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05" tabRatio="617"/>
  </bookViews>
  <sheets>
    <sheet name="封面" sheetId="29" r:id="rId1"/>
    <sheet name="内置数据" sheetId="30" state="veryHidden" r:id="rId2"/>
    <sheet name="目录" sheetId="5" r:id="rId3"/>
    <sheet name="表一" sheetId="6" r:id="rId4"/>
    <sheet name="表二之一（类款级汇总）" sheetId="24" r:id="rId5"/>
    <sheet name="表二之二 （录入表）" sheetId="23" r:id="rId6"/>
    <sheet name="表三之一（汇总表）" sheetId="8" r:id="rId7"/>
    <sheet name="表三之二（需明确收支对象级次的录入表）" sheetId="26" r:id="rId8"/>
    <sheet name="表三之三（其它收支录入表）" sheetId="27" r:id="rId9"/>
    <sheet name="表四" sheetId="9" r:id="rId10"/>
    <sheet name="表五" sheetId="10" r:id="rId11"/>
    <sheet name="表六（1）" sheetId="18" r:id="rId12"/>
    <sheet name="表六（2）" sheetId="19" r:id="rId13"/>
    <sheet name="表七（1）" sheetId="20" r:id="rId14"/>
    <sheet name="表七（2）" sheetId="21" r:id="rId15"/>
    <sheet name="表八" sheetId="11" r:id="rId16"/>
    <sheet name="表九之一（汇总表）" sheetId="12" r:id="rId17"/>
    <sheet name="表九之二（需明确收支对象级次的录入表）" sheetId="32" r:id="rId18"/>
    <sheet name="表九之三（其它收支录入表）" sheetId="35" r:id="rId19"/>
    <sheet name="表十" sheetId="13" r:id="rId20"/>
    <sheet name="表十一（汇总表）" sheetId="14" r:id="rId21"/>
    <sheet name="表十二之一（需明确收入对象级次的录入表）" sheetId="15" r:id="rId22"/>
    <sheet name="表十二之二（其它收入录入表）" sheetId="36" r:id="rId23"/>
    <sheet name="表十三之一（需明确支出对象级次的录入表）" sheetId="16" r:id="rId24"/>
    <sheet name="表十三之二（其它支出录入表）" sheetId="37" r:id="rId25"/>
    <sheet name="表十四" sheetId="17" r:id="rId26"/>
    <sheet name="表三（省汇总使用）" sheetId="38" state="hidden" r:id="rId27"/>
    <sheet name="表九（省汇总使用）" sheetId="39" state="hidden" r:id="rId28"/>
    <sheet name="表十一（省汇总使用）" sheetId="40" state="hidden" r:id="rId29"/>
    <sheet name="数据汇集" sheetId="46" r:id="rId30"/>
  </sheets>
  <definedNames>
    <definedName name="_xlnm._FilterDatabase" localSheetId="11" hidden="1">'表六（1）'!$A$10:$AC$376</definedName>
    <definedName name="_xlnm._FilterDatabase" localSheetId="12" hidden="1">'表六（2）'!$A$10:$AC$376</definedName>
    <definedName name="_xlnm._FilterDatabase" localSheetId="26" hidden="1">'表三（省汇总使用）'!$A$7:$BI$373</definedName>
    <definedName name="_xlnm._FilterDatabase" localSheetId="27" hidden="1">'表九（省汇总使用）'!$A$7:$AO$373</definedName>
    <definedName name="_xlnm._FilterDatabase" localSheetId="28" hidden="1">'表十一（省汇总使用）'!$A$7:$AF$373</definedName>
    <definedName name="_11_北京市">内置数据!$C$2:$C$17</definedName>
    <definedName name="_12_天津市">内置数据!$D$2:$D$17</definedName>
    <definedName name="_13_河北省">内置数据!$E$2:$E$13</definedName>
    <definedName name="_1301_石家庄市">内置数据!$AK$2:$AK$23</definedName>
    <definedName name="_1302_唐山市">内置数据!$AL$2:$AL$15</definedName>
    <definedName name="_1303_秦皇岛市">内置数据!$AM$2:$AM$8</definedName>
    <definedName name="_1304_邯郸市">内置数据!$AN$2:$AN$19</definedName>
    <definedName name="_1305_邢台市">内置数据!$AO$2:$AO$19</definedName>
    <definedName name="_1306_保定市">内置数据!$AP$2:$AP$22</definedName>
    <definedName name="_1307_张家口市">内置数据!$AQ$2:$AQ$17</definedName>
    <definedName name="_1308_承德市">内置数据!$AR$2:$AR$12</definedName>
    <definedName name="_1309_沧州市">内置数据!$AS$2:$AS$17</definedName>
    <definedName name="_1310_廊坊市">内置数据!$AT$2:$AT$11</definedName>
    <definedName name="_1311_衡水市">内置数据!$AU$2:$AU$12</definedName>
    <definedName name="_1314_雄安新区">内置数据!$AV$2:$AV$4</definedName>
    <definedName name="_14_山西省">内置数据!$F$2:$F$12</definedName>
    <definedName name="_1401_太原市">内置数据!$AW$2:$AW$11</definedName>
    <definedName name="_1402_大同市">内置数据!$AX$2:$AX$11</definedName>
    <definedName name="_1403_阳泉市">内置数据!$AY$2:$AY$6</definedName>
    <definedName name="_1404_长治市">内置数据!$AZ$2:$AZ$13</definedName>
    <definedName name="_1405_晋城市">内置数据!$BA$2:$BA$7</definedName>
    <definedName name="_1406_朔州市">内置数据!$BB$2:$BB$7</definedName>
    <definedName name="_1407_晋中市">内置数据!$BC$2:$BC$12</definedName>
    <definedName name="_1408_运城市">内置数据!$BD$2:$BD$14</definedName>
    <definedName name="_1409_忻州市">内置数据!$BE$2:$BE$15</definedName>
    <definedName name="_1410_临汾市">内置数据!$BF$2:$BF$18</definedName>
    <definedName name="_1411_吕梁市">内置数据!$BG$2:$BG$14</definedName>
    <definedName name="_15_内蒙古自治区">内置数据!$G$2:$G$13</definedName>
    <definedName name="_1501_呼和浩特市">内置数据!$BH$2:$BH$10</definedName>
    <definedName name="_1502_包头市">内置数据!$BI$2:$BI$10</definedName>
    <definedName name="_1503_乌海市">内置数据!$BJ$2:$BJ$4</definedName>
    <definedName name="_1504_赤峰市">内置数据!$BK$2:$BK$13</definedName>
    <definedName name="_1505_通辽市">内置数据!$BL$2:$BL$9</definedName>
    <definedName name="_1506_鄂尔多斯市">内置数据!$BM$2:$BM$10</definedName>
    <definedName name="_1507_呼伦贝尔市">内置数据!$BN$2:$BN$15</definedName>
    <definedName name="_1508_巴彦淖尔市">内置数据!$BO$2:$BO$8</definedName>
    <definedName name="_1509_乌兰察布市">内置数据!$BP$2:$BP$12</definedName>
    <definedName name="_1522_兴安盟">内置数据!$BQ$2:$BQ$7</definedName>
    <definedName name="_1525_锡林郭勒盟">内置数据!$BR$2:$BR$13</definedName>
    <definedName name="_1529_阿拉善盟">内置数据!$BS$2:$BS$4</definedName>
    <definedName name="_21_辽宁省">内置数据!$H$2:$H$15</definedName>
    <definedName name="_2101_沈阳市">内置数据!$BT$2:$BT$14</definedName>
    <definedName name="_2102_大连市">内置数据!$BU$2:$BU$11</definedName>
    <definedName name="_2103_鞍山市">内置数据!$BV$2:$BV$8</definedName>
    <definedName name="_2104_抚顺市">内置数据!$BW$2:$BW$8</definedName>
    <definedName name="_2105_本溪市">内置数据!$BX$2:$BX$7</definedName>
    <definedName name="_2106_丹东市">内置数据!$BY$2:$BY$7</definedName>
    <definedName name="_2107_锦州市">内置数据!$BZ$2:$BZ$8</definedName>
    <definedName name="_2108_营口市">内置数据!$CA$2:$CA$7</definedName>
    <definedName name="_2109_阜新市">内置数据!$CB$2:$CB$8</definedName>
    <definedName name="_2110_辽阳市">内置数据!$CC$2:$CC$8</definedName>
    <definedName name="_2111_盘锦市">内置数据!$CD$2:$CD$5</definedName>
    <definedName name="_2112_铁岭市">内置数据!$CE$2:$CE$8</definedName>
    <definedName name="_2113_朝阳市">内置数据!$CF$2:$CF$8</definedName>
    <definedName name="_2114_葫芦岛市">内置数据!$CG$2:$CG$7</definedName>
    <definedName name="_22_吉林省">内置数据!$I$2:$I$10</definedName>
    <definedName name="_2201_长春市">内置数据!$CH$2:$CH$12</definedName>
    <definedName name="_2202_吉林市">内置数据!$CI$2:$CI$10</definedName>
    <definedName name="_2203_四平市">内置数据!$CJ$2:$CJ$6</definedName>
    <definedName name="_2204_辽源市">内置数据!$CK$2:$CK$5</definedName>
    <definedName name="_2205_通化市">内置数据!$CL$2:$CL$8</definedName>
    <definedName name="_2206_白山市">内置数据!$CM$2:$CM$7</definedName>
    <definedName name="_2207_松原市">内置数据!$CN$2:$CN$6</definedName>
    <definedName name="_2208_白城市">内置数据!$CO$2:$CO$6</definedName>
    <definedName name="_2224_延边朝鲜族自治州">内置数据!$CP$2:$CP$9</definedName>
    <definedName name="_23_黑龙江省">内置数据!$J$2:$J$14</definedName>
    <definedName name="_2301_哈尔滨市">内置数据!$CQ$2:$CQ$19</definedName>
    <definedName name="_2302_齐齐哈尔市">内置数据!$CR$2:$CR$17</definedName>
    <definedName name="_2303_鸡西市">内置数据!$CS$2:$CS$10</definedName>
    <definedName name="_2304_鹤岗市">内置数据!$CT$2:$CT$9</definedName>
    <definedName name="_2305_双鸭山市">内置数据!$CU$2:$CU$9</definedName>
    <definedName name="_2306_大庆市">内置数据!$CV$2:$CV$10</definedName>
    <definedName name="_2307_伊春市">内置数据!$CW$2:$CW$11</definedName>
    <definedName name="_2308_佳木斯市">内置数据!$CX$2:$CX$11</definedName>
    <definedName name="_2309_七台河市">内置数据!$CY$2:$CY$5</definedName>
    <definedName name="_2310_牡丹江市">内置数据!$CZ$2:$CZ$11</definedName>
    <definedName name="_2311_黑河市">内置数据!$DA$2:$DA$7</definedName>
    <definedName name="_2312_绥化市">内置数据!$DB$2:$DB$11</definedName>
    <definedName name="_2327_大兴安岭地区">内置数据!$DC$2:$DC$5</definedName>
    <definedName name="_31_上海市">内置数据!$K$2:$K$17</definedName>
    <definedName name="_32_江苏省">内置数据!$L$2:$L$14</definedName>
    <definedName name="_3201_南京市">内置数据!$DD$2:$DD$12</definedName>
    <definedName name="_3202_无锡市">内置数据!$DE$2:$DE$8</definedName>
    <definedName name="_3203_徐州市">内置数据!$DF$2:$DF$11</definedName>
    <definedName name="_3204_常州市">内置数据!$DG$2:$DG$7</definedName>
    <definedName name="_3205_苏州市">内置数据!$DH$2:$DH$10</definedName>
    <definedName name="_3206_南通市">内置数据!$DI$2:$DI$8</definedName>
    <definedName name="_3207_连云港市">内置数据!$DJ$2:$DJ$7</definedName>
    <definedName name="_3208_淮安市">内置数据!$DK$2:$DK$8</definedName>
    <definedName name="_3209_盐城市">内置数据!$DL$2:$DL$10</definedName>
    <definedName name="_3210_扬州市">内置数据!$DM$2:$DM$7</definedName>
    <definedName name="_3211_镇江市">内置数据!$DN$2:$DN$7</definedName>
    <definedName name="_3212_泰州市">内置数据!$DO$2:$DO$7</definedName>
    <definedName name="_3213_宿迁市">内置数据!$DP$2:$DP$6</definedName>
    <definedName name="_33_浙江省">内置数据!$M$2:$M$12</definedName>
    <definedName name="_3301_杭州市">内置数据!$DQ$2:$DQ$14</definedName>
    <definedName name="_3302_宁波市">内置数据!$DR$2:$DR$11</definedName>
    <definedName name="_3303_温州市">内置数据!$DS$2:$DS$13</definedName>
    <definedName name="_3304_嘉兴市">内置数据!$DT$2:$DT$8</definedName>
    <definedName name="_3305_湖州市">内置数据!$DU$2:$DU$6</definedName>
    <definedName name="_3306_绍兴市">内置数据!$DV$2:$DV$7</definedName>
    <definedName name="_3307_金华市">内置数据!$DW$2:$DW$10</definedName>
    <definedName name="_3308_衢州市">内置数据!$DX$2:$DX$7</definedName>
    <definedName name="_3309_舟山市">内置数据!$DY$2:$DY$5</definedName>
    <definedName name="_3310_台州市">内置数据!$DZ$2:$DZ$10</definedName>
    <definedName name="_3311_丽水市">内置数据!$EA$2:$EA$10</definedName>
    <definedName name="_34_安徽省">内置数据!$N$2:$N$17</definedName>
    <definedName name="_3401_合肥市">内置数据!$EB$2:$EB$10</definedName>
    <definedName name="_3402_芜湖市">内置数据!$EC$2:$EC$8</definedName>
    <definedName name="_3403_蚌埠市">内置数据!$ED$2:$ED$8</definedName>
    <definedName name="_3404_淮南市">内置数据!$EE$2:$EE$8</definedName>
    <definedName name="_3405_马鞍山市">内置数据!$EF$2:$EF$7</definedName>
    <definedName name="_3406_淮北市">内置数据!$EG$2:$EG$5</definedName>
    <definedName name="_3407_铜陵市">内置数据!$EH$2:$EH$5</definedName>
    <definedName name="_3408_安庆市">内置数据!$EI$2:$EI$11</definedName>
    <definedName name="_3410_黄山市">内置数据!$EJ$2:$EJ$8</definedName>
    <definedName name="_3411_滁州市">内置数据!$EK$2:$EK$9</definedName>
    <definedName name="_3412_阜阳市">内置数据!$EL$2:$EL$9</definedName>
    <definedName name="_3413_宿州市">内置数据!$EM$2:$EM$6</definedName>
    <definedName name="_3415_六安市">内置数据!$EN$2:$EN$8</definedName>
    <definedName name="_3416_亳州市">内置数据!$EO$2:$EO$5</definedName>
    <definedName name="_3417_池州市">内置数据!$EP$2:$EP$5</definedName>
    <definedName name="_3418_宣城市">内置数据!$EQ$2:$EQ$8</definedName>
    <definedName name="_35_福建省">内置数据!$O$2:$O$10</definedName>
    <definedName name="_3501_福州市">内置数据!$ER$2:$ER$14</definedName>
    <definedName name="_3502_厦门市">内置数据!$ES$2:$ES$7</definedName>
    <definedName name="_3503_莆田市">内置数据!$ET$2:$ET$6</definedName>
    <definedName name="_3504_三明市">内置数据!$EU$2:$EU$12</definedName>
    <definedName name="_3505_泉州市">内置数据!$EV$2:$EV$13</definedName>
    <definedName name="_3506_漳州市">内置数据!$EW$2:$EW$12</definedName>
    <definedName name="_3507_南平市">内置数据!$EX$2:$EX$11</definedName>
    <definedName name="_3508_龙岩市">内置数据!$EY$2:$EY$8</definedName>
    <definedName name="_3509_宁德市">内置数据!$EZ$2:$EZ$10</definedName>
    <definedName name="_36_江西省">内置数据!$P$2:$P$12</definedName>
    <definedName name="_3601_南昌市">内置数据!$FA$2:$FA$10</definedName>
    <definedName name="_3602_景德镇市">内置数据!$FB$2:$FB$5</definedName>
    <definedName name="_3603_萍乡市">内置数据!$FC$2:$FC$6</definedName>
    <definedName name="_3604_九江市">内置数据!$FD$2:$FD$14</definedName>
    <definedName name="_3605_新余市">内置数据!$FE$2:$FE$3</definedName>
    <definedName name="_3606_鹰潭市">内置数据!$FF$2:$FF$4</definedName>
    <definedName name="_3607_赣州市">内置数据!$FG$2:$FG$19</definedName>
    <definedName name="_3608_吉安市">内置数据!$FH$2:$FH$14</definedName>
    <definedName name="_3609_宜春市">内置数据!$FI$2:$FI$11</definedName>
    <definedName name="_3610_抚州市">内置数据!$FJ$2:$FJ$12</definedName>
    <definedName name="_3611_上饶市">内置数据!$FK$2:$FK$13</definedName>
    <definedName name="_37_山东省">内置数据!$Q$2:$Q$17</definedName>
    <definedName name="_3701_济南市">内置数据!$FL$2:$FL$13</definedName>
    <definedName name="_3702_青岛市">内置数据!$FM$2:$FM$11</definedName>
    <definedName name="_3703_淄博市">内置数据!$FN$2:$FN$9</definedName>
    <definedName name="_3704_枣庄市">内置数据!$FO$2:$FO$7</definedName>
    <definedName name="_3705_东营市">内置数据!$FP$2:$FP$6</definedName>
    <definedName name="_3706_烟台市">内置数据!$FQ$2:$FQ$12</definedName>
    <definedName name="_3707_潍坊市">内置数据!$FR$2:$FR$13</definedName>
    <definedName name="_3708_济宁市">内置数据!$FS$2:$FS$12</definedName>
    <definedName name="_3709_泰安市">内置数据!$FT$2:$FT$7</definedName>
    <definedName name="_3710_威海市">内置数据!$FU$2:$FU$5</definedName>
    <definedName name="_3711_日照市">内置数据!$FV$2:$FV$5</definedName>
    <definedName name="_3713_临沂市">内置数据!$FW$2:$FW$13</definedName>
    <definedName name="_3714_德州市">内置数据!$FX$2:$FX$12</definedName>
    <definedName name="_3715_聊城市">内置数据!$FY$2:$FY$9</definedName>
    <definedName name="_3716_滨州市">内置数据!$FZ$2:$FZ$8</definedName>
    <definedName name="_3717_菏泽市">内置数据!$GA$2:$GA$10</definedName>
    <definedName name="_41_河南省">内置数据!$R$2:$R$19</definedName>
    <definedName name="_4101_郑州市">内置数据!$GB$2:$GB$13</definedName>
    <definedName name="_4102_开封市">内置数据!$GC$2:$GC$10</definedName>
    <definedName name="_4103_洛阳市">内置数据!$GD$2:$GD$15</definedName>
    <definedName name="_4104_平顶山市">内置数据!$GE$2:$GE$11</definedName>
    <definedName name="_4105_安阳市">内置数据!$GF$2:$GF$10</definedName>
    <definedName name="_4106_鹤壁市">内置数据!$GG$2:$GG$6</definedName>
    <definedName name="_4107_新乡市">内置数据!$GH$2:$GH$13</definedName>
    <definedName name="_4108_焦作市">内置数据!$GI$2:$GI$11</definedName>
    <definedName name="_4109_濮阳市">内置数据!$GJ$2:$GJ$7</definedName>
    <definedName name="_4110_许昌市">内置数据!$GK$2:$GK$7</definedName>
    <definedName name="_4111_漯河市">内置数据!$GL$2:$GL$6</definedName>
    <definedName name="_4112_三门峡市">内置数据!$GM$2:$GM$7</definedName>
    <definedName name="_4113_南阳市">内置数据!$GN$2:$GN$14</definedName>
    <definedName name="_4114_商丘市">内置数据!$GO$2:$GO$10</definedName>
    <definedName name="_4115_信阳市">内置数据!$GP$2:$GP$11</definedName>
    <definedName name="_4116_周口市">内置数据!$GQ$2:$GQ$11</definedName>
    <definedName name="_4117_驻马店市">内置数据!$GR$2:$GR$11</definedName>
    <definedName name="_42_湖北省">内置数据!$S$2:$S$18</definedName>
    <definedName name="_4201_武汉市">内置数据!$GS$2:$GS$14</definedName>
    <definedName name="_4202_黄石市">内置数据!$GT$2:$GT$7</definedName>
    <definedName name="_4203_十堰市">内置数据!$GU$2:$GU$9</definedName>
    <definedName name="_4205_宜昌市">内置数据!$GV$2:$GV$14</definedName>
    <definedName name="_4206_襄阳市">内置数据!$GW$2:$GW$10</definedName>
    <definedName name="_4207_鄂州市">内置数据!$GX$2:$GX$4</definedName>
    <definedName name="_4208_荆门市">内置数据!$GY$2:$GY$6</definedName>
    <definedName name="_4209_孝感市">内置数据!$GZ$2:$GZ$8</definedName>
    <definedName name="_4210_荆州市">内置数据!$HA$2:$HA$9</definedName>
    <definedName name="_4211_黄冈市">内置数据!$HB$2:$HB$11</definedName>
    <definedName name="_4212_咸宁市">内置数据!$HC$2:$HC$7</definedName>
    <definedName name="_4213_随州市">内置数据!$HD$2:$HD$4</definedName>
    <definedName name="_4228_恩施土家族苗族自治州">内置数据!$HE$2:$HE$9</definedName>
    <definedName name="_43_湖南省">内置数据!$T$2:$T$15</definedName>
    <definedName name="_4301_长沙市">内置数据!$HF$2:$HF$10</definedName>
    <definedName name="_4302_株洲市">内置数据!$HG$2:$HG$10</definedName>
    <definedName name="_4303_湘潭市">内置数据!$HH$2:$HH$6</definedName>
    <definedName name="_4304_衡阳市">内置数据!$HI$2:$HI$13</definedName>
    <definedName name="_4305_邵阳市">内置数据!$HJ$2:$HJ$13</definedName>
    <definedName name="_4306_岳阳市">内置数据!$HK$2:$HK$10</definedName>
    <definedName name="_4307_常德市">内置数据!$HL$2:$HL$10</definedName>
    <definedName name="_4308_张家界市">内置数据!$HM$2:$HM$5</definedName>
    <definedName name="_4309_益阳市">内置数据!$HN$2:$HN$7</definedName>
    <definedName name="_4310_郴州市">内置数据!$HO$2:$HO$12</definedName>
    <definedName name="_4311_永州市">内置数据!$HP$2:$HP$12</definedName>
    <definedName name="_4312_怀化市">内置数据!$HQ$2:$HQ$13</definedName>
    <definedName name="_4313_娄底市">内置数据!$HR$2:$HR$6</definedName>
    <definedName name="_4331_湘西土家族苗族自治州">内置数据!$HS$2:$HS$9</definedName>
    <definedName name="_44_广东省">内置数据!$U$2:$U$22</definedName>
    <definedName name="_4401_广州市">内置数据!$HT$2:$HT$12</definedName>
    <definedName name="_4402_韶关市">内置数据!$HU$2:$HU$11</definedName>
    <definedName name="_4403_深圳市">内置数据!$HV$2:$HV$10</definedName>
    <definedName name="_4404_珠海市">内置数据!$HW$2:$HW$4</definedName>
    <definedName name="_4405_汕头市">内置数据!$HX$2:$HX$8</definedName>
    <definedName name="_4406_佛山市">内置数据!$HY$2:$HY$6</definedName>
    <definedName name="_4407_江门市">内置数据!$HZ$2:$HZ$8</definedName>
    <definedName name="_4408_湛江市">内置数据!$IA$2:$IA$10</definedName>
    <definedName name="_4409_茂名市">内置数据!$IB$2:$IB$6</definedName>
    <definedName name="_4412_肇庆市">内置数据!$IC$2:$IC$9</definedName>
    <definedName name="_4413_惠州市">内置数据!$ID$2:$ID$6</definedName>
    <definedName name="_4414_梅州市">内置数据!$IE$2:$IE$9</definedName>
    <definedName name="_4415_汕尾市">内置数据!$IF$2:$IF$5</definedName>
    <definedName name="_4416_河源市">内置数据!$IG$2:$IG$7</definedName>
    <definedName name="_4417_阳江市">内置数据!$IH$2:$IH$5</definedName>
    <definedName name="_4418_清远市">内置数据!$II$2:$II$9</definedName>
    <definedName name="_4451_潮州市">内置数据!$IJ$2:$IJ$4</definedName>
    <definedName name="_4452_揭阳市">内置数据!$IK$2:$IK$6</definedName>
    <definedName name="_4453_云浮市">内置数据!$IL$2:$IL$6</definedName>
    <definedName name="_45_广西壮族自治区">内置数据!$V$2:$V$15</definedName>
    <definedName name="_4501_南宁市">内置数据!$IM$2:$IM$13</definedName>
    <definedName name="_4502_柳州市">内置数据!$IN$2:$IN$11</definedName>
    <definedName name="_4503_桂林市">内置数据!$IO$2:$IO$18</definedName>
    <definedName name="_4504_梧州市">内置数据!$IP$2:$IP$8</definedName>
    <definedName name="_4505_北海市">内置数据!$IQ$2:$IQ$5</definedName>
    <definedName name="_4506_防城港市">内置数据!$IR$2:$IR$5</definedName>
    <definedName name="_4507_钦州市">内置数据!$IS$2:$IS$5</definedName>
    <definedName name="_4508_贵港市">内置数据!$IT$2:$IT$6</definedName>
    <definedName name="_4509_玉林市">内置数据!$IU$2:$IU$8</definedName>
    <definedName name="_4510_百色市">内置数据!$IV$2:$IV$13</definedName>
    <definedName name="_4511_贺州市">内置数据!$IW$2:$IW$6</definedName>
    <definedName name="_4512_河池市">内置数据!$IX$2:$IX$12</definedName>
    <definedName name="_4513_来宾市">内置数据!$IY$2:$IY$7</definedName>
    <definedName name="_4514_崇左市">内置数据!$IZ$2:$IZ$8</definedName>
    <definedName name="_46_海南省">内置数据!$W$2:$W$20</definedName>
    <definedName name="_4601_海口市">内置数据!$JA$2:$JA$5</definedName>
    <definedName name="_4602_三亚市">内置数据!$JB$2:$JB$5</definedName>
    <definedName name="_4603_三沙市">内置数据!$JC$2:$JC$3</definedName>
    <definedName name="_50_重庆市">内置数据!$X$2:$X$39</definedName>
    <definedName name="_51_四川省">内置数据!$Y$2:$Y$22</definedName>
    <definedName name="_5101_成都市">内置数据!$JD$2:$JD$21</definedName>
    <definedName name="_5103_自贡市">内置数据!$JE$2:$JE$7</definedName>
    <definedName name="_5104_攀枝花市">内置数据!$JF$2:$JF$6</definedName>
    <definedName name="_5105_泸州市">内置数据!$JG$2:$JG$8</definedName>
    <definedName name="_5106_德阳市">内置数据!$JH$2:$JH$7</definedName>
    <definedName name="_5107_绵阳市">内置数据!$JI$2:$JI$10</definedName>
    <definedName name="_5108_广元市">内置数据!$JJ$2:$JJ$8</definedName>
    <definedName name="_5109_遂宁市">内置数据!$JK$2:$JK$6</definedName>
    <definedName name="_5110_内江市">内置数据!$JL$2:$JL$6</definedName>
    <definedName name="_5111_乐山市">内置数据!$JM$2:$JM$12</definedName>
    <definedName name="_5113_南充市">内置数据!$JN$2:$JN$10</definedName>
    <definedName name="_5114_眉山市">内置数据!$JO$2:$JO$7</definedName>
    <definedName name="_5115_宜宾市">内置数据!$JP$2:$JP$11</definedName>
    <definedName name="_5116_广安市">内置数据!$JQ$2:$JQ$7</definedName>
    <definedName name="_5117_达州市">内置数据!$JR$2:$JR$8</definedName>
    <definedName name="_5118_雅安市">内置数据!$JS$2:$JS$9</definedName>
    <definedName name="_5119_巴中市">内置数据!$JT$2:$JT$6</definedName>
    <definedName name="_5120_资阳市">内置数据!$JU$2:$JU$4</definedName>
    <definedName name="_5132_阿坝藏族羌族自治州">内置数据!$JV$2:$JV$14</definedName>
    <definedName name="_5133_甘孜藏族自治州">内置数据!$JW$2:$JW$19</definedName>
    <definedName name="_5134_凉山彝族自治州">内置数据!$JX$2:$JX$18</definedName>
    <definedName name="_52_贵州省">内置数据!$Z$2:$Z$10</definedName>
    <definedName name="_5201_贵阳市">内置数据!$JY$2:$JY$11</definedName>
    <definedName name="_5202_六盘水市">内置数据!$JZ$2:$JZ$5</definedName>
    <definedName name="_5203_遵义市">内置数据!$KA$2:$KA$15</definedName>
    <definedName name="_5204_安顺市">内置数据!$KB$2:$KB$7</definedName>
    <definedName name="_5205_毕节市">内置数据!$KC$2:$KC$9</definedName>
    <definedName name="_5206_铜仁市">内置数据!$KD$2:$KD$11</definedName>
    <definedName name="_5223_黔西南布依族苗族自治州">内置数据!$KE$2:$KE$9</definedName>
    <definedName name="_5226_黔东南苗族侗族自治州">内置数据!$KF$2:$KF$17</definedName>
    <definedName name="_5227_黔南布依族苗族自治州">内置数据!$KG$2:$KG$13</definedName>
    <definedName name="_53_云南省">内置数据!$AA$2:$AA$17</definedName>
    <definedName name="_5301_昆明市">内置数据!$KH$2:$KH$15</definedName>
    <definedName name="_5303_曲靖市">内置数据!$KI$2:$KI$10</definedName>
    <definedName name="_5304_玉溪市">内置数据!$KJ$2:$KJ$10</definedName>
    <definedName name="_5305_保山市">内置数据!$KK$2:$KK$6</definedName>
    <definedName name="_5306_昭通市">内置数据!$KL$2:$KL$12</definedName>
    <definedName name="_5307_丽江市">内置数据!$KM$2:$KM$6</definedName>
    <definedName name="_5308_普洱市">内置数据!$KN$2:$KN$11</definedName>
    <definedName name="_5309_临沧市">内置数据!$KO$2:$KO$9</definedName>
    <definedName name="_5323_楚雄彝族自治州">内置数据!$KP$2:$KP$11</definedName>
    <definedName name="_5325_红河哈尼族彝族自治州">内置数据!$KQ$2:$KQ$14</definedName>
    <definedName name="_5326_文山壮族苗族自治州">内置数据!$KR$2:$KR$9</definedName>
    <definedName name="_5328_西双版纳傣族自治州">内置数据!$KS$2:$KS$4</definedName>
    <definedName name="_5329_大理白族自治州">内置数据!$KT$2:$KT$13</definedName>
    <definedName name="_5331_德宏傣族景颇族自治州">内置数据!$KU$2:$KU$6</definedName>
    <definedName name="_5333_怒江傈僳族自治州">内置数据!$KV$2:$KV$5</definedName>
    <definedName name="_5334_迪庆藏族自治州">内置数据!$KW$2:$KW$4</definedName>
    <definedName name="_54_西藏自治区">内置数据!$AB$2:$AB$8</definedName>
    <definedName name="_5401_拉萨市">内置数据!$KX$2:$KX$9</definedName>
    <definedName name="_5402_日喀则市">内置数据!$KY$2:$KY$19</definedName>
    <definedName name="_5403_昌都市">内置数据!$KZ$2:$KZ$12</definedName>
    <definedName name="_5404_林芝市">内置数据!$LA$2:$LA$8</definedName>
    <definedName name="_5405_山南市">内置数据!$LB$2:$LB$13</definedName>
    <definedName name="_5406_那曲市">内置数据!$LC$2:$LC$12</definedName>
    <definedName name="_5425_阿里地区">内置数据!$LD$2:$LD$8</definedName>
    <definedName name="_61_陕西省">内置数据!$AC$2:$AC$12</definedName>
    <definedName name="_6101_西安市">内置数据!$LE$2:$LE$14</definedName>
    <definedName name="_6102_铜川市">内置数据!$LF$2:$LF$5</definedName>
    <definedName name="_6103_宝鸡市">内置数据!$LG$2:$LG$13</definedName>
    <definedName name="_6104_咸阳市">内置数据!$LH$2:$LH$14</definedName>
    <definedName name="_6105_渭南市">内置数据!$LI$2:$LI$12</definedName>
    <definedName name="_6106_延安市">内置数据!$LJ$2:$LJ$14</definedName>
    <definedName name="_6107_汉中市">内置数据!$LK$2:$LK$12</definedName>
    <definedName name="_6108_榆林市">内置数据!$LL$2:$LL$13</definedName>
    <definedName name="_6109_安康市">内置数据!$LM$2:$LM$11</definedName>
    <definedName name="_6110_商洛市">内置数据!$LN$2:$LN$8</definedName>
    <definedName name="_6111_杨凌示范区本级">内置数据!$LO$2</definedName>
    <definedName name="_62_甘肃省">内置数据!$AD$2:$AD$15</definedName>
    <definedName name="_6201_兰州市">内置数据!$LP$2:$LP$9</definedName>
    <definedName name="_6203_金昌市">内置数据!$LQ$2:$LQ$3</definedName>
    <definedName name="_6204_白银市">内置数据!$LR$2:$LR$6</definedName>
    <definedName name="_6205_天水市">内置数据!$LS$2:$LS$8</definedName>
    <definedName name="_6206_武威市">内置数据!$LT$2:$LT$5</definedName>
    <definedName name="_6207_张掖市">内置数据!$LU$2:$LU$7</definedName>
    <definedName name="_6208_平凉市">内置数据!$LV$2:$LV$8</definedName>
    <definedName name="_6209_酒泉市">内置数据!$LW$2:$LW$8</definedName>
    <definedName name="_6210_庆阳市">内置数据!$LX$2:$LX$9</definedName>
    <definedName name="_6211_定西市">内置数据!$LY$2:$LY$8</definedName>
    <definedName name="_6212_陇南市">内置数据!$LZ$2:$LZ$10</definedName>
    <definedName name="_6229_临夏回族自治州">内置数据!$MA$2:$MA$9</definedName>
    <definedName name="_6230_甘南藏族自治州">内置数据!$MB$2:$MB$9</definedName>
    <definedName name="_63_青海省">内置数据!$AE$2:$AE$9</definedName>
    <definedName name="_6301_西宁市">内置数据!$MC$2:$MC$8</definedName>
    <definedName name="_6302_海东市">内置数据!$MD$2:$MD$7</definedName>
    <definedName name="_6322_海北藏族自治州">内置数据!$ME$2:$ME$5</definedName>
    <definedName name="_6323_黄南藏族自治州">内置数据!$MF$2:$MF$5</definedName>
    <definedName name="_6325_海南藏族自治州">内置数据!$MG$2:$MG$6</definedName>
    <definedName name="_6326_果洛藏族自治州">内置数据!$MH$2:$MH$7</definedName>
    <definedName name="_6327_玉树藏族自治州">内置数据!$MI$2:$MI$7</definedName>
    <definedName name="_6328_海西蒙古族藏族自治州">内置数据!$MJ$2:$MJ$8</definedName>
    <definedName name="_64_宁夏回族自治区">内置数据!$AF$2:$AF$6</definedName>
    <definedName name="_6401_银川市">内置数据!$MK$2:$MK$7</definedName>
    <definedName name="_6402_石嘴山市">内置数据!$ML$2:$ML$4</definedName>
    <definedName name="_6403_吴忠市">内置数据!$MM$2:$MM$6</definedName>
    <definedName name="_6404_固原市">内置数据!$MN$2:$MN$6</definedName>
    <definedName name="_6405_中卫市">内置数据!$MO$2:$MO$4</definedName>
    <definedName name="_65_新疆维吾尔自治区">内置数据!$AG$2:$AG$15</definedName>
    <definedName name="_6501_乌鲁木齐市">内置数据!$MP$2:$MP$9</definedName>
    <definedName name="_6502_克拉玛依市">内置数据!$MQ$2:$MQ$5</definedName>
    <definedName name="_6504_吐鲁番市">内置数据!$MR$2:$MR$4</definedName>
    <definedName name="_6505_哈密市">内置数据!$MS$2:$MS$4</definedName>
    <definedName name="_6523_昌吉回族自治州">内置数据!$MT$2:$MT$8</definedName>
    <definedName name="_6527_博尔塔拉蒙古自治州">内置数据!$MU$2:$MU$5</definedName>
    <definedName name="_6528_巴音郭楞蒙古自治州">内置数据!$MV$2:$MV$10</definedName>
    <definedName name="_6529_阿克苏地区">内置数据!$MW$2:$MW$10</definedName>
    <definedName name="_6530_克孜勒苏柯尔克孜自治州">内置数据!$MX$2:$MX$5</definedName>
    <definedName name="_6531_喀什地区">内置数据!$MY$2:$MY$13</definedName>
    <definedName name="_6532_和田地区">内置数据!$MZ$2:$MZ$9</definedName>
    <definedName name="_6540_伊犁哈萨克自治州">内置数据!$NA$2:$NA$12</definedName>
    <definedName name="_6542_塔城地区">内置数据!$NB$2:$NB$8</definedName>
    <definedName name="_6543_阿勒泰地区">内置数据!$NC$2:$NC$8</definedName>
    <definedName name="_66_新疆生产建设兵团">内置数据!$AH$2:$AH$13</definedName>
    <definedName name="_xlnm._FilterDatabase" localSheetId="5" hidden="1">'表二之二 （录入表）'!#REF!</definedName>
    <definedName name="_xlnm._FilterDatabase" localSheetId="4" hidden="1">'表二之一（类款级汇总）'!$A$5:$G$223</definedName>
    <definedName name="_xlnm._FilterDatabase" localSheetId="17" hidden="1">'表九之二（需明确收支对象级次的录入表）'!$K$7:$K$7</definedName>
    <definedName name="_xlnm._FilterDatabase" localSheetId="18" hidden="1">'表九之三（其它收支录入表）'!$H$6:$H$46</definedName>
    <definedName name="_xlnm._FilterDatabase" localSheetId="16" hidden="1">'表九之一（汇总表）'!$G$7:$G$270</definedName>
    <definedName name="_xlnm._FilterDatabase" localSheetId="13" hidden="1">'表七（1）'!$B$9:$B$599</definedName>
    <definedName name="_xlnm._FilterDatabase" localSheetId="14" hidden="1">'表七（2）'!$B$9:$B$599</definedName>
    <definedName name="_xlnm._FilterDatabase" localSheetId="9" hidden="1">表四!$A$5:$I$227</definedName>
    <definedName name="_xlnm._FilterDatabase" localSheetId="1" hidden="1">内置数据!$A$68:$B$3281</definedName>
    <definedName name="_xlnm.Print_Area" localSheetId="16">'表九之一（汇总表）'!$A$1:$N$290</definedName>
    <definedName name="_xlnm.Print_Area" localSheetId="6">'表三之一（汇总表）'!$A$1:$N$112</definedName>
    <definedName name="_xlnm.Print_Area" localSheetId="19">表十!$A$1:$I$63</definedName>
    <definedName name="_xlnm.Print_Area" localSheetId="20">'表十一（汇总表）'!$A$1:$P$23</definedName>
    <definedName name="_xlnm.Print_Area" localSheetId="9">表四!$A$1:$I$226</definedName>
    <definedName name="_xlnm.Print_Area" localSheetId="3">表一!$A$1:$G$32</definedName>
    <definedName name="_xlnm.Print_Area" localSheetId="0">封面!$A$3:$E$14</definedName>
    <definedName name="_xlnm.Print_Titles" localSheetId="5">'表二之二 （录入表）'!$1:$5</definedName>
    <definedName name="_xlnm.Print_Titles" localSheetId="4">'表二之一（类款级汇总）'!$1:$5</definedName>
    <definedName name="_xlnm.Print_Titles" localSheetId="17">'表九之二（需明确收支对象级次的录入表）'!$1:$6</definedName>
    <definedName name="_xlnm.Print_Titles" localSheetId="18">'表九之三（其它收支录入表）'!$1:$5</definedName>
    <definedName name="_xlnm.Print_Titles" localSheetId="16">'表九之一（汇总表）'!$1:$6</definedName>
    <definedName name="_xlnm.Print_Titles" localSheetId="11">'表六（1）'!$A:$B,'表六（1）'!$1:$7</definedName>
    <definedName name="_xlnm.Print_Titles" localSheetId="12">'表六（2）'!$A:$B,'表六（2）'!$1:$6</definedName>
    <definedName name="_xlnm.Print_Titles" localSheetId="13">'表七（1）'!$A:$B,'表七（1）'!$1:$6</definedName>
    <definedName name="_xlnm.Print_Titles" localSheetId="14">'表七（2）'!$A:$B,'表七（2）'!$1:$6</definedName>
    <definedName name="_xlnm.Print_Titles" localSheetId="7">'表三之二（需明确收支对象级次的录入表）'!$1:$6</definedName>
    <definedName name="_xlnm.Print_Titles" localSheetId="8">'表三之三（其它收支录入表）'!$1:$5</definedName>
    <definedName name="_xlnm.Print_Titles" localSheetId="6">'表三之一（汇总表）'!$1:$6</definedName>
    <definedName name="_xlnm.Print_Titles" localSheetId="19">表十!$1:$5</definedName>
    <definedName name="_xlnm.Print_Titles" localSheetId="22">'表十二之二（其它收入录入表）'!$1:$4</definedName>
    <definedName name="_xlnm.Print_Titles" localSheetId="24">'表十三之二（其它支出录入表）'!$1:$5</definedName>
    <definedName name="_xlnm.Print_Titles" localSheetId="9">表四!$1:$5</definedName>
    <definedName name="_xlnm.Print_Titles" localSheetId="10">表五!$1:$4</definedName>
    <definedName name="_xlnm.Print_Titles" localSheetId="29">数据汇集!$A:$C,数据汇集!$2:$2</definedName>
    <definedName name="省级">内置数据!$B$2:$B$33</definedName>
  </definedNames>
  <calcPr calcId="144525"/>
</workbook>
</file>

<file path=xl/comments1.xml><?xml version="1.0" encoding="utf-8"?>
<comments xmlns="http://schemas.openxmlformats.org/spreadsheetml/2006/main">
  <authors>
    <author>ASUS</author>
  </authors>
  <commentList>
    <comment ref="F55" authorId="0">
      <text>
        <r>
          <rPr>
            <b/>
            <sz val="9"/>
            <rFont val="宋体"/>
            <charset val="134"/>
          </rPr>
          <t>ASUS:</t>
        </r>
        <r>
          <rPr>
            <sz val="9"/>
            <rFont val="宋体"/>
            <charset val="134"/>
          </rPr>
          <t xml:space="preserve">
引用2300902_政府性基金年终结余上年执行数</t>
        </r>
      </text>
    </comment>
    <comment ref="D279" authorId="0">
      <text>
        <r>
          <rPr>
            <b/>
            <sz val="9"/>
            <rFont val="宋体"/>
            <charset val="134"/>
          </rPr>
          <t>ASUS:</t>
        </r>
        <r>
          <rPr>
            <sz val="9"/>
            <rFont val="宋体"/>
            <charset val="134"/>
          </rPr>
          <t xml:space="preserve">
引用一般公共预算110090102_从政府性基金预算调入一般公共预算</t>
        </r>
      </text>
    </comment>
    <comment ref="E279" authorId="0">
      <text>
        <r>
          <rPr>
            <b/>
            <sz val="9"/>
            <rFont val="宋体"/>
            <charset val="134"/>
          </rPr>
          <t>ASUS:</t>
        </r>
        <r>
          <rPr>
            <sz val="9"/>
            <rFont val="宋体"/>
            <charset val="134"/>
          </rPr>
          <t xml:space="preserve">
引用一般公共预算110090102_从政府性基金预算调入一般公共预算</t>
        </r>
      </text>
    </comment>
    <comment ref="F279" authorId="0">
      <text>
        <r>
          <rPr>
            <b/>
            <sz val="9"/>
            <rFont val="宋体"/>
            <charset val="134"/>
          </rPr>
          <t>ASUS:</t>
        </r>
        <r>
          <rPr>
            <sz val="9"/>
            <rFont val="宋体"/>
            <charset val="134"/>
          </rPr>
          <t xml:space="preserve">
引用一般公共预算110090102_从政府性基金预算调入一般公共预算</t>
        </r>
      </text>
    </comment>
  </commentList>
</comments>
</file>

<file path=xl/comments2.xml><?xml version="1.0" encoding="utf-8"?>
<comments xmlns="http://schemas.openxmlformats.org/spreadsheetml/2006/main">
  <authors>
    <author>ASUS</author>
  </authors>
  <commentList>
    <comment ref="D53" authorId="0">
      <text>
        <r>
          <rPr>
            <b/>
            <sz val="9"/>
            <rFont val="宋体"/>
            <charset val="134"/>
          </rPr>
          <t>ASUS:</t>
        </r>
        <r>
          <rPr>
            <sz val="9"/>
            <rFont val="宋体"/>
            <charset val="134"/>
          </rPr>
          <t xml:space="preserve">
Y、引用2300918_国有资本经营预算年终结余上年执行数</t>
        </r>
      </text>
    </comment>
  </commentList>
</comments>
</file>

<file path=xl/comments3.xml><?xml version="1.0" encoding="utf-8"?>
<comments xmlns="http://schemas.openxmlformats.org/spreadsheetml/2006/main">
  <authors>
    <author>ASUS</author>
  </authors>
  <commentList>
    <comment ref="C33" authorId="0">
      <text>
        <r>
          <rPr>
            <b/>
            <sz val="9"/>
            <rFont val="宋体"/>
            <charset val="134"/>
          </rPr>
          <t>ASUS:</t>
        </r>
        <r>
          <rPr>
            <sz val="9"/>
            <rFont val="宋体"/>
            <charset val="134"/>
          </rPr>
          <t xml:space="preserve">
引用一般公共预算110090103_从国有资本经营预算调入一般公共预算</t>
        </r>
      </text>
    </comment>
    <comment ref="G33" authorId="0">
      <text>
        <r>
          <rPr>
            <b/>
            <sz val="9"/>
            <rFont val="宋体"/>
            <charset val="134"/>
          </rPr>
          <t>ASUS:</t>
        </r>
        <r>
          <rPr>
            <sz val="9"/>
            <rFont val="宋体"/>
            <charset val="134"/>
          </rPr>
          <t xml:space="preserve">
引用一般公共预算110090103_从国有资本经营预算调入一般公共预算</t>
        </r>
      </text>
    </comment>
  </commentList>
</comments>
</file>

<file path=xl/sharedStrings.xml><?xml version="1.0" encoding="utf-8"?>
<sst xmlns="http://schemas.openxmlformats.org/spreadsheetml/2006/main" count="27850" uniqueCount="18663">
  <si>
    <t>注意：独立预决算的非标准行政区划如开发区等要归并到的标准行政区划。一对多的将开发区数据按对应数据拆分，分别录入对应的标准行政区划编码。</t>
  </si>
  <si>
    <t>请复制右边单元格内字符串命名文件：</t>
  </si>
  <si>
    <r>
      <rPr>
        <sz val="48"/>
        <rFont val="Times New Roman"/>
        <charset val="134"/>
      </rPr>
      <t>2024</t>
    </r>
    <r>
      <rPr>
        <sz val="48"/>
        <rFont val="方正小标宋简体"/>
        <charset val="134"/>
      </rPr>
      <t>年地方财政预算表</t>
    </r>
  </si>
  <si>
    <t>行政区划编码：</t>
  </si>
  <si>
    <t>省级：</t>
  </si>
  <si>
    <t>43_湖南省</t>
  </si>
  <si>
    <t>地市级及省直辖：</t>
  </si>
  <si>
    <t>4312_怀化市</t>
  </si>
  <si>
    <t>县级：</t>
  </si>
  <si>
    <t>非标准地区名称：</t>
  </si>
  <si>
    <t>联系人：</t>
  </si>
  <si>
    <t>王雨乔</t>
  </si>
  <si>
    <t>联系电话：</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</si>
  <si>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</si>
  <si>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</si>
  <si>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</si>
  <si>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</si>
  <si>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</si>
  <si>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</si>
  <si>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</si>
  <si>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</si>
  <si>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</si>
  <si>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</si>
  <si>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</si>
  <si>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</si>
  <si>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</si>
  <si>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</si>
  <si>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</si>
  <si>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</si>
  <si>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41_河南省</t>
  </si>
  <si>
    <t>42_湖北省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</si>
  <si>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</si>
  <si>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</si>
  <si>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</si>
  <si>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</si>
  <si>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</si>
  <si>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</si>
  <si>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</si>
  <si>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</si>
  <si>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</si>
  <si>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</si>
  <si>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</si>
  <si>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</si>
  <si>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</si>
  <si>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</si>
  <si>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</si>
  <si>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</si>
  <si>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</si>
  <si>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</si>
  <si>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</si>
  <si>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</si>
  <si>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</si>
  <si>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</si>
  <si>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</si>
  <si>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</si>
  <si>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</si>
  <si>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</si>
  <si>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</si>
  <si>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</si>
  <si>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</si>
  <si>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</si>
  <si>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</si>
  <si>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</si>
  <si>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</si>
  <si>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</si>
  <si>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</si>
  <si>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</si>
  <si>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</si>
  <si>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</si>
  <si>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</si>
  <si>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</si>
  <si>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</si>
  <si>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</si>
  <si>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</si>
  <si>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</si>
  <si>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</si>
  <si>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</si>
  <si>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</si>
  <si>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</si>
  <si>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</si>
  <si>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</si>
  <si>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</si>
  <si>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</si>
  <si>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</si>
  <si>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</si>
  <si>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</si>
  <si>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</si>
  <si>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</si>
  <si>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</si>
  <si>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</si>
  <si>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</si>
  <si>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</si>
  <si>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</si>
  <si>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</si>
  <si>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</si>
  <si>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</si>
  <si>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</si>
  <si>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</si>
  <si>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</si>
  <si>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</si>
  <si>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</si>
  <si>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</si>
  <si>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</si>
  <si>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</si>
  <si>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</si>
  <si>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</si>
  <si>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</si>
  <si>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</si>
  <si>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</si>
  <si>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</si>
  <si>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</si>
  <si>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</si>
  <si>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</si>
  <si>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</si>
  <si>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</si>
  <si>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</si>
  <si>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</si>
  <si>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</si>
  <si>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</si>
  <si>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</si>
  <si>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</si>
  <si>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</si>
  <si>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</si>
  <si>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</si>
  <si>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</si>
  <si>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</si>
  <si>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</si>
  <si>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</si>
  <si>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</si>
  <si>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</si>
  <si>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</si>
  <si>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</si>
  <si>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</si>
  <si>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</si>
  <si>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</si>
  <si>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</si>
  <si>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</si>
  <si>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</si>
  <si>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</si>
  <si>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</si>
  <si>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</si>
  <si>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</si>
  <si>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</si>
  <si>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</si>
  <si>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</si>
  <si>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</si>
  <si>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</si>
  <si>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</si>
  <si>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</si>
  <si>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</si>
  <si>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</si>
  <si>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</si>
  <si>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</si>
  <si>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</si>
  <si>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</si>
  <si>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</si>
  <si>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</si>
  <si>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</si>
  <si>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</si>
  <si>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</si>
  <si>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</si>
  <si>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</si>
  <si>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</si>
  <si>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</si>
  <si>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</si>
  <si>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</si>
  <si>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</si>
  <si>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</si>
  <si>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</si>
  <si>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</si>
  <si>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</si>
  <si>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</si>
  <si>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</si>
  <si>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</si>
  <si>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</si>
  <si>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</si>
  <si>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</si>
  <si>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</si>
  <si>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</si>
  <si>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</si>
  <si>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</si>
  <si>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</si>
  <si>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</si>
  <si>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</si>
  <si>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</si>
  <si>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</si>
  <si>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</si>
  <si>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</si>
  <si>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</si>
  <si>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</si>
  <si>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</si>
  <si>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</si>
  <si>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</si>
  <si>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</si>
  <si>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</si>
  <si>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</si>
  <si>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</si>
  <si>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</si>
  <si>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</si>
  <si>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</si>
  <si>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</si>
  <si>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</si>
  <si>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</si>
  <si>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</si>
  <si>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4113_南阳市</t>
  </si>
  <si>
    <t>4114_商丘市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</si>
  <si>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</si>
  <si>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</si>
  <si>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</si>
  <si>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</si>
  <si>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</si>
  <si>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</si>
  <si>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</si>
  <si>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</si>
  <si>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</si>
  <si>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</si>
  <si>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</si>
  <si>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</si>
  <si>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</si>
  <si>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</si>
  <si>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</si>
  <si>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</si>
  <si>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</si>
  <si>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</si>
  <si>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</si>
  <si>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</si>
  <si>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</si>
  <si>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</si>
  <si>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</si>
  <si>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</si>
  <si>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</si>
  <si>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</si>
  <si>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</si>
  <si>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</si>
  <si>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</si>
  <si>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</si>
  <si>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</si>
  <si>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</si>
  <si>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</si>
  <si>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</si>
  <si>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</si>
  <si>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</si>
  <si>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</si>
  <si>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</si>
  <si>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</si>
  <si>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</si>
  <si>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</si>
  <si>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</si>
  <si>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</si>
  <si>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</si>
  <si>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</si>
  <si>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</si>
  <si>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</si>
  <si>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</si>
  <si>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</si>
  <si>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</si>
  <si>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</si>
  <si>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</si>
  <si>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</si>
  <si>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</si>
  <si>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</si>
  <si>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</si>
  <si>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</si>
  <si>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</si>
  <si>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</si>
  <si>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</si>
  <si>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</si>
  <si>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</si>
  <si>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</si>
  <si>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</si>
  <si>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</si>
  <si>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</si>
  <si>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</si>
  <si>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</si>
  <si>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</si>
  <si>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</si>
  <si>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</si>
  <si>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</si>
  <si>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</si>
  <si>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</si>
  <si>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</si>
  <si>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</si>
  <si>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</si>
  <si>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</si>
  <si>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</si>
  <si>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</si>
  <si>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</si>
  <si>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</si>
  <si>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</si>
  <si>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</si>
  <si>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</si>
  <si>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</si>
  <si>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</si>
  <si>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</si>
  <si>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</si>
  <si>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</si>
  <si>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</si>
  <si>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</si>
  <si>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</si>
  <si>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</si>
  <si>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</si>
  <si>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</si>
  <si>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</si>
  <si>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</si>
  <si>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</si>
  <si>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</si>
  <si>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</si>
  <si>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</si>
  <si>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</si>
  <si>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</si>
  <si>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</si>
  <si>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</si>
  <si>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</si>
  <si>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</si>
  <si>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</si>
  <si>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</si>
  <si>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</si>
  <si>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</si>
  <si>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</si>
  <si>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</si>
  <si>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</si>
  <si>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</si>
  <si>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</si>
  <si>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</si>
  <si>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</si>
  <si>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</si>
  <si>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</si>
  <si>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</si>
  <si>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</si>
  <si>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</si>
  <si>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</si>
  <si>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</si>
  <si>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</si>
  <si>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</si>
  <si>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</si>
  <si>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</si>
  <si>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</si>
  <si>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</si>
  <si>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</si>
  <si>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</si>
  <si>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</si>
  <si>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</si>
  <si>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</si>
  <si>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</si>
  <si>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</si>
  <si>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</si>
  <si>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</si>
  <si>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</si>
  <si>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</si>
  <si>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</si>
  <si>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</si>
  <si>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</si>
  <si>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</si>
  <si>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</si>
  <si>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</si>
  <si>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</si>
  <si>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</si>
  <si>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</si>
  <si>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</si>
  <si>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</si>
  <si>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</si>
  <si>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</si>
  <si>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</si>
  <si>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</si>
  <si>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</si>
  <si>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</si>
  <si>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</si>
  <si>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</si>
  <si>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</si>
  <si>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</si>
  <si>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</si>
  <si>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</si>
  <si>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</si>
  <si>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</si>
  <si>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</si>
  <si>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110101_东城区</t>
  </si>
  <si>
    <t>120101_和平区</t>
  </si>
  <si>
    <t>310101_黄浦区</t>
  </si>
  <si>
    <t>500101_万州区</t>
  </si>
  <si>
    <t>659001_石河子市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</si>
  <si>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</si>
  <si>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</si>
  <si>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</si>
  <si>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</si>
  <si>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</si>
  <si>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</si>
  <si>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</si>
  <si>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</si>
  <si>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</si>
  <si>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</si>
  <si>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</si>
  <si>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</si>
  <si>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</si>
  <si>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</si>
  <si>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</si>
  <si>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</si>
  <si>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</si>
  <si>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</si>
  <si>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</si>
  <si>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</si>
  <si>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</si>
  <si>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</si>
  <si>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</si>
  <si>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</si>
  <si>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</si>
  <si>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</si>
  <si>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</si>
  <si>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</si>
  <si>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</si>
  <si>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</si>
  <si>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</si>
  <si>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</si>
  <si>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</si>
  <si>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</si>
  <si>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</si>
  <si>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</si>
  <si>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</si>
  <si>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</si>
  <si>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</si>
  <si>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</si>
  <si>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</si>
  <si>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</si>
  <si>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</si>
  <si>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</si>
  <si>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</si>
  <si>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</si>
  <si>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</si>
  <si>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</si>
  <si>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</si>
  <si>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</si>
  <si>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</si>
  <si>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</si>
  <si>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</si>
  <si>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</si>
  <si>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</si>
  <si>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</si>
  <si>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</si>
  <si>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</si>
  <si>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</si>
  <si>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</si>
  <si>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</si>
  <si>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</si>
  <si>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</si>
  <si>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</si>
  <si>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</si>
  <si>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</si>
  <si>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</si>
  <si>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</si>
  <si>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</si>
  <si>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</si>
  <si>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</si>
  <si>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</si>
  <si>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</si>
  <si>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</si>
  <si>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</si>
  <si>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</si>
  <si>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</si>
  <si>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</si>
  <si>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</si>
  <si>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</si>
  <si>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</si>
  <si>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</si>
  <si>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</si>
  <si>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</si>
  <si>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</si>
  <si>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</si>
  <si>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</si>
  <si>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</si>
  <si>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</si>
  <si>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</si>
  <si>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</si>
  <si>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</si>
  <si>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</si>
  <si>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</si>
  <si>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</si>
  <si>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</si>
  <si>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</si>
  <si>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</si>
  <si>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</si>
  <si>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</si>
  <si>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</si>
  <si>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</si>
  <si>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</si>
  <si>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</si>
  <si>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</si>
  <si>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</si>
  <si>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</si>
  <si>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</si>
  <si>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</si>
  <si>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</si>
  <si>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</si>
  <si>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</si>
  <si>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</si>
  <si>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</si>
  <si>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</si>
  <si>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</si>
  <si>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</si>
  <si>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</si>
  <si>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</si>
  <si>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</si>
  <si>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</si>
  <si>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</si>
  <si>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</si>
  <si>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</si>
  <si>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</si>
  <si>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</si>
  <si>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</si>
  <si>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</si>
  <si>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</si>
  <si>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</si>
  <si>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</si>
  <si>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</si>
  <si>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</si>
  <si>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</si>
  <si>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</si>
  <si>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</si>
  <si>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</si>
  <si>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</si>
  <si>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</si>
  <si>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</si>
  <si>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</si>
  <si>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</si>
  <si>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</si>
  <si>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</si>
  <si>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</si>
  <si>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</si>
  <si>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</si>
  <si>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</si>
  <si>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</si>
  <si>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</si>
  <si>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</si>
  <si>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</si>
  <si>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</si>
  <si>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</si>
  <si>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</si>
  <si>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</si>
  <si>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</si>
  <si>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</si>
  <si>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</si>
  <si>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</si>
  <si>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</si>
  <si>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</si>
  <si>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</si>
  <si>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</si>
  <si>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</si>
  <si>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</si>
  <si>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</si>
  <si>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</si>
  <si>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</si>
  <si>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</si>
  <si>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</si>
  <si>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</si>
  <si>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</si>
  <si>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</si>
  <si>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</si>
  <si>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</si>
  <si>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</si>
  <si>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</si>
  <si>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</si>
  <si>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</si>
  <si>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</si>
  <si>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</si>
  <si>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</si>
  <si>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</si>
  <si>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</si>
  <si>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</si>
  <si>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</si>
  <si>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</si>
  <si>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</si>
  <si>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</si>
  <si>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</si>
  <si>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</si>
  <si>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</si>
  <si>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</si>
  <si>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</si>
  <si>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</si>
  <si>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</si>
  <si>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</si>
  <si>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</si>
  <si>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</si>
  <si>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</si>
  <si>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</si>
  <si>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</si>
  <si>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</si>
  <si>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</si>
  <si>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</si>
  <si>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</si>
  <si>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</si>
  <si>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</si>
  <si>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</si>
  <si>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</si>
  <si>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</si>
  <si>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</si>
  <si>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</si>
  <si>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</si>
  <si>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</si>
  <si>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</si>
  <si>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</si>
  <si>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</si>
  <si>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</si>
  <si>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</si>
  <si>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</si>
  <si>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</si>
  <si>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</si>
  <si>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</si>
  <si>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</si>
  <si>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</si>
  <si>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</si>
  <si>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</si>
  <si>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</si>
  <si>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</si>
  <si>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</si>
  <si>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</si>
  <si>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</si>
  <si>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</si>
  <si>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</si>
  <si>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</si>
  <si>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</si>
  <si>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</si>
  <si>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</si>
  <si>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</si>
  <si>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</si>
  <si>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</si>
  <si>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</si>
  <si>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</si>
  <si>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</si>
  <si>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</si>
  <si>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</si>
  <si>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</si>
  <si>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</si>
  <si>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</si>
  <si>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</si>
  <si>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</si>
  <si>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</si>
  <si>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</si>
  <si>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</si>
  <si>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</si>
  <si>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</si>
  <si>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</si>
  <si>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</si>
  <si>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</si>
  <si>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</si>
  <si>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</si>
  <si>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</si>
  <si>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</si>
  <si>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</si>
  <si>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</si>
  <si>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</si>
  <si>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</si>
  <si>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</si>
  <si>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</si>
  <si>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</si>
  <si>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</si>
  <si>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</si>
  <si>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</si>
  <si>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</si>
  <si>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</si>
  <si>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</si>
  <si>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</si>
  <si>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</si>
  <si>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</si>
  <si>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</si>
  <si>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</si>
  <si>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</si>
  <si>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</si>
  <si>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</si>
  <si>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</si>
  <si>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</si>
  <si>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</si>
  <si>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</si>
  <si>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</si>
  <si>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</si>
  <si>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</si>
  <si>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</si>
  <si>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</si>
  <si>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</si>
  <si>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</si>
  <si>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</si>
  <si>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</si>
  <si>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</si>
  <si>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</si>
  <si>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</si>
  <si>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</si>
  <si>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</si>
  <si>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</si>
  <si>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</si>
  <si>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</si>
  <si>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</si>
  <si>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</si>
  <si>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</si>
  <si>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</si>
  <si>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</si>
  <si>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</si>
  <si>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</si>
  <si>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</si>
  <si>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</si>
  <si>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</si>
  <si>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</si>
  <si>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</si>
  <si>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</si>
  <si>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</si>
  <si>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</si>
  <si>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</si>
  <si>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</si>
  <si>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</si>
  <si>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</si>
  <si>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</si>
  <si>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</si>
  <si>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</si>
  <si>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</si>
  <si>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</si>
  <si>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</si>
  <si>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</si>
  <si>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</si>
  <si>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</si>
  <si>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</si>
  <si>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659002_阿拉尔市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</si>
  <si>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</si>
  <si>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</si>
  <si>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</si>
  <si>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</si>
  <si>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</si>
  <si>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</si>
  <si>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</si>
  <si>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</si>
  <si>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</si>
  <si>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</si>
  <si>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</si>
  <si>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</si>
  <si>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</si>
  <si>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</si>
  <si>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</si>
  <si>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</si>
  <si>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</si>
  <si>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</si>
  <si>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</si>
  <si>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</si>
  <si>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</si>
  <si>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</si>
  <si>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</si>
  <si>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</si>
  <si>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</si>
  <si>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</si>
  <si>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</si>
  <si>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</si>
  <si>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</si>
  <si>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</si>
  <si>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</si>
  <si>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</si>
  <si>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</si>
  <si>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</si>
  <si>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</si>
  <si>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</si>
  <si>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</si>
  <si>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</si>
  <si>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</si>
  <si>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</si>
  <si>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</si>
  <si>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</si>
  <si>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</si>
  <si>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</si>
  <si>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</si>
  <si>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</si>
  <si>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</si>
  <si>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</si>
  <si>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</si>
  <si>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</si>
  <si>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</si>
  <si>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</si>
  <si>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</si>
  <si>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</si>
  <si>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</si>
  <si>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</si>
  <si>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</si>
  <si>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</si>
  <si>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</si>
  <si>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</si>
  <si>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</si>
  <si>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</si>
  <si>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</si>
  <si>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</si>
  <si>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</si>
  <si>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</si>
  <si>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</si>
  <si>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</si>
  <si>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</si>
  <si>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</si>
  <si>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</si>
  <si>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</si>
  <si>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</si>
  <si>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</si>
  <si>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</si>
  <si>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</si>
  <si>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</si>
  <si>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</si>
  <si>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</si>
  <si>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</si>
  <si>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</si>
  <si>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</si>
  <si>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</si>
  <si>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</si>
  <si>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</si>
  <si>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</si>
  <si>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</si>
  <si>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</si>
  <si>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</si>
  <si>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</si>
  <si>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</si>
  <si>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</si>
  <si>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</si>
  <si>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</si>
  <si>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</si>
  <si>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</si>
  <si>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</si>
  <si>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</si>
  <si>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</si>
  <si>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</si>
  <si>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</si>
  <si>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</si>
  <si>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</si>
  <si>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</si>
  <si>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</si>
  <si>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</si>
  <si>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</si>
  <si>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</si>
  <si>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</si>
  <si>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</si>
  <si>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</si>
  <si>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</si>
  <si>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</si>
  <si>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</si>
  <si>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</si>
  <si>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</si>
  <si>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</si>
  <si>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</si>
  <si>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</si>
  <si>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</si>
  <si>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</si>
  <si>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</si>
  <si>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</si>
  <si>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</si>
  <si>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</si>
  <si>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</si>
  <si>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</si>
  <si>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</si>
  <si>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</si>
  <si>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</si>
  <si>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</si>
  <si>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</si>
  <si>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</si>
  <si>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</si>
  <si>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</si>
  <si>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</si>
  <si>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</si>
  <si>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</si>
  <si>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</si>
  <si>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</si>
  <si>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</si>
  <si>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</si>
  <si>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</si>
  <si>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</si>
  <si>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</si>
  <si>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</si>
  <si>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</si>
  <si>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</si>
  <si>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</si>
  <si>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</si>
  <si>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</si>
  <si>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</si>
  <si>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</si>
  <si>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</si>
  <si>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</si>
  <si>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</si>
  <si>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</si>
  <si>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</si>
  <si>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</si>
  <si>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</si>
  <si>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</si>
  <si>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</si>
  <si>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</si>
  <si>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</si>
  <si>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</si>
  <si>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</si>
  <si>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</si>
  <si>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</si>
  <si>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</si>
  <si>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</si>
  <si>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</si>
  <si>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</si>
  <si>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</si>
  <si>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</si>
  <si>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</si>
  <si>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</si>
  <si>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</si>
  <si>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</si>
  <si>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</si>
  <si>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</si>
  <si>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</si>
  <si>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</si>
  <si>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</si>
  <si>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</si>
  <si>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</si>
  <si>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</si>
  <si>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</si>
  <si>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</si>
  <si>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</si>
  <si>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</si>
  <si>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</si>
  <si>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</si>
  <si>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</si>
  <si>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</si>
  <si>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</si>
  <si>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</si>
  <si>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</si>
  <si>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</si>
  <si>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</si>
  <si>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</si>
  <si>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</si>
  <si>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</si>
  <si>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</si>
  <si>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</si>
  <si>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</si>
  <si>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</si>
  <si>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</si>
  <si>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</si>
  <si>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</si>
  <si>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</si>
  <si>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</si>
  <si>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</si>
  <si>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</si>
  <si>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</si>
  <si>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</si>
  <si>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</si>
  <si>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</si>
  <si>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</si>
  <si>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</si>
  <si>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</si>
  <si>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</si>
  <si>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</si>
  <si>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</si>
  <si>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</si>
  <si>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</si>
  <si>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</si>
  <si>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</si>
  <si>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</si>
  <si>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</si>
  <si>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</si>
  <si>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</si>
  <si>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</si>
  <si>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</si>
  <si>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</si>
  <si>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</si>
  <si>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</si>
  <si>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</si>
  <si>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</si>
  <si>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</si>
  <si>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</si>
  <si>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</si>
  <si>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</si>
  <si>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</si>
  <si>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</si>
  <si>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</si>
  <si>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</si>
  <si>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</si>
  <si>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</si>
  <si>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</si>
  <si>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</si>
  <si>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</si>
  <si>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</si>
  <si>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</si>
  <si>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</si>
  <si>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</si>
  <si>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</si>
  <si>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</si>
  <si>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</si>
  <si>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</si>
  <si>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</si>
  <si>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</si>
  <si>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</si>
  <si>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</si>
  <si>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</si>
  <si>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</si>
  <si>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</si>
  <si>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</si>
  <si>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</si>
  <si>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</si>
  <si>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</si>
  <si>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</si>
  <si>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</si>
  <si>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</si>
  <si>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</si>
  <si>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</si>
  <si>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</si>
  <si>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</si>
  <si>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</si>
  <si>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</si>
  <si>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</si>
  <si>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</si>
  <si>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</si>
  <si>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</si>
  <si>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</si>
  <si>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</si>
  <si>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</si>
  <si>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</si>
  <si>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</si>
  <si>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</si>
  <si>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</si>
  <si>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</si>
  <si>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</si>
  <si>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</si>
  <si>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</si>
  <si>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</si>
  <si>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</si>
  <si>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</si>
  <si>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</si>
  <si>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</si>
  <si>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</si>
  <si>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</si>
  <si>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</si>
  <si>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</si>
  <si>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</si>
  <si>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</si>
  <si>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</si>
  <si>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</si>
  <si>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</si>
  <si>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</si>
  <si>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</si>
  <si>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</si>
  <si>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</si>
  <si>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</si>
  <si>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</si>
  <si>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</si>
  <si>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</si>
  <si>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</si>
  <si>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</si>
  <si>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</si>
  <si>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</si>
  <si>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</si>
  <si>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</si>
  <si>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</si>
  <si>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</si>
  <si>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</si>
  <si>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</si>
  <si>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</si>
  <si>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</si>
  <si>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</si>
  <si>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</si>
  <si>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</si>
  <si>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</si>
  <si>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</si>
  <si>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</si>
  <si>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659003_图木舒克市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</si>
  <si>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</si>
  <si>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</si>
  <si>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</si>
  <si>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</si>
  <si>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</si>
  <si>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</si>
  <si>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</si>
  <si>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</si>
  <si>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</si>
  <si>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</si>
  <si>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</si>
  <si>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</si>
  <si>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</si>
  <si>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</si>
  <si>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</si>
  <si>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</si>
  <si>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</si>
  <si>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</si>
  <si>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</si>
  <si>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</si>
  <si>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</si>
  <si>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</si>
  <si>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</si>
  <si>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</si>
  <si>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</si>
  <si>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</si>
  <si>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</si>
  <si>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</si>
  <si>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</si>
  <si>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</si>
  <si>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</si>
  <si>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</si>
  <si>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</si>
  <si>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</si>
  <si>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</si>
  <si>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</si>
  <si>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</si>
  <si>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</si>
  <si>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</si>
  <si>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</si>
  <si>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</si>
  <si>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</si>
  <si>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</si>
  <si>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</si>
  <si>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</si>
  <si>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</si>
  <si>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</si>
  <si>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</si>
  <si>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</si>
  <si>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</si>
  <si>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</si>
  <si>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</si>
  <si>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</si>
  <si>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</si>
  <si>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</si>
  <si>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</si>
  <si>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</si>
  <si>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</si>
  <si>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</si>
  <si>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</si>
  <si>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</si>
  <si>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</si>
  <si>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</si>
  <si>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</si>
  <si>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</si>
  <si>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</si>
  <si>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</si>
  <si>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</si>
  <si>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</si>
  <si>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</si>
  <si>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</si>
  <si>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</si>
  <si>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</si>
  <si>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</si>
  <si>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</si>
  <si>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</si>
  <si>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</si>
  <si>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</si>
  <si>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</si>
  <si>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</si>
  <si>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</si>
  <si>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</si>
  <si>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</si>
  <si>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</si>
  <si>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</si>
  <si>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</si>
  <si>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</si>
  <si>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</si>
  <si>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</si>
  <si>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</si>
  <si>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</si>
  <si>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</si>
  <si>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</si>
  <si>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</si>
  <si>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</si>
  <si>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</si>
  <si>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</si>
  <si>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</si>
  <si>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</si>
  <si>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</si>
  <si>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</si>
  <si>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</si>
  <si>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</si>
  <si>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</si>
  <si>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</si>
  <si>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</si>
  <si>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</si>
  <si>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</si>
  <si>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</si>
  <si>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</si>
  <si>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</si>
  <si>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</si>
  <si>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</si>
  <si>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</si>
  <si>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</si>
  <si>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</si>
  <si>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</si>
  <si>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</si>
  <si>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</si>
  <si>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</si>
  <si>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</si>
  <si>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</si>
  <si>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</si>
  <si>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</si>
  <si>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</si>
  <si>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</si>
  <si>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</si>
  <si>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</si>
  <si>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</si>
  <si>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</si>
  <si>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</si>
  <si>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</si>
  <si>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</si>
  <si>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</si>
  <si>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</si>
  <si>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</si>
  <si>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</si>
  <si>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</si>
  <si>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</si>
  <si>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</si>
  <si>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</si>
  <si>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</si>
  <si>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</si>
  <si>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</si>
  <si>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</si>
  <si>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</si>
  <si>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</si>
  <si>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</si>
  <si>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</si>
  <si>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</si>
  <si>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</si>
  <si>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</si>
  <si>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</si>
  <si>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</si>
  <si>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</si>
  <si>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</si>
  <si>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</si>
  <si>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</si>
  <si>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</si>
  <si>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411421_民权县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</si>
  <si>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</si>
  <si>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</si>
  <si>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</si>
  <si>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</si>
  <si>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</si>
  <si>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</si>
  <si>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</si>
  <si>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</si>
  <si>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</si>
  <si>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</si>
  <si>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</si>
  <si>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</si>
  <si>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</si>
  <si>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</si>
  <si>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</si>
  <si>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</si>
  <si>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</si>
  <si>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</si>
  <si>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</si>
  <si>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</si>
  <si>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</si>
  <si>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</si>
  <si>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</si>
  <si>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</si>
  <si>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</si>
  <si>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</si>
  <si>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</si>
  <si>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</si>
  <si>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</si>
  <si>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</si>
  <si>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</si>
  <si>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</si>
  <si>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</si>
  <si>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</si>
  <si>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</si>
  <si>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</si>
  <si>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</si>
  <si>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</si>
  <si>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</si>
  <si>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</si>
  <si>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</si>
  <si>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</si>
  <si>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</si>
  <si>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</si>
  <si>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</si>
  <si>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</si>
  <si>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</si>
  <si>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</si>
  <si>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</si>
  <si>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</si>
  <si>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</si>
  <si>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</si>
  <si>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</si>
  <si>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</si>
  <si>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</si>
  <si>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</si>
  <si>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</si>
  <si>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</si>
  <si>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</si>
  <si>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</si>
  <si>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</si>
  <si>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</si>
  <si>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</si>
  <si>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</si>
  <si>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</si>
  <si>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</si>
  <si>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</si>
  <si>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</si>
  <si>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</si>
  <si>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</si>
  <si>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</si>
  <si>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</si>
  <si>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</si>
  <si>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</si>
  <si>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</si>
  <si>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</si>
  <si>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</si>
  <si>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</si>
  <si>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</si>
  <si>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</si>
  <si>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</si>
  <si>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</si>
  <si>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</si>
  <si>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</si>
  <si>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</si>
  <si>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</si>
  <si>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</si>
  <si>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</si>
  <si>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</si>
  <si>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</si>
  <si>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</si>
  <si>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</si>
  <si>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</si>
  <si>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</si>
  <si>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</si>
  <si>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</si>
  <si>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</si>
  <si>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</si>
  <si>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</si>
  <si>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</si>
  <si>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</si>
  <si>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</si>
  <si>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</si>
  <si>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</si>
  <si>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</si>
  <si>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</si>
  <si>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</si>
  <si>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</si>
  <si>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</si>
  <si>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</si>
  <si>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</si>
  <si>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</si>
  <si>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</si>
  <si>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</si>
  <si>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540422_米林县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</si>
  <si>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</si>
  <si>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</si>
  <si>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</si>
  <si>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</si>
  <si>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</si>
  <si>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</si>
  <si>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</si>
  <si>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</si>
  <si>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</si>
  <si>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</si>
  <si>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</si>
  <si>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</si>
  <si>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</si>
  <si>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</si>
  <si>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</si>
  <si>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</si>
  <si>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</si>
  <si>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</si>
  <si>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</si>
  <si>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</si>
  <si>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</si>
  <si>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</si>
  <si>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</si>
  <si>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</si>
  <si>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</si>
  <si>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</si>
  <si>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</si>
  <si>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</si>
  <si>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</si>
  <si>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</si>
  <si>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</si>
  <si>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</si>
  <si>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</si>
  <si>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</si>
  <si>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</si>
  <si>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</si>
  <si>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</si>
  <si>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</si>
  <si>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</si>
  <si>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</si>
  <si>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</si>
  <si>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</si>
  <si>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</si>
  <si>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</si>
  <si>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</si>
  <si>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</si>
  <si>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</si>
  <si>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</si>
  <si>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</si>
  <si>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</si>
  <si>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</si>
  <si>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</si>
  <si>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</si>
  <si>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</si>
  <si>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</si>
  <si>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</si>
  <si>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</si>
  <si>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659004_五家渠市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</si>
  <si>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</si>
  <si>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</si>
  <si>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</si>
  <si>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</si>
  <si>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</si>
  <si>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</si>
  <si>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</si>
  <si>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</si>
  <si>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</si>
  <si>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</si>
  <si>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</si>
  <si>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</si>
  <si>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</si>
  <si>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</si>
  <si>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</si>
  <si>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</si>
  <si>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</si>
  <si>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</si>
  <si>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</si>
  <si>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</si>
  <si>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</si>
  <si>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</si>
  <si>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</si>
  <si>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</si>
  <si>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</si>
  <si>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</si>
  <si>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</si>
  <si>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</si>
  <si>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</si>
  <si>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</si>
  <si>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</si>
  <si>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</si>
  <si>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</si>
  <si>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</si>
  <si>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</si>
  <si>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</si>
  <si>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</si>
  <si>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</si>
  <si>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</si>
  <si>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</si>
  <si>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</si>
  <si>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</si>
  <si>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</si>
  <si>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</si>
  <si>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</si>
  <si>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</si>
  <si>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</si>
  <si>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</si>
  <si>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</si>
  <si>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</si>
  <si>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</si>
  <si>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</si>
  <si>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</si>
  <si>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</si>
  <si>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</si>
  <si>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</si>
  <si>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</si>
  <si>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</si>
  <si>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</si>
  <si>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</si>
  <si>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</si>
  <si>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</si>
  <si>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</si>
  <si>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</si>
  <si>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</si>
  <si>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</si>
  <si>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</si>
  <si>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</si>
  <si>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</si>
  <si>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</si>
  <si>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</si>
  <si>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</si>
  <si>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</si>
  <si>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</si>
  <si>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</si>
  <si>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</si>
  <si>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</si>
  <si>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</si>
  <si>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</si>
  <si>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</si>
  <si>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</si>
  <si>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</si>
  <si>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</si>
  <si>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</si>
  <si>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</si>
  <si>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</si>
  <si>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</si>
  <si>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</si>
  <si>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</si>
  <si>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</si>
  <si>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</si>
  <si>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</si>
  <si>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</si>
  <si>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</si>
  <si>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</si>
  <si>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</si>
  <si>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</si>
  <si>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</si>
  <si>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</si>
  <si>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</si>
  <si>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</si>
  <si>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</si>
  <si>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</si>
  <si>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</si>
  <si>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</si>
  <si>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</si>
  <si>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</si>
  <si>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</si>
  <si>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</si>
  <si>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</si>
  <si>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</si>
  <si>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</si>
  <si>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</si>
  <si>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</si>
  <si>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</si>
  <si>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</si>
  <si>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</si>
  <si>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</si>
  <si>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</si>
  <si>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</si>
  <si>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</si>
  <si>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</si>
  <si>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</si>
  <si>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</si>
  <si>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</si>
  <si>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</si>
  <si>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</si>
  <si>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</si>
  <si>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</si>
  <si>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</si>
  <si>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</si>
  <si>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</si>
  <si>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</si>
  <si>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</si>
  <si>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</si>
  <si>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</si>
  <si>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</si>
  <si>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</si>
  <si>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</si>
  <si>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</si>
  <si>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</si>
  <si>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</si>
  <si>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</si>
  <si>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</si>
  <si>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</si>
  <si>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</si>
  <si>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</si>
  <si>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</si>
  <si>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</si>
  <si>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</si>
  <si>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</si>
  <si>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</si>
  <si>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</si>
  <si>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</si>
  <si>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</si>
  <si>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</si>
  <si>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</si>
  <si>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</si>
  <si>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</si>
  <si>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</si>
  <si>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</si>
  <si>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</si>
  <si>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</si>
  <si>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</si>
  <si>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</si>
  <si>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</si>
  <si>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</si>
  <si>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</si>
  <si>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</si>
  <si>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</si>
  <si>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</si>
  <si>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</si>
  <si>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</si>
  <si>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</si>
  <si>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</si>
  <si>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</si>
  <si>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</si>
  <si>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</si>
  <si>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</si>
  <si>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</si>
  <si>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</si>
  <si>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</si>
  <si>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</si>
  <si>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</si>
  <si>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</si>
  <si>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</si>
  <si>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</si>
  <si>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</si>
  <si>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</si>
  <si>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</si>
  <si>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</si>
  <si>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</si>
  <si>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</si>
  <si>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</si>
  <si>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</si>
  <si>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</si>
  <si>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</si>
  <si>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</si>
  <si>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</si>
  <si>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</si>
  <si>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</si>
  <si>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</si>
  <si>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</si>
  <si>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</si>
  <si>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</si>
  <si>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</si>
  <si>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</si>
  <si>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</si>
  <si>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</si>
  <si>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</si>
  <si>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</si>
  <si>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</si>
  <si>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</si>
  <si>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</si>
  <si>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</si>
  <si>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</si>
  <si>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</si>
  <si>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</si>
  <si>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</si>
  <si>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</si>
  <si>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</si>
  <si>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</si>
  <si>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</si>
  <si>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</si>
  <si>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</si>
  <si>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</si>
  <si>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</si>
  <si>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</si>
  <si>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</si>
  <si>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</si>
  <si>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</si>
  <si>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</si>
  <si>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</si>
  <si>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</si>
  <si>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</si>
  <si>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</si>
  <si>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</si>
  <si>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</si>
  <si>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</si>
  <si>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</si>
  <si>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</si>
  <si>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</si>
  <si>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</si>
  <si>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</si>
  <si>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</si>
  <si>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</si>
  <si>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</si>
  <si>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</si>
  <si>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</si>
  <si>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</si>
  <si>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</si>
  <si>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</si>
  <si>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</si>
  <si>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</si>
  <si>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</si>
  <si>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</si>
  <si>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</si>
  <si>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</si>
  <si>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</si>
  <si>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</si>
  <si>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</si>
  <si>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</si>
  <si>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</si>
  <si>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</si>
  <si>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</si>
  <si>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</si>
  <si>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</si>
  <si>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</si>
  <si>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</si>
  <si>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</si>
  <si>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</si>
  <si>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</si>
  <si>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</si>
  <si>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</si>
  <si>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</si>
  <si>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</si>
  <si>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</si>
  <si>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</si>
  <si>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</si>
  <si>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</si>
  <si>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</si>
  <si>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</si>
  <si>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</si>
  <si>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</si>
  <si>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</si>
  <si>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</si>
  <si>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</si>
  <si>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</si>
  <si>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</si>
  <si>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</si>
  <si>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</si>
  <si>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</si>
  <si>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</si>
  <si>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</si>
  <si>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</si>
  <si>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</si>
  <si>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</si>
  <si>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</si>
  <si>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</si>
  <si>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</si>
  <si>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</si>
  <si>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</si>
  <si>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</si>
  <si>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</si>
  <si>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</si>
  <si>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</si>
  <si>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</si>
  <si>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</si>
  <si>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</si>
  <si>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</si>
  <si>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</si>
  <si>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</si>
  <si>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</si>
  <si>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</si>
  <si>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</si>
  <si>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</si>
  <si>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</si>
  <si>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659005_北屯市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</si>
  <si>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</si>
  <si>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</si>
  <si>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</si>
  <si>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</si>
  <si>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</si>
  <si>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</si>
  <si>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</si>
  <si>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</si>
  <si>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</si>
  <si>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</si>
  <si>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</si>
  <si>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</si>
  <si>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</si>
  <si>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</si>
  <si>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</si>
  <si>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</si>
  <si>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</si>
  <si>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</si>
  <si>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</si>
  <si>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</si>
  <si>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</si>
  <si>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</si>
  <si>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</si>
  <si>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</si>
  <si>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</si>
  <si>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</si>
  <si>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</si>
  <si>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</si>
  <si>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</si>
  <si>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</si>
  <si>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</si>
  <si>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</si>
  <si>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</si>
  <si>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</si>
  <si>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</si>
  <si>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</si>
  <si>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</si>
  <si>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</si>
  <si>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</si>
  <si>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</si>
  <si>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</si>
  <si>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</si>
  <si>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</si>
  <si>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</si>
  <si>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</si>
  <si>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</si>
  <si>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</si>
  <si>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</si>
  <si>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</si>
  <si>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</si>
  <si>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</si>
  <si>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</si>
  <si>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</si>
  <si>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</si>
  <si>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</si>
  <si>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</si>
  <si>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</si>
  <si>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</si>
  <si>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</si>
  <si>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</si>
  <si>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</si>
  <si>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</si>
  <si>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</si>
  <si>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</si>
  <si>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</si>
  <si>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</si>
  <si>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</si>
  <si>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</si>
  <si>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</si>
  <si>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</si>
  <si>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</si>
  <si>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</si>
  <si>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</si>
  <si>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</si>
  <si>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</si>
  <si>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</si>
  <si>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</si>
  <si>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</si>
  <si>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</si>
  <si>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</si>
  <si>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</si>
  <si>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</si>
  <si>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</si>
  <si>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</si>
  <si>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</si>
  <si>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</si>
  <si>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</si>
  <si>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</si>
  <si>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</si>
  <si>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</si>
  <si>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</si>
  <si>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</si>
  <si>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</si>
  <si>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</si>
  <si>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</si>
  <si>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</si>
  <si>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</si>
  <si>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</si>
  <si>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</si>
  <si>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</si>
  <si>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</si>
  <si>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</si>
  <si>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</si>
  <si>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</si>
  <si>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</si>
  <si>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</si>
  <si>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</si>
  <si>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</si>
  <si>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</si>
  <si>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</si>
  <si>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</si>
  <si>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</si>
  <si>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</si>
  <si>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</si>
  <si>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</si>
  <si>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</si>
  <si>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</si>
  <si>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</si>
  <si>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</si>
  <si>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</si>
  <si>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</si>
  <si>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</si>
  <si>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</si>
  <si>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</si>
  <si>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</si>
  <si>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</si>
  <si>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</si>
  <si>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</si>
  <si>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</si>
  <si>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</si>
  <si>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</si>
  <si>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</si>
  <si>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</si>
  <si>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</si>
  <si>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</si>
  <si>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</si>
  <si>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</si>
  <si>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</si>
  <si>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</si>
  <si>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</si>
  <si>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</si>
  <si>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</si>
  <si>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411323_西峡县</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</si>
  <si>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</si>
  <si>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</si>
  <si>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</si>
  <si>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</si>
  <si>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</si>
  <si>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</si>
  <si>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</si>
  <si>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</si>
  <si>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</si>
  <si>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</si>
  <si>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</si>
  <si>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</si>
  <si>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</si>
  <si>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</si>
  <si>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</si>
  <si>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</si>
  <si>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</si>
  <si>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</si>
  <si>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</si>
  <si>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</si>
  <si>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</si>
  <si>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</si>
  <si>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</si>
  <si>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</si>
  <si>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</si>
  <si>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</si>
  <si>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</si>
  <si>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</si>
  <si>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</si>
  <si>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</si>
  <si>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</si>
  <si>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</si>
  <si>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</si>
  <si>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</si>
  <si>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</si>
  <si>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</si>
  <si>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</si>
  <si>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</si>
  <si>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</si>
  <si>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</si>
  <si>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</si>
  <si>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</si>
  <si>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</si>
  <si>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</si>
  <si>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</si>
  <si>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</si>
  <si>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</si>
  <si>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</si>
  <si>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</si>
  <si>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</si>
  <si>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</si>
  <si>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</si>
  <si>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</si>
  <si>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</si>
  <si>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</si>
  <si>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</si>
  <si>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</si>
  <si>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</si>
  <si>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</si>
  <si>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</si>
  <si>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</si>
  <si>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</si>
  <si>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</si>
  <si>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</si>
  <si>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</si>
  <si>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</si>
  <si>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</si>
  <si>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</si>
  <si>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</si>
  <si>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</si>
  <si>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</si>
  <si>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</si>
  <si>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</si>
  <si>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</si>
  <si>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</si>
  <si>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</si>
  <si>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</si>
  <si>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</si>
  <si>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</si>
  <si>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</si>
  <si>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</si>
  <si>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</si>
  <si>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</si>
  <si>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</si>
  <si>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</si>
  <si>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</si>
  <si>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</si>
  <si>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</si>
  <si>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</si>
  <si>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</si>
  <si>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</si>
  <si>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</si>
  <si>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</si>
  <si>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</si>
  <si>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</si>
  <si>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</si>
  <si>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</si>
  <si>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</si>
  <si>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</si>
  <si>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</si>
  <si>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</si>
  <si>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</si>
  <si>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</si>
  <si>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</si>
  <si>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</si>
  <si>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</si>
  <si>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</si>
  <si>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</si>
  <si>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</si>
  <si>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</si>
  <si>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</si>
  <si>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</si>
  <si>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</si>
  <si>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</si>
  <si>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</si>
  <si>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</si>
  <si>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</si>
  <si>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</si>
  <si>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</si>
  <si>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</si>
  <si>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</si>
  <si>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</si>
  <si>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</si>
  <si>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</si>
  <si>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</si>
  <si>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</si>
  <si>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</si>
  <si>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</si>
  <si>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</si>
  <si>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</si>
  <si>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</si>
  <si>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</si>
  <si>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</si>
  <si>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</si>
  <si>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</si>
  <si>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</si>
  <si>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</si>
  <si>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</si>
  <si>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</si>
  <si>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</si>
  <si>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</si>
  <si>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</si>
  <si>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</si>
  <si>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</si>
  <si>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</si>
  <si>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659006_铁门关市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</si>
  <si>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</si>
  <si>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</si>
  <si>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</si>
  <si>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</si>
  <si>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</si>
  <si>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</si>
  <si>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</si>
  <si>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</si>
  <si>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</si>
  <si>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</si>
  <si>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</si>
  <si>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</si>
  <si>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</si>
  <si>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</si>
  <si>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</si>
  <si>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</si>
  <si>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</si>
  <si>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</si>
  <si>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</si>
  <si>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</si>
  <si>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</si>
  <si>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</si>
  <si>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</si>
  <si>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</si>
  <si>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</si>
  <si>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</si>
  <si>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</si>
  <si>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</si>
  <si>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</si>
  <si>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</si>
  <si>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</si>
  <si>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</si>
  <si>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</si>
  <si>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</si>
  <si>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</si>
  <si>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</si>
  <si>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</si>
  <si>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</si>
  <si>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</si>
  <si>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</si>
  <si>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</si>
  <si>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</si>
  <si>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</si>
  <si>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</si>
  <si>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</si>
  <si>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</si>
  <si>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</si>
  <si>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</si>
  <si>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</si>
  <si>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</si>
  <si>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</si>
  <si>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</si>
  <si>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</si>
  <si>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</si>
  <si>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</si>
  <si>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</si>
  <si>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</si>
  <si>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</si>
  <si>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</si>
  <si>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</si>
  <si>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</si>
  <si>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</si>
  <si>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</si>
  <si>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</si>
  <si>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</si>
  <si>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</si>
  <si>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</si>
  <si>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</si>
  <si>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</si>
  <si>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</si>
  <si>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</si>
  <si>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</si>
  <si>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</si>
  <si>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</si>
  <si>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</si>
  <si>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</si>
  <si>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</si>
  <si>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</si>
  <si>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</si>
  <si>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</si>
  <si>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</si>
  <si>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</si>
  <si>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</si>
  <si>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</si>
  <si>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</si>
  <si>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</si>
  <si>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</si>
  <si>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</si>
  <si>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</si>
  <si>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</si>
  <si>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</si>
  <si>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</si>
  <si>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</si>
  <si>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</si>
  <si>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</si>
  <si>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</si>
  <si>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</si>
  <si>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</si>
  <si>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</si>
  <si>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</si>
  <si>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</si>
  <si>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</si>
  <si>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</si>
  <si>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</si>
  <si>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</si>
  <si>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</si>
  <si>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</si>
  <si>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</si>
  <si>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</si>
  <si>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</si>
  <si>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</si>
  <si>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</si>
  <si>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</si>
  <si>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</si>
  <si>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</si>
  <si>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</si>
  <si>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</si>
  <si>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</si>
  <si>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</si>
  <si>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</si>
  <si>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</si>
  <si>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</si>
  <si>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</si>
  <si>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</si>
  <si>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</si>
  <si>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</si>
  <si>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</si>
  <si>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</si>
  <si>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</si>
  <si>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</si>
  <si>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</si>
  <si>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</si>
  <si>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</si>
  <si>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</si>
  <si>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</si>
  <si>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</si>
  <si>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</si>
  <si>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</si>
  <si>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</si>
  <si>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</si>
  <si>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</si>
  <si>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</si>
  <si>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</si>
  <si>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</si>
  <si>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</si>
  <si>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</si>
  <si>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</si>
  <si>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</si>
  <si>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</si>
  <si>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</si>
  <si>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</si>
  <si>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</si>
  <si>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</si>
  <si>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</si>
  <si>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</si>
  <si>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</si>
  <si>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</si>
  <si>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</si>
  <si>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</si>
  <si>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</si>
  <si>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</si>
  <si>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</si>
  <si>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</si>
  <si>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</si>
  <si>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</si>
  <si>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</si>
  <si>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</si>
  <si>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</si>
  <si>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</si>
  <si>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</si>
  <si>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</si>
  <si>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</si>
  <si>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</si>
  <si>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</si>
  <si>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</si>
  <si>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</si>
  <si>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</si>
  <si>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</si>
  <si>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</si>
  <si>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</si>
  <si>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</si>
  <si>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</si>
  <si>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</si>
  <si>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</si>
  <si>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</si>
  <si>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</si>
  <si>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</si>
  <si>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</si>
  <si>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</si>
  <si>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</si>
  <si>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</si>
  <si>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</si>
  <si>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</si>
  <si>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</si>
  <si>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</si>
  <si>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</si>
  <si>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</si>
  <si>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</si>
  <si>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</si>
  <si>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</si>
  <si>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</si>
  <si>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</si>
  <si>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</si>
  <si>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</si>
  <si>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</si>
  <si>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</si>
  <si>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</si>
  <si>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</si>
  <si>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</si>
  <si>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</si>
  <si>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</si>
  <si>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</si>
  <si>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</si>
  <si>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</si>
  <si>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</si>
  <si>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</si>
  <si>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</si>
  <si>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</si>
  <si>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</si>
  <si>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</si>
  <si>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</si>
  <si>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</si>
  <si>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</si>
  <si>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</si>
  <si>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</si>
  <si>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</si>
  <si>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</si>
  <si>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</si>
  <si>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</si>
  <si>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</si>
  <si>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</si>
  <si>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</si>
  <si>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</si>
  <si>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</si>
  <si>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</si>
  <si>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</si>
  <si>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</si>
  <si>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</si>
  <si>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</si>
  <si>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</si>
  <si>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</si>
  <si>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</si>
  <si>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</si>
  <si>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</si>
  <si>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</si>
  <si>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</si>
  <si>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</si>
  <si>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</si>
  <si>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</si>
  <si>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</si>
  <si>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</si>
  <si>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</si>
  <si>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</si>
  <si>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</si>
  <si>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</si>
  <si>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659007_双河市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</si>
  <si>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</si>
  <si>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</si>
  <si>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</si>
  <si>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</si>
  <si>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</si>
  <si>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</si>
  <si>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</si>
  <si>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</si>
  <si>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</si>
  <si>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</si>
  <si>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</si>
  <si>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</si>
  <si>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</si>
  <si>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</si>
  <si>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</si>
  <si>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</si>
  <si>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</si>
  <si>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</si>
  <si>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</si>
  <si>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</si>
  <si>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</si>
  <si>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</si>
  <si>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</si>
  <si>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</si>
  <si>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</si>
  <si>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</si>
  <si>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</si>
  <si>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</si>
  <si>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</si>
  <si>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</si>
  <si>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</si>
  <si>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</si>
  <si>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</si>
  <si>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</si>
  <si>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</si>
  <si>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</si>
  <si>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</si>
  <si>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</si>
  <si>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</si>
  <si>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</si>
  <si>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</si>
  <si>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</si>
  <si>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</si>
  <si>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</si>
  <si>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</si>
  <si>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</si>
  <si>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</si>
  <si>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</si>
  <si>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</si>
  <si>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</si>
  <si>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</si>
  <si>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</si>
  <si>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</si>
  <si>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</si>
  <si>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</si>
  <si>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</si>
  <si>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</si>
  <si>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</si>
  <si>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</si>
  <si>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</si>
  <si>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</si>
  <si>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</si>
  <si>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</si>
  <si>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</si>
  <si>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</si>
  <si>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</si>
  <si>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</si>
  <si>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</si>
  <si>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</si>
  <si>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</si>
  <si>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</si>
  <si>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</si>
  <si>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</si>
  <si>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</si>
  <si>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</si>
  <si>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</si>
  <si>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</si>
  <si>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</si>
  <si>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</si>
  <si>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</si>
  <si>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</si>
  <si>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</si>
  <si>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</si>
  <si>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</si>
  <si>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</si>
  <si>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</si>
  <si>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</si>
  <si>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</si>
  <si>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</si>
  <si>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</si>
  <si>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</si>
  <si>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</si>
  <si>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</si>
  <si>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</si>
  <si>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</si>
  <si>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</si>
  <si>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</si>
  <si>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</si>
  <si>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</si>
  <si>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</si>
  <si>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</si>
  <si>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</si>
  <si>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</si>
  <si>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</si>
  <si>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</si>
  <si>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</si>
  <si>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</si>
  <si>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</si>
  <si>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</si>
  <si>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</si>
  <si>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</si>
  <si>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</si>
  <si>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</si>
  <si>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</si>
  <si>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</si>
  <si>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</si>
  <si>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</si>
  <si>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</si>
  <si>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</si>
  <si>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</si>
  <si>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</si>
  <si>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</si>
  <si>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</si>
  <si>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</si>
  <si>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</si>
  <si>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</si>
  <si>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</si>
  <si>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</si>
  <si>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</si>
  <si>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</si>
  <si>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</si>
  <si>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</si>
  <si>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</si>
  <si>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</si>
  <si>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</si>
  <si>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</si>
  <si>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</si>
  <si>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</si>
  <si>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</si>
  <si>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</si>
  <si>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</si>
  <si>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</si>
  <si>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</si>
  <si>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</si>
  <si>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</si>
  <si>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</si>
  <si>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</si>
  <si>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</si>
  <si>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</si>
  <si>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</si>
  <si>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</si>
  <si>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</si>
  <si>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</si>
  <si>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</si>
  <si>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</si>
  <si>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</si>
  <si>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</si>
  <si>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</si>
  <si>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</si>
  <si>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</si>
  <si>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</si>
  <si>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</si>
  <si>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</si>
  <si>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</si>
  <si>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</si>
  <si>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</si>
  <si>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</si>
  <si>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</si>
  <si>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</si>
  <si>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</si>
  <si>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</si>
  <si>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</si>
  <si>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</si>
  <si>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</si>
  <si>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</si>
  <si>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</si>
  <si>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</si>
  <si>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</si>
  <si>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</si>
  <si>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</si>
  <si>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</si>
  <si>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</si>
  <si>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</si>
  <si>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</si>
  <si>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</si>
  <si>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</si>
  <si>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</si>
  <si>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</si>
  <si>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</si>
  <si>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</si>
  <si>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</si>
  <si>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</si>
  <si>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</si>
  <si>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</si>
  <si>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</si>
  <si>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</si>
  <si>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</si>
  <si>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</si>
  <si>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</si>
  <si>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</si>
  <si>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</si>
  <si>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</si>
  <si>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</si>
  <si>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</si>
  <si>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</si>
  <si>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</si>
  <si>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</si>
  <si>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</si>
  <si>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</si>
  <si>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</si>
  <si>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</si>
  <si>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</si>
  <si>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</si>
  <si>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</si>
  <si>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</si>
  <si>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</si>
  <si>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</si>
  <si>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659008_可克达拉市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</si>
  <si>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</si>
  <si>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</si>
  <si>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</si>
  <si>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</si>
  <si>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</si>
  <si>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</si>
  <si>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</si>
  <si>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</si>
  <si>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</si>
  <si>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</si>
  <si>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</si>
  <si>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</si>
  <si>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</si>
  <si>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</si>
  <si>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</si>
  <si>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</si>
  <si>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</si>
  <si>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</si>
  <si>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</si>
  <si>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</si>
  <si>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</si>
  <si>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</si>
  <si>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</si>
  <si>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</si>
  <si>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</si>
  <si>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</si>
  <si>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</si>
  <si>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</si>
  <si>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</si>
  <si>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</si>
  <si>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</si>
  <si>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</si>
  <si>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</si>
  <si>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</si>
  <si>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</si>
  <si>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</si>
  <si>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</si>
  <si>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</si>
  <si>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</si>
  <si>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</si>
  <si>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</si>
  <si>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</si>
  <si>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</si>
  <si>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</si>
  <si>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</si>
  <si>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</si>
  <si>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</si>
  <si>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</si>
  <si>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</si>
  <si>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</si>
  <si>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</si>
  <si>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</si>
  <si>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</si>
  <si>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</si>
  <si>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</si>
  <si>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</si>
  <si>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</si>
  <si>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</si>
  <si>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</si>
  <si>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</si>
  <si>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</si>
  <si>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</si>
  <si>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</si>
  <si>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</si>
  <si>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</si>
  <si>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</si>
  <si>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</si>
  <si>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</si>
  <si>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</si>
  <si>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</si>
  <si>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</si>
  <si>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</si>
  <si>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</si>
  <si>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</si>
  <si>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</si>
  <si>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</si>
  <si>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</si>
  <si>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</si>
  <si>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</si>
  <si>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</si>
  <si>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</si>
  <si>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</si>
  <si>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</si>
  <si>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</si>
  <si>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</si>
  <si>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</si>
  <si>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</si>
  <si>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</si>
  <si>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</si>
  <si>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</si>
  <si>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</si>
  <si>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</si>
  <si>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</si>
  <si>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</si>
  <si>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</si>
  <si>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</si>
  <si>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</si>
  <si>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</si>
  <si>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</si>
  <si>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</si>
  <si>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</si>
  <si>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</si>
  <si>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</si>
  <si>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</si>
  <si>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</si>
  <si>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</si>
  <si>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</si>
  <si>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</si>
  <si>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</si>
  <si>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</si>
  <si>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</si>
  <si>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</si>
  <si>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</si>
  <si>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</si>
  <si>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</si>
  <si>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</si>
  <si>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</si>
  <si>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</si>
  <si>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</si>
  <si>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</si>
  <si>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</si>
  <si>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</si>
  <si>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</si>
  <si>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</si>
  <si>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</si>
  <si>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</si>
  <si>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</si>
  <si>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</si>
  <si>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</si>
  <si>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</si>
  <si>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</si>
  <si>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</si>
  <si>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</si>
  <si>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</si>
  <si>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</si>
  <si>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</si>
  <si>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</si>
  <si>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</si>
  <si>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</si>
  <si>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</si>
  <si>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</si>
  <si>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</si>
  <si>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</si>
  <si>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</si>
  <si>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</si>
  <si>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</si>
  <si>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</si>
  <si>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</si>
  <si>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</si>
  <si>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</si>
  <si>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</si>
  <si>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</si>
  <si>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</si>
  <si>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</si>
  <si>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</si>
  <si>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</si>
  <si>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</si>
  <si>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</si>
  <si>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</si>
  <si>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</si>
  <si>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</si>
  <si>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</si>
  <si>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</si>
  <si>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</si>
  <si>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</si>
  <si>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</si>
  <si>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</si>
  <si>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</si>
  <si>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</si>
  <si>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</si>
  <si>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</si>
  <si>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</si>
  <si>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</si>
  <si>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</si>
  <si>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659009_昆玉市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</si>
  <si>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</si>
  <si>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</si>
  <si>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</si>
  <si>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</si>
  <si>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</si>
  <si>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</si>
  <si>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</si>
  <si>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</si>
  <si>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</si>
  <si>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</si>
  <si>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</si>
  <si>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</si>
  <si>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</si>
  <si>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</si>
  <si>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</si>
  <si>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</si>
  <si>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</si>
  <si>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</si>
  <si>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</si>
  <si>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</si>
  <si>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</si>
  <si>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</si>
  <si>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</si>
  <si>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</si>
  <si>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</si>
  <si>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</si>
  <si>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</si>
  <si>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</si>
  <si>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</si>
  <si>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</si>
  <si>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</si>
  <si>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</si>
  <si>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</si>
  <si>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</si>
  <si>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</si>
  <si>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</si>
  <si>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</si>
  <si>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</si>
  <si>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</si>
  <si>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</si>
  <si>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</si>
  <si>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</si>
  <si>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</si>
  <si>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</si>
  <si>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</si>
  <si>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</si>
  <si>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</si>
  <si>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</si>
  <si>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</si>
  <si>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</si>
  <si>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</si>
  <si>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</si>
  <si>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</si>
  <si>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</si>
  <si>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</si>
  <si>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</si>
  <si>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</si>
  <si>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</si>
  <si>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</si>
  <si>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</si>
  <si>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</si>
  <si>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</si>
  <si>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</si>
  <si>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</si>
  <si>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</si>
  <si>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</si>
  <si>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</si>
  <si>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</si>
  <si>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</si>
  <si>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</si>
  <si>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</si>
  <si>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</si>
  <si>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</si>
  <si>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</si>
  <si>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</si>
  <si>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</si>
  <si>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</si>
  <si>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</si>
  <si>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</si>
  <si>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</si>
  <si>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</si>
  <si>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</si>
  <si>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</si>
  <si>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</si>
  <si>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</si>
  <si>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</si>
  <si>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</si>
  <si>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</si>
  <si>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</si>
  <si>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</si>
  <si>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</si>
  <si>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</si>
  <si>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</si>
  <si>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</si>
  <si>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</si>
  <si>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</si>
  <si>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</si>
  <si>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</si>
  <si>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</si>
  <si>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</si>
  <si>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</si>
  <si>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</si>
  <si>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</si>
  <si>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</si>
  <si>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</si>
  <si>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</si>
  <si>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</si>
  <si>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</si>
  <si>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</si>
  <si>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</si>
  <si>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</si>
  <si>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</si>
  <si>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</si>
  <si>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</si>
  <si>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</si>
  <si>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</si>
  <si>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</si>
  <si>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</si>
  <si>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</si>
  <si>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</si>
  <si>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</si>
  <si>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</si>
  <si>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</si>
  <si>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</si>
  <si>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</si>
  <si>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</si>
  <si>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</si>
  <si>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</si>
  <si>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</si>
  <si>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</si>
  <si>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</si>
  <si>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</si>
  <si>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</si>
  <si>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</si>
  <si>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</si>
  <si>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</si>
  <si>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</si>
  <si>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</si>
  <si>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</si>
  <si>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</si>
  <si>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</si>
  <si>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</si>
  <si>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</si>
  <si>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</si>
  <si>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</si>
  <si>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</si>
  <si>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</si>
  <si>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659010_胡杨河市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</si>
  <si>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</si>
  <si>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</si>
  <si>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</si>
  <si>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</si>
  <si>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</si>
  <si>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</si>
  <si>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</si>
  <si>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</si>
  <si>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</si>
  <si>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</si>
  <si>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</si>
  <si>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</si>
  <si>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</si>
  <si>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</si>
  <si>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</si>
  <si>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</si>
  <si>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</si>
  <si>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</si>
  <si>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</si>
  <si>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</si>
  <si>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</si>
  <si>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</si>
  <si>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</si>
  <si>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</si>
  <si>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</si>
  <si>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</si>
  <si>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</si>
  <si>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</si>
  <si>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</si>
  <si>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</si>
  <si>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</si>
  <si>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</si>
  <si>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</si>
  <si>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</si>
  <si>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</si>
  <si>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</si>
  <si>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</si>
  <si>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</si>
  <si>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</si>
  <si>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</si>
  <si>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</si>
  <si>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</si>
  <si>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</si>
  <si>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</si>
  <si>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</si>
  <si>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</si>
  <si>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</si>
  <si>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</si>
  <si>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</si>
  <si>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</si>
  <si>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</si>
  <si>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</si>
  <si>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</si>
  <si>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</si>
  <si>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</si>
  <si>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</si>
  <si>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</si>
  <si>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</si>
  <si>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</si>
  <si>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</si>
  <si>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</si>
  <si>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</si>
  <si>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</si>
  <si>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</si>
  <si>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</si>
  <si>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</si>
  <si>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</si>
  <si>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</si>
  <si>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</si>
  <si>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</si>
  <si>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</si>
  <si>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</si>
  <si>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</si>
  <si>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</si>
  <si>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</si>
  <si>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</si>
  <si>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</si>
  <si>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</si>
  <si>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</si>
  <si>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</si>
  <si>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</si>
  <si>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</si>
  <si>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</si>
  <si>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</si>
  <si>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</si>
  <si>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</si>
  <si>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</si>
  <si>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</si>
  <si>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</si>
  <si>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</si>
  <si>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</si>
  <si>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</si>
  <si>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</si>
  <si>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</si>
  <si>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</si>
  <si>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</si>
  <si>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</si>
  <si>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</si>
  <si>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</si>
  <si>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</si>
  <si>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</si>
  <si>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</si>
  <si>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</si>
  <si>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</si>
  <si>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</si>
  <si>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</si>
  <si>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</si>
  <si>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</si>
  <si>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</si>
  <si>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</si>
  <si>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</si>
  <si>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</si>
  <si>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</si>
  <si>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</si>
  <si>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</si>
  <si>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659011_新星市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</si>
  <si>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</si>
  <si>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</si>
  <si>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</si>
  <si>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</si>
  <si>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</si>
  <si>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</si>
  <si>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</si>
  <si>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</si>
  <si>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</si>
  <si>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</si>
  <si>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</si>
  <si>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</si>
  <si>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</si>
  <si>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</si>
  <si>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</si>
  <si>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</si>
  <si>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</si>
  <si>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</si>
  <si>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</si>
  <si>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</si>
  <si>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</si>
  <si>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</si>
  <si>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</si>
  <si>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</si>
  <si>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</si>
  <si>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</si>
  <si>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</si>
  <si>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</si>
  <si>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</si>
  <si>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</si>
  <si>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</si>
  <si>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</si>
  <si>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</si>
  <si>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</si>
  <si>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</si>
  <si>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</si>
  <si>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</si>
  <si>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</si>
  <si>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</si>
  <si>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</si>
  <si>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</si>
  <si>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</si>
  <si>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</si>
  <si>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</si>
  <si>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</si>
  <si>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</si>
  <si>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</si>
  <si>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</si>
  <si>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</si>
  <si>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</si>
  <si>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</si>
  <si>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</si>
  <si>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</si>
  <si>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</si>
  <si>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</si>
  <si>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</si>
  <si>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</si>
  <si>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</si>
  <si>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</si>
  <si>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</si>
  <si>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</si>
  <si>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</si>
  <si>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</si>
  <si>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</si>
  <si>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</si>
  <si>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</si>
  <si>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</si>
  <si>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</si>
  <si>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</si>
  <si>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</si>
  <si>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</si>
  <si>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540530_错那县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</si>
  <si>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</si>
  <si>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</si>
  <si>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</si>
  <si>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</si>
  <si>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</si>
  <si>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</si>
  <si>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</si>
  <si>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</si>
  <si>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</si>
  <si>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</si>
  <si>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</si>
  <si>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</si>
  <si>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</si>
  <si>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</si>
  <si>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</si>
  <si>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659012_白杨市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</si>
  <si>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</si>
  <si>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</si>
  <si>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</si>
  <si>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</si>
  <si>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</si>
  <si>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</si>
  <si>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</si>
  <si>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</si>
  <si>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</si>
  <si>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</si>
  <si>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</si>
  <si>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</si>
  <si>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</si>
  <si>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</si>
  <si>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</si>
  <si>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</si>
  <si>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</si>
  <si>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</si>
  <si>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</si>
  <si>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</si>
  <si>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</si>
  <si>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</si>
  <si>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</si>
  <si>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</si>
  <si>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</si>
  <si>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</si>
  <si>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</si>
  <si>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</si>
  <si>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</si>
  <si>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</si>
  <si>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</si>
  <si>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</si>
  <si>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</si>
  <si>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</si>
  <si>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</si>
  <si>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</si>
  <si>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</si>
  <si>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</si>
  <si>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</si>
  <si>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</si>
  <si>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</si>
  <si>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</si>
  <si>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</si>
  <si>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</si>
  <si>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</si>
  <si>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</si>
  <si>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</si>
  <si>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</si>
  <si>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</si>
  <si>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</si>
  <si>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</si>
  <si>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</si>
  <si>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</si>
  <si>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</si>
  <si>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</si>
  <si>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</si>
  <si>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</si>
  <si>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</si>
  <si>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</si>
  <si>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</si>
  <si>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</si>
  <si>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</si>
  <si>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</si>
  <si>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</si>
  <si>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</si>
  <si>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</si>
  <si>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</si>
  <si>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</si>
  <si>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</si>
  <si>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</si>
  <si>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</si>
  <si>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</si>
  <si>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</si>
  <si>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</si>
  <si>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</si>
  <si>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</si>
  <si>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</si>
  <si>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</si>
  <si>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</si>
  <si>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</si>
  <si>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</si>
  <si>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</si>
  <si>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</si>
  <si>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</si>
  <si>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</si>
  <si>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</si>
  <si>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</si>
  <si>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</si>
  <si>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</si>
  <si>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</si>
  <si>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</si>
  <si>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</si>
  <si>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</si>
  <si>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</si>
  <si>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</si>
  <si>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</si>
  <si>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</si>
  <si>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</si>
  <si>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</si>
  <si>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</si>
  <si>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</si>
  <si>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</si>
  <si>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</si>
  <si>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</si>
  <si>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</si>
  <si>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</si>
  <si>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</si>
  <si>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</si>
  <si>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</si>
  <si>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</si>
  <si>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</si>
  <si>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</si>
  <si>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</si>
  <si>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</si>
  <si>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</si>
  <si>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</si>
  <si>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</si>
  <si>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</si>
  <si>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</si>
  <si>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</si>
  <si>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</si>
  <si>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</si>
  <si>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</si>
  <si>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</si>
  <si>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</si>
  <si>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</si>
  <si>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</si>
  <si>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</si>
  <si>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</si>
  <si>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</si>
  <si>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</si>
  <si>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</si>
  <si>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</si>
  <si>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</si>
  <si>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</si>
  <si>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</si>
  <si>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</si>
  <si>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</si>
  <si>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</si>
  <si>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</si>
  <si>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</si>
  <si>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</si>
  <si>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</si>
  <si>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</si>
  <si>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</si>
  <si>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</si>
  <si>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</si>
  <si>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</si>
  <si>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</si>
  <si>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</si>
  <si>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</si>
  <si>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</si>
  <si>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</si>
  <si>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</si>
  <si>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</si>
  <si>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</si>
  <si>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</si>
  <si>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</si>
  <si>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</si>
  <si>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</si>
  <si>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</si>
  <si>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</si>
  <si>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</si>
  <si>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</si>
  <si>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</si>
  <si>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</si>
  <si>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</si>
  <si>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</si>
  <si>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</si>
  <si>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</si>
  <si>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</si>
  <si>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</si>
  <si>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</si>
  <si>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</si>
  <si>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</si>
  <si>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</si>
  <si>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</si>
  <si>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</si>
  <si>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</si>
  <si>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</si>
  <si>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</si>
  <si>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</si>
  <si>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</si>
  <si>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</si>
  <si>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</si>
  <si>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</si>
  <si>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</si>
  <si>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</si>
  <si>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</si>
  <si>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</si>
  <si>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</si>
  <si>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</si>
  <si>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</si>
  <si>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</si>
  <si>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</si>
  <si>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</si>
  <si>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</si>
  <si>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</si>
  <si>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</si>
  <si>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</si>
  <si>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</si>
  <si>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</si>
  <si>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</si>
  <si>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</si>
  <si>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</si>
  <si>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</si>
  <si>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</si>
  <si>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</si>
  <si>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</si>
  <si>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</si>
  <si>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</si>
  <si>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</si>
  <si>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</si>
  <si>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</si>
  <si>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</si>
  <si>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</si>
  <si>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</si>
  <si>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</si>
  <si>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</si>
  <si>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</si>
  <si>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</si>
  <si>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</si>
  <si>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</si>
  <si>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</si>
  <si>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</si>
  <si>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</si>
  <si>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</si>
  <si>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</si>
  <si>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</si>
  <si>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</si>
  <si>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</si>
  <si>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</si>
  <si>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</si>
  <si>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</si>
  <si>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</si>
  <si>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</si>
  <si>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</si>
  <si>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</si>
  <si>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</si>
  <si>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</si>
  <si>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</si>
  <si>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</si>
  <si>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</si>
  <si>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</si>
  <si>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</si>
  <si>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</si>
  <si>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</si>
  <si>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</si>
  <si>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</si>
  <si>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</si>
  <si>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</si>
  <si>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</si>
  <si>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</si>
  <si>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</si>
  <si>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</si>
  <si>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</si>
  <si>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</si>
  <si>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</si>
  <si>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</si>
  <si>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</si>
  <si>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</si>
  <si>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</si>
  <si>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</si>
  <si>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</si>
  <si>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</si>
  <si>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</si>
  <si>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</si>
  <si>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</si>
  <si>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</si>
  <si>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</si>
  <si>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</si>
  <si>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</si>
  <si>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</si>
  <si>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</si>
  <si>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</si>
  <si>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</si>
  <si>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</si>
  <si>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</si>
  <si>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</si>
  <si>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</si>
  <si>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</si>
  <si>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</si>
  <si>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</si>
  <si>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</si>
  <si>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</si>
  <si>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</si>
  <si>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</si>
  <si>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</si>
  <si>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</si>
  <si>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</si>
  <si>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</si>
  <si>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</si>
  <si>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</si>
  <si>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</si>
  <si>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</si>
  <si>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</si>
  <si>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</si>
  <si>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</si>
  <si>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</si>
  <si>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</si>
  <si>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</si>
  <si>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</si>
  <si>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</si>
  <si>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</si>
  <si>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</si>
  <si>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</si>
  <si>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</si>
  <si>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</si>
  <si>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</si>
  <si>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</si>
  <si>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</si>
  <si>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</si>
  <si>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</si>
  <si>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</si>
  <si>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</si>
  <si>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</si>
  <si>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</si>
  <si>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</si>
  <si>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</si>
  <si>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</si>
  <si>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</si>
  <si>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</si>
  <si>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</si>
  <si>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</si>
  <si>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</si>
  <si>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</si>
  <si>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</si>
  <si>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</si>
  <si>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</si>
  <si>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</si>
  <si>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</si>
  <si>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</si>
  <si>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</si>
  <si>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</si>
  <si>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</si>
  <si>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</si>
  <si>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</si>
  <si>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</si>
  <si>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</si>
  <si>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</si>
  <si>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</si>
  <si>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</si>
  <si>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</si>
  <si>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</si>
  <si>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</si>
  <si>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</si>
  <si>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</si>
  <si>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</si>
  <si>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</si>
  <si>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</si>
  <si>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</si>
  <si>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</si>
  <si>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</si>
  <si>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</si>
  <si>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</si>
  <si>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</si>
  <si>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</si>
  <si>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</si>
  <si>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</si>
  <si>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</si>
  <si>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</si>
  <si>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</si>
  <si>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</si>
  <si>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</si>
  <si>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</si>
  <si>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</si>
  <si>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</si>
  <si>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</si>
  <si>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</si>
  <si>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</si>
  <si>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</si>
  <si>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</si>
  <si>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</si>
  <si>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</si>
  <si>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</si>
  <si>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</si>
  <si>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</si>
  <si>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</si>
  <si>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</si>
  <si>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</si>
  <si>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</si>
  <si>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</si>
  <si>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</si>
  <si>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</si>
  <si>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</si>
  <si>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</si>
  <si>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</si>
  <si>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</si>
  <si>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</si>
  <si>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</si>
  <si>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</si>
  <si>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</si>
  <si>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</si>
  <si>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</si>
  <si>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</si>
  <si>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</si>
  <si>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</si>
  <si>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</si>
  <si>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</si>
  <si>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</si>
  <si>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</si>
  <si>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</si>
  <si>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</si>
  <si>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</si>
  <si>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</si>
  <si>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</si>
  <si>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</si>
  <si>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</si>
  <si>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</si>
  <si>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</si>
  <si>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</si>
  <si>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</si>
  <si>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</si>
  <si>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</si>
  <si>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</si>
  <si>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</si>
  <si>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</si>
  <si>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</si>
  <si>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</si>
  <si>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</si>
  <si>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</si>
  <si>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</si>
  <si>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</si>
  <si>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</si>
  <si>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</si>
  <si>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</si>
  <si>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</si>
  <si>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</si>
  <si>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</si>
  <si>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</si>
  <si>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</si>
  <si>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</si>
  <si>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</si>
  <si>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</si>
  <si>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</si>
  <si>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</si>
  <si>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</si>
  <si>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</si>
  <si>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</si>
  <si>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</si>
  <si>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</si>
  <si>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</si>
  <si>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</si>
  <si>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</si>
  <si>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</si>
  <si>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</si>
  <si>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</si>
  <si>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</si>
  <si>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</si>
  <si>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</si>
  <si>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</si>
  <si>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</si>
  <si>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</si>
  <si>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</si>
  <si>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</si>
  <si>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</si>
  <si>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</si>
  <si>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</si>
  <si>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</si>
  <si>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</si>
  <si>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</si>
  <si>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</si>
  <si>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</si>
  <si>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</si>
  <si>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</si>
  <si>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</si>
  <si>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</si>
  <si>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</si>
  <si>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</si>
  <si>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</si>
  <si>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</si>
  <si>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</si>
  <si>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</si>
  <si>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</si>
  <si>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</si>
  <si>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</si>
  <si>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</si>
  <si>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</si>
  <si>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</si>
  <si>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</si>
  <si>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</si>
  <si>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</si>
  <si>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</si>
  <si>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</si>
  <si>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</si>
  <si>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</si>
  <si>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</si>
  <si>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</si>
  <si>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</si>
  <si>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</si>
  <si>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</si>
  <si>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</si>
  <si>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</si>
  <si>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</si>
  <si>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</si>
  <si>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</si>
  <si>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</si>
  <si>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</si>
  <si>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</si>
  <si>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</si>
  <si>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</si>
  <si>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</si>
  <si>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</si>
  <si>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</si>
  <si>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</si>
  <si>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</si>
  <si>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</si>
  <si>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</si>
  <si>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</si>
  <si>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</si>
  <si>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</si>
  <si>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</si>
  <si>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</si>
  <si>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</si>
  <si>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</si>
  <si>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</si>
  <si>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</si>
  <si>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</si>
  <si>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</si>
  <si>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</si>
  <si>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</si>
  <si>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</si>
  <si>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</si>
  <si>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</si>
  <si>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</si>
  <si>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</si>
  <si>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</si>
  <si>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</si>
  <si>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</si>
  <si>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</si>
  <si>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</si>
  <si>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</si>
  <si>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</si>
  <si>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</si>
  <si>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</si>
  <si>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</si>
  <si>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</si>
  <si>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</si>
  <si>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</si>
  <si>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</si>
  <si>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</si>
  <si>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</si>
  <si>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</si>
  <si>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</si>
  <si>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</si>
  <si>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</si>
  <si>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</si>
  <si>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</si>
  <si>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</si>
  <si>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</si>
  <si>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</si>
  <si>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</si>
  <si>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</si>
  <si>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</si>
  <si>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</si>
  <si>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</si>
  <si>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</si>
  <si>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</si>
  <si>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</si>
  <si>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</si>
  <si>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</si>
  <si>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</si>
  <si>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</si>
  <si>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</si>
  <si>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</si>
  <si>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</si>
  <si>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</si>
  <si>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</si>
  <si>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</si>
  <si>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</si>
  <si>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</si>
  <si>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</si>
  <si>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</si>
  <si>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</si>
  <si>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</si>
  <si>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</si>
  <si>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</si>
  <si>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</si>
  <si>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</si>
  <si>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</si>
  <si>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</si>
  <si>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</si>
  <si>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</si>
  <si>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</si>
  <si>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</si>
  <si>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</si>
  <si>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</si>
  <si>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</si>
  <si>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</si>
  <si>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</si>
  <si>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</si>
  <si>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</si>
  <si>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</si>
  <si>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</si>
  <si>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</si>
  <si>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</si>
  <si>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</si>
  <si>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</si>
  <si>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</si>
  <si>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</si>
  <si>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</si>
  <si>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</si>
  <si>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</si>
  <si>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</si>
  <si>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</si>
  <si>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</si>
  <si>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</si>
  <si>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</si>
  <si>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</si>
  <si>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</si>
  <si>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</si>
  <si>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</si>
  <si>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</si>
  <si>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</si>
  <si>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</si>
  <si>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</si>
  <si>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</si>
  <si>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</si>
  <si>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</si>
  <si>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</si>
  <si>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</si>
  <si>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</si>
  <si>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</si>
  <si>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</si>
  <si>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</si>
  <si>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</si>
  <si>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</si>
  <si>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</si>
  <si>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</si>
  <si>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</si>
  <si>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</si>
  <si>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</si>
  <si>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</si>
  <si>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</si>
  <si>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</si>
  <si>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</si>
  <si>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</si>
  <si>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</si>
  <si>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</si>
  <si>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</si>
  <si>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</si>
  <si>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</si>
  <si>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</si>
  <si>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</si>
  <si>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</si>
  <si>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</si>
  <si>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</si>
  <si>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</si>
  <si>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</si>
  <si>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</si>
  <si>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</si>
  <si>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</si>
  <si>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</si>
  <si>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</si>
  <si>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</si>
  <si>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</si>
  <si>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</si>
  <si>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</si>
  <si>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</si>
  <si>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</si>
  <si>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</si>
  <si>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</si>
  <si>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</si>
  <si>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</si>
  <si>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</si>
  <si>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</si>
  <si>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</si>
  <si>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</si>
  <si>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</si>
  <si>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</si>
  <si>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</si>
  <si>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</si>
  <si>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</si>
  <si>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</si>
  <si>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</si>
  <si>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</si>
  <si>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</si>
  <si>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</si>
  <si>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</si>
  <si>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</si>
  <si>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</si>
  <si>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</si>
  <si>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</si>
  <si>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</si>
  <si>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</si>
  <si>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</si>
  <si>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</si>
  <si>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</si>
  <si>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</si>
  <si>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</si>
  <si>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</si>
  <si>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</si>
  <si>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</si>
  <si>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</si>
  <si>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</si>
  <si>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</si>
  <si>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</si>
  <si>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</si>
  <si>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</si>
  <si>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</si>
  <si>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</si>
  <si>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</si>
  <si>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</si>
  <si>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</si>
  <si>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</si>
  <si>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</si>
  <si>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</si>
  <si>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</si>
  <si>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</si>
  <si>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</si>
  <si>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</si>
  <si>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</si>
  <si>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</si>
  <si>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</si>
  <si>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</si>
  <si>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</si>
  <si>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</si>
  <si>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</si>
  <si>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</si>
  <si>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</si>
  <si>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</si>
  <si>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</si>
  <si>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</si>
  <si>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</si>
  <si>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</si>
  <si>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</si>
  <si>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</si>
  <si>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</si>
  <si>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</si>
  <si>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</si>
  <si>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</si>
  <si>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</si>
  <si>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</si>
  <si>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</si>
  <si>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</si>
  <si>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</si>
  <si>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</si>
  <si>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</si>
  <si>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</si>
  <si>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</si>
  <si>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</si>
  <si>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</si>
  <si>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</si>
  <si>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</si>
  <si>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</si>
  <si>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</si>
  <si>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</si>
  <si>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</si>
  <si>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</si>
  <si>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</si>
  <si>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</si>
  <si>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</si>
  <si>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</si>
  <si>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</si>
  <si>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</si>
  <si>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</si>
  <si>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</si>
  <si>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</si>
  <si>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</si>
  <si>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</si>
  <si>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</si>
  <si>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</si>
  <si>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</si>
  <si>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</si>
  <si>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</si>
  <si>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</si>
  <si>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</si>
  <si>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</si>
  <si>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</si>
  <si>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</si>
  <si>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</si>
  <si>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</si>
  <si>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</si>
  <si>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</si>
  <si>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</si>
  <si>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</si>
  <si>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</si>
  <si>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</si>
  <si>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</si>
  <si>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</si>
  <si>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</si>
  <si>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</si>
  <si>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</si>
  <si>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</si>
  <si>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</si>
  <si>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</si>
  <si>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</si>
  <si>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</si>
  <si>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</si>
  <si>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</si>
  <si>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</si>
  <si>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</si>
  <si>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</si>
  <si>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</si>
  <si>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</si>
  <si>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</si>
  <si>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</si>
  <si>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</si>
  <si>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</si>
  <si>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</si>
  <si>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</si>
  <si>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</si>
  <si>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</si>
  <si>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</si>
  <si>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</si>
  <si>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</si>
  <si>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</si>
  <si>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</si>
  <si>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</si>
  <si>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</si>
  <si>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</si>
  <si>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</si>
  <si>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</si>
  <si>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</si>
  <si>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</si>
  <si>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</si>
  <si>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</si>
  <si>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</si>
  <si>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</si>
  <si>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</si>
  <si>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</si>
  <si>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</si>
  <si>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</si>
  <si>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</si>
  <si>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</si>
  <si>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</si>
  <si>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</si>
  <si>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</si>
  <si>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</si>
  <si>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</si>
  <si>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</si>
  <si>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</si>
  <si>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</si>
  <si>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</si>
  <si>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</si>
  <si>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</si>
  <si>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</si>
  <si>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</si>
  <si>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</si>
  <si>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</si>
  <si>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</si>
  <si>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</si>
  <si>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</si>
  <si>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</si>
  <si>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</si>
  <si>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</si>
  <si>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</si>
  <si>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</si>
  <si>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</si>
  <si>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</si>
  <si>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</si>
  <si>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</si>
  <si>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</si>
  <si>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</si>
  <si>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</si>
  <si>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</si>
  <si>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</si>
  <si>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</si>
  <si>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</si>
  <si>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</si>
  <si>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</si>
  <si>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</si>
  <si>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</si>
  <si>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</si>
  <si>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</si>
  <si>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</si>
  <si>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</si>
  <si>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</si>
  <si>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</si>
  <si>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</si>
  <si>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</si>
  <si>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</si>
  <si>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</si>
  <si>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</si>
  <si>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</si>
  <si>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</si>
  <si>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</si>
  <si>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</si>
  <si>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</si>
  <si>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</si>
  <si>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</si>
  <si>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</si>
  <si>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</si>
  <si>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</si>
  <si>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</si>
  <si>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</si>
  <si>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</si>
  <si>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</si>
  <si>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</si>
  <si>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</si>
  <si>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</si>
  <si>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</si>
  <si>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</si>
  <si>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</si>
  <si>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</si>
  <si>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</si>
  <si>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</si>
  <si>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</si>
  <si>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</si>
  <si>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</si>
  <si>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</si>
  <si>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</si>
  <si>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</si>
  <si>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</si>
  <si>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</si>
  <si>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</si>
  <si>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</si>
  <si>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</si>
  <si>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</si>
  <si>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</si>
  <si>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</si>
  <si>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</si>
  <si>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</si>
  <si>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</si>
  <si>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</si>
  <si>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</si>
  <si>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</si>
  <si>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</si>
  <si>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</si>
  <si>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</si>
  <si>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</si>
  <si>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</si>
  <si>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</si>
  <si>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</si>
  <si>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</si>
  <si>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</si>
  <si>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</si>
  <si>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</si>
  <si>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</si>
  <si>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</si>
  <si>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</si>
  <si>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</si>
  <si>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</si>
  <si>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</si>
  <si>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</si>
  <si>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</si>
  <si>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</si>
  <si>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</si>
  <si>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</si>
  <si>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</si>
  <si>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</si>
  <si>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</si>
  <si>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</si>
  <si>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</si>
  <si>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</si>
  <si>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</si>
  <si>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</si>
  <si>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</si>
  <si>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</si>
  <si>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</si>
  <si>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</si>
  <si>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</si>
  <si>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</si>
  <si>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</si>
  <si>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</si>
  <si>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</si>
  <si>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</si>
  <si>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</si>
  <si>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</si>
  <si>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</si>
  <si>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</si>
  <si>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</si>
  <si>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</si>
  <si>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</si>
  <si>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</si>
  <si>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</si>
  <si>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</si>
  <si>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</si>
  <si>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</si>
  <si>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</si>
  <si>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</si>
  <si>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</si>
  <si>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</si>
  <si>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</si>
  <si>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</si>
  <si>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</si>
  <si>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</si>
  <si>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</si>
  <si>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</si>
  <si>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</si>
  <si>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</si>
  <si>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</si>
  <si>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</si>
  <si>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</si>
  <si>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</si>
  <si>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</si>
  <si>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</si>
  <si>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</si>
  <si>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</si>
  <si>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</si>
  <si>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</si>
  <si>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</si>
  <si>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</si>
  <si>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</si>
  <si>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</si>
  <si>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</si>
  <si>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</si>
  <si>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</si>
  <si>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</si>
  <si>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</si>
  <si>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</si>
  <si>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</si>
  <si>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</si>
  <si>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</si>
  <si>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</si>
  <si>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</si>
  <si>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</si>
  <si>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</si>
  <si>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</si>
  <si>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</si>
  <si>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</si>
  <si>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</si>
  <si>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</si>
  <si>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</si>
  <si>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</si>
  <si>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</si>
  <si>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</si>
  <si>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</si>
  <si>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</si>
  <si>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</si>
  <si>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</si>
  <si>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</si>
  <si>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</si>
  <si>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</si>
  <si>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</si>
  <si>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</si>
  <si>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</si>
  <si>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</si>
  <si>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</si>
  <si>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</si>
  <si>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</si>
  <si>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</si>
  <si>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</si>
  <si>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</si>
  <si>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</si>
  <si>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</si>
  <si>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</si>
  <si>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</si>
  <si>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</si>
  <si>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</si>
  <si>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</si>
  <si>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</si>
  <si>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</si>
  <si>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</si>
  <si>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</si>
  <si>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</si>
  <si>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</si>
  <si>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</si>
  <si>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</si>
  <si>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</si>
  <si>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</si>
  <si>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</si>
  <si>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</si>
  <si>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</si>
  <si>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</si>
  <si>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</si>
  <si>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</si>
  <si>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</si>
  <si>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</si>
  <si>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</si>
  <si>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</si>
  <si>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</si>
  <si>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</si>
  <si>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</si>
  <si>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</si>
  <si>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</si>
  <si>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</si>
  <si>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</si>
  <si>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</si>
  <si>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</si>
  <si>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</si>
  <si>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</si>
  <si>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</si>
  <si>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</si>
  <si>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</si>
  <si>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</si>
  <si>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</si>
  <si>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</si>
  <si>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</si>
  <si>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</si>
  <si>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</si>
  <si>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</si>
  <si>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</si>
  <si>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</si>
  <si>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</si>
  <si>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</si>
  <si>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</si>
  <si>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</si>
  <si>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</si>
  <si>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</si>
  <si>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</si>
  <si>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</si>
  <si>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</si>
  <si>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</si>
  <si>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</si>
  <si>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</si>
  <si>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</si>
  <si>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</si>
  <si>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</si>
  <si>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</si>
  <si>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</si>
  <si>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</si>
  <si>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</si>
  <si>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</si>
  <si>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</si>
  <si>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</si>
  <si>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</si>
  <si>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</si>
  <si>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</si>
  <si>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</si>
  <si>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</si>
  <si>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</si>
  <si>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</si>
  <si>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</si>
  <si>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</si>
  <si>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</si>
  <si>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</si>
  <si>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</si>
  <si>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</si>
  <si>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</si>
  <si>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</si>
  <si>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</si>
  <si>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</si>
  <si>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</si>
  <si>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</si>
  <si>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</si>
  <si>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</si>
  <si>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</si>
  <si>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</si>
  <si>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</si>
  <si>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</si>
  <si>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</si>
  <si>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</si>
  <si>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</si>
  <si>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</si>
  <si>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</si>
  <si>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</si>
  <si>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</si>
  <si>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</si>
  <si>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</si>
  <si>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</si>
  <si>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</si>
  <si>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</si>
  <si>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</si>
  <si>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</si>
  <si>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</si>
  <si>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</si>
  <si>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</si>
  <si>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</si>
  <si>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</si>
  <si>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</si>
  <si>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</si>
  <si>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</si>
  <si>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</si>
  <si>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</si>
  <si>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</si>
  <si>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</si>
  <si>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</si>
  <si>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</si>
  <si>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</si>
  <si>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</si>
  <si>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</si>
  <si>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</si>
  <si>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</si>
  <si>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</si>
  <si>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</si>
  <si>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</si>
  <si>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</si>
  <si>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</si>
  <si>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</si>
  <si>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</si>
  <si>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</si>
  <si>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</si>
  <si>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</si>
  <si>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</si>
  <si>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</si>
  <si>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</si>
  <si>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</si>
  <si>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</si>
  <si>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</si>
  <si>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</si>
  <si>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</si>
  <si>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</si>
  <si>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</si>
  <si>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</si>
  <si>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</si>
  <si>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</si>
  <si>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</si>
  <si>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</si>
  <si>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</si>
  <si>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</si>
  <si>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</si>
  <si>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</si>
  <si>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</si>
  <si>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</si>
  <si>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</si>
  <si>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</si>
  <si>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</si>
  <si>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</si>
  <si>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</si>
  <si>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</si>
  <si>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</si>
  <si>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</si>
  <si>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</si>
  <si>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</si>
  <si>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</si>
  <si>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</si>
  <si>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</si>
  <si>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</si>
  <si>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</si>
  <si>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</si>
  <si>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</si>
  <si>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</si>
  <si>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</si>
  <si>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</si>
  <si>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</si>
  <si>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</si>
  <si>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</si>
  <si>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</si>
  <si>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</si>
  <si>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</si>
  <si>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</si>
  <si>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</si>
  <si>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</si>
  <si>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</si>
  <si>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</si>
  <si>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</si>
  <si>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</si>
  <si>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</si>
  <si>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</si>
  <si>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</si>
  <si>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</si>
  <si>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</si>
  <si>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</si>
  <si>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</si>
  <si>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</si>
  <si>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</si>
  <si>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</si>
  <si>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</si>
  <si>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</si>
  <si>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</si>
  <si>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</si>
  <si>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</si>
  <si>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</si>
  <si>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</si>
  <si>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</si>
  <si>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</si>
  <si>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</si>
  <si>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</si>
  <si>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</si>
  <si>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</si>
  <si>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</si>
  <si>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</si>
  <si>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</si>
  <si>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</si>
  <si>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</si>
  <si>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</si>
  <si>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</si>
  <si>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</si>
  <si>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</si>
  <si>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</si>
  <si>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</si>
  <si>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</si>
  <si>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</si>
  <si>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</si>
  <si>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</si>
  <si>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</si>
  <si>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</si>
  <si>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</si>
  <si>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</si>
  <si>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</si>
  <si>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</si>
  <si>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</si>
  <si>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</si>
  <si>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</si>
  <si>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</si>
  <si>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</si>
  <si>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</si>
  <si>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</si>
  <si>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</si>
  <si>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</si>
  <si>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</si>
  <si>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</si>
  <si>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</si>
  <si>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</si>
  <si>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</si>
  <si>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</si>
  <si>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</si>
  <si>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</si>
  <si>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</si>
  <si>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</si>
  <si>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</si>
  <si>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</si>
  <si>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</si>
  <si>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</si>
  <si>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</si>
  <si>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</si>
  <si>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</si>
  <si>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</si>
  <si>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</si>
  <si>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</si>
  <si>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</si>
  <si>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</si>
  <si>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</si>
  <si>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</si>
  <si>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</si>
  <si>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</si>
  <si>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</si>
  <si>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</si>
  <si>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</si>
  <si>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</si>
  <si>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</si>
  <si>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</si>
  <si>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</si>
  <si>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</si>
  <si>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</si>
  <si>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</si>
  <si>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</si>
  <si>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</si>
  <si>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</si>
  <si>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</si>
  <si>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</si>
  <si>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</si>
  <si>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</si>
  <si>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</si>
  <si>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</si>
  <si>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</si>
  <si>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</si>
  <si>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</si>
  <si>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</si>
  <si>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</si>
  <si>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</si>
  <si>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</si>
  <si>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</si>
  <si>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</si>
  <si>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</si>
  <si>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</si>
  <si>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</si>
  <si>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</si>
  <si>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</si>
  <si>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</si>
  <si>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</si>
  <si>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</si>
  <si>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</si>
  <si>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</si>
  <si>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</si>
  <si>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</si>
  <si>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</si>
  <si>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</si>
  <si>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</si>
  <si>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</si>
  <si>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</si>
  <si>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</si>
  <si>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</si>
  <si>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</si>
  <si>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</si>
  <si>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</si>
  <si>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</si>
  <si>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</si>
  <si>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</si>
  <si>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</si>
  <si>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</si>
  <si>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</si>
  <si>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</si>
  <si>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</si>
  <si>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</si>
  <si>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</si>
  <si>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</si>
  <si>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</si>
  <si>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</si>
  <si>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</si>
  <si>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</si>
  <si>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</si>
  <si>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</si>
  <si>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</si>
  <si>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</si>
  <si>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</si>
  <si>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</si>
  <si>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</si>
  <si>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</si>
  <si>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</si>
  <si>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</si>
  <si>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</si>
  <si>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</si>
  <si>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</si>
  <si>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</si>
  <si>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</si>
  <si>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</si>
  <si>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</si>
  <si>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</si>
  <si>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</si>
  <si>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</si>
  <si>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</si>
  <si>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</si>
  <si>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</si>
  <si>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</si>
  <si>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</si>
  <si>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</si>
  <si>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</si>
  <si>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</si>
  <si>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</si>
  <si>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</si>
  <si>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</si>
  <si>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</si>
  <si>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</si>
  <si>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</si>
  <si>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</si>
  <si>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</si>
  <si>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</si>
  <si>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</si>
  <si>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</si>
  <si>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</si>
  <si>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</si>
  <si>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</si>
  <si>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</si>
  <si>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</si>
  <si>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</si>
  <si>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</si>
  <si>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</si>
  <si>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</si>
  <si>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</si>
  <si>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</si>
  <si>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</si>
  <si>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</si>
  <si>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</si>
  <si>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</si>
  <si>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</si>
  <si>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</si>
  <si>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</si>
  <si>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</si>
  <si>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</si>
  <si>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</si>
  <si>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</si>
  <si>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</si>
  <si>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</si>
  <si>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</si>
  <si>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</si>
  <si>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</si>
  <si>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</si>
  <si>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</si>
  <si>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</si>
  <si>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</si>
  <si>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</si>
  <si>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</si>
  <si>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</si>
  <si>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</si>
  <si>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</si>
  <si>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</si>
  <si>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</si>
  <si>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</si>
  <si>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</si>
  <si>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</si>
  <si>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</si>
  <si>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</si>
  <si>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</si>
  <si>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</si>
  <si>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</si>
  <si>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</si>
  <si>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</si>
  <si>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</si>
  <si>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</si>
  <si>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</si>
  <si>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</si>
  <si>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</si>
  <si>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</si>
  <si>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</si>
  <si>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</si>
  <si>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</si>
  <si>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</si>
  <si>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</si>
  <si>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</si>
  <si>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</si>
  <si>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</si>
  <si>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</si>
  <si>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</si>
  <si>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</si>
  <si>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</si>
  <si>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</si>
  <si>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</si>
  <si>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</si>
  <si>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</si>
  <si>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</si>
  <si>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</si>
  <si>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</si>
  <si>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</si>
  <si>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</si>
  <si>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</si>
  <si>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</si>
  <si>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</si>
  <si>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</si>
  <si>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</si>
  <si>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</si>
  <si>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</si>
  <si>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</si>
  <si>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</si>
  <si>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</si>
  <si>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</si>
  <si>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</si>
  <si>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</si>
  <si>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</si>
  <si>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</si>
  <si>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</si>
  <si>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</si>
  <si>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</si>
  <si>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</si>
  <si>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</si>
  <si>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</si>
  <si>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</si>
  <si>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</si>
  <si>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</si>
  <si>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</si>
  <si>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</si>
  <si>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</si>
  <si>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</si>
  <si>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</si>
  <si>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</si>
  <si>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</si>
  <si>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</si>
  <si>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</si>
  <si>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</si>
  <si>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</si>
  <si>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</si>
  <si>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</si>
  <si>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</si>
  <si>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</si>
  <si>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</si>
  <si>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</si>
  <si>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</si>
  <si>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</si>
  <si>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</si>
  <si>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</si>
  <si>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</si>
  <si>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</si>
  <si>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</si>
  <si>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</si>
  <si>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</si>
  <si>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</si>
  <si>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</si>
  <si>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</si>
  <si>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</si>
  <si>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</si>
  <si>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</si>
  <si>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</si>
  <si>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</si>
  <si>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</si>
  <si>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</si>
  <si>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</si>
  <si>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</si>
  <si>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</si>
  <si>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</si>
  <si>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</si>
  <si>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</si>
  <si>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</si>
  <si>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</si>
  <si>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</si>
  <si>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</si>
  <si>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</si>
  <si>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</si>
  <si>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</si>
  <si>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</si>
  <si>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</si>
  <si>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</si>
  <si>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</si>
  <si>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</si>
  <si>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</si>
  <si>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</si>
  <si>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</si>
  <si>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</si>
  <si>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</si>
  <si>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</si>
  <si>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</si>
  <si>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</si>
  <si>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</si>
  <si>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</si>
  <si>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</si>
  <si>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</si>
  <si>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</si>
  <si>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</si>
  <si>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</si>
  <si>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</si>
  <si>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</si>
  <si>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</si>
  <si>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</si>
  <si>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</si>
  <si>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</si>
  <si>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</si>
  <si>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</si>
  <si>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</si>
  <si>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</si>
  <si>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</si>
  <si>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</si>
  <si>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</si>
  <si>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</si>
  <si>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</si>
  <si>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</si>
  <si>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</si>
  <si>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</si>
  <si>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</si>
  <si>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</si>
  <si>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</si>
  <si>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</si>
  <si>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</si>
  <si>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</si>
  <si>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</si>
  <si>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</si>
  <si>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</si>
  <si>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</si>
  <si>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</si>
  <si>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</si>
  <si>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</si>
  <si>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</si>
  <si>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</si>
  <si>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</si>
  <si>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</si>
  <si>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</si>
  <si>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</si>
  <si>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</si>
  <si>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</si>
  <si>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</si>
  <si>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</si>
  <si>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</si>
  <si>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</si>
  <si>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</si>
  <si>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</si>
  <si>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</si>
  <si>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</si>
  <si>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</si>
  <si>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</si>
  <si>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</si>
  <si>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</si>
  <si>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</si>
  <si>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</si>
  <si>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</si>
  <si>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</si>
  <si>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</si>
  <si>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</si>
  <si>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</si>
  <si>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</si>
  <si>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</si>
  <si>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</si>
  <si>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</si>
  <si>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</si>
  <si>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</si>
  <si>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</si>
  <si>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</si>
  <si>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</si>
  <si>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</si>
  <si>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</si>
  <si>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</si>
  <si>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</si>
  <si>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</si>
  <si>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</si>
  <si>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</si>
  <si>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</si>
  <si>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</si>
  <si>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</si>
  <si>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</si>
  <si>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</si>
  <si>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</si>
  <si>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</si>
  <si>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</si>
  <si>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</si>
  <si>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</si>
  <si>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</si>
  <si>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</si>
  <si>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</si>
  <si>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</si>
  <si>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</si>
  <si>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</si>
  <si>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</si>
  <si>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</si>
  <si>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</si>
  <si>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</si>
  <si>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</si>
  <si>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</si>
  <si>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</si>
  <si>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</si>
  <si>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</si>
  <si>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</si>
  <si>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</si>
  <si>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</si>
  <si>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</si>
  <si>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</si>
  <si>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</si>
  <si>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</si>
  <si>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</si>
  <si>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</si>
  <si>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</si>
  <si>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</si>
  <si>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</si>
  <si>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</si>
  <si>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</si>
  <si>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</si>
  <si>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</si>
  <si>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</si>
  <si>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</si>
  <si>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</si>
  <si>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</si>
  <si>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</si>
  <si>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</si>
  <si>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</si>
  <si>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</si>
  <si>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</si>
  <si>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</si>
  <si>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</si>
  <si>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</si>
  <si>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</si>
  <si>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</si>
  <si>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</si>
  <si>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</si>
  <si>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</si>
  <si>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</si>
  <si>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</si>
  <si>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</si>
  <si>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</si>
  <si>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</si>
  <si>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</si>
  <si>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</si>
  <si>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</si>
  <si>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</si>
  <si>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</si>
  <si>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</si>
  <si>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</si>
  <si>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</si>
  <si>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</si>
  <si>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</si>
  <si>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</si>
  <si>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</si>
  <si>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</si>
  <si>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</si>
  <si>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</si>
  <si>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</si>
  <si>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</si>
  <si>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</si>
  <si>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</si>
  <si>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</si>
  <si>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</si>
  <si>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</si>
  <si>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</si>
  <si>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</si>
  <si>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</si>
  <si>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</si>
  <si>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</si>
  <si>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</si>
  <si>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</si>
  <si>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</si>
  <si>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</si>
  <si>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</si>
  <si>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</si>
  <si>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</si>
  <si>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</si>
  <si>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</si>
  <si>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</si>
  <si>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</si>
  <si>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</si>
  <si>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</si>
  <si>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</si>
  <si>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</si>
  <si>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</si>
  <si>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</si>
  <si>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</si>
  <si>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</si>
  <si>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</si>
  <si>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</si>
  <si>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</si>
  <si>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</si>
  <si>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</si>
  <si>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</si>
  <si>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</si>
  <si>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</si>
  <si>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</si>
  <si>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</si>
  <si>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</si>
  <si>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</si>
  <si>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</si>
  <si>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</si>
  <si>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</si>
  <si>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</si>
  <si>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</si>
  <si>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</si>
  <si>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</si>
  <si>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</si>
  <si>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</si>
  <si>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</si>
  <si>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</si>
  <si>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</si>
  <si>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</si>
  <si>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</si>
  <si>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</si>
  <si>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</si>
  <si>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</si>
  <si>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</si>
  <si>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</si>
  <si>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</si>
  <si>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</si>
  <si>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</si>
  <si>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</si>
  <si>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</si>
  <si>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</si>
  <si>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</si>
  <si>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</si>
  <si>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</si>
  <si>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</si>
  <si>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</si>
  <si>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</si>
  <si>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</si>
  <si>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</si>
  <si>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</si>
  <si>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</si>
  <si>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</si>
  <si>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</si>
  <si>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</si>
  <si>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</si>
  <si>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</si>
  <si>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</si>
  <si>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</si>
  <si>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</si>
  <si>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</si>
  <si>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</si>
  <si>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</si>
  <si>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</si>
  <si>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</si>
  <si>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</si>
  <si>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</si>
  <si>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</si>
  <si>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</si>
  <si>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</si>
  <si>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</si>
  <si>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</si>
  <si>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</si>
  <si>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</si>
  <si>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</si>
  <si>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</si>
  <si>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</si>
  <si>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</si>
  <si>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</si>
  <si>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</si>
  <si>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</si>
  <si>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</si>
  <si>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</si>
  <si>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</si>
  <si>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</si>
  <si>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</si>
  <si>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</si>
  <si>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</si>
  <si>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</si>
  <si>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</si>
  <si>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</si>
  <si>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</si>
  <si>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</si>
  <si>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</si>
  <si>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</si>
  <si>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</si>
  <si>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</si>
  <si>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</si>
  <si>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</si>
  <si>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</si>
  <si>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</si>
  <si>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</si>
  <si>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</si>
  <si>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</si>
  <si>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</si>
  <si>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</si>
  <si>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</si>
  <si>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</si>
  <si>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</si>
  <si>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</si>
  <si>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</si>
  <si>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</si>
  <si>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</si>
  <si>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</si>
  <si>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</si>
  <si>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</si>
  <si>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</si>
  <si>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</si>
  <si>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</si>
  <si>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</si>
  <si>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</si>
  <si>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</si>
  <si>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</si>
  <si>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</si>
  <si>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</si>
  <si>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</si>
  <si>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</si>
  <si>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</si>
  <si>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</si>
  <si>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</si>
  <si>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</si>
  <si>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</si>
  <si>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</si>
  <si>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</si>
  <si>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</si>
  <si>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</si>
  <si>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</si>
  <si>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</si>
  <si>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</si>
  <si>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</si>
  <si>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</si>
  <si>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</si>
  <si>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</si>
  <si>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</si>
  <si>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</si>
  <si>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</si>
  <si>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</si>
  <si>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</si>
  <si>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</si>
  <si>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</si>
  <si>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</si>
  <si>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</si>
  <si>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</si>
  <si>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</si>
  <si>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</si>
  <si>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</si>
  <si>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</si>
  <si>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</si>
  <si>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</si>
  <si>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</si>
  <si>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</si>
  <si>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</si>
  <si>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</si>
  <si>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</si>
  <si>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</si>
  <si>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</si>
  <si>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</si>
  <si>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</si>
  <si>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</si>
  <si>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</si>
  <si>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</si>
  <si>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</si>
  <si>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</si>
  <si>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</si>
  <si>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</si>
  <si>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</si>
  <si>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</si>
  <si>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</si>
  <si>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</si>
  <si>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</si>
  <si>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</si>
  <si>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</si>
  <si>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</si>
  <si>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</si>
  <si>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</si>
  <si>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</si>
  <si>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</si>
  <si>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</si>
  <si>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</si>
  <si>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</si>
  <si>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</si>
  <si>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</si>
  <si>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</si>
  <si>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</si>
  <si>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</si>
  <si>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</si>
  <si>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</si>
  <si>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</si>
  <si>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</si>
  <si>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</si>
  <si>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</si>
  <si>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</si>
  <si>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</si>
  <si>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</si>
  <si>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</si>
  <si>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</si>
  <si>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</si>
  <si>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</si>
  <si>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</si>
  <si>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</si>
  <si>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</si>
  <si>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</si>
  <si>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</si>
  <si>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</si>
  <si>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</si>
  <si>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</si>
  <si>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</si>
  <si>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</si>
  <si>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</si>
  <si>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</si>
  <si>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</si>
  <si>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</si>
  <si>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</si>
  <si>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</si>
  <si>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</si>
  <si>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</si>
  <si>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</si>
  <si>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</si>
  <si>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</si>
  <si>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</si>
  <si>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</si>
  <si>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</si>
  <si>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</si>
  <si>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</si>
  <si>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</si>
  <si>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</si>
  <si>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</si>
  <si>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</si>
  <si>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</si>
  <si>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</si>
  <si>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</si>
  <si>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</si>
  <si>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</si>
  <si>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</si>
  <si>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</si>
  <si>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</si>
  <si>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</si>
  <si>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</si>
  <si>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</si>
  <si>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</si>
  <si>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</si>
  <si>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</si>
  <si>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</si>
  <si>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</si>
  <si>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</si>
  <si>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</si>
  <si>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</si>
  <si>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</si>
  <si>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</si>
  <si>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</si>
  <si>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</si>
  <si>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</si>
  <si>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</si>
  <si>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</si>
  <si>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</si>
  <si>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</si>
  <si>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</si>
  <si>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</si>
  <si>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</si>
  <si>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</si>
  <si>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</si>
  <si>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</si>
  <si>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</si>
  <si>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</si>
  <si>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</si>
  <si>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</si>
  <si>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</si>
  <si>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</si>
  <si>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</si>
  <si>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</si>
  <si>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</si>
  <si>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</si>
  <si>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</si>
  <si>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</si>
  <si>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</si>
  <si>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</si>
  <si>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</si>
  <si>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</si>
  <si>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</si>
  <si>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</si>
  <si>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</si>
  <si>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</si>
  <si>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</si>
  <si>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</si>
  <si>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</si>
  <si>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</si>
  <si>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</si>
  <si>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</si>
  <si>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</si>
  <si>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</si>
  <si>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</si>
  <si>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</si>
  <si>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</si>
  <si>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</si>
  <si>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</si>
  <si>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</si>
  <si>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</si>
  <si>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</si>
  <si>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</si>
  <si>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</si>
  <si>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</si>
  <si>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</si>
  <si>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</si>
  <si>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</si>
  <si>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</si>
  <si>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</si>
  <si>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</si>
  <si>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</si>
  <si>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</si>
  <si>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</si>
  <si>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</si>
  <si>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</si>
  <si>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</si>
  <si>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</si>
  <si>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</si>
  <si>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</si>
  <si>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</si>
  <si>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</si>
  <si>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</si>
  <si>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</si>
  <si>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</si>
  <si>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</si>
  <si>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</si>
  <si>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</si>
  <si>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</si>
  <si>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</si>
  <si>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</si>
  <si>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</si>
  <si>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</si>
  <si>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</si>
  <si>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</si>
  <si>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</si>
  <si>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</si>
  <si>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</si>
  <si>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</si>
  <si>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</si>
  <si>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</si>
  <si>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</si>
  <si>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</si>
  <si>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</si>
  <si>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</si>
  <si>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</si>
  <si>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</si>
  <si>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</si>
  <si>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</si>
  <si>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</si>
  <si>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</si>
  <si>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</si>
  <si>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</si>
  <si>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</si>
  <si>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</si>
  <si>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</si>
  <si>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</si>
  <si>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</si>
  <si>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</si>
  <si>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</si>
  <si>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</si>
  <si>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</si>
  <si>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</si>
  <si>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</si>
  <si>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</si>
  <si>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</si>
  <si>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</si>
  <si>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</si>
  <si>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</si>
  <si>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</si>
  <si>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</si>
  <si>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</si>
  <si>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</si>
  <si>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</si>
  <si>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</si>
  <si>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</si>
  <si>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</si>
  <si>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</si>
  <si>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</si>
  <si>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</si>
  <si>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</si>
  <si>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</si>
  <si>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</si>
  <si>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</si>
  <si>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</si>
  <si>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</si>
  <si>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</si>
  <si>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</si>
  <si>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</si>
  <si>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</si>
  <si>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</si>
  <si>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</si>
  <si>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</si>
  <si>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</si>
  <si>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</si>
  <si>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</si>
  <si>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</si>
  <si>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</si>
  <si>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</si>
  <si>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</si>
  <si>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</si>
  <si>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</si>
  <si>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</si>
  <si>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</si>
  <si>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</si>
  <si>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</si>
  <si>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</si>
  <si>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</si>
  <si>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</si>
  <si>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</si>
  <si>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</si>
  <si>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</si>
  <si>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</si>
  <si>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</si>
  <si>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</si>
  <si>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</si>
  <si>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</si>
  <si>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</si>
  <si>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</si>
  <si>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</si>
  <si>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</si>
  <si>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</si>
  <si>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</si>
  <si>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</si>
  <si>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</si>
  <si>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</si>
  <si>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</si>
  <si>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</si>
  <si>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</si>
  <si>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</si>
  <si>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</si>
  <si>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</si>
  <si>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</si>
  <si>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</si>
  <si>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</si>
  <si>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</si>
  <si>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</si>
  <si>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</si>
  <si>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</si>
  <si>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</si>
  <si>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</si>
  <si>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</si>
  <si>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</si>
  <si>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</si>
  <si>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</si>
  <si>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</si>
  <si>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</si>
  <si>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</si>
  <si>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</si>
  <si>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</si>
  <si>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</si>
  <si>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</si>
  <si>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</si>
  <si>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</si>
  <si>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</si>
  <si>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</si>
  <si>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</si>
  <si>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</si>
  <si>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</si>
  <si>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</si>
  <si>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</si>
  <si>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</si>
  <si>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</si>
  <si>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</si>
  <si>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</si>
  <si>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</si>
  <si>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</si>
  <si>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</si>
  <si>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</si>
  <si>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</si>
  <si>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</si>
  <si>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</si>
  <si>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</si>
  <si>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</si>
  <si>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</si>
  <si>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</si>
  <si>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</si>
  <si>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</si>
  <si>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</si>
  <si>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</si>
  <si>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</si>
  <si>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</si>
  <si>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</si>
  <si>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</si>
  <si>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</si>
  <si>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</si>
  <si>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</si>
  <si>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</si>
  <si>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</si>
  <si>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</si>
  <si>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</si>
  <si>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</si>
  <si>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</si>
  <si>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</si>
  <si>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</si>
  <si>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</si>
  <si>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</si>
  <si>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</si>
  <si>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</si>
  <si>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</si>
  <si>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</si>
  <si>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</si>
  <si>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</si>
  <si>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</si>
  <si>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</si>
  <si>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</si>
  <si>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</si>
  <si>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</si>
  <si>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</si>
  <si>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</si>
  <si>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</si>
  <si>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</si>
  <si>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</si>
  <si>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</si>
  <si>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</si>
  <si>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</si>
  <si>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</si>
  <si>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</si>
  <si>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</si>
  <si>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</si>
  <si>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</si>
  <si>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</si>
  <si>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</si>
  <si>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</si>
  <si>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</si>
  <si>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</si>
  <si>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</si>
  <si>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</si>
  <si>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</si>
  <si>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</si>
  <si>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</si>
  <si>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</si>
  <si>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</si>
  <si>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</si>
  <si>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</si>
  <si>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</si>
  <si>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</si>
  <si>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</si>
  <si>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</si>
  <si>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</si>
  <si>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</si>
  <si>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</si>
  <si>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</si>
  <si>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</si>
  <si>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</si>
  <si>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</si>
  <si>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</si>
  <si>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</si>
  <si>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</si>
  <si>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</si>
  <si>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</si>
  <si>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</si>
  <si>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</si>
  <si>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</si>
  <si>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</si>
  <si>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</si>
  <si>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</si>
  <si>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</si>
  <si>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</si>
  <si>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</si>
  <si>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</si>
  <si>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</si>
  <si>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</si>
  <si>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</si>
  <si>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</si>
  <si>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</si>
  <si>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</si>
  <si>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</si>
  <si>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</si>
  <si>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</si>
  <si>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</si>
  <si>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</si>
  <si>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</si>
  <si>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</si>
  <si>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</si>
  <si>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</si>
  <si>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</si>
  <si>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</si>
  <si>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</si>
  <si>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</si>
  <si>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</si>
  <si>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</si>
  <si>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</si>
  <si>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</si>
  <si>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</si>
  <si>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</si>
  <si>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</si>
  <si>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</si>
  <si>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</si>
  <si>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</si>
  <si>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</si>
  <si>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</si>
  <si>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</si>
  <si>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</si>
  <si>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</si>
  <si>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</si>
  <si>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</si>
  <si>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</si>
  <si>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</si>
  <si>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</si>
  <si>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</si>
  <si>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</si>
  <si>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</si>
  <si>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</si>
  <si>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</si>
  <si>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</si>
  <si>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</si>
  <si>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</si>
  <si>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</si>
  <si>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</si>
  <si>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</si>
  <si>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</si>
  <si>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</si>
  <si>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</si>
  <si>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</si>
  <si>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</si>
  <si>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</si>
  <si>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</si>
  <si>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</si>
  <si>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</si>
  <si>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</si>
  <si>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</si>
  <si>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</si>
  <si>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</si>
  <si>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</si>
  <si>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</si>
  <si>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</si>
  <si>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</si>
  <si>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</si>
  <si>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</si>
  <si>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</si>
  <si>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</si>
  <si>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</si>
  <si>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</si>
  <si>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</si>
  <si>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</si>
  <si>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</si>
  <si>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</si>
  <si>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</si>
  <si>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</si>
  <si>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</si>
  <si>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</si>
  <si>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</si>
  <si>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</si>
  <si>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</si>
  <si>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</si>
  <si>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</si>
  <si>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</si>
  <si>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</si>
  <si>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</si>
  <si>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</si>
  <si>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</si>
  <si>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</si>
  <si>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</si>
  <si>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</si>
  <si>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</si>
  <si>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</si>
  <si>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</si>
  <si>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</si>
  <si>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</si>
  <si>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</si>
  <si>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</si>
  <si>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</si>
  <si>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</si>
  <si>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</si>
  <si>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</si>
  <si>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</si>
  <si>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</si>
  <si>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</si>
  <si>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</si>
  <si>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</si>
  <si>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</si>
  <si>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</si>
  <si>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</si>
  <si>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</si>
  <si>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</si>
  <si>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</si>
  <si>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</si>
  <si>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</si>
  <si>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</si>
  <si>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</si>
  <si>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</si>
  <si>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</si>
  <si>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</si>
  <si>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</si>
  <si>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</si>
  <si>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</si>
  <si>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</si>
  <si>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</si>
  <si>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</si>
  <si>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</si>
  <si>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</si>
  <si>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</si>
  <si>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</si>
  <si>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</si>
  <si>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</si>
  <si>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</si>
  <si>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</si>
  <si>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</si>
  <si>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</si>
  <si>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</si>
  <si>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</si>
  <si>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</si>
  <si>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</si>
  <si>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</si>
  <si>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</si>
  <si>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</si>
  <si>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</si>
  <si>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</si>
  <si>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</si>
  <si>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</si>
  <si>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</si>
  <si>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</si>
  <si>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</si>
  <si>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</si>
  <si>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</si>
  <si>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</si>
  <si>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</si>
  <si>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</si>
  <si>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</si>
  <si>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</si>
  <si>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</si>
  <si>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</si>
  <si>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</si>
  <si>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</si>
  <si>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</si>
  <si>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</si>
  <si>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</si>
  <si>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</si>
  <si>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</si>
  <si>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</si>
  <si>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</si>
  <si>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</si>
  <si>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</si>
  <si>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</si>
  <si>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</si>
  <si>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</si>
  <si>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</si>
  <si>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</si>
  <si>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</si>
  <si>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</si>
  <si>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</si>
  <si>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</si>
  <si>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</si>
  <si>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</si>
  <si>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</si>
  <si>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</si>
  <si>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</si>
  <si>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</si>
  <si>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</si>
  <si>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</si>
  <si>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</si>
  <si>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</si>
  <si>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</si>
  <si>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</si>
  <si>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</si>
  <si>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</si>
  <si>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</si>
  <si>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</si>
  <si>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</si>
  <si>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</si>
  <si>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</si>
  <si>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</si>
  <si>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</si>
  <si>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</si>
  <si>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</si>
  <si>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</si>
  <si>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</si>
  <si>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</si>
  <si>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</si>
  <si>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</si>
  <si>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</si>
  <si>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</si>
  <si>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</si>
  <si>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</si>
  <si>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</si>
  <si>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</si>
  <si>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</si>
  <si>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</si>
  <si>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</si>
  <si>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</si>
  <si>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</si>
  <si>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</si>
  <si>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</si>
  <si>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</si>
  <si>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</si>
  <si>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</si>
  <si>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</si>
  <si>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</si>
  <si>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</si>
  <si>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</si>
  <si>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</si>
  <si>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</si>
  <si>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</si>
  <si>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</si>
  <si>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</si>
  <si>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</si>
  <si>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</si>
  <si>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</si>
  <si>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</si>
  <si>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</si>
  <si>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</si>
  <si>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</si>
  <si>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</si>
  <si>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</si>
  <si>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</si>
  <si>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</si>
  <si>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</si>
  <si>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</si>
  <si>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</si>
  <si>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</si>
  <si>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</si>
  <si>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</si>
  <si>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</si>
  <si>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</si>
  <si>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</si>
  <si>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</si>
  <si>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</si>
  <si>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</si>
  <si>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</si>
  <si>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</si>
  <si>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</si>
  <si>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</si>
  <si>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</si>
  <si>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</si>
  <si>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</si>
  <si>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</si>
  <si>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</si>
  <si>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</si>
  <si>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</si>
  <si>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</si>
  <si>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</si>
  <si>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</si>
  <si>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</si>
  <si>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</si>
  <si>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</si>
  <si>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</si>
  <si>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</si>
  <si>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</si>
  <si>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</si>
  <si>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</si>
  <si>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</si>
  <si>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</si>
  <si>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</si>
  <si>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</si>
  <si>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</si>
  <si>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</si>
  <si>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</si>
  <si>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</si>
  <si>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</si>
  <si>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</si>
  <si>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</si>
  <si>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</si>
  <si>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</si>
  <si>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</si>
  <si>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</si>
  <si>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</si>
  <si>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</si>
  <si>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</si>
  <si>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</si>
  <si>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</si>
  <si>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</si>
  <si>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</si>
  <si>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</si>
  <si>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</si>
  <si>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</si>
  <si>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</si>
  <si>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</si>
  <si>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</si>
  <si>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</si>
  <si>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</si>
  <si>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</si>
  <si>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</si>
  <si>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</si>
  <si>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</si>
  <si>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</si>
  <si>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</si>
  <si>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</si>
  <si>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</si>
  <si>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</si>
  <si>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</si>
  <si>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</si>
  <si>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</si>
  <si>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</si>
  <si>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</si>
  <si>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</si>
  <si>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</si>
  <si>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</si>
  <si>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</si>
  <si>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</si>
  <si>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</si>
  <si>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</si>
  <si>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</si>
  <si>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</si>
  <si>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</si>
  <si>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</si>
  <si>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</si>
  <si>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</si>
  <si>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</si>
  <si>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</si>
  <si>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</si>
  <si>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</si>
  <si>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</si>
  <si>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</si>
  <si>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</si>
  <si>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</si>
  <si>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</si>
  <si>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</si>
  <si>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</si>
  <si>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</si>
  <si>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</si>
  <si>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</si>
  <si>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</si>
  <si>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</si>
  <si>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</si>
  <si>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</si>
  <si>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</si>
  <si>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</si>
  <si>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</si>
  <si>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</si>
  <si>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</si>
  <si>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</si>
  <si>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</si>
  <si>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</si>
  <si>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</si>
  <si>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</si>
  <si>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</si>
  <si>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</si>
  <si>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</si>
  <si>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</si>
  <si>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</si>
  <si>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</si>
  <si>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</si>
  <si>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</si>
  <si>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</si>
  <si>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</si>
  <si>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</si>
  <si>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</si>
  <si>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</si>
  <si>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</si>
  <si>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</si>
  <si>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</si>
  <si>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</si>
  <si>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</si>
  <si>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</si>
  <si>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</si>
  <si>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</si>
  <si>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</si>
  <si>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</si>
  <si>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</si>
  <si>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</si>
  <si>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</si>
  <si>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</si>
  <si>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</si>
  <si>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</si>
  <si>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</si>
  <si>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</si>
  <si>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</si>
  <si>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</si>
  <si>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</si>
  <si>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</si>
  <si>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</si>
  <si>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</si>
  <si>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</si>
  <si>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</si>
  <si>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</si>
  <si>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</si>
  <si>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</si>
  <si>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</si>
  <si>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</si>
  <si>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</si>
  <si>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</si>
  <si>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</si>
  <si>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</si>
  <si>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</si>
  <si>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</si>
  <si>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</si>
  <si>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</si>
  <si>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</si>
  <si>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</si>
  <si>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</si>
  <si>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</si>
  <si>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</si>
  <si>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</si>
  <si>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</si>
  <si>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</si>
  <si>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</si>
  <si>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</si>
  <si>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</si>
  <si>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</si>
  <si>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</si>
  <si>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</si>
  <si>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</si>
  <si>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</si>
  <si>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</si>
  <si>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</si>
  <si>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</si>
  <si>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</si>
  <si>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</si>
  <si>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</si>
  <si>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</si>
  <si>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</si>
  <si>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</si>
  <si>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</si>
  <si>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</si>
  <si>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</si>
  <si>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</si>
  <si>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</si>
  <si>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</si>
  <si>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</si>
  <si>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</si>
  <si>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</si>
  <si>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</si>
  <si>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</si>
  <si>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</si>
  <si>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</si>
  <si>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</si>
  <si>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</si>
  <si>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</si>
  <si>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</si>
  <si>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</si>
  <si>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</si>
  <si>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</si>
  <si>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</si>
  <si>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</si>
  <si>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</si>
  <si>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</si>
  <si>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</si>
  <si>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</si>
  <si>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</si>
  <si>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</si>
  <si>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</si>
  <si>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</si>
  <si>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</si>
  <si>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</si>
  <si>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</si>
  <si>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</si>
  <si>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</si>
  <si>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</si>
  <si>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</si>
  <si>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</si>
  <si>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</si>
  <si>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</si>
  <si>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</si>
  <si>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</si>
  <si>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</si>
  <si>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</si>
  <si>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</si>
  <si>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</si>
  <si>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</si>
  <si>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</si>
  <si>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</si>
  <si>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</si>
  <si>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</si>
  <si>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</si>
  <si>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</si>
  <si>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</si>
  <si>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</si>
  <si>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</si>
  <si>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</si>
  <si>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</si>
  <si>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</si>
  <si>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</si>
  <si>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</si>
  <si>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</si>
  <si>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</si>
  <si>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</si>
  <si>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</si>
  <si>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</si>
  <si>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</si>
  <si>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</si>
  <si>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</si>
  <si>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</si>
  <si>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</si>
  <si>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</si>
  <si>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</si>
  <si>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</si>
  <si>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</si>
  <si>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</si>
  <si>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</si>
  <si>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</si>
  <si>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</si>
  <si>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</si>
  <si>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</si>
  <si>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</si>
  <si>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</si>
  <si>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</si>
  <si>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</si>
  <si>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</si>
  <si>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</si>
  <si>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</si>
  <si>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</si>
  <si>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</si>
  <si>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</si>
  <si>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</si>
  <si>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</si>
  <si>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</si>
  <si>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</si>
  <si>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</si>
  <si>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</si>
  <si>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</si>
  <si>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</si>
  <si>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</si>
  <si>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</si>
  <si>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</si>
  <si>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</si>
  <si>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</si>
  <si>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</si>
  <si>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</si>
  <si>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</si>
  <si>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</si>
  <si>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</si>
  <si>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</si>
  <si>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</si>
  <si>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</si>
  <si>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</si>
  <si>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</si>
  <si>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</si>
  <si>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</si>
  <si>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</si>
  <si>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</si>
  <si>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</si>
  <si>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</si>
  <si>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</si>
  <si>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</si>
  <si>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</si>
  <si>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</si>
  <si>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</si>
  <si>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</si>
  <si>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</si>
  <si>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</si>
  <si>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</si>
  <si>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</si>
  <si>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</si>
  <si>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</si>
  <si>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</si>
  <si>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</si>
  <si>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</si>
  <si>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</si>
  <si>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</si>
  <si>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</si>
  <si>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</si>
  <si>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</si>
  <si>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</si>
  <si>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</si>
  <si>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</si>
  <si>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</si>
  <si>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</si>
  <si>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</si>
  <si>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</si>
  <si>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</si>
  <si>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</si>
  <si>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</si>
  <si>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</si>
  <si>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</si>
  <si>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</si>
  <si>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</si>
  <si>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</si>
  <si>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</si>
  <si>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</si>
  <si>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</si>
  <si>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</si>
  <si>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</si>
  <si>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</si>
  <si>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</si>
  <si>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</si>
  <si>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</si>
  <si>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</si>
  <si>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</si>
  <si>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</si>
  <si>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</si>
  <si>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</si>
  <si>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</si>
  <si>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</si>
  <si>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</si>
  <si>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</si>
  <si>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</si>
  <si>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</si>
  <si>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</si>
  <si>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</si>
  <si>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</si>
  <si>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</si>
  <si>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</si>
  <si>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</si>
  <si>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</si>
  <si>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</si>
  <si>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</si>
  <si>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</si>
  <si>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</si>
  <si>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</si>
  <si>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</si>
  <si>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</si>
  <si>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</si>
  <si>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</si>
  <si>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</si>
  <si>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</si>
  <si>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</si>
  <si>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</si>
  <si>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</si>
  <si>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</si>
  <si>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</si>
  <si>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</si>
  <si>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</si>
  <si>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</si>
  <si>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</si>
  <si>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</si>
  <si>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</si>
  <si>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</si>
  <si>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</si>
  <si>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</si>
  <si>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</si>
  <si>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</si>
  <si>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</si>
  <si>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</si>
  <si>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</si>
  <si>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</si>
  <si>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</si>
  <si>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</si>
  <si>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</si>
  <si>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</si>
  <si>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</si>
  <si>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</si>
  <si>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</si>
  <si>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</si>
  <si>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</si>
  <si>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</si>
  <si>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</si>
  <si>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</si>
  <si>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</si>
  <si>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</si>
  <si>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</si>
  <si>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</si>
  <si>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</si>
  <si>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</si>
  <si>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</si>
  <si>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</si>
  <si>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</si>
  <si>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</si>
  <si>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</si>
  <si>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</si>
  <si>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</si>
  <si>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</si>
  <si>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</si>
  <si>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</si>
  <si>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</si>
  <si>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</si>
  <si>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</si>
  <si>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</si>
  <si>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</si>
  <si>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</si>
  <si>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</si>
  <si>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</si>
  <si>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</si>
  <si>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</si>
  <si>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</si>
  <si>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</si>
  <si>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</si>
  <si>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</si>
  <si>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</si>
  <si>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</si>
  <si>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</si>
  <si>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</si>
  <si>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</si>
  <si>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</si>
  <si>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</si>
  <si>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</si>
  <si>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</si>
  <si>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</si>
  <si>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</si>
  <si>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</si>
  <si>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</si>
  <si>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</si>
  <si>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</si>
  <si>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</si>
  <si>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</si>
  <si>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</si>
  <si>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</si>
  <si>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</si>
  <si>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</si>
  <si>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</si>
  <si>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</si>
  <si>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</si>
  <si>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</si>
  <si>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</si>
  <si>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</si>
  <si>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</si>
  <si>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</si>
  <si>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</si>
  <si>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</si>
  <si>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</si>
  <si>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</si>
  <si>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</si>
  <si>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</si>
  <si>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</si>
  <si>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</si>
  <si>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</si>
  <si>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</si>
  <si>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</si>
  <si>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</si>
  <si>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</si>
  <si>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</si>
  <si>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</si>
  <si>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</si>
  <si>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</si>
  <si>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</si>
  <si>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</si>
  <si>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</si>
  <si>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</si>
  <si>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</si>
  <si>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</si>
  <si>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</si>
  <si>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</si>
  <si>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</si>
  <si>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</si>
  <si>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</si>
  <si>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</si>
  <si>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</si>
  <si>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</si>
  <si>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</si>
  <si>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</si>
  <si>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</si>
  <si>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</si>
  <si>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</si>
  <si>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</si>
  <si>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</si>
  <si>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</si>
  <si>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</si>
  <si>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</si>
  <si>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</si>
  <si>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</si>
  <si>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</si>
  <si>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</si>
  <si>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</si>
  <si>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</si>
  <si>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</si>
  <si>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</si>
  <si>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</si>
  <si>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</si>
  <si>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</si>
  <si>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</si>
  <si>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</si>
  <si>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</si>
  <si>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</si>
  <si>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</si>
  <si>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</si>
  <si>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</si>
  <si>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</si>
  <si>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</si>
  <si>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</si>
  <si>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</si>
  <si>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</si>
  <si>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</si>
  <si>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</si>
  <si>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</si>
  <si>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</si>
  <si>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</si>
  <si>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</si>
  <si>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</si>
  <si>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</si>
  <si>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</si>
  <si>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</si>
  <si>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</si>
  <si>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</si>
  <si>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</si>
  <si>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</si>
  <si>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</si>
  <si>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</si>
  <si>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</si>
  <si>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</si>
  <si>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</si>
  <si>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</si>
  <si>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</si>
  <si>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</si>
  <si>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</si>
  <si>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</si>
  <si>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</si>
  <si>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</si>
  <si>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</si>
  <si>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</si>
  <si>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</si>
  <si>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</si>
  <si>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</si>
  <si>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</si>
  <si>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</si>
  <si>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</si>
  <si>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</si>
  <si>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</si>
  <si>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</si>
  <si>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</si>
  <si>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</si>
  <si>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</si>
  <si>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</si>
  <si>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</si>
  <si>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</si>
  <si>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</si>
  <si>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</si>
  <si>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</si>
  <si>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</si>
  <si>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</si>
  <si>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</si>
  <si>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</si>
  <si>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</si>
  <si>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</si>
  <si>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</si>
  <si>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</si>
  <si>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</si>
  <si>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</si>
  <si>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</si>
  <si>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</si>
  <si>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</si>
  <si>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</si>
  <si>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</si>
  <si>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</si>
  <si>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</si>
  <si>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</si>
  <si>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</si>
  <si>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</si>
  <si>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</si>
  <si>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</si>
  <si>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</si>
  <si>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</si>
  <si>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</si>
  <si>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</si>
  <si>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</si>
  <si>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</si>
  <si>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</si>
  <si>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</si>
  <si>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</si>
  <si>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</si>
  <si>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</si>
  <si>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</si>
  <si>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</si>
  <si>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</si>
  <si>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</si>
  <si>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</si>
  <si>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</si>
  <si>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</si>
  <si>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</si>
  <si>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</si>
  <si>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</si>
  <si>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</si>
  <si>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</si>
  <si>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</si>
  <si>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</si>
  <si>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</si>
  <si>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</si>
  <si>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</si>
  <si>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</si>
  <si>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</si>
  <si>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</si>
  <si>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</si>
  <si>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</si>
  <si>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</si>
  <si>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</si>
  <si>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</si>
  <si>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</si>
  <si>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</si>
  <si>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</si>
  <si>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</si>
  <si>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</si>
  <si>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</si>
  <si>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</si>
  <si>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</si>
  <si>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</si>
  <si>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</si>
  <si>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</si>
  <si>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</si>
  <si>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</si>
  <si>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</si>
  <si>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</si>
  <si>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</si>
  <si>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</si>
  <si>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</si>
  <si>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</si>
  <si>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</si>
  <si>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</si>
  <si>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</si>
  <si>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</si>
  <si>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</si>
  <si>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</si>
  <si>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</si>
  <si>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</si>
  <si>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</si>
  <si>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</si>
  <si>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</si>
  <si>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</si>
  <si>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</si>
  <si>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</si>
  <si>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</si>
  <si>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</si>
  <si>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</si>
  <si>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</si>
  <si>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</si>
  <si>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</si>
  <si>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</si>
  <si>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</si>
  <si>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</si>
  <si>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</si>
  <si>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</si>
  <si>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</si>
  <si>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</si>
  <si>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</si>
  <si>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</si>
  <si>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</si>
  <si>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</si>
  <si>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</si>
  <si>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</si>
  <si>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</si>
  <si>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</si>
  <si>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</si>
  <si>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</si>
  <si>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</si>
  <si>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</si>
  <si>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</si>
  <si>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</si>
  <si>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</si>
  <si>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</si>
  <si>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</si>
  <si>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</si>
  <si>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</si>
  <si>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</si>
  <si>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</si>
  <si>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</si>
  <si>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</si>
  <si>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</si>
  <si>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</si>
  <si>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</si>
  <si>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</si>
  <si>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</si>
  <si>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</si>
  <si>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</si>
  <si>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</si>
  <si>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</si>
  <si>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</si>
  <si>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</si>
  <si>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</si>
  <si>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</si>
  <si>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</si>
  <si>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</si>
  <si>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</si>
  <si>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</si>
  <si>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</si>
  <si>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</si>
  <si>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</si>
  <si>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</si>
  <si>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</si>
  <si>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</si>
  <si>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</si>
  <si>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</si>
  <si>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</si>
  <si>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</si>
  <si>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</si>
  <si>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</si>
  <si>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</si>
  <si>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</si>
  <si>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</si>
  <si>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</si>
  <si>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</si>
  <si>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</si>
  <si>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</si>
  <si>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</si>
  <si>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</si>
  <si>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</si>
  <si>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</si>
  <si>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</si>
  <si>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</si>
  <si>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</si>
  <si>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</si>
  <si>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</si>
  <si>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</si>
  <si>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</si>
  <si>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</si>
  <si>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</si>
  <si>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</si>
  <si>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</si>
  <si>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</si>
  <si>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</si>
  <si>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</si>
  <si>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</si>
  <si>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</si>
  <si>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</si>
  <si>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</si>
  <si>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</si>
  <si>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</si>
  <si>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</si>
  <si>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</si>
  <si>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</si>
  <si>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</si>
  <si>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</si>
  <si>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</si>
  <si>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</si>
  <si>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</si>
  <si>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</si>
  <si>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</si>
  <si>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</si>
  <si>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</si>
  <si>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</si>
  <si>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</si>
  <si>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</si>
  <si>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</si>
  <si>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</si>
  <si>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</si>
  <si>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</si>
  <si>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</si>
  <si>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</si>
  <si>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</si>
  <si>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</si>
  <si>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</si>
  <si>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</si>
  <si>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</si>
  <si>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</si>
  <si>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</si>
  <si>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</si>
  <si>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</si>
  <si>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</si>
  <si>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</si>
  <si>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</si>
  <si>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</si>
  <si>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</si>
  <si>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</si>
  <si>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</si>
  <si>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</si>
  <si>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</si>
  <si>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</si>
  <si>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</si>
  <si>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</si>
  <si>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</si>
  <si>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</si>
  <si>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</si>
  <si>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</si>
  <si>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</si>
  <si>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</si>
  <si>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</si>
  <si>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</si>
  <si>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</si>
  <si>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</si>
  <si>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</si>
  <si>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</si>
  <si>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</si>
  <si>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</si>
  <si>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</si>
  <si>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</si>
  <si>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</si>
  <si>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</si>
  <si>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</si>
  <si>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</si>
  <si>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</si>
  <si>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</si>
  <si>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</si>
  <si>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</si>
  <si>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</si>
  <si>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</si>
  <si>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</si>
  <si>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</si>
  <si>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</si>
  <si>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</si>
  <si>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</si>
  <si>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</si>
  <si>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</si>
  <si>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</si>
  <si>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</si>
  <si>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</si>
  <si>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</si>
  <si>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</si>
  <si>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</si>
  <si>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</si>
  <si>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</si>
  <si>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</si>
  <si>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</si>
  <si>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</si>
  <si>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</si>
  <si>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</si>
  <si>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</si>
  <si>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</si>
  <si>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</si>
  <si>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</si>
  <si>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</si>
  <si>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</si>
  <si>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</si>
  <si>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</si>
  <si>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</si>
  <si>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</si>
  <si>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</si>
  <si>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</si>
  <si>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</si>
  <si>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</si>
  <si>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</si>
  <si>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</si>
  <si>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</si>
  <si>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</si>
  <si>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</si>
  <si>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</si>
  <si>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</si>
  <si>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</si>
  <si>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</si>
  <si>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</si>
  <si>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</si>
  <si>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</si>
  <si>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</si>
  <si>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</si>
  <si>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</si>
  <si>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</si>
  <si>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</si>
  <si>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</si>
  <si>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</si>
  <si>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</si>
  <si>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</si>
  <si>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</si>
  <si>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</si>
  <si>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</si>
  <si>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</si>
  <si>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</si>
  <si>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</si>
  <si>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</si>
  <si>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</si>
  <si>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</si>
  <si>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</si>
  <si>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</si>
  <si>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</si>
  <si>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</si>
  <si>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</si>
  <si>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</si>
  <si>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</si>
  <si>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</si>
  <si>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</si>
  <si>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</si>
  <si>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</si>
  <si>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</si>
  <si>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</si>
  <si>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</si>
  <si>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</si>
  <si>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</si>
  <si>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</si>
  <si>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</si>
  <si>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</si>
  <si>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</si>
  <si>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</si>
  <si>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</si>
  <si>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</si>
  <si>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</si>
  <si>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</si>
  <si>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</si>
  <si>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</si>
  <si>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</si>
  <si>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</si>
  <si>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</si>
  <si>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</si>
  <si>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</si>
  <si>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</si>
  <si>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</si>
  <si>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</si>
  <si>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</si>
  <si>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</si>
  <si>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</si>
  <si>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</si>
  <si>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</si>
  <si>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</si>
  <si>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</si>
  <si>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</si>
  <si>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</si>
  <si>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</si>
  <si>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</si>
  <si>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</si>
  <si>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</si>
  <si>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</si>
  <si>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</si>
  <si>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</si>
  <si>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</si>
  <si>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</si>
  <si>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</si>
  <si>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</si>
  <si>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</si>
  <si>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</si>
  <si>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</si>
  <si>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</si>
  <si>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</si>
  <si>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</si>
  <si>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</si>
  <si>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</si>
  <si>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</si>
  <si>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</si>
  <si>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</si>
  <si>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</si>
  <si>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</si>
  <si>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</si>
  <si>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</si>
  <si>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</si>
  <si>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</si>
  <si>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</si>
  <si>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</si>
  <si>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</si>
  <si>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</si>
  <si>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</si>
  <si>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</si>
  <si>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</si>
  <si>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</si>
  <si>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</si>
  <si>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</si>
  <si>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</si>
  <si>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</si>
  <si>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</si>
  <si>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</si>
  <si>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</si>
  <si>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</si>
  <si>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</si>
  <si>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</si>
  <si>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</si>
  <si>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</si>
  <si>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</si>
  <si>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</si>
  <si>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</si>
  <si>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</si>
  <si>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</si>
  <si>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</si>
  <si>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</si>
  <si>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</si>
  <si>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</si>
  <si>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</si>
  <si>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</si>
  <si>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</si>
  <si>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</si>
  <si>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</si>
  <si>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</si>
  <si>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</si>
  <si>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</si>
  <si>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</si>
  <si>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</si>
  <si>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</si>
  <si>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</si>
  <si>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</si>
  <si>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</si>
  <si>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</si>
  <si>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</si>
  <si>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</si>
  <si>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</si>
  <si>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</si>
  <si>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</si>
  <si>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</si>
  <si>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</si>
  <si>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</si>
  <si>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</si>
  <si>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</si>
  <si>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</si>
  <si>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</si>
  <si>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</si>
  <si>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</si>
  <si>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</si>
  <si>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</si>
  <si>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</si>
  <si>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</si>
  <si>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</si>
  <si>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</si>
  <si>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</si>
  <si>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</si>
  <si>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</si>
  <si>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</si>
  <si>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</si>
  <si>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</si>
  <si>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</si>
  <si>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</si>
  <si>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</si>
  <si>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</si>
  <si>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</si>
  <si>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</si>
  <si>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</si>
  <si>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</si>
  <si>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</si>
  <si>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</si>
  <si>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</si>
  <si>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</si>
  <si>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</si>
  <si>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</si>
  <si>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</si>
  <si>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</si>
  <si>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</si>
  <si>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</si>
  <si>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</si>
  <si>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</si>
  <si>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</si>
  <si>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</si>
  <si>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</si>
  <si>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</si>
  <si>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</si>
  <si>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</si>
  <si>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</si>
  <si>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</si>
  <si>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</si>
  <si>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</si>
  <si>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</si>
  <si>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</si>
  <si>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</si>
  <si>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</si>
  <si>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</si>
  <si>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</si>
  <si>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</si>
  <si>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</si>
  <si>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</si>
  <si>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</si>
  <si>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</si>
  <si>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</si>
  <si>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</si>
  <si>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</si>
  <si>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</si>
  <si>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</si>
  <si>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</si>
  <si>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</si>
  <si>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</si>
  <si>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</si>
  <si>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</si>
  <si>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</si>
  <si>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</si>
  <si>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</si>
  <si>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</si>
  <si>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</si>
  <si>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</si>
  <si>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</si>
  <si>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</si>
  <si>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</si>
  <si>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</si>
  <si>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</si>
  <si>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</si>
  <si>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</si>
  <si>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</si>
  <si>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</si>
  <si>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</si>
  <si>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</si>
  <si>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</si>
  <si>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</si>
  <si>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</si>
  <si>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</si>
  <si>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</si>
  <si>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</si>
  <si>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</si>
  <si>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</si>
  <si>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</si>
  <si>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</si>
  <si>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</si>
  <si>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</si>
  <si>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</si>
  <si>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</si>
  <si>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</si>
  <si>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</si>
  <si>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</si>
  <si>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</si>
  <si>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</si>
  <si>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</si>
  <si>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</si>
  <si>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</si>
  <si>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</si>
  <si>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</si>
  <si>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</si>
  <si>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</si>
  <si>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</si>
  <si>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</si>
  <si>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</si>
  <si>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</si>
  <si>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</si>
  <si>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</si>
  <si>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</si>
  <si>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</si>
  <si>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</si>
  <si>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</si>
  <si>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</si>
  <si>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</si>
  <si>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</si>
  <si>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</si>
  <si>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</si>
  <si>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</si>
  <si>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</si>
  <si>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</si>
  <si>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</si>
  <si>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</si>
  <si>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</si>
  <si>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</si>
  <si>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</si>
  <si>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</si>
  <si>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</si>
  <si>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</si>
  <si>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</si>
  <si>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</si>
  <si>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</si>
  <si>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</si>
  <si>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</si>
  <si>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</si>
  <si>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</si>
  <si>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</si>
  <si>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</si>
  <si>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</si>
  <si>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</si>
  <si>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</si>
  <si>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</si>
  <si>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</si>
  <si>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</si>
  <si>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</si>
  <si>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</si>
  <si>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</si>
  <si>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</si>
  <si>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</si>
  <si>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</si>
  <si>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</si>
  <si>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</si>
  <si>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</si>
  <si>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</si>
  <si>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</si>
  <si>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</si>
  <si>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</si>
  <si>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</si>
  <si>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</si>
  <si>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</si>
  <si>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</si>
  <si>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</si>
  <si>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</si>
  <si>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</si>
  <si>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</si>
  <si>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</si>
  <si>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</si>
  <si>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</si>
  <si>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</si>
  <si>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</si>
  <si>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</si>
  <si>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</si>
  <si>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</si>
  <si>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</si>
  <si>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</si>
  <si>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</si>
  <si>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</si>
  <si>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</si>
  <si>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</si>
  <si>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</si>
  <si>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</si>
  <si>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</si>
  <si>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</si>
  <si>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</si>
  <si>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</si>
  <si>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</si>
  <si>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</si>
  <si>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</si>
  <si>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</si>
  <si>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</si>
  <si>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</si>
  <si>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</si>
  <si>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</si>
  <si>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</si>
  <si>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</si>
  <si>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</si>
  <si>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</si>
  <si>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</si>
  <si>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</si>
  <si>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</si>
  <si>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</si>
  <si>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</si>
  <si>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</si>
  <si>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</si>
  <si>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</si>
  <si>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</si>
  <si>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</si>
  <si>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</si>
  <si>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</si>
  <si>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</si>
  <si>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</si>
  <si>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</si>
  <si>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</si>
  <si>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</si>
  <si>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</si>
  <si>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</si>
  <si>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</si>
  <si>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</si>
  <si>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</si>
  <si>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</si>
  <si>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</si>
  <si>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</si>
  <si>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</si>
  <si>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</si>
  <si>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</si>
  <si>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</si>
  <si>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</si>
  <si>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</si>
  <si>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</si>
  <si>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</si>
  <si>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</si>
  <si>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</si>
  <si>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</si>
  <si>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</si>
  <si>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</si>
  <si>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</si>
  <si>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</si>
  <si>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</si>
  <si>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</si>
  <si>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</si>
  <si>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</si>
  <si>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</si>
  <si>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</si>
  <si>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</si>
  <si>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</si>
  <si>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</si>
  <si>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</si>
  <si>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</si>
  <si>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</si>
  <si>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</si>
  <si>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</si>
  <si>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</si>
  <si>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</si>
  <si>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</si>
  <si>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</si>
  <si>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</si>
  <si>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</si>
  <si>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</si>
  <si>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</si>
  <si>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</si>
  <si>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</si>
  <si>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</si>
  <si>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</si>
  <si>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</si>
  <si>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</si>
  <si>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</si>
  <si>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</si>
  <si>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</si>
  <si>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</si>
  <si>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</si>
  <si>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</si>
  <si>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</si>
  <si>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</si>
  <si>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</si>
  <si>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</si>
  <si>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</si>
  <si>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</si>
  <si>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</si>
  <si>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</si>
  <si>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</si>
  <si>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</si>
  <si>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</si>
  <si>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</si>
  <si>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</si>
  <si>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</si>
  <si>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</si>
  <si>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</si>
  <si>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</si>
  <si>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</si>
  <si>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</si>
  <si>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</si>
  <si>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</si>
  <si>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</si>
  <si>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</si>
  <si>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</si>
  <si>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</si>
  <si>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</si>
  <si>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</si>
  <si>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</si>
  <si>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</si>
  <si>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</si>
  <si>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</si>
  <si>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</si>
  <si>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</si>
  <si>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</si>
  <si>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</si>
  <si>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</si>
  <si>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</si>
  <si>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</si>
  <si>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</si>
  <si>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</si>
  <si>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</si>
  <si>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</si>
  <si>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</si>
  <si>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</si>
  <si>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</si>
  <si>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</si>
  <si>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</si>
  <si>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</si>
  <si>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</si>
  <si>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</si>
  <si>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</si>
  <si>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</si>
  <si>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</si>
  <si>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</si>
  <si>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</si>
  <si>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</si>
  <si>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</si>
  <si>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</si>
  <si>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</si>
  <si>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</si>
  <si>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</si>
  <si>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</si>
  <si>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</si>
  <si>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</si>
  <si>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</si>
  <si>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</si>
  <si>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</si>
  <si>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</si>
  <si>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</si>
  <si>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</si>
  <si>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</si>
  <si>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</si>
  <si>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</si>
  <si>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</si>
  <si>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</si>
  <si>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</si>
  <si>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</si>
  <si>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</si>
  <si>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</si>
  <si>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</si>
  <si>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</si>
  <si>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</si>
  <si>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</si>
  <si>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</si>
  <si>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</si>
  <si>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</si>
  <si>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</si>
  <si>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</si>
  <si>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</si>
  <si>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</si>
  <si>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</si>
  <si>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</si>
  <si>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</si>
  <si>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</si>
  <si>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</si>
  <si>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</si>
  <si>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</si>
  <si>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</si>
  <si>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</si>
  <si>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</si>
  <si>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</si>
  <si>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</si>
  <si>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</si>
  <si>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</si>
  <si>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</si>
  <si>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</si>
  <si>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</si>
  <si>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</si>
  <si>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</si>
  <si>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</si>
  <si>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</si>
  <si>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</si>
  <si>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</si>
  <si>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</si>
  <si>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</si>
  <si>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</si>
  <si>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</si>
  <si>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</si>
  <si>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</si>
  <si>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</si>
  <si>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</si>
  <si>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</si>
  <si>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</si>
  <si>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</si>
  <si>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</si>
  <si>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</si>
  <si>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</si>
  <si>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</si>
  <si>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</si>
  <si>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</si>
  <si>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</si>
  <si>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</si>
  <si>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</si>
  <si>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</si>
  <si>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</si>
  <si>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</si>
  <si>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</si>
  <si>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</si>
  <si>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</si>
  <si>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</si>
  <si>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</si>
  <si>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</si>
  <si>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</si>
  <si>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</si>
  <si>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</si>
  <si>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</si>
  <si>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</si>
  <si>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</si>
  <si>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</si>
  <si>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</si>
  <si>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</si>
  <si>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</si>
  <si>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</si>
  <si>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</si>
  <si>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</si>
  <si>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</si>
  <si>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</si>
  <si>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</si>
  <si>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</si>
  <si>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</si>
  <si>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</si>
  <si>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</si>
  <si>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</si>
  <si>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</si>
  <si>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</si>
  <si>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</si>
  <si>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</si>
  <si>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</si>
  <si>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</si>
  <si>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</si>
  <si>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</si>
  <si>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</si>
  <si>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</si>
  <si>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</si>
  <si>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</si>
  <si>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</si>
  <si>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</si>
  <si>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</si>
  <si>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</si>
  <si>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</si>
  <si>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</si>
  <si>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</si>
  <si>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</si>
  <si>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</si>
  <si>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</si>
  <si>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</si>
  <si>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</si>
  <si>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</si>
  <si>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</si>
  <si>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</si>
  <si>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</si>
  <si>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</si>
  <si>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</si>
  <si>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</si>
  <si>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</si>
  <si>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</si>
  <si>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</si>
  <si>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</si>
  <si>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</si>
  <si>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</si>
  <si>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</si>
  <si>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</si>
  <si>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</si>
  <si>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</si>
  <si>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</si>
  <si>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</si>
  <si>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</si>
  <si>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</si>
  <si>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</si>
  <si>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</si>
  <si>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</si>
  <si>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</si>
  <si>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</si>
  <si>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</si>
  <si>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</si>
  <si>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</si>
  <si>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</si>
  <si>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</si>
  <si>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</si>
  <si>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</si>
  <si>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</si>
  <si>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</si>
  <si>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</si>
  <si>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</si>
  <si>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</si>
  <si>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</si>
  <si>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</si>
  <si>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</si>
  <si>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</si>
  <si>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</si>
  <si>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</si>
  <si>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</si>
  <si>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</si>
  <si>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</si>
  <si>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</si>
  <si>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</si>
  <si>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</si>
  <si>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</si>
  <si>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</si>
  <si>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</si>
  <si>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</si>
  <si>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</si>
  <si>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</si>
  <si>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</si>
  <si>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</si>
  <si>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</si>
  <si>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</si>
  <si>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</si>
  <si>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</si>
  <si>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</si>
  <si>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</si>
  <si>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</si>
  <si>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</si>
  <si>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</si>
  <si>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</si>
  <si>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</si>
  <si>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</si>
  <si>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</si>
  <si>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</si>
  <si>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</si>
  <si>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</si>
  <si>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</si>
  <si>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</si>
  <si>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</si>
  <si>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</si>
  <si>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</si>
  <si>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</si>
  <si>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</si>
  <si>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</si>
  <si>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</si>
  <si>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</si>
  <si>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</si>
  <si>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</si>
  <si>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</si>
  <si>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</si>
  <si>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</si>
  <si>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</si>
  <si>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</si>
  <si>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</si>
  <si>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</si>
  <si>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</si>
  <si>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</si>
  <si>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</si>
  <si>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</si>
  <si>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</si>
  <si>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</si>
  <si>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</si>
  <si>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</si>
  <si>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</si>
  <si>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</si>
  <si>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</si>
  <si>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</si>
  <si>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</si>
  <si>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</si>
  <si>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</si>
  <si>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</si>
  <si>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</si>
  <si>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</si>
  <si>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</si>
  <si>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</si>
  <si>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</si>
  <si>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</si>
  <si>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</si>
  <si>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</si>
  <si>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</si>
  <si>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</si>
  <si>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</si>
  <si>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</si>
  <si>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</si>
  <si>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</si>
  <si>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</si>
  <si>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</si>
  <si>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</si>
  <si>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</si>
  <si>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</si>
  <si>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</si>
  <si>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</si>
  <si>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</si>
  <si>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</si>
  <si>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</si>
  <si>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</si>
  <si>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</si>
  <si>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</si>
  <si>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</si>
  <si>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</si>
  <si>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</si>
  <si>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</si>
  <si>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</si>
  <si>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</si>
  <si>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</si>
  <si>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</si>
  <si>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</si>
  <si>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</si>
  <si>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</si>
  <si>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</si>
  <si>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</si>
  <si>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</si>
  <si>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</si>
  <si>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</si>
  <si>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</si>
  <si>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</si>
  <si>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</si>
  <si>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</si>
  <si>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</si>
  <si>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</si>
  <si>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</si>
  <si>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</si>
  <si>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</si>
  <si>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</si>
  <si>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</si>
  <si>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</si>
  <si>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</si>
  <si>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</si>
  <si>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</si>
  <si>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</si>
  <si>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</si>
  <si>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</si>
  <si>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</si>
  <si>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</si>
  <si>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</si>
  <si>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</si>
  <si>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</si>
  <si>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</si>
  <si>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</si>
  <si>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</si>
  <si>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</si>
  <si>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</si>
  <si>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</si>
  <si>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</si>
  <si>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</si>
  <si>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</si>
  <si>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</si>
  <si>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</si>
  <si>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</si>
  <si>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</si>
  <si>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</si>
  <si>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</si>
  <si>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</si>
  <si>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</si>
  <si>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</si>
  <si>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</si>
  <si>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</si>
  <si>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</si>
  <si>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</si>
  <si>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</si>
  <si>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</si>
  <si>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</si>
  <si>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</si>
  <si>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</si>
  <si>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</si>
  <si>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</si>
  <si>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</si>
  <si>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</si>
  <si>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</si>
  <si>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</si>
  <si>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</si>
  <si>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</si>
  <si>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</si>
  <si>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</si>
  <si>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</si>
  <si>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</si>
  <si>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</si>
  <si>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</si>
  <si>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</si>
  <si>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</si>
  <si>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</si>
  <si>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</si>
  <si>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</si>
  <si>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</si>
  <si>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</si>
  <si>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</si>
  <si>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</si>
  <si>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</si>
  <si>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</si>
  <si>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</si>
  <si>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</si>
  <si>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</si>
  <si>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</si>
  <si>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</si>
  <si>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</si>
  <si>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</si>
  <si>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</si>
  <si>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</si>
  <si>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</si>
  <si>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</si>
  <si>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</si>
  <si>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</si>
  <si>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</si>
  <si>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</si>
  <si>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</si>
  <si>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</si>
  <si>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</si>
  <si>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</si>
  <si>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</si>
  <si>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</si>
  <si>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</si>
  <si>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</si>
  <si>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</si>
  <si>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</si>
  <si>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</si>
  <si>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</si>
  <si>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</si>
  <si>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</si>
  <si>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</si>
  <si>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</si>
  <si>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</si>
  <si>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</si>
  <si>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</si>
  <si>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</si>
  <si>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</si>
  <si>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</si>
  <si>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</si>
  <si>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</si>
  <si>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</si>
  <si>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</si>
  <si>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</si>
  <si>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</si>
  <si>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</si>
  <si>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</si>
  <si>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</si>
  <si>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</si>
  <si>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</si>
  <si>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</si>
  <si>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</si>
  <si>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</si>
  <si>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</si>
  <si>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</si>
  <si>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</si>
  <si>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</si>
  <si>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</si>
  <si>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</si>
  <si>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</si>
  <si>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</si>
  <si>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</si>
  <si>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</si>
  <si>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</si>
  <si>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</si>
  <si>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</si>
  <si>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</si>
  <si>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</si>
  <si>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</si>
  <si>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</si>
  <si>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</si>
  <si>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</si>
  <si>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</si>
  <si>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</si>
  <si>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</si>
  <si>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</si>
  <si>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</si>
  <si>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</si>
  <si>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</si>
  <si>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</si>
  <si>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</si>
  <si>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</si>
  <si>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</si>
  <si>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</si>
  <si>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</si>
  <si>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</si>
  <si>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</si>
  <si>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</si>
  <si>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</si>
  <si>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</si>
  <si>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</si>
  <si>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</si>
  <si>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</si>
  <si>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</si>
  <si>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</si>
  <si>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</si>
  <si>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</si>
  <si>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</si>
  <si>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</si>
  <si>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</si>
  <si>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</si>
  <si>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</si>
  <si>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</si>
  <si>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</si>
  <si>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</si>
  <si>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</si>
  <si>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</si>
  <si>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</si>
  <si>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</si>
  <si>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</si>
  <si>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</si>
  <si>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</si>
  <si>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</si>
  <si>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</si>
  <si>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</si>
  <si>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</si>
  <si>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</si>
  <si>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</si>
  <si>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</si>
  <si>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</si>
  <si>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</si>
  <si>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</si>
  <si>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</si>
  <si>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</si>
  <si>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</si>
  <si>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</si>
  <si>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</si>
  <si>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</si>
  <si>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</si>
  <si>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</si>
  <si>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</si>
  <si>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</si>
  <si>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</si>
  <si>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</si>
  <si>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</si>
  <si>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</si>
  <si>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</si>
  <si>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</si>
  <si>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</si>
  <si>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</si>
  <si>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</si>
  <si>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</si>
  <si>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</si>
  <si>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</si>
  <si>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</si>
  <si>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</si>
  <si>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</si>
  <si>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</si>
  <si>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</si>
  <si>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</si>
  <si>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</si>
  <si>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</si>
  <si>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</si>
  <si>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</si>
  <si>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</si>
  <si>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</si>
  <si>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</si>
  <si>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</si>
  <si>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</si>
  <si>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</si>
  <si>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</si>
  <si>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</si>
  <si>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</si>
  <si>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</si>
  <si>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</si>
  <si>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</si>
  <si>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</si>
  <si>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</si>
  <si>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</si>
  <si>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</si>
  <si>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</si>
  <si>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</si>
  <si>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</si>
  <si>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</si>
  <si>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</si>
  <si>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</si>
  <si>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</si>
  <si>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</si>
  <si>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</si>
  <si>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</si>
  <si>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</si>
  <si>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</si>
  <si>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</si>
  <si>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</si>
  <si>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</si>
  <si>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</si>
  <si>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</si>
  <si>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</si>
  <si>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</si>
  <si>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</si>
  <si>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</si>
  <si>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</si>
  <si>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</si>
  <si>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</si>
  <si>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</si>
  <si>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</si>
  <si>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</si>
  <si>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</si>
  <si>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</si>
  <si>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</si>
  <si>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</si>
  <si>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</si>
  <si>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</si>
  <si>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</si>
  <si>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</si>
  <si>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</si>
  <si>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</si>
  <si>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</si>
  <si>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</si>
  <si>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</si>
  <si>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</si>
  <si>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</si>
  <si>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</si>
  <si>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</si>
  <si>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</si>
  <si>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</si>
  <si>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</si>
  <si>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</si>
  <si>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</si>
  <si>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</si>
  <si>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</si>
  <si>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</si>
  <si>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</si>
  <si>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</si>
  <si>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</si>
  <si>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</si>
  <si>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</si>
  <si>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</si>
  <si>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</si>
  <si>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</si>
  <si>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</si>
  <si>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</si>
  <si>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</si>
  <si>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</si>
  <si>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</si>
  <si>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</si>
  <si>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</si>
  <si>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</si>
  <si>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</si>
  <si>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</si>
  <si>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</si>
  <si>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</si>
  <si>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</si>
  <si>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</si>
  <si>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</si>
  <si>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</si>
  <si>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</si>
  <si>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</si>
  <si>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</si>
  <si>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</si>
  <si>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</si>
  <si>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</si>
  <si>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</si>
  <si>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</si>
  <si>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</si>
  <si>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</si>
  <si>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</si>
  <si>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</si>
  <si>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</si>
  <si>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</si>
  <si>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</si>
  <si>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</si>
  <si>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</si>
  <si>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</si>
  <si>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</si>
  <si>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</si>
  <si>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</si>
  <si>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</si>
  <si>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</si>
  <si>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</si>
  <si>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</si>
  <si>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</si>
  <si>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</si>
  <si>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</si>
  <si>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</si>
  <si>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</si>
  <si>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</si>
  <si>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</si>
  <si>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</si>
  <si>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</si>
  <si>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</si>
  <si>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</si>
  <si>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</si>
  <si>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</si>
  <si>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</si>
  <si>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</si>
  <si>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</si>
  <si>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</si>
  <si>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</si>
  <si>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</si>
  <si>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</si>
  <si>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</si>
  <si>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</si>
  <si>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</si>
  <si>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</si>
  <si>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</si>
  <si>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</si>
  <si>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</si>
  <si>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</si>
  <si>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</si>
  <si>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</si>
  <si>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</si>
  <si>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</si>
  <si>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</si>
  <si>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</si>
  <si>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</si>
  <si>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</si>
  <si>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</si>
  <si>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</si>
  <si>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</si>
  <si>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</si>
  <si>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</si>
  <si>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</si>
  <si>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</si>
  <si>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</si>
  <si>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</si>
  <si>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</si>
  <si>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</si>
  <si>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</si>
  <si>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</si>
  <si>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</si>
  <si>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</si>
  <si>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</si>
  <si>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</si>
  <si>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</si>
  <si>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</si>
  <si>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</si>
  <si>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</si>
  <si>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</si>
  <si>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</si>
  <si>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</si>
  <si>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</si>
  <si>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</si>
  <si>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</si>
  <si>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</si>
  <si>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</si>
  <si>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</si>
  <si>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</si>
  <si>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</si>
  <si>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</si>
  <si>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</si>
  <si>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</si>
  <si>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</si>
  <si>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</si>
  <si>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</si>
  <si>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</si>
  <si>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</si>
  <si>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</si>
  <si>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</si>
  <si>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</si>
  <si>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</si>
  <si>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</si>
  <si>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</si>
  <si>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</si>
  <si>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</si>
  <si>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</si>
  <si>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</si>
  <si>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</si>
  <si>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</si>
  <si>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</si>
  <si>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</si>
  <si>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</si>
  <si>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</si>
  <si>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</si>
  <si>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</si>
  <si>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</si>
  <si>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</si>
  <si>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</si>
  <si>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</si>
  <si>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</si>
  <si>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</si>
  <si>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</si>
  <si>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</si>
  <si>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</si>
  <si>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</si>
  <si>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</si>
  <si>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</si>
  <si>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</si>
  <si>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</si>
  <si>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</si>
  <si>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</si>
  <si>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</si>
  <si>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</si>
  <si>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</si>
  <si>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</si>
  <si>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</si>
  <si>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</si>
  <si>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</si>
  <si>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</si>
  <si>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</si>
  <si>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</si>
  <si>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</si>
  <si>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</si>
  <si>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</si>
  <si>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</si>
  <si>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</si>
  <si>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</si>
  <si>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</si>
  <si>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</si>
  <si>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</si>
  <si>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</si>
  <si>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</si>
  <si>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</si>
  <si>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</si>
  <si>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</si>
  <si>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</si>
  <si>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</si>
  <si>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</si>
  <si>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</si>
  <si>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</si>
  <si>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</si>
  <si>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</si>
  <si>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</si>
  <si>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</si>
  <si>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</si>
  <si>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</si>
  <si>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</si>
  <si>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</si>
  <si>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</si>
  <si>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</si>
  <si>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</si>
  <si>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</si>
  <si>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</si>
  <si>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</si>
  <si>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</si>
  <si>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</si>
  <si>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</si>
  <si>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</si>
  <si>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</si>
  <si>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</si>
  <si>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</si>
  <si>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</si>
  <si>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</si>
  <si>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</si>
  <si>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</si>
  <si>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</si>
  <si>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</si>
  <si>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</si>
  <si>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</si>
  <si>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</si>
  <si>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</si>
  <si>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</si>
  <si>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</si>
  <si>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</si>
  <si>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</si>
  <si>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</si>
  <si>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</si>
  <si>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</si>
  <si>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</si>
  <si>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</si>
  <si>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</si>
  <si>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</si>
  <si>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</si>
  <si>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</si>
  <si>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</si>
  <si>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</si>
  <si>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</si>
  <si>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</si>
  <si>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</si>
  <si>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</si>
  <si>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</si>
  <si>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</si>
  <si>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</si>
  <si>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</si>
  <si>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</si>
  <si>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</si>
  <si>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</si>
  <si>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</si>
  <si>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</si>
  <si>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</si>
  <si>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</si>
  <si>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</si>
  <si>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</si>
  <si>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</si>
  <si>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</si>
  <si>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</si>
  <si>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</si>
  <si>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</si>
  <si>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</si>
  <si>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</si>
  <si>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</si>
  <si>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</si>
  <si>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</si>
  <si>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</si>
  <si>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</si>
  <si>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</si>
  <si>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</si>
  <si>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</si>
  <si>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</si>
  <si>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</si>
  <si>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</si>
  <si>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</si>
  <si>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</si>
  <si>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</si>
  <si>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</si>
  <si>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</si>
  <si>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</si>
  <si>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</si>
  <si>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</si>
  <si>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</si>
  <si>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</si>
  <si>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</si>
  <si>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</si>
  <si>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</si>
  <si>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</si>
  <si>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</si>
  <si>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</si>
  <si>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</si>
  <si>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</si>
  <si>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</si>
  <si>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</si>
  <si>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</si>
  <si>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</si>
  <si>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</si>
  <si>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</si>
  <si>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</si>
  <si>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</si>
  <si>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</si>
  <si>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</si>
  <si>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</si>
  <si>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</si>
  <si>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</si>
  <si>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</si>
  <si>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</si>
  <si>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</si>
  <si>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</si>
  <si>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</si>
  <si>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</si>
  <si>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</si>
  <si>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</si>
  <si>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</si>
  <si>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</si>
  <si>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</si>
  <si>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</si>
  <si>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</si>
  <si>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</si>
  <si>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</si>
  <si>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</si>
  <si>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</si>
  <si>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</si>
  <si>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</si>
  <si>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</si>
  <si>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</si>
  <si>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</si>
  <si>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</si>
  <si>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</si>
  <si>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</si>
  <si>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</si>
  <si>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</si>
  <si>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</si>
  <si>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</si>
  <si>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</si>
  <si>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</si>
  <si>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</si>
  <si>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</si>
  <si>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</si>
  <si>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</si>
  <si>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</si>
  <si>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</si>
  <si>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</si>
  <si>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</si>
  <si>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</si>
  <si>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</si>
  <si>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</si>
  <si>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</si>
  <si>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</si>
  <si>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</si>
  <si>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</si>
  <si>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</si>
  <si>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</si>
  <si>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</si>
  <si>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</si>
  <si>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</si>
  <si>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</si>
  <si>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</si>
  <si>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</si>
  <si>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</si>
  <si>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</si>
  <si>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</si>
  <si>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</si>
  <si>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</si>
  <si>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</si>
  <si>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</si>
  <si>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</si>
  <si>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</si>
  <si>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</si>
  <si>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</si>
  <si>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</si>
  <si>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</si>
  <si>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</si>
  <si>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</si>
  <si>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</si>
  <si>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</si>
  <si>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</si>
  <si>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</si>
  <si>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</si>
  <si>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</si>
  <si>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</si>
  <si>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</si>
  <si>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</si>
  <si>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</si>
  <si>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</si>
  <si>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</si>
  <si>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</si>
  <si>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</si>
  <si>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</si>
  <si>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</si>
  <si>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</si>
  <si>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</si>
  <si>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</si>
  <si>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</si>
  <si>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</si>
  <si>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</si>
  <si>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</si>
  <si>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</si>
  <si>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</si>
  <si>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</si>
  <si>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</si>
  <si>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</si>
  <si>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</si>
  <si>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</si>
  <si>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</si>
  <si>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</si>
  <si>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</si>
  <si>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</si>
  <si>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</si>
  <si>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</si>
  <si>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</si>
  <si>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</si>
  <si>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</si>
  <si>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</si>
  <si>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</si>
  <si>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</si>
  <si>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</si>
  <si>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</si>
  <si>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</si>
  <si>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</si>
  <si>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</si>
  <si>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</si>
  <si>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</si>
  <si>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</si>
  <si>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</si>
  <si>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</si>
  <si>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</si>
  <si>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</si>
  <si>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</si>
  <si>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</si>
  <si>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</si>
  <si>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</si>
  <si>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</si>
  <si>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</si>
  <si>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</si>
  <si>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</si>
  <si>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</si>
  <si>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</si>
  <si>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</si>
  <si>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</si>
  <si>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</si>
  <si>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</si>
  <si>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</si>
  <si>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</si>
  <si>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</si>
  <si>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</si>
  <si>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</si>
  <si>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</si>
  <si>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</si>
  <si>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</si>
  <si>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</si>
  <si>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</si>
  <si>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</si>
  <si>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</si>
  <si>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</si>
  <si>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</si>
  <si>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</si>
  <si>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</si>
  <si>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</si>
  <si>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</si>
  <si>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</si>
  <si>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</si>
  <si>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</si>
  <si>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</si>
  <si>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</si>
  <si>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</si>
  <si>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</si>
  <si>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</si>
  <si>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</si>
  <si>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</si>
  <si>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</si>
  <si>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</si>
  <si>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</si>
  <si>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</si>
  <si>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</si>
  <si>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</si>
  <si>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</si>
  <si>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</si>
  <si>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</si>
  <si>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</si>
  <si>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</si>
  <si>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</si>
  <si>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</si>
  <si>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</si>
  <si>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</si>
  <si>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</si>
  <si>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</si>
  <si>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</si>
  <si>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</si>
  <si>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</si>
  <si>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</si>
  <si>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</si>
  <si>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</si>
  <si>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</si>
  <si>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</si>
  <si>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</si>
  <si>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</si>
  <si>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</si>
  <si>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</si>
  <si>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</si>
  <si>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</si>
  <si>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</si>
  <si>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</si>
  <si>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</si>
  <si>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</si>
  <si>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</si>
  <si>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</si>
  <si>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</si>
  <si>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</si>
  <si>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</si>
  <si>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</si>
  <si>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</si>
  <si>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</si>
  <si>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</si>
  <si>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</si>
  <si>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</si>
  <si>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</si>
  <si>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</si>
  <si>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</si>
  <si>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</si>
  <si>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</si>
  <si>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</si>
  <si>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</si>
  <si>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</si>
  <si>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</si>
  <si>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</si>
  <si>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</si>
  <si>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</si>
  <si>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</si>
  <si>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</si>
  <si>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</si>
  <si>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</si>
  <si>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</si>
  <si>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</si>
  <si>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</si>
  <si>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</si>
  <si>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</si>
  <si>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</si>
  <si>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</si>
  <si>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</si>
  <si>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</si>
  <si>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</si>
  <si>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</si>
  <si>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</si>
  <si>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</si>
  <si>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</si>
  <si>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</si>
  <si>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</si>
  <si>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</si>
  <si>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</si>
  <si>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</si>
  <si>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</si>
  <si>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</si>
  <si>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</si>
  <si>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</si>
  <si>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</si>
  <si>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</si>
  <si>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</si>
  <si>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</si>
  <si>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</si>
  <si>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</si>
  <si>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</si>
  <si>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</si>
  <si>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</si>
  <si>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</si>
  <si>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</si>
  <si>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</si>
  <si>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</si>
  <si>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</si>
  <si>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</si>
  <si>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</si>
  <si>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</si>
  <si>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</si>
  <si>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</si>
  <si>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</si>
  <si>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</si>
  <si>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</si>
  <si>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</si>
  <si>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</si>
  <si>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</si>
  <si>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</si>
  <si>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</si>
  <si>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</si>
  <si>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</si>
  <si>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</si>
  <si>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</si>
  <si>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</si>
  <si>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</si>
  <si>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</si>
  <si>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</si>
  <si>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</si>
  <si>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</si>
  <si>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</si>
  <si>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</si>
  <si>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</si>
  <si>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</si>
  <si>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</si>
  <si>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</si>
  <si>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</si>
  <si>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</si>
  <si>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</si>
  <si>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</si>
  <si>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</si>
  <si>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</si>
  <si>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</si>
  <si>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</si>
  <si>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</si>
  <si>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</si>
  <si>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</si>
  <si>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</si>
  <si>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</si>
  <si>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</si>
  <si>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</si>
  <si>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</si>
  <si>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</si>
  <si>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</si>
  <si>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</si>
  <si>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</si>
  <si>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</si>
  <si>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</si>
  <si>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</si>
  <si>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</si>
  <si>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</si>
  <si>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</si>
  <si>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</si>
  <si>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</si>
  <si>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</si>
  <si>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</si>
  <si>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</si>
  <si>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</si>
  <si>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</si>
  <si>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</si>
  <si>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</si>
  <si>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</si>
  <si>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</si>
  <si>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</si>
  <si>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</si>
  <si>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</si>
  <si>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</si>
  <si>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</si>
  <si>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</si>
  <si>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</si>
  <si>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</si>
  <si>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</si>
  <si>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</si>
  <si>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</si>
  <si>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</si>
  <si>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</si>
  <si>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</si>
  <si>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</si>
  <si>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</si>
  <si>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</si>
  <si>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</si>
  <si>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</si>
  <si>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</si>
  <si>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</si>
  <si>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</si>
  <si>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</si>
  <si>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</si>
  <si>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</si>
  <si>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</si>
  <si>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</si>
  <si>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</si>
  <si>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</si>
  <si>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</si>
  <si>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</si>
  <si>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</si>
  <si>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</si>
  <si>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</si>
  <si>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</si>
  <si>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</si>
  <si>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</si>
  <si>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</si>
  <si>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</si>
  <si>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</si>
  <si>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</si>
  <si>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</si>
  <si>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</si>
  <si>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</si>
  <si>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</si>
  <si>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</si>
  <si>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</si>
  <si>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</si>
  <si>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</si>
  <si>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</si>
  <si>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</si>
  <si>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</si>
  <si>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</si>
  <si>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</si>
  <si>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</si>
  <si>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</si>
  <si>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</si>
  <si>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</si>
  <si>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</si>
  <si>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</si>
  <si>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</si>
  <si>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</si>
  <si>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</si>
  <si>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</si>
  <si>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</si>
  <si>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</si>
  <si>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</si>
  <si>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</si>
  <si>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</si>
  <si>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</si>
  <si>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</si>
  <si>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</si>
  <si>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</si>
  <si>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</si>
  <si>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</si>
  <si>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</si>
  <si>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</si>
  <si>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</si>
  <si>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</si>
  <si>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</si>
  <si>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</si>
  <si>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</si>
  <si>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</si>
  <si>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</si>
  <si>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</si>
  <si>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</si>
  <si>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</si>
  <si>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</si>
  <si>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</si>
  <si>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</si>
  <si>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</si>
  <si>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</si>
  <si>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</si>
  <si>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</si>
  <si>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</si>
  <si>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</si>
  <si>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</si>
  <si>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</si>
  <si>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</si>
  <si>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</si>
  <si>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</si>
  <si>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</si>
  <si>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</si>
  <si>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</si>
  <si>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</si>
  <si>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</si>
  <si>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</si>
  <si>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</si>
  <si>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</si>
  <si>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</si>
  <si>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</si>
  <si>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</si>
  <si>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</si>
  <si>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</si>
  <si>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</si>
  <si>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</si>
  <si>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</si>
  <si>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</si>
  <si>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</si>
  <si>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</si>
  <si>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</si>
  <si>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</si>
  <si>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</si>
  <si>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</si>
  <si>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</si>
  <si>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</si>
  <si>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</si>
  <si>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</si>
  <si>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</si>
  <si>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</si>
  <si>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</si>
  <si>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</si>
  <si>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</si>
  <si>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</si>
  <si>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</si>
  <si>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</si>
  <si>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</si>
  <si>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</si>
  <si>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</si>
  <si>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</si>
  <si>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</si>
  <si>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</si>
  <si>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</si>
  <si>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</si>
  <si>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</si>
  <si>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</si>
  <si>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</si>
  <si>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</si>
  <si>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</si>
  <si>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</si>
  <si>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</si>
  <si>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</si>
  <si>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</si>
  <si>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</si>
  <si>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</si>
  <si>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</si>
  <si>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</si>
  <si>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</si>
  <si>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</si>
  <si>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</si>
  <si>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</si>
  <si>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</si>
  <si>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</si>
  <si>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</si>
  <si>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</si>
  <si>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</si>
  <si>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</si>
  <si>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</si>
  <si>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</si>
  <si>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</si>
  <si>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</si>
  <si>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</si>
  <si>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</si>
  <si>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</si>
  <si>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</si>
  <si>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</si>
  <si>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</si>
  <si>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</si>
  <si>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</si>
  <si>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</si>
  <si>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</si>
  <si>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</si>
  <si>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</si>
  <si>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</si>
  <si>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</si>
  <si>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</si>
  <si>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</si>
  <si>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</si>
  <si>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</si>
  <si>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</si>
  <si>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</si>
  <si>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</si>
  <si>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</si>
  <si>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</si>
  <si>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</si>
  <si>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</si>
  <si>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</si>
  <si>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</si>
  <si>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</si>
  <si>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</si>
  <si>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</si>
  <si>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</si>
  <si>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</si>
  <si>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</si>
  <si>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</si>
  <si>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</si>
  <si>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</si>
  <si>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</si>
  <si>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</si>
  <si>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</si>
  <si>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</si>
  <si>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</si>
  <si>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</si>
  <si>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</si>
  <si>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</si>
  <si>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</si>
  <si>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</si>
  <si>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</si>
  <si>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</si>
  <si>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</si>
  <si>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</si>
  <si>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</si>
  <si>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</si>
  <si>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</si>
  <si>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</si>
  <si>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</si>
  <si>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</si>
  <si>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</si>
  <si>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</si>
  <si>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</si>
  <si>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</si>
  <si>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</si>
  <si>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</si>
  <si>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</si>
  <si>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</si>
  <si>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</si>
  <si>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</si>
  <si>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</si>
  <si>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</si>
  <si>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</si>
  <si>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</si>
  <si>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</si>
  <si>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</si>
  <si>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</si>
  <si>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</si>
  <si>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</si>
  <si>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</si>
  <si>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</si>
  <si>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</si>
  <si>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</si>
  <si>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</si>
  <si>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</si>
  <si>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</si>
  <si>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</si>
  <si>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</si>
  <si>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</si>
  <si>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</si>
  <si>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</si>
  <si>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</si>
  <si>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</si>
  <si>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</si>
  <si>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</si>
  <si>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</si>
  <si>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</si>
  <si>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</si>
  <si>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</si>
  <si>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</si>
  <si>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</si>
  <si>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</si>
  <si>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</si>
  <si>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</si>
  <si>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</si>
  <si>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</si>
  <si>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</si>
  <si>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</si>
  <si>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</si>
  <si>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</si>
  <si>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</si>
  <si>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</si>
  <si>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</si>
  <si>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</si>
  <si>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</si>
  <si>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</si>
  <si>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</si>
  <si>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</si>
  <si>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</si>
  <si>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</si>
  <si>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</si>
  <si>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</si>
  <si>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</si>
  <si>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</si>
  <si>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</si>
  <si>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</si>
  <si>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</si>
  <si>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</si>
  <si>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</si>
  <si>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</si>
  <si>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</si>
  <si>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</si>
  <si>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</si>
  <si>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</si>
  <si>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</si>
  <si>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</si>
  <si>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</si>
  <si>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</si>
  <si>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</si>
  <si>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</si>
  <si>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</si>
  <si>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</si>
  <si>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</si>
  <si>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</si>
  <si>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</si>
  <si>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</si>
  <si>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</si>
  <si>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</si>
  <si>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</si>
  <si>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</si>
  <si>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</si>
  <si>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</si>
  <si>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</si>
  <si>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</si>
  <si>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</si>
  <si>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</si>
  <si>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</si>
  <si>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</si>
  <si>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</si>
  <si>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</si>
  <si>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</si>
  <si>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</si>
  <si>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</si>
  <si>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</si>
  <si>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</si>
  <si>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</si>
  <si>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</si>
  <si>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</si>
  <si>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</si>
  <si>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</si>
  <si>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</si>
  <si>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</si>
  <si>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</si>
  <si>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</si>
  <si>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</si>
  <si>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</si>
  <si>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</si>
  <si>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</si>
  <si>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</si>
  <si>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</si>
  <si>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</si>
  <si>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</si>
  <si>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</si>
  <si>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</si>
  <si>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</si>
  <si>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</si>
  <si>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</si>
  <si>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</si>
  <si>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</si>
  <si>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</si>
  <si>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</si>
  <si>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</si>
  <si>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</si>
  <si>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</si>
  <si>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</si>
  <si>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</si>
  <si>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</si>
  <si>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</si>
  <si>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</si>
  <si>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</si>
  <si>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</si>
  <si>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</si>
  <si>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</si>
  <si>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</si>
  <si>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</si>
  <si>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</si>
  <si>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</si>
  <si>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</si>
  <si>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</si>
  <si>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</si>
  <si>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</si>
  <si>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</si>
  <si>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</si>
  <si>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</si>
  <si>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</si>
  <si>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</si>
  <si>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</si>
  <si>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</si>
  <si>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</si>
  <si>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</si>
  <si>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</si>
  <si>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</si>
  <si>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</si>
  <si>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</si>
  <si>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</si>
  <si>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</si>
  <si>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</si>
  <si>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</si>
  <si>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</si>
  <si>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</si>
  <si>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</si>
  <si>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</si>
  <si>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</si>
  <si>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</si>
  <si>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</si>
  <si>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</si>
  <si>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</si>
  <si>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</si>
  <si>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</si>
  <si>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</si>
  <si>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</si>
  <si>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</si>
  <si>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</si>
  <si>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</si>
  <si>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</si>
  <si>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</si>
  <si>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</si>
  <si>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</si>
  <si>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</si>
  <si>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</si>
  <si>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</si>
  <si>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</si>
  <si>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</si>
  <si>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</si>
  <si>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</si>
  <si>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</si>
  <si>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</si>
  <si>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</si>
  <si>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</si>
  <si>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</si>
  <si>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</si>
  <si>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</si>
  <si>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</si>
  <si>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</si>
  <si>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</si>
  <si>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</si>
  <si>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</si>
  <si>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</si>
  <si>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</si>
  <si>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</si>
  <si>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</si>
  <si>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</si>
  <si>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</si>
  <si>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</si>
  <si>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</si>
  <si>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</si>
  <si>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</si>
  <si>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</si>
  <si>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</si>
  <si>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</si>
  <si>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</si>
  <si>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</si>
  <si>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</si>
  <si>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</si>
  <si>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</si>
  <si>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</si>
  <si>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</si>
  <si>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</si>
  <si>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</si>
  <si>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</si>
  <si>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</si>
  <si>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</si>
  <si>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</si>
  <si>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</si>
  <si>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</si>
  <si>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</si>
  <si>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</si>
  <si>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</si>
  <si>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</si>
  <si>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</si>
  <si>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</si>
  <si>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</si>
  <si>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</si>
  <si>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</si>
  <si>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</si>
  <si>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</si>
  <si>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</si>
  <si>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</si>
  <si>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</si>
  <si>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</si>
  <si>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</si>
  <si>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</si>
  <si>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</si>
  <si>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</si>
  <si>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</si>
  <si>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</si>
  <si>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</si>
  <si>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</si>
  <si>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</si>
  <si>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</si>
  <si>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</si>
  <si>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</si>
  <si>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</si>
  <si>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</si>
  <si>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</si>
  <si>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</si>
  <si>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</si>
  <si>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</si>
  <si>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</si>
  <si>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</si>
  <si>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</si>
  <si>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</si>
  <si>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</si>
  <si>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</si>
  <si>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</si>
  <si>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</si>
  <si>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</si>
  <si>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</si>
  <si>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</si>
  <si>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</si>
  <si>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</si>
  <si>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</si>
  <si>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</si>
  <si>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</si>
  <si>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</si>
  <si>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</si>
  <si>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</si>
  <si>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</si>
  <si>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</si>
  <si>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</si>
  <si>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</si>
  <si>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</si>
  <si>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</si>
  <si>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</si>
  <si>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</si>
  <si>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</si>
  <si>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</si>
  <si>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</si>
  <si>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</si>
  <si>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</si>
  <si>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</si>
  <si>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</si>
  <si>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</si>
  <si>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</si>
  <si>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</si>
  <si>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</si>
  <si>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</si>
  <si>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</si>
  <si>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</si>
  <si>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</si>
  <si>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</si>
  <si>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</si>
  <si>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</si>
  <si>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</si>
  <si>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</si>
  <si>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</si>
  <si>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</si>
  <si>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</si>
  <si>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</si>
  <si>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</si>
  <si>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</si>
  <si>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</si>
  <si>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</si>
  <si>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</si>
  <si>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</si>
  <si>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</si>
  <si>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</si>
  <si>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</si>
  <si>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</si>
  <si>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</si>
  <si>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</si>
  <si>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</si>
  <si>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</si>
  <si>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</si>
  <si>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</si>
  <si>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</si>
  <si>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</si>
  <si>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</si>
  <si>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</si>
  <si>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</si>
  <si>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</si>
  <si>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</si>
  <si>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</si>
  <si>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</si>
  <si>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</si>
  <si>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</si>
  <si>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</si>
  <si>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</si>
  <si>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</si>
  <si>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</si>
  <si>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</si>
  <si>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</si>
  <si>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</si>
  <si>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</si>
  <si>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</si>
  <si>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</si>
  <si>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</si>
  <si>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</si>
  <si>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</si>
  <si>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540422</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</si>
  <si>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</si>
  <si>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</si>
  <si>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</si>
  <si>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</si>
  <si>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</si>
  <si>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</si>
  <si>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</si>
  <si>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</si>
  <si>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</si>
  <si>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</si>
  <si>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</si>
  <si>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</si>
  <si>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</si>
  <si>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</si>
  <si>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</si>
  <si>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</si>
  <si>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</si>
  <si>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</si>
  <si>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</si>
  <si>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</si>
  <si>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</si>
  <si>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</si>
  <si>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</si>
  <si>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</si>
  <si>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</si>
  <si>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</si>
  <si>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</si>
  <si>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</si>
  <si>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</si>
  <si>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</si>
  <si>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</si>
  <si>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540530</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</si>
  <si>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</si>
  <si>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</si>
  <si>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</si>
  <si>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</si>
  <si>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</si>
  <si>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</si>
  <si>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</si>
  <si>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</si>
  <si>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</si>
  <si>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</si>
  <si>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</si>
  <si>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</si>
  <si>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</si>
  <si>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</si>
  <si>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</si>
  <si>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</si>
  <si>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</si>
  <si>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</si>
  <si>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</si>
  <si>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</si>
  <si>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</si>
  <si>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</si>
  <si>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</si>
  <si>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</si>
  <si>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</si>
  <si>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</si>
  <si>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</si>
  <si>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</si>
  <si>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</si>
  <si>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</si>
  <si>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</si>
  <si>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</si>
  <si>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</si>
  <si>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</si>
  <si>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</si>
  <si>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</si>
  <si>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</si>
  <si>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</si>
  <si>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</si>
  <si>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</si>
  <si>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</si>
  <si>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</si>
  <si>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</si>
  <si>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</si>
  <si>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</si>
  <si>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</si>
  <si>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</si>
  <si>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</si>
  <si>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</si>
  <si>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</si>
  <si>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</si>
  <si>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</si>
  <si>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</si>
  <si>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</si>
  <si>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</si>
  <si>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</si>
  <si>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</si>
  <si>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</si>
  <si>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</si>
  <si>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</si>
  <si>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</si>
  <si>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</si>
  <si>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</si>
  <si>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</si>
  <si>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</si>
  <si>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</si>
  <si>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</si>
  <si>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</si>
  <si>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</si>
  <si>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</si>
  <si>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</si>
  <si>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</si>
  <si>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</si>
  <si>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</si>
  <si>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</si>
  <si>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</si>
  <si>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</si>
  <si>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</si>
  <si>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</si>
  <si>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</si>
  <si>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</si>
  <si>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</si>
  <si>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</si>
  <si>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</si>
  <si>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</si>
  <si>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</si>
  <si>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</si>
  <si>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</si>
  <si>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</si>
  <si>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</si>
  <si>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</si>
  <si>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</si>
  <si>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</si>
  <si>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</si>
  <si>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</si>
  <si>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</si>
  <si>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</si>
  <si>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</si>
  <si>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</si>
  <si>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</si>
  <si>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</si>
  <si>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</si>
  <si>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</si>
  <si>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</si>
  <si>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</si>
  <si>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</si>
  <si>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</si>
  <si>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</si>
  <si>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</si>
  <si>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</si>
  <si>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</si>
  <si>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</si>
  <si>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</si>
  <si>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</si>
  <si>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</si>
  <si>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</si>
  <si>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</si>
  <si>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</si>
  <si>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</si>
  <si>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</si>
  <si>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</si>
  <si>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</si>
  <si>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</si>
  <si>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</si>
  <si>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</si>
  <si>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</si>
  <si>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</si>
  <si>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</si>
  <si>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</si>
  <si>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</si>
  <si>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</si>
  <si>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</si>
  <si>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</si>
  <si>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</si>
  <si>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</si>
  <si>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</si>
  <si>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</si>
  <si>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</si>
  <si>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</si>
  <si>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</si>
  <si>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</si>
  <si>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</si>
  <si>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</si>
  <si>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</si>
  <si>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</si>
  <si>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</si>
  <si>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</si>
  <si>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</si>
  <si>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</si>
  <si>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</si>
  <si>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</si>
  <si>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</si>
  <si>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</si>
  <si>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</si>
  <si>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</si>
  <si>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</si>
  <si>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</si>
  <si>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</si>
  <si>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</si>
  <si>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</si>
  <si>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</si>
  <si>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</si>
  <si>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</si>
  <si>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</si>
  <si>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</si>
  <si>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</si>
  <si>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</si>
  <si>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</si>
  <si>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</si>
  <si>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</si>
  <si>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</si>
  <si>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</si>
  <si>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</si>
  <si>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</si>
  <si>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</si>
  <si>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</si>
  <si>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</si>
  <si>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</si>
  <si>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</si>
  <si>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</si>
  <si>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</si>
  <si>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</si>
  <si>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</si>
  <si>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</si>
  <si>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</si>
  <si>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</si>
  <si>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</si>
  <si>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</si>
  <si>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</si>
  <si>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</si>
  <si>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</si>
  <si>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</si>
  <si>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</si>
  <si>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</si>
  <si>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</si>
  <si>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</si>
  <si>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</si>
  <si>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</si>
  <si>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</si>
  <si>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</si>
  <si>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</si>
  <si>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</si>
  <si>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</si>
  <si>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</si>
  <si>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</si>
  <si>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</si>
  <si>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</si>
  <si>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</si>
  <si>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</si>
  <si>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</si>
  <si>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</si>
  <si>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</si>
  <si>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</si>
  <si>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</si>
  <si>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</si>
  <si>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</si>
  <si>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</si>
  <si>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</si>
  <si>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</si>
  <si>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</si>
  <si>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</si>
  <si>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</si>
  <si>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</si>
  <si>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</si>
  <si>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</si>
  <si>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</si>
  <si>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</si>
  <si>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</si>
  <si>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</si>
  <si>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</si>
  <si>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</si>
  <si>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</si>
  <si>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</si>
  <si>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</si>
  <si>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</si>
  <si>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</si>
  <si>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</si>
  <si>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</si>
  <si>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</si>
  <si>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</si>
  <si>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</si>
  <si>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</si>
  <si>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</si>
  <si>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</si>
  <si>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</si>
  <si>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</si>
  <si>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</si>
  <si>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</si>
  <si>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</si>
  <si>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</si>
  <si>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</si>
  <si>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</si>
  <si>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</si>
  <si>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</si>
  <si>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</si>
  <si>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</si>
  <si>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</si>
  <si>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</si>
  <si>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</si>
  <si>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</si>
  <si>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</si>
  <si>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</si>
  <si>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</si>
  <si>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</si>
  <si>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</si>
  <si>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</si>
  <si>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</si>
  <si>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</si>
  <si>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</si>
  <si>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</si>
  <si>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</si>
  <si>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</si>
  <si>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</si>
  <si>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</si>
  <si>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</si>
  <si>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</si>
  <si>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</si>
  <si>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</si>
  <si>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</si>
  <si>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</si>
  <si>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</si>
  <si>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</si>
  <si>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</si>
  <si>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</si>
  <si>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</si>
  <si>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</si>
  <si>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</si>
  <si>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</si>
  <si>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</si>
  <si>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</si>
  <si>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</si>
  <si>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</si>
  <si>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</si>
  <si>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</si>
  <si>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</si>
  <si>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</si>
  <si>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</si>
  <si>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</si>
  <si>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</si>
  <si>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</si>
  <si>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</si>
  <si>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</si>
  <si>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</si>
  <si>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</si>
  <si>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</si>
  <si>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</si>
  <si>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</si>
  <si>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</si>
  <si>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</si>
  <si>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</si>
  <si>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</si>
  <si>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</si>
  <si>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</si>
  <si>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</si>
  <si>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</si>
  <si>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</si>
  <si>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</si>
  <si>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</si>
  <si>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</si>
  <si>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</si>
  <si>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</si>
  <si>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</si>
  <si>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</si>
  <si>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</si>
  <si>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</si>
  <si>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</si>
  <si>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</si>
  <si>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</si>
  <si>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</si>
  <si>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</si>
  <si>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</si>
  <si>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</si>
  <si>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</si>
  <si>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</si>
  <si>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</si>
  <si>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</si>
  <si>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</si>
  <si>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</si>
  <si>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</si>
  <si>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</si>
  <si>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</si>
  <si>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</si>
  <si>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</si>
  <si>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</si>
  <si>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</si>
  <si>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</si>
  <si>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</si>
  <si>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</si>
  <si>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</si>
  <si>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</si>
  <si>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</si>
  <si>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</si>
  <si>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</si>
  <si>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</si>
  <si>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</si>
  <si>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</si>
  <si>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</si>
  <si>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</si>
  <si>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</si>
  <si>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</si>
  <si>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</si>
  <si>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</si>
  <si>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</si>
  <si>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</si>
  <si>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</si>
  <si>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</si>
  <si>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</si>
  <si>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</si>
  <si>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</si>
  <si>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</si>
  <si>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</si>
  <si>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</si>
  <si>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</si>
  <si>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</si>
  <si>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</si>
  <si>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</si>
  <si>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</si>
  <si>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</si>
  <si>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</si>
  <si>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</si>
  <si>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</si>
  <si>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</si>
  <si>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</si>
  <si>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</si>
  <si>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</si>
  <si>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</si>
  <si>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</si>
  <si>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</si>
  <si>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</si>
  <si>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</si>
  <si>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</si>
  <si>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</si>
  <si>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</si>
  <si>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</si>
  <si>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</si>
  <si>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</si>
  <si>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</si>
  <si>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</si>
  <si>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</si>
  <si>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</si>
  <si>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</si>
  <si>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</si>
  <si>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</si>
  <si>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</si>
  <si>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</si>
  <si>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</si>
  <si>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</si>
  <si>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</si>
  <si>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</si>
  <si>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</si>
  <si>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</si>
  <si>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</si>
  <si>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</si>
  <si>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</si>
  <si>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</si>
  <si>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</si>
  <si>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</si>
  <si>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</si>
  <si>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</si>
  <si>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</si>
  <si>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</si>
  <si>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</si>
  <si>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</si>
  <si>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</si>
  <si>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</si>
  <si>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</si>
  <si>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</si>
  <si>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</si>
  <si>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</si>
  <si>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</si>
  <si>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</si>
  <si>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</si>
  <si>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</si>
  <si>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</si>
  <si>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</si>
  <si>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</si>
  <si>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</si>
  <si>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</si>
  <si>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</si>
  <si>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</si>
  <si>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</si>
  <si>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</si>
  <si>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</si>
  <si>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</si>
  <si>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</si>
  <si>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</si>
  <si>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</si>
  <si>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</si>
  <si>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</si>
  <si>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</si>
  <si>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</si>
  <si>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</si>
  <si>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</si>
  <si>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</si>
  <si>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</si>
  <si>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</si>
  <si>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</si>
  <si>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</si>
  <si>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</si>
  <si>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</si>
  <si>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</si>
  <si>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</si>
  <si>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</si>
  <si>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</si>
  <si>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</si>
  <si>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</si>
  <si>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</si>
  <si>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</si>
  <si>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</si>
  <si>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</si>
  <si>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</si>
  <si>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</si>
  <si>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</si>
  <si>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</si>
  <si>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</si>
  <si>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</si>
  <si>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</si>
  <si>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</si>
  <si>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</si>
  <si>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</si>
  <si>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</si>
  <si>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</si>
  <si>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</si>
  <si>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</si>
  <si>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</si>
  <si>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</si>
  <si>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</si>
  <si>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</si>
  <si>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</si>
  <si>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</si>
  <si>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</si>
  <si>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</si>
  <si>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</si>
  <si>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</si>
  <si>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</si>
  <si>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</si>
  <si>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</si>
  <si>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</si>
  <si>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</si>
  <si>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</si>
  <si>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</si>
  <si>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</si>
  <si>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</si>
  <si>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</si>
  <si>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</si>
  <si>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</si>
  <si>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</si>
  <si>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</si>
  <si>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</si>
  <si>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</si>
  <si>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</si>
  <si>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</si>
  <si>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</si>
  <si>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</si>
  <si>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</si>
  <si>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</si>
  <si>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</si>
  <si>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</si>
  <si>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</si>
  <si>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</si>
  <si>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</si>
  <si>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</si>
  <si>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</si>
  <si>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</si>
  <si>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</si>
  <si>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</si>
  <si>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</si>
  <si>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</si>
  <si>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</si>
  <si>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</si>
  <si>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</si>
  <si>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</si>
  <si>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</si>
  <si>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</si>
  <si>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</si>
  <si>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</si>
  <si>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</si>
  <si>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</si>
  <si>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</si>
  <si>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</si>
  <si>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</si>
  <si>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</si>
  <si>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</si>
  <si>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</si>
  <si>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</si>
  <si>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</si>
  <si>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</si>
  <si>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</si>
  <si>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</si>
  <si>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</si>
  <si>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</si>
  <si>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</si>
  <si>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</si>
  <si>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</si>
  <si>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</si>
  <si>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</si>
  <si>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</si>
  <si>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</si>
  <si>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</si>
  <si>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</si>
  <si>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</si>
  <si>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</si>
  <si>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</si>
  <si>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</si>
  <si>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</si>
  <si>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</si>
  <si>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</si>
  <si>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</si>
  <si>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</si>
  <si>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</si>
  <si>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</si>
  <si>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</si>
  <si>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</si>
  <si>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</si>
  <si>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</si>
  <si>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</si>
  <si>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</si>
  <si>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</si>
  <si>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</si>
  <si>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</si>
  <si>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</si>
  <si>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</si>
  <si>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</si>
  <si>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</si>
  <si>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</si>
  <si>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</si>
  <si>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</si>
  <si>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</si>
  <si>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</si>
  <si>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</si>
  <si>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</si>
  <si>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</si>
  <si>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</si>
  <si>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</si>
  <si>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</si>
  <si>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</si>
  <si>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</si>
  <si>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</si>
  <si>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</si>
  <si>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</si>
  <si>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</si>
  <si>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</si>
  <si>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</si>
  <si>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</si>
  <si>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</si>
  <si>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</si>
  <si>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</si>
  <si>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</si>
  <si>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</si>
  <si>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</si>
  <si>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</si>
  <si>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</si>
  <si>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</si>
  <si>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</si>
  <si>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</si>
  <si>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</si>
  <si>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</si>
  <si>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</si>
  <si>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</si>
  <si>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</si>
  <si>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</si>
  <si>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</si>
  <si>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</si>
  <si>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</si>
  <si>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</si>
  <si>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</si>
  <si>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</si>
  <si>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</si>
  <si>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</si>
  <si>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</si>
  <si>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</si>
  <si>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</si>
  <si>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</si>
  <si>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</si>
  <si>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</si>
  <si>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</si>
  <si>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</si>
  <si>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</si>
  <si>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</si>
  <si>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</si>
  <si>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</si>
  <si>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</si>
  <si>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</si>
  <si>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</si>
  <si>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</si>
  <si>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</si>
  <si>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</si>
  <si>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</si>
  <si>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</si>
  <si>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</si>
  <si>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</si>
  <si>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</si>
  <si>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</si>
  <si>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</si>
  <si>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</si>
  <si>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</si>
  <si>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</si>
  <si>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</si>
  <si>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</si>
  <si>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</si>
  <si>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</si>
  <si>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</si>
  <si>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</si>
  <si>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</si>
  <si>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</si>
  <si>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</si>
  <si>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</si>
  <si>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</si>
  <si>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</si>
  <si>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</si>
  <si>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</si>
  <si>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</si>
  <si>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</si>
  <si>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</si>
  <si>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</si>
  <si>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</si>
  <si>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</si>
  <si>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</si>
  <si>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</si>
  <si>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</si>
  <si>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</si>
  <si>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</si>
  <si>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</si>
  <si>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</si>
  <si>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</si>
  <si>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</si>
  <si>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</si>
  <si>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</si>
  <si>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</si>
  <si>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</si>
  <si>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</si>
  <si>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</si>
  <si>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</si>
  <si>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</si>
  <si>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</si>
  <si>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</si>
  <si>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</si>
  <si>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</si>
  <si>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</si>
  <si>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</si>
  <si>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</si>
  <si>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</si>
  <si>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</si>
  <si>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</si>
  <si>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</si>
  <si>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</si>
  <si>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</si>
  <si>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</si>
  <si>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</si>
  <si>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</si>
  <si>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</si>
  <si>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</si>
  <si>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</si>
  <si>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</si>
  <si>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</si>
  <si>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</si>
  <si>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</si>
  <si>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</si>
  <si>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</si>
  <si>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</si>
  <si>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</si>
  <si>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</si>
  <si>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</si>
  <si>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</si>
  <si>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</si>
  <si>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</si>
  <si>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</si>
  <si>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</si>
  <si>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</si>
  <si>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</si>
  <si>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</si>
  <si>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</si>
  <si>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</si>
  <si>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</si>
  <si>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</si>
  <si>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</si>
  <si>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</si>
  <si>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</si>
  <si>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</si>
  <si>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</si>
  <si>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</si>
  <si>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</si>
  <si>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</si>
  <si>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</si>
  <si>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</si>
  <si>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</si>
  <si>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</si>
  <si>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</si>
  <si>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</si>
  <si>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</si>
  <si>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</si>
  <si>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</si>
  <si>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</si>
  <si>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</si>
  <si>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</si>
  <si>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</si>
  <si>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</si>
  <si>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</si>
  <si>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</si>
  <si>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</si>
  <si>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</si>
  <si>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</si>
  <si>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</si>
  <si>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</si>
  <si>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</si>
  <si>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</si>
  <si>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</si>
  <si>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</si>
  <si>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</si>
  <si>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</si>
  <si>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</si>
  <si>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</si>
  <si>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</si>
  <si>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</si>
  <si>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</si>
  <si>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</si>
  <si>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</si>
  <si>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</si>
  <si>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</si>
  <si>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</si>
  <si>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</si>
  <si>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</si>
  <si>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</si>
  <si>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</si>
  <si>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</si>
  <si>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</si>
  <si>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</si>
  <si>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</si>
  <si>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</si>
  <si>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</si>
  <si>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</si>
  <si>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</si>
  <si>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</si>
  <si>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</si>
  <si>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</si>
  <si>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</si>
  <si>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</si>
  <si>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</si>
  <si>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</si>
  <si>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</si>
  <si>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</si>
  <si>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</si>
  <si>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</si>
  <si>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</si>
  <si>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</si>
  <si>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</si>
  <si>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</si>
  <si>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</si>
  <si>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</si>
  <si>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</si>
  <si>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</si>
  <si>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</si>
  <si>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</si>
  <si>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</si>
  <si>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</si>
  <si>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</si>
  <si>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</si>
  <si>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</si>
  <si>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</si>
  <si>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</si>
  <si>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</si>
  <si>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</si>
  <si>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</si>
  <si>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</si>
  <si>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</si>
  <si>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</si>
  <si>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</si>
  <si>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</si>
  <si>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</si>
  <si>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</si>
  <si>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</si>
  <si>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</si>
  <si>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</si>
  <si>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</si>
  <si>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</si>
  <si>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</si>
  <si>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</si>
  <si>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</si>
  <si>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</si>
  <si>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</si>
  <si>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</si>
  <si>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</si>
  <si>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</si>
  <si>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</si>
  <si>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</si>
  <si>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</si>
  <si>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</si>
  <si>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</si>
  <si>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</si>
  <si>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</si>
  <si>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</si>
  <si>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</si>
  <si>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</si>
  <si>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</si>
  <si>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</si>
  <si>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</si>
  <si>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</si>
  <si>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</si>
  <si>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</si>
  <si>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</si>
  <si>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</si>
  <si>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</si>
  <si>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</si>
  <si>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</si>
  <si>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</si>
  <si>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</si>
  <si>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</si>
  <si>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</si>
  <si>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</si>
  <si>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</si>
  <si>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</si>
  <si>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</si>
  <si>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</si>
  <si>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</si>
  <si>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</si>
  <si>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</si>
  <si>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</si>
  <si>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</si>
  <si>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</si>
  <si>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</si>
  <si>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</si>
  <si>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</si>
  <si>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</si>
  <si>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</si>
  <si>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</si>
  <si>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</si>
  <si>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</si>
  <si>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</si>
  <si>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</si>
  <si>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</si>
  <si>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</si>
  <si>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</si>
  <si>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r>
      <rPr>
        <sz val="16"/>
        <rFont val="Times New Roman"/>
        <charset val="134"/>
      </rPr>
      <t xml:space="preserve">            </t>
    </r>
    <r>
      <rPr>
        <sz val="16"/>
        <rFont val="仿宋_GB2312"/>
        <charset val="134"/>
      </rPr>
      <t>表一</t>
    </r>
    <r>
      <rPr>
        <sz val="16"/>
        <rFont val="Times New Roman"/>
        <charset val="134"/>
      </rPr>
      <t xml:space="preserve"> 2024</t>
    </r>
    <r>
      <rPr>
        <sz val="16"/>
        <rFont val="仿宋_GB2312"/>
        <charset val="134"/>
      </rPr>
      <t>年一般公共预算收入表</t>
    </r>
  </si>
  <si>
    <r>
      <rPr>
        <sz val="16"/>
        <rFont val="Times New Roman"/>
        <charset val="134"/>
      </rPr>
      <t xml:space="preserve">            </t>
    </r>
    <r>
      <rPr>
        <sz val="16"/>
        <rFont val="仿宋_GB2312"/>
        <charset val="134"/>
      </rPr>
      <t>表二</t>
    </r>
    <r>
      <rPr>
        <sz val="16"/>
        <rFont val="Times New Roman"/>
        <charset val="134"/>
      </rPr>
      <t xml:space="preserve"> 2024</t>
    </r>
    <r>
      <rPr>
        <sz val="16"/>
        <rFont val="仿宋_GB2312"/>
        <charset val="134"/>
      </rPr>
      <t>年一般公共预算支出表</t>
    </r>
  </si>
  <si>
    <r>
      <rPr>
        <sz val="16"/>
        <rFont val="Times New Roman"/>
        <charset val="134"/>
      </rPr>
      <t xml:space="preserve">            </t>
    </r>
    <r>
      <rPr>
        <sz val="16"/>
        <rFont val="仿宋_GB2312"/>
        <charset val="134"/>
      </rPr>
      <t>表三</t>
    </r>
    <r>
      <rPr>
        <sz val="16"/>
        <rFont val="Times New Roman"/>
        <charset val="134"/>
      </rPr>
      <t xml:space="preserve"> 2024</t>
    </r>
    <r>
      <rPr>
        <sz val="16"/>
        <rFont val="仿宋_GB2312"/>
        <charset val="134"/>
      </rPr>
      <t>年一般公共预算收支平衡表</t>
    </r>
  </si>
  <si>
    <r>
      <rPr>
        <sz val="16"/>
        <rFont val="Times New Roman"/>
        <charset val="134"/>
      </rPr>
      <t xml:space="preserve">            </t>
    </r>
    <r>
      <rPr>
        <sz val="16"/>
        <rFont val="仿宋_GB2312"/>
        <charset val="134"/>
      </rPr>
      <t>表四</t>
    </r>
    <r>
      <rPr>
        <sz val="16"/>
        <rFont val="Times New Roman"/>
        <charset val="134"/>
      </rPr>
      <t xml:space="preserve"> 2024</t>
    </r>
    <r>
      <rPr>
        <sz val="16"/>
        <rFont val="仿宋_GB2312"/>
        <charset val="134"/>
      </rPr>
      <t>年一般公共预算支出资金来源表</t>
    </r>
  </si>
  <si>
    <r>
      <rPr>
        <sz val="16"/>
        <rFont val="Times New Roman"/>
        <charset val="134"/>
      </rPr>
      <t xml:space="preserve">            </t>
    </r>
    <r>
      <rPr>
        <sz val="16"/>
        <rFont val="仿宋_GB2312"/>
        <charset val="134"/>
      </rPr>
      <t>表五</t>
    </r>
    <r>
      <rPr>
        <sz val="16"/>
        <rFont val="Times New Roman"/>
        <charset val="134"/>
      </rPr>
      <t xml:space="preserve"> 2024</t>
    </r>
    <r>
      <rPr>
        <sz val="16"/>
        <rFont val="仿宋_GB2312"/>
        <charset val="134"/>
      </rPr>
      <t>年一般公共预算支出经济分类表</t>
    </r>
  </si>
  <si>
    <r>
      <rPr>
        <sz val="16"/>
        <rFont val="Times New Roman"/>
        <charset val="134"/>
      </rPr>
      <t xml:space="preserve">            </t>
    </r>
    <r>
      <rPr>
        <sz val="16"/>
        <rFont val="仿宋_GB2312"/>
        <charset val="134"/>
      </rPr>
      <t>表六</t>
    </r>
    <r>
      <rPr>
        <sz val="16"/>
        <rFont val="Times New Roman"/>
        <charset val="134"/>
      </rPr>
      <t xml:space="preserve"> 2024</t>
    </r>
    <r>
      <rPr>
        <sz val="16"/>
        <rFont val="仿宋_GB2312"/>
        <charset val="134"/>
      </rPr>
      <t>年一般公共预算收支明细表（查询表）</t>
    </r>
  </si>
  <si>
    <r>
      <rPr>
        <sz val="16"/>
        <rFont val="Times New Roman"/>
        <charset val="134"/>
      </rPr>
      <t xml:space="preserve">            </t>
    </r>
    <r>
      <rPr>
        <sz val="16"/>
        <rFont val="仿宋_GB2312"/>
        <charset val="134"/>
      </rPr>
      <t>表七</t>
    </r>
    <r>
      <rPr>
        <sz val="16"/>
        <rFont val="Times New Roman"/>
        <charset val="134"/>
      </rPr>
      <t xml:space="preserve"> 2024</t>
    </r>
    <r>
      <rPr>
        <sz val="16"/>
        <rFont val="仿宋_GB2312"/>
        <charset val="134"/>
      </rPr>
      <t>年一般公共预算转移支付预算明细表（查询表）</t>
    </r>
  </si>
  <si>
    <r>
      <rPr>
        <sz val="16"/>
        <rFont val="Times New Roman"/>
        <charset val="134"/>
      </rPr>
      <t xml:space="preserve">            </t>
    </r>
    <r>
      <rPr>
        <sz val="16"/>
        <rFont val="仿宋_GB2312"/>
        <charset val="134"/>
      </rPr>
      <t>表八</t>
    </r>
    <r>
      <rPr>
        <sz val="16"/>
        <rFont val="Times New Roman"/>
        <charset val="134"/>
      </rPr>
      <t xml:space="preserve"> 2024</t>
    </r>
    <r>
      <rPr>
        <sz val="16"/>
        <rFont val="仿宋_GB2312"/>
        <charset val="134"/>
      </rPr>
      <t>年一般公共预算支出</t>
    </r>
    <r>
      <rPr>
        <sz val="16"/>
        <rFont val="等线"/>
        <charset val="134"/>
      </rPr>
      <t>“</t>
    </r>
    <r>
      <rPr>
        <sz val="16"/>
        <rFont val="仿宋_GB2312"/>
        <charset val="134"/>
      </rPr>
      <t>三公</t>
    </r>
    <r>
      <rPr>
        <sz val="16"/>
        <rFont val="等线"/>
        <charset val="134"/>
      </rPr>
      <t>”</t>
    </r>
    <r>
      <rPr>
        <sz val="16"/>
        <rFont val="仿宋_GB2312"/>
        <charset val="134"/>
      </rPr>
      <t>经费预算表</t>
    </r>
  </si>
  <si>
    <r>
      <rPr>
        <sz val="16"/>
        <rFont val="Times New Roman"/>
        <charset val="134"/>
      </rPr>
      <t xml:space="preserve">            </t>
    </r>
    <r>
      <rPr>
        <sz val="16"/>
        <rFont val="仿宋_GB2312"/>
        <charset val="134"/>
      </rPr>
      <t>表九</t>
    </r>
    <r>
      <rPr>
        <sz val="16"/>
        <rFont val="Times New Roman"/>
        <charset val="134"/>
      </rPr>
      <t xml:space="preserve"> 2024</t>
    </r>
    <r>
      <rPr>
        <sz val="16"/>
        <rFont val="仿宋_GB2312"/>
        <charset val="134"/>
      </rPr>
      <t>年政府性基金预算收支表</t>
    </r>
  </si>
  <si>
    <r>
      <rPr>
        <sz val="16"/>
        <rFont val="Times New Roman"/>
        <charset val="134"/>
      </rPr>
      <t xml:space="preserve">            </t>
    </r>
    <r>
      <rPr>
        <sz val="16"/>
        <rFont val="仿宋_GB2312"/>
        <charset val="134"/>
      </rPr>
      <t>表十</t>
    </r>
    <r>
      <rPr>
        <sz val="16"/>
        <rFont val="Times New Roman"/>
        <charset val="134"/>
      </rPr>
      <t xml:space="preserve"> 2024</t>
    </r>
    <r>
      <rPr>
        <sz val="16"/>
        <rFont val="仿宋_GB2312"/>
        <charset val="134"/>
      </rPr>
      <t>年政府性基金预算支出资金来源表</t>
    </r>
  </si>
  <si>
    <r>
      <rPr>
        <sz val="16"/>
        <rFont val="Times New Roman"/>
        <charset val="134"/>
      </rPr>
      <t xml:space="preserve">            </t>
    </r>
    <r>
      <rPr>
        <sz val="16"/>
        <rFont val="仿宋_GB2312"/>
        <charset val="134"/>
      </rPr>
      <t>表十一</t>
    </r>
    <r>
      <rPr>
        <sz val="16"/>
        <rFont val="Times New Roman"/>
        <charset val="134"/>
      </rPr>
      <t xml:space="preserve"> 2024</t>
    </r>
    <r>
      <rPr>
        <sz val="16"/>
        <rFont val="仿宋_GB2312"/>
        <charset val="134"/>
      </rPr>
      <t>年国有资本经营预算收支表（查询表）</t>
    </r>
  </si>
  <si>
    <r>
      <rPr>
        <sz val="16"/>
        <rFont val="Times New Roman"/>
        <charset val="134"/>
      </rPr>
      <t xml:space="preserve">            </t>
    </r>
    <r>
      <rPr>
        <sz val="16"/>
        <rFont val="仿宋_GB2312"/>
        <charset val="134"/>
      </rPr>
      <t>表十二</t>
    </r>
    <r>
      <rPr>
        <sz val="16"/>
        <rFont val="Times New Roman"/>
        <charset val="134"/>
      </rPr>
      <t xml:space="preserve"> 2024</t>
    </r>
    <r>
      <rPr>
        <sz val="16"/>
        <rFont val="仿宋_GB2312"/>
        <charset val="134"/>
      </rPr>
      <t>年国有资本经营预算收入表</t>
    </r>
  </si>
  <si>
    <r>
      <rPr>
        <sz val="16"/>
        <rFont val="Times New Roman"/>
        <charset val="134"/>
      </rPr>
      <t xml:space="preserve">            </t>
    </r>
    <r>
      <rPr>
        <sz val="16"/>
        <rFont val="仿宋_GB2312"/>
        <charset val="134"/>
      </rPr>
      <t>表十三</t>
    </r>
    <r>
      <rPr>
        <sz val="16"/>
        <rFont val="Times New Roman"/>
        <charset val="134"/>
      </rPr>
      <t xml:space="preserve"> 2024</t>
    </r>
    <r>
      <rPr>
        <sz val="16"/>
        <rFont val="仿宋_GB2312"/>
        <charset val="134"/>
      </rPr>
      <t>年国有资本经营预算支出表</t>
    </r>
  </si>
  <si>
    <r>
      <rPr>
        <sz val="16"/>
        <rFont val="Times New Roman"/>
        <charset val="134"/>
      </rPr>
      <t xml:space="preserve">            </t>
    </r>
    <r>
      <rPr>
        <sz val="16"/>
        <rFont val="仿宋_GB2312"/>
        <charset val="134"/>
      </rPr>
      <t>表十四</t>
    </r>
    <r>
      <rPr>
        <sz val="16"/>
        <rFont val="Times New Roman"/>
        <charset val="134"/>
      </rPr>
      <t xml:space="preserve"> 2024</t>
    </r>
    <r>
      <rPr>
        <sz val="16"/>
        <rFont val="仿宋_GB2312"/>
        <charset val="134"/>
      </rPr>
      <t>年国有资本经营预算基础信息表</t>
    </r>
  </si>
  <si>
    <t>表一</t>
  </si>
  <si>
    <r>
      <rPr>
        <sz val="18"/>
        <rFont val="Times New Roman"/>
        <charset val="134"/>
      </rPr>
      <t>2024</t>
    </r>
    <r>
      <rPr>
        <sz val="18"/>
        <rFont val="方正小标宋简体"/>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</si>
  <si>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</si>
  <si>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</si>
  <si>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</si>
  <si>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</si>
  <si>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</si>
  <si>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</si>
  <si>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</si>
  <si>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</si>
  <si>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</si>
  <si>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</si>
  <si>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</si>
  <si>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</si>
  <si>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</si>
  <si>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</si>
  <si>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</si>
  <si>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</si>
  <si>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</si>
  <si>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</si>
  <si>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</si>
  <si>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</si>
  <si>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</si>
  <si>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</si>
  <si>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</si>
  <si>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</si>
  <si>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</si>
  <si>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</si>
  <si>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</si>
  <si>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</si>
  <si>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</si>
  <si>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</si>
  <si>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</si>
  <si>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</si>
  <si>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</si>
  <si>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</si>
  <si>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</si>
  <si>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</si>
  <si>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</si>
  <si>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</si>
  <si>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</si>
  <si>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</si>
  <si>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</si>
  <si>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</si>
  <si>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</si>
  <si>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</si>
  <si>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</si>
  <si>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</si>
  <si>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</si>
  <si>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</si>
  <si>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</si>
  <si>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</si>
  <si>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</si>
  <si>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</si>
  <si>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</si>
  <si>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</si>
  <si>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</si>
  <si>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</si>
  <si>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</si>
  <si>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</si>
  <si>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</si>
  <si>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</si>
  <si>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</si>
  <si>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表二之一</t>
  </si>
  <si>
    <t xml:space="preserve"> </t>
  </si>
  <si>
    <r>
      <rPr>
        <sz val="18"/>
        <rFont val="Times New Roman"/>
        <charset val="134"/>
      </rPr>
      <t>2024</t>
    </r>
    <r>
      <rPr>
        <sz val="18"/>
        <rFont val="方正小标宋简体"/>
        <charset val="134"/>
      </rPr>
      <t>年一般公共预算支出表</t>
    </r>
  </si>
  <si>
    <r>
      <rPr>
        <sz val="11"/>
        <rFont val="仿宋_GB2312"/>
        <charset val="134"/>
      </rPr>
      <t>单位：万元</t>
    </r>
  </si>
  <si>
    <t>项目</t>
  </si>
  <si>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</si>
  <si>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</si>
  <si>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</si>
  <si>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</si>
  <si>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</si>
  <si>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</si>
  <si>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</si>
  <si>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</si>
  <si>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</si>
  <si>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</si>
  <si>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</si>
  <si>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</si>
  <si>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</si>
  <si>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</si>
  <si>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</si>
  <si>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</si>
  <si>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</si>
  <si>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</si>
  <si>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</si>
  <si>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</si>
  <si>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</si>
  <si>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</si>
  <si>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</si>
  <si>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</si>
  <si>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</si>
  <si>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</si>
  <si>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</si>
  <si>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</si>
  <si>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</si>
  <si>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</si>
  <si>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</si>
  <si>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</si>
  <si>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</si>
  <si>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</si>
  <si>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</si>
  <si>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</si>
  <si>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</si>
  <si>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</si>
  <si>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</si>
  <si>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</si>
  <si>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</si>
  <si>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</si>
  <si>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</si>
  <si>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</si>
  <si>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</si>
  <si>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</si>
  <si>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</si>
  <si>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</si>
  <si>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</si>
  <si>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</si>
  <si>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</si>
  <si>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</si>
  <si>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</si>
  <si>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</si>
  <si>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</si>
  <si>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</si>
  <si>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</si>
  <si>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</si>
  <si>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</si>
  <si>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</si>
  <si>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</si>
  <si>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</si>
  <si>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</si>
  <si>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</si>
  <si>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</si>
  <si>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</si>
  <si>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</si>
  <si>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</si>
  <si>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</si>
  <si>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</si>
  <si>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</si>
  <si>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</si>
  <si>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</si>
  <si>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</si>
  <si>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</si>
  <si>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</si>
  <si>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</si>
  <si>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</si>
  <si>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</si>
  <si>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</si>
  <si>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</si>
  <si>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</si>
  <si>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</si>
  <si>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</si>
  <si>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</si>
  <si>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</si>
  <si>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</si>
  <si>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</si>
  <si>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</si>
  <si>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</si>
  <si>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</si>
  <si>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</si>
  <si>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</si>
  <si>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</si>
  <si>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</si>
  <si>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</si>
  <si>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</si>
  <si>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</si>
  <si>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</si>
  <si>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</si>
  <si>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</si>
  <si>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</si>
  <si>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</si>
  <si>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</si>
  <si>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</si>
  <si>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</si>
  <si>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</si>
  <si>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</si>
  <si>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</si>
  <si>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</si>
  <si>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</si>
  <si>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</si>
  <si>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</si>
  <si>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</si>
  <si>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</si>
  <si>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</si>
  <si>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</si>
  <si>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</si>
  <si>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</si>
  <si>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</si>
  <si>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</si>
  <si>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</si>
  <si>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</si>
  <si>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</si>
  <si>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</si>
  <si>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</si>
  <si>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</si>
  <si>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</si>
  <si>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</si>
  <si>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</si>
  <si>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</si>
  <si>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</si>
  <si>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</si>
  <si>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</si>
  <si>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</si>
  <si>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</si>
  <si>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</si>
  <si>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</si>
  <si>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</si>
  <si>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</si>
  <si>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</si>
  <si>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</si>
  <si>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</si>
  <si>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</si>
  <si>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</si>
  <si>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</si>
  <si>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</si>
  <si>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</si>
  <si>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</si>
  <si>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</si>
  <si>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</si>
  <si>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</si>
  <si>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</si>
  <si>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</si>
  <si>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</si>
  <si>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</si>
  <si>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</si>
  <si>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</si>
  <si>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</si>
  <si>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</si>
  <si>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</si>
  <si>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</si>
  <si>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</si>
  <si>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</si>
  <si>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</si>
  <si>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</si>
  <si>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</si>
  <si>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</si>
  <si>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</si>
  <si>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</si>
  <si>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</si>
  <si>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</si>
  <si>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</si>
  <si>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</si>
  <si>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</si>
  <si>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</si>
  <si>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</si>
  <si>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</si>
  <si>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</si>
  <si>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</si>
  <si>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</si>
  <si>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</si>
  <si>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</si>
  <si>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</si>
  <si>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</si>
  <si>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</si>
  <si>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</si>
  <si>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</si>
  <si>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</si>
  <si>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</si>
  <si>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</si>
  <si>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</si>
  <si>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</si>
  <si>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</si>
  <si>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</si>
  <si>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</si>
  <si>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</si>
  <si>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</si>
  <si>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</si>
  <si>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</si>
  <si>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</si>
  <si>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</si>
  <si>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</si>
  <si>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</si>
  <si>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</si>
  <si>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</si>
  <si>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</si>
  <si>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</si>
  <si>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</si>
  <si>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</si>
  <si>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</si>
  <si>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</si>
  <si>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</si>
  <si>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</si>
  <si>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</si>
  <si>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</si>
  <si>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</si>
  <si>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</si>
  <si>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</si>
  <si>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</si>
  <si>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</si>
  <si>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</si>
  <si>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</si>
  <si>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</si>
  <si>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</si>
  <si>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</si>
  <si>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</si>
  <si>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</si>
  <si>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</si>
  <si>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</si>
  <si>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</si>
  <si>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</si>
  <si>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</si>
  <si>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</si>
  <si>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</si>
  <si>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</si>
  <si>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21016</t>
  </si>
  <si>
    <t>老龄卫生健康事务</t>
  </si>
  <si>
    <t>21017</t>
  </si>
  <si>
    <t>中医药事务</t>
  </si>
  <si>
    <t>21018</t>
  </si>
  <si>
    <t>疾病预防控制事务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</si>
  <si>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</si>
  <si>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</si>
  <si>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</si>
  <si>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</si>
  <si>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</si>
  <si>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</si>
  <si>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</si>
  <si>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</si>
  <si>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</si>
  <si>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</si>
  <si>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</si>
  <si>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</si>
  <si>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</si>
  <si>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</si>
  <si>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</si>
  <si>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</si>
  <si>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</si>
  <si>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</si>
  <si>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</si>
  <si>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</si>
  <si>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</si>
  <si>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</si>
  <si>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</si>
  <si>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</si>
  <si>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</si>
  <si>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可再生能源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</si>
  <si>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</si>
  <si>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</si>
  <si>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</si>
  <si>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</si>
  <si>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</si>
  <si>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</si>
  <si>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</si>
  <si>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</si>
  <si>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</si>
  <si>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</si>
  <si>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</si>
  <si>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</si>
  <si>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</si>
  <si>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</si>
  <si>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</si>
  <si>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</si>
  <si>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</si>
  <si>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</si>
  <si>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</si>
  <si>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</si>
  <si>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</si>
  <si>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</si>
  <si>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</si>
  <si>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</si>
  <si>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</si>
  <si>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</si>
  <si>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</si>
  <si>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</si>
  <si>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</si>
  <si>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</si>
  <si>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</si>
  <si>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</si>
  <si>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</si>
  <si>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</si>
  <si>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</si>
  <si>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</si>
  <si>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</si>
  <si>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</si>
  <si>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</si>
  <si>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</si>
  <si>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</si>
  <si>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</si>
  <si>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</si>
  <si>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</si>
  <si>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</si>
  <si>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</si>
  <si>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</si>
  <si>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</si>
  <si>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</si>
  <si>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</si>
  <si>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</si>
  <si>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</si>
  <si>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</si>
  <si>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</si>
  <si>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</si>
  <si>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</si>
  <si>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</si>
  <si>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</si>
  <si>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</si>
  <si>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工业和信息产业监管</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</si>
  <si>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</si>
  <si>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</si>
  <si>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</si>
  <si>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</si>
  <si>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</si>
  <si>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</si>
  <si>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</si>
  <si>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</si>
  <si>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</si>
  <si>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</si>
  <si>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</si>
  <si>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</si>
  <si>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</si>
  <si>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</si>
  <si>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</si>
  <si>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</si>
  <si>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</si>
  <si>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</si>
  <si>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</si>
  <si>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</si>
  <si>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</si>
  <si>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</si>
  <si>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</si>
  <si>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</si>
  <si>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</si>
  <si>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</si>
  <si>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</si>
  <si>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</si>
  <si>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</si>
  <si>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</si>
  <si>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</si>
  <si>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</si>
  <si>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</si>
  <si>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</si>
  <si>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</si>
  <si>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</si>
  <si>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</si>
  <si>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</si>
  <si>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</si>
  <si>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</si>
  <si>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</si>
  <si>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</si>
  <si>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</si>
  <si>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</si>
  <si>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</si>
  <si>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</si>
  <si>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</si>
  <si>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</si>
  <si>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</si>
  <si>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</si>
  <si>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</si>
  <si>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</si>
  <si>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</si>
  <si>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</si>
  <si>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</si>
  <si>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</si>
  <si>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</si>
  <si>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</si>
  <si>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</si>
  <si>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</si>
  <si>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</si>
  <si>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</si>
  <si>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</si>
  <si>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</si>
  <si>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</si>
  <si>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</si>
  <si>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</si>
  <si>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</si>
  <si>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</si>
  <si>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</si>
  <si>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</si>
  <si>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</si>
  <si>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</si>
  <si>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</si>
  <si>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</si>
  <si>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</si>
  <si>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</si>
  <si>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</si>
  <si>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</si>
  <si>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</si>
  <si>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</si>
  <si>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</si>
  <si>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</si>
  <si>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</si>
  <si>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</si>
  <si>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</si>
  <si>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</si>
  <si>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</si>
  <si>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</si>
  <si>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</si>
  <si>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</si>
  <si>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</si>
  <si>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</si>
  <si>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</si>
  <si>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</si>
  <si>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</si>
  <si>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</si>
  <si>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</si>
  <si>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</si>
  <si>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</si>
  <si>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</si>
  <si>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r>
      <rPr>
        <b/>
        <sz val="11"/>
        <rFont val="宋体"/>
        <charset val="134"/>
      </rPr>
      <t>支出总计</t>
    </r>
  </si>
  <si>
    <r>
      <rPr>
        <sz val="11"/>
        <rFont val="黑体"/>
        <charset val="134"/>
      </rPr>
      <t>表二</t>
    </r>
    <r>
      <rPr>
        <sz val="11"/>
        <rFont val="Microsoft YaHei UI"/>
        <charset val="134"/>
      </rPr>
      <t>之二</t>
    </r>
  </si>
  <si>
    <t>2010101</t>
  </si>
  <si>
    <t>行政运行</t>
  </si>
  <si>
    <t>2010102</t>
  </si>
  <si>
    <t>一般行政管理事务</t>
  </si>
  <si>
    <t>2010103</t>
  </si>
  <si>
    <t>机关服务</t>
  </si>
  <si>
    <t>2010104</t>
  </si>
  <si>
    <t>人大会议</t>
  </si>
  <si>
    <t>2010105</t>
  </si>
  <si>
    <t>人大立法</t>
  </si>
  <si>
    <t>2010106</t>
  </si>
  <si>
    <t>人大监督</t>
  </si>
  <si>
    <t>2010107</t>
  </si>
  <si>
    <t>人大代表履职能力提升</t>
  </si>
  <si>
    <t>2010108</t>
  </si>
  <si>
    <t>代表工作</t>
  </si>
  <si>
    <t>2010109</t>
  </si>
  <si>
    <t>人大信访工作</t>
  </si>
  <si>
    <t>2010150</t>
  </si>
  <si>
    <t>事业运行</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</si>
  <si>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</si>
  <si>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</si>
  <si>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</si>
  <si>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</si>
  <si>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</si>
  <si>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</si>
  <si>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</si>
  <si>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</si>
  <si>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</si>
  <si>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</si>
  <si>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</si>
  <si>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</si>
  <si>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</si>
  <si>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</si>
  <si>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</si>
  <si>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</si>
  <si>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</si>
  <si>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</si>
  <si>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</si>
  <si>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</si>
  <si>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</si>
  <si>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</si>
  <si>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</si>
  <si>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</si>
  <si>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</si>
  <si>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</si>
  <si>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</si>
  <si>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</si>
  <si>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</si>
  <si>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</si>
  <si>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</si>
  <si>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</si>
  <si>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</si>
  <si>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</si>
  <si>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</si>
  <si>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</si>
  <si>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</si>
  <si>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</si>
  <si>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</si>
  <si>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</si>
  <si>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</si>
  <si>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</si>
  <si>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</si>
  <si>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</si>
  <si>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</si>
  <si>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</si>
  <si>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</si>
  <si>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</si>
  <si>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</si>
  <si>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</si>
  <si>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</si>
  <si>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</si>
  <si>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</si>
  <si>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</si>
  <si>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</si>
  <si>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</si>
  <si>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</si>
  <si>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</si>
  <si>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</si>
  <si>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</si>
  <si>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</si>
  <si>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</si>
  <si>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</si>
  <si>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</si>
  <si>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</si>
  <si>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</si>
  <si>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</si>
  <si>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</si>
  <si>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</si>
  <si>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</si>
  <si>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</si>
  <si>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</si>
  <si>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</si>
  <si>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</si>
  <si>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</si>
  <si>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</si>
  <si>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</si>
  <si>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</si>
  <si>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</si>
  <si>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</si>
  <si>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</si>
  <si>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</si>
  <si>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</si>
  <si>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</si>
  <si>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</si>
  <si>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</si>
  <si>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</si>
  <si>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</si>
  <si>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</si>
  <si>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</si>
  <si>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</si>
  <si>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</si>
  <si>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</si>
  <si>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</si>
  <si>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</si>
  <si>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</si>
  <si>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</si>
  <si>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</si>
  <si>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</si>
  <si>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</si>
  <si>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</si>
  <si>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</si>
  <si>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</si>
  <si>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</si>
  <si>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</si>
  <si>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</si>
  <si>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</si>
  <si>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</si>
  <si>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</si>
  <si>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</si>
  <si>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</si>
  <si>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</si>
  <si>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</si>
  <si>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</si>
  <si>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</si>
  <si>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</si>
  <si>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</si>
  <si>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</si>
  <si>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</si>
  <si>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</si>
  <si>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</si>
  <si>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</si>
  <si>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</si>
  <si>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</si>
  <si>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</si>
  <si>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</si>
  <si>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</si>
  <si>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</si>
  <si>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</si>
  <si>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</si>
  <si>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</si>
  <si>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</si>
  <si>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</si>
  <si>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</si>
  <si>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</si>
  <si>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</si>
  <si>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</si>
  <si>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</si>
  <si>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</si>
  <si>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</si>
  <si>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</si>
  <si>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</si>
  <si>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</si>
  <si>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</si>
  <si>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</si>
  <si>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</si>
  <si>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</si>
  <si>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</si>
  <si>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</si>
  <si>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</si>
  <si>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</si>
  <si>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</si>
  <si>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</si>
  <si>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</si>
  <si>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</si>
  <si>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</si>
  <si>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</si>
  <si>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</si>
  <si>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</si>
  <si>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</si>
  <si>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</si>
  <si>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</si>
  <si>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</si>
  <si>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</si>
  <si>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</si>
  <si>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</si>
  <si>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</si>
  <si>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</si>
  <si>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</si>
  <si>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</si>
  <si>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</si>
  <si>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</si>
  <si>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</si>
  <si>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</si>
  <si>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</si>
  <si>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</si>
  <si>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</si>
  <si>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</si>
  <si>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</si>
  <si>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</si>
  <si>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</si>
  <si>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</si>
  <si>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</si>
  <si>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</si>
  <si>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</si>
  <si>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</si>
  <si>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</si>
  <si>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</si>
  <si>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</si>
  <si>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</si>
  <si>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</si>
  <si>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</si>
  <si>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</si>
  <si>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</si>
  <si>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</si>
  <si>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</si>
  <si>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</si>
  <si>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</si>
  <si>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</si>
  <si>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</si>
  <si>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</si>
  <si>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</si>
  <si>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</si>
  <si>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</si>
  <si>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</si>
  <si>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专项业务</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</si>
  <si>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</si>
  <si>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</si>
  <si>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</si>
  <si>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</si>
  <si>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</si>
  <si>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</si>
  <si>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</si>
  <si>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</si>
  <si>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</si>
  <si>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</si>
  <si>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</si>
  <si>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</si>
  <si>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</si>
  <si>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</si>
  <si>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</si>
  <si>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</si>
  <si>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</si>
  <si>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</si>
  <si>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</si>
  <si>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</si>
  <si>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</si>
  <si>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</si>
  <si>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</si>
  <si>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</si>
  <si>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</si>
  <si>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</si>
  <si>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</si>
  <si>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</si>
  <si>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</si>
  <si>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</si>
  <si>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</si>
  <si>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</si>
  <si>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</si>
  <si>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</si>
  <si>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</si>
  <si>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</si>
  <si>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</si>
  <si>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</si>
  <si>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</si>
  <si>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</si>
  <si>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2013701</t>
  </si>
  <si>
    <t>2013702</t>
  </si>
  <si>
    <t>2013703</t>
  </si>
  <si>
    <t>2013704</t>
  </si>
  <si>
    <t>信息安全事务</t>
  </si>
  <si>
    <t>2013750</t>
  </si>
  <si>
    <t>2013799</t>
  </si>
  <si>
    <t>其他网信事务支出</t>
  </si>
  <si>
    <t>2013801</t>
  </si>
  <si>
    <t>2013802</t>
  </si>
  <si>
    <t>2013803</t>
  </si>
  <si>
    <t>2013804</t>
  </si>
  <si>
    <t>市场主体管理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</si>
  <si>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</si>
  <si>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</si>
  <si>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</si>
  <si>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</si>
  <si>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</si>
  <si>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</si>
  <si>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</si>
  <si>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</si>
  <si>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</si>
  <si>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</si>
  <si>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</si>
  <si>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</si>
  <si>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</si>
  <si>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</si>
  <si>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</si>
  <si>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</si>
  <si>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</si>
  <si>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</si>
  <si>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</si>
  <si>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</si>
  <si>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</si>
  <si>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2013904</t>
  </si>
  <si>
    <t>2013950</t>
  </si>
  <si>
    <t>2013999</t>
  </si>
  <si>
    <t>其他社会工作事务支出</t>
  </si>
  <si>
    <t>2014001</t>
  </si>
  <si>
    <t>2014002</t>
  </si>
  <si>
    <t>2014003</t>
  </si>
  <si>
    <t>2014004</t>
  </si>
  <si>
    <t>信访业务</t>
  </si>
  <si>
    <t>2014099</t>
  </si>
  <si>
    <t>其他信访事务支出</t>
  </si>
  <si>
    <t>2019901</t>
  </si>
  <si>
    <t>国家赔偿费用支出</t>
  </si>
  <si>
    <t>2019999</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</si>
  <si>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</si>
  <si>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</si>
  <si>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</si>
  <si>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</si>
  <si>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</si>
  <si>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</si>
  <si>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</si>
  <si>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</si>
  <si>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</si>
  <si>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</si>
  <si>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</si>
  <si>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</si>
  <si>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</si>
  <si>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</si>
  <si>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</si>
  <si>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</si>
  <si>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</si>
  <si>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</si>
  <si>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</si>
  <si>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</si>
  <si>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</si>
  <si>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</si>
  <si>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</si>
  <si>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</si>
  <si>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</si>
  <si>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</si>
  <si>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</si>
  <si>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</si>
  <si>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</si>
  <si>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</si>
  <si>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</si>
  <si>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</si>
  <si>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</si>
  <si>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2020701</t>
  </si>
  <si>
    <t>边界勘界</t>
  </si>
  <si>
    <t>2020702</t>
  </si>
  <si>
    <t>边界联检</t>
  </si>
  <si>
    <t>2020703</t>
  </si>
  <si>
    <t>边界界桩维护</t>
  </si>
  <si>
    <t>2020799</t>
  </si>
  <si>
    <t>2020801</t>
  </si>
  <si>
    <t>2020802</t>
  </si>
  <si>
    <t>2020803</t>
  </si>
  <si>
    <t>2020850</t>
  </si>
  <si>
    <t>2020899</t>
  </si>
  <si>
    <t>其他国际发展合作支出</t>
  </si>
  <si>
    <t>2029999</t>
  </si>
  <si>
    <t>2030101</t>
  </si>
  <si>
    <t>现役部队</t>
  </si>
  <si>
    <t>2030102</t>
  </si>
  <si>
    <t>预备役部队</t>
  </si>
  <si>
    <t>2030199</t>
  </si>
  <si>
    <t>其他军费支出</t>
  </si>
  <si>
    <t>2030401</t>
  </si>
  <si>
    <t>2030501</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</si>
  <si>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</si>
  <si>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</si>
  <si>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</si>
  <si>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</si>
  <si>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</si>
  <si>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</si>
  <si>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</si>
  <si>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</si>
  <si>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</si>
  <si>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</si>
  <si>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</si>
  <si>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</si>
  <si>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</si>
  <si>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</si>
  <si>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</si>
  <si>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2040101</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</si>
  <si>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</si>
  <si>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</si>
  <si>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</si>
  <si>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</si>
  <si>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</si>
  <si>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</si>
  <si>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</si>
  <si>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</si>
  <si>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</si>
  <si>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</si>
  <si>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</si>
  <si>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</si>
  <si>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</si>
  <si>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</si>
  <si>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</si>
  <si>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</si>
  <si>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</si>
  <si>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</si>
  <si>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</si>
  <si>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</si>
  <si>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</si>
  <si>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</si>
  <si>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</si>
  <si>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</si>
  <si>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</si>
  <si>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</si>
  <si>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</si>
  <si>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</si>
  <si>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</si>
  <si>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</si>
  <si>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</si>
  <si>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</si>
  <si>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</si>
  <si>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</si>
  <si>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</si>
  <si>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</si>
  <si>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</si>
  <si>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</si>
  <si>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</si>
  <si>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</si>
  <si>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</si>
  <si>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</si>
  <si>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</si>
  <si>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</si>
  <si>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</si>
  <si>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</si>
  <si>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</si>
  <si>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</si>
  <si>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</si>
  <si>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</si>
  <si>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</si>
  <si>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</si>
  <si>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</si>
  <si>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</si>
  <si>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</si>
  <si>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</si>
  <si>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</si>
  <si>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</si>
  <si>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</si>
  <si>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</si>
  <si>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</si>
  <si>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</si>
  <si>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</si>
  <si>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</si>
  <si>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</si>
  <si>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</si>
  <si>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</si>
  <si>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</si>
  <si>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</si>
  <si>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</si>
  <si>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</si>
  <si>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</si>
  <si>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</si>
  <si>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</si>
  <si>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</si>
  <si>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</si>
  <si>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</si>
  <si>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</si>
  <si>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</si>
  <si>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</si>
  <si>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</si>
  <si>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</si>
  <si>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</si>
  <si>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</si>
  <si>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</si>
  <si>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</si>
  <si>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</si>
  <si>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</si>
  <si>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</si>
  <si>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</si>
  <si>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</si>
  <si>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</si>
  <si>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</si>
  <si>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</si>
  <si>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</si>
  <si>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</si>
  <si>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</si>
  <si>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</si>
  <si>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</si>
  <si>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</si>
  <si>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</si>
  <si>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</si>
  <si>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</si>
  <si>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</si>
  <si>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</si>
  <si>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</si>
  <si>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</si>
  <si>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</si>
  <si>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</si>
  <si>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</si>
  <si>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</si>
  <si>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</si>
  <si>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</si>
  <si>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</si>
  <si>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</si>
  <si>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</si>
  <si>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</si>
  <si>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</si>
  <si>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</si>
  <si>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</si>
  <si>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</si>
  <si>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</si>
  <si>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</si>
  <si>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</si>
  <si>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</si>
  <si>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</si>
  <si>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</si>
  <si>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</si>
  <si>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</si>
  <si>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</si>
  <si>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</si>
  <si>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</si>
  <si>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</si>
  <si>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</si>
  <si>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</si>
  <si>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</si>
  <si>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</si>
  <si>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</si>
  <si>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</si>
  <si>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</si>
  <si>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</si>
  <si>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</si>
  <si>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</si>
  <si>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</si>
  <si>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</si>
  <si>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</si>
  <si>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</si>
  <si>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</si>
  <si>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</si>
  <si>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</si>
  <si>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</si>
  <si>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</si>
  <si>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</si>
  <si>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</si>
  <si>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</si>
  <si>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</si>
  <si>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</si>
  <si>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</si>
  <si>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</si>
  <si>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</si>
  <si>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</si>
  <si>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</si>
  <si>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</si>
  <si>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</si>
  <si>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</si>
  <si>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</si>
  <si>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工读学校教育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</si>
  <si>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</si>
  <si>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</si>
  <si>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</si>
  <si>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</si>
  <si>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</si>
  <si>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</si>
  <si>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</si>
  <si>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</si>
  <si>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</si>
  <si>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</si>
  <si>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</si>
  <si>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</si>
  <si>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</si>
  <si>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</si>
  <si>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</si>
  <si>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</si>
  <si>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</si>
  <si>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</si>
  <si>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</si>
  <si>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</si>
  <si>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</si>
  <si>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</si>
  <si>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</si>
  <si>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</si>
  <si>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</si>
  <si>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</si>
  <si>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</si>
  <si>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</si>
  <si>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</si>
  <si>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</si>
  <si>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</si>
  <si>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</si>
  <si>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</si>
  <si>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</si>
  <si>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</si>
  <si>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</si>
  <si>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</si>
  <si>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</si>
  <si>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</si>
  <si>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</si>
  <si>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</si>
  <si>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</si>
  <si>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</si>
  <si>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</si>
  <si>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</si>
  <si>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</si>
  <si>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</si>
  <si>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</si>
  <si>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</si>
  <si>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</si>
  <si>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</si>
  <si>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</si>
  <si>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</si>
  <si>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</si>
  <si>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</si>
  <si>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</si>
  <si>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</si>
  <si>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</si>
  <si>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</si>
  <si>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</si>
  <si>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</si>
  <si>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</si>
  <si>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</si>
  <si>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</si>
  <si>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</si>
  <si>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</si>
  <si>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</si>
  <si>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</si>
  <si>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</si>
  <si>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</si>
  <si>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</si>
  <si>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</si>
  <si>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</si>
  <si>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</si>
  <si>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</si>
  <si>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</si>
  <si>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</si>
  <si>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</si>
  <si>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</si>
  <si>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</si>
  <si>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</si>
  <si>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</si>
  <si>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</si>
  <si>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</si>
  <si>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</si>
  <si>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</si>
  <si>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</si>
  <si>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</si>
  <si>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</si>
  <si>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</si>
  <si>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</si>
  <si>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</si>
  <si>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</si>
  <si>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</si>
  <si>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</si>
  <si>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</si>
  <si>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</si>
  <si>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</si>
  <si>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</si>
  <si>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</si>
  <si>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</si>
  <si>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</si>
  <si>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</si>
  <si>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</si>
  <si>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</si>
  <si>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</si>
  <si>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</si>
  <si>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</si>
  <si>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</si>
  <si>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</si>
  <si>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</si>
  <si>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</si>
  <si>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</si>
  <si>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</si>
  <si>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</si>
  <si>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</si>
  <si>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</si>
  <si>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</si>
  <si>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</si>
  <si>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</si>
  <si>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</si>
  <si>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</si>
  <si>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</si>
  <si>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</si>
  <si>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</si>
  <si>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</si>
  <si>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</si>
  <si>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</si>
  <si>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</si>
  <si>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</si>
  <si>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</si>
  <si>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</si>
  <si>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</si>
  <si>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</si>
  <si>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</si>
  <si>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</si>
  <si>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</si>
  <si>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</si>
  <si>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</si>
  <si>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</si>
  <si>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</si>
  <si>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</si>
  <si>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</si>
  <si>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</si>
  <si>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</si>
  <si>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</si>
  <si>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</si>
  <si>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</si>
  <si>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</si>
  <si>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</si>
  <si>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</si>
  <si>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</si>
  <si>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</si>
  <si>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</si>
  <si>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</si>
  <si>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</si>
  <si>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</si>
  <si>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</si>
  <si>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</si>
  <si>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</si>
  <si>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</si>
  <si>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</si>
  <si>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</si>
  <si>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</si>
  <si>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</si>
  <si>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</si>
  <si>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</si>
  <si>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</si>
  <si>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</si>
  <si>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</si>
  <si>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</si>
  <si>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</si>
  <si>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</si>
  <si>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</si>
  <si>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</si>
  <si>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</si>
  <si>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</si>
  <si>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</si>
  <si>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</si>
  <si>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</si>
  <si>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</si>
  <si>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</si>
  <si>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</si>
  <si>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</si>
  <si>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</si>
  <si>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</si>
  <si>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2079902</t>
  </si>
  <si>
    <t>宣传文化发展专项支出</t>
  </si>
  <si>
    <t>2079903</t>
  </si>
  <si>
    <t>文化产业发展专项支出</t>
  </si>
  <si>
    <t>2079999</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</si>
  <si>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</si>
  <si>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</si>
  <si>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</si>
  <si>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</si>
  <si>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</si>
  <si>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</si>
  <si>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</si>
  <si>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</si>
  <si>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</si>
  <si>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</si>
  <si>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</si>
  <si>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</si>
  <si>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</si>
  <si>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</si>
  <si>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</si>
  <si>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</si>
  <si>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</si>
  <si>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</si>
  <si>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</si>
  <si>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</si>
  <si>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</si>
  <si>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</si>
  <si>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</si>
  <si>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</si>
  <si>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</si>
  <si>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</si>
  <si>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</si>
  <si>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</si>
  <si>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</si>
  <si>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</si>
  <si>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</si>
  <si>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</si>
  <si>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</si>
  <si>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</si>
  <si>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</si>
  <si>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</si>
  <si>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</si>
  <si>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</si>
  <si>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2080208</t>
  </si>
  <si>
    <t>基层政权建设和社区治理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</si>
  <si>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</si>
  <si>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</si>
  <si>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</si>
  <si>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</si>
  <si>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</si>
  <si>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</si>
  <si>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</si>
  <si>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</si>
  <si>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</si>
  <si>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</si>
  <si>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</si>
  <si>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</si>
  <si>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</si>
  <si>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</si>
  <si>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</si>
  <si>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</si>
  <si>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</si>
  <si>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</si>
  <si>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</si>
  <si>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</si>
  <si>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</si>
  <si>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</si>
  <si>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</si>
  <si>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</si>
  <si>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</si>
  <si>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就业创业服务补贴</t>
  </si>
  <si>
    <t>2080702</t>
  </si>
  <si>
    <t>职业培训补贴</t>
  </si>
  <si>
    <t>2080704</t>
  </si>
  <si>
    <t>社会保险补贴</t>
  </si>
  <si>
    <t>2080705</t>
  </si>
  <si>
    <t>公益性岗位补贴</t>
  </si>
  <si>
    <t>2080709</t>
  </si>
  <si>
    <t>职业技能鉴定补贴</t>
  </si>
  <si>
    <t>2080711</t>
  </si>
  <si>
    <t>就业见习补贴</t>
  </si>
  <si>
    <t>2080712</t>
  </si>
  <si>
    <t>高技能人才培养补助</t>
  </si>
  <si>
    <t>2080713</t>
  </si>
  <si>
    <t>促进创业补贴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</si>
  <si>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</si>
  <si>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</si>
  <si>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</si>
  <si>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</si>
  <si>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</si>
  <si>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</si>
  <si>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</si>
  <si>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</si>
  <si>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</si>
  <si>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</si>
  <si>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</si>
  <si>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</si>
  <si>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</si>
  <si>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</si>
  <si>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</si>
  <si>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</si>
  <si>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</si>
  <si>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</si>
  <si>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</si>
  <si>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</si>
  <si>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</si>
  <si>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</si>
  <si>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</si>
  <si>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</si>
  <si>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</si>
  <si>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</si>
  <si>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</si>
  <si>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</si>
  <si>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</si>
  <si>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</si>
  <si>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</si>
  <si>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</si>
  <si>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</si>
  <si>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</si>
  <si>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</si>
  <si>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</si>
  <si>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</si>
  <si>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</si>
  <si>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</si>
  <si>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</si>
  <si>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</si>
  <si>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</si>
  <si>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</si>
  <si>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</si>
  <si>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</si>
  <si>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</si>
  <si>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</si>
  <si>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</si>
  <si>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</si>
  <si>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</si>
  <si>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</si>
  <si>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</si>
  <si>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</si>
  <si>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</si>
  <si>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</si>
  <si>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</si>
  <si>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</si>
  <si>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</si>
  <si>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</si>
  <si>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</si>
  <si>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</si>
  <si>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</si>
  <si>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</si>
  <si>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</si>
  <si>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</si>
  <si>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</si>
  <si>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</si>
  <si>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</si>
  <si>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</si>
  <si>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</si>
  <si>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</si>
  <si>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</si>
  <si>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</si>
  <si>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</si>
  <si>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</si>
  <si>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</si>
  <si>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</si>
  <si>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</si>
  <si>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</si>
  <si>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</si>
  <si>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</si>
  <si>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</si>
  <si>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</si>
  <si>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</si>
  <si>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</si>
  <si>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</si>
  <si>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</si>
  <si>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</si>
  <si>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</si>
  <si>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</si>
  <si>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</si>
  <si>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</si>
  <si>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</si>
  <si>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</si>
  <si>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</si>
  <si>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</si>
  <si>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</si>
  <si>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</si>
  <si>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</si>
  <si>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</si>
  <si>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</si>
  <si>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</si>
  <si>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</si>
  <si>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</si>
  <si>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</si>
  <si>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</si>
  <si>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</si>
  <si>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</si>
  <si>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</si>
  <si>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</si>
  <si>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</si>
  <si>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</si>
  <si>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</si>
  <si>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</si>
  <si>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</si>
  <si>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</si>
  <si>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</si>
  <si>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</si>
  <si>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</si>
  <si>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</si>
  <si>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</si>
  <si>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</si>
  <si>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</si>
  <si>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</si>
  <si>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</si>
  <si>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</si>
  <si>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</si>
  <si>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</si>
  <si>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</si>
  <si>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</si>
  <si>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</si>
  <si>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</si>
  <si>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</si>
  <si>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</si>
  <si>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</si>
  <si>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</si>
  <si>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</si>
  <si>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</si>
  <si>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</si>
  <si>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</si>
  <si>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</si>
  <si>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</si>
  <si>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</si>
  <si>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</si>
  <si>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</si>
  <si>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</si>
  <si>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</si>
  <si>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</si>
  <si>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</si>
  <si>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</si>
  <si>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</si>
  <si>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</si>
  <si>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</si>
  <si>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</si>
  <si>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</si>
  <si>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</si>
  <si>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</si>
  <si>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</si>
  <si>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</si>
  <si>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</si>
  <si>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</si>
  <si>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</si>
  <si>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</si>
  <si>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</si>
  <si>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</si>
  <si>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</si>
  <si>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</si>
  <si>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</si>
  <si>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</si>
  <si>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突发公共卫生事件应急处理</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</si>
  <si>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</si>
  <si>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</si>
  <si>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</si>
  <si>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</si>
  <si>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</si>
  <si>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</si>
  <si>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</si>
  <si>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</si>
  <si>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</si>
  <si>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</si>
  <si>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</si>
  <si>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</si>
  <si>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</si>
  <si>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</si>
  <si>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</si>
  <si>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</si>
  <si>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</si>
  <si>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</si>
  <si>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</si>
  <si>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</si>
  <si>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</si>
  <si>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</si>
  <si>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</si>
  <si>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</si>
  <si>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</si>
  <si>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</si>
  <si>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</si>
  <si>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</si>
  <si>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</si>
  <si>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</si>
  <si>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</si>
  <si>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</si>
  <si>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</si>
  <si>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</si>
  <si>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</si>
  <si>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</si>
  <si>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</si>
  <si>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</si>
  <si>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</si>
  <si>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</si>
  <si>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</si>
  <si>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</si>
  <si>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</si>
  <si>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2101601</t>
  </si>
  <si>
    <t>2101701</t>
  </si>
  <si>
    <t>2101702</t>
  </si>
  <si>
    <t>2101703</t>
  </si>
  <si>
    <t>2101704</t>
  </si>
  <si>
    <t>中医（民族医）药专项</t>
  </si>
  <si>
    <t>2101799</t>
  </si>
  <si>
    <t>其他中医药事务支出</t>
  </si>
  <si>
    <t>2101801</t>
  </si>
  <si>
    <t>2101802</t>
  </si>
  <si>
    <t>2101803</t>
  </si>
  <si>
    <t>2101899</t>
  </si>
  <si>
    <t>其他疾病预防控制事务支出</t>
  </si>
  <si>
    <t>2109999</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</si>
  <si>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</si>
  <si>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</si>
  <si>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</si>
  <si>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</si>
  <si>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</si>
  <si>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</si>
  <si>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</si>
  <si>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</si>
  <si>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</si>
  <si>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</si>
  <si>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</si>
  <si>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</si>
  <si>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</si>
  <si>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</si>
  <si>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</si>
  <si>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</si>
  <si>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</si>
  <si>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</si>
  <si>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</si>
  <si>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</si>
  <si>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</si>
  <si>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</si>
  <si>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</si>
  <si>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</si>
  <si>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</si>
  <si>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</si>
  <si>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</si>
  <si>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</si>
  <si>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</si>
  <si>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</si>
  <si>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</si>
  <si>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</si>
  <si>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</si>
  <si>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</si>
  <si>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</si>
  <si>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</si>
  <si>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</si>
  <si>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</si>
  <si>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</si>
  <si>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</si>
  <si>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</si>
  <si>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</si>
  <si>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</si>
  <si>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</si>
  <si>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</si>
  <si>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</si>
  <si>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</si>
  <si>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</si>
  <si>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</si>
  <si>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</si>
  <si>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</si>
  <si>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</si>
  <si>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</si>
  <si>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</si>
  <si>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</si>
  <si>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</si>
  <si>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</si>
  <si>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</si>
  <si>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</si>
  <si>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</si>
  <si>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</si>
  <si>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</si>
  <si>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</si>
  <si>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</si>
  <si>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</si>
  <si>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</si>
  <si>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</si>
  <si>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</si>
  <si>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</si>
  <si>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</si>
  <si>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2111001</t>
  </si>
  <si>
    <t>2111101</t>
  </si>
  <si>
    <t>生态环境监测与信息</t>
  </si>
  <si>
    <t>2111102</t>
  </si>
  <si>
    <t>生态环境执法监察</t>
  </si>
  <si>
    <t>2111103</t>
  </si>
  <si>
    <t>减排专项支出</t>
  </si>
  <si>
    <t>2111104</t>
  </si>
  <si>
    <t>清洁生产专项支出</t>
  </si>
  <si>
    <t>2111199</t>
  </si>
  <si>
    <t>其他污染减排支出</t>
  </si>
  <si>
    <t>2111201</t>
  </si>
  <si>
    <t>2111301</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</si>
  <si>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</si>
  <si>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</si>
  <si>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</si>
  <si>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</si>
  <si>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</si>
  <si>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</si>
  <si>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</si>
  <si>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</si>
  <si>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</si>
  <si>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</si>
  <si>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</si>
  <si>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</si>
  <si>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</si>
  <si>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</si>
  <si>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</si>
  <si>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</si>
  <si>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</si>
  <si>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</si>
  <si>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</si>
  <si>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</si>
  <si>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</si>
  <si>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</si>
  <si>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</si>
  <si>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</si>
  <si>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</si>
  <si>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</si>
  <si>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</si>
  <si>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</si>
  <si>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</si>
  <si>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</si>
  <si>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</si>
  <si>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</si>
  <si>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</si>
  <si>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</si>
  <si>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2120303</t>
  </si>
  <si>
    <t>小城镇基础设施建设</t>
  </si>
  <si>
    <t>2120399</t>
  </si>
  <si>
    <t>其他城乡社区公共设施支出</t>
  </si>
  <si>
    <t>2120501</t>
  </si>
  <si>
    <t>2120601</t>
  </si>
  <si>
    <t>2129999</t>
  </si>
  <si>
    <t>2130101</t>
  </si>
  <si>
    <t>2130102</t>
  </si>
  <si>
    <t>2130103</t>
  </si>
  <si>
    <t>2130104</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</si>
  <si>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</si>
  <si>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</si>
  <si>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</si>
  <si>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</si>
  <si>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</si>
  <si>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</si>
  <si>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</si>
  <si>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</si>
  <si>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</si>
  <si>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</si>
  <si>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</si>
  <si>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</si>
  <si>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</si>
  <si>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</si>
  <si>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</si>
  <si>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</si>
  <si>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</si>
  <si>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</si>
  <si>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</si>
  <si>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</si>
  <si>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</si>
  <si>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</si>
  <si>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</si>
  <si>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</si>
  <si>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</si>
  <si>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</si>
  <si>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</si>
  <si>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</si>
  <si>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</si>
  <si>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</si>
  <si>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</si>
  <si>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</si>
  <si>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</si>
  <si>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</si>
  <si>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</si>
  <si>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</si>
  <si>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</si>
  <si>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</si>
  <si>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</si>
  <si>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</si>
  <si>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</si>
  <si>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</si>
  <si>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</si>
  <si>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</si>
  <si>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</si>
  <si>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</si>
  <si>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</si>
  <si>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</si>
  <si>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</si>
  <si>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</si>
  <si>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</si>
  <si>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</si>
  <si>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</si>
  <si>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</si>
  <si>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</si>
  <si>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</si>
  <si>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</si>
  <si>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</si>
  <si>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</si>
  <si>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</si>
  <si>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</si>
  <si>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</si>
  <si>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</si>
  <si>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</si>
  <si>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</si>
  <si>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</si>
  <si>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</si>
  <si>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</si>
  <si>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</si>
  <si>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</si>
  <si>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</si>
  <si>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</si>
  <si>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</si>
  <si>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</si>
  <si>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</si>
  <si>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</si>
  <si>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</si>
  <si>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</si>
  <si>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</si>
  <si>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</si>
  <si>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</si>
  <si>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</si>
  <si>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</si>
  <si>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</si>
  <si>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</si>
  <si>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</si>
  <si>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</si>
  <si>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</si>
  <si>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</si>
  <si>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</si>
  <si>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</si>
  <si>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</si>
  <si>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</si>
  <si>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</si>
  <si>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</si>
  <si>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</si>
  <si>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</si>
  <si>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</si>
  <si>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</si>
  <si>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</si>
  <si>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</si>
  <si>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</si>
  <si>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</si>
  <si>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</si>
  <si>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</si>
  <si>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</si>
  <si>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</si>
  <si>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</si>
  <si>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</si>
  <si>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</si>
  <si>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</si>
  <si>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</si>
  <si>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</si>
  <si>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</si>
  <si>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</si>
  <si>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</si>
  <si>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</si>
  <si>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</si>
  <si>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</si>
  <si>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</si>
  <si>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</si>
  <si>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</si>
  <si>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</si>
  <si>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</si>
  <si>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</si>
  <si>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</si>
  <si>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</si>
  <si>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</si>
  <si>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</si>
  <si>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</si>
  <si>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</si>
  <si>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2130501</t>
  </si>
  <si>
    <t>2130502</t>
  </si>
  <si>
    <t>2130503</t>
  </si>
  <si>
    <t>2130504</t>
  </si>
  <si>
    <t>农村基础设施建设</t>
  </si>
  <si>
    <t>2130505</t>
  </si>
  <si>
    <t>生产发展</t>
  </si>
  <si>
    <t>2130506</t>
  </si>
  <si>
    <t>社会发展</t>
  </si>
  <si>
    <t>2130507</t>
  </si>
  <si>
    <t>贷款奖补和贴息</t>
  </si>
  <si>
    <t>2130508</t>
  </si>
  <si>
    <t>“三西”农业建设专项补助</t>
  </si>
  <si>
    <t>2130550</t>
  </si>
  <si>
    <t>2130599</t>
  </si>
  <si>
    <t>其他巩固脱贫攻坚成果衔接乡村振兴支出</t>
  </si>
  <si>
    <t>2130701</t>
  </si>
  <si>
    <t>对村级公益事业建设的补助</t>
  </si>
  <si>
    <t>2130704</t>
  </si>
  <si>
    <t>国有农场办社会职能改革补助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</si>
  <si>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</si>
  <si>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</si>
  <si>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</si>
  <si>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</si>
  <si>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</si>
  <si>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</si>
  <si>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</si>
  <si>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</si>
  <si>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</si>
  <si>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</si>
  <si>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</si>
  <si>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</si>
  <si>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</si>
  <si>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</si>
  <si>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</si>
  <si>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</si>
  <si>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</si>
  <si>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</si>
  <si>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</si>
  <si>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</si>
  <si>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</si>
  <si>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</si>
  <si>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</si>
  <si>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</si>
  <si>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</si>
  <si>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2140101</t>
  </si>
  <si>
    <t>2140102</t>
  </si>
  <si>
    <t>2140103</t>
  </si>
  <si>
    <t>2140104</t>
  </si>
  <si>
    <t>公路建设</t>
  </si>
  <si>
    <t>2140106</t>
  </si>
  <si>
    <t>公路养护</t>
  </si>
  <si>
    <t>2140109</t>
  </si>
  <si>
    <t>交通运输信息化建设</t>
  </si>
  <si>
    <t>2140110</t>
  </si>
  <si>
    <t>公路和运输安全</t>
  </si>
  <si>
    <t>2140111</t>
  </si>
  <si>
    <t>公路还贷专项</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</si>
  <si>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</si>
  <si>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</si>
  <si>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</si>
  <si>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</si>
  <si>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</si>
  <si>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</si>
  <si>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</si>
  <si>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</si>
  <si>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</si>
  <si>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</si>
  <si>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</si>
  <si>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</si>
  <si>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</si>
  <si>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</si>
  <si>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</si>
  <si>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</si>
  <si>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</si>
  <si>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</si>
  <si>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</si>
  <si>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</si>
  <si>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</si>
  <si>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</si>
  <si>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</si>
  <si>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</si>
  <si>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</si>
  <si>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</si>
  <si>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</si>
  <si>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</si>
  <si>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</si>
  <si>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</si>
  <si>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</si>
  <si>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</si>
  <si>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</si>
  <si>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</si>
  <si>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</si>
  <si>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</si>
  <si>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</si>
  <si>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</si>
  <si>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</si>
  <si>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</si>
  <si>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</si>
  <si>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</si>
  <si>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</si>
  <si>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</si>
  <si>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</si>
  <si>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</si>
  <si>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</si>
  <si>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</si>
  <si>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</si>
  <si>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</si>
  <si>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</si>
  <si>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</si>
  <si>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</si>
  <si>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</si>
  <si>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</si>
  <si>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</si>
  <si>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</si>
  <si>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</si>
  <si>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</si>
  <si>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</si>
  <si>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</si>
  <si>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</si>
  <si>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</si>
  <si>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</si>
  <si>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</si>
  <si>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</si>
  <si>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</si>
  <si>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</si>
  <si>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</si>
  <si>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</si>
  <si>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</si>
  <si>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</si>
  <si>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</si>
  <si>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</si>
  <si>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</si>
  <si>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</si>
  <si>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</si>
  <si>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</si>
  <si>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</si>
  <si>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</si>
  <si>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</si>
  <si>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</si>
  <si>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</si>
  <si>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</si>
  <si>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</si>
  <si>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</si>
  <si>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</si>
  <si>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</si>
  <si>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</si>
  <si>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</si>
  <si>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</si>
  <si>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</si>
  <si>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</si>
  <si>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</si>
  <si>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</si>
  <si>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</si>
  <si>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</si>
  <si>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</si>
  <si>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</si>
  <si>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</si>
  <si>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</si>
  <si>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</si>
  <si>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</si>
  <si>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</si>
  <si>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</si>
  <si>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</si>
  <si>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</si>
  <si>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</si>
  <si>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</si>
  <si>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</si>
  <si>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</si>
  <si>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</si>
  <si>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</si>
  <si>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</si>
  <si>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</si>
  <si>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</si>
  <si>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</si>
  <si>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</si>
  <si>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</si>
  <si>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</si>
  <si>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</si>
  <si>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</si>
  <si>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</si>
  <si>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</si>
  <si>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</si>
  <si>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</si>
  <si>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</si>
  <si>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</si>
  <si>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</si>
  <si>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其他工业和信息产业监管支出</t>
  </si>
  <si>
    <t>2150701</t>
  </si>
  <si>
    <t>2150702</t>
  </si>
  <si>
    <t>2150703</t>
  </si>
  <si>
    <t>2150704</t>
  </si>
  <si>
    <t>国有企业监事会专项</t>
  </si>
  <si>
    <t>2150705</t>
  </si>
  <si>
    <t>中央企业专项管理</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</si>
  <si>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</si>
  <si>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</si>
  <si>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</si>
  <si>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</si>
  <si>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</si>
  <si>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</si>
  <si>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</si>
  <si>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</si>
  <si>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</si>
  <si>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</si>
  <si>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</si>
  <si>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</si>
  <si>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</si>
  <si>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</si>
  <si>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</si>
  <si>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</si>
  <si>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</si>
  <si>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</si>
  <si>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</si>
  <si>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</si>
  <si>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</si>
  <si>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</si>
  <si>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</si>
  <si>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</si>
  <si>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</si>
  <si>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</si>
  <si>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</si>
  <si>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</si>
  <si>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</si>
  <si>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</si>
  <si>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</si>
  <si>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</si>
  <si>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</si>
  <si>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</si>
  <si>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</si>
  <si>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</si>
  <si>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</si>
  <si>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</si>
  <si>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</si>
  <si>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</si>
  <si>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</si>
  <si>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</si>
  <si>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</si>
  <si>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</si>
  <si>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</si>
  <si>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</si>
  <si>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</si>
  <si>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</si>
  <si>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</si>
  <si>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</si>
  <si>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</si>
  <si>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</si>
  <si>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</si>
  <si>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</si>
  <si>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</si>
  <si>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</si>
  <si>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</si>
  <si>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</si>
  <si>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</si>
  <si>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</si>
  <si>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</si>
  <si>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</si>
  <si>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</si>
  <si>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</si>
  <si>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</si>
  <si>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</si>
  <si>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</si>
  <si>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</si>
  <si>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</si>
  <si>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</si>
  <si>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</si>
  <si>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</si>
  <si>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</si>
  <si>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</si>
  <si>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</si>
  <si>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</si>
  <si>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</si>
  <si>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</si>
  <si>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</si>
  <si>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</si>
  <si>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</si>
  <si>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</si>
  <si>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2170401</t>
  </si>
  <si>
    <t>中央银行亏损补贴</t>
  </si>
  <si>
    <t>2170499</t>
  </si>
  <si>
    <t>其他金融调控支出</t>
  </si>
  <si>
    <t>2179902</t>
  </si>
  <si>
    <t>重点企业贷款贴息</t>
  </si>
  <si>
    <t>2179999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</si>
  <si>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</si>
  <si>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</si>
  <si>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</si>
  <si>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</si>
  <si>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</si>
  <si>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</si>
  <si>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</si>
  <si>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</si>
  <si>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</si>
  <si>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</si>
  <si>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</si>
  <si>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</si>
  <si>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</si>
  <si>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</si>
  <si>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</si>
  <si>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</si>
  <si>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</si>
  <si>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</si>
  <si>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</si>
  <si>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</si>
  <si>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</si>
  <si>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</si>
  <si>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</si>
  <si>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</si>
  <si>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</si>
  <si>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</si>
  <si>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</si>
  <si>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</si>
  <si>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</si>
  <si>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</si>
  <si>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</si>
  <si>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</si>
  <si>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</si>
  <si>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</si>
  <si>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</si>
  <si>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</si>
  <si>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</si>
  <si>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</si>
  <si>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</si>
  <si>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</si>
  <si>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</si>
  <si>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</si>
  <si>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</si>
  <si>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</si>
  <si>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</si>
  <si>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</si>
  <si>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</si>
  <si>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</si>
  <si>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</si>
  <si>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</si>
  <si>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</si>
  <si>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</si>
  <si>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</si>
  <si>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</si>
  <si>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</si>
  <si>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</si>
  <si>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</si>
  <si>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</si>
  <si>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</si>
  <si>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</si>
  <si>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</si>
  <si>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</si>
  <si>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</si>
  <si>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</si>
  <si>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</si>
  <si>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</si>
  <si>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</si>
  <si>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</si>
  <si>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</si>
  <si>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</si>
  <si>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</si>
  <si>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</si>
  <si>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</si>
  <si>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</si>
  <si>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2210101</t>
  </si>
  <si>
    <t>廉租住房</t>
  </si>
  <si>
    <t>2210102</t>
  </si>
  <si>
    <t>沉陷区治理</t>
  </si>
  <si>
    <t>2210103</t>
  </si>
  <si>
    <t>棚户区改造</t>
  </si>
  <si>
    <t>2210104</t>
  </si>
  <si>
    <t>少数民族地区游牧民定居工程</t>
  </si>
  <si>
    <t>2210105</t>
  </si>
  <si>
    <t>农村危房改造</t>
  </si>
  <si>
    <t>2210106</t>
  </si>
  <si>
    <t>公共租赁住房</t>
  </si>
  <si>
    <t>2210107</t>
  </si>
  <si>
    <t>保障性住房租金补贴</t>
  </si>
  <si>
    <t>2210108</t>
  </si>
  <si>
    <t>老旧小区改造</t>
  </si>
  <si>
    <t>2210109</t>
  </si>
  <si>
    <t>住房租赁市场发展</t>
  </si>
  <si>
    <t>2210110</t>
  </si>
  <si>
    <t>保障性租赁住房</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</si>
  <si>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</si>
  <si>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</si>
  <si>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</si>
  <si>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</si>
  <si>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</si>
  <si>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</si>
  <si>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</si>
  <si>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</si>
  <si>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</si>
  <si>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</si>
  <si>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</si>
  <si>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</si>
  <si>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</si>
  <si>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</si>
  <si>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</si>
  <si>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</si>
  <si>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</si>
  <si>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</si>
  <si>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</si>
  <si>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</si>
  <si>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</si>
  <si>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</si>
  <si>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</si>
  <si>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</si>
  <si>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</si>
  <si>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</si>
  <si>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</si>
  <si>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</si>
  <si>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</si>
  <si>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</si>
  <si>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</si>
  <si>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</si>
  <si>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</si>
  <si>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</si>
  <si>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</si>
  <si>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</si>
  <si>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</si>
  <si>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</si>
  <si>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</si>
  <si>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</si>
  <si>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</si>
  <si>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</si>
  <si>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</si>
  <si>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</si>
  <si>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</si>
  <si>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</si>
  <si>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</si>
  <si>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</si>
  <si>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</si>
  <si>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</si>
  <si>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</si>
  <si>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</si>
  <si>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</si>
  <si>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</si>
  <si>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</si>
  <si>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</si>
  <si>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</si>
  <si>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</si>
  <si>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</si>
  <si>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</si>
  <si>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</si>
  <si>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</si>
  <si>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</si>
  <si>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</si>
  <si>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</si>
  <si>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</si>
  <si>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</si>
  <si>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</si>
  <si>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</si>
  <si>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</si>
  <si>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</si>
  <si>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</si>
  <si>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</si>
  <si>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</si>
  <si>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</si>
  <si>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</si>
  <si>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</si>
  <si>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</si>
  <si>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</si>
  <si>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</si>
  <si>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</si>
  <si>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</si>
  <si>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</si>
  <si>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</si>
  <si>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</si>
  <si>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</si>
  <si>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</si>
  <si>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</si>
  <si>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</si>
  <si>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</si>
  <si>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</si>
  <si>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</si>
  <si>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</si>
  <si>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</si>
  <si>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</si>
  <si>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</si>
  <si>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</si>
  <si>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</si>
  <si>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</si>
  <si>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</si>
  <si>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</si>
  <si>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</si>
  <si>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</si>
  <si>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</si>
  <si>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</si>
  <si>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</si>
  <si>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</si>
  <si>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</si>
  <si>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</si>
  <si>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</si>
  <si>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</si>
  <si>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</si>
  <si>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</si>
  <si>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</si>
  <si>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</si>
  <si>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</si>
  <si>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</si>
  <si>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</si>
  <si>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</si>
  <si>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</si>
  <si>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</si>
  <si>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</si>
  <si>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</si>
  <si>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</si>
  <si>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</si>
  <si>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</si>
  <si>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</si>
  <si>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</si>
  <si>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</si>
  <si>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</si>
  <si>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</si>
  <si>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</si>
  <si>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</si>
  <si>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</si>
  <si>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</si>
  <si>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</si>
  <si>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</si>
  <si>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</si>
  <si>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</si>
  <si>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</si>
  <si>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</si>
  <si>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</si>
  <si>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</si>
  <si>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</si>
  <si>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</si>
  <si>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</si>
  <si>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</si>
  <si>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</si>
  <si>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</si>
  <si>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</si>
  <si>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</si>
  <si>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</si>
  <si>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</si>
  <si>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</si>
  <si>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</si>
  <si>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</si>
  <si>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</si>
  <si>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</si>
  <si>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2290201</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</si>
  <si>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</si>
  <si>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</si>
  <si>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</si>
  <si>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</si>
  <si>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</si>
  <si>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</si>
  <si>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</si>
  <si>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</si>
  <si>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</si>
  <si>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</si>
  <si>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表三之一</t>
  </si>
  <si>
    <r>
      <rPr>
        <sz val="18"/>
        <rFont val="Times New Roman"/>
        <charset val="134"/>
      </rPr>
      <t>2024</t>
    </r>
    <r>
      <rPr>
        <sz val="18"/>
        <rFont val="方正小标宋简体"/>
        <charset val="134"/>
      </rPr>
      <t>年一般公共预算收支平衡表</t>
    </r>
  </si>
  <si>
    <r>
      <rPr>
        <sz val="12"/>
        <rFont val="仿宋_GB2312"/>
        <charset val="134"/>
      </rPr>
      <t>单位：万元</t>
    </r>
  </si>
  <si>
    <t>收入</t>
  </si>
  <si>
    <t>支出</t>
  </si>
  <si>
    <t xml:space="preserve">上年预计
执行数 </t>
  </si>
  <si>
    <t>预算数</t>
  </si>
  <si>
    <t>金额</t>
  </si>
  <si>
    <t>为上年预算数的%</t>
  </si>
  <si>
    <t>为上年预计执行数的%</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</si>
  <si>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</si>
  <si>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</si>
  <si>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</si>
  <si>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</si>
  <si>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</si>
  <si>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</si>
  <si>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</si>
  <si>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</si>
  <si>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</si>
  <si>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</si>
  <si>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</si>
  <si>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</si>
  <si>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</si>
  <si>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</si>
  <si>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</si>
  <si>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</si>
  <si>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</si>
  <si>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</si>
  <si>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</si>
  <si>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</si>
  <si>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</si>
  <si>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</si>
  <si>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</si>
  <si>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</si>
  <si>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</si>
  <si>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</si>
  <si>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</si>
  <si>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</si>
  <si>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</si>
  <si>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</si>
  <si>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</si>
  <si>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</si>
  <si>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</si>
  <si>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</si>
  <si>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</si>
  <si>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</si>
  <si>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</si>
  <si>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</si>
  <si>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</si>
  <si>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资源枯竭型城市转移支付补助收入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</si>
  <si>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</si>
  <si>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</si>
  <si>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</si>
  <si>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</si>
  <si>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</si>
  <si>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</si>
  <si>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</si>
  <si>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</si>
  <si>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</si>
  <si>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</si>
  <si>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</si>
  <si>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</si>
  <si>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</si>
  <si>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</si>
  <si>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</si>
  <si>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</si>
  <si>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</si>
  <si>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</si>
  <si>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</si>
  <si>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</si>
  <si>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</si>
  <si>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</si>
  <si>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</si>
  <si>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</si>
  <si>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</si>
  <si>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</si>
  <si>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</si>
  <si>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</si>
  <si>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</si>
  <si>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</si>
  <si>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</si>
  <si>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</si>
  <si>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</si>
  <si>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</si>
  <si>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</si>
  <si>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</si>
  <si>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</si>
  <si>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</si>
  <si>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</si>
  <si>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</si>
  <si>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</si>
  <si>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</si>
  <si>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</si>
  <si>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</si>
  <si>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</si>
  <si>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</si>
  <si>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</si>
  <si>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</si>
  <si>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</si>
  <si>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</si>
  <si>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</si>
  <si>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</si>
  <si>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</si>
  <si>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</si>
  <si>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</si>
  <si>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</si>
  <si>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</si>
  <si>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</si>
  <si>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1100296</t>
  </si>
  <si>
    <t>增值税留抵退税转移支付收入</t>
  </si>
  <si>
    <t>1100297</t>
  </si>
  <si>
    <t>其他退税减税降费转移支付收入</t>
  </si>
  <si>
    <t>1100298</t>
  </si>
  <si>
    <t>补充县区财力转移支付收入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</si>
  <si>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</si>
  <si>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</si>
  <si>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</si>
  <si>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</si>
  <si>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</si>
  <si>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</si>
  <si>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</si>
  <si>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</si>
  <si>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</si>
  <si>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</si>
  <si>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</si>
  <si>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</si>
  <si>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</si>
  <si>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</si>
  <si>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</si>
  <si>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</si>
  <si>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</si>
  <si>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</si>
  <si>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</si>
  <si>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</si>
  <si>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</si>
  <si>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</si>
  <si>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</si>
  <si>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</si>
  <si>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</si>
  <si>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</si>
  <si>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</si>
  <si>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</si>
  <si>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</si>
  <si>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</si>
  <si>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</si>
  <si>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</si>
  <si>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</si>
  <si>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</si>
  <si>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</si>
  <si>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</si>
  <si>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</si>
  <si>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</si>
  <si>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</si>
  <si>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</si>
  <si>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</si>
  <si>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</si>
  <si>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</si>
  <si>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</si>
  <si>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</si>
  <si>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r>
      <rPr>
        <sz val="11"/>
        <rFont val="仿宋_GB2312"/>
        <charset val="134"/>
      </rPr>
      <t>体制上解支出</t>
    </r>
  </si>
  <si>
    <t>1100602</t>
  </si>
  <si>
    <t>专项上解收入</t>
  </si>
  <si>
    <t>2300602</t>
  </si>
  <si>
    <r>
      <rPr>
        <sz val="11"/>
        <rFont val="仿宋_GB2312"/>
        <charset val="134"/>
      </rPr>
      <t>专项上解支出</t>
    </r>
  </si>
  <si>
    <t>11008</t>
  </si>
  <si>
    <t>上年结余收入</t>
  </si>
  <si>
    <t>23008</t>
  </si>
  <si>
    <r>
      <rPr>
        <sz val="11"/>
        <rFont val="仿宋_GB2312"/>
        <charset val="134"/>
      </rPr>
      <t>调出资金</t>
    </r>
  </si>
  <si>
    <t>1100801</t>
  </si>
  <si>
    <t>一般公共预算上年结余收入</t>
  </si>
  <si>
    <t>2300899</t>
  </si>
  <si>
    <r>
      <rPr>
        <sz val="11"/>
        <rFont val="仿宋_GB2312"/>
        <charset val="134"/>
      </rPr>
      <t>其他调出资金</t>
    </r>
  </si>
  <si>
    <t>23009</t>
  </si>
  <si>
    <r>
      <rPr>
        <sz val="11"/>
        <rFont val="仿宋_GB2312"/>
        <charset val="134"/>
      </rPr>
      <t>年终结余</t>
    </r>
  </si>
  <si>
    <t>2300901</t>
  </si>
  <si>
    <r>
      <rPr>
        <sz val="11"/>
        <rFont val="仿宋_GB2312"/>
        <charset val="134"/>
      </rPr>
      <t>一般公共预算年终结余</t>
    </r>
  </si>
  <si>
    <t>11009</t>
  </si>
  <si>
    <t>调入资金</t>
  </si>
  <si>
    <t>23011</t>
  </si>
  <si>
    <r>
      <rPr>
        <sz val="11"/>
        <rFont val="仿宋_GB2312"/>
        <charset val="134"/>
      </rPr>
      <t>债务转贷支出</t>
    </r>
  </si>
  <si>
    <t>1100901</t>
  </si>
  <si>
    <t>调入一般公共预算资金</t>
  </si>
  <si>
    <t>2301101</t>
  </si>
  <si>
    <r>
      <rPr>
        <sz val="11"/>
        <rFont val="仿宋_GB2312"/>
        <charset val="134"/>
      </rPr>
      <t>地方政府一般债券转贷支出</t>
    </r>
  </si>
  <si>
    <t>110090102</t>
  </si>
  <si>
    <t>从政府性基金预算调入一般公共预算</t>
  </si>
  <si>
    <t>2301102</t>
  </si>
  <si>
    <r>
      <rPr>
        <sz val="11"/>
        <rFont val="仿宋_GB2312"/>
        <charset val="134"/>
      </rPr>
      <t>地方政府向外国政府借款转贷支出</t>
    </r>
  </si>
  <si>
    <t>110090103</t>
  </si>
  <si>
    <t>从国有资本经营预算调入一般公共预算</t>
  </si>
  <si>
    <t>2301103</t>
  </si>
  <si>
    <r>
      <rPr>
        <sz val="11"/>
        <rFont val="仿宋_GB2312"/>
        <charset val="134"/>
      </rPr>
      <t>地方政府向国际组织借款转贷支出</t>
    </r>
  </si>
  <si>
    <t>110090199</t>
  </si>
  <si>
    <t>从其他资金调入一般公共预算</t>
  </si>
  <si>
    <t>2301104</t>
  </si>
  <si>
    <r>
      <rPr>
        <sz val="11"/>
        <rFont val="仿宋_GB2312"/>
        <charset val="134"/>
      </rPr>
      <t>地方政府其他一般债务转贷支出</t>
    </r>
  </si>
  <si>
    <t>11011</t>
  </si>
  <si>
    <t>债务转贷收入</t>
  </si>
  <si>
    <t>23015</t>
  </si>
  <si>
    <r>
      <rPr>
        <sz val="11"/>
        <rFont val="仿宋_GB2312"/>
        <charset val="134"/>
      </rPr>
      <t>安排预算稳定调节基金</t>
    </r>
  </si>
  <si>
    <t>1101101</t>
  </si>
  <si>
    <t>地方政府一般债务转贷收入</t>
  </si>
  <si>
    <t>23016</t>
  </si>
  <si>
    <r>
      <rPr>
        <sz val="11"/>
        <rFont val="仿宋_GB2312"/>
        <charset val="134"/>
      </rPr>
      <t>补充预算周转金</t>
    </r>
  </si>
  <si>
    <t>110110101</t>
  </si>
  <si>
    <t>地方政府一般债券转贷收入</t>
  </si>
  <si>
    <t>23021</t>
  </si>
  <si>
    <r>
      <rPr>
        <sz val="11"/>
        <rFont val="仿宋_GB2312"/>
        <charset val="134"/>
      </rPr>
      <t>区域间转移性支出</t>
    </r>
  </si>
  <si>
    <t>110110102</t>
  </si>
  <si>
    <t>地方政府向外国政府借款转贷收入</t>
  </si>
  <si>
    <t>2302101</t>
  </si>
  <si>
    <r>
      <rPr>
        <sz val="11"/>
        <rFont val="仿宋_GB2312"/>
        <charset val="134"/>
      </rPr>
      <t>援助其他地区支出</t>
    </r>
  </si>
  <si>
    <t>110110103</t>
  </si>
  <si>
    <t>地方政府向国际组织借款转贷收入</t>
  </si>
  <si>
    <t>2302102</t>
  </si>
  <si>
    <r>
      <rPr>
        <sz val="11"/>
        <rFont val="仿宋_GB2312"/>
        <charset val="134"/>
      </rPr>
      <t>生态保护补偿转移性支出</t>
    </r>
  </si>
  <si>
    <t>110110104</t>
  </si>
  <si>
    <t>地方政府其他一般债务转贷收入</t>
  </si>
  <si>
    <t>2302103</t>
  </si>
  <si>
    <r>
      <rPr>
        <sz val="11"/>
        <rFont val="仿宋_GB2312"/>
        <charset val="134"/>
      </rPr>
      <t>土地指标调剂转移性支出</t>
    </r>
  </si>
  <si>
    <t>11015</t>
  </si>
  <si>
    <t>动用预算稳定调节基金</t>
  </si>
  <si>
    <t>2302199</t>
  </si>
  <si>
    <r>
      <rPr>
        <sz val="11"/>
        <rFont val="仿宋_GB2312"/>
        <charset val="134"/>
      </rPr>
      <t>其他转移性支出</t>
    </r>
  </si>
  <si>
    <t>11021</t>
  </si>
  <si>
    <t>区域间转移性收入</t>
  </si>
  <si>
    <t>1102101</t>
  </si>
  <si>
    <t>接受其他地区援助收入</t>
  </si>
  <si>
    <t>1102102</t>
  </si>
  <si>
    <t>生态保护补偿转移性收入</t>
  </si>
  <si>
    <t>1102103</t>
  </si>
  <si>
    <t>土地指标调剂转移性收入</t>
  </si>
  <si>
    <t>1102199</t>
  </si>
  <si>
    <t>其他转移性收入</t>
  </si>
  <si>
    <t>105</t>
  </si>
  <si>
    <t>债务收入</t>
  </si>
  <si>
    <t>10504</t>
  </si>
  <si>
    <t>地方政府债务收入</t>
  </si>
  <si>
    <t>231</t>
  </si>
  <si>
    <t>债务还本支出</t>
  </si>
  <si>
    <t>1050401</t>
  </si>
  <si>
    <t>一般债务收入</t>
  </si>
  <si>
    <t>23103</t>
  </si>
  <si>
    <r>
      <rPr>
        <sz val="11"/>
        <rFont val="仿宋_GB2312"/>
        <charset val="134"/>
      </rPr>
      <t>地方政府一般债务还本支出</t>
    </r>
  </si>
  <si>
    <t>105040101</t>
  </si>
  <si>
    <t>地方政府一般债券收入</t>
  </si>
  <si>
    <t>2310301</t>
  </si>
  <si>
    <r>
      <rPr>
        <sz val="11"/>
        <rFont val="仿宋_GB2312"/>
        <charset val="134"/>
      </rPr>
      <t>地方政府一般债券还本支出</t>
    </r>
  </si>
  <si>
    <t>105040102</t>
  </si>
  <si>
    <t>地方政府向外国政府借款收入</t>
  </si>
  <si>
    <t>2310302</t>
  </si>
  <si>
    <r>
      <rPr>
        <sz val="11"/>
        <rFont val="仿宋_GB2312"/>
        <charset val="134"/>
      </rPr>
      <t>地方政府向外国政府借款还本支出</t>
    </r>
  </si>
  <si>
    <t>105040103</t>
  </si>
  <si>
    <t>地方政府向国际组织借款收入</t>
  </si>
  <si>
    <t>2310303</t>
  </si>
  <si>
    <r>
      <rPr>
        <sz val="11"/>
        <rFont val="仿宋_GB2312"/>
        <charset val="134"/>
      </rPr>
      <t>地方政府向国际组织借款还本支出</t>
    </r>
  </si>
  <si>
    <t>105040104</t>
  </si>
  <si>
    <t>地方政府其他一般债务收入</t>
  </si>
  <si>
    <t>2310399</t>
  </si>
  <si>
    <r>
      <rPr>
        <sz val="11"/>
        <rFont val="仿宋_GB2312"/>
        <charset val="134"/>
      </rPr>
      <t>地方政府其他一般债务还本支出</t>
    </r>
  </si>
  <si>
    <t>支出总计</t>
  </si>
  <si>
    <t>表三之二</t>
  </si>
  <si>
    <t>收
支
大
类</t>
  </si>
  <si>
    <t>上年预算数</t>
  </si>
  <si>
    <t>上年执行数</t>
  </si>
  <si>
    <t>收支对象级次</t>
  </si>
  <si>
    <t>金额
小计</t>
  </si>
  <si>
    <t>为上年执行数的%</t>
  </si>
  <si>
    <t>地市级</t>
  </si>
  <si>
    <t>中央级</t>
  </si>
  <si>
    <r>
      <rPr>
        <sz val="11"/>
        <rFont val="仿宋_GB2312"/>
        <charset val="134"/>
      </rPr>
      <t>收
入
类</t>
    </r>
  </si>
  <si>
    <r>
      <rPr>
        <sz val="11"/>
        <rFont val="仿宋_GB2312"/>
        <charset val="134"/>
      </rPr>
      <t>所得税基数返还收入</t>
    </r>
  </si>
  <si>
    <r>
      <rPr>
        <sz val="11"/>
        <rFont val="仿宋_GB2312"/>
        <charset val="134"/>
      </rPr>
      <t>成品油税费改革税收返还收入</t>
    </r>
  </si>
  <si>
    <r>
      <rPr>
        <sz val="11"/>
        <rFont val="仿宋_GB2312"/>
        <charset val="134"/>
      </rPr>
      <t>增值税税收返还收入</t>
    </r>
  </si>
  <si>
    <r>
      <rPr>
        <sz val="11"/>
        <rFont val="仿宋_GB2312"/>
        <charset val="134"/>
      </rPr>
      <t>消费税税收返还收入</t>
    </r>
  </si>
  <si>
    <r>
      <rPr>
        <sz val="11"/>
        <rFont val="仿宋_GB2312"/>
        <charset val="134"/>
      </rPr>
      <t>增值税</t>
    </r>
    <r>
      <rPr>
        <sz val="11"/>
        <rFont val="Times New Roman"/>
        <charset val="134"/>
      </rPr>
      <t>“</t>
    </r>
    <r>
      <rPr>
        <sz val="11"/>
        <rFont val="仿宋_GB2312"/>
        <charset val="134"/>
      </rPr>
      <t>五五分享</t>
    </r>
    <r>
      <rPr>
        <sz val="11"/>
        <rFont val="Times New Roman"/>
        <charset val="134"/>
      </rPr>
      <t>”</t>
    </r>
    <r>
      <rPr>
        <sz val="11"/>
        <rFont val="仿宋_GB2312"/>
        <charset val="134"/>
      </rPr>
      <t>税收返还收入</t>
    </r>
  </si>
  <si>
    <r>
      <rPr>
        <sz val="11"/>
        <rFont val="仿宋_GB2312"/>
        <charset val="134"/>
      </rPr>
      <t>其他返还性收入</t>
    </r>
  </si>
  <si>
    <r>
      <rPr>
        <sz val="11"/>
        <rFont val="仿宋_GB2312"/>
        <charset val="134"/>
      </rPr>
      <t>体制补助收入</t>
    </r>
  </si>
  <si>
    <r>
      <rPr>
        <sz val="11"/>
        <rFont val="仿宋_GB2312"/>
        <charset val="134"/>
      </rPr>
      <t>均衡性转移支付收入</t>
    </r>
  </si>
  <si>
    <r>
      <rPr>
        <sz val="11"/>
        <rFont val="仿宋_GB2312"/>
        <charset val="134"/>
      </rPr>
      <t>县级基本财力保障机制奖补资金收入</t>
    </r>
  </si>
  <si>
    <r>
      <rPr>
        <sz val="11"/>
        <rFont val="仿宋_GB2312"/>
        <charset val="134"/>
      </rPr>
      <t>结算补助收入</t>
    </r>
  </si>
  <si>
    <r>
      <rPr>
        <sz val="11"/>
        <rFont val="仿宋_GB2312"/>
        <charset val="134"/>
      </rPr>
      <t>资源枯竭型城市转移支付补助收入</t>
    </r>
  </si>
  <si>
    <r>
      <rPr>
        <sz val="11"/>
        <rFont val="仿宋_GB2312"/>
        <charset val="134"/>
      </rPr>
      <t>企业事业单位划转补助收入</t>
    </r>
  </si>
  <si>
    <r>
      <rPr>
        <sz val="11"/>
        <rFont val="仿宋_GB2312"/>
        <charset val="134"/>
      </rPr>
      <t>产粮（油）大县奖励资金收入</t>
    </r>
  </si>
  <si>
    <r>
      <rPr>
        <sz val="11"/>
        <rFont val="仿宋_GB2312"/>
        <charset val="134"/>
      </rPr>
      <t>重点生态功能区转移支付收入</t>
    </r>
  </si>
  <si>
    <r>
      <rPr>
        <sz val="11"/>
        <rFont val="仿宋_GB2312"/>
        <charset val="134"/>
      </rPr>
      <t>固定数额补助收入</t>
    </r>
  </si>
  <si>
    <r>
      <rPr>
        <sz val="11"/>
        <rFont val="仿宋_GB2312"/>
        <charset val="134"/>
      </rPr>
      <t>革命老区转移支付收入</t>
    </r>
  </si>
  <si>
    <r>
      <rPr>
        <sz val="11"/>
        <rFont val="仿宋_GB2312"/>
        <charset val="134"/>
      </rPr>
      <t>民族地区转移支付收入</t>
    </r>
  </si>
  <si>
    <r>
      <rPr>
        <sz val="11"/>
        <rFont val="仿宋_GB2312"/>
        <charset val="134"/>
      </rPr>
      <t>边境地区转移支付收入</t>
    </r>
  </si>
  <si>
    <r>
      <rPr>
        <sz val="11"/>
        <rFont val="仿宋_GB2312"/>
        <charset val="134"/>
      </rPr>
      <t>巩固脱贫攻坚成果衔接乡村振兴转移支付收入</t>
    </r>
  </si>
  <si>
    <r>
      <rPr>
        <sz val="11"/>
        <rFont val="仿宋_GB2312"/>
        <charset val="134"/>
      </rPr>
      <t>一般公共服务共同财政事权转移支付收入</t>
    </r>
  </si>
  <si>
    <r>
      <rPr>
        <sz val="11"/>
        <rFont val="仿宋_GB2312"/>
        <charset val="134"/>
      </rPr>
      <t>外交共同财政事权转移支付收入</t>
    </r>
  </si>
  <si>
    <r>
      <rPr>
        <sz val="11"/>
        <rFont val="仿宋_GB2312"/>
        <charset val="134"/>
      </rPr>
      <t>国防共同财政事权转移支付收入</t>
    </r>
  </si>
  <si>
    <r>
      <rPr>
        <sz val="11"/>
        <rFont val="仿宋_GB2312"/>
        <charset val="134"/>
      </rPr>
      <t>公共安全共同财政事权转移支付收入</t>
    </r>
  </si>
  <si>
    <r>
      <rPr>
        <sz val="11"/>
        <rFont val="仿宋_GB2312"/>
        <charset val="134"/>
      </rPr>
      <t>教育共同财政事权转移支付收入</t>
    </r>
  </si>
  <si>
    <r>
      <rPr>
        <sz val="11"/>
        <rFont val="仿宋_GB2312"/>
        <charset val="134"/>
      </rPr>
      <t>科学技术共同财政事权转移支付收入</t>
    </r>
  </si>
  <si>
    <r>
      <rPr>
        <sz val="11"/>
        <rFont val="仿宋_GB2312"/>
        <charset val="134"/>
      </rPr>
      <t>文化旅游体育与传媒共同财政事权转移支付收入</t>
    </r>
  </si>
  <si>
    <r>
      <rPr>
        <sz val="11"/>
        <rFont val="仿宋_GB2312"/>
        <charset val="134"/>
      </rPr>
      <t>社会保障和就业共同财政事权转移支付收入</t>
    </r>
  </si>
  <si>
    <r>
      <rPr>
        <sz val="11"/>
        <rFont val="仿宋_GB2312"/>
        <charset val="134"/>
      </rPr>
      <t>医疗卫生共同财政事权转移支付收入</t>
    </r>
  </si>
  <si>
    <r>
      <rPr>
        <sz val="11"/>
        <rFont val="仿宋_GB2312"/>
        <charset val="134"/>
      </rPr>
      <t>节能环保共同财政事权转移支付收入</t>
    </r>
  </si>
  <si>
    <r>
      <rPr>
        <sz val="11"/>
        <rFont val="仿宋_GB2312"/>
        <charset val="134"/>
      </rPr>
      <t>城乡社区共同财政事权转移支付收入</t>
    </r>
  </si>
  <si>
    <r>
      <rPr>
        <sz val="11"/>
        <rFont val="仿宋_GB2312"/>
        <charset val="134"/>
      </rPr>
      <t>农林水共同财政事权转移支付收入</t>
    </r>
  </si>
  <si>
    <r>
      <rPr>
        <sz val="11"/>
        <rFont val="仿宋_GB2312"/>
        <charset val="134"/>
      </rPr>
      <t>交通运输共同财政事权转移支付收入</t>
    </r>
  </si>
  <si>
    <r>
      <rPr>
        <sz val="11"/>
        <rFont val="仿宋_GB2312"/>
        <charset val="134"/>
      </rPr>
      <t>资源勘探工业信息等共同财政事权转移支付收入</t>
    </r>
  </si>
  <si>
    <r>
      <rPr>
        <sz val="11"/>
        <rFont val="仿宋_GB2312"/>
        <charset val="134"/>
      </rPr>
      <t>商业服务业等共同财政事权转移支付收入</t>
    </r>
  </si>
  <si>
    <r>
      <rPr>
        <sz val="11"/>
        <rFont val="仿宋_GB2312"/>
        <charset val="134"/>
      </rPr>
      <t>金融共同财政事权转移支付收入</t>
    </r>
  </si>
  <si>
    <r>
      <rPr>
        <sz val="11"/>
        <rFont val="仿宋_GB2312"/>
        <charset val="134"/>
      </rPr>
      <t>自然资源海洋气象等共同财政事权转移支付收入</t>
    </r>
  </si>
  <si>
    <r>
      <rPr>
        <sz val="11"/>
        <rFont val="仿宋_GB2312"/>
        <charset val="134"/>
      </rPr>
      <t>住房保障共同财政事权转移支付收入</t>
    </r>
  </si>
  <si>
    <r>
      <rPr>
        <sz val="11"/>
        <rFont val="仿宋_GB2312"/>
        <charset val="134"/>
      </rPr>
      <t>粮油物资储备共同财政事权转移支付收入</t>
    </r>
  </si>
  <si>
    <r>
      <rPr>
        <sz val="11"/>
        <rFont val="仿宋_GB2312"/>
        <charset val="134"/>
      </rPr>
      <t>一般公共服务</t>
    </r>
  </si>
  <si>
    <r>
      <rPr>
        <sz val="11"/>
        <rFont val="仿宋_GB2312"/>
        <charset val="134"/>
      </rPr>
      <t>外交</t>
    </r>
  </si>
  <si>
    <r>
      <rPr>
        <sz val="11"/>
        <rFont val="仿宋_GB2312"/>
        <charset val="134"/>
      </rPr>
      <t>国防</t>
    </r>
  </si>
  <si>
    <r>
      <rPr>
        <sz val="11"/>
        <rFont val="仿宋_GB2312"/>
        <charset val="134"/>
      </rPr>
      <t>公共安全</t>
    </r>
  </si>
  <si>
    <r>
      <rPr>
        <sz val="11"/>
        <rFont val="仿宋_GB2312"/>
        <charset val="134"/>
      </rPr>
      <t>教育</t>
    </r>
  </si>
  <si>
    <r>
      <rPr>
        <sz val="11"/>
        <rFont val="仿宋_GB2312"/>
        <charset val="134"/>
      </rPr>
      <t>科学技术</t>
    </r>
  </si>
  <si>
    <r>
      <rPr>
        <sz val="11"/>
        <rFont val="仿宋_GB2312"/>
        <charset val="134"/>
      </rPr>
      <t>文化旅游体育与传媒</t>
    </r>
  </si>
  <si>
    <r>
      <rPr>
        <sz val="11"/>
        <rFont val="仿宋_GB2312"/>
        <charset val="134"/>
      </rPr>
      <t>社会保障和就业</t>
    </r>
  </si>
  <si>
    <r>
      <rPr>
        <sz val="11"/>
        <rFont val="仿宋_GB2312"/>
        <charset val="134"/>
      </rPr>
      <t>卫生健康</t>
    </r>
  </si>
  <si>
    <r>
      <rPr>
        <sz val="11"/>
        <rFont val="仿宋_GB2312"/>
        <charset val="134"/>
      </rPr>
      <t>节能环保</t>
    </r>
  </si>
  <si>
    <r>
      <rPr>
        <sz val="11"/>
        <rFont val="仿宋_GB2312"/>
        <charset val="134"/>
      </rPr>
      <t>城乡社区</t>
    </r>
  </si>
  <si>
    <r>
      <rPr>
        <sz val="11"/>
        <rFont val="仿宋_GB2312"/>
        <charset val="134"/>
      </rPr>
      <t>农林水</t>
    </r>
  </si>
  <si>
    <r>
      <rPr>
        <sz val="11"/>
        <rFont val="仿宋_GB2312"/>
        <charset val="134"/>
      </rPr>
      <t>交通运输</t>
    </r>
  </si>
  <si>
    <r>
      <rPr>
        <sz val="11"/>
        <rFont val="仿宋_GB2312"/>
        <charset val="134"/>
      </rPr>
      <t>资源勘探工业信息等</t>
    </r>
  </si>
  <si>
    <r>
      <rPr>
        <sz val="11"/>
        <rFont val="仿宋_GB2312"/>
        <charset val="134"/>
      </rPr>
      <t>商业服务业等</t>
    </r>
  </si>
  <si>
    <r>
      <rPr>
        <sz val="11"/>
        <rFont val="仿宋_GB2312"/>
        <charset val="134"/>
      </rPr>
      <t>金融</t>
    </r>
  </si>
  <si>
    <r>
      <rPr>
        <sz val="11"/>
        <rFont val="仿宋_GB2312"/>
        <charset val="134"/>
      </rPr>
      <t>自然资源海洋气象等</t>
    </r>
  </si>
  <si>
    <r>
      <rPr>
        <sz val="11"/>
        <rFont val="仿宋_GB2312"/>
        <charset val="134"/>
      </rPr>
      <t>住房保障</t>
    </r>
  </si>
  <si>
    <r>
      <rPr>
        <sz val="11"/>
        <rFont val="仿宋_GB2312"/>
        <charset val="134"/>
      </rPr>
      <t>粮油物资储备</t>
    </r>
  </si>
  <si>
    <r>
      <rPr>
        <sz val="11"/>
        <rFont val="仿宋_GB2312"/>
        <charset val="134"/>
      </rPr>
      <t>灾害防治及应急管理</t>
    </r>
  </si>
  <si>
    <r>
      <rPr>
        <sz val="11"/>
        <rFont val="仿宋_GB2312"/>
        <charset val="134"/>
      </rPr>
      <t>其他收入</t>
    </r>
  </si>
  <si>
    <r>
      <rPr>
        <sz val="11"/>
        <rFont val="仿宋_GB2312"/>
        <charset val="134"/>
      </rPr>
      <t>地方政府一般债券转贷收入</t>
    </r>
  </si>
  <si>
    <r>
      <rPr>
        <sz val="11"/>
        <rFont val="仿宋_GB2312"/>
        <charset val="134"/>
      </rPr>
      <t>地方政府向外国政府借款转贷收入</t>
    </r>
  </si>
  <si>
    <r>
      <rPr>
        <sz val="11"/>
        <rFont val="仿宋_GB2312"/>
        <charset val="134"/>
      </rPr>
      <t>地方政府向国际组织借款转贷收入</t>
    </r>
  </si>
  <si>
    <r>
      <rPr>
        <sz val="11"/>
        <rFont val="仿宋_GB2312"/>
        <charset val="134"/>
      </rPr>
      <t>地方政府其他一般债务转贷收入</t>
    </r>
  </si>
  <si>
    <r>
      <rPr>
        <sz val="11"/>
        <rFont val="仿宋_GB2312"/>
        <charset val="134"/>
      </rPr>
      <t>支
出
类</t>
    </r>
  </si>
  <si>
    <t>表三之三</t>
  </si>
  <si>
    <r>
      <rPr>
        <sz val="11"/>
        <rFont val="仿宋_GB2312"/>
        <charset val="134"/>
      </rPr>
      <t>体制上解收入</t>
    </r>
  </si>
  <si>
    <r>
      <rPr>
        <sz val="11"/>
        <rFont val="仿宋_GB2312"/>
        <charset val="134"/>
      </rPr>
      <t>专项上解收入</t>
    </r>
  </si>
  <si>
    <t>110080101</t>
  </si>
  <si>
    <r>
      <rPr>
        <sz val="11"/>
        <rFont val="仿宋_GB2312"/>
        <charset val="134"/>
      </rPr>
      <t>一般公共预算上年结余收入</t>
    </r>
  </si>
  <si>
    <t>110080102</t>
  </si>
  <si>
    <r>
      <rPr>
        <sz val="11"/>
        <rFont val="仿宋_GB2312"/>
        <charset val="134"/>
      </rPr>
      <t>待偿债置换一般债券上年结余</t>
    </r>
  </si>
  <si>
    <t>110080103</t>
  </si>
  <si>
    <r>
      <rPr>
        <sz val="11"/>
        <rFont val="仿宋_GB2312"/>
        <charset val="134"/>
      </rPr>
      <t>国债转贷资金上年结余</t>
    </r>
  </si>
  <si>
    <r>
      <rPr>
        <sz val="11"/>
        <rFont val="仿宋_GB2312"/>
        <charset val="134"/>
      </rPr>
      <t>从政府性基金预算调入一般公共预算</t>
    </r>
  </si>
  <si>
    <r>
      <rPr>
        <sz val="11"/>
        <rFont val="仿宋_GB2312"/>
        <charset val="134"/>
      </rPr>
      <t>从国有资本经营预算调入一般公共预算</t>
    </r>
  </si>
  <si>
    <r>
      <rPr>
        <sz val="11"/>
        <rFont val="仿宋_GB2312"/>
        <charset val="134"/>
      </rPr>
      <t>从其他资金调入一般公共预算</t>
    </r>
  </si>
  <si>
    <r>
      <rPr>
        <sz val="11"/>
        <rFont val="仿宋_GB2312"/>
        <charset val="134"/>
      </rPr>
      <t>动用预算稳定调节基金</t>
    </r>
  </si>
  <si>
    <r>
      <rPr>
        <sz val="11"/>
        <rFont val="仿宋_GB2312"/>
        <charset val="134"/>
      </rPr>
      <t>接受其他地区援助收入</t>
    </r>
  </si>
  <si>
    <r>
      <rPr>
        <sz val="11"/>
        <rFont val="仿宋_GB2312"/>
        <charset val="134"/>
      </rPr>
      <t>生态保护补偿转移性收入</t>
    </r>
  </si>
  <si>
    <r>
      <rPr>
        <sz val="11"/>
        <rFont val="仿宋_GB2312"/>
        <charset val="134"/>
      </rPr>
      <t>土地指标调剂转移性收入</t>
    </r>
  </si>
  <si>
    <r>
      <rPr>
        <sz val="11"/>
        <rFont val="仿宋_GB2312"/>
        <charset val="134"/>
      </rPr>
      <t>其他转移性收入</t>
    </r>
  </si>
  <si>
    <r>
      <rPr>
        <sz val="11"/>
        <rFont val="仿宋_GB2312"/>
        <charset val="134"/>
      </rPr>
      <t>地方政府一般债券收入</t>
    </r>
  </si>
  <si>
    <r>
      <rPr>
        <sz val="11"/>
        <rFont val="仿宋_GB2312"/>
        <charset val="134"/>
      </rPr>
      <t>地方政府向外国政府借款收入</t>
    </r>
  </si>
  <si>
    <r>
      <rPr>
        <sz val="11"/>
        <rFont val="仿宋_GB2312"/>
        <charset val="134"/>
      </rPr>
      <t>地方政府向国际组织借款收入</t>
    </r>
  </si>
  <si>
    <r>
      <rPr>
        <sz val="11"/>
        <rFont val="仿宋_GB2312"/>
        <charset val="134"/>
      </rPr>
      <t>地方政府其他一般债务收入</t>
    </r>
  </si>
  <si>
    <r>
      <rPr>
        <sz val="11"/>
        <rFont val="仿宋_GB2312"/>
        <charset val="134"/>
      </rPr>
      <t>支
出
类</t>
    </r>
  </si>
  <si>
    <r>
      <rPr>
        <sz val="11"/>
        <rFont val="仿宋_GB2312"/>
        <charset val="134"/>
      </rPr>
      <t>返还性支出</t>
    </r>
  </si>
  <si>
    <r>
      <rPr>
        <sz val="11"/>
        <rFont val="仿宋_GB2312"/>
        <charset val="134"/>
      </rPr>
      <t>一般性转移支付</t>
    </r>
  </si>
  <si>
    <r>
      <rPr>
        <sz val="11"/>
        <rFont val="仿宋_GB2312"/>
        <charset val="134"/>
      </rPr>
      <t>专项转移支付</t>
    </r>
  </si>
  <si>
    <t>230090101</t>
  </si>
  <si>
    <t>230090102</t>
  </si>
  <si>
    <r>
      <rPr>
        <sz val="11"/>
        <rFont val="仿宋_GB2312"/>
        <charset val="134"/>
      </rPr>
      <t>待偿债置换一般债券结余</t>
    </r>
  </si>
  <si>
    <t>230090103</t>
  </si>
  <si>
    <r>
      <rPr>
        <sz val="11"/>
        <rFont val="仿宋_GB2312"/>
        <charset val="134"/>
      </rPr>
      <t>国债转贷资金结余</t>
    </r>
  </si>
  <si>
    <t>230110401</t>
  </si>
  <si>
    <t>230110402</t>
  </si>
  <si>
    <r>
      <rPr>
        <sz val="11"/>
        <rFont val="仿宋_GB2312"/>
        <charset val="134"/>
      </rPr>
      <t>拨付国债转贷资金数</t>
    </r>
  </si>
  <si>
    <t>表四</t>
  </si>
  <si>
    <r>
      <rPr>
        <sz val="18"/>
        <rFont val="Times New Roman"/>
        <charset val="134"/>
      </rPr>
      <t>2024</t>
    </r>
    <r>
      <rPr>
        <sz val="18"/>
        <rFont val="方正小标宋简体"/>
        <charset val="134"/>
      </rPr>
      <t>年一般公共预算支出资金来源表</t>
    </r>
  </si>
  <si>
    <t>合计</t>
  </si>
  <si>
    <t>财力安排</t>
  </si>
  <si>
    <t>专项转移支付收入安排</t>
  </si>
  <si>
    <t>动用上年结余安排</t>
  </si>
  <si>
    <t>政府债务资金</t>
  </si>
  <si>
    <t>其他资金</t>
  </si>
  <si>
    <t>代码</t>
  </si>
  <si>
    <t>名称</t>
  </si>
  <si>
    <t>表五</t>
  </si>
  <si>
    <r>
      <rPr>
        <sz val="18"/>
        <rFont val="Times New Roman"/>
        <charset val="134"/>
      </rPr>
      <t>2024</t>
    </r>
    <r>
      <rPr>
        <sz val="18"/>
        <rFont val="方正小标宋简体"/>
        <charset val="134"/>
      </rPr>
      <t>年一般公共预算支出经济分类表</t>
    </r>
  </si>
  <si>
    <t>单位:万元</t>
  </si>
  <si>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</si>
  <si>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</si>
  <si>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</si>
  <si>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</si>
  <si>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</si>
  <si>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</si>
  <si>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</si>
  <si>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</si>
  <si>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</si>
  <si>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</si>
  <si>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</si>
  <si>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</si>
  <si>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</si>
  <si>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</si>
  <si>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</si>
  <si>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</si>
  <si>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</si>
  <si>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</si>
  <si>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r>
      <rPr>
        <sz val="11"/>
        <rFont val="仿宋_GB2312"/>
        <charset val="134"/>
      </rPr>
      <t>一般公共服务支出</t>
    </r>
  </si>
  <si>
    <r>
      <rPr>
        <sz val="11"/>
        <rFont val="仿宋_GB2312"/>
        <charset val="134"/>
      </rPr>
      <t>外交支出</t>
    </r>
  </si>
  <si>
    <r>
      <rPr>
        <sz val="11"/>
        <rFont val="仿宋_GB2312"/>
        <charset val="134"/>
      </rPr>
      <t>国防支出</t>
    </r>
  </si>
  <si>
    <r>
      <rPr>
        <sz val="11"/>
        <rFont val="仿宋_GB2312"/>
        <charset val="134"/>
      </rPr>
      <t>公共安全支出</t>
    </r>
  </si>
  <si>
    <r>
      <rPr>
        <sz val="11"/>
        <rFont val="仿宋_GB2312"/>
        <charset val="134"/>
      </rPr>
      <t>教育支出</t>
    </r>
  </si>
  <si>
    <r>
      <rPr>
        <sz val="11"/>
        <rFont val="仿宋_GB2312"/>
        <charset val="134"/>
      </rPr>
      <t>科学技术支出</t>
    </r>
  </si>
  <si>
    <r>
      <rPr>
        <sz val="11"/>
        <rFont val="仿宋_GB2312"/>
        <charset val="134"/>
      </rPr>
      <t>文化旅游体育与传媒支出</t>
    </r>
  </si>
  <si>
    <r>
      <rPr>
        <sz val="11"/>
        <rFont val="仿宋_GB2312"/>
        <charset val="134"/>
      </rPr>
      <t>社会保障和就业支出</t>
    </r>
  </si>
  <si>
    <r>
      <rPr>
        <sz val="11"/>
        <rFont val="仿宋_GB2312"/>
        <charset val="134"/>
      </rPr>
      <t>卫生健康支出</t>
    </r>
  </si>
  <si>
    <r>
      <rPr>
        <sz val="11"/>
        <rFont val="仿宋_GB2312"/>
        <charset val="134"/>
      </rPr>
      <t>节能环保支出</t>
    </r>
  </si>
  <si>
    <r>
      <rPr>
        <sz val="11"/>
        <rFont val="仿宋_GB2312"/>
        <charset val="134"/>
      </rPr>
      <t>城乡社区支出</t>
    </r>
  </si>
  <si>
    <r>
      <rPr>
        <sz val="11"/>
        <rFont val="仿宋_GB2312"/>
        <charset val="134"/>
      </rPr>
      <t>农林水支出</t>
    </r>
  </si>
  <si>
    <r>
      <rPr>
        <sz val="11"/>
        <rFont val="仿宋_GB2312"/>
        <charset val="134"/>
      </rPr>
      <t>交通运输支出</t>
    </r>
  </si>
  <si>
    <r>
      <rPr>
        <sz val="11"/>
        <rFont val="仿宋_GB2312"/>
        <charset val="134"/>
      </rPr>
      <t>资源勘探工业信息等支出</t>
    </r>
  </si>
  <si>
    <r>
      <rPr>
        <sz val="11"/>
        <rFont val="仿宋_GB2312"/>
        <charset val="134"/>
      </rPr>
      <t>商业服务业等支出</t>
    </r>
  </si>
  <si>
    <r>
      <rPr>
        <sz val="11"/>
        <rFont val="仿宋_GB2312"/>
        <charset val="134"/>
      </rPr>
      <t>金融支出</t>
    </r>
  </si>
  <si>
    <r>
      <rPr>
        <sz val="11"/>
        <rFont val="仿宋_GB2312"/>
        <charset val="134"/>
      </rPr>
      <t>自然资源海洋气象等支出</t>
    </r>
  </si>
  <si>
    <r>
      <rPr>
        <sz val="11"/>
        <rFont val="仿宋_GB2312"/>
        <charset val="134"/>
      </rPr>
      <t>住房保障支出</t>
    </r>
  </si>
  <si>
    <r>
      <rPr>
        <sz val="11"/>
        <rFont val="仿宋_GB2312"/>
        <charset val="134"/>
      </rPr>
      <t>粮油物资储备支出</t>
    </r>
  </si>
  <si>
    <r>
      <rPr>
        <sz val="11"/>
        <rFont val="仿宋_GB2312"/>
        <charset val="134"/>
      </rPr>
      <t>灾害防治及应急管理支出</t>
    </r>
  </si>
  <si>
    <r>
      <rPr>
        <sz val="11"/>
        <rFont val="仿宋_GB2312"/>
        <charset val="134"/>
      </rPr>
      <t>预备费</t>
    </r>
  </si>
  <si>
    <r>
      <rPr>
        <sz val="11"/>
        <rFont val="仿宋_GB2312"/>
        <charset val="134"/>
      </rPr>
      <t>其他支出</t>
    </r>
  </si>
  <si>
    <r>
      <rPr>
        <sz val="11"/>
        <rFont val="仿宋_GB2312"/>
        <charset val="134"/>
      </rPr>
      <t>债务付息支出</t>
    </r>
  </si>
  <si>
    <r>
      <rPr>
        <sz val="11"/>
        <rFont val="仿宋_GB2312"/>
        <charset val="134"/>
      </rPr>
      <t>债务发行费用支出</t>
    </r>
  </si>
  <si>
    <r>
      <rPr>
        <sz val="11"/>
        <rFont val="仿宋_GB2312"/>
        <charset val="134"/>
      </rPr>
      <t>转移性支出</t>
    </r>
  </si>
  <si>
    <r>
      <rPr>
        <sz val="11"/>
        <rFont val="仿宋_GB2312"/>
        <charset val="134"/>
      </rPr>
      <t>债务还本支出</t>
    </r>
  </si>
  <si>
    <r>
      <rPr>
        <b/>
        <sz val="11"/>
        <rFont val="仿宋_GB2312"/>
        <charset val="134"/>
      </rPr>
      <t>支出总计</t>
    </r>
  </si>
  <si>
    <t>表六之一</t>
  </si>
  <si>
    <t>2024年一般公共预算收支明细表（查询表）</t>
  </si>
  <si>
    <t>行政
区划
编码</t>
  </si>
  <si>
    <r>
      <rPr>
        <sz val="11"/>
        <rFont val="黑体"/>
        <charset val="134"/>
      </rPr>
      <t>地</t>
    </r>
    <r>
      <rPr>
        <sz val="11"/>
        <rFont val="Times New Roman"/>
        <charset val="134"/>
      </rPr>
      <t xml:space="preserve">    </t>
    </r>
    <r>
      <rPr>
        <sz val="11"/>
        <rFont val="黑体"/>
        <charset val="134"/>
      </rPr>
      <t>区</t>
    </r>
  </si>
  <si>
    <r>
      <rPr>
        <sz val="11"/>
        <rFont val="黑体"/>
        <charset val="134"/>
      </rPr>
      <t>收</t>
    </r>
    <r>
      <rPr>
        <sz val="11"/>
        <rFont val="Times New Roman"/>
        <charset val="134"/>
      </rPr>
      <t xml:space="preserve">       </t>
    </r>
    <r>
      <rPr>
        <sz val="11"/>
        <rFont val="黑体"/>
        <charset val="134"/>
      </rPr>
      <t>入</t>
    </r>
  </si>
  <si>
    <r>
      <rPr>
        <sz val="11"/>
        <rFont val="黑体"/>
        <charset val="134"/>
      </rPr>
      <t>收入合计</t>
    </r>
  </si>
  <si>
    <r>
      <rPr>
        <sz val="11"/>
        <rFont val="黑体"/>
        <charset val="134"/>
      </rPr>
      <t>税　　　　收　　　　收　　　　入</t>
    </r>
  </si>
  <si>
    <r>
      <rPr>
        <sz val="11"/>
        <rFont val="黑体"/>
        <charset val="134"/>
      </rPr>
      <t>非</t>
    </r>
    <r>
      <rPr>
        <sz val="11"/>
        <rFont val="Times New Roman"/>
        <charset val="134"/>
      </rPr>
      <t xml:space="preserve">  </t>
    </r>
    <r>
      <rPr>
        <sz val="11"/>
        <rFont val="黑体"/>
        <charset val="134"/>
      </rPr>
      <t>税</t>
    </r>
    <r>
      <rPr>
        <sz val="11"/>
        <rFont val="Times New Roman"/>
        <charset val="134"/>
      </rPr>
      <t xml:space="preserve">  </t>
    </r>
    <r>
      <rPr>
        <sz val="11"/>
        <rFont val="黑体"/>
        <charset val="134"/>
      </rPr>
      <t>收</t>
    </r>
    <r>
      <rPr>
        <sz val="11"/>
        <rFont val="Times New Roman"/>
        <charset val="134"/>
      </rPr>
      <t xml:space="preserve">  </t>
    </r>
    <r>
      <rPr>
        <sz val="11"/>
        <rFont val="黑体"/>
        <charset val="134"/>
      </rPr>
      <t>入</t>
    </r>
  </si>
  <si>
    <r>
      <rPr>
        <sz val="11"/>
        <rFont val="黑体"/>
        <charset val="134"/>
      </rPr>
      <t>小计</t>
    </r>
  </si>
  <si>
    <r>
      <rPr>
        <sz val="11"/>
        <rFont val="黑体"/>
        <charset val="134"/>
      </rPr>
      <t>增值税</t>
    </r>
  </si>
  <si>
    <r>
      <rPr>
        <sz val="11"/>
        <rFont val="黑体"/>
        <charset val="134"/>
      </rPr>
      <t>企业所得税</t>
    </r>
  </si>
  <si>
    <r>
      <rPr>
        <sz val="11"/>
        <rFont val="黑体"/>
        <charset val="134"/>
      </rPr>
      <t>企业所得税退税</t>
    </r>
  </si>
  <si>
    <r>
      <rPr>
        <sz val="11"/>
        <rFont val="黑体"/>
        <charset val="134"/>
      </rPr>
      <t>个人所得税</t>
    </r>
  </si>
  <si>
    <r>
      <rPr>
        <sz val="11"/>
        <rFont val="黑体"/>
        <charset val="134"/>
      </rPr>
      <t>资源税</t>
    </r>
  </si>
  <si>
    <r>
      <rPr>
        <sz val="11"/>
        <rFont val="黑体"/>
        <charset val="134"/>
      </rPr>
      <t>城市维护建设税</t>
    </r>
  </si>
  <si>
    <r>
      <rPr>
        <sz val="11"/>
        <rFont val="黑体"/>
        <charset val="134"/>
      </rPr>
      <t>房产税</t>
    </r>
  </si>
  <si>
    <r>
      <rPr>
        <sz val="11"/>
        <rFont val="黑体"/>
        <charset val="134"/>
      </rPr>
      <t>印花税</t>
    </r>
  </si>
  <si>
    <r>
      <rPr>
        <sz val="11"/>
        <rFont val="黑体"/>
        <charset val="134"/>
      </rPr>
      <t>城镇土地使用税</t>
    </r>
  </si>
  <si>
    <r>
      <rPr>
        <sz val="11"/>
        <rFont val="黑体"/>
        <charset val="134"/>
      </rPr>
      <t>土地增值税</t>
    </r>
  </si>
  <si>
    <r>
      <rPr>
        <sz val="11"/>
        <rFont val="黑体"/>
        <charset val="134"/>
      </rPr>
      <t>车船税</t>
    </r>
  </si>
  <si>
    <r>
      <rPr>
        <sz val="11"/>
        <rFont val="黑体"/>
        <charset val="134"/>
      </rPr>
      <t>耕地占用税</t>
    </r>
  </si>
  <si>
    <r>
      <rPr>
        <sz val="11"/>
        <rFont val="黑体"/>
        <charset val="134"/>
      </rPr>
      <t>契税</t>
    </r>
  </si>
  <si>
    <r>
      <rPr>
        <sz val="11"/>
        <rFont val="黑体"/>
        <charset val="134"/>
      </rPr>
      <t>烟叶税</t>
    </r>
  </si>
  <si>
    <r>
      <rPr>
        <sz val="11"/>
        <rFont val="黑体"/>
        <charset val="134"/>
      </rPr>
      <t>环境保护税</t>
    </r>
  </si>
  <si>
    <r>
      <rPr>
        <sz val="11"/>
        <rFont val="黑体"/>
        <charset val="134"/>
      </rPr>
      <t>其他税收收入</t>
    </r>
  </si>
  <si>
    <r>
      <rPr>
        <sz val="11"/>
        <rFont val="黑体"/>
        <charset val="134"/>
      </rPr>
      <t>专项
收入</t>
    </r>
  </si>
  <si>
    <r>
      <rPr>
        <sz val="11"/>
        <rFont val="黑体"/>
        <charset val="134"/>
      </rPr>
      <t>行政事
业性收
费收入</t>
    </r>
  </si>
  <si>
    <r>
      <rPr>
        <sz val="11"/>
        <rFont val="黑体"/>
        <charset val="134"/>
      </rPr>
      <t>罚没
收入</t>
    </r>
  </si>
  <si>
    <r>
      <rPr>
        <sz val="11"/>
        <rFont val="黑体"/>
        <charset val="134"/>
      </rPr>
      <t>国有资本经营收入</t>
    </r>
  </si>
  <si>
    <r>
      <rPr>
        <sz val="11"/>
        <rFont val="黑体"/>
        <charset val="134"/>
      </rPr>
      <t>国有资源
（资产）有
偿使用收入</t>
    </r>
  </si>
  <si>
    <r>
      <rPr>
        <sz val="11"/>
        <rFont val="黑体"/>
        <charset val="134"/>
      </rPr>
      <t>捐赠
收入</t>
    </r>
  </si>
  <si>
    <r>
      <rPr>
        <sz val="11"/>
        <rFont val="黑体"/>
        <charset val="134"/>
      </rPr>
      <t>政府住房基金收入</t>
    </r>
  </si>
  <si>
    <r>
      <rPr>
        <sz val="11"/>
        <rFont val="黑体"/>
        <charset val="134"/>
      </rPr>
      <t>其他
收入</t>
    </r>
  </si>
  <si>
    <t>10105</t>
  </si>
  <si>
    <t>TQ_明细</t>
  </si>
  <si>
    <t>11</t>
  </si>
  <si>
    <t>北京市_汇总</t>
  </si>
  <si>
    <t>12</t>
  </si>
  <si>
    <t>天津市_汇总</t>
  </si>
  <si>
    <t>13</t>
  </si>
  <si>
    <t>河北省_汇总</t>
  </si>
  <si>
    <t>14</t>
  </si>
  <si>
    <t>山西省_汇总</t>
  </si>
  <si>
    <t>15</t>
  </si>
  <si>
    <t>内蒙古自治区_汇总</t>
  </si>
  <si>
    <t>21</t>
  </si>
  <si>
    <t>辽宁省_汇总</t>
  </si>
  <si>
    <t>22</t>
  </si>
  <si>
    <t>吉林省_汇总</t>
  </si>
  <si>
    <t>23</t>
  </si>
  <si>
    <t>黑龙江省_汇总</t>
  </si>
  <si>
    <t>31</t>
  </si>
  <si>
    <t>上海市_汇总</t>
  </si>
  <si>
    <t>32</t>
  </si>
  <si>
    <t>江苏省_汇总</t>
  </si>
  <si>
    <t>33</t>
  </si>
  <si>
    <t>浙江省_汇总</t>
  </si>
  <si>
    <t>34</t>
  </si>
  <si>
    <t>安徽省_汇总</t>
  </si>
  <si>
    <t>35</t>
  </si>
  <si>
    <t>福建省_汇总</t>
  </si>
  <si>
    <t>36</t>
  </si>
  <si>
    <t>江西省_汇总</t>
  </si>
  <si>
    <t>37</t>
  </si>
  <si>
    <t>山东省_汇总</t>
  </si>
  <si>
    <t>41</t>
  </si>
  <si>
    <t>河南省_汇总</t>
  </si>
  <si>
    <t>42</t>
  </si>
  <si>
    <t>湖北省_汇总</t>
  </si>
  <si>
    <t>43</t>
  </si>
  <si>
    <t>湖南省_汇总</t>
  </si>
  <si>
    <t>44</t>
  </si>
  <si>
    <t>广东省_汇总</t>
  </si>
  <si>
    <t>45</t>
  </si>
  <si>
    <t>广西壮族自治区_汇总</t>
  </si>
  <si>
    <t>46</t>
  </si>
  <si>
    <t>海南省_汇总</t>
  </si>
  <si>
    <t>50</t>
  </si>
  <si>
    <t>重庆市_汇总</t>
  </si>
  <si>
    <t>51</t>
  </si>
  <si>
    <t>四川省_汇总</t>
  </si>
  <si>
    <t>52</t>
  </si>
  <si>
    <t>贵州省_汇总</t>
  </si>
  <si>
    <t>53</t>
  </si>
  <si>
    <t>云南省_汇总</t>
  </si>
  <si>
    <t>54</t>
  </si>
  <si>
    <t>西藏自治区_汇总</t>
  </si>
  <si>
    <t>61</t>
  </si>
  <si>
    <t>陕西省_汇总</t>
  </si>
  <si>
    <t>62</t>
  </si>
  <si>
    <t>甘肃省_汇总</t>
  </si>
  <si>
    <t>63</t>
  </si>
  <si>
    <t>青海省_汇总</t>
  </si>
  <si>
    <t>64</t>
  </si>
  <si>
    <t>宁夏回族自治区_汇总</t>
  </si>
  <si>
    <t>65</t>
  </si>
  <si>
    <t>新疆维吾尔自治区_汇总</t>
  </si>
  <si>
    <t>66</t>
  </si>
  <si>
    <t>新疆生产建设兵团_汇总</t>
  </si>
  <si>
    <t>1301</t>
  </si>
  <si>
    <t>石家庄市_汇总</t>
  </si>
  <si>
    <t>1302</t>
  </si>
  <si>
    <t>唐山市_汇总</t>
  </si>
  <si>
    <t>1303</t>
  </si>
  <si>
    <t>秦皇岛市_汇总</t>
  </si>
  <si>
    <t>1304</t>
  </si>
  <si>
    <t>邯郸市_汇总</t>
  </si>
  <si>
    <t>1305</t>
  </si>
  <si>
    <t>邢台市_汇总</t>
  </si>
  <si>
    <t>1306</t>
  </si>
  <si>
    <t>保定市_汇总</t>
  </si>
  <si>
    <t>1307</t>
  </si>
  <si>
    <t>张家口市_汇总</t>
  </si>
  <si>
    <t>1308</t>
  </si>
  <si>
    <t>承德市_汇总</t>
  </si>
  <si>
    <t>1309</t>
  </si>
  <si>
    <t>沧州市_汇总</t>
  </si>
  <si>
    <t>1310</t>
  </si>
  <si>
    <t>廊坊市_汇总</t>
  </si>
  <si>
    <t>1311</t>
  </si>
  <si>
    <t>衡水市_汇总</t>
  </si>
  <si>
    <t>1314</t>
  </si>
  <si>
    <t>雄安新区_汇总</t>
  </si>
  <si>
    <t>1401</t>
  </si>
  <si>
    <t>太原市_汇总</t>
  </si>
  <si>
    <t>1402</t>
  </si>
  <si>
    <t>大同市_汇总</t>
  </si>
  <si>
    <t>1403</t>
  </si>
  <si>
    <t>阳泉市_汇总</t>
  </si>
  <si>
    <t>1404</t>
  </si>
  <si>
    <t>长治市_汇总</t>
  </si>
  <si>
    <t>1405</t>
  </si>
  <si>
    <t>晋城市_汇总</t>
  </si>
  <si>
    <t>1406</t>
  </si>
  <si>
    <t>朔州市_汇总</t>
  </si>
  <si>
    <t>1407</t>
  </si>
  <si>
    <t>晋中市_汇总</t>
  </si>
  <si>
    <t>1408</t>
  </si>
  <si>
    <t>运城市_汇总</t>
  </si>
  <si>
    <t>1409</t>
  </si>
  <si>
    <t>忻州市_汇总</t>
  </si>
  <si>
    <t>1410</t>
  </si>
  <si>
    <t>临汾市_汇总</t>
  </si>
  <si>
    <t>1411</t>
  </si>
  <si>
    <t>吕梁市_汇总</t>
  </si>
  <si>
    <t>1501</t>
  </si>
  <si>
    <t>呼和浩特市_汇总</t>
  </si>
  <si>
    <t>1502</t>
  </si>
  <si>
    <t>包头市_汇总</t>
  </si>
  <si>
    <t>1503</t>
  </si>
  <si>
    <t>乌海市_汇总</t>
  </si>
  <si>
    <t>1504</t>
  </si>
  <si>
    <t>赤峰市_汇总</t>
  </si>
  <si>
    <t>1505</t>
  </si>
  <si>
    <t>通辽市_汇总</t>
  </si>
  <si>
    <t>1506</t>
  </si>
  <si>
    <t>鄂尔多斯市_汇总</t>
  </si>
  <si>
    <t>1507</t>
  </si>
  <si>
    <t>呼伦贝尔市_汇总</t>
  </si>
  <si>
    <t>1508</t>
  </si>
  <si>
    <t>巴彦淖尔市_汇总</t>
  </si>
  <si>
    <t>1509</t>
  </si>
  <si>
    <t>乌兰察布市_汇总</t>
  </si>
  <si>
    <t>1522</t>
  </si>
  <si>
    <t>兴安盟_汇总</t>
  </si>
  <si>
    <t>1525</t>
  </si>
  <si>
    <t>锡林郭勒盟_汇总</t>
  </si>
  <si>
    <t>1529</t>
  </si>
  <si>
    <t>阿拉善盟_汇总</t>
  </si>
  <si>
    <t>2101</t>
  </si>
  <si>
    <t>沈阳市_汇总</t>
  </si>
  <si>
    <t>2102</t>
  </si>
  <si>
    <t>大连市_汇总</t>
  </si>
  <si>
    <t>2103</t>
  </si>
  <si>
    <t>鞍山市_汇总</t>
  </si>
  <si>
    <t>2104</t>
  </si>
  <si>
    <t>抚顺市_汇总</t>
  </si>
  <si>
    <t>2105</t>
  </si>
  <si>
    <t>本溪市_汇总</t>
  </si>
  <si>
    <t>2106</t>
  </si>
  <si>
    <t>丹东市_汇总</t>
  </si>
  <si>
    <t>2107</t>
  </si>
  <si>
    <t>锦州市_汇总</t>
  </si>
  <si>
    <t>2108</t>
  </si>
  <si>
    <t>营口市_汇总</t>
  </si>
  <si>
    <t>2109</t>
  </si>
  <si>
    <t>阜新市_汇总</t>
  </si>
  <si>
    <t>2110</t>
  </si>
  <si>
    <t>辽阳市_汇总</t>
  </si>
  <si>
    <t>2111</t>
  </si>
  <si>
    <t>盘锦市_汇总</t>
  </si>
  <si>
    <t>2112</t>
  </si>
  <si>
    <t>铁岭市_汇总</t>
  </si>
  <si>
    <t>2113</t>
  </si>
  <si>
    <t>朝阳市_汇总</t>
  </si>
  <si>
    <t>2114</t>
  </si>
  <si>
    <t>葫芦岛市_汇总</t>
  </si>
  <si>
    <t>2201</t>
  </si>
  <si>
    <t>长春市_汇总</t>
  </si>
  <si>
    <t>2202</t>
  </si>
  <si>
    <t>吉林市_汇总</t>
  </si>
  <si>
    <t>2203</t>
  </si>
  <si>
    <t>四平市_汇总</t>
  </si>
  <si>
    <t>2204</t>
  </si>
  <si>
    <t>辽源市_汇总</t>
  </si>
  <si>
    <t>2205</t>
  </si>
  <si>
    <t>通化市_汇总</t>
  </si>
  <si>
    <t>2206</t>
  </si>
  <si>
    <t>白山市_汇总</t>
  </si>
  <si>
    <t>2207</t>
  </si>
  <si>
    <t>松原市_汇总</t>
  </si>
  <si>
    <t>2208</t>
  </si>
  <si>
    <t>白城市_汇总</t>
  </si>
  <si>
    <t>2224</t>
  </si>
  <si>
    <t>延边朝鲜族自治州_汇总</t>
  </si>
  <si>
    <t>2301</t>
  </si>
  <si>
    <t>哈尔滨市_汇总</t>
  </si>
  <si>
    <t>2302</t>
  </si>
  <si>
    <t>齐齐哈尔市_汇总</t>
  </si>
  <si>
    <t>2303</t>
  </si>
  <si>
    <t>鸡西市_汇总</t>
  </si>
  <si>
    <t>2304</t>
  </si>
  <si>
    <t>鹤岗市_汇总</t>
  </si>
  <si>
    <t>2305</t>
  </si>
  <si>
    <t>双鸭山市_汇总</t>
  </si>
  <si>
    <t>2306</t>
  </si>
  <si>
    <t>大庆市_汇总</t>
  </si>
  <si>
    <t>2307</t>
  </si>
  <si>
    <t>伊春市_汇总</t>
  </si>
  <si>
    <t>2308</t>
  </si>
  <si>
    <t>佳木斯市_汇总</t>
  </si>
  <si>
    <t>2309</t>
  </si>
  <si>
    <t>七台河市_汇总</t>
  </si>
  <si>
    <t>2310</t>
  </si>
  <si>
    <t>牡丹江市_汇总</t>
  </si>
  <si>
    <t>2311</t>
  </si>
  <si>
    <t>黑河市_汇总</t>
  </si>
  <si>
    <t>2312</t>
  </si>
  <si>
    <t>绥化市_汇总</t>
  </si>
  <si>
    <t>2327</t>
  </si>
  <si>
    <t>大兴安岭地区_汇总</t>
  </si>
  <si>
    <t>3201</t>
  </si>
  <si>
    <t>南京市_汇总</t>
  </si>
  <si>
    <t>3202</t>
  </si>
  <si>
    <t>无锡市_汇总</t>
  </si>
  <si>
    <t>3203</t>
  </si>
  <si>
    <t>徐州市_汇总</t>
  </si>
  <si>
    <t>3204</t>
  </si>
  <si>
    <t>常州市_汇总</t>
  </si>
  <si>
    <t>3205</t>
  </si>
  <si>
    <t>苏州市_汇总</t>
  </si>
  <si>
    <t>3206</t>
  </si>
  <si>
    <t>南通市_汇总</t>
  </si>
  <si>
    <t>3207</t>
  </si>
  <si>
    <t>连云港市_汇总</t>
  </si>
  <si>
    <t>3208</t>
  </si>
  <si>
    <t>淮安市_汇总</t>
  </si>
  <si>
    <t>3209</t>
  </si>
  <si>
    <t>盐城市_汇总</t>
  </si>
  <si>
    <t>3210</t>
  </si>
  <si>
    <t>扬州市_汇总</t>
  </si>
  <si>
    <t>3211</t>
  </si>
  <si>
    <t>镇江市_汇总</t>
  </si>
  <si>
    <t>3212</t>
  </si>
  <si>
    <t>泰州市_汇总</t>
  </si>
  <si>
    <t>3213</t>
  </si>
  <si>
    <t>宿迁市_汇总</t>
  </si>
  <si>
    <t>3301</t>
  </si>
  <si>
    <t>杭州市_汇总</t>
  </si>
  <si>
    <t>3302</t>
  </si>
  <si>
    <t>宁波市_汇总</t>
  </si>
  <si>
    <t>3303</t>
  </si>
  <si>
    <t>温州市_汇总</t>
  </si>
  <si>
    <t>3304</t>
  </si>
  <si>
    <t>嘉兴市_汇总</t>
  </si>
  <si>
    <t>3305</t>
  </si>
  <si>
    <t>湖州市_汇总</t>
  </si>
  <si>
    <t>3306</t>
  </si>
  <si>
    <t>绍兴市_汇总</t>
  </si>
  <si>
    <t>3307</t>
  </si>
  <si>
    <t>金华市_汇总</t>
  </si>
  <si>
    <t>3308</t>
  </si>
  <si>
    <t>衢州市_汇总</t>
  </si>
  <si>
    <t>3309</t>
  </si>
  <si>
    <t>舟山市_汇总</t>
  </si>
  <si>
    <t>3310</t>
  </si>
  <si>
    <t>台州市_汇总</t>
  </si>
  <si>
    <t>3311</t>
  </si>
  <si>
    <t>丽水市_汇总</t>
  </si>
  <si>
    <t>3401</t>
  </si>
  <si>
    <t>合肥市_汇总</t>
  </si>
  <si>
    <t>3402</t>
  </si>
  <si>
    <t>芜湖市_汇总</t>
  </si>
  <si>
    <t>3403</t>
  </si>
  <si>
    <t>蚌埠市_汇总</t>
  </si>
  <si>
    <t>3404</t>
  </si>
  <si>
    <t>淮南市_汇总</t>
  </si>
  <si>
    <t>3405</t>
  </si>
  <si>
    <t>马鞍山市_汇总</t>
  </si>
  <si>
    <t>3406</t>
  </si>
  <si>
    <t>淮北市_汇总</t>
  </si>
  <si>
    <t>3407</t>
  </si>
  <si>
    <t>铜陵市_汇总</t>
  </si>
  <si>
    <t>3408</t>
  </si>
  <si>
    <t>安庆市_汇总</t>
  </si>
  <si>
    <t>3410</t>
  </si>
  <si>
    <t>黄山市_汇总</t>
  </si>
  <si>
    <t>3411</t>
  </si>
  <si>
    <t>滁州市_汇总</t>
  </si>
  <si>
    <t>3412</t>
  </si>
  <si>
    <t>阜阳市_汇总</t>
  </si>
  <si>
    <t>3413</t>
  </si>
  <si>
    <t>宿州市_汇总</t>
  </si>
  <si>
    <t>3415</t>
  </si>
  <si>
    <t>六安市_汇总</t>
  </si>
  <si>
    <t>3416</t>
  </si>
  <si>
    <t>亳州市_汇总</t>
  </si>
  <si>
    <t>3417</t>
  </si>
  <si>
    <t>池州市_汇总</t>
  </si>
  <si>
    <t>3418</t>
  </si>
  <si>
    <t>宣城市_汇总</t>
  </si>
  <si>
    <t>3501</t>
  </si>
  <si>
    <t>福州市_汇总</t>
  </si>
  <si>
    <t>3502</t>
  </si>
  <si>
    <t>厦门市_汇总</t>
  </si>
  <si>
    <t>3503</t>
  </si>
  <si>
    <t>莆田市_汇总</t>
  </si>
  <si>
    <t>3504</t>
  </si>
  <si>
    <t>三明市_汇总</t>
  </si>
  <si>
    <t>3505</t>
  </si>
  <si>
    <t>泉州市_汇总</t>
  </si>
  <si>
    <t>3506</t>
  </si>
  <si>
    <t>漳州市_汇总</t>
  </si>
  <si>
    <t>3507</t>
  </si>
  <si>
    <t>南平市_汇总</t>
  </si>
  <si>
    <t>3508</t>
  </si>
  <si>
    <t>龙岩市_汇总</t>
  </si>
  <si>
    <t>3509</t>
  </si>
  <si>
    <t>宁德市_汇总</t>
  </si>
  <si>
    <t>3601</t>
  </si>
  <si>
    <t>南昌市_汇总</t>
  </si>
  <si>
    <t>3602</t>
  </si>
  <si>
    <t>景德镇市_汇总</t>
  </si>
  <si>
    <t>3603</t>
  </si>
  <si>
    <t>萍乡市_汇总</t>
  </si>
  <si>
    <t>3604</t>
  </si>
  <si>
    <t>九江市_汇总</t>
  </si>
  <si>
    <t>3605</t>
  </si>
  <si>
    <t>新余市_汇总</t>
  </si>
  <si>
    <t>3606</t>
  </si>
  <si>
    <t>鹰潭市_汇总</t>
  </si>
  <si>
    <t>3607</t>
  </si>
  <si>
    <t>赣州市_汇总</t>
  </si>
  <si>
    <t>3608</t>
  </si>
  <si>
    <t>吉安市_汇总</t>
  </si>
  <si>
    <t>3609</t>
  </si>
  <si>
    <t>宜春市_汇总</t>
  </si>
  <si>
    <t>3610</t>
  </si>
  <si>
    <t>抚州市_汇总</t>
  </si>
  <si>
    <t>3611</t>
  </si>
  <si>
    <t>上饶市_汇总</t>
  </si>
  <si>
    <t>3701</t>
  </si>
  <si>
    <t>济南市_汇总</t>
  </si>
  <si>
    <t>3702</t>
  </si>
  <si>
    <t>青岛市_汇总</t>
  </si>
  <si>
    <t>3703</t>
  </si>
  <si>
    <t>淄博市_汇总</t>
  </si>
  <si>
    <t>3704</t>
  </si>
  <si>
    <t>枣庄市_汇总</t>
  </si>
  <si>
    <t>3705</t>
  </si>
  <si>
    <t>东营市_汇总</t>
  </si>
  <si>
    <t>3706</t>
  </si>
  <si>
    <t>烟台市_汇总</t>
  </si>
  <si>
    <t>3707</t>
  </si>
  <si>
    <t>潍坊市_汇总</t>
  </si>
  <si>
    <t>3708</t>
  </si>
  <si>
    <t>济宁市_汇总</t>
  </si>
  <si>
    <t>3709</t>
  </si>
  <si>
    <t>泰安市_汇总</t>
  </si>
  <si>
    <t>3710</t>
  </si>
  <si>
    <t>威海市_汇总</t>
  </si>
  <si>
    <t>3711</t>
  </si>
  <si>
    <t>日照市_汇总</t>
  </si>
  <si>
    <t>3713</t>
  </si>
  <si>
    <t>临沂市_汇总</t>
  </si>
  <si>
    <t>3714</t>
  </si>
  <si>
    <t>德州市_汇总</t>
  </si>
  <si>
    <t>3715</t>
  </si>
  <si>
    <t>聊城市_汇总</t>
  </si>
  <si>
    <t>3716</t>
  </si>
  <si>
    <t>滨州市_汇总</t>
  </si>
  <si>
    <t>3717</t>
  </si>
  <si>
    <t>菏泽市_汇总</t>
  </si>
  <si>
    <t>4101</t>
  </si>
  <si>
    <t>郑州市_汇总</t>
  </si>
  <si>
    <t>4102</t>
  </si>
  <si>
    <t>开封市_汇总</t>
  </si>
  <si>
    <t>4103</t>
  </si>
  <si>
    <t>洛阳市_汇总</t>
  </si>
  <si>
    <t>4104</t>
  </si>
  <si>
    <t>平顶山市_汇总</t>
  </si>
  <si>
    <t>4105</t>
  </si>
  <si>
    <t>安阳市_汇总</t>
  </si>
  <si>
    <t>4106</t>
  </si>
  <si>
    <t>鹤壁市_汇总</t>
  </si>
  <si>
    <t>4107</t>
  </si>
  <si>
    <t>新乡市_汇总</t>
  </si>
  <si>
    <t>4108</t>
  </si>
  <si>
    <t>焦作市_汇总</t>
  </si>
  <si>
    <t>4109</t>
  </si>
  <si>
    <t>濮阳市_汇总</t>
  </si>
  <si>
    <t>4110</t>
  </si>
  <si>
    <t>许昌市_汇总</t>
  </si>
  <si>
    <t>4111</t>
  </si>
  <si>
    <t>漯河市_汇总</t>
  </si>
  <si>
    <t>4112</t>
  </si>
  <si>
    <t>三门峡市_汇总</t>
  </si>
  <si>
    <t>4113</t>
  </si>
  <si>
    <t>南阳市_汇总</t>
  </si>
  <si>
    <t>4114</t>
  </si>
  <si>
    <t>商丘市_汇总</t>
  </si>
  <si>
    <t>4115</t>
  </si>
  <si>
    <t>信阳市_汇总</t>
  </si>
  <si>
    <t>4116</t>
  </si>
  <si>
    <t>周口市_汇总</t>
  </si>
  <si>
    <t>4117</t>
  </si>
  <si>
    <t>驻马店市_汇总</t>
  </si>
  <si>
    <t>4201</t>
  </si>
  <si>
    <t>武汉市_汇总</t>
  </si>
  <si>
    <t>4202</t>
  </si>
  <si>
    <t>黄石市_汇总</t>
  </si>
  <si>
    <t>4203</t>
  </si>
  <si>
    <t>十堰市_汇总</t>
  </si>
  <si>
    <t>4205</t>
  </si>
  <si>
    <t>宜昌市_汇总</t>
  </si>
  <si>
    <t>4206</t>
  </si>
  <si>
    <t>襄阳市_汇总</t>
  </si>
  <si>
    <t>4207</t>
  </si>
  <si>
    <t>鄂州市_汇总</t>
  </si>
  <si>
    <t>4208</t>
  </si>
  <si>
    <t>荆门市_汇总</t>
  </si>
  <si>
    <t>4209</t>
  </si>
  <si>
    <t>孝感市_汇总</t>
  </si>
  <si>
    <t>4210</t>
  </si>
  <si>
    <t>荆州市_汇总</t>
  </si>
  <si>
    <t>4211</t>
  </si>
  <si>
    <t>黄冈市_汇总</t>
  </si>
  <si>
    <t>4212</t>
  </si>
  <si>
    <t>咸宁市_汇总</t>
  </si>
  <si>
    <t>4213</t>
  </si>
  <si>
    <t>随州市_汇总</t>
  </si>
  <si>
    <t>4228</t>
  </si>
  <si>
    <t>恩施土家族苗族自治州_汇总</t>
  </si>
  <si>
    <t>4301</t>
  </si>
  <si>
    <t>长沙市_汇总</t>
  </si>
  <si>
    <t>4302</t>
  </si>
  <si>
    <t>株洲市_汇总</t>
  </si>
  <si>
    <t>4303</t>
  </si>
  <si>
    <t>湘潭市_汇总</t>
  </si>
  <si>
    <t>4304</t>
  </si>
  <si>
    <t>衡阳市_汇总</t>
  </si>
  <si>
    <t>4305</t>
  </si>
  <si>
    <t>邵阳市_汇总</t>
  </si>
  <si>
    <t>4306</t>
  </si>
  <si>
    <t>岳阳市_汇总</t>
  </si>
  <si>
    <t>4307</t>
  </si>
  <si>
    <t>常德市_汇总</t>
  </si>
  <si>
    <t>4308</t>
  </si>
  <si>
    <t>张家界市_汇总</t>
  </si>
  <si>
    <t>4309</t>
  </si>
  <si>
    <t>益阳市_汇总</t>
  </si>
  <si>
    <t>4310</t>
  </si>
  <si>
    <t>郴州市_汇总</t>
  </si>
  <si>
    <t>4311</t>
  </si>
  <si>
    <t>永州市_汇总</t>
  </si>
  <si>
    <t>4312</t>
  </si>
  <si>
    <t>怀化市_汇总</t>
  </si>
  <si>
    <t>4313</t>
  </si>
  <si>
    <t>娄底市_汇总</t>
  </si>
  <si>
    <t>4331</t>
  </si>
  <si>
    <t>湘西土家族苗族自治州_汇总</t>
  </si>
  <si>
    <t>4401</t>
  </si>
  <si>
    <t>广州市_汇总</t>
  </si>
  <si>
    <t>4402</t>
  </si>
  <si>
    <t>韶关市_汇总</t>
  </si>
  <si>
    <t>4403</t>
  </si>
  <si>
    <t>深圳市_汇总</t>
  </si>
  <si>
    <t>4404</t>
  </si>
  <si>
    <t>珠海市_汇总</t>
  </si>
  <si>
    <t>4405</t>
  </si>
  <si>
    <t>汕头市_汇总</t>
  </si>
  <si>
    <t>4406</t>
  </si>
  <si>
    <t>佛山市_汇总</t>
  </si>
  <si>
    <t>4407</t>
  </si>
  <si>
    <t>江门市_汇总</t>
  </si>
  <si>
    <t>4408</t>
  </si>
  <si>
    <t>湛江市_汇总</t>
  </si>
  <si>
    <t>4409</t>
  </si>
  <si>
    <t>茂名市_汇总</t>
  </si>
  <si>
    <t>4412</t>
  </si>
  <si>
    <t>肇庆市_汇总</t>
  </si>
  <si>
    <t>4413</t>
  </si>
  <si>
    <t>惠州市_汇总</t>
  </si>
  <si>
    <t>4414</t>
  </si>
  <si>
    <t>梅州市_汇总</t>
  </si>
  <si>
    <t>4415</t>
  </si>
  <si>
    <t>汕尾市_汇总</t>
  </si>
  <si>
    <t>4416</t>
  </si>
  <si>
    <t>河源市_汇总</t>
  </si>
  <si>
    <t>4417</t>
  </si>
  <si>
    <t>阳江市_汇总</t>
  </si>
  <si>
    <t>4418</t>
  </si>
  <si>
    <t>清远市_汇总</t>
  </si>
  <si>
    <t>4419</t>
  </si>
  <si>
    <t>东莞市_汇总</t>
  </si>
  <si>
    <t>4420</t>
  </si>
  <si>
    <t>中山市_汇总</t>
  </si>
  <si>
    <t>4451</t>
  </si>
  <si>
    <t>潮州市_汇总</t>
  </si>
  <si>
    <t>4452</t>
  </si>
  <si>
    <t>揭阳市_汇总</t>
  </si>
  <si>
    <t>4453</t>
  </si>
  <si>
    <t>云浮市_汇总</t>
  </si>
  <si>
    <t>4501</t>
  </si>
  <si>
    <t>南宁市_汇总</t>
  </si>
  <si>
    <t>4502</t>
  </si>
  <si>
    <t>柳州市_汇总</t>
  </si>
  <si>
    <t>4503</t>
  </si>
  <si>
    <t>桂林市_汇总</t>
  </si>
  <si>
    <t>4504</t>
  </si>
  <si>
    <t>梧州市_汇总</t>
  </si>
  <si>
    <t>4505</t>
  </si>
  <si>
    <t>北海市_汇总</t>
  </si>
  <si>
    <t>4506</t>
  </si>
  <si>
    <t>防城港市_汇总</t>
  </si>
  <si>
    <t>4507</t>
  </si>
  <si>
    <t>钦州市_汇总</t>
  </si>
  <si>
    <t>4508</t>
  </si>
  <si>
    <t>贵港市_汇总</t>
  </si>
  <si>
    <t>4509</t>
  </si>
  <si>
    <t>玉林市_汇总</t>
  </si>
  <si>
    <t>4510</t>
  </si>
  <si>
    <t>百色市_汇总</t>
  </si>
  <si>
    <t>4511</t>
  </si>
  <si>
    <t>贺州市_汇总</t>
  </si>
  <si>
    <t>4512</t>
  </si>
  <si>
    <t>河池市_汇总</t>
  </si>
  <si>
    <t>4513</t>
  </si>
  <si>
    <t>来宾市_汇总</t>
  </si>
  <si>
    <t>4514</t>
  </si>
  <si>
    <t>崇左市_汇总</t>
  </si>
  <si>
    <t>4601</t>
  </si>
  <si>
    <t>海口市_汇总</t>
  </si>
  <si>
    <t>4602</t>
  </si>
  <si>
    <t>三亚市_汇总</t>
  </si>
  <si>
    <t>4603</t>
  </si>
  <si>
    <t>三沙市_汇总</t>
  </si>
  <si>
    <t>5101</t>
  </si>
  <si>
    <t>成都市_汇总</t>
  </si>
  <si>
    <t>5103</t>
  </si>
  <si>
    <t>自贡市_汇总</t>
  </si>
  <si>
    <t>5104</t>
  </si>
  <si>
    <t>攀枝花市_汇总</t>
  </si>
  <si>
    <t>5105</t>
  </si>
  <si>
    <t>泸州市_汇总</t>
  </si>
  <si>
    <t>5106</t>
  </si>
  <si>
    <t>德阳市_汇总</t>
  </si>
  <si>
    <t>5107</t>
  </si>
  <si>
    <t>绵阳市_汇总</t>
  </si>
  <si>
    <t>5108</t>
  </si>
  <si>
    <t>广元市_汇总</t>
  </si>
  <si>
    <t>5109</t>
  </si>
  <si>
    <t>遂宁市_汇总</t>
  </si>
  <si>
    <t>5110</t>
  </si>
  <si>
    <t>内江市_汇总</t>
  </si>
  <si>
    <t>5111</t>
  </si>
  <si>
    <t>乐山市_汇总</t>
  </si>
  <si>
    <t>5113</t>
  </si>
  <si>
    <t>南充市_汇总</t>
  </si>
  <si>
    <t>5114</t>
  </si>
  <si>
    <t>眉山市_汇总</t>
  </si>
  <si>
    <t>5115</t>
  </si>
  <si>
    <t>宜宾市_汇总</t>
  </si>
  <si>
    <t>5116</t>
  </si>
  <si>
    <t>广安市_汇总</t>
  </si>
  <si>
    <t>5117</t>
  </si>
  <si>
    <t>达州市_汇总</t>
  </si>
  <si>
    <t>5118</t>
  </si>
  <si>
    <t>雅安市_汇总</t>
  </si>
  <si>
    <t>5119</t>
  </si>
  <si>
    <t>巴中市_汇总</t>
  </si>
  <si>
    <t>5120</t>
  </si>
  <si>
    <t>资阳市_汇总</t>
  </si>
  <si>
    <t>5132</t>
  </si>
  <si>
    <t>阿坝藏族羌族自治州_汇总</t>
  </si>
  <si>
    <t>5133</t>
  </si>
  <si>
    <t>甘孜藏族自治州_汇总</t>
  </si>
  <si>
    <t>5134</t>
  </si>
  <si>
    <t>凉山彝族自治州_汇总</t>
  </si>
  <si>
    <t>5201</t>
  </si>
  <si>
    <t>贵阳市_汇总</t>
  </si>
  <si>
    <t>5202</t>
  </si>
  <si>
    <t>六盘水市_汇总</t>
  </si>
  <si>
    <t>5203</t>
  </si>
  <si>
    <t>遵义市_汇总</t>
  </si>
  <si>
    <t>5204</t>
  </si>
  <si>
    <t>安顺市_汇总</t>
  </si>
  <si>
    <t>5205</t>
  </si>
  <si>
    <t>毕节市_汇总</t>
  </si>
  <si>
    <t>5206</t>
  </si>
  <si>
    <t>铜仁市_汇总</t>
  </si>
  <si>
    <t>5223</t>
  </si>
  <si>
    <t>黔西南布依族苗族自治州_汇总</t>
  </si>
  <si>
    <t>5226</t>
  </si>
  <si>
    <t>黔东南苗族侗族自治州_汇总</t>
  </si>
  <si>
    <t>5227</t>
  </si>
  <si>
    <t>黔南布依族苗族自治州_汇总</t>
  </si>
  <si>
    <t>5301</t>
  </si>
  <si>
    <t>昆明市_汇总</t>
  </si>
  <si>
    <t>5303</t>
  </si>
  <si>
    <t>曲靖市_汇总</t>
  </si>
  <si>
    <t>5304</t>
  </si>
  <si>
    <t>玉溪市_汇总</t>
  </si>
  <si>
    <t>5305</t>
  </si>
  <si>
    <t>保山市_汇总</t>
  </si>
  <si>
    <t>5306</t>
  </si>
  <si>
    <t>昭通市_汇总</t>
  </si>
  <si>
    <t>5307</t>
  </si>
  <si>
    <t>丽江市_汇总</t>
  </si>
  <si>
    <t>5308</t>
  </si>
  <si>
    <t>普洱市_汇总</t>
  </si>
  <si>
    <t>5309</t>
  </si>
  <si>
    <t>临沧市_汇总</t>
  </si>
  <si>
    <t>5323</t>
  </si>
  <si>
    <t>楚雄彝族自治州_汇总</t>
  </si>
  <si>
    <t>5325</t>
  </si>
  <si>
    <t>红河哈尼族彝族自治州_汇总</t>
  </si>
  <si>
    <t>5326</t>
  </si>
  <si>
    <t>文山壮族苗族自治州_汇总</t>
  </si>
  <si>
    <t>5328</t>
  </si>
  <si>
    <t>西双版纳傣族自治州_汇总</t>
  </si>
  <si>
    <t>5329</t>
  </si>
  <si>
    <t>大理白族自治州_汇总</t>
  </si>
  <si>
    <t>5331</t>
  </si>
  <si>
    <t>德宏傣族景颇族自治州_汇总</t>
  </si>
  <si>
    <t>5333</t>
  </si>
  <si>
    <t>怒江傈僳族自治州_汇总</t>
  </si>
  <si>
    <t>5334</t>
  </si>
  <si>
    <t>迪庆藏族自治州_汇总</t>
  </si>
  <si>
    <t>5401</t>
  </si>
  <si>
    <t>拉萨市_汇总</t>
  </si>
  <si>
    <t>5402</t>
  </si>
  <si>
    <t>日喀则市_汇总</t>
  </si>
  <si>
    <t>5403</t>
  </si>
  <si>
    <t>昌都市_汇总</t>
  </si>
  <si>
    <t>5404</t>
  </si>
  <si>
    <t>林芝市_汇总</t>
  </si>
  <si>
    <t>5405</t>
  </si>
  <si>
    <t>山南市_汇总</t>
  </si>
  <si>
    <t>5406</t>
  </si>
  <si>
    <t>那曲市_汇总</t>
  </si>
  <si>
    <t>5425</t>
  </si>
  <si>
    <t>阿里地区_汇总</t>
  </si>
  <si>
    <t>6101</t>
  </si>
  <si>
    <t>西安市_汇总</t>
  </si>
  <si>
    <t>6102</t>
  </si>
  <si>
    <t>铜川市_汇总</t>
  </si>
  <si>
    <t>6103</t>
  </si>
  <si>
    <t>宝鸡市_汇总</t>
  </si>
  <si>
    <t>6104</t>
  </si>
  <si>
    <t>咸阳市_汇总</t>
  </si>
  <si>
    <t>6105</t>
  </si>
  <si>
    <t>渭南市_汇总</t>
  </si>
  <si>
    <t>6106</t>
  </si>
  <si>
    <t>延安市_汇总</t>
  </si>
  <si>
    <t>6107</t>
  </si>
  <si>
    <t>汉中市_汇总</t>
  </si>
  <si>
    <t>6108</t>
  </si>
  <si>
    <t>榆林市_汇总</t>
  </si>
  <si>
    <t>6109</t>
  </si>
  <si>
    <t>安康市_汇总</t>
  </si>
  <si>
    <t>6110</t>
  </si>
  <si>
    <t>商洛市_汇总</t>
  </si>
  <si>
    <t>6111</t>
  </si>
  <si>
    <t>杨凌示范区_汇总</t>
  </si>
  <si>
    <t>6201</t>
  </si>
  <si>
    <t>兰州市_汇总</t>
  </si>
  <si>
    <t>6202</t>
  </si>
  <si>
    <t>嘉峪关市_汇总</t>
  </si>
  <si>
    <t>6203</t>
  </si>
  <si>
    <t>金昌市_汇总</t>
  </si>
  <si>
    <t>6204</t>
  </si>
  <si>
    <t>白银市_汇总</t>
  </si>
  <si>
    <t>6205</t>
  </si>
  <si>
    <t>天水市_汇总</t>
  </si>
  <si>
    <t>6206</t>
  </si>
  <si>
    <t>武威市_汇总</t>
  </si>
  <si>
    <t>6207</t>
  </si>
  <si>
    <t>张掖市_汇总</t>
  </si>
  <si>
    <t>6208</t>
  </si>
  <si>
    <t>平凉市_汇总</t>
  </si>
  <si>
    <t>6209</t>
  </si>
  <si>
    <t>酒泉市_汇总</t>
  </si>
  <si>
    <t>6210</t>
  </si>
  <si>
    <t>庆阳市_汇总</t>
  </si>
  <si>
    <t>6211</t>
  </si>
  <si>
    <t>定西市_汇总</t>
  </si>
  <si>
    <t>6212</t>
  </si>
  <si>
    <t>陇南市_汇总</t>
  </si>
  <si>
    <t>6229</t>
  </si>
  <si>
    <t>临夏回族自治州_汇总</t>
  </si>
  <si>
    <t>6230</t>
  </si>
  <si>
    <t>甘南藏族自治州_汇总</t>
  </si>
  <si>
    <t>6301</t>
  </si>
  <si>
    <t>西宁市_汇总</t>
  </si>
  <si>
    <t>6302</t>
  </si>
  <si>
    <t>海东市_汇总</t>
  </si>
  <si>
    <t>6322</t>
  </si>
  <si>
    <t>海北藏族自治州_汇总</t>
  </si>
  <si>
    <t>6323</t>
  </si>
  <si>
    <t>黄南藏族自治州_汇总</t>
  </si>
  <si>
    <t>6325</t>
  </si>
  <si>
    <t>海南藏族自治州_汇总</t>
  </si>
  <si>
    <t>6326</t>
  </si>
  <si>
    <t>果洛藏族自治州_汇总</t>
  </si>
  <si>
    <t>6327</t>
  </si>
  <si>
    <t>玉树藏族自治州_汇总</t>
  </si>
  <si>
    <t>6328</t>
  </si>
  <si>
    <t>海西蒙古族藏族自治州_汇总</t>
  </si>
  <si>
    <t>6401</t>
  </si>
  <si>
    <t>银川市_汇总</t>
  </si>
  <si>
    <t>6402</t>
  </si>
  <si>
    <t>石嘴山市_汇总</t>
  </si>
  <si>
    <t>6403</t>
  </si>
  <si>
    <t>吴忠市_汇总</t>
  </si>
  <si>
    <t>6404</t>
  </si>
  <si>
    <t>固原市_汇总</t>
  </si>
  <si>
    <t>6405</t>
  </si>
  <si>
    <t>中卫市_汇总</t>
  </si>
  <si>
    <t>6501</t>
  </si>
  <si>
    <t>乌鲁木齐市_汇总</t>
  </si>
  <si>
    <t>6502</t>
  </si>
  <si>
    <t>克拉玛依市_汇总</t>
  </si>
  <si>
    <t>6504</t>
  </si>
  <si>
    <t>吐鲁番市_汇总</t>
  </si>
  <si>
    <t>6505</t>
  </si>
  <si>
    <t>哈密市_汇总</t>
  </si>
  <si>
    <t>6523</t>
  </si>
  <si>
    <t>昌吉回族自治州_汇总</t>
  </si>
  <si>
    <t>6527</t>
  </si>
  <si>
    <t>博尔塔拉蒙古自治州_汇总</t>
  </si>
  <si>
    <t>6528</t>
  </si>
  <si>
    <t>巴音郭楞蒙古自治州_汇总</t>
  </si>
  <si>
    <t>6529</t>
  </si>
  <si>
    <t>阿克苏地区_汇总</t>
  </si>
  <si>
    <t>6530</t>
  </si>
  <si>
    <t>克孜勒苏柯尔克孜自治州_汇总</t>
  </si>
  <si>
    <t>6531</t>
  </si>
  <si>
    <t>喀什地区_汇总</t>
  </si>
  <si>
    <t>6532</t>
  </si>
  <si>
    <t>和田地区_汇总</t>
  </si>
  <si>
    <t>6540</t>
  </si>
  <si>
    <t>伊犁哈萨克自治州_汇总</t>
  </si>
  <si>
    <t>6542</t>
  </si>
  <si>
    <t>塔城地区_汇总</t>
  </si>
  <si>
    <t>6543</t>
  </si>
  <si>
    <t>阿勒泰地区_汇总</t>
  </si>
  <si>
    <t>表六之二</t>
  </si>
  <si>
    <r>
      <rPr>
        <sz val="18"/>
        <rFont val="Times New Roman"/>
        <charset val="134"/>
      </rPr>
      <t>2024</t>
    </r>
    <r>
      <rPr>
        <sz val="18"/>
        <rFont val="方正小标宋简体"/>
        <charset val="134"/>
      </rPr>
      <t>年一般公共预算收支明细表（查询表）</t>
    </r>
  </si>
  <si>
    <r>
      <rPr>
        <sz val="11"/>
        <rFont val="黑体"/>
        <charset val="134"/>
      </rPr>
      <t>支</t>
    </r>
    <r>
      <rPr>
        <sz val="11"/>
        <rFont val="Times New Roman"/>
        <charset val="134"/>
      </rPr>
      <t xml:space="preserve">            </t>
    </r>
    <r>
      <rPr>
        <sz val="11"/>
        <rFont val="黑体"/>
        <charset val="134"/>
      </rPr>
      <t>出</t>
    </r>
  </si>
  <si>
    <r>
      <rPr>
        <sz val="11"/>
        <rFont val="黑体"/>
        <charset val="134"/>
      </rPr>
      <t>支出
合计</t>
    </r>
  </si>
  <si>
    <r>
      <rPr>
        <sz val="11"/>
        <rFont val="黑体"/>
        <charset val="134"/>
      </rPr>
      <t>一般公共服务支出</t>
    </r>
  </si>
  <si>
    <r>
      <rPr>
        <sz val="11"/>
        <rFont val="黑体"/>
        <charset val="134"/>
      </rPr>
      <t>外交支出</t>
    </r>
  </si>
  <si>
    <r>
      <rPr>
        <sz val="11"/>
        <rFont val="黑体"/>
        <charset val="134"/>
      </rPr>
      <t>国防支出</t>
    </r>
  </si>
  <si>
    <r>
      <rPr>
        <sz val="11"/>
        <rFont val="黑体"/>
        <charset val="134"/>
      </rPr>
      <t>公共安全支出</t>
    </r>
  </si>
  <si>
    <r>
      <rPr>
        <sz val="11"/>
        <rFont val="黑体"/>
        <charset val="134"/>
      </rPr>
      <t>教育支出</t>
    </r>
  </si>
  <si>
    <r>
      <rPr>
        <sz val="11"/>
        <rFont val="黑体"/>
        <charset val="134"/>
      </rPr>
      <t>科学技术支出</t>
    </r>
  </si>
  <si>
    <r>
      <rPr>
        <sz val="11"/>
        <rFont val="黑体"/>
        <charset val="134"/>
      </rPr>
      <t>文化旅游体育与传媒支出</t>
    </r>
  </si>
  <si>
    <r>
      <rPr>
        <sz val="11"/>
        <rFont val="黑体"/>
        <charset val="134"/>
      </rPr>
      <t>社会保障和就业支出</t>
    </r>
  </si>
  <si>
    <r>
      <rPr>
        <sz val="11"/>
        <rFont val="黑体"/>
        <charset val="134"/>
      </rPr>
      <t>卫生健康支出</t>
    </r>
  </si>
  <si>
    <r>
      <rPr>
        <sz val="11"/>
        <rFont val="黑体"/>
        <charset val="134"/>
      </rPr>
      <t>节能环保支出</t>
    </r>
  </si>
  <si>
    <r>
      <rPr>
        <sz val="11"/>
        <rFont val="黑体"/>
        <charset val="134"/>
      </rPr>
      <t>城乡社区支出</t>
    </r>
  </si>
  <si>
    <r>
      <rPr>
        <sz val="11"/>
        <rFont val="黑体"/>
        <charset val="134"/>
      </rPr>
      <t>农林水支出</t>
    </r>
  </si>
  <si>
    <r>
      <rPr>
        <sz val="11"/>
        <rFont val="黑体"/>
        <charset val="134"/>
      </rPr>
      <t>交通运输支出</t>
    </r>
  </si>
  <si>
    <r>
      <rPr>
        <sz val="11"/>
        <rFont val="黑体"/>
        <charset val="134"/>
      </rPr>
      <t>资源勘探工业信息等支出</t>
    </r>
  </si>
  <si>
    <r>
      <rPr>
        <sz val="11"/>
        <rFont val="黑体"/>
        <charset val="134"/>
      </rPr>
      <t>商业服务业等支出</t>
    </r>
  </si>
  <si>
    <r>
      <rPr>
        <sz val="11"/>
        <rFont val="黑体"/>
        <charset val="134"/>
      </rPr>
      <t>金融支出</t>
    </r>
  </si>
  <si>
    <r>
      <rPr>
        <sz val="11"/>
        <rFont val="黑体"/>
        <charset val="134"/>
      </rPr>
      <t>援助其他地区支出</t>
    </r>
  </si>
  <si>
    <r>
      <rPr>
        <sz val="11"/>
        <rFont val="黑体"/>
        <charset val="134"/>
      </rPr>
      <t>自然资源海洋气象等支出</t>
    </r>
  </si>
  <si>
    <r>
      <rPr>
        <sz val="11"/>
        <rFont val="黑体"/>
        <charset val="134"/>
      </rPr>
      <t>住房保障支出</t>
    </r>
  </si>
  <si>
    <r>
      <rPr>
        <sz val="11"/>
        <rFont val="黑体"/>
        <charset val="134"/>
      </rPr>
      <t>粮油物资储备支出</t>
    </r>
  </si>
  <si>
    <r>
      <rPr>
        <sz val="11"/>
        <rFont val="黑体"/>
        <charset val="134"/>
      </rPr>
      <t>灾害防治及应急管理支出</t>
    </r>
  </si>
  <si>
    <r>
      <rPr>
        <sz val="11"/>
        <rFont val="黑体"/>
        <charset val="134"/>
      </rPr>
      <t>预备费</t>
    </r>
  </si>
  <si>
    <r>
      <rPr>
        <sz val="11"/>
        <rFont val="黑体"/>
        <charset val="134"/>
      </rPr>
      <t>债务付息支出</t>
    </r>
  </si>
  <si>
    <r>
      <rPr>
        <sz val="11"/>
        <rFont val="黑体"/>
        <charset val="134"/>
      </rPr>
      <t>债务发行费用支出</t>
    </r>
  </si>
  <si>
    <t>表七之一</t>
  </si>
  <si>
    <r>
      <rPr>
        <sz val="18"/>
        <rFont val="Times New Roman"/>
        <charset val="134"/>
      </rPr>
      <t>2024</t>
    </r>
    <r>
      <rPr>
        <sz val="18"/>
        <rFont val="方正小标宋简体"/>
        <charset val="134"/>
      </rPr>
      <t>年一般公共预算转移支付预算明细表（查询表）</t>
    </r>
  </si>
  <si>
    <r>
      <rPr>
        <sz val="11"/>
        <rFont val="黑体"/>
        <charset val="134"/>
      </rPr>
      <t>转移支付合计</t>
    </r>
  </si>
  <si>
    <r>
      <rPr>
        <sz val="11"/>
        <rFont val="黑体"/>
        <charset val="134"/>
      </rPr>
      <t>一般性转移支付</t>
    </r>
  </si>
  <si>
    <r>
      <rPr>
        <sz val="11"/>
        <rFont val="黑体"/>
        <charset val="134"/>
      </rPr>
      <t>一般性转移支付小计</t>
    </r>
  </si>
  <si>
    <r>
      <rPr>
        <sz val="11"/>
        <rFont val="黑体"/>
        <charset val="134"/>
      </rPr>
      <t>体制补助收入</t>
    </r>
  </si>
  <si>
    <r>
      <rPr>
        <sz val="11"/>
        <rFont val="黑体"/>
        <charset val="134"/>
      </rPr>
      <t>均衡性转移支付收入</t>
    </r>
  </si>
  <si>
    <r>
      <rPr>
        <sz val="11"/>
        <rFont val="黑体"/>
        <charset val="134"/>
      </rPr>
      <t>县级基本财力保障机制奖补资金收入</t>
    </r>
  </si>
  <si>
    <r>
      <rPr>
        <sz val="11"/>
        <rFont val="黑体"/>
        <charset val="134"/>
      </rPr>
      <t>结算补助收入</t>
    </r>
  </si>
  <si>
    <r>
      <rPr>
        <sz val="11"/>
        <rFont val="黑体"/>
        <charset val="134"/>
      </rPr>
      <t>资源枯竭型城市转移支付补助收入</t>
    </r>
  </si>
  <si>
    <r>
      <rPr>
        <sz val="11"/>
        <rFont val="黑体"/>
        <charset val="134"/>
      </rPr>
      <t>企业事业单位划转补助收入</t>
    </r>
  </si>
  <si>
    <r>
      <rPr>
        <sz val="11"/>
        <rFont val="黑体"/>
        <charset val="134"/>
      </rPr>
      <t>产粮（油）大县奖励资金收入</t>
    </r>
  </si>
  <si>
    <r>
      <rPr>
        <sz val="11"/>
        <rFont val="黑体"/>
        <charset val="134"/>
      </rPr>
      <t>重点生态功能区转移支付收入</t>
    </r>
  </si>
  <si>
    <r>
      <rPr>
        <sz val="11"/>
        <rFont val="黑体"/>
        <charset val="134"/>
      </rPr>
      <t>固定数额补助收入</t>
    </r>
  </si>
  <si>
    <r>
      <rPr>
        <sz val="11"/>
        <rFont val="黑体"/>
        <charset val="134"/>
      </rPr>
      <t>革命老区转移支付收入</t>
    </r>
  </si>
  <si>
    <r>
      <rPr>
        <sz val="11"/>
        <rFont val="黑体"/>
        <charset val="134"/>
      </rPr>
      <t>民族地区转移支付收入</t>
    </r>
  </si>
  <si>
    <r>
      <rPr>
        <sz val="11"/>
        <rFont val="黑体"/>
        <charset val="134"/>
      </rPr>
      <t>边境地区转移支付收入</t>
    </r>
  </si>
  <si>
    <r>
      <rPr>
        <sz val="11"/>
        <rFont val="黑体"/>
        <charset val="134"/>
      </rPr>
      <t>巩固脱贫攻坚成果衔接乡村振兴转移支付收入</t>
    </r>
  </si>
  <si>
    <r>
      <rPr>
        <sz val="11"/>
        <rFont val="黑体"/>
        <charset val="134"/>
      </rPr>
      <t>一般公共服务共同财政事权转移支付收入</t>
    </r>
  </si>
  <si>
    <r>
      <rPr>
        <sz val="11"/>
        <rFont val="黑体"/>
        <charset val="134"/>
      </rPr>
      <t>外交共同财政事权转移支付收入</t>
    </r>
  </si>
  <si>
    <r>
      <rPr>
        <sz val="11"/>
        <rFont val="黑体"/>
        <charset val="134"/>
      </rPr>
      <t>国防共同财政事权转移支付收入</t>
    </r>
  </si>
  <si>
    <r>
      <rPr>
        <sz val="11"/>
        <rFont val="黑体"/>
        <charset val="134"/>
      </rPr>
      <t>公共安全共同财政事权转移支付收入</t>
    </r>
  </si>
  <si>
    <r>
      <rPr>
        <sz val="11"/>
        <rFont val="黑体"/>
        <charset val="134"/>
      </rPr>
      <t>教育共同财政事权转移支付收入</t>
    </r>
  </si>
  <si>
    <r>
      <rPr>
        <sz val="11"/>
        <rFont val="黑体"/>
        <charset val="134"/>
      </rPr>
      <t>科学技术共同财政事权转移支付收入</t>
    </r>
  </si>
  <si>
    <r>
      <rPr>
        <sz val="11"/>
        <rFont val="黑体"/>
        <charset val="134"/>
      </rPr>
      <t>文化旅游体育与传媒共同财政事权转移支付收入</t>
    </r>
  </si>
  <si>
    <r>
      <rPr>
        <sz val="11"/>
        <rFont val="黑体"/>
        <charset val="134"/>
      </rPr>
      <t>社会保障和就业共同财政事权转移支付收入</t>
    </r>
  </si>
  <si>
    <r>
      <rPr>
        <sz val="11"/>
        <rFont val="黑体"/>
        <charset val="134"/>
      </rPr>
      <t>医疗卫生共同财政事权转移支付收入</t>
    </r>
  </si>
  <si>
    <r>
      <rPr>
        <sz val="11"/>
        <rFont val="黑体"/>
        <charset val="134"/>
      </rPr>
      <t>节能环保共同财政事权转移支付收入</t>
    </r>
  </si>
  <si>
    <r>
      <rPr>
        <sz val="11"/>
        <rFont val="黑体"/>
        <charset val="134"/>
      </rPr>
      <t>城乡社区共同财政事权转移支付收入</t>
    </r>
  </si>
  <si>
    <r>
      <rPr>
        <sz val="11"/>
        <rFont val="黑体"/>
        <charset val="134"/>
      </rPr>
      <t>农林水共同财政事权转移支付收入</t>
    </r>
  </si>
  <si>
    <r>
      <rPr>
        <sz val="11"/>
        <rFont val="黑体"/>
        <charset val="134"/>
      </rPr>
      <t>交通运输共同财政事权转移支付收入</t>
    </r>
  </si>
  <si>
    <r>
      <rPr>
        <sz val="11"/>
        <rFont val="黑体"/>
        <charset val="134"/>
      </rPr>
      <t>资源勘探工业信息等共同财政事权转移支付收入</t>
    </r>
  </si>
  <si>
    <r>
      <rPr>
        <sz val="11"/>
        <rFont val="黑体"/>
        <charset val="134"/>
      </rPr>
      <t>商业服务业等共同财政事权转移支付收入</t>
    </r>
  </si>
  <si>
    <r>
      <rPr>
        <sz val="11"/>
        <rFont val="黑体"/>
        <charset val="134"/>
      </rPr>
      <t>金融共同财政事权转移支付收入</t>
    </r>
  </si>
  <si>
    <r>
      <rPr>
        <sz val="11"/>
        <rFont val="黑体"/>
        <charset val="134"/>
      </rPr>
      <t>自然资源海洋气象等共同财政事权转移支付收入</t>
    </r>
  </si>
  <si>
    <r>
      <rPr>
        <sz val="11"/>
        <rFont val="黑体"/>
        <charset val="134"/>
      </rPr>
      <t>住房保障共同财政事权转移支付收入</t>
    </r>
  </si>
  <si>
    <r>
      <rPr>
        <sz val="11"/>
        <rFont val="黑体"/>
        <charset val="134"/>
      </rPr>
      <t>粮油物资储备共同财政事权转移支付收入</t>
    </r>
  </si>
  <si>
    <r>
      <rPr>
        <sz val="11"/>
        <rFont val="黑体"/>
        <charset val="134"/>
      </rPr>
      <t>灾害防治及应急管理共同财政事权转移支付收入</t>
    </r>
  </si>
  <si>
    <r>
      <rPr>
        <sz val="11"/>
        <rFont val="黑体"/>
        <charset val="134"/>
      </rPr>
      <t>其他共同财政事权转移支付收入</t>
    </r>
  </si>
  <si>
    <r>
      <rPr>
        <sz val="11"/>
        <rFont val="黑体"/>
        <charset val="134"/>
      </rPr>
      <t>其他一般性转移支付收入</t>
    </r>
  </si>
  <si>
    <t>表七之二</t>
  </si>
  <si>
    <r>
      <rPr>
        <sz val="11"/>
        <rFont val="黑体"/>
        <charset val="134"/>
      </rPr>
      <t>专项转移支付</t>
    </r>
  </si>
  <si>
    <r>
      <rPr>
        <sz val="11"/>
        <rFont val="黑体"/>
        <charset val="134"/>
      </rPr>
      <t>专项转移支付小计</t>
    </r>
  </si>
  <si>
    <r>
      <rPr>
        <sz val="11"/>
        <rFont val="黑体"/>
        <charset val="134"/>
      </rPr>
      <t>一般公共服务</t>
    </r>
  </si>
  <si>
    <r>
      <rPr>
        <sz val="11"/>
        <rFont val="黑体"/>
        <charset val="134"/>
      </rPr>
      <t>外交</t>
    </r>
  </si>
  <si>
    <r>
      <rPr>
        <sz val="11"/>
        <rFont val="黑体"/>
        <charset val="134"/>
      </rPr>
      <t>国防</t>
    </r>
  </si>
  <si>
    <r>
      <rPr>
        <sz val="11"/>
        <rFont val="黑体"/>
        <charset val="134"/>
      </rPr>
      <t>公共安全</t>
    </r>
  </si>
  <si>
    <r>
      <rPr>
        <sz val="11"/>
        <rFont val="黑体"/>
        <charset val="134"/>
      </rPr>
      <t>教育</t>
    </r>
  </si>
  <si>
    <r>
      <rPr>
        <sz val="11"/>
        <rFont val="黑体"/>
        <charset val="134"/>
      </rPr>
      <t>科学技术</t>
    </r>
  </si>
  <si>
    <r>
      <rPr>
        <sz val="11"/>
        <rFont val="黑体"/>
        <charset val="134"/>
      </rPr>
      <t>文化旅游体育与传媒</t>
    </r>
  </si>
  <si>
    <r>
      <rPr>
        <sz val="11"/>
        <rFont val="黑体"/>
        <charset val="134"/>
      </rPr>
      <t>社会保障和就业</t>
    </r>
  </si>
  <si>
    <r>
      <rPr>
        <sz val="11"/>
        <rFont val="黑体"/>
        <charset val="134"/>
      </rPr>
      <t>卫生健康</t>
    </r>
  </si>
  <si>
    <r>
      <rPr>
        <sz val="11"/>
        <rFont val="黑体"/>
        <charset val="134"/>
      </rPr>
      <t>节能环保</t>
    </r>
  </si>
  <si>
    <r>
      <rPr>
        <sz val="11"/>
        <rFont val="黑体"/>
        <charset val="134"/>
      </rPr>
      <t>城乡社区</t>
    </r>
  </si>
  <si>
    <r>
      <rPr>
        <sz val="11"/>
        <rFont val="黑体"/>
        <charset val="134"/>
      </rPr>
      <t>农林水</t>
    </r>
  </si>
  <si>
    <r>
      <rPr>
        <sz val="11"/>
        <rFont val="黑体"/>
        <charset val="134"/>
      </rPr>
      <t>交通运输</t>
    </r>
  </si>
  <si>
    <r>
      <rPr>
        <sz val="11"/>
        <rFont val="黑体"/>
        <charset val="134"/>
      </rPr>
      <t>资源勘探工业信息等</t>
    </r>
  </si>
  <si>
    <r>
      <rPr>
        <sz val="11"/>
        <rFont val="黑体"/>
        <charset val="134"/>
      </rPr>
      <t>商业服务业等</t>
    </r>
  </si>
  <si>
    <r>
      <rPr>
        <sz val="11"/>
        <rFont val="黑体"/>
        <charset val="134"/>
      </rPr>
      <t>金融</t>
    </r>
  </si>
  <si>
    <r>
      <rPr>
        <sz val="11"/>
        <rFont val="黑体"/>
        <charset val="134"/>
      </rPr>
      <t>自然资源海洋气象等</t>
    </r>
  </si>
  <si>
    <r>
      <rPr>
        <sz val="11"/>
        <rFont val="黑体"/>
        <charset val="134"/>
      </rPr>
      <t>住房保障</t>
    </r>
  </si>
  <si>
    <r>
      <rPr>
        <sz val="11"/>
        <rFont val="黑体"/>
        <charset val="134"/>
      </rPr>
      <t>粮油物资储备</t>
    </r>
  </si>
  <si>
    <r>
      <rPr>
        <sz val="11"/>
        <rFont val="黑体"/>
        <charset val="134"/>
      </rPr>
      <t>灾害防治及应急管理</t>
    </r>
  </si>
  <si>
    <r>
      <rPr>
        <sz val="11"/>
        <rFont val="黑体"/>
        <charset val="134"/>
      </rPr>
      <t>其他收入</t>
    </r>
  </si>
  <si>
    <t>表八</t>
  </si>
  <si>
    <r>
      <rPr>
        <sz val="18"/>
        <rFont val="Times New Roman"/>
        <charset val="134"/>
      </rPr>
      <t>2024</t>
    </r>
    <r>
      <rPr>
        <sz val="18"/>
        <rFont val="方正小标宋简体"/>
        <charset val="134"/>
      </rPr>
      <t>年一般公共预算支出</t>
    </r>
    <r>
      <rPr>
        <sz val="18"/>
        <rFont val="Times New Roman"/>
        <charset val="134"/>
      </rPr>
      <t>“</t>
    </r>
    <r>
      <rPr>
        <sz val="18"/>
        <rFont val="方正小标宋简体"/>
        <charset val="134"/>
      </rPr>
      <t>三公</t>
    </r>
    <r>
      <rPr>
        <sz val="18"/>
        <rFont val="Times New Roman"/>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</si>
  <si>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</si>
  <si>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</si>
  <si>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上年执行数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</si>
  <si>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</si>
  <si>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</si>
  <si>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</si>
  <si>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</si>
  <si>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</si>
  <si>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</si>
  <si>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</si>
  <si>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</si>
  <si>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表九之一</t>
  </si>
  <si>
    <r>
      <rPr>
        <sz val="18"/>
        <rFont val="Times New Roman"/>
        <charset val="134"/>
      </rPr>
      <t>2024</t>
    </r>
    <r>
      <rPr>
        <sz val="18"/>
        <rFont val="方正小标宋简体"/>
        <charset val="134"/>
      </rPr>
      <t>年政府性基金预算收支表</t>
    </r>
  </si>
  <si>
    <r>
      <rPr>
        <sz val="11"/>
        <rFont val="黑体"/>
        <charset val="134"/>
      </rPr>
      <t>收入</t>
    </r>
  </si>
  <si>
    <r>
      <rPr>
        <sz val="11"/>
        <rFont val="黑体"/>
        <charset val="134"/>
      </rPr>
      <t>支出</t>
    </r>
  </si>
  <si>
    <r>
      <rPr>
        <sz val="11"/>
        <rFont val="黑体"/>
        <charset val="134"/>
      </rPr>
      <t>科目编码</t>
    </r>
  </si>
  <si>
    <r>
      <rPr>
        <sz val="11"/>
        <rFont val="黑体"/>
        <charset val="134"/>
      </rPr>
      <t>上年预算数</t>
    </r>
  </si>
  <si>
    <t>10301</t>
  </si>
  <si>
    <r>
      <rPr>
        <sz val="11"/>
        <color indexed="0"/>
        <rFont val="仿宋_GB2312"/>
        <charset val="134"/>
      </rPr>
      <t>政府性基金收入</t>
    </r>
  </si>
  <si>
    <t>1030102</t>
  </si>
  <si>
    <r>
      <rPr>
        <sz val="11"/>
        <rFont val="仿宋_GB2312"/>
        <charset val="134"/>
      </rPr>
      <t>农网还贷资金收入</t>
    </r>
  </si>
  <si>
    <t>20610</t>
  </si>
  <si>
    <r>
      <rPr>
        <sz val="11"/>
        <rFont val="仿宋_GB2312"/>
        <charset val="134"/>
      </rPr>
      <t>核电站乏燃料处理处置基金支出</t>
    </r>
  </si>
  <si>
    <t>103010202</t>
  </si>
  <si>
    <r>
      <rPr>
        <sz val="11"/>
        <rFont val="仿宋_GB2312"/>
        <charset val="134"/>
      </rPr>
      <t>地方农网还贷资金收入</t>
    </r>
  </si>
  <si>
    <t>2061001</t>
  </si>
  <si>
    <r>
      <rPr>
        <sz val="11"/>
        <rFont val="仿宋_GB2312"/>
        <charset val="134"/>
      </rPr>
      <t>乏燃料运输</t>
    </r>
  </si>
  <si>
    <t>1030112</t>
  </si>
  <si>
    <r>
      <rPr>
        <sz val="11"/>
        <rFont val="仿宋_GB2312"/>
        <charset val="134"/>
      </rPr>
      <t>海南省高等级公路车辆通行附加费收入</t>
    </r>
  </si>
  <si>
    <t>2061002</t>
  </si>
  <si>
    <r>
      <rPr>
        <sz val="11"/>
        <rFont val="仿宋_GB2312"/>
        <charset val="134"/>
      </rPr>
      <t>乏燃料离堆贮存</t>
    </r>
  </si>
  <si>
    <t>1030129</t>
  </si>
  <si>
    <t>国家电影事业发展专项资金收入</t>
  </si>
  <si>
    <t>2061003</t>
  </si>
  <si>
    <r>
      <rPr>
        <sz val="11"/>
        <rFont val="仿宋_GB2312"/>
        <charset val="134"/>
      </rPr>
      <t>乏燃料后处理</t>
    </r>
  </si>
  <si>
    <t>1030146</t>
  </si>
  <si>
    <r>
      <rPr>
        <sz val="11"/>
        <rFont val="仿宋_GB2312"/>
        <charset val="134"/>
      </rPr>
      <t>国有土地收益基金收入</t>
    </r>
  </si>
  <si>
    <t>2061004</t>
  </si>
  <si>
    <r>
      <rPr>
        <sz val="11"/>
        <rFont val="仿宋_GB2312"/>
        <charset val="134"/>
      </rPr>
      <t>高放废物的处理处置</t>
    </r>
  </si>
  <si>
    <t>1030147</t>
  </si>
  <si>
    <r>
      <rPr>
        <sz val="11"/>
        <rFont val="仿宋_GB2312"/>
        <charset val="134"/>
      </rPr>
      <t>农业土地开发资金收入</t>
    </r>
  </si>
  <si>
    <t>2061005</t>
  </si>
  <si>
    <r>
      <rPr>
        <sz val="11"/>
        <rFont val="仿宋_GB2312"/>
        <charset val="134"/>
      </rPr>
      <t>乏燃料后处理厂的建设、运行、改造和退役</t>
    </r>
  </si>
  <si>
    <t>1030148</t>
  </si>
  <si>
    <r>
      <rPr>
        <sz val="11"/>
        <rFont val="仿宋_GB2312"/>
        <charset val="134"/>
      </rPr>
      <t>国有土地使用权出让收入</t>
    </r>
  </si>
  <si>
    <t>2061099</t>
  </si>
  <si>
    <r>
      <rPr>
        <sz val="11"/>
        <rFont val="仿宋_GB2312"/>
        <charset val="134"/>
      </rPr>
      <t>其他乏燃料处理处置基金支出</t>
    </r>
  </si>
  <si>
    <t>103014801</t>
  </si>
  <si>
    <r>
      <rPr>
        <sz val="11"/>
        <rFont val="仿宋_GB2312"/>
        <charset val="134"/>
      </rPr>
      <t>土地出让价款收入</t>
    </r>
  </si>
  <si>
    <t>103014802</t>
  </si>
  <si>
    <r>
      <rPr>
        <sz val="11"/>
        <rFont val="仿宋_GB2312"/>
        <charset val="134"/>
      </rPr>
      <t>补缴的土地价款</t>
    </r>
  </si>
  <si>
    <t>20707</t>
  </si>
  <si>
    <r>
      <rPr>
        <sz val="11"/>
        <rFont val="仿宋_GB2312"/>
        <charset val="134"/>
      </rPr>
      <t>国家电影事业发展专项资金安排的支出</t>
    </r>
  </si>
  <si>
    <t>103014803</t>
  </si>
  <si>
    <r>
      <rPr>
        <sz val="11"/>
        <rFont val="仿宋_GB2312"/>
        <charset val="134"/>
      </rPr>
      <t>划拨土地收入</t>
    </r>
  </si>
  <si>
    <t>2070701</t>
  </si>
  <si>
    <r>
      <rPr>
        <sz val="11"/>
        <rFont val="仿宋_GB2312"/>
        <charset val="134"/>
      </rPr>
      <t>资助国产影片放映</t>
    </r>
  </si>
  <si>
    <t>103014898</t>
  </si>
  <si>
    <r>
      <rPr>
        <sz val="11"/>
        <rFont val="仿宋_GB2312"/>
        <charset val="134"/>
      </rPr>
      <t>缴纳新增建设用地土地有偿使用费</t>
    </r>
  </si>
  <si>
    <t>2070702</t>
  </si>
  <si>
    <r>
      <rPr>
        <sz val="11"/>
        <rFont val="仿宋_GB2312"/>
        <charset val="134"/>
      </rPr>
      <t>资助影院建设</t>
    </r>
  </si>
  <si>
    <t>103014899</t>
  </si>
  <si>
    <r>
      <rPr>
        <sz val="11"/>
        <rFont val="仿宋_GB2312"/>
        <charset val="134"/>
      </rPr>
      <t>其他土地出让收入</t>
    </r>
  </si>
  <si>
    <t>2070703</t>
  </si>
  <si>
    <r>
      <rPr>
        <sz val="11"/>
        <rFont val="仿宋_GB2312"/>
        <charset val="134"/>
      </rPr>
      <t>资助少数民族语电影译制</t>
    </r>
  </si>
  <si>
    <t>1030150</t>
  </si>
  <si>
    <r>
      <rPr>
        <sz val="11"/>
        <rFont val="仿宋_GB2312"/>
        <charset val="134"/>
      </rPr>
      <t>大中型水库库区基金收入</t>
    </r>
  </si>
  <si>
    <t>2070704</t>
  </si>
  <si>
    <r>
      <rPr>
        <sz val="11"/>
        <rFont val="仿宋_GB2312"/>
        <charset val="134"/>
      </rPr>
      <t>购买农村电影公益性放映版权服务</t>
    </r>
  </si>
  <si>
    <t>103015002</t>
  </si>
  <si>
    <r>
      <rPr>
        <sz val="11"/>
        <rFont val="仿宋_GB2312"/>
        <charset val="134"/>
      </rPr>
      <t>地方大中型水库库区基金收入</t>
    </r>
  </si>
  <si>
    <t>2070799</t>
  </si>
  <si>
    <r>
      <rPr>
        <sz val="11"/>
        <rFont val="仿宋_GB2312"/>
        <charset val="134"/>
      </rPr>
      <t>其他国家电影事业发展专项资金支出</t>
    </r>
  </si>
  <si>
    <t>1030155</t>
  </si>
  <si>
    <r>
      <rPr>
        <sz val="11"/>
        <rFont val="仿宋_GB2312"/>
        <charset val="134"/>
      </rPr>
      <t>彩票公益金收入</t>
    </r>
  </si>
  <si>
    <t>20709</t>
  </si>
  <si>
    <r>
      <rPr>
        <sz val="11"/>
        <rFont val="仿宋_GB2312"/>
        <charset val="134"/>
      </rPr>
      <t>旅游发展基金支出</t>
    </r>
  </si>
  <si>
    <t>103015501</t>
  </si>
  <si>
    <r>
      <rPr>
        <sz val="11"/>
        <rFont val="仿宋_GB2312"/>
        <charset val="134"/>
      </rPr>
      <t>福利彩票公益金收入</t>
    </r>
  </si>
  <si>
    <t>2070901</t>
  </si>
  <si>
    <r>
      <rPr>
        <sz val="11"/>
        <rFont val="仿宋_GB2312"/>
        <charset val="134"/>
      </rPr>
      <t>宣传促销</t>
    </r>
  </si>
  <si>
    <t>103015502</t>
  </si>
  <si>
    <r>
      <rPr>
        <sz val="11"/>
        <rFont val="仿宋_GB2312"/>
        <charset val="134"/>
      </rPr>
      <t>体育彩票公益金收入</t>
    </r>
  </si>
  <si>
    <t>2070902</t>
  </si>
  <si>
    <r>
      <rPr>
        <sz val="11"/>
        <rFont val="仿宋_GB2312"/>
        <charset val="134"/>
      </rPr>
      <t>行业规划</t>
    </r>
  </si>
  <si>
    <t>1030156</t>
  </si>
  <si>
    <r>
      <rPr>
        <sz val="11"/>
        <rFont val="仿宋_GB2312"/>
        <charset val="134"/>
      </rPr>
      <t>城市基础设施配套费收入</t>
    </r>
  </si>
  <si>
    <t>2070903</t>
  </si>
  <si>
    <r>
      <rPr>
        <sz val="11"/>
        <rFont val="仿宋_GB2312"/>
        <charset val="134"/>
      </rPr>
      <t>旅游事业补助</t>
    </r>
  </si>
  <si>
    <t>1030157</t>
  </si>
  <si>
    <r>
      <rPr>
        <sz val="11"/>
        <rFont val="仿宋_GB2312"/>
        <charset val="134"/>
      </rPr>
      <t>小型水库移民扶助基金收入</t>
    </r>
  </si>
  <si>
    <t>2070904</t>
  </si>
  <si>
    <r>
      <rPr>
        <sz val="11"/>
        <rFont val="仿宋_GB2312"/>
        <charset val="134"/>
      </rPr>
      <t>地方旅游开发项目补助</t>
    </r>
  </si>
  <si>
    <t>1030158</t>
  </si>
  <si>
    <r>
      <rPr>
        <sz val="11"/>
        <rFont val="仿宋_GB2312"/>
        <charset val="134"/>
      </rPr>
      <t>国家重大水利工程建设基金收入</t>
    </r>
  </si>
  <si>
    <t>2070999</t>
  </si>
  <si>
    <r>
      <rPr>
        <sz val="11"/>
        <rFont val="仿宋_GB2312"/>
        <charset val="134"/>
      </rPr>
      <t>其他旅游发展基金支出</t>
    </r>
  </si>
  <si>
    <t>103015803</t>
  </si>
  <si>
    <r>
      <rPr>
        <sz val="11"/>
        <rFont val="仿宋_GB2312"/>
        <charset val="134"/>
      </rPr>
      <t>地方重大水利工程建设资金</t>
    </r>
  </si>
  <si>
    <t>20710</t>
  </si>
  <si>
    <r>
      <rPr>
        <sz val="11"/>
        <rFont val="仿宋_GB2312"/>
        <charset val="134"/>
      </rPr>
      <t>国家电影事业发展专项资金对应专项债务收入安排的支出</t>
    </r>
  </si>
  <si>
    <t>1030159</t>
  </si>
  <si>
    <r>
      <rPr>
        <sz val="11"/>
        <rFont val="仿宋_GB2312"/>
        <charset val="134"/>
      </rPr>
      <t>车辆通行费</t>
    </r>
  </si>
  <si>
    <t>2071001</t>
  </si>
  <si>
    <r>
      <rPr>
        <sz val="11"/>
        <rFont val="仿宋_GB2312"/>
        <charset val="134"/>
      </rPr>
      <t>资助城市影院</t>
    </r>
  </si>
  <si>
    <t>2071099</t>
  </si>
  <si>
    <r>
      <rPr>
        <sz val="11"/>
        <rFont val="仿宋_GB2312"/>
        <charset val="134"/>
      </rPr>
      <t>其他国家电影事业发展专项资金对应专项债务收入支出</t>
    </r>
  </si>
  <si>
    <t>1030178</t>
  </si>
  <si>
    <r>
      <rPr>
        <sz val="11"/>
        <rFont val="仿宋_GB2312"/>
        <charset val="134"/>
      </rPr>
      <t>污水处理费收入</t>
    </r>
  </si>
  <si>
    <t>1030180</t>
  </si>
  <si>
    <r>
      <rPr>
        <sz val="11"/>
        <rFont val="仿宋_GB2312"/>
        <charset val="134"/>
      </rPr>
      <t>彩票发行机构和彩票销售机构的业务费用</t>
    </r>
  </si>
  <si>
    <t>21160</t>
  </si>
  <si>
    <r>
      <rPr>
        <sz val="11"/>
        <rFont val="仿宋_GB2312"/>
        <charset val="134"/>
      </rPr>
      <t>可再生能源电价附加收入安排的支出</t>
    </r>
  </si>
  <si>
    <t>103018003</t>
  </si>
  <si>
    <r>
      <rPr>
        <sz val="11"/>
        <rFont val="仿宋_GB2312"/>
        <charset val="134"/>
      </rPr>
      <t>福利彩票销售机构的业务费用</t>
    </r>
  </si>
  <si>
    <t>2116001</t>
  </si>
  <si>
    <r>
      <rPr>
        <sz val="11"/>
        <rFont val="仿宋_GB2312"/>
        <charset val="134"/>
      </rPr>
      <t>风力发电补助</t>
    </r>
  </si>
  <si>
    <t>103018004</t>
  </si>
  <si>
    <r>
      <rPr>
        <sz val="11"/>
        <rFont val="仿宋_GB2312"/>
        <charset val="134"/>
      </rPr>
      <t>体育彩票销售机构的业务费用</t>
    </r>
  </si>
  <si>
    <t>2116002</t>
  </si>
  <si>
    <r>
      <rPr>
        <sz val="11"/>
        <rFont val="仿宋_GB2312"/>
        <charset val="134"/>
      </rPr>
      <t>太阳能发电补助</t>
    </r>
  </si>
  <si>
    <t>103018005</t>
  </si>
  <si>
    <r>
      <rPr>
        <sz val="11"/>
        <rFont val="仿宋_GB2312"/>
        <charset val="134"/>
      </rPr>
      <t>彩票兑奖周转金</t>
    </r>
  </si>
  <si>
    <t>2116003</t>
  </si>
  <si>
    <r>
      <rPr>
        <sz val="11"/>
        <rFont val="仿宋_GB2312"/>
        <charset val="134"/>
      </rPr>
      <t>生物质能发电补助</t>
    </r>
  </si>
  <si>
    <t>103018006</t>
  </si>
  <si>
    <r>
      <rPr>
        <sz val="11"/>
        <rFont val="仿宋_GB2312"/>
        <charset val="134"/>
      </rPr>
      <t>彩票发行销售风险基金</t>
    </r>
  </si>
  <si>
    <t>2116099</t>
  </si>
  <si>
    <r>
      <rPr>
        <sz val="11"/>
        <rFont val="仿宋_GB2312"/>
        <charset val="134"/>
      </rPr>
      <t>其他可再生能源电价附加收入安排的支出</t>
    </r>
  </si>
  <si>
    <t>103018007</t>
  </si>
  <si>
    <r>
      <rPr>
        <sz val="11"/>
        <rFont val="仿宋_GB2312"/>
        <charset val="134"/>
      </rPr>
      <t>彩票市场调控资金收入</t>
    </r>
  </si>
  <si>
    <t>21161</t>
  </si>
  <si>
    <r>
      <rPr>
        <sz val="11"/>
        <rFont val="仿宋_GB2312"/>
        <charset val="134"/>
      </rPr>
      <t>废弃电器电子产品处理基金支出</t>
    </r>
  </si>
  <si>
    <t>2116101</t>
  </si>
  <si>
    <r>
      <rPr>
        <sz val="11"/>
        <rFont val="仿宋_GB2312"/>
        <charset val="134"/>
      </rPr>
      <t>回收处理费用补贴</t>
    </r>
  </si>
  <si>
    <t>1030199</t>
  </si>
  <si>
    <r>
      <rPr>
        <sz val="11"/>
        <rFont val="仿宋_GB2312"/>
        <charset val="134"/>
      </rPr>
      <t>其他政府性基金收入</t>
    </r>
  </si>
  <si>
    <t>2116102</t>
  </si>
  <si>
    <r>
      <rPr>
        <sz val="11"/>
        <rFont val="仿宋_GB2312"/>
        <charset val="134"/>
      </rPr>
      <t>信息系统建设</t>
    </r>
  </si>
  <si>
    <t>10310</t>
  </si>
  <si>
    <r>
      <rPr>
        <sz val="11"/>
        <rFont val="仿宋_GB2312"/>
        <charset val="134"/>
      </rPr>
      <t>专项债务对应项目专项收入</t>
    </r>
  </si>
  <si>
    <t>2116103</t>
  </si>
  <si>
    <r>
      <rPr>
        <sz val="11"/>
        <rFont val="仿宋_GB2312"/>
        <charset val="134"/>
      </rPr>
      <t>基金征管经费</t>
    </r>
  </si>
  <si>
    <t>1031003</t>
  </si>
  <si>
    <r>
      <rPr>
        <sz val="11"/>
        <rFont val="仿宋_GB2312"/>
        <charset val="134"/>
      </rPr>
      <t>海南省高等级公路车辆通行附加费专项债务对应项目专项收入</t>
    </r>
  </si>
  <si>
    <t>2116104</t>
  </si>
  <si>
    <r>
      <rPr>
        <sz val="11"/>
        <rFont val="仿宋_GB2312"/>
        <charset val="134"/>
      </rPr>
      <t>其他废弃电器电子产品处理基金支出</t>
    </r>
  </si>
  <si>
    <t>1031005</t>
  </si>
  <si>
    <r>
      <rPr>
        <sz val="11"/>
        <rFont val="仿宋_GB2312"/>
        <charset val="134"/>
      </rPr>
      <t>国家电影事业发展专项资金专项债务对应项目专项收入</t>
    </r>
  </si>
  <si>
    <t>1031006</t>
  </si>
  <si>
    <r>
      <rPr>
        <sz val="11"/>
        <rFont val="仿宋_GB2312"/>
        <charset val="134"/>
      </rPr>
      <t>国有土地使用权出让金专项债务对应项目专项收入</t>
    </r>
  </si>
  <si>
    <t>21208</t>
  </si>
  <si>
    <r>
      <rPr>
        <sz val="11"/>
        <rFont val="仿宋_GB2312"/>
        <charset val="134"/>
      </rPr>
      <t>国有土地使用权出让收入安排的支出</t>
    </r>
  </si>
  <si>
    <t>103100601</t>
  </si>
  <si>
    <r>
      <rPr>
        <sz val="11"/>
        <rFont val="仿宋_GB2312"/>
        <charset val="134"/>
      </rPr>
      <t>土地储备专项债券对应项目专项收入</t>
    </r>
  </si>
  <si>
    <t>2120801</t>
  </si>
  <si>
    <r>
      <rPr>
        <sz val="11"/>
        <rFont val="仿宋_GB2312"/>
        <charset val="134"/>
      </rPr>
      <t>征地和拆迁补偿支出</t>
    </r>
  </si>
  <si>
    <t>103100602</t>
  </si>
  <si>
    <r>
      <rPr>
        <sz val="11"/>
        <rFont val="仿宋_GB2312"/>
        <charset val="134"/>
      </rPr>
      <t>棚户区改造专项债券对应项目专项收入</t>
    </r>
  </si>
  <si>
    <t>2120802</t>
  </si>
  <si>
    <r>
      <rPr>
        <sz val="11"/>
        <rFont val="仿宋_GB2312"/>
        <charset val="134"/>
      </rPr>
      <t>土地开发支出</t>
    </r>
  </si>
  <si>
    <t>103100699</t>
  </si>
  <si>
    <r>
      <rPr>
        <sz val="11"/>
        <rFont val="仿宋_GB2312"/>
        <charset val="134"/>
      </rPr>
      <t>其他国有土地使用权出让金专项债务对应项目专项收入</t>
    </r>
  </si>
  <si>
    <t>2120803</t>
  </si>
  <si>
    <r>
      <rPr>
        <sz val="11"/>
        <rFont val="仿宋_GB2312"/>
        <charset val="134"/>
      </rPr>
      <t>城市建设支出</t>
    </r>
  </si>
  <si>
    <t>1031008</t>
  </si>
  <si>
    <r>
      <rPr>
        <sz val="11"/>
        <rFont val="仿宋_GB2312"/>
        <charset val="134"/>
      </rPr>
      <t>农业土地开发资金专项债务对应项目专项收入</t>
    </r>
  </si>
  <si>
    <t>2120804</t>
  </si>
  <si>
    <r>
      <rPr>
        <sz val="11"/>
        <rFont val="仿宋_GB2312"/>
        <charset val="134"/>
      </rPr>
      <t>农村基础设施建设支出</t>
    </r>
  </si>
  <si>
    <t>1031009</t>
  </si>
  <si>
    <r>
      <rPr>
        <sz val="11"/>
        <rFont val="仿宋_GB2312"/>
        <charset val="134"/>
      </rPr>
      <t>大中型水库库区基金专项债务对应项目专项收入</t>
    </r>
  </si>
  <si>
    <t>2120805</t>
  </si>
  <si>
    <r>
      <rPr>
        <sz val="11"/>
        <rFont val="仿宋_GB2312"/>
        <charset val="134"/>
      </rPr>
      <t>补助被征地农民支出</t>
    </r>
  </si>
  <si>
    <t>1031010</t>
  </si>
  <si>
    <r>
      <rPr>
        <sz val="11"/>
        <rFont val="仿宋_GB2312"/>
        <charset val="134"/>
      </rPr>
      <t>城市基础设施配套费专项债务对应项目专项收入</t>
    </r>
  </si>
  <si>
    <t>2120806</t>
  </si>
  <si>
    <r>
      <rPr>
        <sz val="11"/>
        <rFont val="仿宋_GB2312"/>
        <charset val="134"/>
      </rPr>
      <t>土地出让业务支出</t>
    </r>
  </si>
  <si>
    <t>1031011</t>
  </si>
  <si>
    <r>
      <rPr>
        <sz val="11"/>
        <rFont val="仿宋_GB2312"/>
        <charset val="134"/>
      </rPr>
      <t>小型水库移民扶助基金专项债务对应项目专项收入</t>
    </r>
  </si>
  <si>
    <t>2120807</t>
  </si>
  <si>
    <r>
      <rPr>
        <sz val="11"/>
        <rFont val="仿宋_GB2312"/>
        <charset val="134"/>
      </rPr>
      <t>廉租住房支出</t>
    </r>
  </si>
  <si>
    <t>1031012</t>
  </si>
  <si>
    <r>
      <rPr>
        <sz val="11"/>
        <rFont val="仿宋_GB2312"/>
        <charset val="134"/>
      </rPr>
      <t>国家重大水利工程建设基金专项债务对应项目专项收入</t>
    </r>
  </si>
  <si>
    <t>2120809</t>
  </si>
  <si>
    <r>
      <rPr>
        <sz val="11"/>
        <rFont val="仿宋_GB2312"/>
        <charset val="134"/>
      </rPr>
      <t>支付破产或改制企业职工安置费</t>
    </r>
  </si>
  <si>
    <t>1031013</t>
  </si>
  <si>
    <r>
      <rPr>
        <sz val="11"/>
        <rFont val="仿宋_GB2312"/>
        <charset val="134"/>
      </rPr>
      <t>车辆通行费专项债务对应项目专项收入</t>
    </r>
  </si>
  <si>
    <t>2120810</t>
  </si>
  <si>
    <r>
      <rPr>
        <sz val="11"/>
        <rFont val="仿宋_GB2312"/>
        <charset val="134"/>
      </rPr>
      <t>棚户区改造支出</t>
    </r>
  </si>
  <si>
    <t>103101301</t>
  </si>
  <si>
    <r>
      <rPr>
        <sz val="11"/>
        <rFont val="仿宋_GB2312"/>
        <charset val="134"/>
      </rPr>
      <t>政府收费公路专项债券对应项目专项收入</t>
    </r>
  </si>
  <si>
    <t>2120811</t>
  </si>
  <si>
    <r>
      <rPr>
        <sz val="11"/>
        <rFont val="仿宋_GB2312"/>
        <charset val="134"/>
      </rPr>
      <t>公共租赁住房支出</t>
    </r>
  </si>
  <si>
    <t>103101399</t>
  </si>
  <si>
    <r>
      <rPr>
        <sz val="11"/>
        <rFont val="仿宋_GB2312"/>
        <charset val="134"/>
      </rPr>
      <t>其他车辆通行费专项债务对应项目专项收入</t>
    </r>
  </si>
  <si>
    <t>2120813</t>
  </si>
  <si>
    <r>
      <rPr>
        <sz val="11"/>
        <rFont val="仿宋_GB2312"/>
        <charset val="134"/>
      </rPr>
      <t>保障性住房租金补贴</t>
    </r>
  </si>
  <si>
    <t>1031014</t>
  </si>
  <si>
    <r>
      <rPr>
        <sz val="11"/>
        <rFont val="仿宋_GB2312"/>
        <charset val="134"/>
      </rPr>
      <t>污水处理费专项债务对应项目专项收入</t>
    </r>
  </si>
  <si>
    <t>2120814</t>
  </si>
  <si>
    <r>
      <rPr>
        <sz val="11"/>
        <rFont val="仿宋_GB2312"/>
        <charset val="134"/>
      </rPr>
      <t>农业生产发展支出</t>
    </r>
  </si>
  <si>
    <t>1031099</t>
  </si>
  <si>
    <r>
      <rPr>
        <sz val="11"/>
        <rFont val="仿宋_GB2312"/>
        <charset val="134"/>
      </rPr>
      <t>其他政府性基金专项债务对应项目专项收入</t>
    </r>
  </si>
  <si>
    <t>2120815</t>
  </si>
  <si>
    <r>
      <rPr>
        <sz val="11"/>
        <rFont val="仿宋_GB2312"/>
        <charset val="134"/>
      </rPr>
      <t>农村社会事业支出</t>
    </r>
  </si>
  <si>
    <t>103109998</t>
  </si>
  <si>
    <r>
      <rPr>
        <sz val="11"/>
        <rFont val="仿宋_GB2312"/>
        <charset val="134"/>
      </rPr>
      <t>其他地方自行试点项目收益专项债券对应项目专项收入</t>
    </r>
  </si>
  <si>
    <t>2120816</t>
  </si>
  <si>
    <r>
      <rPr>
        <sz val="11"/>
        <rFont val="仿宋_GB2312"/>
        <charset val="134"/>
      </rPr>
      <t>农业农村生态环境支出</t>
    </r>
  </si>
  <si>
    <t>103109999</t>
  </si>
  <si>
    <t>2120899</t>
  </si>
  <si>
    <r>
      <rPr>
        <sz val="11"/>
        <rFont val="仿宋_GB2312"/>
        <charset val="134"/>
      </rPr>
      <t>其他国有土地使用权出让收入安排的支出</t>
    </r>
  </si>
  <si>
    <t>21210</t>
  </si>
  <si>
    <r>
      <rPr>
        <sz val="11"/>
        <rFont val="仿宋_GB2312"/>
        <charset val="134"/>
      </rPr>
      <t>国有土地收益基金安排的支出</t>
    </r>
  </si>
  <si>
    <t>2121001</t>
  </si>
  <si>
    <t>2121002</t>
  </si>
  <si>
    <t>2121099</t>
  </si>
  <si>
    <r>
      <rPr>
        <sz val="11"/>
        <rFont val="仿宋_GB2312"/>
        <charset val="134"/>
      </rPr>
      <t>其他国有土地收益基金支出</t>
    </r>
  </si>
  <si>
    <t>21211</t>
  </si>
  <si>
    <r>
      <rPr>
        <sz val="11"/>
        <rFont val="仿宋_GB2312"/>
        <charset val="134"/>
      </rPr>
      <t>农业土地开发资金安排的支出</t>
    </r>
  </si>
  <si>
    <t>21213</t>
  </si>
  <si>
    <r>
      <rPr>
        <sz val="11"/>
        <rFont val="仿宋_GB2312"/>
        <charset val="134"/>
      </rPr>
      <t>城市基础设施配套费安排的支出</t>
    </r>
  </si>
  <si>
    <t>2121301</t>
  </si>
  <si>
    <r>
      <rPr>
        <sz val="11"/>
        <rFont val="仿宋_GB2312"/>
        <charset val="134"/>
      </rPr>
      <t>城市公共设施</t>
    </r>
  </si>
  <si>
    <t>2121302</t>
  </si>
  <si>
    <r>
      <rPr>
        <sz val="11"/>
        <rFont val="仿宋_GB2312"/>
        <charset val="134"/>
      </rPr>
      <t>城市环境卫生</t>
    </r>
  </si>
  <si>
    <t>2121303</t>
  </si>
  <si>
    <r>
      <rPr>
        <sz val="11"/>
        <rFont val="仿宋_GB2312"/>
        <charset val="134"/>
      </rPr>
      <t>公有房屋</t>
    </r>
  </si>
  <si>
    <t>2121304</t>
  </si>
  <si>
    <r>
      <rPr>
        <sz val="11"/>
        <rFont val="仿宋_GB2312"/>
        <charset val="134"/>
      </rPr>
      <t>城市防洪</t>
    </r>
  </si>
  <si>
    <t>2121399</t>
  </si>
  <si>
    <r>
      <rPr>
        <sz val="11"/>
        <rFont val="仿宋_GB2312"/>
        <charset val="134"/>
      </rPr>
      <t>其他城市基础设施配套费安排的支出</t>
    </r>
  </si>
  <si>
    <t>21214</t>
  </si>
  <si>
    <r>
      <rPr>
        <sz val="11"/>
        <rFont val="仿宋_GB2312"/>
        <charset val="134"/>
      </rPr>
      <t>污水处理费安排的支出</t>
    </r>
  </si>
  <si>
    <t>2121401</t>
  </si>
  <si>
    <r>
      <rPr>
        <sz val="11"/>
        <rFont val="仿宋_GB2312"/>
        <charset val="134"/>
      </rPr>
      <t>污水处理设施建设和运营</t>
    </r>
  </si>
  <si>
    <t>2121402</t>
  </si>
  <si>
    <r>
      <rPr>
        <sz val="11"/>
        <rFont val="仿宋_GB2312"/>
        <charset val="134"/>
      </rPr>
      <t>代征手续费</t>
    </r>
  </si>
  <si>
    <t>2121499</t>
  </si>
  <si>
    <r>
      <rPr>
        <sz val="11"/>
        <rFont val="仿宋_GB2312"/>
        <charset val="134"/>
      </rPr>
      <t>其他污水处理费安排的支出</t>
    </r>
  </si>
  <si>
    <t>21215</t>
  </si>
  <si>
    <r>
      <rPr>
        <sz val="11"/>
        <rFont val="仿宋_GB2312"/>
        <charset val="134"/>
      </rPr>
      <t>土地储备专项债券收入安排的支出</t>
    </r>
  </si>
  <si>
    <t>2121501</t>
  </si>
  <si>
    <t>2121502</t>
  </si>
  <si>
    <t>2121599</t>
  </si>
  <si>
    <r>
      <rPr>
        <sz val="11"/>
        <rFont val="仿宋_GB2312"/>
        <charset val="134"/>
      </rPr>
      <t>其他土地储备专项债券收入安排的支出</t>
    </r>
  </si>
  <si>
    <t>21216</t>
  </si>
  <si>
    <r>
      <rPr>
        <sz val="11"/>
        <rFont val="仿宋_GB2312"/>
        <charset val="134"/>
      </rPr>
      <t>棚户区改造专项债券收入安排的支出</t>
    </r>
  </si>
  <si>
    <t>2121601</t>
  </si>
  <si>
    <t>2121602</t>
  </si>
  <si>
    <t>2121699</t>
  </si>
  <si>
    <r>
      <rPr>
        <sz val="11"/>
        <rFont val="仿宋_GB2312"/>
        <charset val="134"/>
      </rPr>
      <t>其他棚户区改造专项债券收入安排的支出</t>
    </r>
  </si>
  <si>
    <t>21217</t>
  </si>
  <si>
    <r>
      <rPr>
        <sz val="11"/>
        <rFont val="仿宋_GB2312"/>
        <charset val="134"/>
      </rPr>
      <t>城市基础设施配套费对应专项债务收入安排的支出</t>
    </r>
  </si>
  <si>
    <t>2121701</t>
  </si>
  <si>
    <t>2121702</t>
  </si>
  <si>
    <t>2121703</t>
  </si>
  <si>
    <t>2121704</t>
  </si>
  <si>
    <t>2121799</t>
  </si>
  <si>
    <r>
      <rPr>
        <sz val="11"/>
        <rFont val="仿宋_GB2312"/>
        <charset val="134"/>
      </rPr>
      <t>其他城市基础设施配套费对应专项债务收入安排的支出</t>
    </r>
  </si>
  <si>
    <t>21218</t>
  </si>
  <si>
    <r>
      <rPr>
        <sz val="11"/>
        <rFont val="仿宋_GB2312"/>
        <charset val="134"/>
      </rPr>
      <t>污水处理费对应专项债务收入安排的支出</t>
    </r>
  </si>
  <si>
    <t>2121801</t>
  </si>
  <si>
    <t>2121899</t>
  </si>
  <si>
    <r>
      <rPr>
        <sz val="11"/>
        <rFont val="仿宋_GB2312"/>
        <charset val="134"/>
      </rPr>
      <t>其他污水处理费对应专项债务收入安排的支出</t>
    </r>
  </si>
  <si>
    <t>21219</t>
  </si>
  <si>
    <r>
      <rPr>
        <sz val="11"/>
        <rFont val="仿宋_GB2312"/>
        <charset val="134"/>
      </rPr>
      <t>国有土地使用权出让收入对应专项债务收入安排的支出</t>
    </r>
  </si>
  <si>
    <t>2121901</t>
  </si>
  <si>
    <t>2121902</t>
  </si>
  <si>
    <t>2121903</t>
  </si>
  <si>
    <t>2121904</t>
  </si>
  <si>
    <t>2121905</t>
  </si>
  <si>
    <t>2121906</t>
  </si>
  <si>
    <t>2121907</t>
  </si>
  <si>
    <t>2121999</t>
  </si>
  <si>
    <r>
      <rPr>
        <sz val="11"/>
        <rFont val="仿宋_GB2312"/>
        <charset val="134"/>
      </rPr>
      <t>其他国有土地使用权出让收入对应专项债务收入安排的支出</t>
    </r>
  </si>
  <si>
    <t>21366</t>
  </si>
  <si>
    <r>
      <rPr>
        <sz val="11"/>
        <rFont val="仿宋_GB2312"/>
        <charset val="134"/>
      </rPr>
      <t>大中型水库库区基金安排的支出</t>
    </r>
  </si>
  <si>
    <t>2136601</t>
  </si>
  <si>
    <r>
      <rPr>
        <sz val="11"/>
        <rFont val="仿宋_GB2312"/>
        <charset val="134"/>
      </rPr>
      <t>基础设施建设和经济发展</t>
    </r>
  </si>
  <si>
    <t>2136602</t>
  </si>
  <si>
    <r>
      <rPr>
        <sz val="11"/>
        <rFont val="仿宋_GB2312"/>
        <charset val="134"/>
      </rPr>
      <t>解决移民遗留问题</t>
    </r>
  </si>
  <si>
    <t>2136603</t>
  </si>
  <si>
    <r>
      <rPr>
        <sz val="11"/>
        <rFont val="仿宋_GB2312"/>
        <charset val="134"/>
      </rPr>
      <t>库区防护工程维护</t>
    </r>
  </si>
  <si>
    <t>2136699</t>
  </si>
  <si>
    <r>
      <rPr>
        <sz val="11"/>
        <rFont val="仿宋_GB2312"/>
        <charset val="134"/>
      </rPr>
      <t>其他大中型水库库区基金支出</t>
    </r>
  </si>
  <si>
    <t>21367</t>
  </si>
  <si>
    <r>
      <rPr>
        <sz val="11"/>
        <rFont val="仿宋_GB2312"/>
        <charset val="134"/>
      </rPr>
      <t>三峡水库库区基金支出</t>
    </r>
  </si>
  <si>
    <t>2136701</t>
  </si>
  <si>
    <t>2136702</t>
  </si>
  <si>
    <t>2136703</t>
  </si>
  <si>
    <r>
      <rPr>
        <sz val="11"/>
        <rFont val="仿宋_GB2312"/>
        <charset val="134"/>
      </rPr>
      <t>库区维护和管理</t>
    </r>
  </si>
  <si>
    <t>2136799</t>
  </si>
  <si>
    <r>
      <rPr>
        <sz val="11"/>
        <rFont val="仿宋_GB2312"/>
        <charset val="134"/>
      </rPr>
      <t>其他三峡水库库区基金支出</t>
    </r>
  </si>
  <si>
    <t>21369</t>
  </si>
  <si>
    <r>
      <rPr>
        <sz val="11"/>
        <rFont val="仿宋_GB2312"/>
        <charset val="134"/>
      </rPr>
      <t>国家重大水利工程建设基金安排的支出</t>
    </r>
  </si>
  <si>
    <t>2136901</t>
  </si>
  <si>
    <r>
      <rPr>
        <sz val="11"/>
        <rFont val="仿宋_GB2312"/>
        <charset val="134"/>
      </rPr>
      <t>南水北调工程建设</t>
    </r>
  </si>
  <si>
    <t>2136902</t>
  </si>
  <si>
    <r>
      <rPr>
        <sz val="11"/>
        <rFont val="仿宋_GB2312"/>
        <charset val="134"/>
      </rPr>
      <t>三峡后续工作</t>
    </r>
  </si>
  <si>
    <t>2136903</t>
  </si>
  <si>
    <r>
      <rPr>
        <sz val="11"/>
        <rFont val="仿宋_GB2312"/>
        <charset val="134"/>
      </rPr>
      <t>地方重大水利工程建设</t>
    </r>
  </si>
  <si>
    <t>2136999</t>
  </si>
  <si>
    <r>
      <rPr>
        <sz val="11"/>
        <rFont val="仿宋_GB2312"/>
        <charset val="134"/>
      </rPr>
      <t>其他重大水利工程建设基金支出</t>
    </r>
  </si>
  <si>
    <t>21370</t>
  </si>
  <si>
    <r>
      <rPr>
        <sz val="11"/>
        <rFont val="仿宋_GB2312"/>
        <charset val="134"/>
      </rPr>
      <t>大中型水库库区基金对应专项债务收入安排的支出</t>
    </r>
  </si>
  <si>
    <t>2137001</t>
  </si>
  <si>
    <t>2137099</t>
  </si>
  <si>
    <r>
      <rPr>
        <sz val="11"/>
        <rFont val="仿宋_GB2312"/>
        <charset val="134"/>
      </rPr>
      <t>其他大中型水库库区基金对应专项债务收入支出</t>
    </r>
  </si>
  <si>
    <t>21371</t>
  </si>
  <si>
    <r>
      <rPr>
        <sz val="11"/>
        <rFont val="仿宋_GB2312"/>
        <charset val="134"/>
      </rPr>
      <t>国家重大水利工程建设基金对应专项债务收入安排的支出</t>
    </r>
  </si>
  <si>
    <t>2137101</t>
  </si>
  <si>
    <t>2137102</t>
  </si>
  <si>
    <r>
      <rPr>
        <sz val="11"/>
        <rFont val="仿宋_GB2312"/>
        <charset val="134"/>
      </rPr>
      <t>三峡工程后续工作</t>
    </r>
  </si>
  <si>
    <t>2137103</t>
  </si>
  <si>
    <t>2137199</t>
  </si>
  <si>
    <r>
      <rPr>
        <sz val="11"/>
        <rFont val="仿宋_GB2312"/>
        <charset val="134"/>
      </rPr>
      <t>其他重大水利工程建设基金对应专项债务收入支出</t>
    </r>
  </si>
  <si>
    <t>21372</t>
  </si>
  <si>
    <t>大中型水库移民后期扶持基金支出</t>
  </si>
  <si>
    <t>2137201</t>
  </si>
  <si>
    <t>移民补助</t>
  </si>
  <si>
    <t>2137202</t>
  </si>
  <si>
    <t>基础设施建设和经济发展</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</si>
  <si>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</si>
  <si>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</si>
  <si>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</si>
  <si>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</si>
  <si>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</si>
  <si>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</si>
  <si>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</si>
  <si>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</si>
  <si>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</si>
  <si>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</si>
  <si>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</si>
  <si>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</si>
  <si>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</si>
  <si>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21460</t>
  </si>
  <si>
    <r>
      <rPr>
        <sz val="11"/>
        <rFont val="仿宋_GB2312"/>
        <charset val="134"/>
      </rPr>
      <t>海南省高等级公路车辆通行附加费安排的支出</t>
    </r>
  </si>
  <si>
    <t>2146001</t>
  </si>
  <si>
    <r>
      <rPr>
        <sz val="11"/>
        <rFont val="仿宋_GB2312"/>
        <charset val="134"/>
      </rPr>
      <t>公路建设</t>
    </r>
  </si>
  <si>
    <t>2146002</t>
  </si>
  <si>
    <r>
      <rPr>
        <sz val="11"/>
        <rFont val="仿宋_GB2312"/>
        <charset val="134"/>
      </rPr>
      <t>公路养护</t>
    </r>
  </si>
  <si>
    <t>2146003</t>
  </si>
  <si>
    <r>
      <rPr>
        <sz val="11"/>
        <rFont val="仿宋_GB2312"/>
        <charset val="134"/>
      </rPr>
      <t>公路还贷</t>
    </r>
  </si>
  <si>
    <t>2146099</t>
  </si>
  <si>
    <r>
      <rPr>
        <sz val="11"/>
        <rFont val="仿宋_GB2312"/>
        <charset val="134"/>
      </rPr>
      <t>其他海南省高等级公路车辆通行附加费安排的支出</t>
    </r>
  </si>
  <si>
    <t>21462</t>
  </si>
  <si>
    <r>
      <rPr>
        <sz val="11"/>
        <rFont val="仿宋_GB2312"/>
        <charset val="134"/>
      </rPr>
      <t>车辆通行费安排的支出</t>
    </r>
  </si>
  <si>
    <t>2146201</t>
  </si>
  <si>
    <t>2146202</t>
  </si>
  <si>
    <r>
      <rPr>
        <sz val="11"/>
        <rFont val="仿宋_GB2312"/>
        <charset val="134"/>
      </rPr>
      <t>政府还贷公路养护</t>
    </r>
  </si>
  <si>
    <t>2146203</t>
  </si>
  <si>
    <r>
      <rPr>
        <sz val="11"/>
        <rFont val="仿宋_GB2312"/>
        <charset val="134"/>
      </rPr>
      <t>政府还贷公路管理</t>
    </r>
  </si>
  <si>
    <t>2146299</t>
  </si>
  <si>
    <r>
      <rPr>
        <sz val="11"/>
        <rFont val="仿宋_GB2312"/>
        <charset val="134"/>
      </rPr>
      <t>其他车辆通行费安排的支出</t>
    </r>
  </si>
  <si>
    <t>21464</t>
  </si>
  <si>
    <r>
      <rPr>
        <sz val="11"/>
        <rFont val="仿宋_GB2312"/>
        <charset val="134"/>
      </rPr>
      <t>铁路建设基金支出</t>
    </r>
  </si>
  <si>
    <t>2146401</t>
  </si>
  <si>
    <r>
      <rPr>
        <sz val="11"/>
        <rFont val="仿宋_GB2312"/>
        <charset val="134"/>
      </rPr>
      <t>铁路建设投资</t>
    </r>
  </si>
  <si>
    <t>2146402</t>
  </si>
  <si>
    <r>
      <rPr>
        <sz val="11"/>
        <rFont val="仿宋_GB2312"/>
        <charset val="134"/>
      </rPr>
      <t>购置铁路机车车辆</t>
    </r>
  </si>
  <si>
    <t>2146403</t>
  </si>
  <si>
    <r>
      <rPr>
        <sz val="11"/>
        <rFont val="仿宋_GB2312"/>
        <charset val="134"/>
      </rPr>
      <t>铁路还贷</t>
    </r>
  </si>
  <si>
    <t>2146404</t>
  </si>
  <si>
    <r>
      <rPr>
        <sz val="11"/>
        <rFont val="仿宋_GB2312"/>
        <charset val="134"/>
      </rPr>
      <t>建设项目铺底资金</t>
    </r>
  </si>
  <si>
    <t>2146405</t>
  </si>
  <si>
    <r>
      <rPr>
        <sz val="11"/>
        <rFont val="仿宋_GB2312"/>
        <charset val="134"/>
      </rPr>
      <t>勘测设计</t>
    </r>
  </si>
  <si>
    <t>2146406</t>
  </si>
  <si>
    <r>
      <rPr>
        <sz val="11"/>
        <rFont val="仿宋_GB2312"/>
        <charset val="134"/>
      </rPr>
      <t>注册资本金</t>
    </r>
  </si>
  <si>
    <t>2146407</t>
  </si>
  <si>
    <r>
      <rPr>
        <sz val="11"/>
        <rFont val="仿宋_GB2312"/>
        <charset val="134"/>
      </rPr>
      <t>周转资金</t>
    </r>
  </si>
  <si>
    <t>2146499</t>
  </si>
  <si>
    <r>
      <rPr>
        <sz val="11"/>
        <rFont val="仿宋_GB2312"/>
        <charset val="134"/>
      </rPr>
      <t>其他铁路建设基金支出</t>
    </r>
  </si>
  <si>
    <t>21468</t>
  </si>
  <si>
    <r>
      <rPr>
        <sz val="11"/>
        <rFont val="仿宋_GB2312"/>
        <charset val="134"/>
      </rPr>
      <t>船舶油污损害赔偿基金支出</t>
    </r>
  </si>
  <si>
    <t>2146801</t>
  </si>
  <si>
    <r>
      <rPr>
        <sz val="11"/>
        <rFont val="仿宋_GB2312"/>
        <charset val="134"/>
      </rPr>
      <t>应急处置费用</t>
    </r>
  </si>
  <si>
    <t>2146802</t>
  </si>
  <si>
    <r>
      <rPr>
        <sz val="11"/>
        <rFont val="仿宋_GB2312"/>
        <charset val="134"/>
      </rPr>
      <t>控制清除污染</t>
    </r>
  </si>
  <si>
    <t>2146803</t>
  </si>
  <si>
    <r>
      <rPr>
        <sz val="11"/>
        <rFont val="仿宋_GB2312"/>
        <charset val="134"/>
      </rPr>
      <t>损失补偿</t>
    </r>
  </si>
  <si>
    <t>2146804</t>
  </si>
  <si>
    <r>
      <rPr>
        <sz val="11"/>
        <rFont val="仿宋_GB2312"/>
        <charset val="134"/>
      </rPr>
      <t>生态恢复</t>
    </r>
  </si>
  <si>
    <t>2146805</t>
  </si>
  <si>
    <r>
      <rPr>
        <sz val="11"/>
        <rFont val="仿宋_GB2312"/>
        <charset val="134"/>
      </rPr>
      <t>监视监测</t>
    </r>
  </si>
  <si>
    <t>2146899</t>
  </si>
  <si>
    <r>
      <rPr>
        <sz val="11"/>
        <rFont val="仿宋_GB2312"/>
        <charset val="134"/>
      </rPr>
      <t>其他船舶油污损害赔偿基金支出</t>
    </r>
  </si>
  <si>
    <t>21469</t>
  </si>
  <si>
    <r>
      <rPr>
        <sz val="11"/>
        <rFont val="仿宋_GB2312"/>
        <charset val="134"/>
      </rPr>
      <t>民航发展基金支出</t>
    </r>
  </si>
  <si>
    <t>2146901</t>
  </si>
  <si>
    <r>
      <rPr>
        <sz val="11"/>
        <rFont val="仿宋_GB2312"/>
        <charset val="134"/>
      </rPr>
      <t>民航机场建设</t>
    </r>
  </si>
  <si>
    <t>2146902</t>
  </si>
  <si>
    <r>
      <rPr>
        <sz val="11"/>
        <rFont val="仿宋_GB2312"/>
        <charset val="134"/>
      </rPr>
      <t>空管系统建设</t>
    </r>
  </si>
  <si>
    <t>2146903</t>
  </si>
  <si>
    <r>
      <rPr>
        <sz val="11"/>
        <rFont val="仿宋_GB2312"/>
        <charset val="134"/>
      </rPr>
      <t>民航安全</t>
    </r>
  </si>
  <si>
    <t>2146904</t>
  </si>
  <si>
    <r>
      <rPr>
        <sz val="11"/>
        <rFont val="仿宋_GB2312"/>
        <charset val="134"/>
      </rPr>
      <t>航线和机场补贴</t>
    </r>
  </si>
  <si>
    <t>2146906</t>
  </si>
  <si>
    <r>
      <rPr>
        <sz val="11"/>
        <rFont val="仿宋_GB2312"/>
        <charset val="134"/>
      </rPr>
      <t>民航节能减排</t>
    </r>
  </si>
  <si>
    <t>2146907</t>
  </si>
  <si>
    <r>
      <rPr>
        <sz val="11"/>
        <rFont val="仿宋_GB2312"/>
        <charset val="134"/>
      </rPr>
      <t>通用航空发展</t>
    </r>
  </si>
  <si>
    <t>2146908</t>
  </si>
  <si>
    <r>
      <rPr>
        <sz val="11"/>
        <rFont val="仿宋_GB2312"/>
        <charset val="134"/>
      </rPr>
      <t>征管经费</t>
    </r>
  </si>
  <si>
    <t>2146909</t>
  </si>
  <si>
    <r>
      <rPr>
        <sz val="11"/>
        <rFont val="仿宋_GB2312"/>
        <charset val="134"/>
      </rPr>
      <t>民航科教和信息建设</t>
    </r>
  </si>
  <si>
    <t>2146999</t>
  </si>
  <si>
    <r>
      <rPr>
        <sz val="11"/>
        <rFont val="仿宋_GB2312"/>
        <charset val="134"/>
      </rPr>
      <t>其他民航发展基金支出</t>
    </r>
  </si>
  <si>
    <t>21470</t>
  </si>
  <si>
    <r>
      <rPr>
        <sz val="11"/>
        <rFont val="仿宋_GB2312"/>
        <charset val="134"/>
      </rPr>
      <t>海南省高等级公路车辆通行附加费对应专项债务收入安排的支出</t>
    </r>
  </si>
  <si>
    <t>2147001</t>
  </si>
  <si>
    <t>2147099</t>
  </si>
  <si>
    <r>
      <rPr>
        <sz val="11"/>
        <rFont val="仿宋_GB2312"/>
        <charset val="134"/>
      </rPr>
      <t>其他海南省高等级公路车辆通行附加费对应专项债务收入安排的支出</t>
    </r>
  </si>
  <si>
    <t>21471</t>
  </si>
  <si>
    <r>
      <rPr>
        <sz val="11"/>
        <rFont val="仿宋_GB2312"/>
        <charset val="134"/>
      </rPr>
      <t>政府收费公路专项债券收入安排的支出</t>
    </r>
  </si>
  <si>
    <t>2147101</t>
  </si>
  <si>
    <t>2147199</t>
  </si>
  <si>
    <r>
      <rPr>
        <sz val="11"/>
        <rFont val="仿宋_GB2312"/>
        <charset val="134"/>
      </rPr>
      <t>其他政府收费公路专项债券收入安排的支出</t>
    </r>
  </si>
  <si>
    <t>21472</t>
  </si>
  <si>
    <r>
      <rPr>
        <sz val="11"/>
        <rFont val="仿宋_GB2312"/>
        <charset val="134"/>
      </rPr>
      <t>车辆通行费对应专项债务收入安排的支出</t>
    </r>
  </si>
  <si>
    <t>21562</t>
  </si>
  <si>
    <r>
      <rPr>
        <sz val="11"/>
        <rFont val="仿宋_GB2312"/>
        <charset val="134"/>
      </rPr>
      <t>农网还贷资金支出</t>
    </r>
  </si>
  <si>
    <t>2156201</t>
  </si>
  <si>
    <r>
      <rPr>
        <sz val="11"/>
        <rFont val="仿宋_GB2312"/>
        <charset val="134"/>
      </rPr>
      <t>中央农网还贷资金支出</t>
    </r>
  </si>
  <si>
    <t>2156202</t>
  </si>
  <si>
    <r>
      <rPr>
        <sz val="11"/>
        <rFont val="仿宋_GB2312"/>
        <charset val="134"/>
      </rPr>
      <t>地方农网还贷资金支出</t>
    </r>
  </si>
  <si>
    <t>2156299</t>
  </si>
  <si>
    <r>
      <rPr>
        <sz val="11"/>
        <rFont val="仿宋_GB2312"/>
        <charset val="134"/>
      </rPr>
      <t>其他农网还贷资金支出</t>
    </r>
  </si>
  <si>
    <t>2170402</t>
  </si>
  <si>
    <r>
      <rPr>
        <sz val="11"/>
        <rFont val="仿宋_GB2312"/>
        <charset val="134"/>
      </rPr>
      <t>中央特别国债经营基金支出</t>
    </r>
  </si>
  <si>
    <t>2170403</t>
  </si>
  <si>
    <r>
      <rPr>
        <sz val="11"/>
        <rFont val="仿宋_GB2312"/>
        <charset val="134"/>
      </rPr>
      <t>中央特别国债经营基金财务支出</t>
    </r>
  </si>
  <si>
    <t>22904</t>
  </si>
  <si>
    <r>
      <rPr>
        <sz val="11"/>
        <rFont val="仿宋_GB2312"/>
        <charset val="134"/>
      </rPr>
      <t>其他政府性基金及对应专项债务收入安排的支出</t>
    </r>
  </si>
  <si>
    <t>2290401</t>
  </si>
  <si>
    <r>
      <rPr>
        <sz val="11"/>
        <rFont val="仿宋_GB2312"/>
        <charset val="134"/>
      </rPr>
      <t>其他政府性基金安排的支出</t>
    </r>
  </si>
  <si>
    <t>2290402</t>
  </si>
  <si>
    <r>
      <rPr>
        <sz val="11"/>
        <rFont val="仿宋_GB2312"/>
        <charset val="134"/>
      </rPr>
      <t>其他地方自行试点项目收益专项债券收入安排的支出</t>
    </r>
  </si>
  <si>
    <t>2290403</t>
  </si>
  <si>
    <r>
      <rPr>
        <sz val="11"/>
        <rFont val="仿宋_GB2312"/>
        <charset val="134"/>
      </rPr>
      <t>其他政府性基金债务收入安排的支出</t>
    </r>
  </si>
  <si>
    <t>22908</t>
  </si>
  <si>
    <r>
      <rPr>
        <sz val="11"/>
        <rFont val="仿宋_GB2312"/>
        <charset val="134"/>
      </rPr>
      <t>彩票发行销售机构业务费安排的支出</t>
    </r>
  </si>
  <si>
    <t>2290802</t>
  </si>
  <si>
    <r>
      <rPr>
        <sz val="11"/>
        <rFont val="仿宋_GB2312"/>
        <charset val="134"/>
      </rPr>
      <t>福利彩票发行机构的业务费支出</t>
    </r>
  </si>
  <si>
    <t>2290803</t>
  </si>
  <si>
    <r>
      <rPr>
        <sz val="11"/>
        <rFont val="仿宋_GB2312"/>
        <charset val="134"/>
      </rPr>
      <t>体育彩票发行机构的业务费支出</t>
    </r>
  </si>
  <si>
    <t>2290804</t>
  </si>
  <si>
    <r>
      <rPr>
        <sz val="11"/>
        <rFont val="仿宋_GB2312"/>
        <charset val="134"/>
      </rPr>
      <t>福利彩票销售机构的业务费支出</t>
    </r>
  </si>
  <si>
    <t>2290805</t>
  </si>
  <si>
    <r>
      <rPr>
        <sz val="11"/>
        <rFont val="仿宋_GB2312"/>
        <charset val="134"/>
      </rPr>
      <t>体育彩票销售机构的业务费支出</t>
    </r>
  </si>
  <si>
    <t>2290806</t>
  </si>
  <si>
    <r>
      <rPr>
        <sz val="11"/>
        <rFont val="仿宋_GB2312"/>
        <charset val="134"/>
      </rPr>
      <t>彩票兑奖周转金支出</t>
    </r>
  </si>
  <si>
    <t>2290807</t>
  </si>
  <si>
    <r>
      <rPr>
        <sz val="11"/>
        <rFont val="仿宋_GB2312"/>
        <charset val="134"/>
      </rPr>
      <t>彩票发行销售风险基金支出</t>
    </r>
  </si>
  <si>
    <t>2290808</t>
  </si>
  <si>
    <r>
      <rPr>
        <sz val="11"/>
        <rFont val="仿宋_GB2312"/>
        <charset val="134"/>
      </rPr>
      <t>彩票市场调控资金支出</t>
    </r>
  </si>
  <si>
    <t>2290899</t>
  </si>
  <si>
    <r>
      <rPr>
        <sz val="11"/>
        <rFont val="仿宋_GB2312"/>
        <charset val="134"/>
      </rPr>
      <t>其他彩票发行销售机构业务费安排的支出</t>
    </r>
  </si>
  <si>
    <t>22909</t>
  </si>
  <si>
    <r>
      <rPr>
        <sz val="11"/>
        <rFont val="仿宋_GB2312"/>
        <charset val="134"/>
      </rPr>
      <t>抗疫特别国债财务基金支出</t>
    </r>
  </si>
  <si>
    <t>2290901</t>
  </si>
  <si>
    <t>抗疫特别国债经营基金支出</t>
  </si>
  <si>
    <t>22960</t>
  </si>
  <si>
    <r>
      <rPr>
        <sz val="11"/>
        <rFont val="仿宋_GB2312"/>
        <charset val="134"/>
      </rPr>
      <t>彩票公益金安排的支出</t>
    </r>
  </si>
  <si>
    <t>2296001</t>
  </si>
  <si>
    <r>
      <rPr>
        <sz val="11"/>
        <rFont val="仿宋_GB2312"/>
        <charset val="134"/>
      </rPr>
      <t>用于补充全国社会保障基金的彩票公益金支出</t>
    </r>
  </si>
  <si>
    <t>2296002</t>
  </si>
  <si>
    <r>
      <rPr>
        <sz val="11"/>
        <rFont val="仿宋_GB2312"/>
        <charset val="134"/>
      </rPr>
      <t>用于社会福利的彩票公益金支出</t>
    </r>
  </si>
  <si>
    <t>2296003</t>
  </si>
  <si>
    <r>
      <rPr>
        <sz val="11"/>
        <rFont val="仿宋_GB2312"/>
        <charset val="134"/>
      </rPr>
      <t>用于体育事业的彩票公益金支出</t>
    </r>
  </si>
  <si>
    <t>2296004</t>
  </si>
  <si>
    <r>
      <rPr>
        <sz val="11"/>
        <rFont val="仿宋_GB2312"/>
        <charset val="134"/>
      </rPr>
      <t>用于教育事业的彩票公益金支出</t>
    </r>
  </si>
  <si>
    <t>2296005</t>
  </si>
  <si>
    <r>
      <rPr>
        <sz val="11"/>
        <rFont val="仿宋_GB2312"/>
        <charset val="134"/>
      </rPr>
      <t>用于红十字事业的彩票公益金支出</t>
    </r>
  </si>
  <si>
    <t>2296006</t>
  </si>
  <si>
    <r>
      <rPr>
        <sz val="11"/>
        <rFont val="仿宋_GB2312"/>
        <charset val="134"/>
      </rPr>
      <t>用于残疾人事业的彩票公益金支出</t>
    </r>
  </si>
  <si>
    <t>2296010</t>
  </si>
  <si>
    <r>
      <rPr>
        <sz val="11"/>
        <rFont val="仿宋_GB2312"/>
        <charset val="134"/>
      </rPr>
      <t>用于文化事业的彩票公益金支出</t>
    </r>
  </si>
  <si>
    <t>2296011</t>
  </si>
  <si>
    <r>
      <rPr>
        <sz val="11"/>
        <rFont val="仿宋_GB2312"/>
        <charset val="134"/>
      </rPr>
      <t>用于巩固脱贫攻坚成果衔接乡村振兴的彩票公益金支出</t>
    </r>
  </si>
  <si>
    <t>2296012</t>
  </si>
  <si>
    <r>
      <rPr>
        <sz val="11"/>
        <rFont val="仿宋_GB2312"/>
        <charset val="134"/>
      </rPr>
      <t>用于法律援助的彩票公益金支出</t>
    </r>
  </si>
  <si>
    <t>2296013</t>
  </si>
  <si>
    <r>
      <rPr>
        <sz val="11"/>
        <rFont val="仿宋_GB2312"/>
        <charset val="134"/>
      </rPr>
      <t>用于城乡医疗救助的彩票公益金支出</t>
    </r>
  </si>
  <si>
    <t>2296099</t>
  </si>
  <si>
    <r>
      <rPr>
        <sz val="11"/>
        <rFont val="仿宋_GB2312"/>
        <charset val="134"/>
      </rPr>
      <t>用于其他社会公益事业的彩票公益金支出</t>
    </r>
  </si>
  <si>
    <t>23204</t>
  </si>
  <si>
    <r>
      <rPr>
        <sz val="11"/>
        <rFont val="仿宋_GB2312"/>
        <charset val="134"/>
      </rPr>
      <t>地方政府专项债务付息支出</t>
    </r>
  </si>
  <si>
    <t>2320401</t>
  </si>
  <si>
    <r>
      <rPr>
        <sz val="11"/>
        <rFont val="仿宋_GB2312"/>
        <charset val="134"/>
      </rPr>
      <t>海南省高等级公路车辆通行附加费债务付息支出</t>
    </r>
  </si>
  <si>
    <t>2320405</t>
  </si>
  <si>
    <r>
      <rPr>
        <sz val="11"/>
        <rFont val="仿宋_GB2312"/>
        <charset val="134"/>
      </rPr>
      <t>国家电影事业发展专项资金债务付息支出</t>
    </r>
  </si>
  <si>
    <t>2320411</t>
  </si>
  <si>
    <r>
      <rPr>
        <sz val="11"/>
        <rFont val="仿宋_GB2312"/>
        <charset val="134"/>
      </rPr>
      <t>国有土地使用权出让金债务付息支出</t>
    </r>
  </si>
  <si>
    <t>2320413</t>
  </si>
  <si>
    <r>
      <rPr>
        <sz val="11"/>
        <rFont val="仿宋_GB2312"/>
        <charset val="134"/>
      </rPr>
      <t>农业土地开发资金债务付息支出</t>
    </r>
  </si>
  <si>
    <t>2320414</t>
  </si>
  <si>
    <r>
      <rPr>
        <sz val="11"/>
        <rFont val="仿宋_GB2312"/>
        <charset val="134"/>
      </rPr>
      <t>大中型水库库区基金债务付息支出</t>
    </r>
  </si>
  <si>
    <t>2320416</t>
  </si>
  <si>
    <r>
      <rPr>
        <sz val="11"/>
        <rFont val="仿宋_GB2312"/>
        <charset val="134"/>
      </rPr>
      <t>城市基础设施配套费债务付息支出</t>
    </r>
  </si>
  <si>
    <t>2320417</t>
  </si>
  <si>
    <r>
      <rPr>
        <sz val="11"/>
        <rFont val="仿宋_GB2312"/>
        <charset val="134"/>
      </rPr>
      <t>小型水库移民扶助基金债务付息支出</t>
    </r>
  </si>
  <si>
    <t>2320418</t>
  </si>
  <si>
    <r>
      <rPr>
        <sz val="11"/>
        <rFont val="仿宋_GB2312"/>
        <charset val="134"/>
      </rPr>
      <t>国家重大水利工程建设基金债务付息支出</t>
    </r>
  </si>
  <si>
    <t>2320419</t>
  </si>
  <si>
    <r>
      <rPr>
        <sz val="11"/>
        <rFont val="仿宋_GB2312"/>
        <charset val="134"/>
      </rPr>
      <t>车辆通行费债务付息支出</t>
    </r>
  </si>
  <si>
    <t>2320420</t>
  </si>
  <si>
    <r>
      <rPr>
        <sz val="11"/>
        <rFont val="仿宋_GB2312"/>
        <charset val="134"/>
      </rPr>
      <t>污水处理费债务付息支出</t>
    </r>
  </si>
  <si>
    <t>2320431</t>
  </si>
  <si>
    <r>
      <rPr>
        <sz val="11"/>
        <rFont val="仿宋_GB2312"/>
        <charset val="134"/>
      </rPr>
      <t>土地储备专项债券付息支出</t>
    </r>
  </si>
  <si>
    <t>2320432</t>
  </si>
  <si>
    <r>
      <rPr>
        <sz val="11"/>
        <rFont val="仿宋_GB2312"/>
        <charset val="134"/>
      </rPr>
      <t>政府收费公路专项债券付息支出</t>
    </r>
  </si>
  <si>
    <t>2320433</t>
  </si>
  <si>
    <r>
      <rPr>
        <sz val="11"/>
        <rFont val="仿宋_GB2312"/>
        <charset val="134"/>
      </rPr>
      <t>棚户区改造专项债券付息支出</t>
    </r>
  </si>
  <si>
    <t>2320498</t>
  </si>
  <si>
    <r>
      <rPr>
        <sz val="11"/>
        <rFont val="仿宋_GB2312"/>
        <charset val="134"/>
      </rPr>
      <t>其他地方自行试点项目收益专项债券付息支出</t>
    </r>
  </si>
  <si>
    <t>2320499</t>
  </si>
  <si>
    <r>
      <rPr>
        <sz val="11"/>
        <rFont val="仿宋_GB2312"/>
        <charset val="134"/>
      </rPr>
      <t>其他政府性基金债务付息支出</t>
    </r>
  </si>
  <si>
    <t>23304</t>
  </si>
  <si>
    <r>
      <rPr>
        <sz val="11"/>
        <rFont val="仿宋_GB2312"/>
        <charset val="134"/>
      </rPr>
      <t>地方政府专项债务发行费用支出</t>
    </r>
  </si>
  <si>
    <t>2330401</t>
  </si>
  <si>
    <r>
      <rPr>
        <sz val="11"/>
        <rFont val="仿宋_GB2312"/>
        <charset val="134"/>
      </rPr>
      <t>海南省高等级公路车辆通行附加费债务发行费用支出</t>
    </r>
  </si>
  <si>
    <t>2330405</t>
  </si>
  <si>
    <r>
      <rPr>
        <sz val="11"/>
        <rFont val="仿宋_GB2312"/>
        <charset val="134"/>
      </rPr>
      <t>国家电影事业发展专项资金债务发行费用支出</t>
    </r>
  </si>
  <si>
    <t>2330411</t>
  </si>
  <si>
    <r>
      <rPr>
        <sz val="11"/>
        <rFont val="仿宋_GB2312"/>
        <charset val="134"/>
      </rPr>
      <t>国有土地使用权出让金债务发行费用支出</t>
    </r>
  </si>
  <si>
    <t>2330413</t>
  </si>
  <si>
    <r>
      <rPr>
        <sz val="11"/>
        <rFont val="仿宋_GB2312"/>
        <charset val="134"/>
      </rPr>
      <t>农业土地开发资金债务发行费用支出</t>
    </r>
  </si>
  <si>
    <t>2330414</t>
  </si>
  <si>
    <r>
      <rPr>
        <sz val="11"/>
        <rFont val="仿宋_GB2312"/>
        <charset val="134"/>
      </rPr>
      <t>大中型水库库区基金债务发行费用支出</t>
    </r>
  </si>
  <si>
    <t>2330416</t>
  </si>
  <si>
    <r>
      <rPr>
        <sz val="11"/>
        <rFont val="仿宋_GB2312"/>
        <charset val="134"/>
      </rPr>
      <t>城市基础设施配套费债务发行费用支出</t>
    </r>
  </si>
  <si>
    <t>2330417</t>
  </si>
  <si>
    <r>
      <rPr>
        <sz val="11"/>
        <rFont val="仿宋_GB2312"/>
        <charset val="134"/>
      </rPr>
      <t>小型水库移民扶助基金债务发行费用支出</t>
    </r>
  </si>
  <si>
    <t>2330418</t>
  </si>
  <si>
    <r>
      <rPr>
        <sz val="11"/>
        <rFont val="仿宋_GB2312"/>
        <charset val="134"/>
      </rPr>
      <t>国家重大水利工程建设基金债务发行费用支出</t>
    </r>
  </si>
  <si>
    <t>2330419</t>
  </si>
  <si>
    <r>
      <rPr>
        <sz val="11"/>
        <rFont val="仿宋_GB2312"/>
        <charset val="134"/>
      </rPr>
      <t>车辆通行费债务发行费用支出</t>
    </r>
  </si>
  <si>
    <t>2330420</t>
  </si>
  <si>
    <r>
      <rPr>
        <sz val="11"/>
        <rFont val="仿宋_GB2312"/>
        <charset val="134"/>
      </rPr>
      <t>污水处理费债务发行费用支出</t>
    </r>
  </si>
  <si>
    <t>2330431</t>
  </si>
  <si>
    <r>
      <rPr>
        <sz val="11"/>
        <rFont val="仿宋_GB2312"/>
        <charset val="134"/>
      </rPr>
      <t>土地储备专项债券发行费用支出</t>
    </r>
  </si>
  <si>
    <t>2330432</t>
  </si>
  <si>
    <r>
      <rPr>
        <sz val="11"/>
        <rFont val="仿宋_GB2312"/>
        <charset val="134"/>
      </rPr>
      <t>政府收费公路专项债券发行费用支出</t>
    </r>
  </si>
  <si>
    <t>2330433</t>
  </si>
  <si>
    <r>
      <rPr>
        <sz val="11"/>
        <rFont val="仿宋_GB2312"/>
        <charset val="134"/>
      </rPr>
      <t>棚户区改造专项债券发行费用支出</t>
    </r>
  </si>
  <si>
    <t>2330498</t>
  </si>
  <si>
    <r>
      <rPr>
        <sz val="11"/>
        <rFont val="仿宋_GB2312"/>
        <charset val="134"/>
      </rPr>
      <t>其他地方自行试点项目收益专项债券发行费用支出</t>
    </r>
  </si>
  <si>
    <t>2330499</t>
  </si>
  <si>
    <r>
      <rPr>
        <sz val="11"/>
        <rFont val="仿宋_GB2312"/>
        <charset val="134"/>
      </rPr>
      <t>其他政府性基金债务发行费用支出</t>
    </r>
  </si>
  <si>
    <t>234</t>
  </si>
  <si>
    <r>
      <rPr>
        <sz val="11"/>
        <rFont val="仿宋_GB2312"/>
        <charset val="134"/>
      </rPr>
      <t>抗疫特别国债安排的支出</t>
    </r>
  </si>
  <si>
    <t>23401</t>
  </si>
  <si>
    <r>
      <rPr>
        <sz val="11"/>
        <rFont val="仿宋_GB2312"/>
        <charset val="134"/>
      </rPr>
      <t>基础设施建设</t>
    </r>
  </si>
  <si>
    <t>2340101</t>
  </si>
  <si>
    <r>
      <rPr>
        <sz val="11"/>
        <rFont val="仿宋_GB2312"/>
        <charset val="134"/>
      </rPr>
      <t>公共卫生体系建设</t>
    </r>
  </si>
  <si>
    <t>2340102</t>
  </si>
  <si>
    <r>
      <rPr>
        <sz val="11"/>
        <rFont val="仿宋_GB2312"/>
        <charset val="134"/>
      </rPr>
      <t>重大疫情防控救治体系建设</t>
    </r>
  </si>
  <si>
    <t>2340103</t>
  </si>
  <si>
    <r>
      <rPr>
        <sz val="11"/>
        <rFont val="仿宋_GB2312"/>
        <charset val="134"/>
      </rPr>
      <t>粮食安全</t>
    </r>
  </si>
  <si>
    <t>2340104</t>
  </si>
  <si>
    <r>
      <rPr>
        <sz val="11"/>
        <rFont val="仿宋_GB2312"/>
        <charset val="134"/>
      </rPr>
      <t>能源安全</t>
    </r>
  </si>
  <si>
    <t>2340105</t>
  </si>
  <si>
    <r>
      <rPr>
        <sz val="11"/>
        <rFont val="仿宋_GB2312"/>
        <charset val="134"/>
      </rPr>
      <t>应急物资保障</t>
    </r>
  </si>
  <si>
    <t>2340106</t>
  </si>
  <si>
    <r>
      <rPr>
        <sz val="11"/>
        <rFont val="仿宋_GB2312"/>
        <charset val="134"/>
      </rPr>
      <t>产业链改造升级</t>
    </r>
  </si>
  <si>
    <t>2340107</t>
  </si>
  <si>
    <r>
      <rPr>
        <sz val="11"/>
        <rFont val="仿宋_GB2312"/>
        <charset val="134"/>
      </rPr>
      <t>城镇老旧小区改造</t>
    </r>
  </si>
  <si>
    <t>2340108</t>
  </si>
  <si>
    <r>
      <rPr>
        <sz val="11"/>
        <rFont val="仿宋_GB2312"/>
        <charset val="134"/>
      </rPr>
      <t>生态环境治理</t>
    </r>
  </si>
  <si>
    <t>2340109</t>
  </si>
  <si>
    <r>
      <rPr>
        <sz val="11"/>
        <rFont val="仿宋_GB2312"/>
        <charset val="134"/>
      </rPr>
      <t>交通基础设施建设</t>
    </r>
  </si>
  <si>
    <t>2340110</t>
  </si>
  <si>
    <r>
      <rPr>
        <sz val="11"/>
        <rFont val="仿宋_GB2312"/>
        <charset val="134"/>
      </rPr>
      <t>市政设施建设</t>
    </r>
  </si>
  <si>
    <t>2340111</t>
  </si>
  <si>
    <r>
      <rPr>
        <sz val="11"/>
        <rFont val="仿宋_GB2312"/>
        <charset val="134"/>
      </rPr>
      <t>重大区域规划基础设施建设</t>
    </r>
  </si>
  <si>
    <t>2340199</t>
  </si>
  <si>
    <r>
      <rPr>
        <sz val="11"/>
        <rFont val="仿宋_GB2312"/>
        <charset val="134"/>
      </rPr>
      <t>其他基础设施建设</t>
    </r>
  </si>
  <si>
    <t>23402</t>
  </si>
  <si>
    <r>
      <rPr>
        <sz val="11"/>
        <rFont val="仿宋_GB2312"/>
        <charset val="134"/>
      </rPr>
      <t>抗疫相关支出</t>
    </r>
  </si>
  <si>
    <t>2340201</t>
  </si>
  <si>
    <r>
      <rPr>
        <sz val="11"/>
        <rFont val="仿宋_GB2312"/>
        <charset val="134"/>
      </rPr>
      <t>减免房租补贴</t>
    </r>
  </si>
  <si>
    <t>2340202</t>
  </si>
  <si>
    <r>
      <rPr>
        <sz val="11"/>
        <rFont val="仿宋_GB2312"/>
        <charset val="134"/>
      </rPr>
      <t>重点企业贷款贴息</t>
    </r>
  </si>
  <si>
    <t>2340203</t>
  </si>
  <si>
    <r>
      <rPr>
        <sz val="11"/>
        <rFont val="仿宋_GB2312"/>
        <charset val="134"/>
      </rPr>
      <t>创业担保贷款贴息</t>
    </r>
  </si>
  <si>
    <t>2340204</t>
  </si>
  <si>
    <r>
      <rPr>
        <sz val="11"/>
        <rFont val="仿宋_GB2312"/>
        <charset val="134"/>
      </rPr>
      <t>援企稳岗补贴</t>
    </r>
  </si>
  <si>
    <t>2340205</t>
  </si>
  <si>
    <r>
      <rPr>
        <sz val="11"/>
        <rFont val="仿宋_GB2312"/>
        <charset val="134"/>
      </rPr>
      <t>困难群众基本生活补助</t>
    </r>
  </si>
  <si>
    <t>2340299</t>
  </si>
  <si>
    <r>
      <rPr>
        <sz val="11"/>
        <rFont val="仿宋_GB2312"/>
        <charset val="134"/>
      </rPr>
      <t>其他抗疫相关支出</t>
    </r>
  </si>
  <si>
    <r>
      <rPr>
        <b/>
        <sz val="11"/>
        <rFont val="仿宋_GB2312"/>
        <charset val="134"/>
      </rPr>
      <t>地方本级收入合计</t>
    </r>
  </si>
  <si>
    <r>
      <rPr>
        <b/>
        <sz val="11"/>
        <rFont val="仿宋_GB2312"/>
        <charset val="134"/>
      </rPr>
      <t>地方本级支出合计</t>
    </r>
  </si>
  <si>
    <r>
      <rPr>
        <sz val="11"/>
        <rFont val="仿宋_GB2312"/>
        <charset val="134"/>
      </rPr>
      <t>债务收入</t>
    </r>
  </si>
  <si>
    <r>
      <rPr>
        <sz val="11"/>
        <rFont val="仿宋_GB2312"/>
        <charset val="134"/>
      </rPr>
      <t>地方政府债务收入</t>
    </r>
  </si>
  <si>
    <t>23004</t>
  </si>
  <si>
    <r>
      <rPr>
        <sz val="11"/>
        <rFont val="仿宋_GB2312"/>
        <charset val="134"/>
      </rPr>
      <t>政府性基金转移支付</t>
    </r>
  </si>
  <si>
    <t>1050402</t>
  </si>
  <si>
    <r>
      <rPr>
        <sz val="11"/>
        <rFont val="仿宋_GB2312"/>
        <charset val="134"/>
      </rPr>
      <t>专项债务收入</t>
    </r>
  </si>
  <si>
    <r>
      <rPr>
        <sz val="11"/>
        <rFont val="仿宋_GB2312"/>
        <charset val="134"/>
      </rPr>
      <t>上解支出</t>
    </r>
  </si>
  <si>
    <t>2300603</t>
  </si>
  <si>
    <r>
      <rPr>
        <sz val="11"/>
        <rFont val="仿宋_GB2312"/>
        <charset val="134"/>
      </rPr>
      <t>政府性基金上解支出</t>
    </r>
  </si>
  <si>
    <r>
      <rPr>
        <sz val="11"/>
        <rFont val="仿宋_GB2312"/>
        <charset val="134"/>
      </rPr>
      <t>转移性收入</t>
    </r>
  </si>
  <si>
    <t>11004</t>
  </si>
  <si>
    <r>
      <rPr>
        <sz val="11"/>
        <rFont val="仿宋_GB2312"/>
        <charset val="134"/>
      </rPr>
      <t>政府性基金转移支付收入</t>
    </r>
  </si>
  <si>
    <t>2300802</t>
  </si>
  <si>
    <r>
      <rPr>
        <sz val="11"/>
        <rFont val="仿宋_GB2312"/>
        <charset val="134"/>
      </rPr>
      <t>政府性基金预算调出资金</t>
    </r>
  </si>
  <si>
    <r>
      <rPr>
        <sz val="11"/>
        <rFont val="仿宋_GB2312"/>
        <charset val="134"/>
      </rPr>
      <t>上解收入</t>
    </r>
  </si>
  <si>
    <t>1100603</t>
  </si>
  <si>
    <r>
      <rPr>
        <sz val="11"/>
        <rFont val="仿宋_GB2312"/>
        <charset val="134"/>
      </rPr>
      <t>政府性基金上解收入</t>
    </r>
  </si>
  <si>
    <t>2300902</t>
  </si>
  <si>
    <r>
      <rPr>
        <sz val="11"/>
        <rFont val="仿宋_GB2312"/>
        <charset val="134"/>
      </rPr>
      <t>政府性基金年终结余</t>
    </r>
  </si>
  <si>
    <r>
      <rPr>
        <sz val="11"/>
        <rFont val="仿宋_GB2312"/>
        <charset val="134"/>
      </rPr>
      <t>上年结余收入</t>
    </r>
  </si>
  <si>
    <t>1100802</t>
  </si>
  <si>
    <r>
      <rPr>
        <sz val="11"/>
        <rFont val="仿宋_GB2312"/>
        <charset val="134"/>
      </rPr>
      <t>政府性基金预算上年结余收入</t>
    </r>
  </si>
  <si>
    <r>
      <rPr>
        <sz val="11"/>
        <rFont val="仿宋_GB2312"/>
        <charset val="134"/>
      </rPr>
      <t>调入资金</t>
    </r>
  </si>
  <si>
    <t>1100902</t>
  </si>
  <si>
    <r>
      <rPr>
        <sz val="11"/>
        <rFont val="仿宋_GB2312"/>
        <charset val="134"/>
      </rPr>
      <t>调入政府性基金预算资金</t>
    </r>
  </si>
  <si>
    <t>110090299</t>
  </si>
  <si>
    <r>
      <rPr>
        <sz val="11"/>
        <rFont val="仿宋_GB2312"/>
        <charset val="134"/>
      </rPr>
      <t>其他调入政府性基金预算资金</t>
    </r>
  </si>
  <si>
    <r>
      <rPr>
        <sz val="11"/>
        <rFont val="仿宋_GB2312"/>
        <charset val="134"/>
      </rPr>
      <t>债务转贷收入</t>
    </r>
  </si>
  <si>
    <t>1101102</t>
  </si>
  <si>
    <r>
      <rPr>
        <sz val="11"/>
        <rFont val="仿宋_GB2312"/>
        <charset val="134"/>
      </rPr>
      <t>地方政府专项债务转贷收入</t>
    </r>
  </si>
  <si>
    <t>23104</t>
  </si>
  <si>
    <r>
      <rPr>
        <sz val="11"/>
        <rFont val="仿宋_GB2312"/>
        <charset val="134"/>
      </rPr>
      <t>地方政府专项债务还本支出</t>
    </r>
  </si>
  <si>
    <r>
      <rPr>
        <b/>
        <sz val="11"/>
        <rFont val="仿宋_GB2312"/>
        <charset val="134"/>
      </rPr>
      <t>收入总计</t>
    </r>
  </si>
  <si>
    <t>表九之二</t>
  </si>
  <si>
    <r>
      <rPr>
        <sz val="11"/>
        <rFont val="黑体"/>
        <charset val="134"/>
      </rPr>
      <t>收
支
大
类</t>
    </r>
  </si>
  <si>
    <r>
      <rPr>
        <sz val="11"/>
        <rFont val="黑体"/>
        <charset val="134"/>
      </rPr>
      <t>收支对象级次</t>
    </r>
  </si>
  <si>
    <r>
      <rPr>
        <sz val="11"/>
        <rFont val="黑体"/>
        <charset val="134"/>
      </rPr>
      <t>金额
小计</t>
    </r>
  </si>
  <si>
    <r>
      <rPr>
        <sz val="11"/>
        <rFont val="黑体"/>
        <charset val="134"/>
      </rPr>
      <t>省级</t>
    </r>
  </si>
  <si>
    <r>
      <rPr>
        <sz val="11"/>
        <rFont val="黑体"/>
        <charset val="134"/>
      </rPr>
      <t>地市级</t>
    </r>
  </si>
  <si>
    <r>
      <rPr>
        <sz val="11"/>
        <rFont val="黑体"/>
        <charset val="134"/>
      </rPr>
      <t>中央级</t>
    </r>
  </si>
  <si>
    <r>
      <rPr>
        <sz val="11"/>
        <rFont val="仿宋_GB2312"/>
        <charset val="134"/>
      </rPr>
      <t>收
入
类</t>
    </r>
  </si>
  <si>
    <t>表九之三</t>
  </si>
  <si>
    <r>
      <rPr>
        <sz val="11"/>
        <rFont val="仿宋_GB2312"/>
        <charset val="134"/>
      </rPr>
      <t>抗疫特别国债</t>
    </r>
    <r>
      <rPr>
        <sz val="11"/>
        <rFont val="宋体"/>
        <charset val="134"/>
      </rPr>
      <t>经营</t>
    </r>
    <r>
      <rPr>
        <sz val="11"/>
        <rFont val="仿宋_GB2312"/>
        <charset val="134"/>
      </rPr>
      <t>基金支出</t>
    </r>
  </si>
  <si>
    <t>表十</t>
  </si>
  <si>
    <r>
      <rPr>
        <sz val="18"/>
        <rFont val="Times New Roman"/>
        <charset val="134"/>
      </rPr>
      <t>2024</t>
    </r>
    <r>
      <rPr>
        <sz val="18"/>
        <rFont val="方正小标宋简体"/>
        <charset val="134"/>
      </rPr>
      <t>年政府性基金预算支出资金来源表</t>
    </r>
  </si>
  <si>
    <t>当年地方本级收入安排</t>
  </si>
  <si>
    <t>政府性基金转移支付收入安排</t>
  </si>
  <si>
    <t>上年结余</t>
  </si>
  <si>
    <t>核电站乏燃料处理处置基金支出</t>
  </si>
  <si>
    <t>国家电影事业发展专项资金安排的支出</t>
  </si>
  <si>
    <t>旅游发展基金支出</t>
  </si>
  <si>
    <t>国家电影事业发展专项资金对应专项债务收入安排的支出</t>
  </si>
  <si>
    <t>可再生能源电价附加收入安排的支出</t>
  </si>
  <si>
    <t>废弃电器电子产品处理基金支出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</si>
  <si>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</si>
  <si>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</si>
  <si>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</si>
  <si>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</si>
  <si>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</si>
  <si>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</si>
  <si>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</si>
  <si>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</si>
  <si>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</si>
  <si>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</si>
  <si>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大中型水库库区基金安排的支出</t>
  </si>
  <si>
    <t>三峡水库库区基金支出</t>
  </si>
  <si>
    <t>国家重大水利工程建设基金安排的支出</t>
  </si>
  <si>
    <t>大中型水库库区基金对应专项债务收入安排的支出</t>
  </si>
  <si>
    <t>国家重大水利工程建设基金对应专项债务收入安排的支出</t>
  </si>
  <si>
    <t>海南省高等级公路车辆通行附加费安排的支出</t>
  </si>
  <si>
    <t>车辆通行费安排的支出</t>
  </si>
  <si>
    <t>铁路建设基金支出</t>
  </si>
  <si>
    <t>船舶油污损害赔偿基金支出</t>
  </si>
  <si>
    <t>民航发展基金支出</t>
  </si>
  <si>
    <t>海南省高等级公路车辆通行附加费对应专项债务收入安排的支出</t>
  </si>
  <si>
    <t>政府收费公路专项债券收入安排的支出</t>
  </si>
  <si>
    <t>车辆通行费对应专项债务收入安排的支出</t>
  </si>
  <si>
    <t>农网还贷资金支出</t>
  </si>
  <si>
    <t>其他政府性基金及对应专项债务收入安排的支出</t>
  </si>
  <si>
    <t>彩票发行销售机构业务费安排的支出</t>
  </si>
  <si>
    <t>抗疫特别国债财务基金支出</t>
  </si>
  <si>
    <t>彩票公益金安排的支出</t>
  </si>
  <si>
    <t>地方政府专项债务付息支出</t>
  </si>
  <si>
    <t>地方政府专项债务发行费用支出</t>
  </si>
  <si>
    <t>基础设施建设</t>
  </si>
  <si>
    <t>抗疫相关支出</t>
  </si>
  <si>
    <t>抗疫特别国债安排的支出</t>
  </si>
  <si>
    <t xml:space="preserve">表十一 </t>
  </si>
  <si>
    <r>
      <rPr>
        <sz val="18"/>
        <rFont val="Times New Roman"/>
        <charset val="134"/>
      </rPr>
      <t>2024</t>
    </r>
    <r>
      <rPr>
        <sz val="18"/>
        <rFont val="方正小标宋简体"/>
        <charset val="134"/>
      </rPr>
      <t>年国有资本经营预算收支表（查询表）</t>
    </r>
  </si>
  <si>
    <r>
      <rPr>
        <sz val="11"/>
        <color rgb="FF000000"/>
        <rFont val="黑体"/>
        <charset val="134"/>
      </rPr>
      <t>项目</t>
    </r>
  </si>
  <si>
    <r>
      <rPr>
        <sz val="11"/>
        <color rgb="FF000000"/>
        <rFont val="Times New Roman"/>
        <charset val="134"/>
      </rPr>
      <t>2023</t>
    </r>
    <r>
      <rPr>
        <sz val="11"/>
        <color rgb="FF000000"/>
        <rFont val="黑体"/>
        <charset val="134"/>
      </rPr>
      <t>年
执行数</t>
    </r>
  </si>
  <si>
    <r>
      <rPr>
        <sz val="11"/>
        <color rgb="FF000000"/>
        <rFont val="Times New Roman"/>
        <charset val="134"/>
      </rPr>
      <t>2024</t>
    </r>
    <r>
      <rPr>
        <sz val="11"/>
        <color rgb="FF000000"/>
        <rFont val="黑体"/>
        <charset val="134"/>
      </rPr>
      <t>年
预算数</t>
    </r>
  </si>
  <si>
    <r>
      <rPr>
        <sz val="11"/>
        <color indexed="8"/>
        <rFont val="黑体"/>
        <charset val="134"/>
      </rPr>
      <t>预算数为执行数的</t>
    </r>
    <r>
      <rPr>
        <sz val="11"/>
        <color indexed="8"/>
        <rFont val="Times New Roman"/>
        <charset val="134"/>
      </rPr>
      <t>%</t>
    </r>
  </si>
  <si>
    <r>
      <rPr>
        <sz val="11"/>
        <color rgb="FF000000"/>
        <rFont val="黑体"/>
        <charset val="134"/>
      </rPr>
      <t>科目编码</t>
    </r>
  </si>
  <si>
    <r>
      <rPr>
        <sz val="11"/>
        <color indexed="8"/>
        <rFont val="Times New Roman"/>
        <charset val="134"/>
      </rPr>
      <t>2023</t>
    </r>
    <r>
      <rPr>
        <sz val="11"/>
        <color rgb="FF000000"/>
        <rFont val="黑体"/>
        <charset val="134"/>
      </rPr>
      <t>年执行数</t>
    </r>
  </si>
  <si>
    <r>
      <rPr>
        <sz val="11"/>
        <color indexed="8"/>
        <rFont val="Times New Roman"/>
        <charset val="134"/>
      </rPr>
      <t>2024</t>
    </r>
    <r>
      <rPr>
        <sz val="11"/>
        <color rgb="FF000000"/>
        <rFont val="黑体"/>
        <charset val="134"/>
      </rPr>
      <t>年预算数</t>
    </r>
  </si>
  <si>
    <r>
      <rPr>
        <sz val="11"/>
        <color indexed="8"/>
        <rFont val="黑体"/>
        <charset val="134"/>
      </rPr>
      <t>合计</t>
    </r>
  </si>
  <si>
    <r>
      <rPr>
        <sz val="11"/>
        <color indexed="8"/>
        <rFont val="黑体"/>
        <charset val="134"/>
      </rPr>
      <t>资本性支出</t>
    </r>
  </si>
  <si>
    <r>
      <rPr>
        <sz val="11"/>
        <color indexed="8"/>
        <rFont val="黑体"/>
        <charset val="134"/>
      </rPr>
      <t>费用性支出</t>
    </r>
    <r>
      <rPr>
        <sz val="11"/>
        <color indexed="8"/>
        <rFont val="Times New Roman"/>
        <charset val="134"/>
      </rPr>
      <t xml:space="preserve"> </t>
    </r>
  </si>
  <si>
    <r>
      <rPr>
        <sz val="11"/>
        <color indexed="8"/>
        <rFont val="黑体"/>
        <charset val="134"/>
      </rPr>
      <t>其他支出</t>
    </r>
  </si>
  <si>
    <t>1030601</t>
  </si>
  <si>
    <r>
      <rPr>
        <sz val="11"/>
        <color indexed="8"/>
        <rFont val="仿宋_GB2312"/>
        <charset val="134"/>
      </rPr>
      <t>一、利润收入</t>
    </r>
  </si>
  <si>
    <t>20804</t>
  </si>
  <si>
    <r>
      <rPr>
        <sz val="11"/>
        <color indexed="8"/>
        <rFont val="仿宋_GB2312"/>
        <charset val="134"/>
      </rPr>
      <t>一、补充全国社会保障基金</t>
    </r>
  </si>
  <si>
    <t>1030602</t>
  </si>
  <si>
    <r>
      <rPr>
        <sz val="11"/>
        <color indexed="8"/>
        <rFont val="仿宋_GB2312"/>
        <charset val="134"/>
      </rPr>
      <t>二、股利、股息收入</t>
    </r>
  </si>
  <si>
    <t>22301</t>
  </si>
  <si>
    <r>
      <rPr>
        <sz val="11"/>
        <color indexed="8"/>
        <rFont val="仿宋_GB2312"/>
        <charset val="134"/>
      </rPr>
      <t>二、解决历史遗留问题及改革成本支出</t>
    </r>
  </si>
  <si>
    <t>1030603</t>
  </si>
  <si>
    <r>
      <rPr>
        <sz val="11"/>
        <color indexed="8"/>
        <rFont val="仿宋_GB2312"/>
        <charset val="134"/>
      </rPr>
      <t>三、产权转让收入</t>
    </r>
  </si>
  <si>
    <t>22302</t>
  </si>
  <si>
    <r>
      <rPr>
        <sz val="11"/>
        <color indexed="8"/>
        <rFont val="仿宋_GB2312"/>
        <charset val="134"/>
      </rPr>
      <t>三、国有企业资本金注入</t>
    </r>
  </si>
  <si>
    <t>1030604</t>
  </si>
  <si>
    <r>
      <rPr>
        <sz val="11"/>
        <color indexed="8"/>
        <rFont val="仿宋_GB2312"/>
        <charset val="134"/>
      </rPr>
      <t>四、清算收入</t>
    </r>
  </si>
  <si>
    <t>22303</t>
  </si>
  <si>
    <r>
      <rPr>
        <sz val="11"/>
        <color indexed="8"/>
        <rFont val="仿宋_GB2312"/>
        <charset val="134"/>
      </rPr>
      <t>四、国有企业政策性补贴</t>
    </r>
  </si>
  <si>
    <t>1030698</t>
  </si>
  <si>
    <r>
      <rPr>
        <sz val="11"/>
        <color indexed="8"/>
        <rFont val="仿宋_GB2312"/>
        <charset val="134"/>
      </rPr>
      <t>五、其他国有资本经营预算收入</t>
    </r>
  </si>
  <si>
    <t>22399</t>
  </si>
  <si>
    <r>
      <rPr>
        <sz val="11"/>
        <color indexed="8"/>
        <rFont val="仿宋_GB2312"/>
        <charset val="134"/>
      </rPr>
      <t>五、其他国有资本经营预算支出</t>
    </r>
  </si>
  <si>
    <r>
      <rPr>
        <b/>
        <sz val="11"/>
        <color rgb="FF000000"/>
        <rFont val="仿宋_GB2312"/>
        <charset val="134"/>
      </rPr>
      <t>地方本级收入合计</t>
    </r>
  </si>
  <si>
    <r>
      <rPr>
        <b/>
        <sz val="11"/>
        <color rgb="FF000000"/>
        <rFont val="仿宋_GB2312"/>
        <charset val="134"/>
      </rPr>
      <t>地方本级支出合计</t>
    </r>
  </si>
  <si>
    <r>
      <rPr>
        <sz val="11"/>
        <color indexed="8"/>
        <rFont val="仿宋_GB2312"/>
        <charset val="134"/>
      </rPr>
      <t>转移性收入</t>
    </r>
  </si>
  <si>
    <r>
      <rPr>
        <sz val="11"/>
        <color indexed="8"/>
        <rFont val="仿宋_GB2312"/>
        <charset val="134"/>
      </rPr>
      <t>转移性支出</t>
    </r>
  </si>
  <si>
    <t>11005</t>
  </si>
  <si>
    <r>
      <rPr>
        <sz val="11"/>
        <color indexed="8"/>
        <rFont val="仿宋_GB2312"/>
        <charset val="134"/>
      </rPr>
      <t>国有资本经营预算转移支付收入</t>
    </r>
  </si>
  <si>
    <t>23005</t>
  </si>
  <si>
    <r>
      <rPr>
        <sz val="11"/>
        <color rgb="FF000000"/>
        <rFont val="仿宋_GB2312"/>
        <charset val="134"/>
      </rPr>
      <t>国有资本经营预算转移支付</t>
    </r>
  </si>
  <si>
    <t>1100501</t>
  </si>
  <si>
    <r>
      <rPr>
        <sz val="11"/>
        <color rgb="FF000000"/>
        <rFont val="仿宋_GB2312"/>
        <charset val="134"/>
      </rPr>
      <t>国有资本经营预算转移支付收入</t>
    </r>
  </si>
  <si>
    <t>2300501</t>
  </si>
  <si>
    <r>
      <rPr>
        <sz val="11"/>
        <color rgb="FF000000"/>
        <rFont val="仿宋_GB2312"/>
        <charset val="134"/>
      </rPr>
      <t>国有资本经营预算转移支付支出</t>
    </r>
  </si>
  <si>
    <r>
      <rPr>
        <sz val="11"/>
        <color indexed="8"/>
        <rFont val="仿宋_GB2312"/>
        <charset val="134"/>
      </rPr>
      <t>上解收入</t>
    </r>
  </si>
  <si>
    <r>
      <rPr>
        <sz val="11"/>
        <color indexed="8"/>
        <rFont val="仿宋_GB2312"/>
        <charset val="134"/>
      </rPr>
      <t>上解支出</t>
    </r>
  </si>
  <si>
    <t>1100604</t>
  </si>
  <si>
    <r>
      <rPr>
        <sz val="11"/>
        <color indexed="8"/>
        <rFont val="仿宋_GB2312"/>
        <charset val="134"/>
      </rPr>
      <t>国有资本经营预算上解收入</t>
    </r>
  </si>
  <si>
    <t>2300604</t>
  </si>
  <si>
    <r>
      <rPr>
        <sz val="11"/>
        <color indexed="8"/>
        <rFont val="仿宋_GB2312"/>
        <charset val="134"/>
      </rPr>
      <t>国有资本经营预算上解支出</t>
    </r>
  </si>
  <si>
    <r>
      <rPr>
        <sz val="11"/>
        <color indexed="8"/>
        <rFont val="仿宋_GB2312"/>
        <charset val="134"/>
      </rPr>
      <t>上年结余收入</t>
    </r>
  </si>
  <si>
    <r>
      <rPr>
        <sz val="11"/>
        <color indexed="8"/>
        <rFont val="仿宋_GB2312"/>
        <charset val="134"/>
      </rPr>
      <t>调出资金</t>
    </r>
  </si>
  <si>
    <t>1100804</t>
  </si>
  <si>
    <r>
      <rPr>
        <sz val="11"/>
        <color rgb="FF000000"/>
        <rFont val="仿宋_GB2312"/>
        <charset val="134"/>
      </rPr>
      <t>国有资本经营预算上年结余收入</t>
    </r>
  </si>
  <si>
    <t>2300803</t>
  </si>
  <si>
    <r>
      <rPr>
        <sz val="11"/>
        <color indexed="8"/>
        <rFont val="仿宋_GB2312"/>
        <charset val="134"/>
      </rPr>
      <t>国有资本经营预算调出资金</t>
    </r>
  </si>
  <si>
    <r>
      <rPr>
        <sz val="11"/>
        <color indexed="8"/>
        <rFont val="仿宋_GB2312"/>
        <charset val="134"/>
      </rPr>
      <t>年终结余</t>
    </r>
  </si>
  <si>
    <t>2300918</t>
  </si>
  <si>
    <r>
      <rPr>
        <sz val="11"/>
        <color rgb="FF000000"/>
        <rFont val="仿宋_GB2312"/>
        <charset val="134"/>
      </rPr>
      <t>国有资本经营预算年终结余</t>
    </r>
  </si>
  <si>
    <r>
      <rPr>
        <b/>
        <sz val="11"/>
        <rFont val="仿宋_GB2312"/>
        <charset val="134"/>
      </rPr>
      <t>收</t>
    </r>
    <r>
      <rPr>
        <b/>
        <sz val="11"/>
        <rFont val="Times New Roman"/>
        <charset val="134"/>
      </rPr>
      <t xml:space="preserve"> </t>
    </r>
    <r>
      <rPr>
        <b/>
        <sz val="11"/>
        <rFont val="仿宋_GB2312"/>
        <charset val="134"/>
      </rPr>
      <t>入</t>
    </r>
    <r>
      <rPr>
        <b/>
        <sz val="11"/>
        <rFont val="Times New Roman"/>
        <charset val="134"/>
      </rPr>
      <t xml:space="preserve"> </t>
    </r>
    <r>
      <rPr>
        <b/>
        <sz val="11"/>
        <rFont val="仿宋_GB2312"/>
        <charset val="134"/>
      </rPr>
      <t>总</t>
    </r>
    <r>
      <rPr>
        <b/>
        <sz val="11"/>
        <rFont val="Times New Roman"/>
        <charset val="134"/>
      </rPr>
      <t xml:space="preserve"> </t>
    </r>
    <r>
      <rPr>
        <b/>
        <sz val="11"/>
        <rFont val="仿宋_GB2312"/>
        <charset val="134"/>
      </rPr>
      <t>计</t>
    </r>
  </si>
  <si>
    <r>
      <rPr>
        <b/>
        <sz val="11"/>
        <rFont val="仿宋_GB2312"/>
        <charset val="134"/>
      </rPr>
      <t>支</t>
    </r>
    <r>
      <rPr>
        <b/>
        <sz val="11"/>
        <rFont val="Times New Roman"/>
        <charset val="134"/>
      </rPr>
      <t xml:space="preserve"> </t>
    </r>
    <r>
      <rPr>
        <b/>
        <sz val="11"/>
        <rFont val="仿宋_GB2312"/>
        <charset val="134"/>
      </rPr>
      <t>出</t>
    </r>
    <r>
      <rPr>
        <b/>
        <sz val="11"/>
        <rFont val="Times New Roman"/>
        <charset val="134"/>
      </rPr>
      <t xml:space="preserve"> </t>
    </r>
    <r>
      <rPr>
        <b/>
        <sz val="11"/>
        <rFont val="仿宋_GB2312"/>
        <charset val="134"/>
      </rPr>
      <t>总</t>
    </r>
    <r>
      <rPr>
        <b/>
        <sz val="11"/>
        <rFont val="Times New Roman"/>
        <charset val="134"/>
      </rPr>
      <t xml:space="preserve"> </t>
    </r>
    <r>
      <rPr>
        <b/>
        <sz val="11"/>
        <rFont val="仿宋_GB2312"/>
        <charset val="134"/>
      </rPr>
      <t>计</t>
    </r>
  </si>
  <si>
    <t>表十二之一</t>
  </si>
  <si>
    <r>
      <rPr>
        <sz val="18"/>
        <rFont val="Times New Roman"/>
        <charset val="134"/>
      </rPr>
      <t>2024</t>
    </r>
    <r>
      <rPr>
        <sz val="18"/>
        <rFont val="方正小标宋简体"/>
        <charset val="134"/>
      </rPr>
      <t>年国有资本经营预算收入表</t>
    </r>
  </si>
  <si>
    <r>
      <rPr>
        <sz val="11"/>
        <color indexed="8"/>
        <rFont val="黑体"/>
        <charset val="134"/>
      </rPr>
      <t>科目编码</t>
    </r>
  </si>
  <si>
    <r>
      <rPr>
        <sz val="11"/>
        <color indexed="8"/>
        <rFont val="黑体"/>
        <charset val="134"/>
      </rPr>
      <t>科目名称</t>
    </r>
    <r>
      <rPr>
        <sz val="11"/>
        <color indexed="8"/>
        <rFont val="Times New Roman"/>
        <charset val="134"/>
      </rPr>
      <t>/</t>
    </r>
    <r>
      <rPr>
        <sz val="11"/>
        <color indexed="8"/>
        <rFont val="黑体"/>
        <charset val="134"/>
      </rPr>
      <t>企业</t>
    </r>
  </si>
  <si>
    <r>
      <rPr>
        <sz val="11"/>
        <color indexed="8"/>
        <rFont val="Times New Roman"/>
        <charset val="134"/>
      </rPr>
      <t>2023</t>
    </r>
    <r>
      <rPr>
        <sz val="11"/>
        <color indexed="8"/>
        <rFont val="黑体"/>
        <charset val="134"/>
      </rPr>
      <t>年执行数</t>
    </r>
  </si>
  <si>
    <r>
      <rPr>
        <sz val="11"/>
        <color indexed="8"/>
        <rFont val="Times New Roman"/>
        <charset val="134"/>
      </rPr>
      <t>2024</t>
    </r>
    <r>
      <rPr>
        <sz val="11"/>
        <color indexed="8"/>
        <rFont val="黑体"/>
        <charset val="134"/>
      </rPr>
      <t>年预算数</t>
    </r>
  </si>
  <si>
    <r>
      <rPr>
        <sz val="11"/>
        <color rgb="FF000000"/>
        <rFont val="黑体"/>
        <charset val="134"/>
      </rPr>
      <t>金额小计</t>
    </r>
  </si>
  <si>
    <r>
      <rPr>
        <sz val="11"/>
        <color indexed="8"/>
        <rFont val="黑体"/>
        <charset val="134"/>
      </rPr>
      <t>省级</t>
    </r>
  </si>
  <si>
    <r>
      <rPr>
        <sz val="11"/>
        <color indexed="8"/>
        <rFont val="黑体"/>
        <charset val="134"/>
      </rPr>
      <t>地市级</t>
    </r>
  </si>
  <si>
    <r>
      <rPr>
        <sz val="11"/>
        <color indexed="8"/>
        <rFont val="黑体"/>
        <charset val="134"/>
      </rPr>
      <t>中央级</t>
    </r>
  </si>
  <si>
    <t>国有资本经营预算转移支付收入</t>
  </si>
  <si>
    <t>表十二之二</t>
  </si>
  <si>
    <t>103060104</t>
  </si>
  <si>
    <r>
      <rPr>
        <sz val="11"/>
        <rFont val="仿宋_GB2312"/>
        <charset val="134"/>
      </rPr>
      <t>石油石化企业利润收入</t>
    </r>
  </si>
  <si>
    <t>103060105</t>
  </si>
  <si>
    <r>
      <rPr>
        <sz val="11"/>
        <rFont val="仿宋_GB2312"/>
        <charset val="134"/>
      </rPr>
      <t>电力企业利润收入</t>
    </r>
  </si>
  <si>
    <t>103060106</t>
  </si>
  <si>
    <r>
      <rPr>
        <sz val="11"/>
        <rFont val="仿宋_GB2312"/>
        <charset val="134"/>
      </rPr>
      <t>电信企业利润收入</t>
    </r>
  </si>
  <si>
    <t>103060107</t>
  </si>
  <si>
    <r>
      <rPr>
        <sz val="11"/>
        <rFont val="仿宋_GB2312"/>
        <charset val="134"/>
      </rPr>
      <t>煤炭企业利润收入</t>
    </r>
  </si>
  <si>
    <t>103060108</t>
  </si>
  <si>
    <r>
      <rPr>
        <sz val="11"/>
        <rFont val="仿宋_GB2312"/>
        <charset val="134"/>
      </rPr>
      <t>有色冶金采掘企业利润收入</t>
    </r>
  </si>
  <si>
    <t>103060109</t>
  </si>
  <si>
    <r>
      <rPr>
        <sz val="11"/>
        <rFont val="仿宋_GB2312"/>
        <charset val="134"/>
      </rPr>
      <t>钢铁企业利润收入</t>
    </r>
  </si>
  <si>
    <t>103060112</t>
  </si>
  <si>
    <r>
      <rPr>
        <sz val="11"/>
        <rFont val="仿宋_GB2312"/>
        <charset val="134"/>
      </rPr>
      <t>化工企业利润收入</t>
    </r>
  </si>
  <si>
    <t>103060113</t>
  </si>
  <si>
    <r>
      <rPr>
        <sz val="11"/>
        <rFont val="仿宋_GB2312"/>
        <charset val="134"/>
      </rPr>
      <t>运输企业利润收入</t>
    </r>
  </si>
  <si>
    <t>103060114</t>
  </si>
  <si>
    <r>
      <rPr>
        <sz val="11"/>
        <rFont val="仿宋_GB2312"/>
        <charset val="134"/>
      </rPr>
      <t>电子企业利润收入</t>
    </r>
  </si>
  <si>
    <t>103060115</t>
  </si>
  <si>
    <r>
      <rPr>
        <sz val="11"/>
        <rFont val="仿宋_GB2312"/>
        <charset val="134"/>
      </rPr>
      <t>机械企业利润收入</t>
    </r>
  </si>
  <si>
    <t>103060116</t>
  </si>
  <si>
    <r>
      <rPr>
        <sz val="11"/>
        <rFont val="仿宋_GB2312"/>
        <charset val="134"/>
      </rPr>
      <t>投资服务企业利润收入</t>
    </r>
  </si>
  <si>
    <t>103060117</t>
  </si>
  <si>
    <r>
      <rPr>
        <sz val="11"/>
        <rFont val="仿宋_GB2312"/>
        <charset val="134"/>
      </rPr>
      <t>纺织轻工企业利润收入</t>
    </r>
  </si>
  <si>
    <t>103060118</t>
  </si>
  <si>
    <r>
      <rPr>
        <sz val="11"/>
        <rFont val="仿宋_GB2312"/>
        <charset val="134"/>
      </rPr>
      <t>贸易企业利润收入</t>
    </r>
  </si>
  <si>
    <t>103060119</t>
  </si>
  <si>
    <r>
      <rPr>
        <sz val="11"/>
        <rFont val="仿宋_GB2312"/>
        <charset val="134"/>
      </rPr>
      <t>建筑施工企业利润收入</t>
    </r>
  </si>
  <si>
    <t>103060120</t>
  </si>
  <si>
    <r>
      <rPr>
        <sz val="11"/>
        <rFont val="仿宋_GB2312"/>
        <charset val="134"/>
      </rPr>
      <t>房地产企业利润收入</t>
    </r>
  </si>
  <si>
    <t>103060121</t>
  </si>
  <si>
    <r>
      <rPr>
        <sz val="11"/>
        <rFont val="仿宋_GB2312"/>
        <charset val="134"/>
      </rPr>
      <t>建材企业利润收入</t>
    </r>
  </si>
  <si>
    <t>103060122</t>
  </si>
  <si>
    <r>
      <rPr>
        <sz val="11"/>
        <rFont val="仿宋_GB2312"/>
        <charset val="134"/>
      </rPr>
      <t>境外企业利润收入</t>
    </r>
  </si>
  <si>
    <t>103060123</t>
  </si>
  <si>
    <r>
      <rPr>
        <sz val="11"/>
        <rFont val="仿宋_GB2312"/>
        <charset val="134"/>
      </rPr>
      <t>对外合作企业利润收入</t>
    </r>
  </si>
  <si>
    <t>103060124</t>
  </si>
  <si>
    <r>
      <rPr>
        <sz val="11"/>
        <rFont val="仿宋_GB2312"/>
        <charset val="134"/>
      </rPr>
      <t>医药企业利润收入</t>
    </r>
  </si>
  <si>
    <t>103060125</t>
  </si>
  <si>
    <r>
      <rPr>
        <sz val="11"/>
        <rFont val="仿宋_GB2312"/>
        <charset val="134"/>
      </rPr>
      <t>农林牧渔企业利润收入</t>
    </r>
  </si>
  <si>
    <t>103060126</t>
  </si>
  <si>
    <r>
      <rPr>
        <sz val="11"/>
        <rFont val="仿宋_GB2312"/>
        <charset val="134"/>
      </rPr>
      <t>邮政企业利润收入</t>
    </r>
  </si>
  <si>
    <t>103060127</t>
  </si>
  <si>
    <r>
      <rPr>
        <sz val="11"/>
        <rFont val="仿宋_GB2312"/>
        <charset val="134"/>
      </rPr>
      <t>军工企业利润收入</t>
    </r>
  </si>
  <si>
    <t>103060128</t>
  </si>
  <si>
    <r>
      <rPr>
        <sz val="11"/>
        <rFont val="仿宋_GB2312"/>
        <charset val="134"/>
      </rPr>
      <t>转制科研院所利润收入</t>
    </r>
  </si>
  <si>
    <t>103060129</t>
  </si>
  <si>
    <r>
      <rPr>
        <sz val="11"/>
        <rFont val="仿宋_GB2312"/>
        <charset val="134"/>
      </rPr>
      <t>地质勘查企业利润收入</t>
    </r>
  </si>
  <si>
    <t>103060130</t>
  </si>
  <si>
    <r>
      <rPr>
        <sz val="11"/>
        <rFont val="仿宋_GB2312"/>
        <charset val="134"/>
      </rPr>
      <t>卫生体育福利企业利润收入</t>
    </r>
  </si>
  <si>
    <t>103060131</t>
  </si>
  <si>
    <r>
      <rPr>
        <sz val="11"/>
        <rFont val="仿宋_GB2312"/>
        <charset val="134"/>
      </rPr>
      <t>教育文化广播企业利润收入</t>
    </r>
  </si>
  <si>
    <t>103060132</t>
  </si>
  <si>
    <r>
      <rPr>
        <sz val="11"/>
        <rFont val="仿宋_GB2312"/>
        <charset val="134"/>
      </rPr>
      <t>科学研究企业利润收入</t>
    </r>
  </si>
  <si>
    <t>103060133</t>
  </si>
  <si>
    <r>
      <rPr>
        <sz val="11"/>
        <rFont val="仿宋_GB2312"/>
        <charset val="134"/>
      </rPr>
      <t>机关社团所属企业利润收入</t>
    </r>
  </si>
  <si>
    <t>103060134</t>
  </si>
  <si>
    <r>
      <rPr>
        <sz val="11"/>
        <rFont val="仿宋_GB2312"/>
        <charset val="134"/>
      </rPr>
      <t>金融企业利润收入（国资预算）</t>
    </r>
  </si>
  <si>
    <t>103060198</t>
  </si>
  <si>
    <r>
      <rPr>
        <sz val="11"/>
        <rFont val="仿宋_GB2312"/>
        <charset val="134"/>
      </rPr>
      <t>其他国有资本经营预算企业利润收入</t>
    </r>
  </si>
  <si>
    <t>103060202</t>
  </si>
  <si>
    <r>
      <rPr>
        <sz val="11"/>
        <rFont val="仿宋_GB2312"/>
        <charset val="134"/>
      </rPr>
      <t>国有控股公司股利、股息收入</t>
    </r>
  </si>
  <si>
    <t>103060203</t>
  </si>
  <si>
    <r>
      <rPr>
        <sz val="11"/>
        <rFont val="仿宋_GB2312"/>
        <charset val="134"/>
      </rPr>
      <t>国有参股公司股利、股息收入</t>
    </r>
  </si>
  <si>
    <t>103060204</t>
  </si>
  <si>
    <r>
      <rPr>
        <sz val="11"/>
        <rFont val="仿宋_GB2312"/>
        <charset val="134"/>
      </rPr>
      <t>金融企业股利、股息收入（国资预算）</t>
    </r>
  </si>
  <si>
    <t>103060298</t>
  </si>
  <si>
    <r>
      <rPr>
        <sz val="11"/>
        <rFont val="仿宋_GB2312"/>
        <charset val="134"/>
      </rPr>
      <t>其他国有资本经营预算企业股利、股息收入</t>
    </r>
  </si>
  <si>
    <t>103060304</t>
  </si>
  <si>
    <r>
      <rPr>
        <sz val="11"/>
        <rFont val="仿宋_GB2312"/>
        <charset val="134"/>
      </rPr>
      <t>国有股权、股份转让收入</t>
    </r>
  </si>
  <si>
    <t>103060305</t>
  </si>
  <si>
    <r>
      <rPr>
        <sz val="11"/>
        <rFont val="仿宋_GB2312"/>
        <charset val="134"/>
      </rPr>
      <t>国有独资企业产权转让收入</t>
    </r>
  </si>
  <si>
    <t>103060307</t>
  </si>
  <si>
    <r>
      <rPr>
        <sz val="11"/>
        <rFont val="仿宋_GB2312"/>
        <charset val="134"/>
      </rPr>
      <t>金融企业产权转让收入</t>
    </r>
  </si>
  <si>
    <t>103060398</t>
  </si>
  <si>
    <r>
      <rPr>
        <sz val="11"/>
        <rFont val="仿宋_GB2312"/>
        <charset val="134"/>
      </rPr>
      <t>其他国有资本经营预算企业产权转让收入</t>
    </r>
  </si>
  <si>
    <t>103060401</t>
  </si>
  <si>
    <r>
      <rPr>
        <sz val="11"/>
        <rFont val="仿宋_GB2312"/>
        <charset val="134"/>
      </rPr>
      <t>国有股权、股份清算收入</t>
    </r>
  </si>
  <si>
    <t>103060402</t>
  </si>
  <si>
    <r>
      <rPr>
        <sz val="11"/>
        <rFont val="仿宋_GB2312"/>
        <charset val="134"/>
      </rPr>
      <t>国有独资企业清算收入</t>
    </r>
  </si>
  <si>
    <t>103060498</t>
  </si>
  <si>
    <r>
      <rPr>
        <sz val="11"/>
        <rFont val="仿宋_GB2312"/>
        <charset val="134"/>
      </rPr>
      <t>其他国有资本经营预算企业清算收入</t>
    </r>
  </si>
  <si>
    <r>
      <rPr>
        <sz val="11"/>
        <rFont val="仿宋_GB2312"/>
        <charset val="134"/>
      </rPr>
      <t>其他国有资本经营预算收入</t>
    </r>
  </si>
  <si>
    <r>
      <rPr>
        <sz val="11"/>
        <rFont val="仿宋_GB2312"/>
        <charset val="134"/>
      </rPr>
      <t>国有资本经营预算上解收入</t>
    </r>
  </si>
  <si>
    <r>
      <rPr>
        <sz val="11"/>
        <rFont val="仿宋_GB2312"/>
        <charset val="134"/>
      </rPr>
      <t>国有资本经营预算上年结余收入</t>
    </r>
  </si>
  <si>
    <t>表十三之一</t>
  </si>
  <si>
    <r>
      <rPr>
        <sz val="18"/>
        <rFont val="Times New Roman"/>
        <charset val="134"/>
      </rPr>
      <t>2024</t>
    </r>
    <r>
      <rPr>
        <sz val="18"/>
        <rFont val="方正小标宋简体"/>
        <charset val="134"/>
      </rPr>
      <t>年国有资本经营预算支出表</t>
    </r>
  </si>
  <si>
    <r>
      <rPr>
        <sz val="11"/>
        <rFont val="仿宋_GB2312"/>
        <charset val="134"/>
      </rPr>
      <t>国有资本经营预算上解支出</t>
    </r>
  </si>
  <si>
    <t>表十三之二</t>
  </si>
  <si>
    <r>
      <rPr>
        <sz val="11"/>
        <color indexed="8"/>
        <rFont val="黑体"/>
        <charset val="134"/>
      </rPr>
      <t>科目名称</t>
    </r>
  </si>
  <si>
    <t>2080451</t>
  </si>
  <si>
    <r>
      <rPr>
        <sz val="11"/>
        <rFont val="仿宋_GB2312"/>
        <charset val="134"/>
      </rPr>
      <t>国有资本经营预算补充社保基金支出</t>
    </r>
  </si>
  <si>
    <t>2230101</t>
  </si>
  <si>
    <r>
      <rPr>
        <sz val="11"/>
        <rFont val="仿宋_GB2312"/>
        <charset val="134"/>
      </rPr>
      <t>厂办大集体改革支出</t>
    </r>
  </si>
  <si>
    <t>2230102</t>
  </si>
  <si>
    <r>
      <rPr>
        <sz val="11"/>
        <rFont val="Times New Roman"/>
        <charset val="134"/>
      </rPr>
      <t>“</t>
    </r>
    <r>
      <rPr>
        <sz val="11"/>
        <rFont val="仿宋_GB2312"/>
        <charset val="134"/>
      </rPr>
      <t>三供一业</t>
    </r>
    <r>
      <rPr>
        <sz val="11"/>
        <rFont val="Times New Roman"/>
        <charset val="134"/>
      </rPr>
      <t>”</t>
    </r>
    <r>
      <rPr>
        <sz val="11"/>
        <rFont val="仿宋_GB2312"/>
        <charset val="134"/>
      </rPr>
      <t>移交补助支出</t>
    </r>
  </si>
  <si>
    <t>2230103</t>
  </si>
  <si>
    <r>
      <rPr>
        <sz val="11"/>
        <rFont val="仿宋_GB2312"/>
        <charset val="134"/>
      </rPr>
      <t>国有企业办职教幼教补助支出</t>
    </r>
  </si>
  <si>
    <t>2230104</t>
  </si>
  <si>
    <r>
      <rPr>
        <sz val="11"/>
        <rFont val="仿宋_GB2312"/>
        <charset val="134"/>
      </rPr>
      <t>国有企业办公共服务机构移交补助支出</t>
    </r>
  </si>
  <si>
    <t>2230105</t>
  </si>
  <si>
    <r>
      <rPr>
        <sz val="11"/>
        <rFont val="仿宋_GB2312"/>
        <charset val="134"/>
      </rPr>
      <t>国有企业退休人员社会化管理补助支出</t>
    </r>
  </si>
  <si>
    <t>2230106</t>
  </si>
  <si>
    <r>
      <rPr>
        <sz val="11"/>
        <rFont val="仿宋_GB2312"/>
        <charset val="134"/>
      </rPr>
      <t>国有企业棚户区改造支出</t>
    </r>
  </si>
  <si>
    <t>2230107</t>
  </si>
  <si>
    <r>
      <rPr>
        <sz val="11"/>
        <rFont val="仿宋_GB2312"/>
        <charset val="134"/>
      </rPr>
      <t>国有企业改革成本支出</t>
    </r>
  </si>
  <si>
    <t>2230108</t>
  </si>
  <si>
    <r>
      <rPr>
        <sz val="11"/>
        <rFont val="仿宋_GB2312"/>
        <charset val="134"/>
      </rPr>
      <t>离休干部医药费补助支出</t>
    </r>
  </si>
  <si>
    <t>2230109</t>
  </si>
  <si>
    <r>
      <rPr>
        <sz val="11"/>
        <rFont val="仿宋_GB2312"/>
        <charset val="134"/>
      </rPr>
      <t>金融企业改革性支出</t>
    </r>
  </si>
  <si>
    <t>2230199</t>
  </si>
  <si>
    <r>
      <rPr>
        <sz val="11"/>
        <rFont val="仿宋_GB2312"/>
        <charset val="134"/>
      </rPr>
      <t>其他解决历史遗留问题及改革成本支出</t>
    </r>
  </si>
  <si>
    <t>2230201</t>
  </si>
  <si>
    <r>
      <rPr>
        <sz val="11"/>
        <rFont val="仿宋_GB2312"/>
        <charset val="134"/>
      </rPr>
      <t>国有经济结构调整支出</t>
    </r>
  </si>
  <si>
    <t>2230202</t>
  </si>
  <si>
    <r>
      <rPr>
        <sz val="11"/>
        <rFont val="仿宋_GB2312"/>
        <charset val="134"/>
      </rPr>
      <t>公益性设施投资支出</t>
    </r>
  </si>
  <si>
    <t>2230203</t>
  </si>
  <si>
    <r>
      <rPr>
        <sz val="11"/>
        <rFont val="仿宋_GB2312"/>
        <charset val="134"/>
      </rPr>
      <t>前瞻性战略性产业发展支出</t>
    </r>
  </si>
  <si>
    <t>2230204</t>
  </si>
  <si>
    <r>
      <rPr>
        <sz val="11"/>
        <rFont val="仿宋_GB2312"/>
        <charset val="134"/>
      </rPr>
      <t>生态环境保护支出</t>
    </r>
  </si>
  <si>
    <t>2230205</t>
  </si>
  <si>
    <r>
      <rPr>
        <sz val="11"/>
        <rFont val="仿宋_GB2312"/>
        <charset val="134"/>
      </rPr>
      <t>支持科技进步支出</t>
    </r>
  </si>
  <si>
    <t>2230206</t>
  </si>
  <si>
    <r>
      <rPr>
        <sz val="11"/>
        <rFont val="仿宋_GB2312"/>
        <charset val="134"/>
      </rPr>
      <t>保障国家经济安全支出</t>
    </r>
  </si>
  <si>
    <t>2230208</t>
  </si>
  <si>
    <r>
      <rPr>
        <sz val="11"/>
        <rFont val="仿宋_GB2312"/>
        <charset val="134"/>
      </rPr>
      <t>金融企业资本性支出</t>
    </r>
  </si>
  <si>
    <t>2230299</t>
  </si>
  <si>
    <r>
      <rPr>
        <sz val="11"/>
        <rFont val="仿宋_GB2312"/>
        <charset val="134"/>
      </rPr>
      <t>其他国有企业资本金注入</t>
    </r>
  </si>
  <si>
    <t>2230301</t>
  </si>
  <si>
    <r>
      <rPr>
        <sz val="11"/>
        <rFont val="仿宋_GB2312"/>
        <charset val="134"/>
      </rPr>
      <t>国有企业政策性补贴</t>
    </r>
  </si>
  <si>
    <t>2239999</t>
  </si>
  <si>
    <r>
      <rPr>
        <sz val="11"/>
        <rFont val="仿宋_GB2312"/>
        <charset val="134"/>
      </rPr>
      <t>其他国有资本经营预算支出</t>
    </r>
  </si>
  <si>
    <r>
      <rPr>
        <sz val="11"/>
        <rFont val="仿宋_GB2312"/>
        <charset val="134"/>
      </rPr>
      <t>国有资本经营预算转移支付支出</t>
    </r>
  </si>
  <si>
    <r>
      <rPr>
        <sz val="11"/>
        <rFont val="仿宋_GB2312"/>
        <charset val="134"/>
      </rPr>
      <t>国有资本经营预算调出资金</t>
    </r>
  </si>
  <si>
    <r>
      <rPr>
        <sz val="11"/>
        <rFont val="仿宋_GB2312"/>
        <charset val="134"/>
      </rPr>
      <t>国有资本经营预算年终结余</t>
    </r>
  </si>
  <si>
    <t>表十四</t>
  </si>
  <si>
    <r>
      <rPr>
        <sz val="18"/>
        <rFont val="Times New Roman"/>
        <charset val="134"/>
      </rPr>
      <t>2024</t>
    </r>
    <r>
      <rPr>
        <sz val="18"/>
        <rFont val="方正小标宋简体"/>
        <charset val="134"/>
      </rPr>
      <t>年国有资本经营预算基础信息表</t>
    </r>
  </si>
  <si>
    <t>项   目</t>
  </si>
  <si>
    <t>行次</t>
  </si>
  <si>
    <t>数据</t>
  </si>
  <si>
    <r>
      <rPr>
        <sz val="11"/>
        <color indexed="8"/>
        <rFont val="仿宋_GB2312"/>
        <charset val="134"/>
      </rPr>
      <t>一、实施范围</t>
    </r>
  </si>
  <si>
    <t>1</t>
  </si>
  <si>
    <r>
      <rPr>
        <sz val="11"/>
        <color indexed="8"/>
        <rFont val="仿宋_GB2312"/>
        <charset val="134"/>
      </rPr>
      <t>预算单位户数</t>
    </r>
  </si>
  <si>
    <t>2</t>
  </si>
  <si>
    <r>
      <rPr>
        <sz val="11"/>
        <color indexed="8"/>
        <rFont val="仿宋_GB2312"/>
        <charset val="134"/>
      </rPr>
      <t>国有及国有控、参股企业户数（法人企业）</t>
    </r>
  </si>
  <si>
    <t>3</t>
  </si>
  <si>
    <r>
      <rPr>
        <sz val="11"/>
        <color indexed="8"/>
        <rFont val="Times New Roman"/>
        <charset val="134"/>
      </rPr>
      <t xml:space="preserve">    </t>
    </r>
    <r>
      <rPr>
        <sz val="11"/>
        <color indexed="8"/>
        <rFont val="仿宋_GB2312"/>
        <charset val="134"/>
      </rPr>
      <t>其中：纳入预算实施范围企业户数（法人企业）</t>
    </r>
  </si>
  <si>
    <t>4</t>
  </si>
  <si>
    <r>
      <rPr>
        <sz val="11"/>
        <color indexed="8"/>
        <rFont val="仿宋_GB2312"/>
        <charset val="134"/>
      </rPr>
      <t>是否包括金融企业</t>
    </r>
  </si>
  <si>
    <t>5</t>
  </si>
  <si>
    <r>
      <rPr>
        <sz val="11"/>
        <color indexed="8"/>
        <rFont val="仿宋_GB2312"/>
        <charset val="134"/>
      </rPr>
      <t>是否包括文化企业</t>
    </r>
  </si>
  <si>
    <t>6</t>
  </si>
  <si>
    <r>
      <rPr>
        <sz val="11"/>
        <color indexed="8"/>
        <rFont val="仿宋_GB2312"/>
        <charset val="134"/>
      </rPr>
      <t>是否包括部门所属企业</t>
    </r>
  </si>
  <si>
    <t>7</t>
  </si>
  <si>
    <r>
      <rPr>
        <sz val="11"/>
        <color indexed="8"/>
        <rFont val="仿宋_GB2312"/>
        <charset val="134"/>
      </rPr>
      <t>是否包括事业单位出资企业</t>
    </r>
  </si>
  <si>
    <t>8</t>
  </si>
  <si>
    <r>
      <rPr>
        <sz val="11"/>
        <color indexed="8"/>
        <rFont val="仿宋_GB2312"/>
        <charset val="134"/>
      </rPr>
      <t>二、主要财务指标</t>
    </r>
  </si>
  <si>
    <t>9</t>
  </si>
  <si>
    <r>
      <rPr>
        <sz val="11"/>
        <color indexed="8"/>
        <rFont val="仿宋_GB2312"/>
        <charset val="134"/>
      </rPr>
      <t>（一）国有及国有控、参股企业</t>
    </r>
  </si>
  <si>
    <t>10</t>
  </si>
  <si>
    <r>
      <rPr>
        <sz val="11"/>
        <color indexed="8"/>
        <rFont val="仿宋_GB2312"/>
        <charset val="134"/>
      </rPr>
      <t>资产总额合计</t>
    </r>
  </si>
  <si>
    <r>
      <rPr>
        <sz val="11"/>
        <color indexed="8"/>
        <rFont val="仿宋_GB2312"/>
        <charset val="134"/>
      </rPr>
      <t>负债总额合计</t>
    </r>
  </si>
  <si>
    <r>
      <rPr>
        <sz val="11"/>
        <color indexed="8"/>
        <rFont val="仿宋_GB2312"/>
        <charset val="134"/>
      </rPr>
      <t>所有者权益合计</t>
    </r>
  </si>
  <si>
    <r>
      <rPr>
        <sz val="11"/>
        <color indexed="8"/>
        <rFont val="仿宋_GB2312"/>
        <charset val="134"/>
      </rPr>
      <t>利润总额合计</t>
    </r>
  </si>
  <si>
    <r>
      <rPr>
        <sz val="11"/>
        <color indexed="8"/>
        <rFont val="仿宋_GB2312"/>
        <charset val="134"/>
      </rPr>
      <t>净利润合计</t>
    </r>
  </si>
  <si>
    <r>
      <rPr>
        <sz val="11"/>
        <color indexed="8"/>
        <rFont val="仿宋_GB2312"/>
        <charset val="134"/>
      </rPr>
      <t>归属于母公司所有者净利润合计</t>
    </r>
  </si>
  <si>
    <t>16</t>
  </si>
  <si>
    <r>
      <rPr>
        <sz val="11"/>
        <color indexed="8"/>
        <rFont val="仿宋_GB2312"/>
        <charset val="134"/>
      </rPr>
      <t>（二）纳入预算实施范围企业</t>
    </r>
  </si>
  <si>
    <t>17</t>
  </si>
  <si>
    <t>18</t>
  </si>
  <si>
    <t>19</t>
  </si>
  <si>
    <t>20</t>
  </si>
  <si>
    <r>
      <rPr>
        <sz val="11"/>
        <color indexed="8"/>
        <rFont val="仿宋_GB2312"/>
        <charset val="134"/>
      </rPr>
      <t>三、国有资本收益情况</t>
    </r>
  </si>
  <si>
    <t>24</t>
  </si>
  <si>
    <r>
      <rPr>
        <sz val="11"/>
        <color indexed="8"/>
        <rFont val="仿宋_GB2312"/>
        <charset val="134"/>
      </rPr>
      <t>比例类型（单一比例</t>
    </r>
    <r>
      <rPr>
        <sz val="11"/>
        <color indexed="8"/>
        <rFont val="Times New Roman"/>
        <charset val="134"/>
      </rPr>
      <t>/</t>
    </r>
    <r>
      <rPr>
        <sz val="11"/>
        <color indexed="8"/>
        <rFont val="仿宋_GB2312"/>
        <charset val="134"/>
      </rPr>
      <t>分类比例）</t>
    </r>
  </si>
  <si>
    <t>25</t>
  </si>
  <si>
    <r>
      <rPr>
        <sz val="11"/>
        <color indexed="8"/>
        <rFont val="仿宋_GB2312"/>
        <charset val="134"/>
      </rPr>
      <t>比例数值</t>
    </r>
  </si>
  <si>
    <t>26</t>
  </si>
  <si>
    <r>
      <rPr>
        <sz val="11"/>
        <color indexed="8"/>
        <rFont val="仿宋_GB2312"/>
        <charset val="134"/>
      </rPr>
      <t>四、编报情况</t>
    </r>
  </si>
  <si>
    <t>27</t>
  </si>
  <si>
    <r>
      <rPr>
        <sz val="11"/>
        <color indexed="8"/>
        <rFont val="仿宋_GB2312"/>
        <charset val="134"/>
      </rPr>
      <t>上报级次（人大</t>
    </r>
    <r>
      <rPr>
        <sz val="11"/>
        <color indexed="8"/>
        <rFont val="Times New Roman"/>
        <charset val="134"/>
      </rPr>
      <t>/</t>
    </r>
    <r>
      <rPr>
        <sz val="11"/>
        <color indexed="8"/>
        <rFont val="仿宋_GB2312"/>
        <charset val="134"/>
      </rPr>
      <t>政府）</t>
    </r>
  </si>
  <si>
    <t>28</t>
  </si>
  <si>
    <r>
      <rPr>
        <sz val="11"/>
        <color indexed="8"/>
        <rFont val="仿宋_GB2312"/>
        <charset val="134"/>
      </rPr>
      <t>上报起始年</t>
    </r>
  </si>
  <si>
    <t>29</t>
  </si>
  <si>
    <t>收入类科目分来源地区预算数</t>
  </si>
  <si>
    <t>支出类科目分对象地区预算数</t>
  </si>
  <si>
    <t>冲抵科目</t>
  </si>
  <si>
    <t>冲抵
合计</t>
  </si>
  <si>
    <t xml:space="preserve">
项目</t>
  </si>
  <si>
    <r>
      <rPr>
        <sz val="11"/>
        <rFont val="黑体"/>
        <charset val="134"/>
      </rPr>
      <t>债务转贷收入</t>
    </r>
  </si>
  <si>
    <t>级次</t>
  </si>
  <si>
    <t>行政区划名称</t>
  </si>
  <si>
    <r>
      <rPr>
        <sz val="11"/>
        <rFont val="黑体"/>
        <charset val="134"/>
      </rPr>
      <t>收入总计</t>
    </r>
  </si>
  <si>
    <r>
      <rPr>
        <sz val="11"/>
        <rFont val="黑体"/>
        <charset val="134"/>
      </rPr>
      <t>地方本级收入合计</t>
    </r>
  </si>
  <si>
    <r>
      <rPr>
        <sz val="11"/>
        <rFont val="黑体"/>
        <charset val="134"/>
      </rPr>
      <t>转移性收入</t>
    </r>
  </si>
  <si>
    <r>
      <rPr>
        <sz val="11"/>
        <rFont val="黑体"/>
        <charset val="134"/>
      </rPr>
      <t>上级补助收入</t>
    </r>
  </si>
  <si>
    <r>
      <rPr>
        <sz val="11"/>
        <rFont val="黑体"/>
        <charset val="134"/>
      </rPr>
      <t>返还性收入</t>
    </r>
  </si>
  <si>
    <r>
      <rPr>
        <sz val="11"/>
        <rFont val="黑体"/>
        <charset val="134"/>
      </rPr>
      <t>一般性转移支付收入</t>
    </r>
  </si>
  <si>
    <r>
      <rPr>
        <sz val="11"/>
        <rFont val="黑体"/>
        <charset val="134"/>
      </rPr>
      <t>专项转移支付收入</t>
    </r>
  </si>
  <si>
    <r>
      <rPr>
        <sz val="11"/>
        <rFont val="黑体"/>
        <charset val="134"/>
      </rPr>
      <t>上解收入</t>
    </r>
  </si>
  <si>
    <r>
      <rPr>
        <sz val="11"/>
        <rFont val="黑体"/>
        <charset val="134"/>
      </rPr>
      <t>上年结余收入</t>
    </r>
  </si>
  <si>
    <r>
      <rPr>
        <sz val="11"/>
        <rFont val="黑体"/>
        <charset val="134"/>
      </rPr>
      <t>调入资金</t>
    </r>
  </si>
  <si>
    <r>
      <rPr>
        <sz val="11"/>
        <rFont val="黑体"/>
        <charset val="134"/>
      </rPr>
      <t>动用预算稳定调节基金</t>
    </r>
  </si>
  <si>
    <r>
      <rPr>
        <sz val="11"/>
        <rFont val="黑体"/>
        <charset val="134"/>
      </rPr>
      <t>区域间转移支付收入</t>
    </r>
  </si>
  <si>
    <r>
      <rPr>
        <sz val="11"/>
        <rFont val="黑体"/>
        <charset val="134"/>
      </rPr>
      <t>债务收入</t>
    </r>
  </si>
  <si>
    <r>
      <rPr>
        <sz val="11"/>
        <rFont val="黑体"/>
        <charset val="134"/>
      </rPr>
      <t>支出总计</t>
    </r>
  </si>
  <si>
    <r>
      <rPr>
        <sz val="11"/>
        <rFont val="黑体"/>
        <charset val="134"/>
      </rPr>
      <t>地方本级支出合计</t>
    </r>
  </si>
  <si>
    <r>
      <rPr>
        <sz val="11"/>
        <rFont val="黑体"/>
        <charset val="134"/>
      </rPr>
      <t>补助下级支出</t>
    </r>
  </si>
  <si>
    <r>
      <rPr>
        <sz val="11"/>
        <rFont val="黑体"/>
        <charset val="134"/>
      </rPr>
      <t>上解支出</t>
    </r>
  </si>
  <si>
    <r>
      <rPr>
        <sz val="11"/>
        <rFont val="黑体"/>
        <charset val="134"/>
      </rPr>
      <t>调出资金</t>
    </r>
  </si>
  <si>
    <r>
      <rPr>
        <sz val="11"/>
        <rFont val="黑体"/>
        <charset val="134"/>
      </rPr>
      <t>年终结余</t>
    </r>
  </si>
  <si>
    <r>
      <rPr>
        <sz val="11"/>
        <rFont val="黑体"/>
        <charset val="134"/>
      </rPr>
      <t>债务转贷支出</t>
    </r>
  </si>
  <si>
    <r>
      <rPr>
        <sz val="11"/>
        <rFont val="黑体"/>
        <charset val="134"/>
      </rPr>
      <t>安排预算稳定调节基金</t>
    </r>
  </si>
  <si>
    <r>
      <rPr>
        <sz val="11"/>
        <rFont val="黑体"/>
        <charset val="134"/>
      </rPr>
      <t>补充预算周转金</t>
    </r>
  </si>
  <si>
    <r>
      <rPr>
        <sz val="11"/>
        <rFont val="黑体"/>
        <charset val="134"/>
      </rPr>
      <t>区域间转移性支出</t>
    </r>
  </si>
  <si>
    <t>政府性基金转移支付收入</t>
  </si>
  <si>
    <t>政府性基金转移支付</t>
  </si>
  <si>
    <t>国有资本经营预算转移支付</t>
  </si>
  <si>
    <t>表二</t>
  </si>
  <si>
    <t>表三</t>
  </si>
  <si>
    <t>表三之三（其它收支录入表）</t>
  </si>
  <si>
    <t>表九</t>
  </si>
  <si>
    <t>表九之三（其它收支录入表）</t>
  </si>
  <si>
    <t>表十一</t>
  </si>
  <si>
    <t>表十二之二（其它收入录入表）</t>
  </si>
  <si>
    <t>表十三之二（其它收入录入表）</t>
  </si>
  <si>
    <t>表三（省汇总使用）</t>
  </si>
  <si>
    <t>表九（省汇总使用）</t>
  </si>
  <si>
    <t>表十一（省汇总使用）</t>
  </si>
  <si>
    <t>地    区</t>
  </si>
  <si>
    <t>项    目</t>
  </si>
  <si>
    <t>101_税收收入</t>
  </si>
  <si>
    <t>10101_增值税</t>
  </si>
  <si>
    <t>10104_企业所得税</t>
  </si>
  <si>
    <t>10106_个人所得税</t>
  </si>
  <si>
    <t>10107_资源税</t>
  </si>
  <si>
    <t>10109_城市维护建设税</t>
  </si>
  <si>
    <t>10110_房产税</t>
  </si>
  <si>
    <t>10111_印花税</t>
  </si>
  <si>
    <t>10112_城镇土地使用税</t>
  </si>
  <si>
    <t>10113_土地增值税</t>
  </si>
  <si>
    <t>10114_车船税</t>
  </si>
  <si>
    <t>10118_耕地占用税</t>
  </si>
  <si>
    <t>10119_契税</t>
  </si>
  <si>
    <t>10120_烟叶税</t>
  </si>
  <si>
    <t>10121_环境保护税</t>
  </si>
  <si>
    <t>10199_其他税收收入</t>
  </si>
  <si>
    <t>103_非税收入</t>
  </si>
  <si>
    <t>10302_专项收入</t>
  </si>
  <si>
    <t>10304_行政事业性收费收入</t>
  </si>
  <si>
    <t>10305_罚没收入</t>
  </si>
  <si>
    <t>10306_国有资本经营收入</t>
  </si>
  <si>
    <t>10307_国有资源（资产）有偿使用收入</t>
  </si>
  <si>
    <t>10308_捐赠收入</t>
  </si>
  <si>
    <t>10309_政府住房基金收入</t>
  </si>
  <si>
    <t>10399_其他收入</t>
  </si>
  <si>
    <t>201_一般公共服务支出</t>
  </si>
  <si>
    <t>20101_人大事务</t>
  </si>
  <si>
    <t>20102_政协事务</t>
  </si>
  <si>
    <t>20103_政府办公厅（室）及相关机构事务</t>
  </si>
  <si>
    <t>20104_发展与改革事务</t>
  </si>
  <si>
    <t>20105_统计信息事务</t>
  </si>
  <si>
    <t>20106_财政事务</t>
  </si>
  <si>
    <t>20107_税收事务</t>
  </si>
  <si>
    <t>20108_审计事务</t>
  </si>
  <si>
    <t>20109_海关事务</t>
  </si>
  <si>
    <t>20111_纪检监察事务</t>
  </si>
  <si>
    <t>20113_商贸事务</t>
  </si>
  <si>
    <t>20114_知识产权事务</t>
  </si>
  <si>
    <t>20123_民族事务</t>
  </si>
  <si>
    <t>20125_港澳台事务</t>
  </si>
  <si>
    <t>20126_档案事务</t>
  </si>
  <si>
    <t>20128_民主党派及工商联事务</t>
  </si>
  <si>
    <t>20129_群众团体事务</t>
  </si>
  <si>
    <t>20131_党委办公厅（室）及相关机构事务</t>
  </si>
  <si>
    <t>20132_组织事务</t>
  </si>
  <si>
    <t>20133_宣传事务</t>
  </si>
  <si>
    <t>20134_统战事务</t>
  </si>
  <si>
    <t>20135_对外联络事务</t>
  </si>
  <si>
    <t>20136_其他共产党事务支出</t>
  </si>
  <si>
    <t>20137_网信事务</t>
  </si>
  <si>
    <t>20138_市场监督管理事务</t>
  </si>
  <si>
    <t>20139_社会工作事务</t>
  </si>
  <si>
    <t>20140_信访事务</t>
  </si>
  <si>
    <t>20199_其他一般公共服务支出</t>
  </si>
  <si>
    <t>202_外交支出</t>
  </si>
  <si>
    <t>20201_外交管理事务</t>
  </si>
  <si>
    <t>20202_驻外机构</t>
  </si>
  <si>
    <t>20203_对外援助</t>
  </si>
  <si>
    <t>20204_国际组织</t>
  </si>
  <si>
    <t>20205_对外合作与交流</t>
  </si>
  <si>
    <t>20206_对外宣传</t>
  </si>
  <si>
    <t>20207_边界勘界联检</t>
  </si>
  <si>
    <t>20208_国际发展合作</t>
  </si>
  <si>
    <t>20299_其他外交支出</t>
  </si>
  <si>
    <t>203_国防支出</t>
  </si>
  <si>
    <t>20301_军费</t>
  </si>
  <si>
    <t>20304_国防科研事业</t>
  </si>
  <si>
    <t>20305_专项工程</t>
  </si>
  <si>
    <t>20306_国防动员</t>
  </si>
  <si>
    <t>20399_其他国防支出</t>
  </si>
  <si>
    <t>204_公共安全支出</t>
  </si>
  <si>
    <t>20401_武装警察部队</t>
  </si>
  <si>
    <t>20402_公安</t>
  </si>
  <si>
    <t>20403_国家安全</t>
  </si>
  <si>
    <t>20404_检察</t>
  </si>
  <si>
    <t>20405_法院</t>
  </si>
  <si>
    <t>20406_司法</t>
  </si>
  <si>
    <t>20407_监狱</t>
  </si>
  <si>
    <t>20408_强制隔离戒毒</t>
  </si>
  <si>
    <t>20409_国家保密</t>
  </si>
  <si>
    <t>20410_缉私警察</t>
  </si>
  <si>
    <t>20499_其他公共安全支出</t>
  </si>
  <si>
    <t>205_教育支出</t>
  </si>
  <si>
    <t>20501_教育管理事务</t>
  </si>
  <si>
    <t>20502_普通教育</t>
  </si>
  <si>
    <t>20503_职业教育</t>
  </si>
  <si>
    <t>20504_成人教育</t>
  </si>
  <si>
    <t>20505_广播电视教育</t>
  </si>
  <si>
    <t>20506_留学教育</t>
  </si>
  <si>
    <t>20507_特殊教育</t>
  </si>
  <si>
    <t>20508_进修及培训</t>
  </si>
  <si>
    <t>20509_教育费附加安排的支出</t>
  </si>
  <si>
    <t>20599_其他教育支出</t>
  </si>
  <si>
    <t>206_科学技术支出</t>
  </si>
  <si>
    <t>20601_科学技术管理事务</t>
  </si>
  <si>
    <t>20602_基础研究</t>
  </si>
  <si>
    <t>20603_应用研究</t>
  </si>
  <si>
    <t>20604_技术研究与开发</t>
  </si>
  <si>
    <t>20605_科技条件与服务</t>
  </si>
  <si>
    <t>20606_社会科学</t>
  </si>
  <si>
    <t>20607_科学技术普及</t>
  </si>
  <si>
    <t>20608_科技交流与合作</t>
  </si>
  <si>
    <t>20609_科技重大项目</t>
  </si>
  <si>
    <t>20699_其他科学技术支出</t>
  </si>
  <si>
    <t>207_文化旅游体育与传媒支出</t>
  </si>
  <si>
    <t>20701_文化和旅游</t>
  </si>
  <si>
    <t>20702_文物</t>
  </si>
  <si>
    <t>20703_体育</t>
  </si>
  <si>
    <t>20706_新闻出版电影</t>
  </si>
  <si>
    <t>20708_广播电视</t>
  </si>
  <si>
    <t>20799_其他文化旅游体育与传媒支出</t>
  </si>
  <si>
    <t>208_社会保障和就业支出</t>
  </si>
  <si>
    <t>20801_人力资源和社会保障管理事务</t>
  </si>
  <si>
    <t>20802_民政管理事务</t>
  </si>
  <si>
    <t>20805_行政事业单位养老支出</t>
  </si>
  <si>
    <t>20806_企业改革补助</t>
  </si>
  <si>
    <t>20807_就业补助</t>
  </si>
  <si>
    <t>20808_抚恤</t>
  </si>
  <si>
    <t>20809_退役安置</t>
  </si>
  <si>
    <t>20810_社会福利</t>
  </si>
  <si>
    <t>20811_残疾人事业</t>
  </si>
  <si>
    <t>20816_红十字事业</t>
  </si>
  <si>
    <t>20819_最低生活保障</t>
  </si>
  <si>
    <t>20820_临时救助</t>
  </si>
  <si>
    <t>20821_特困人员救助供养</t>
  </si>
  <si>
    <t>20824_补充道路交通事故社会救助基金</t>
  </si>
  <si>
    <t>20825_其他生活救助</t>
  </si>
  <si>
    <t>20826_财政对基本养老保险基金的补助</t>
  </si>
  <si>
    <t>20827_财政对其他社会保险基金的补助</t>
  </si>
  <si>
    <t>20828_退役军人管理事务</t>
  </si>
  <si>
    <t>20830_财政代缴社会保险费支出</t>
  </si>
  <si>
    <t>20899_其他社会保障和就业支出</t>
  </si>
  <si>
    <t>210_卫生健康支出</t>
  </si>
  <si>
    <t>21001_卫生健康管理事务</t>
  </si>
  <si>
    <t>21002_公立医院</t>
  </si>
  <si>
    <t>21003_基层医疗卫生机构</t>
  </si>
  <si>
    <t>21004_公共卫生</t>
  </si>
  <si>
    <t>21007_计划生育事务</t>
  </si>
  <si>
    <t>21011_行政事业单位医疗</t>
  </si>
  <si>
    <t>21012_财政对基本医疗保险基金的补助</t>
  </si>
  <si>
    <t>21013_医疗救助</t>
  </si>
  <si>
    <t>21014_优抚对象医疗</t>
  </si>
  <si>
    <t>21015_医疗保障管理事务</t>
  </si>
  <si>
    <t>21016_老龄卫生健康事务</t>
  </si>
  <si>
    <t>21017_中医药事务</t>
  </si>
  <si>
    <t>21018_疾病预防控制事务</t>
  </si>
  <si>
    <t>21099_其他卫生健康支出</t>
  </si>
  <si>
    <t>211_节能环保支出</t>
  </si>
  <si>
    <t>21101_环境保护管理事务</t>
  </si>
  <si>
    <t>21102_环境监测与监察</t>
  </si>
  <si>
    <t>21103_污染防治</t>
  </si>
  <si>
    <t>21104_自然生态保护</t>
  </si>
  <si>
    <t>21105_森林保护修复</t>
  </si>
  <si>
    <t>21107_风沙荒漠治理</t>
  </si>
  <si>
    <t>21108_退牧还草</t>
  </si>
  <si>
    <t>21109_已垦草原退耕还草</t>
  </si>
  <si>
    <t>21110_能源节约利用</t>
  </si>
  <si>
    <t>21111_污染减排</t>
  </si>
  <si>
    <t>21112_可再生能源</t>
  </si>
  <si>
    <t>21113_循环经济</t>
  </si>
  <si>
    <t>21114_能源管理事务</t>
  </si>
  <si>
    <t>21199_其他节能环保支出</t>
  </si>
  <si>
    <t>212_城乡社区支出</t>
  </si>
  <si>
    <t>21201_城乡社区管理事务</t>
  </si>
  <si>
    <t>21202_城乡社区规划与管理</t>
  </si>
  <si>
    <t>21203_城乡社区公共设施</t>
  </si>
  <si>
    <t>21205_城乡社区环境卫生</t>
  </si>
  <si>
    <t>21206_建设市场管理与监督</t>
  </si>
  <si>
    <t>21299_其他城乡社区支出</t>
  </si>
  <si>
    <t>213_农林水支出</t>
  </si>
  <si>
    <t>21301_农业农村</t>
  </si>
  <si>
    <t>21302_林业和草原</t>
  </si>
  <si>
    <t>21303_水利</t>
  </si>
  <si>
    <t>21305_巩固脱贫攻坚成果衔接乡村振兴</t>
  </si>
  <si>
    <t>21307_农村综合改革</t>
  </si>
  <si>
    <t>21308_普惠金融发展支出</t>
  </si>
  <si>
    <t>21309_目标价格补贴</t>
  </si>
  <si>
    <t>21399_其他农林水支出</t>
  </si>
  <si>
    <t>214_交通运输支出</t>
  </si>
  <si>
    <t>21401_公路水路运输</t>
  </si>
  <si>
    <t>21402_铁路运输</t>
  </si>
  <si>
    <t>21403_民用航空运输</t>
  </si>
  <si>
    <t>21405_邮政业支出</t>
  </si>
  <si>
    <t>21499_其他交通运输支出</t>
  </si>
  <si>
    <t>215_资源勘探工业信息等支出</t>
  </si>
  <si>
    <t>21501_资源勘探开发</t>
  </si>
  <si>
    <t>21502_制造业</t>
  </si>
  <si>
    <t>21503_建筑业</t>
  </si>
  <si>
    <t>21505_工业和信息产业监管</t>
  </si>
  <si>
    <t>21507_国有资产监管</t>
  </si>
  <si>
    <t>21508_支持中小企业发展和管理支出</t>
  </si>
  <si>
    <t>21599_其他资源勘探工业信息等支出</t>
  </si>
  <si>
    <t>216_商业服务业等支出</t>
  </si>
  <si>
    <t>21602_商业流通事务</t>
  </si>
  <si>
    <t>21606_涉外发展服务支出</t>
  </si>
  <si>
    <t>21699_其他商业服务业等支出</t>
  </si>
  <si>
    <t>217_金融支出</t>
  </si>
  <si>
    <t>21701_金融部门行政支出</t>
  </si>
  <si>
    <t>21702_金融部门监管支出</t>
  </si>
  <si>
    <t>21703_金融发展支出</t>
  </si>
  <si>
    <t>21704_金融调控支出</t>
  </si>
  <si>
    <t>21799_其他金融支出</t>
  </si>
  <si>
    <t>219_援助其他地区支出</t>
  </si>
  <si>
    <t>21901_一般公共服务</t>
  </si>
  <si>
    <t>21902_教育</t>
  </si>
  <si>
    <t>21903_文化旅游体育与传媒</t>
  </si>
  <si>
    <t>21904_卫生健康</t>
  </si>
  <si>
    <t>21905_节能环保</t>
  </si>
  <si>
    <t>21906_农业农村</t>
  </si>
  <si>
    <t>21907_交通运输</t>
  </si>
  <si>
    <t>21908_住房保障</t>
  </si>
  <si>
    <t>21999_其他支出</t>
  </si>
  <si>
    <t>220_自然资源海洋气象等支出</t>
  </si>
  <si>
    <t>22001_自然资源事务</t>
  </si>
  <si>
    <t>22005_气象事务</t>
  </si>
  <si>
    <t>22099_其他自然资源海洋气象等支出</t>
  </si>
  <si>
    <t>221_住房保障支出</t>
  </si>
  <si>
    <t>22101_保障性安居工程支出</t>
  </si>
  <si>
    <t>22102_住房改革支出</t>
  </si>
  <si>
    <t>22103_城乡社区住宅</t>
  </si>
  <si>
    <t>222_粮油物资储备支出</t>
  </si>
  <si>
    <t>22201_粮油物资事务</t>
  </si>
  <si>
    <t>22203_能源储备</t>
  </si>
  <si>
    <t>22204_粮油储备</t>
  </si>
  <si>
    <t>22205_重要商品储备</t>
  </si>
  <si>
    <t>224_灾害防治及应急管理支出</t>
  </si>
  <si>
    <t>22401_应急管理事务</t>
  </si>
  <si>
    <t>22402_消防救援事务</t>
  </si>
  <si>
    <t>22404_矿山安全</t>
  </si>
  <si>
    <t>22405_地震事务</t>
  </si>
  <si>
    <t>22406_自然灾害防治</t>
  </si>
  <si>
    <t>22407_自然灾害救灾及恢复重建支出</t>
  </si>
  <si>
    <t>22499_其他灾害防治及应急管理支出</t>
  </si>
  <si>
    <t>227_预备费</t>
  </si>
  <si>
    <t>229_其他支出</t>
  </si>
  <si>
    <t>22902_年初预留</t>
  </si>
  <si>
    <t>22999_其他支出</t>
  </si>
  <si>
    <t>232_债务付息支出</t>
  </si>
  <si>
    <t>23203_地方政府一般债务付息支出</t>
  </si>
  <si>
    <t>233_债务发行费用支出</t>
  </si>
  <si>
    <t>23303_地方政府一般债务发行费用支出</t>
  </si>
  <si>
    <t>2010101_行政运行</t>
  </si>
  <si>
    <t>2010102_一般行政管理事务</t>
  </si>
  <si>
    <t>2010103_机关服务</t>
  </si>
  <si>
    <t>2010104_人大会议</t>
  </si>
  <si>
    <t>2010105_人大立法</t>
  </si>
  <si>
    <t>2010106_人大监督</t>
  </si>
  <si>
    <t>2010107_人大代表履职能力提升</t>
  </si>
  <si>
    <t>2010108_代表工作</t>
  </si>
  <si>
    <t>2010109_人大信访工作</t>
  </si>
  <si>
    <t>2010150_事业运行</t>
  </si>
  <si>
    <t>2010199_其他人大事务支出</t>
  </si>
  <si>
    <t>2010201_行政运行</t>
  </si>
  <si>
    <t>2010202_一般行政管理事务</t>
  </si>
  <si>
    <t>2010203_机关服务</t>
  </si>
  <si>
    <t>2010204_政协会议</t>
  </si>
  <si>
    <t>2010205_委员视察</t>
  </si>
  <si>
    <t>2010206_参政议政</t>
  </si>
  <si>
    <t>2010250_事业运行</t>
  </si>
  <si>
    <t>2010299_其他政协事务支出</t>
  </si>
  <si>
    <t>2010301_行政运行</t>
  </si>
  <si>
    <t>2010302_一般行政管理事务</t>
  </si>
  <si>
    <t>2010303_机关服务</t>
  </si>
  <si>
    <t>2010304_专项服务</t>
  </si>
  <si>
    <t>2010305_专项业务及机关事务管理</t>
  </si>
  <si>
    <t>2010306_政务公开审批</t>
  </si>
  <si>
    <t>2010309_参事事务</t>
  </si>
  <si>
    <t>2010350_事业运行</t>
  </si>
  <si>
    <t>2010399_其他政府办公厅（室）及相关机构事务支出</t>
  </si>
  <si>
    <t>2010401_行政运行</t>
  </si>
  <si>
    <t>2010402_一般行政管理事务</t>
  </si>
  <si>
    <t>2010403_机关服务</t>
  </si>
  <si>
    <t>2010404_战略规划与实施</t>
  </si>
  <si>
    <t>2010405_日常经济运行调节</t>
  </si>
  <si>
    <t>2010406_社会事业发展规划</t>
  </si>
  <si>
    <t>2010407_经济体制改革研究</t>
  </si>
  <si>
    <t>2010408_物价管理</t>
  </si>
  <si>
    <t>2010450_事业运行</t>
  </si>
  <si>
    <t>2010499_其他发展与改革事务支出</t>
  </si>
  <si>
    <t>2010501_行政运行</t>
  </si>
  <si>
    <t>2010502_一般行政管理事务</t>
  </si>
  <si>
    <t>2010503_机关服务</t>
  </si>
  <si>
    <t>2010504_信息事务</t>
  </si>
  <si>
    <t>2010505_专项统计业务</t>
  </si>
  <si>
    <t>2010506_统计管理</t>
  </si>
  <si>
    <t>2010507_专项普查活动</t>
  </si>
  <si>
    <t>2010508_统计抽样调查</t>
  </si>
  <si>
    <t>2010550_事业运行</t>
  </si>
  <si>
    <t>2010599_其他统计信息事务支出</t>
  </si>
  <si>
    <t>2010601_行政运行</t>
  </si>
  <si>
    <t>2010602_一般行政管理事务</t>
  </si>
  <si>
    <t>2010603_机关服务</t>
  </si>
  <si>
    <t>2010604_预算改革业务</t>
  </si>
  <si>
    <t>2010605_财政国库业务</t>
  </si>
  <si>
    <t>2010606_财政监察</t>
  </si>
  <si>
    <t>2010607_信息化建设</t>
  </si>
  <si>
    <t>2010608_财政委托业务支出</t>
  </si>
  <si>
    <t>2010650_事业运行</t>
  </si>
  <si>
    <t>2010699_其他财政事务支出</t>
  </si>
  <si>
    <t>2010701_行政运行</t>
  </si>
  <si>
    <t>2010702_一般行政管理事务</t>
  </si>
  <si>
    <t>2010703_机关服务</t>
  </si>
  <si>
    <t>2010709_信息化建设</t>
  </si>
  <si>
    <t>2010710_税收业务</t>
  </si>
  <si>
    <t>2010750_事业运行</t>
  </si>
  <si>
    <t>2010799_其他税收事务支出</t>
  </si>
  <si>
    <t>2010801_行政运行</t>
  </si>
  <si>
    <t>2010802_一般行政管理事务</t>
  </si>
  <si>
    <t>2010803_机关服务</t>
  </si>
  <si>
    <t>2010804_审计业务</t>
  </si>
  <si>
    <t>2010805_审计管理</t>
  </si>
  <si>
    <t>2010806_信息化建设</t>
  </si>
  <si>
    <t>2010850_事业运行</t>
  </si>
  <si>
    <t>2010899_其他审计事务支出</t>
  </si>
  <si>
    <t>2010901_行政运行</t>
  </si>
  <si>
    <t>2010902_一般行政管理事务</t>
  </si>
  <si>
    <t>2010903_机关服务</t>
  </si>
  <si>
    <t>2010905_缉私办案</t>
  </si>
  <si>
    <t>2010907_口岸管理</t>
  </si>
  <si>
    <t>2010908_信息化建设</t>
  </si>
  <si>
    <t>2010909_海关关务</t>
  </si>
  <si>
    <t>2010910_关税征管</t>
  </si>
  <si>
    <t>2010911_海关监管</t>
  </si>
  <si>
    <t>2010912_检验检疫</t>
  </si>
  <si>
    <t>2010950_事业运行</t>
  </si>
  <si>
    <t>2010999_其他海关事务支出</t>
  </si>
  <si>
    <t>2011101_行政运行</t>
  </si>
  <si>
    <t>2011102_一般行政管理事务</t>
  </si>
  <si>
    <t>2011103_机关服务</t>
  </si>
  <si>
    <t>2011104_大案要案查处</t>
  </si>
  <si>
    <t>2011105_派驻派出机构</t>
  </si>
  <si>
    <t>2011106_巡视工作</t>
  </si>
  <si>
    <t>2011150_事业运行</t>
  </si>
  <si>
    <t>2011199_其他纪检监察事务支出</t>
  </si>
  <si>
    <t>2011301_行政运行</t>
  </si>
  <si>
    <t>2011302_一般行政管理事务</t>
  </si>
  <si>
    <t>2011303_机关服务</t>
  </si>
  <si>
    <t>2011304_对外贸易管理</t>
  </si>
  <si>
    <t>2011305_国际经济合作</t>
  </si>
  <si>
    <t>2011306_外资管理</t>
  </si>
  <si>
    <t>2011307_国内贸易管理</t>
  </si>
  <si>
    <t>2011308_招商引资</t>
  </si>
  <si>
    <t>2011350_事业运行</t>
  </si>
  <si>
    <t>2011399_其他商贸事务支出</t>
  </si>
  <si>
    <t>2011401_行政运行</t>
  </si>
  <si>
    <t>2011402_一般行政管理事务</t>
  </si>
  <si>
    <t>2011403_机关服务</t>
  </si>
  <si>
    <t>2011404_专利审批</t>
  </si>
  <si>
    <t>2011405_知识产权战略和规划</t>
  </si>
  <si>
    <t>2011408_国际合作与交流</t>
  </si>
  <si>
    <t>2011409_知识产权宏观管理</t>
  </si>
  <si>
    <t>2011410_商标管理</t>
  </si>
  <si>
    <t>2011411_原产地地理标志管理</t>
  </si>
  <si>
    <t>2011450_事业运行</t>
  </si>
  <si>
    <t>2011499_其他知识产权事务支出</t>
  </si>
  <si>
    <t>2012301_行政运行</t>
  </si>
  <si>
    <t>2012302_一般行政管理事务</t>
  </si>
  <si>
    <t>2012303_机关服务</t>
  </si>
  <si>
    <t>2012304_民族工作专项</t>
  </si>
  <si>
    <t>2012350_事业运行</t>
  </si>
  <si>
    <t>2012399_其他民族事务支出</t>
  </si>
  <si>
    <t>2012501_行政运行</t>
  </si>
  <si>
    <t>2012502_一般行政管理事务</t>
  </si>
  <si>
    <t>2012503_机关服务</t>
  </si>
  <si>
    <t>2012504_港澳事务</t>
  </si>
  <si>
    <t>2012505_台湾事务</t>
  </si>
  <si>
    <t>2012550_事业运行</t>
  </si>
  <si>
    <t>2012599_其他港澳台事务支出</t>
  </si>
  <si>
    <t>2012601_行政运行</t>
  </si>
  <si>
    <t>2012602_一般行政管理事务</t>
  </si>
  <si>
    <t>2012603_机关服务</t>
  </si>
  <si>
    <t>2012604_档案馆</t>
  </si>
  <si>
    <t>2012699_其他档案事务支出</t>
  </si>
  <si>
    <t>2012801_行政运行</t>
  </si>
  <si>
    <t>2012802_一般行政管理事务</t>
  </si>
  <si>
    <t>2012803_机关服务</t>
  </si>
  <si>
    <t>2012804_参政议政</t>
  </si>
  <si>
    <t>2012850_事业运行</t>
  </si>
  <si>
    <t>2012899_其他民主党派及工商联事务支出</t>
  </si>
  <si>
    <t>2012901_行政运行</t>
  </si>
  <si>
    <t>2012902_一般行政管理事务</t>
  </si>
  <si>
    <t>2012903_机关服务</t>
  </si>
  <si>
    <t>2012906_工会事务</t>
  </si>
  <si>
    <t>2012950_事业运行</t>
  </si>
  <si>
    <t>2012999_其他群众团体事务支出</t>
  </si>
  <si>
    <t>2013101_行政运行</t>
  </si>
  <si>
    <t>2013102_一般行政管理事务</t>
  </si>
  <si>
    <t>2013103_机关服务</t>
  </si>
  <si>
    <t>2013105_专项业务</t>
  </si>
  <si>
    <t>2013150_事业运行</t>
  </si>
  <si>
    <t>2013199_其他党委办公厅（室）及相关机构事务支出</t>
  </si>
  <si>
    <t>2013201_行政运行</t>
  </si>
  <si>
    <t>2013202_一般行政管理事务</t>
  </si>
  <si>
    <t>2013203_机关服务</t>
  </si>
  <si>
    <t>2013204_公务员事务</t>
  </si>
  <si>
    <t>2013250_事业运行</t>
  </si>
  <si>
    <t>2013299_其他组织事务支出</t>
  </si>
  <si>
    <t>2013301_行政运行</t>
  </si>
  <si>
    <t>2013302_一般行政管理事务</t>
  </si>
  <si>
    <t>2013303_机关服务</t>
  </si>
  <si>
    <t>2013304_宣传管理</t>
  </si>
  <si>
    <t>2013350_事业运行</t>
  </si>
  <si>
    <t>2013399_其他宣传事务支出</t>
  </si>
  <si>
    <t>2013401_行政运行</t>
  </si>
  <si>
    <t>2013402_一般行政管理事务</t>
  </si>
  <si>
    <t>2013403_机关服务</t>
  </si>
  <si>
    <t>2013404_宗教事务</t>
  </si>
  <si>
    <t>2013405_华侨事务</t>
  </si>
  <si>
    <t>2013450_事业运行</t>
  </si>
  <si>
    <t>2013499_其他统战事务支出</t>
  </si>
  <si>
    <t>2013501_行政运行</t>
  </si>
  <si>
    <t>2013502_一般行政管理事务</t>
  </si>
  <si>
    <t>2013503_机关服务</t>
  </si>
  <si>
    <t>2013550_事业运行</t>
  </si>
  <si>
    <t>2013599_其他对外联络事务支出</t>
  </si>
  <si>
    <t>2013601_行政运行</t>
  </si>
  <si>
    <t>2013602_一般行政管理事务</t>
  </si>
  <si>
    <t>2013603_机关服务</t>
  </si>
  <si>
    <t>2013650_事业运行</t>
  </si>
  <si>
    <t>2013699_其他共产党事务支出</t>
  </si>
  <si>
    <t>2013701_行政运行</t>
  </si>
  <si>
    <t>2013702_一般行政管理事务</t>
  </si>
  <si>
    <t>2013703_机关服务</t>
  </si>
  <si>
    <t>2013704_信息安全事务</t>
  </si>
  <si>
    <t>2013750_事业运行</t>
  </si>
  <si>
    <t>2013799_其他网信事务支出</t>
  </si>
  <si>
    <t>2013801_行政运行</t>
  </si>
  <si>
    <t>2013802_一般行政管理事务</t>
  </si>
  <si>
    <t>2013803_机关服务</t>
  </si>
  <si>
    <t>2013804_市场主体管理</t>
  </si>
  <si>
    <t>2013805_市场秩序执法</t>
  </si>
  <si>
    <t>2013808_信息化建设</t>
  </si>
  <si>
    <t>2013810_质量基础</t>
  </si>
  <si>
    <t>2013812_药品事务</t>
  </si>
  <si>
    <t>2013813_医疗器械事务</t>
  </si>
  <si>
    <t>2013814_化妆品事务</t>
  </si>
  <si>
    <t>2013815_质量安全监管</t>
  </si>
  <si>
    <t>2013816_食品安全监管</t>
  </si>
  <si>
    <t>2013850_事业运行</t>
  </si>
  <si>
    <t>2013899_其他市场监督管理事务</t>
  </si>
  <si>
    <t>2013901_行政运行</t>
  </si>
  <si>
    <t>2013902_一般行政管理事务</t>
  </si>
  <si>
    <t>2013903_机关服务</t>
  </si>
  <si>
    <t>2013904_专项业务</t>
  </si>
  <si>
    <t>2013950_事业运行</t>
  </si>
  <si>
    <t>2013999_其他社会工作事务支出</t>
  </si>
  <si>
    <t>2014001_行政运行</t>
  </si>
  <si>
    <t>2014002_一般行政管理事务</t>
  </si>
  <si>
    <t>2014003_机关服务</t>
  </si>
  <si>
    <t>2014004_信访业务</t>
  </si>
  <si>
    <t>2014099_其他信访事务支出</t>
  </si>
  <si>
    <t>2019901_国家赔偿费用支出</t>
  </si>
  <si>
    <t>2019999_其他一般公共服务支出</t>
  </si>
  <si>
    <t>2020101_行政运行</t>
  </si>
  <si>
    <t>2020102_一般行政管理事务</t>
  </si>
  <si>
    <t>2020103_机关服务</t>
  </si>
  <si>
    <t>2020104_专项业务</t>
  </si>
  <si>
    <t>2020150_事业运行</t>
  </si>
  <si>
    <t>2020199_其他外交管理事务支出</t>
  </si>
  <si>
    <t>2020201_驻外使领馆（团、处）</t>
  </si>
  <si>
    <t>2020202_其他驻外机构支出</t>
  </si>
  <si>
    <t>2020304_援外优惠贷款贴息</t>
  </si>
  <si>
    <t>2020306_对外援助</t>
  </si>
  <si>
    <t>2020401_国际组织会费</t>
  </si>
  <si>
    <t>2020402_国际组织捐赠</t>
  </si>
  <si>
    <t>2020403_维和摊款</t>
  </si>
  <si>
    <t>2020404_国际组织股金及基金</t>
  </si>
  <si>
    <t>2020499_其他国际组织支出</t>
  </si>
  <si>
    <t>2020503_在华国际会议</t>
  </si>
  <si>
    <t>2020504_国际交流活动</t>
  </si>
  <si>
    <t>2020505_对外合作活动</t>
  </si>
  <si>
    <t>2020599_其他对外合作与交流支出</t>
  </si>
  <si>
    <t>2020601_对外宣传</t>
  </si>
  <si>
    <t>2020701_边界勘界</t>
  </si>
  <si>
    <t>2020702_边界联检</t>
  </si>
  <si>
    <t>2020703_边界界桩维护</t>
  </si>
  <si>
    <t>2020799_其他支出</t>
  </si>
  <si>
    <t>2020801_行政运行</t>
  </si>
  <si>
    <t>2020802_一般行政管理事务</t>
  </si>
  <si>
    <t>2020803_机关服务</t>
  </si>
  <si>
    <t>2020850_事业运行</t>
  </si>
  <si>
    <t>2020899_其他国际发展合作支出</t>
  </si>
  <si>
    <t>2029999_其他外交支出</t>
  </si>
  <si>
    <t>2030101_现役部队</t>
  </si>
  <si>
    <t>2030102_预备役部队</t>
  </si>
  <si>
    <t>2030199_其他军费支出</t>
  </si>
  <si>
    <t>2030401_国防科研事业</t>
  </si>
  <si>
    <t>2030501_专项工程</t>
  </si>
  <si>
    <t>2030601_兵役征集</t>
  </si>
  <si>
    <t>2030602_经济动员</t>
  </si>
  <si>
    <t>2030603_人民防空</t>
  </si>
  <si>
    <t>2030604_交通战备</t>
  </si>
  <si>
    <t>2030607_民兵</t>
  </si>
  <si>
    <t>2030608_边海防</t>
  </si>
  <si>
    <t>2030699_其他国防动员支出</t>
  </si>
  <si>
    <t>2039999_其他国防支出</t>
  </si>
  <si>
    <t>2040101_武装警察部队</t>
  </si>
  <si>
    <t>2040199_其他武装警察部队支出</t>
  </si>
  <si>
    <t>2040201_行政运行</t>
  </si>
  <si>
    <t>2040202_一般行政管理事务</t>
  </si>
  <si>
    <t>2040203_机关服务</t>
  </si>
  <si>
    <t>2040219_信息化建设</t>
  </si>
  <si>
    <t>2040220_执法办案</t>
  </si>
  <si>
    <t>2040221_特别业务</t>
  </si>
  <si>
    <t>2040222_特勤业务</t>
  </si>
  <si>
    <t>2040223_移民事务</t>
  </si>
  <si>
    <t>2040250_事业运行</t>
  </si>
  <si>
    <t>2040299_其他公安支出</t>
  </si>
  <si>
    <t>2040301_行政运行</t>
  </si>
  <si>
    <t>2040302_一般行政管理事务</t>
  </si>
  <si>
    <t>2040303_机关服务</t>
  </si>
  <si>
    <t>2040304_安全业务</t>
  </si>
  <si>
    <t>2040350_事业运行</t>
  </si>
  <si>
    <t>2040399_其他国家安全支出</t>
  </si>
  <si>
    <t>2040401_行政运行</t>
  </si>
  <si>
    <t>2040402_一般行政管理事务</t>
  </si>
  <si>
    <t>2040403_机关服务</t>
  </si>
  <si>
    <t>2040409_“两房”建设</t>
  </si>
  <si>
    <t>2040410_检察监督</t>
  </si>
  <si>
    <t>2040450_事业运行</t>
  </si>
  <si>
    <t>2040499_其他检察支出</t>
  </si>
  <si>
    <t>2040501_行政运行</t>
  </si>
  <si>
    <t>2040502_一般行政管理事务</t>
  </si>
  <si>
    <t>2040503_机关服务</t>
  </si>
  <si>
    <t>2040504_案件审判</t>
  </si>
  <si>
    <t>2040505_案件执行</t>
  </si>
  <si>
    <t>2040506_“两庭”建设</t>
  </si>
  <si>
    <t>2040550_事业运行</t>
  </si>
  <si>
    <t>2040599_其他法院支出</t>
  </si>
  <si>
    <t>2040601_行政运行</t>
  </si>
  <si>
    <t>2040602_一般行政管理事务</t>
  </si>
  <si>
    <t>2040603_机关服务</t>
  </si>
  <si>
    <t>2040604_基层司法业务</t>
  </si>
  <si>
    <t>2040605_普法宣传</t>
  </si>
  <si>
    <t>2040606_律师管理</t>
  </si>
  <si>
    <t>2040607_公共法律服务</t>
  </si>
  <si>
    <t>2040608_国家统一法律职业资格考试</t>
  </si>
  <si>
    <t>2040610_社区矫正</t>
  </si>
  <si>
    <t>2040612_法治建设</t>
  </si>
  <si>
    <t>2040613_信息化建设</t>
  </si>
  <si>
    <t>2040650_事业运行</t>
  </si>
  <si>
    <t>2040699_其他司法支出</t>
  </si>
  <si>
    <t>2040701_行政运行</t>
  </si>
  <si>
    <t>2040702_一般行政管理事务</t>
  </si>
  <si>
    <t>2040703_机关服务</t>
  </si>
  <si>
    <t>2040704_罪犯生活及医疗卫生</t>
  </si>
  <si>
    <t>2040705_监狱业务及罪犯改造</t>
  </si>
  <si>
    <t>2040706_狱政设施建设</t>
  </si>
  <si>
    <t>2040707_信息化建设</t>
  </si>
  <si>
    <t>2040750_事业运行</t>
  </si>
  <si>
    <t>2040799_其他监狱支出</t>
  </si>
  <si>
    <t>2040801_行政运行</t>
  </si>
  <si>
    <t>2040802_一般行政管理事务</t>
  </si>
  <si>
    <t>2040803_机关服务</t>
  </si>
  <si>
    <t>2040804_强制隔离戒毒人员生活</t>
  </si>
  <si>
    <t>2040805_强制隔离戒毒人员教育</t>
  </si>
  <si>
    <t>2040806_所政设施建设</t>
  </si>
  <si>
    <t>2040807_信息化建设</t>
  </si>
  <si>
    <t>2040850_事业运行</t>
  </si>
  <si>
    <t>2040899_其他强制隔离戒毒支出</t>
  </si>
  <si>
    <t>2040901_行政运行</t>
  </si>
  <si>
    <t>2040902_一般行政管理事务</t>
  </si>
  <si>
    <t>2040903_机关服务</t>
  </si>
  <si>
    <t>2040904_保密技术</t>
  </si>
  <si>
    <t>2040905_保密管理</t>
  </si>
  <si>
    <t>2040950_事业运行</t>
  </si>
  <si>
    <t>2040999_其他国家保密支出</t>
  </si>
  <si>
    <t>2041001_行政运行</t>
  </si>
  <si>
    <t>2041002_一般行政管理事务</t>
  </si>
  <si>
    <t>2041006_信息化建设</t>
  </si>
  <si>
    <t>2041007_缉私业务</t>
  </si>
  <si>
    <t>2041099_其他缉私警察支出</t>
  </si>
  <si>
    <t>2049902_国家司法救助支出</t>
  </si>
  <si>
    <t>2049999_其他公共安全支出</t>
  </si>
  <si>
    <t>2050101_行政运行</t>
  </si>
  <si>
    <t>2050102_一般行政管理事务</t>
  </si>
  <si>
    <t>2050103_机关服务</t>
  </si>
  <si>
    <t>2050199_其他教育管理事务支出</t>
  </si>
  <si>
    <t>2050201_学前教育</t>
  </si>
  <si>
    <t>2050202_小学教育</t>
  </si>
  <si>
    <t>2050203_初中教育</t>
  </si>
  <si>
    <t>2050204_高中教育</t>
  </si>
  <si>
    <t>2050205_高等教育</t>
  </si>
  <si>
    <t>2050299_其他普通教育支出</t>
  </si>
  <si>
    <t>2050301_初等职业教育</t>
  </si>
  <si>
    <t>2050302_中等职业教育</t>
  </si>
  <si>
    <t>2050303_技校教育</t>
  </si>
  <si>
    <t>2050305_高等职业教育</t>
  </si>
  <si>
    <t>2050399_其他职业教育支出</t>
  </si>
  <si>
    <t>2050401_成人初等教育</t>
  </si>
  <si>
    <t>2050402_成人中等教育</t>
  </si>
  <si>
    <t>2050403_成人高等教育</t>
  </si>
  <si>
    <t>2050404_成人广播电视教育</t>
  </si>
  <si>
    <t>2050499_其他成人教育支出</t>
  </si>
  <si>
    <t>2050501_广播电视学校</t>
  </si>
  <si>
    <t>2050502_教育电视台</t>
  </si>
  <si>
    <t>2050599_其他广播电视教育支出</t>
  </si>
  <si>
    <t>2050601_出国留学教育</t>
  </si>
  <si>
    <t>2050602_来华留学教育</t>
  </si>
  <si>
    <t>2050699_其他留学教育支出</t>
  </si>
  <si>
    <t>2050701_特殊学校教育</t>
  </si>
  <si>
    <t>2050702_工读学校教育</t>
  </si>
  <si>
    <t>2050799_其他特殊教育支出</t>
  </si>
  <si>
    <t>2050801_教师进修</t>
  </si>
  <si>
    <t>2050802_干部教育</t>
  </si>
  <si>
    <t>2050803_培训支出</t>
  </si>
  <si>
    <t>2050804_退役士兵能力提升</t>
  </si>
  <si>
    <t>2050899_其他进修及培训</t>
  </si>
  <si>
    <t>2050901_农村中小学校舍建设</t>
  </si>
  <si>
    <t>2050902_农村中小学教学设施</t>
  </si>
  <si>
    <t>2050903_城市中小学校舍建设</t>
  </si>
  <si>
    <t>2050904_城市中小学教学设施</t>
  </si>
  <si>
    <t>2050905_中等职业学校教学设施</t>
  </si>
  <si>
    <t>2050999_其他教育费附加安排的支出</t>
  </si>
  <si>
    <t>2059999_其他教育支出</t>
  </si>
  <si>
    <t>2060101_行政运行</t>
  </si>
  <si>
    <t>2060102_一般行政管理事务</t>
  </si>
  <si>
    <t>2060103_机关服务</t>
  </si>
  <si>
    <t>2060199_其他科学技术管理事务支出</t>
  </si>
  <si>
    <t>2060201_机构运行</t>
  </si>
  <si>
    <t>2060203_自然科学基金</t>
  </si>
  <si>
    <t>2060204_实验室及相关设施</t>
  </si>
  <si>
    <t>2060205_重大科学工程</t>
  </si>
  <si>
    <t>2060206_专项基础科研</t>
  </si>
  <si>
    <t>2060207_专项技术基础</t>
  </si>
  <si>
    <t>2060208_科技人才队伍建设</t>
  </si>
  <si>
    <t>2060299_其他基础研究支出</t>
  </si>
  <si>
    <t>2060301_机构运行</t>
  </si>
  <si>
    <t>2060302_社会公益研究</t>
  </si>
  <si>
    <t>2060303_高技术研究</t>
  </si>
  <si>
    <t>2060304_专项科研试制</t>
  </si>
  <si>
    <t>2060399_其他应用研究支出</t>
  </si>
  <si>
    <t>2060401_机构运行</t>
  </si>
  <si>
    <t>2060404_科技成果转化与扩散</t>
  </si>
  <si>
    <t>2060405_共性技术研究与开发</t>
  </si>
  <si>
    <t>2060499_其他技术研究与开发支出</t>
  </si>
  <si>
    <t>2060501_机构运行</t>
  </si>
  <si>
    <t>2060502_技术创新服务体系</t>
  </si>
  <si>
    <t>2060503_科技条件专项</t>
  </si>
  <si>
    <t>2060599_其他科技条件与服务支出</t>
  </si>
  <si>
    <t>2060601_社会科学研究机构</t>
  </si>
  <si>
    <t>2060602_社会科学研究</t>
  </si>
  <si>
    <t>2060603_社科基金支出</t>
  </si>
  <si>
    <t>2060699_其他社会科学支出</t>
  </si>
  <si>
    <t>2060701_机构运行</t>
  </si>
  <si>
    <t>2060702_科普活动</t>
  </si>
  <si>
    <t>2060703_青少年科技活动</t>
  </si>
  <si>
    <t>2060704_学术交流活动</t>
  </si>
  <si>
    <t>2060705_科技馆站</t>
  </si>
  <si>
    <t>2060799_其他科学技术普及支出</t>
  </si>
  <si>
    <t>2060801_国际交流与合作</t>
  </si>
  <si>
    <t>2060802_重大科技合作项目</t>
  </si>
  <si>
    <t>2060899_其他科技交流与合作支出</t>
  </si>
  <si>
    <t>2060901_科技重大专项</t>
  </si>
  <si>
    <t>2060902_重点研发计划</t>
  </si>
  <si>
    <t>2060999_其他科技重大项目</t>
  </si>
  <si>
    <t>2069901_科技奖励</t>
  </si>
  <si>
    <t>2069902_核应急</t>
  </si>
  <si>
    <t>2069903_转制科研机构</t>
  </si>
  <si>
    <t>2069999_其他科学技术支出</t>
  </si>
  <si>
    <t>2070101_行政运行</t>
  </si>
  <si>
    <t>2070102_一般行政管理事务</t>
  </si>
  <si>
    <t>2070103_机关服务</t>
  </si>
  <si>
    <t>2070104_图书馆</t>
  </si>
  <si>
    <t>2070105_文化展示及纪念机构</t>
  </si>
  <si>
    <t>2070106_艺术表演场所</t>
  </si>
  <si>
    <t>2070107_艺术表演团体</t>
  </si>
  <si>
    <t>2070108_文化活动</t>
  </si>
  <si>
    <t>2070109_群众文化</t>
  </si>
  <si>
    <t>2070110_文化和旅游交流与合作</t>
  </si>
  <si>
    <t>2070111_文化创作与保护</t>
  </si>
  <si>
    <t>2070112_文化和旅游市场管理</t>
  </si>
  <si>
    <t>2070113_旅游宣传</t>
  </si>
  <si>
    <t>2070114_文化和旅游管理事务</t>
  </si>
  <si>
    <t>2070199_其他文化和旅游支出</t>
  </si>
  <si>
    <t>2070201_行政运行</t>
  </si>
  <si>
    <t>2070202_一般行政管理事务</t>
  </si>
  <si>
    <t>2070203_机关服务</t>
  </si>
  <si>
    <t>2070204_文物保护</t>
  </si>
  <si>
    <t>2070205_博物馆</t>
  </si>
  <si>
    <t>2070206_历史名城与古迹</t>
  </si>
  <si>
    <t>2070299_其他文物支出</t>
  </si>
  <si>
    <t>2070301_行政运行</t>
  </si>
  <si>
    <t>2070302_一般行政管理事务</t>
  </si>
  <si>
    <t>2070303_机关服务</t>
  </si>
  <si>
    <t>2070304_运动项目管理</t>
  </si>
  <si>
    <t>2070305_体育竞赛</t>
  </si>
  <si>
    <t>2070306_体育训练</t>
  </si>
  <si>
    <t>2070307_体育场馆</t>
  </si>
  <si>
    <t>2070308_群众体育</t>
  </si>
  <si>
    <t>2070309_体育交流与合作</t>
  </si>
  <si>
    <t>2070399_其他体育支出</t>
  </si>
  <si>
    <t>2070601_行政运行</t>
  </si>
  <si>
    <t>2070602_一般行政管理事务</t>
  </si>
  <si>
    <t>2070603_机关服务</t>
  </si>
  <si>
    <t>2070604_新闻通讯</t>
  </si>
  <si>
    <t>2070605_出版发行</t>
  </si>
  <si>
    <t>2070606_版权管理</t>
  </si>
  <si>
    <t>2070607_电影</t>
  </si>
  <si>
    <t>2070699_其他新闻出版电影支出</t>
  </si>
  <si>
    <t>2070801_行政运行</t>
  </si>
  <si>
    <t>2070802_一般行政管理事务</t>
  </si>
  <si>
    <t>2070803_机关服务</t>
  </si>
  <si>
    <t>2070806_监测监管</t>
  </si>
  <si>
    <t>2070807_传输发射</t>
  </si>
  <si>
    <t>2070808_广播电视事务</t>
  </si>
  <si>
    <t>2070899_其他广播电视支出</t>
  </si>
  <si>
    <t>2079902_宣传文化发展专项支出</t>
  </si>
  <si>
    <t>2079903_文化产业发展专项支出</t>
  </si>
  <si>
    <t>2079999_其他文化旅游体育与传媒支出</t>
  </si>
  <si>
    <t>2080101_行政运行</t>
  </si>
  <si>
    <t>2080102_一般行政管理事务</t>
  </si>
  <si>
    <t>2080103_机关服务</t>
  </si>
  <si>
    <t>2080104_综合业务管理</t>
  </si>
  <si>
    <t>2080105_劳动保障监察</t>
  </si>
  <si>
    <t>2080106_就业管理事务</t>
  </si>
  <si>
    <t>2080107_社会保险业务管理事务</t>
  </si>
  <si>
    <t>2080108_信息化建设</t>
  </si>
  <si>
    <t>2080109_社会保险经办机构</t>
  </si>
  <si>
    <t>2080110_劳动关系和维权</t>
  </si>
  <si>
    <t>2080111_公共就业服务和职业技能鉴定机构</t>
  </si>
  <si>
    <t>2080112_劳动人事争议调解仲裁</t>
  </si>
  <si>
    <t>2080113_政府特殊津贴</t>
  </si>
  <si>
    <t>2080114_资助留学回国人员</t>
  </si>
  <si>
    <t>2080115_博士后日常经费</t>
  </si>
  <si>
    <t>2080116_引进人才费用</t>
  </si>
  <si>
    <t>2080150_事业运行</t>
  </si>
  <si>
    <t>2080199_其他人力资源和社会保障管理事务支出</t>
  </si>
  <si>
    <t>2080201_行政运行</t>
  </si>
  <si>
    <t>2080202_一般行政管理事务</t>
  </si>
  <si>
    <t>2080203_机关服务</t>
  </si>
  <si>
    <t>2080206_社会组织管理</t>
  </si>
  <si>
    <t>2080207_行政区划和地名管理</t>
  </si>
  <si>
    <t>2080208_基层政权建设和社区治理</t>
  </si>
  <si>
    <t>2080299_其他民政管理事务支出</t>
  </si>
  <si>
    <t>2080501_行政单位离退休</t>
  </si>
  <si>
    <t>2080502_事业单位离退休</t>
  </si>
  <si>
    <t>2080503_离退休人员管理机构</t>
  </si>
  <si>
    <t>2080505_机关事业单位基本养老保险缴费支出</t>
  </si>
  <si>
    <t>2080506_机关事业单位职业年金缴费支出</t>
  </si>
  <si>
    <t>2080507_对机关事业单位基本养老保险基金的补助</t>
  </si>
  <si>
    <t>2080508_对机关事业单位职业年金的补助</t>
  </si>
  <si>
    <t>2080599_其他行政事业单位养老支出</t>
  </si>
  <si>
    <t>2080601_企业关闭破产补助</t>
  </si>
  <si>
    <t>2080602_厂办大集体改革补助</t>
  </si>
  <si>
    <t>2080699_其他企业改革发展补助</t>
  </si>
  <si>
    <t>2080701_就业创业服务补贴</t>
  </si>
  <si>
    <t>2080702_职业培训补贴</t>
  </si>
  <si>
    <t>2080704_社会保险补贴</t>
  </si>
  <si>
    <t>2080705_公益性岗位补贴</t>
  </si>
  <si>
    <t>2080709_职业技能鉴定补贴</t>
  </si>
  <si>
    <t>2080711_就业见习补贴</t>
  </si>
  <si>
    <t>2080712_高技能人才培养补助</t>
  </si>
  <si>
    <t>2080713_促进创业补贴</t>
  </si>
  <si>
    <t>2080799_其他就业补助支出</t>
  </si>
  <si>
    <t>2080801_死亡抚恤</t>
  </si>
  <si>
    <t>2080802_伤残抚恤</t>
  </si>
  <si>
    <t>2080803_在乡复员、退伍军人生活补助</t>
  </si>
  <si>
    <t>2080805_义务兵优待</t>
  </si>
  <si>
    <t>2080806_农村籍退役士兵老年生活补助</t>
  </si>
  <si>
    <t>2080807_光荣院</t>
  </si>
  <si>
    <t>2080808_褒扬纪念</t>
  </si>
  <si>
    <t>2080899_其他优抚支出</t>
  </si>
  <si>
    <t>2080901_退役士兵安置</t>
  </si>
  <si>
    <t>2080902_军队移交政府的离退休人员安置</t>
  </si>
  <si>
    <t>2080903_军队移交政府离退休干部管理机构</t>
  </si>
  <si>
    <t>2080904_退役士兵管理教育</t>
  </si>
  <si>
    <t>2080905_军队转业干部安置</t>
  </si>
  <si>
    <t>2080999_其他退役安置支出</t>
  </si>
  <si>
    <t>2081001_儿童福利</t>
  </si>
  <si>
    <t>2081002_老年福利</t>
  </si>
  <si>
    <t>2081003_康复辅具</t>
  </si>
  <si>
    <t>2081004_殡葬</t>
  </si>
  <si>
    <t>2081005_社会福利事业单位</t>
  </si>
  <si>
    <t>2081006_养老服务</t>
  </si>
  <si>
    <t>2081099_其他社会福利支出</t>
  </si>
  <si>
    <t>2081101_行政运行</t>
  </si>
  <si>
    <t>2081102_一般行政管理事务</t>
  </si>
  <si>
    <t>2081103_机关服务</t>
  </si>
  <si>
    <t>2081104_残疾人康复</t>
  </si>
  <si>
    <t>2081105_残疾人就业</t>
  </si>
  <si>
    <t>2081106_残疾人体育</t>
  </si>
  <si>
    <t>2081107_残疾人生活和护理补贴</t>
  </si>
  <si>
    <t>2081199_其他残疾人事业支出</t>
  </si>
  <si>
    <t>2081601_行政运行</t>
  </si>
  <si>
    <t>2081602_一般行政管理事务</t>
  </si>
  <si>
    <t>2081603_机关服务</t>
  </si>
  <si>
    <t>2081650_事业运行</t>
  </si>
  <si>
    <t>2081699_其他红十字事业支出</t>
  </si>
  <si>
    <t>2081901_城市最低生活保障金支出</t>
  </si>
  <si>
    <t>2081902_农村最低生活保障金支出</t>
  </si>
  <si>
    <t>2082001_临时救助支出</t>
  </si>
  <si>
    <t>2082002_流浪乞讨人员救助支出</t>
  </si>
  <si>
    <t>2082101_城市特困人员救助供养支出</t>
  </si>
  <si>
    <t>2082102_农村特困人员救助供养支出</t>
  </si>
  <si>
    <t>2082401_对道路交通事故社会救助基金的补助</t>
  </si>
  <si>
    <t>2082402_交强险罚款收入补助基金支出</t>
  </si>
  <si>
    <t>2082501_其他城市生活救助</t>
  </si>
  <si>
    <t>2082502_其他农村生活救助</t>
  </si>
  <si>
    <t>2082601_财政对企业职工基本养老保险基金的补助</t>
  </si>
  <si>
    <t>2082602_财政对城乡居民基本养老保险基金的补助</t>
  </si>
  <si>
    <t>2082699_财政对其他基本养老保险基金的补助</t>
  </si>
  <si>
    <t>2082701_财政对失业保险基金的补助</t>
  </si>
  <si>
    <t>2082702_财政对工伤保险基金的补助</t>
  </si>
  <si>
    <t>2082799_其他财政对社会保险基金的补助</t>
  </si>
  <si>
    <t>2082801_行政运行</t>
  </si>
  <si>
    <t>2082802_一般行政管理事务</t>
  </si>
  <si>
    <t>2082803_机关服务</t>
  </si>
  <si>
    <t>2082804_拥军优属</t>
  </si>
  <si>
    <t>2082805_军供保障</t>
  </si>
  <si>
    <t>2082806_信息化建设</t>
  </si>
  <si>
    <t>2082850_事业运行</t>
  </si>
  <si>
    <t>2082899_其他退役军人事务管理支出</t>
  </si>
  <si>
    <t>2083001_财政代缴城乡居民基本养老保险费支出</t>
  </si>
  <si>
    <t>2083099_财政代缴其他社会保险费支出</t>
  </si>
  <si>
    <t>2089999_其他社会保障和就业支出</t>
  </si>
  <si>
    <t>2100101_行政运行</t>
  </si>
  <si>
    <t>2100102_一般行政管理事务</t>
  </si>
  <si>
    <t>2100103_机关服务</t>
  </si>
  <si>
    <t>2100199_其他卫生健康管理事务支出</t>
  </si>
  <si>
    <t>2100201_综合医院</t>
  </si>
  <si>
    <t>2100202_中医（民族）医院</t>
  </si>
  <si>
    <t>2100203_传染病医院</t>
  </si>
  <si>
    <t>2100204_职业病防治医院</t>
  </si>
  <si>
    <t>2100205_精神病医院</t>
  </si>
  <si>
    <t>2100206_妇幼保健医院</t>
  </si>
  <si>
    <t>2100207_儿童医院</t>
  </si>
  <si>
    <t>2100208_其他专科医院</t>
  </si>
  <si>
    <t>2100209_福利医院</t>
  </si>
  <si>
    <t>2100210_行业医院</t>
  </si>
  <si>
    <t>2100211_处理医疗欠费</t>
  </si>
  <si>
    <t>2100212_康复医院</t>
  </si>
  <si>
    <t>2100213_优抚医院</t>
  </si>
  <si>
    <t>2100299_其他公立医院支出</t>
  </si>
  <si>
    <t>2100301_城市社区卫生机构</t>
  </si>
  <si>
    <t>2100302_乡镇卫生院</t>
  </si>
  <si>
    <t>2100399_其他基层医疗卫生机构支出</t>
  </si>
  <si>
    <t>2100401_疾病预防控制机构</t>
  </si>
  <si>
    <t>2100402_卫生监督机构</t>
  </si>
  <si>
    <t>2100403_妇幼保健机构</t>
  </si>
  <si>
    <t>2100404_精神卫生机构</t>
  </si>
  <si>
    <t>2100405_应急救治机构</t>
  </si>
  <si>
    <t>2100406_采供血机构</t>
  </si>
  <si>
    <t>2100407_其他专业公共卫生机构</t>
  </si>
  <si>
    <t>2100408_基本公共卫生服务</t>
  </si>
  <si>
    <t>2100409_重大公共卫生服务</t>
  </si>
  <si>
    <t>2100410_突发公共卫生事件应急处理</t>
  </si>
  <si>
    <t>2100499_其他公共卫生支出</t>
  </si>
  <si>
    <t>2100716_计划生育机构</t>
  </si>
  <si>
    <t>2100717_计划生育服务</t>
  </si>
  <si>
    <t>2100799_其他计划生育事务支出</t>
  </si>
  <si>
    <t>2101101_行政单位医疗</t>
  </si>
  <si>
    <t>2101102_事业单位医疗</t>
  </si>
  <si>
    <t>2101103_公务员医疗补助</t>
  </si>
  <si>
    <t>2101199_其他行政事业单位医疗支出</t>
  </si>
  <si>
    <t>2101201_财政对职工基本医疗保险基金的补助</t>
  </si>
  <si>
    <t>2101202_财政对城乡居民基本医疗保险基金的补助</t>
  </si>
  <si>
    <t>2101299_财政对其他基本医疗保险基金的补助</t>
  </si>
  <si>
    <t>2101301_城乡医疗救助</t>
  </si>
  <si>
    <t>2101302_疾病应急救助</t>
  </si>
  <si>
    <t>2101399_其他医疗救助支出</t>
  </si>
  <si>
    <t>2101401_优抚对象医疗补助</t>
  </si>
  <si>
    <t>2101499_其他优抚对象医疗支出</t>
  </si>
  <si>
    <t>2101501_行政运行</t>
  </si>
  <si>
    <t>2101502_一般行政管理事务</t>
  </si>
  <si>
    <t>2101503_机关服务</t>
  </si>
  <si>
    <t>2101504_信息化建设</t>
  </si>
  <si>
    <t>2101505_医疗保障政策管理</t>
  </si>
  <si>
    <t>2101506_医疗保障经办事务</t>
  </si>
  <si>
    <t>2101550_事业运行</t>
  </si>
  <si>
    <t>2101599_其他医疗保障管理事务支出</t>
  </si>
  <si>
    <t>2101601_老龄卫生健康事务</t>
  </si>
  <si>
    <t>2101701_行政运行</t>
  </si>
  <si>
    <t>2101702_一般行政管理事务</t>
  </si>
  <si>
    <t>2101703_机关服务</t>
  </si>
  <si>
    <t>2101704_中医（民族医）药专项</t>
  </si>
  <si>
    <t>2101799_其他中医药事务支出</t>
  </si>
  <si>
    <t>2101801_行政运行</t>
  </si>
  <si>
    <t>2101802_一般行政管理事务</t>
  </si>
  <si>
    <t>2101803_机关服务</t>
  </si>
  <si>
    <t>2101899_其他疾病预防控制事务支出</t>
  </si>
  <si>
    <t>2109999_其他卫生健康支出</t>
  </si>
  <si>
    <t>2110101_行政运行</t>
  </si>
  <si>
    <t>2110102_一般行政管理事务</t>
  </si>
  <si>
    <t>2110103_机关服务</t>
  </si>
  <si>
    <t>2110104_生态环境保护宣传</t>
  </si>
  <si>
    <t>2110105_环境保护法规、规划及标准</t>
  </si>
  <si>
    <t>2110106_生态环境国际合作及履约</t>
  </si>
  <si>
    <t>2110107_生态环境保护行政许可</t>
  </si>
  <si>
    <t>2110108_应对气候变化管理事务</t>
  </si>
  <si>
    <t>2110199_其他环境保护管理事务支出</t>
  </si>
  <si>
    <t>2110203_建设项目环评审查与监督</t>
  </si>
  <si>
    <t>2110204_核与辐射安全监督</t>
  </si>
  <si>
    <t>2110299_其他环境监测与监察支出</t>
  </si>
  <si>
    <t>2110301_大气</t>
  </si>
  <si>
    <t>2110302_水体</t>
  </si>
  <si>
    <t>2110303_噪声</t>
  </si>
  <si>
    <t>2110304_固体废弃物与化学品</t>
  </si>
  <si>
    <t>2110305_放射源和放射性废物监管</t>
  </si>
  <si>
    <t>2110306_辐射</t>
  </si>
  <si>
    <t>2110307_土壤</t>
  </si>
  <si>
    <t>2110399_其他污染防治支出</t>
  </si>
  <si>
    <t>2110401_生态保护</t>
  </si>
  <si>
    <t>2110402_农村环境保护</t>
  </si>
  <si>
    <t>2110404_生物及物种资源保护</t>
  </si>
  <si>
    <t>2110405_草原生态修复治理</t>
  </si>
  <si>
    <t>2110406_自然保护地</t>
  </si>
  <si>
    <t>2110499_其他自然生态保护支出</t>
  </si>
  <si>
    <t>2110501_森林管护</t>
  </si>
  <si>
    <t>2110502_社会保险补助</t>
  </si>
  <si>
    <t>2110503_政策性社会性支出补助</t>
  </si>
  <si>
    <t>2110506_天然林保护工程建设</t>
  </si>
  <si>
    <t>2110507_停伐补助</t>
  </si>
  <si>
    <t>2110599_其他森林保护修复支出</t>
  </si>
  <si>
    <t>2110704_京津风沙源治理工程建设</t>
  </si>
  <si>
    <t>2110799_其他风沙荒漠治理支出</t>
  </si>
  <si>
    <t>2110804_退牧还草工程建设</t>
  </si>
  <si>
    <t>2110899_其他退牧还草支出</t>
  </si>
  <si>
    <t>2110901_已垦草原退耕还草</t>
  </si>
  <si>
    <t>2111001_能源节约利用</t>
  </si>
  <si>
    <t>2111101_生态环境监测与信息</t>
  </si>
  <si>
    <t>2111102_生态环境执法监察</t>
  </si>
  <si>
    <t>2111103_减排专项支出</t>
  </si>
  <si>
    <t>2111104_清洁生产专项支出</t>
  </si>
  <si>
    <t>2111199_其他污染减排支出</t>
  </si>
  <si>
    <t>2111201_可再生能源</t>
  </si>
  <si>
    <t>2111301_循环经济</t>
  </si>
  <si>
    <t>2111401_行政运行</t>
  </si>
  <si>
    <t>2111402_一般行政管理事务</t>
  </si>
  <si>
    <t>2111403_机关服务</t>
  </si>
  <si>
    <t>2111406_能源科技装备</t>
  </si>
  <si>
    <t>2111407_能源行业管理</t>
  </si>
  <si>
    <t>2111408_能源管理</t>
  </si>
  <si>
    <t>2111411_信息化建设</t>
  </si>
  <si>
    <t>2111413_农村电网建设</t>
  </si>
  <si>
    <t>2111450_事业运行</t>
  </si>
  <si>
    <t>2111499_其他能源管理事务支出</t>
  </si>
  <si>
    <t>2119999_其他节能环保支出</t>
  </si>
  <si>
    <t>2120101_行政运行</t>
  </si>
  <si>
    <t>2120102_一般行政管理事务</t>
  </si>
  <si>
    <t>2120103_机关服务</t>
  </si>
  <si>
    <t>2120104_城管执法</t>
  </si>
  <si>
    <t>2120105_工程建设标准规范编制与监管</t>
  </si>
  <si>
    <t>2120106_工程建设管理</t>
  </si>
  <si>
    <t>2120107_市政公用行业市场监管</t>
  </si>
  <si>
    <t>2120109_住宅建设与房地产市场监管</t>
  </si>
  <si>
    <t>2120110_执业资格注册、资质审查</t>
  </si>
  <si>
    <t>2120199_其他城乡社区管理事务支出</t>
  </si>
  <si>
    <t>2120201_城乡社区规划与管理</t>
  </si>
  <si>
    <t>2120303_小城镇基础设施建设</t>
  </si>
  <si>
    <t>2120399_其他城乡社区公共设施支出</t>
  </si>
  <si>
    <t>2120501_城乡社区环境卫生</t>
  </si>
  <si>
    <t>2120601_建设市场管理与监督</t>
  </si>
  <si>
    <t>2129999_其他城乡社区支出</t>
  </si>
  <si>
    <t>2130101_行政运行</t>
  </si>
  <si>
    <t>2130102_一般行政管理事务</t>
  </si>
  <si>
    <t>2130103_机关服务</t>
  </si>
  <si>
    <t>2130104_事业运行</t>
  </si>
  <si>
    <t>2130105_农垦运行</t>
  </si>
  <si>
    <t>2130106_科技转化与推广服务</t>
  </si>
  <si>
    <t>2130108_病虫害控制</t>
  </si>
  <si>
    <t>2130109_农产品质量安全</t>
  </si>
  <si>
    <t>2130110_执法监管</t>
  </si>
  <si>
    <t>2130111_统计监测与信息服务</t>
  </si>
  <si>
    <t>2130112_行业业务管理</t>
  </si>
  <si>
    <t>2130114_对外交流与合作</t>
  </si>
  <si>
    <t>2130119_防灾救灾</t>
  </si>
  <si>
    <t>2130120_稳定农民收入补贴</t>
  </si>
  <si>
    <t>2130121_农业结构调整补贴</t>
  </si>
  <si>
    <t>2130122_农业生产发展</t>
  </si>
  <si>
    <t>2130124_农村合作经济</t>
  </si>
  <si>
    <t>2130125_农产品加工与促销</t>
  </si>
  <si>
    <t>2130126_农村社会事业</t>
  </si>
  <si>
    <t>2130135_农业生态资源保护</t>
  </si>
  <si>
    <t>2130142_乡村道路建设</t>
  </si>
  <si>
    <t>2130148_渔业发展</t>
  </si>
  <si>
    <t>2130152_对高校毕业生到基层任职补助</t>
  </si>
  <si>
    <t>2130153_耕地建设与利用</t>
  </si>
  <si>
    <t>2130199_其他农业农村支出</t>
  </si>
  <si>
    <t>2130201_行政运行</t>
  </si>
  <si>
    <t>2130202_一般行政管理事务</t>
  </si>
  <si>
    <t>2130203_机关服务</t>
  </si>
  <si>
    <t>2130204_事业机构</t>
  </si>
  <si>
    <t>2130205_森林资源培育</t>
  </si>
  <si>
    <t>2130206_技术推广与转化</t>
  </si>
  <si>
    <t>2130207_森林资源管理</t>
  </si>
  <si>
    <t>2130209_森林生态效益补偿</t>
  </si>
  <si>
    <t>2130211_动植物保护</t>
  </si>
  <si>
    <t>2130212_湿地保护</t>
  </si>
  <si>
    <t>2130213_执法与监督</t>
  </si>
  <si>
    <t>2130217_防沙治沙</t>
  </si>
  <si>
    <t>2130220_对外合作与交流</t>
  </si>
  <si>
    <t>2130221_产业化管理</t>
  </si>
  <si>
    <t>2130223_信息管理</t>
  </si>
  <si>
    <t>2130226_林区公共支出</t>
  </si>
  <si>
    <t>2130227_贷款贴息</t>
  </si>
  <si>
    <t>2130234_林业草原防灾减灾</t>
  </si>
  <si>
    <t>2130236_草原管理</t>
  </si>
  <si>
    <t>2130237_行业业务管理</t>
  </si>
  <si>
    <t>2130238_退耕还林还草</t>
  </si>
  <si>
    <t>2130299_其他林业和草原支出</t>
  </si>
  <si>
    <t>2130301_行政运行</t>
  </si>
  <si>
    <t>2130302_一般行政管理事务</t>
  </si>
  <si>
    <t>2130303_机关服务</t>
  </si>
  <si>
    <t>2130304_水利行业业务管理</t>
  </si>
  <si>
    <t>2130305_水利工程建设</t>
  </si>
  <si>
    <t>2130306_水利工程运行与维护</t>
  </si>
  <si>
    <t>2130307_长江黄河等流域管理</t>
  </si>
  <si>
    <t>2130308_水利前期工作</t>
  </si>
  <si>
    <t>2130309_水利执法监督</t>
  </si>
  <si>
    <t>2130310_水土保持</t>
  </si>
  <si>
    <t>2130311_水资源节约管理与保护</t>
  </si>
  <si>
    <t>2130312_水质监测</t>
  </si>
  <si>
    <t>2130313_水文测报</t>
  </si>
  <si>
    <t>2130314_防汛</t>
  </si>
  <si>
    <t>2130315_抗旱</t>
  </si>
  <si>
    <t>2130316_农村水利</t>
  </si>
  <si>
    <t>2130317_水利技术推广</t>
  </si>
  <si>
    <t>2130318_国际河流治理与管理</t>
  </si>
  <si>
    <t>2130319_江河湖库水系综合整治</t>
  </si>
  <si>
    <t>2130321_大中型水库移民后期扶持专项支出</t>
  </si>
  <si>
    <t>2130322_水利安全监督</t>
  </si>
  <si>
    <t>2130333_信息管理</t>
  </si>
  <si>
    <t>2130334_水利建设征地及移民支出</t>
  </si>
  <si>
    <t>2130335_农村供水</t>
  </si>
  <si>
    <t>2130336_南水北调工程建设</t>
  </si>
  <si>
    <t>2130337_南水北调工程管理</t>
  </si>
  <si>
    <t>2130399_其他水利支出</t>
  </si>
  <si>
    <t>2130501_行政运行</t>
  </si>
  <si>
    <t>2130502_一般行政管理事务</t>
  </si>
  <si>
    <t>2130503_机关服务</t>
  </si>
  <si>
    <t>2130504_农村基础设施建设</t>
  </si>
  <si>
    <t>2130505_生产发展</t>
  </si>
  <si>
    <t>2130506_社会发展</t>
  </si>
  <si>
    <t>2130507_贷款奖补和贴息</t>
  </si>
  <si>
    <t>2130508_“三西”农业建设专项补助</t>
  </si>
  <si>
    <t>2130550_事业运行</t>
  </si>
  <si>
    <t>2130599_其他巩固脱贫攻坚成果衔接乡村振兴支出</t>
  </si>
  <si>
    <t>2130701_对村级公益事业建设的补助</t>
  </si>
  <si>
    <t>2130704_国有农场办社会职能改革补助</t>
  </si>
  <si>
    <t>2130705_对村民委员会和村党支部的补助</t>
  </si>
  <si>
    <t>2130706_对村集体经济组织的补助</t>
  </si>
  <si>
    <t>2130707_农村综合改革示范试点补助</t>
  </si>
  <si>
    <t>2130799_其他农村综合改革支出</t>
  </si>
  <si>
    <t>2130801_支持农村金融机构</t>
  </si>
  <si>
    <t>2130803_农业保险保费补贴</t>
  </si>
  <si>
    <t>2130804_创业担保贷款贴息及奖补</t>
  </si>
  <si>
    <t>2130805_补充创业担保贷款基金</t>
  </si>
  <si>
    <t>2130899_其他普惠金融发展支出</t>
  </si>
  <si>
    <t>2130901_棉花目标价格补贴</t>
  </si>
  <si>
    <t>2130999_其他目标价格补贴</t>
  </si>
  <si>
    <t>2139901_化解其他公益性乡村债务支出</t>
  </si>
  <si>
    <t>2139999_其他农林水支出</t>
  </si>
  <si>
    <t>2140101_行政运行</t>
  </si>
  <si>
    <t>2140102_一般行政管理事务</t>
  </si>
  <si>
    <t>2140103_机关服务</t>
  </si>
  <si>
    <t>2140104_公路建设</t>
  </si>
  <si>
    <t>2140106_公路养护</t>
  </si>
  <si>
    <t>2140109_交通运输信息化建设</t>
  </si>
  <si>
    <t>2140110_公路和运输安全</t>
  </si>
  <si>
    <t>2140111_公路还贷专项</t>
  </si>
  <si>
    <t>2140112_公路运输管理</t>
  </si>
  <si>
    <t>2140114_公路和运输技术标准化建设</t>
  </si>
  <si>
    <t>2140122_水运建设</t>
  </si>
  <si>
    <t>2140123_航道维护</t>
  </si>
  <si>
    <t>2140127_船舶检验</t>
  </si>
  <si>
    <t>2140128_救助打捞</t>
  </si>
  <si>
    <t>2140129_内河运输</t>
  </si>
  <si>
    <t>2140130_远洋运输</t>
  </si>
  <si>
    <t>2140131_海事管理</t>
  </si>
  <si>
    <t>2140133_航标事业发展支出</t>
  </si>
  <si>
    <t>2140136_水路运输管理支出</t>
  </si>
  <si>
    <t>2140138_口岸建设</t>
  </si>
  <si>
    <t>2140199_其他公路水路运输支出</t>
  </si>
  <si>
    <t>2140201_行政运行</t>
  </si>
  <si>
    <t>2140202_一般行政管理事务</t>
  </si>
  <si>
    <t>2140203_机关服务</t>
  </si>
  <si>
    <t>2140204_铁路路网建设</t>
  </si>
  <si>
    <t>2140205_铁路还贷专项</t>
  </si>
  <si>
    <t>2140206_铁路安全</t>
  </si>
  <si>
    <t>2140207_铁路专项运输</t>
  </si>
  <si>
    <t>2140208_行业监管</t>
  </si>
  <si>
    <t>2140299_其他铁路运输支出</t>
  </si>
  <si>
    <t>2140301_行政运行</t>
  </si>
  <si>
    <t>2140302_一般行政管理事务</t>
  </si>
  <si>
    <t>2140303_机关服务</t>
  </si>
  <si>
    <t>2140304_机场建设</t>
  </si>
  <si>
    <t>2140305_空管系统建设</t>
  </si>
  <si>
    <t>2140306_民航还贷专项支出</t>
  </si>
  <si>
    <t>2140307_民用航空安全</t>
  </si>
  <si>
    <t>2140308_民航专项运输</t>
  </si>
  <si>
    <t>2140399_其他民用航空运输支出</t>
  </si>
  <si>
    <t>2140501_行政运行</t>
  </si>
  <si>
    <t>2140502_一般行政管理事务</t>
  </si>
  <si>
    <t>2140503_机关服务</t>
  </si>
  <si>
    <t>2140504_行业监管</t>
  </si>
  <si>
    <t>2140505_邮政普遍服务与特殊服务</t>
  </si>
  <si>
    <t>2140599_其他邮政业支出</t>
  </si>
  <si>
    <t>2149901_公共交通运营补助</t>
  </si>
  <si>
    <t>2149999_其他交通运输支出</t>
  </si>
  <si>
    <t>2150101_行政运行</t>
  </si>
  <si>
    <t>2150102_一般行政管理事务</t>
  </si>
  <si>
    <t>2150103_机关服务</t>
  </si>
  <si>
    <t>2150104_煤炭勘探开采和洗选</t>
  </si>
  <si>
    <t>2150105_石油和天然气勘探开采</t>
  </si>
  <si>
    <t>2150106_黑色金属矿勘探和采选</t>
  </si>
  <si>
    <t>2150107_有色金属矿勘探和采选</t>
  </si>
  <si>
    <t>2150108_非金属矿勘探和采选</t>
  </si>
  <si>
    <t>2150199_其他资源勘探业支出</t>
  </si>
  <si>
    <t>2150201_行政运行</t>
  </si>
  <si>
    <t>2150202_一般行政管理事务</t>
  </si>
  <si>
    <t>2150203_机关服务</t>
  </si>
  <si>
    <t>2150204_纺织业</t>
  </si>
  <si>
    <t>2150205_医药制造业</t>
  </si>
  <si>
    <t>2150206_非金属矿物制品业</t>
  </si>
  <si>
    <t>2150207_通信设备、计算机及其他电子设备制造业</t>
  </si>
  <si>
    <t>2150208_交通运输设备制造业</t>
  </si>
  <si>
    <t>2150209_电气机械及器材制造业</t>
  </si>
  <si>
    <t>2150210_工艺品及其他制造业</t>
  </si>
  <si>
    <t>2150212_石油加工、炼焦及核燃料加工业</t>
  </si>
  <si>
    <t>2150213_化学原料及化学制品制造业</t>
  </si>
  <si>
    <t>2150214_黑色金属冶炼及压延加工业</t>
  </si>
  <si>
    <t>2150215_有色金属冶炼及压延加工业</t>
  </si>
  <si>
    <t>2150299_其他制造业支出</t>
  </si>
  <si>
    <t>2150301_行政运行</t>
  </si>
  <si>
    <t>2150302_一般行政管理事务</t>
  </si>
  <si>
    <t>2150303_机关服务</t>
  </si>
  <si>
    <t>2150399_其他建筑业支出</t>
  </si>
  <si>
    <t>2150501_行政运行</t>
  </si>
  <si>
    <t>2150502_一般行政管理事务</t>
  </si>
  <si>
    <t>2150503_机关服务</t>
  </si>
  <si>
    <t>2150505_战备应急</t>
  </si>
  <si>
    <t>2150507_专用通信</t>
  </si>
  <si>
    <t>2150508_无线电及信息通信监管</t>
  </si>
  <si>
    <t>2150516_工程建设及运行维护</t>
  </si>
  <si>
    <t>2150517_产业发展</t>
  </si>
  <si>
    <t>2150550_事业运行</t>
  </si>
  <si>
    <t>2150599_其他工业和信息产业监管支出</t>
  </si>
  <si>
    <t>2150701_行政运行</t>
  </si>
  <si>
    <t>2150702_一般行政管理事务</t>
  </si>
  <si>
    <t>2150703_机关服务</t>
  </si>
  <si>
    <t>2150704_国有企业监事会专项</t>
  </si>
  <si>
    <t>2150705_中央企业专项管理</t>
  </si>
  <si>
    <t>2150799_其他国有资产监管支出</t>
  </si>
  <si>
    <t>2150801_行政运行</t>
  </si>
  <si>
    <t>2150802_一般行政管理事务</t>
  </si>
  <si>
    <t>2150803_机关服务</t>
  </si>
  <si>
    <t>2150804_科技型中小企业技术创新基金</t>
  </si>
  <si>
    <t>2150805_中小企业发展专项</t>
  </si>
  <si>
    <t>2150806_减免房租补贴</t>
  </si>
  <si>
    <t>2150899_其他支持中小企业发展和管理支出</t>
  </si>
  <si>
    <t>2159901_黄金事务</t>
  </si>
  <si>
    <t>2159904_技术改造支出</t>
  </si>
  <si>
    <t>2159905_中药材扶持资金支出</t>
  </si>
  <si>
    <t>2159906_重点产业振兴和技术改造项目贷款贴息</t>
  </si>
  <si>
    <t>2159999_其他资源勘探工业信息等支出</t>
  </si>
  <si>
    <t>2160201_行政运行</t>
  </si>
  <si>
    <t>2160202_一般行政管理事务</t>
  </si>
  <si>
    <t>2160203_机关服务</t>
  </si>
  <si>
    <t>2160216_食品流通安全补贴</t>
  </si>
  <si>
    <t>2160217_市场监测及信息管理</t>
  </si>
  <si>
    <t>2160218_民贸企业补贴</t>
  </si>
  <si>
    <t>2160219_民贸民品贷款贴息</t>
  </si>
  <si>
    <t>2160250_事业运行</t>
  </si>
  <si>
    <t>2160299_其他商业流通事务支出</t>
  </si>
  <si>
    <t>2160601_行政运行</t>
  </si>
  <si>
    <t>2160602_一般行政管理事务</t>
  </si>
  <si>
    <t>2160603_机关服务</t>
  </si>
  <si>
    <t>2160607_外商投资环境建设补助资金</t>
  </si>
  <si>
    <t>2160699_其他涉外发展服务支出</t>
  </si>
  <si>
    <t>2169901_服务业基础设施建设</t>
  </si>
  <si>
    <t>2169999_其他商业服务业等支出</t>
  </si>
  <si>
    <t>2170101_行政运行</t>
  </si>
  <si>
    <t>2170102_一般行政管理事务</t>
  </si>
  <si>
    <t>2170103_机关服务</t>
  </si>
  <si>
    <t>2170104_安全防卫</t>
  </si>
  <si>
    <t>2170150_事业运行</t>
  </si>
  <si>
    <t>2170199_金融部门其他行政支出</t>
  </si>
  <si>
    <t>2170201_货币发行</t>
  </si>
  <si>
    <t>2170202_金融服务</t>
  </si>
  <si>
    <t>2170203_反假币</t>
  </si>
  <si>
    <t>2170204_重点金融机构监管</t>
  </si>
  <si>
    <t>2170205_金融稽查与案件处理</t>
  </si>
  <si>
    <t>2170206_金融行业电子化建设</t>
  </si>
  <si>
    <t>2170207_从业人员资格考试</t>
  </si>
  <si>
    <t>2170208_反洗钱</t>
  </si>
  <si>
    <t>2170299_金融部门其他监管支出</t>
  </si>
  <si>
    <t>2170301_政策性银行亏损补贴</t>
  </si>
  <si>
    <t>2170302_利息费用补贴支出</t>
  </si>
  <si>
    <t>2170303_补充资本金</t>
  </si>
  <si>
    <t>2170304_风险基金补助</t>
  </si>
  <si>
    <t>2170399_其他金融发展支出</t>
  </si>
  <si>
    <t>2170401_中央银行亏损补贴</t>
  </si>
  <si>
    <t>2170499_其他金融调控支出</t>
  </si>
  <si>
    <t>2179902_重点企业贷款贴息</t>
  </si>
  <si>
    <t>2179999_其他金融支出</t>
  </si>
  <si>
    <t>2200101_行政运行</t>
  </si>
  <si>
    <t>2200102_一般行政管理事务</t>
  </si>
  <si>
    <t>2200103_机关服务</t>
  </si>
  <si>
    <t>2200104_自然资源规划及管理</t>
  </si>
  <si>
    <t>2200106_自然资源利用与保护</t>
  </si>
  <si>
    <t>2200107_自然资源社会公益服务</t>
  </si>
  <si>
    <t>2200108_自然资源行业业务管理</t>
  </si>
  <si>
    <t>2200109_自然资源调查与确权登记</t>
  </si>
  <si>
    <t>2200112_土地资源储备支出</t>
  </si>
  <si>
    <t>2200113_地质矿产资源与环境调查</t>
  </si>
  <si>
    <t>2200114_地质勘查与矿产资源管理</t>
  </si>
  <si>
    <t>2200115_地质转产项目财政贴息</t>
  </si>
  <si>
    <t>2200116_国外风险勘查</t>
  </si>
  <si>
    <t>2200119_地质勘查基金（周转金）支出</t>
  </si>
  <si>
    <t>2200120_海域与海岛管理</t>
  </si>
  <si>
    <t>2200121_自然资源国际合作与海洋权益维护</t>
  </si>
  <si>
    <t>2200122_自然资源卫星</t>
  </si>
  <si>
    <t>2200123_极地考察</t>
  </si>
  <si>
    <t>2200124_深海调查与资源开发</t>
  </si>
  <si>
    <t>2200125_海港航标维护</t>
  </si>
  <si>
    <t>2200126_海水淡化</t>
  </si>
  <si>
    <t>2200127_无居民海岛使用金支出</t>
  </si>
  <si>
    <t>2200128_海洋战略规划与预警监测</t>
  </si>
  <si>
    <t>2200129_基础测绘与地理信息监管</t>
  </si>
  <si>
    <t>2200150_事业运行</t>
  </si>
  <si>
    <t>2200199_其他自然资源事务支出</t>
  </si>
  <si>
    <t>2200501_行政运行</t>
  </si>
  <si>
    <t>2200502_一般行政管理事务</t>
  </si>
  <si>
    <t>2200503_机关服务</t>
  </si>
  <si>
    <t>2200504_气象事业机构</t>
  </si>
  <si>
    <t>2200506_气象探测</t>
  </si>
  <si>
    <t>2200507_气象信息传输及管理</t>
  </si>
  <si>
    <t>2200508_气象预报预测</t>
  </si>
  <si>
    <t>2200509_气象服务</t>
  </si>
  <si>
    <t>2200510_气象装备保障维护</t>
  </si>
  <si>
    <t>2200511_气象基础设施建设与维修</t>
  </si>
  <si>
    <t>2200512_气象卫星</t>
  </si>
  <si>
    <t>2200513_气象法规与标准</t>
  </si>
  <si>
    <t>2200514_气象资金审计稽查</t>
  </si>
  <si>
    <t>2200599_其他气象事务支出</t>
  </si>
  <si>
    <t>2209999_其他自然资源海洋气象等支出</t>
  </si>
  <si>
    <t>2210101_廉租住房</t>
  </si>
  <si>
    <t>2210102_沉陷区治理</t>
  </si>
  <si>
    <t>2210103_棚户区改造</t>
  </si>
  <si>
    <t>2210104_少数民族地区游牧民定居工程</t>
  </si>
  <si>
    <t>2210105_农村危房改造</t>
  </si>
  <si>
    <t>2210106_公共租赁住房</t>
  </si>
  <si>
    <t>2210107_保障性住房租金补贴</t>
  </si>
  <si>
    <t>2210108_老旧小区改造</t>
  </si>
  <si>
    <t>2210109_住房租赁市场发展</t>
  </si>
  <si>
    <t>2210110_保障性租赁住房</t>
  </si>
  <si>
    <t>2210199_其他保障性安居工程支出</t>
  </si>
  <si>
    <t>2210201_住房公积金</t>
  </si>
  <si>
    <t>2210202_提租补贴</t>
  </si>
  <si>
    <t>2210203_购房补贴</t>
  </si>
  <si>
    <t>2210301_公有住房建设和维修改造支出</t>
  </si>
  <si>
    <t>2210302_住房公积金管理</t>
  </si>
  <si>
    <t>2210399_其他城乡社区住宅支出</t>
  </si>
  <si>
    <t>2220101_行政运行</t>
  </si>
  <si>
    <t>2220102_一般行政管理事务</t>
  </si>
  <si>
    <t>2220103_机关服务</t>
  </si>
  <si>
    <t>2220104_财务和审计支出</t>
  </si>
  <si>
    <t>2220105_信息统计</t>
  </si>
  <si>
    <t>2220106_专项业务活动</t>
  </si>
  <si>
    <t>2220107_国家粮油差价补贴</t>
  </si>
  <si>
    <t>2220112_粮食财务挂账利息补贴</t>
  </si>
  <si>
    <t>2220113_粮食财务挂账消化款</t>
  </si>
  <si>
    <t>2220114_处理陈化粮补贴</t>
  </si>
  <si>
    <t>2220115_粮食风险基金</t>
  </si>
  <si>
    <t>2220118_粮油市场调控专项资金</t>
  </si>
  <si>
    <t>2220119_设施建设</t>
  </si>
  <si>
    <t>2220120_设施安全</t>
  </si>
  <si>
    <t>2220121_物资保管保养</t>
  </si>
  <si>
    <t>2220150_事业运行</t>
  </si>
  <si>
    <t>2220199_其他粮油物资事务支出</t>
  </si>
  <si>
    <t>2220301_石油储备</t>
  </si>
  <si>
    <t>2220303_天然铀储备</t>
  </si>
  <si>
    <t>2220304_煤炭储备</t>
  </si>
  <si>
    <t>2220305_成品油储备</t>
  </si>
  <si>
    <t>2220306_天然气储备</t>
  </si>
  <si>
    <t>2220399_其他能源储备支出</t>
  </si>
  <si>
    <t>2220401_储备粮油补贴</t>
  </si>
  <si>
    <t>2220402_储备粮油差价补贴</t>
  </si>
  <si>
    <t>2220403_储备粮（油）库建设</t>
  </si>
  <si>
    <t>2220404_最低收购价政策支出</t>
  </si>
  <si>
    <t>2220499_其他粮油储备支出</t>
  </si>
  <si>
    <t>2220501_棉花储备</t>
  </si>
  <si>
    <t>2220502_食糖储备</t>
  </si>
  <si>
    <t>2220503_肉类储备</t>
  </si>
  <si>
    <t>2220504_化肥储备</t>
  </si>
  <si>
    <t>2220505_农药储备</t>
  </si>
  <si>
    <t>2220506_边销茶储备</t>
  </si>
  <si>
    <t>2220507_羊毛储备</t>
  </si>
  <si>
    <t>2220508_医药储备</t>
  </si>
  <si>
    <t>2220509_食盐储备</t>
  </si>
  <si>
    <t>2220510_战略物资储备</t>
  </si>
  <si>
    <t>2220511_应急物资储备</t>
  </si>
  <si>
    <t>2220599_其他重要商品储备支出</t>
  </si>
  <si>
    <t>2240101_行政运行</t>
  </si>
  <si>
    <t>2240102_一般行政管理事务</t>
  </si>
  <si>
    <t>2240103_机关服务</t>
  </si>
  <si>
    <t>2240104_灾害风险防治</t>
  </si>
  <si>
    <t>2240105_国务院安委会专项</t>
  </si>
  <si>
    <t>2240106_安全监管</t>
  </si>
  <si>
    <t>2240108_应急救援</t>
  </si>
  <si>
    <t>2240109_应急管理</t>
  </si>
  <si>
    <t>2240150_事业运行</t>
  </si>
  <si>
    <t>2240199_其他应急管理支出</t>
  </si>
  <si>
    <t>2240201_行政运行</t>
  </si>
  <si>
    <t>2240202_一般行政管理事务</t>
  </si>
  <si>
    <t>2240203_机关服务</t>
  </si>
  <si>
    <t>2240204_消防应急救援</t>
  </si>
  <si>
    <t>2240250_事业运行</t>
  </si>
  <si>
    <t>2240299_其他消防救援事务支出</t>
  </si>
  <si>
    <t>2240401_行政运行</t>
  </si>
  <si>
    <t>2240402_一般行政管理事务</t>
  </si>
  <si>
    <t>2240403_机关服务</t>
  </si>
  <si>
    <t>2240404_矿山安全监察事务</t>
  </si>
  <si>
    <t>2240405_矿山应急救援事务</t>
  </si>
  <si>
    <t>2240450_事业运行</t>
  </si>
  <si>
    <t>2240499_其他矿山安全支出</t>
  </si>
  <si>
    <t>2240501_行政运行</t>
  </si>
  <si>
    <t>2240502_一般行政管理事务</t>
  </si>
  <si>
    <t>2240503_机关服务</t>
  </si>
  <si>
    <t>2240504_地震监测</t>
  </si>
  <si>
    <t>2240505_地震预测预报</t>
  </si>
  <si>
    <t>2240506_地震灾害预防</t>
  </si>
  <si>
    <t>2240507_地震应急救援</t>
  </si>
  <si>
    <t>2240508_地震环境探察</t>
  </si>
  <si>
    <t>2240509_防震减灾信息管理</t>
  </si>
  <si>
    <t>2240510_防震减灾基础管理</t>
  </si>
  <si>
    <t>2240550_地震事业机构</t>
  </si>
  <si>
    <t>2240599_其他地震事务支出</t>
  </si>
  <si>
    <t>2240601_地质灾害防治</t>
  </si>
  <si>
    <t>2240602_森林草原防灾减灾</t>
  </si>
  <si>
    <t>2240699_其他自然灾害防治支出</t>
  </si>
  <si>
    <t>2240703_自然灾害救灾补助</t>
  </si>
  <si>
    <t>2240704_自然灾害灾后重建补助</t>
  </si>
  <si>
    <t>2240799_其他自然灾害救灾及恢复重建支出</t>
  </si>
  <si>
    <t>2249999_其他灾害防治及应急管理支出</t>
  </si>
  <si>
    <t>2290201_年初预留</t>
  </si>
  <si>
    <t>2299999_其他支出</t>
  </si>
  <si>
    <t>2320301_地方政府一般债券付息支出</t>
  </si>
  <si>
    <t>2320302_地方政府向外国政府借款付息支出</t>
  </si>
  <si>
    <t>2320303_地方政府向国际组织借款付息支出</t>
  </si>
  <si>
    <t>2320399_地方政府其他一般债务付息支出</t>
  </si>
  <si>
    <t>2330301_地方政府一般债务发行费用支出</t>
  </si>
  <si>
    <t>_地方本级收入合计</t>
  </si>
  <si>
    <t>110_转移性收入</t>
  </si>
  <si>
    <t>_上级补助收入</t>
  </si>
  <si>
    <t>11001_返还性收入</t>
  </si>
  <si>
    <t>1100102_所得税基数返还收入</t>
  </si>
  <si>
    <t>1100103_成品油税费改革税收返还收入</t>
  </si>
  <si>
    <t>1100104_增值税税收返还收入</t>
  </si>
  <si>
    <t>1100105_消费税税收返还收入</t>
  </si>
  <si>
    <t>1100106_增值税“五五分享”税收返还收入</t>
  </si>
  <si>
    <t>1100199_其他返还性收入</t>
  </si>
  <si>
    <t>11002_一般性转移支付收入</t>
  </si>
  <si>
    <t>1100201_体制补助收入</t>
  </si>
  <si>
    <t>1100202_均衡性转移支付收入</t>
  </si>
  <si>
    <t>1100207_县级基本财力保障机制奖补资金收入</t>
  </si>
  <si>
    <t>1100208_结算补助收入</t>
  </si>
  <si>
    <t>1100212_资源枯竭型城市转移支付补助收入</t>
  </si>
  <si>
    <t>1100214_企业事业单位划转补助收入</t>
  </si>
  <si>
    <t>1100225_产粮（油）大县奖励资金收入</t>
  </si>
  <si>
    <t>1100226_重点生态功能区转移支付收入</t>
  </si>
  <si>
    <t>1100227_固定数额补助收入</t>
  </si>
  <si>
    <t>1100228_革命老区转移支付收入</t>
  </si>
  <si>
    <t>1100229_民族地区转移支付收入</t>
  </si>
  <si>
    <t>1100230_边境地区转移支付收入</t>
  </si>
  <si>
    <t>1100231_巩固脱贫攻坚成果衔接乡村振兴转移支付收入</t>
  </si>
  <si>
    <t>1100241_一般公共服务共同财政事权转移支付收入</t>
  </si>
  <si>
    <t>1100242_外交共同财政事权转移支付收入</t>
  </si>
  <si>
    <t>1100243_国防共同财政事权转移支付收入</t>
  </si>
  <si>
    <t>1100244_公共安全共同财政事权转移支付收入</t>
  </si>
  <si>
    <t>1100245_教育共同财政事权转移支付收入</t>
  </si>
  <si>
    <t>1100246_科学技术共同财政事权转移支付收入</t>
  </si>
  <si>
    <t>1100247_文化旅游体育与传媒共同财政事权转移支付收入</t>
  </si>
  <si>
    <t>1100248_社会保障和就业共同财政事权转移支付收入</t>
  </si>
  <si>
    <t>1100249_医疗卫生共同财政事权转移支付收入</t>
  </si>
  <si>
    <t>1100250_节能环保共同财政事权转移支付收入</t>
  </si>
  <si>
    <t>1100251_城乡社区共同财政事权转移支付收入</t>
  </si>
  <si>
    <t>1100252_农林水共同财政事权转移支付收入</t>
  </si>
  <si>
    <t>1100253_交通运输共同财政事权转移支付收入</t>
  </si>
  <si>
    <t>1100254_资源勘探工业信息等共同财政事权转移支付收入</t>
  </si>
  <si>
    <t>1100255_商业服务业等共同财政事权转移支付收入</t>
  </si>
  <si>
    <t>1100256_金融共同财政事权转移支付收入</t>
  </si>
  <si>
    <t>1100257_自然资源海洋气象等共同财政事权转移支付收入</t>
  </si>
  <si>
    <t>1100258_住房保障共同财政事权转移支付收入</t>
  </si>
  <si>
    <t>1100259_粮油物资储备共同财政事权转移支付收入</t>
  </si>
  <si>
    <t>1100260_灾害防治及应急管理共同财政事权转移支付收入</t>
  </si>
  <si>
    <t>1100269_其他共同财政事权转移支付收入</t>
  </si>
  <si>
    <t>1100296_增值税留抵退税转移支付收入</t>
  </si>
  <si>
    <t>1100297_其他退税减税降费转移支付收入</t>
  </si>
  <si>
    <t>1100298_补充县区财力转移支付收入</t>
  </si>
  <si>
    <t>1100299_其他一般性转移支付收入</t>
  </si>
  <si>
    <t>11003_专项转移支付收入</t>
  </si>
  <si>
    <t>1100301_一般公共服务</t>
  </si>
  <si>
    <t>1100302_外交</t>
  </si>
  <si>
    <t>1100303_国防</t>
  </si>
  <si>
    <t>1100304_公共安全</t>
  </si>
  <si>
    <t>1100305_教育</t>
  </si>
  <si>
    <t>1100306_科学技术</t>
  </si>
  <si>
    <t>1100307_文化旅游体育与传媒</t>
  </si>
  <si>
    <t>1100308_社会保障和就业</t>
  </si>
  <si>
    <t>1100310_卫生健康</t>
  </si>
  <si>
    <t>1100311_节能环保</t>
  </si>
  <si>
    <t>1100312_城乡社区</t>
  </si>
  <si>
    <t>1100313_农林水</t>
  </si>
  <si>
    <t>1100314_交通运输</t>
  </si>
  <si>
    <t>1100315_资源勘探工业信息等</t>
  </si>
  <si>
    <t>1100316_商业服务业等</t>
  </si>
  <si>
    <t>1100317_金融</t>
  </si>
  <si>
    <t>1100320_自然资源海洋气象等</t>
  </si>
  <si>
    <t>1100321_住房保障</t>
  </si>
  <si>
    <t>1100322_粮油物资储备</t>
  </si>
  <si>
    <t>1100324_灾害防治及应急管理</t>
  </si>
  <si>
    <t>1100399_其他收入</t>
  </si>
  <si>
    <t>11006_上解收入</t>
  </si>
  <si>
    <t>1100601_体制上解收入</t>
  </si>
  <si>
    <t>1100602_专项上解收入</t>
  </si>
  <si>
    <t>11008_上年结余收入</t>
  </si>
  <si>
    <t>1100801_一般公共预算上年结余收入</t>
  </si>
  <si>
    <t>11009_调入资金</t>
  </si>
  <si>
    <t>1100901_调入一般公共预算资金</t>
  </si>
  <si>
    <t>110090102_从政府性基金预算调入一般公共预算</t>
  </si>
  <si>
    <t>110090103_从国有资本经营预算调入一般公共预算</t>
  </si>
  <si>
    <t>110090199_从其他资金调入一般公共预算</t>
  </si>
  <si>
    <t>11011_债务转贷收入</t>
  </si>
  <si>
    <t>1101101_地方政府一般债务转贷收入</t>
  </si>
  <si>
    <t>110110101_地方政府一般债券转贷收入</t>
  </si>
  <si>
    <t>110110102_地方政府向外国政府借款转贷收入</t>
  </si>
  <si>
    <t>110110103_地方政府向国际组织借款转贷收入</t>
  </si>
  <si>
    <t>110110104_地方政府其他一般债务转贷收入</t>
  </si>
  <si>
    <t>11015_动用预算稳定调节基金</t>
  </si>
  <si>
    <t>11021_区域间转移性收入</t>
  </si>
  <si>
    <t>1102101_接受其他地区援助收入</t>
  </si>
  <si>
    <t>1102102_生态保护补偿转移性收入</t>
  </si>
  <si>
    <t>1102103_土地指标调剂转移性收入</t>
  </si>
  <si>
    <t>1102199_其他转移性收入</t>
  </si>
  <si>
    <t>105_债务收入</t>
  </si>
  <si>
    <t>10504_地方政府债务收入</t>
  </si>
  <si>
    <t>1050401_一般债务收入</t>
  </si>
  <si>
    <t>105040101_地方政府一般债券收入</t>
  </si>
  <si>
    <t>105040102_地方政府向外国政府借款收入</t>
  </si>
  <si>
    <t>105040103_地方政府向国际组织借款收入</t>
  </si>
  <si>
    <t>105040104_地方政府其他一般债务收入</t>
  </si>
  <si>
    <t>_收入总计</t>
  </si>
  <si>
    <t>_地方本级支出合计</t>
  </si>
  <si>
    <t>230_转移性支出</t>
  </si>
  <si>
    <t>_补助下级支出</t>
  </si>
  <si>
    <t>23001_返还性支出</t>
  </si>
  <si>
    <t>23002_一般性转移支付</t>
  </si>
  <si>
    <t>23003_专项转移支付</t>
  </si>
  <si>
    <t>23006_上解支出</t>
  </si>
  <si>
    <t>2300601_体制上解支出</t>
  </si>
  <si>
    <t>2300602_专项上解支出</t>
  </si>
  <si>
    <t>23008_调出资金</t>
  </si>
  <si>
    <t>2300899_其他调出资金</t>
  </si>
  <si>
    <t>23009_年终结余</t>
  </si>
  <si>
    <t>2300901_一般公共预算年终结余</t>
  </si>
  <si>
    <t>23011_债务转贷支出</t>
  </si>
  <si>
    <t>2301101_地方政府一般债券转贷支出</t>
  </si>
  <si>
    <t>2301102_地方政府向外国政府借款转贷支出</t>
  </si>
  <si>
    <t>2301103_地方政府向国际组织借款转贷支出</t>
  </si>
  <si>
    <t>2301104_地方政府其他一般债务转贷支出</t>
  </si>
  <si>
    <t>23015_安排预算稳定调节基金</t>
  </si>
  <si>
    <t>23016_补充预算周转金</t>
  </si>
  <si>
    <t>23021_区域间转移性支出</t>
  </si>
  <si>
    <t>2302101_援助其他地区支出</t>
  </si>
  <si>
    <t>2302102_生态保护补偿转移性支出</t>
  </si>
  <si>
    <t>2302103_土地指标调剂转移性支出</t>
  </si>
  <si>
    <t>2302199_其他转移性支出</t>
  </si>
  <si>
    <t>231_债务还本支出</t>
  </si>
  <si>
    <t>23103_地方政府一般债务还本支出</t>
  </si>
  <si>
    <t>2310301_地方政府一般债券还本支出</t>
  </si>
  <si>
    <t>2310302_地方政府向外国政府借款还本支出</t>
  </si>
  <si>
    <t>2310303_地方政府向国际组织借款还本支出</t>
  </si>
  <si>
    <t>2310399_地方政府其他一般债务还本支出</t>
  </si>
  <si>
    <t>_支出总计</t>
  </si>
  <si>
    <t>110080101_一般公共预算上年结余收入</t>
  </si>
  <si>
    <t>110080102_待偿债置换一般债券上年结余</t>
  </si>
  <si>
    <t>110080103_国债转贷资金上年结余</t>
  </si>
  <si>
    <t>230090101_一般公共预算年终结余</t>
  </si>
  <si>
    <t>230090102_待偿债置换一般债券结余</t>
  </si>
  <si>
    <t>230090103_国债转贷资金结余</t>
  </si>
  <si>
    <t>230110401_地方政府其他一般债务转贷支出</t>
  </si>
  <si>
    <t>230110402_拨付国债转贷资金数</t>
  </si>
  <si>
    <t>20101_人大事务_合计</t>
  </si>
  <si>
    <t>20102_政协事务_合计</t>
  </si>
  <si>
    <t>20103_政府办公厅（室）及相关机构事务_合计</t>
  </si>
  <si>
    <t>20104_发展与改革事务_合计</t>
  </si>
  <si>
    <t>20105_统计信息事务_合计</t>
  </si>
  <si>
    <t>20106_财政事务_合计</t>
  </si>
  <si>
    <t>20107_税收事务_合计</t>
  </si>
  <si>
    <t>20108_审计事务_合计</t>
  </si>
  <si>
    <t>20109_海关事务_合计</t>
  </si>
  <si>
    <t>20111_纪检监察事务_合计</t>
  </si>
  <si>
    <t>20113_商贸事务_合计</t>
  </si>
  <si>
    <t>20114_知识产权事务_合计</t>
  </si>
  <si>
    <t>20123_民族事务_合计</t>
  </si>
  <si>
    <t>20125_港澳台事务_合计</t>
  </si>
  <si>
    <t>20126_档案事务_合计</t>
  </si>
  <si>
    <t>20128_民主党派及工商联事务_合计</t>
  </si>
  <si>
    <t>20129_群众团体事务_合计</t>
  </si>
  <si>
    <t>20131_党委办公厅（室）及相关机构事务_合计</t>
  </si>
  <si>
    <t>20132_组织事务_合计</t>
  </si>
  <si>
    <t>20133_宣传事务_合计</t>
  </si>
  <si>
    <t>20134_统战事务_合计</t>
  </si>
  <si>
    <t>20135_对外联络事务_合计</t>
  </si>
  <si>
    <t>20136_其他共产党事务支出_合计</t>
  </si>
  <si>
    <t>20137_网信事务_合计</t>
  </si>
  <si>
    <t>20138_市场监督管理事务_合计</t>
  </si>
  <si>
    <t>20139_社会工作事务_合计</t>
  </si>
  <si>
    <t>20140_信访事务_合计</t>
  </si>
  <si>
    <t>20199_其他一般公共服务支出_合计</t>
  </si>
  <si>
    <t>20201_外交管理事务_合计</t>
  </si>
  <si>
    <t>20202_驻外机构_合计</t>
  </si>
  <si>
    <t>20203_对外援助_合计</t>
  </si>
  <si>
    <t>20204_国际组织_合计</t>
  </si>
  <si>
    <t>20205_对外合作与交流_合计</t>
  </si>
  <si>
    <t>20206_对外宣传_合计</t>
  </si>
  <si>
    <t>20207_边界勘界联检_合计</t>
  </si>
  <si>
    <t>20208_国际发展合作_合计</t>
  </si>
  <si>
    <t>20299_其他外交支出_合计</t>
  </si>
  <si>
    <t>20301_军费_合计</t>
  </si>
  <si>
    <t>20304_国防科研事业_合计</t>
  </si>
  <si>
    <t>20305_专项工程_合计</t>
  </si>
  <si>
    <t>20306_国防动员_合计</t>
  </si>
  <si>
    <t>20399_其他国防支出_合计</t>
  </si>
  <si>
    <t>20401_武装警察部队_合计</t>
  </si>
  <si>
    <t>20402_公安_合计</t>
  </si>
  <si>
    <t>20403_国家安全_合计</t>
  </si>
  <si>
    <t>20404_检察_合计</t>
  </si>
  <si>
    <t>20405_法院_合计</t>
  </si>
  <si>
    <t>20406_司法_合计</t>
  </si>
  <si>
    <t>20407_监狱_合计</t>
  </si>
  <si>
    <t>20408_强制隔离戒毒_合计</t>
  </si>
  <si>
    <t>20409_国家保密_合计</t>
  </si>
  <si>
    <t>20410_缉私警察_合计</t>
  </si>
  <si>
    <t>20499_其他公共安全支出_合计</t>
  </si>
  <si>
    <t>20501_教育管理事务_合计</t>
  </si>
  <si>
    <t>20502_普通教育_合计</t>
  </si>
  <si>
    <t>20503_职业教育_合计</t>
  </si>
  <si>
    <t>20504_成人教育_合计</t>
  </si>
  <si>
    <t>20505_广播电视教育_合计</t>
  </si>
  <si>
    <t>20506_留学教育_合计</t>
  </si>
  <si>
    <t>20507_特殊教育_合计</t>
  </si>
  <si>
    <t>20508_进修及培训_合计</t>
  </si>
  <si>
    <t>20509_教育费附加安排的支出_合计</t>
  </si>
  <si>
    <t>20599_其他教育支出_合计</t>
  </si>
  <si>
    <t>20601_科学技术管理事务_合计</t>
  </si>
  <si>
    <t>20602_基础研究_合计</t>
  </si>
  <si>
    <t>20603_应用研究_合计</t>
  </si>
  <si>
    <t>20604_技术研究与开发_合计</t>
  </si>
  <si>
    <t>20605_科技条件与服务_合计</t>
  </si>
  <si>
    <t>20606_社会科学_合计</t>
  </si>
  <si>
    <t>20607_科学技术普及_合计</t>
  </si>
  <si>
    <t>20608_科技交流与合作_合计</t>
  </si>
  <si>
    <t>20609_科技重大项目_合计</t>
  </si>
  <si>
    <t>20699_其他科学技术支出_合计</t>
  </si>
  <si>
    <t>20701_文化和旅游_合计</t>
  </si>
  <si>
    <t>20702_文物_合计</t>
  </si>
  <si>
    <t>20703_体育_合计</t>
  </si>
  <si>
    <t>20706_新闻出版电影_合计</t>
  </si>
  <si>
    <t>20708_广播电视_合计</t>
  </si>
  <si>
    <t>20799_其他文化旅游体育与传媒支出_合计</t>
  </si>
  <si>
    <t>20801_人力资源和社会保障管理事务_合计</t>
  </si>
  <si>
    <t>20802_民政管理事务_合计</t>
  </si>
  <si>
    <t>20805_行政事业单位养老支出_合计</t>
  </si>
  <si>
    <t>20806_企业改革补助_合计</t>
  </si>
  <si>
    <t>20807_就业补助_合计</t>
  </si>
  <si>
    <t>20808_抚恤_合计</t>
  </si>
  <si>
    <t>20809_退役安置_合计</t>
  </si>
  <si>
    <t>20810_社会福利_合计</t>
  </si>
  <si>
    <t>20811_残疾人事业_合计</t>
  </si>
  <si>
    <t>20816_红十字事业_合计</t>
  </si>
  <si>
    <t>20819_最低生活保障_合计</t>
  </si>
  <si>
    <t>20820_临时救助_合计</t>
  </si>
  <si>
    <t>20821_特困人员救助供养_合计</t>
  </si>
  <si>
    <t>20824_补充道路交通事故社会救助基金_合计</t>
  </si>
  <si>
    <t>20825_其他生活救助_合计</t>
  </si>
  <si>
    <t>20826_财政对基本养老保险基金的补助_合计</t>
  </si>
  <si>
    <t>20827_财政对其他社会保险基金的补助_合计</t>
  </si>
  <si>
    <t>20828_退役军人管理事务_合计</t>
  </si>
  <si>
    <t>20830_财政代缴社会保险费支出_合计</t>
  </si>
  <si>
    <t>20899_其他社会保障和就业支出_合计</t>
  </si>
  <si>
    <t>21001_卫生健康管理事务_合计</t>
  </si>
  <si>
    <t>21002_公立医院_合计</t>
  </si>
  <si>
    <t>21003_基层医疗卫生机构_合计</t>
  </si>
  <si>
    <t>21004_公共卫生_合计</t>
  </si>
  <si>
    <t>21007_计划生育事务_合计</t>
  </si>
  <si>
    <t>21011_行政事业单位医疗_合计</t>
  </si>
  <si>
    <t>21012_财政对基本医疗保险基金的补助_合计</t>
  </si>
  <si>
    <t>21013_医疗救助_合计</t>
  </si>
  <si>
    <t>21014_优抚对象医疗_合计</t>
  </si>
  <si>
    <t>21015_医疗保障管理事务_合计</t>
  </si>
  <si>
    <t>21016_老龄卫生健康事务_合计</t>
  </si>
  <si>
    <t>21017_中医药事务_合计</t>
  </si>
  <si>
    <t>21018_疾病预防控制事务_合计</t>
  </si>
  <si>
    <t>21099_其他卫生健康支出_合计</t>
  </si>
  <si>
    <t>21101_环境保护管理事务_合计</t>
  </si>
  <si>
    <t>21102_环境监测与监察_合计</t>
  </si>
  <si>
    <t>21103_污染防治_合计</t>
  </si>
  <si>
    <t>21104_自然生态保护_合计</t>
  </si>
  <si>
    <t>21105_森林保护修复_合计</t>
  </si>
  <si>
    <t>21107_风沙荒漠治理_合计</t>
  </si>
  <si>
    <t>21108_退牧还草_合计</t>
  </si>
  <si>
    <t>21109_已垦草原退耕还草_合计</t>
  </si>
  <si>
    <t>21110_能源节约利用_合计</t>
  </si>
  <si>
    <t>21111_污染减排_合计</t>
  </si>
  <si>
    <t>21112_可再生能源_合计</t>
  </si>
  <si>
    <t>21113_循环经济_合计</t>
  </si>
  <si>
    <t>21114_能源管理事务_合计</t>
  </si>
  <si>
    <t>21199_其他节能环保支出_合计</t>
  </si>
  <si>
    <t>21201_城乡社区管理事务_合计</t>
  </si>
  <si>
    <t>21202_城乡社区规划与管理_合计</t>
  </si>
  <si>
    <t>21203_城乡社区公共设施_合计</t>
  </si>
  <si>
    <t>21205_城乡社区环境卫生_合计</t>
  </si>
  <si>
    <t>21206_建设市场管理与监督_合计</t>
  </si>
  <si>
    <t>21299_其他城乡社区支出_合计</t>
  </si>
  <si>
    <t>21301_农业农村_合计</t>
  </si>
  <si>
    <t>21302_林业和草原_合计</t>
  </si>
  <si>
    <t>21303_水利_合计</t>
  </si>
  <si>
    <t>21305_巩固脱贫攻坚成果衔接乡村振兴_合计</t>
  </si>
  <si>
    <t>21307_农村综合改革_合计</t>
  </si>
  <si>
    <t>21308_普惠金融发展支出_合计</t>
  </si>
  <si>
    <t>21309_目标价格补贴_合计</t>
  </si>
  <si>
    <t>21399_其他农林水支出_合计</t>
  </si>
  <si>
    <t>21401_公路水路运输_合计</t>
  </si>
  <si>
    <t>21402_铁路运输_合计</t>
  </si>
  <si>
    <t>21403_民用航空运输_合计</t>
  </si>
  <si>
    <t>21405_邮政业支出_合计</t>
  </si>
  <si>
    <t>21499_其他交通运输支出_合计</t>
  </si>
  <si>
    <t>21501_资源勘探开发_合计</t>
  </si>
  <si>
    <t>21502_制造业_合计</t>
  </si>
  <si>
    <t>21503_建筑业_合计</t>
  </si>
  <si>
    <t>21505_工业和信息产业监管_合计</t>
  </si>
  <si>
    <t>21507_国有资产监管_合计</t>
  </si>
  <si>
    <t>21508_支持中小企业发展和管理支出_合计</t>
  </si>
  <si>
    <t>21599_其他资源勘探工业信息等支出_合计</t>
  </si>
  <si>
    <t>21602_商业流通事务_合计</t>
  </si>
  <si>
    <t>21606_涉外发展服务支出_合计</t>
  </si>
  <si>
    <t>21699_其他商业服务业等支出_合计</t>
  </si>
  <si>
    <t>21701_金融部门行政支出_合计</t>
  </si>
  <si>
    <t>21702_金融部门监管支出_合计</t>
  </si>
  <si>
    <t>21703_金融发展支出_合计</t>
  </si>
  <si>
    <t>21704_金融调控支出_合计</t>
  </si>
  <si>
    <t>21799_其他金融支出_合计</t>
  </si>
  <si>
    <t>21901_一般公共服务_合计</t>
  </si>
  <si>
    <t>21902_教育_合计</t>
  </si>
  <si>
    <t>21903_文化旅游体育与传媒_合计</t>
  </si>
  <si>
    <t>21904_卫生健康_合计</t>
  </si>
  <si>
    <t>21905_节能环保_合计</t>
  </si>
  <si>
    <t>21906_农业农村_合计</t>
  </si>
  <si>
    <t>21907_交通运输_合计</t>
  </si>
  <si>
    <t>21908_住房保障_合计</t>
  </si>
  <si>
    <t>21999_其他支出_合计</t>
  </si>
  <si>
    <t>22001_自然资源事务_合计</t>
  </si>
  <si>
    <t>22005_气象事务_合计</t>
  </si>
  <si>
    <t>22099_其他自然资源海洋气象等支出_合计</t>
  </si>
  <si>
    <t>22101_保障性安居工程支出_合计</t>
  </si>
  <si>
    <t>22102_住房改革支出_合计</t>
  </si>
  <si>
    <t>22103_城乡社区住宅_合计</t>
  </si>
  <si>
    <t>22201_粮油物资事务_合计</t>
  </si>
  <si>
    <t>22203_能源储备_合计</t>
  </si>
  <si>
    <t>22204_粮油储备_合计</t>
  </si>
  <si>
    <t>22205_重要商品储备_合计</t>
  </si>
  <si>
    <t>22401_应急管理事务_合计</t>
  </si>
  <si>
    <t>22402_消防救援事务_合计</t>
  </si>
  <si>
    <t>22404_矿山安全_合计</t>
  </si>
  <si>
    <t>22405_地震事务_合计</t>
  </si>
  <si>
    <t>22406_自然灾害防治_合计</t>
  </si>
  <si>
    <t>22407_自然灾害救灾及恢复重建支出_合计</t>
  </si>
  <si>
    <t>22499_其他灾害防治及应急管理支出_合计</t>
  </si>
  <si>
    <t>227_预备费_合计</t>
  </si>
  <si>
    <t>22902_年初预留_合计</t>
  </si>
  <si>
    <t>22999_其他支出_合计</t>
  </si>
  <si>
    <t>23203_地方政府一般债务付息支出_合计</t>
  </si>
  <si>
    <t>23303_地方政府一般债务发行费用支出_合计</t>
  </si>
  <si>
    <t>201_一般公共服务支出_合计</t>
  </si>
  <si>
    <t>202_外交支出_合计</t>
  </si>
  <si>
    <t>203_国防支出_合计</t>
  </si>
  <si>
    <t>204_公共安全支出_合计</t>
  </si>
  <si>
    <t>205_教育支出_合计</t>
  </si>
  <si>
    <t>206_科学技术支出_合计</t>
  </si>
  <si>
    <t>207_文化旅游体育与传媒支出_合计</t>
  </si>
  <si>
    <t>208_社会保障和就业支出_合计</t>
  </si>
  <si>
    <t>210_卫生健康支出_合计</t>
  </si>
  <si>
    <t>211_节能环保支出_合计</t>
  </si>
  <si>
    <t>212_城乡社区支出_合计</t>
  </si>
  <si>
    <t>213_农林水支出_合计</t>
  </si>
  <si>
    <t>214_交通运输支出_合计</t>
  </si>
  <si>
    <t>215_资源勘探工业信息等支出_合计</t>
  </si>
  <si>
    <t>216_商业服务业等支出_合计</t>
  </si>
  <si>
    <t>217_金融支出_合计</t>
  </si>
  <si>
    <t>219_援助其他地区支出_合计</t>
  </si>
  <si>
    <t>220_自然资源海洋气象等支出_合计</t>
  </si>
  <si>
    <t>221_住房保障支出_合计</t>
  </si>
  <si>
    <t>222_粮油物资储备支出_合计</t>
  </si>
  <si>
    <t>224_灾害防治及应急管理支出_合计</t>
  </si>
  <si>
    <t>229_其他支出_合计</t>
  </si>
  <si>
    <t>232_债务付息支出_合计</t>
  </si>
  <si>
    <t>233_债务发行费用支出_合计</t>
  </si>
  <si>
    <t>支出总计_合计</t>
  </si>
  <si>
    <t>20101_人大事务_财力安排</t>
  </si>
  <si>
    <t>20102_政协事务_财力安排</t>
  </si>
  <si>
    <t>20103_政府办公厅（室）及相关机构事务_财力安排</t>
  </si>
  <si>
    <t>20104_发展与改革事务_财力安排</t>
  </si>
  <si>
    <t>20105_统计信息事务_财力安排</t>
  </si>
  <si>
    <t>20106_财政事务_财力安排</t>
  </si>
  <si>
    <t>20107_税收事务_财力安排</t>
  </si>
  <si>
    <t>20108_审计事务_财力安排</t>
  </si>
  <si>
    <t>20109_海关事务_财力安排</t>
  </si>
  <si>
    <t>20111_纪检监察事务_财力安排</t>
  </si>
  <si>
    <t>20113_商贸事务_财力安排</t>
  </si>
  <si>
    <t>20114_知识产权事务_财力安排</t>
  </si>
  <si>
    <t>20123_民族事务_财力安排</t>
  </si>
  <si>
    <t>20125_港澳台事务_财力安排</t>
  </si>
  <si>
    <t>20126_档案事务_财力安排</t>
  </si>
  <si>
    <t>20128_民主党派及工商联事务_财力安排</t>
  </si>
  <si>
    <t>20129_群众团体事务_财力安排</t>
  </si>
  <si>
    <t>20131_党委办公厅（室）及相关机构事务_财力安排</t>
  </si>
  <si>
    <t>20132_组织事务_财力安排</t>
  </si>
  <si>
    <t>20133_宣传事务_财力安排</t>
  </si>
  <si>
    <t>20134_统战事务_财力安排</t>
  </si>
  <si>
    <t>20135_对外联络事务_财力安排</t>
  </si>
  <si>
    <t>20136_其他共产党事务支出_财力安排</t>
  </si>
  <si>
    <t>20137_网信事务_财力安排</t>
  </si>
  <si>
    <t>20138_市场监督管理事务_财力安排</t>
  </si>
  <si>
    <t>20139_社会工作事务_财力安排</t>
  </si>
  <si>
    <t>20140_信访事务_财力安排</t>
  </si>
  <si>
    <t>20199_其他一般公共服务支出_财力安排</t>
  </si>
  <si>
    <t>20201_外交管理事务_财力安排</t>
  </si>
  <si>
    <t>20202_驻外机构_财力安排</t>
  </si>
  <si>
    <t>20203_对外援助_财力安排</t>
  </si>
  <si>
    <t>20204_国际组织_财力安排</t>
  </si>
  <si>
    <t>20205_对外合作与交流_财力安排</t>
  </si>
  <si>
    <t>20206_对外宣传_财力安排</t>
  </si>
  <si>
    <t>20207_边界勘界联检_财力安排</t>
  </si>
  <si>
    <t>20208_国际发展合作_财力安排</t>
  </si>
  <si>
    <t>20299_其他外交支出_财力安排</t>
  </si>
  <si>
    <t>20301_军费_财力安排</t>
  </si>
  <si>
    <t>20304_国防科研事业_财力安排</t>
  </si>
  <si>
    <t>20305_专项工程_财力安排</t>
  </si>
  <si>
    <t>20306_国防动员_财力安排</t>
  </si>
  <si>
    <t>20399_其他国防支出_财力安排</t>
  </si>
  <si>
    <t>20401_武装警察部队_财力安排</t>
  </si>
  <si>
    <t>20402_公安_财力安排</t>
  </si>
  <si>
    <t>20403_国家安全_财力安排</t>
  </si>
  <si>
    <t>20404_检察_财力安排</t>
  </si>
  <si>
    <t>20405_法院_财力安排</t>
  </si>
  <si>
    <t>20406_司法_财力安排</t>
  </si>
  <si>
    <t>20407_监狱_财力安排</t>
  </si>
  <si>
    <t>20408_强制隔离戒毒_财力安排</t>
  </si>
  <si>
    <t>20409_国家保密_财力安排</t>
  </si>
  <si>
    <t>20410_缉私警察_财力安排</t>
  </si>
  <si>
    <t>20499_其他公共安全支出_财力安排</t>
  </si>
  <si>
    <t>20501_教育管理事务_财力安排</t>
  </si>
  <si>
    <t>20502_普通教育_财力安排</t>
  </si>
  <si>
    <t>20503_职业教育_财力安排</t>
  </si>
  <si>
    <t>20504_成人教育_财力安排</t>
  </si>
  <si>
    <t>20505_广播电视教育_财力安排</t>
  </si>
  <si>
    <t>20506_留学教育_财力安排</t>
  </si>
  <si>
    <t>20507_特殊教育_财力安排</t>
  </si>
  <si>
    <t>20508_进修及培训_财力安排</t>
  </si>
  <si>
    <t>20509_教育费附加安排的支出_财力安排</t>
  </si>
  <si>
    <t>20599_其他教育支出_财力安排</t>
  </si>
  <si>
    <t>20601_科学技术管理事务_财力安排</t>
  </si>
  <si>
    <t>20602_基础研究_财力安排</t>
  </si>
  <si>
    <t>20603_应用研究_财力安排</t>
  </si>
  <si>
    <t>20604_技术研究与开发_财力安排</t>
  </si>
  <si>
    <t>20605_科技条件与服务_财力安排</t>
  </si>
  <si>
    <t>20606_社会科学_财力安排</t>
  </si>
  <si>
    <t>20607_科学技术普及_财力安排</t>
  </si>
  <si>
    <t>20608_科技交流与合作_财力安排</t>
  </si>
  <si>
    <t>20609_科技重大项目_财力安排</t>
  </si>
  <si>
    <t>20699_其他科学技术支出_财力安排</t>
  </si>
  <si>
    <t>20701_文化和旅游_财力安排</t>
  </si>
  <si>
    <t>20702_文物_财力安排</t>
  </si>
  <si>
    <t>20703_体育_财力安排</t>
  </si>
  <si>
    <t>20706_新闻出版电影_财力安排</t>
  </si>
  <si>
    <t>20708_广播电视_财力安排</t>
  </si>
  <si>
    <t>20799_其他文化旅游体育与传媒支出_财力安排</t>
  </si>
  <si>
    <t>20801_人力资源和社会保障管理事务_财力安排</t>
  </si>
  <si>
    <t>20802_民政管理事务_财力安排</t>
  </si>
  <si>
    <t>20805_行政事业单位养老支出_财力安排</t>
  </si>
  <si>
    <t>20806_企业改革补助_财力安排</t>
  </si>
  <si>
    <t>20807_就业补助_财力安排</t>
  </si>
  <si>
    <t>20808_抚恤_财力安排</t>
  </si>
  <si>
    <t>20809_退役安置_财力安排</t>
  </si>
  <si>
    <t>20810_社会福利_财力安排</t>
  </si>
  <si>
    <t>20811_残疾人事业_财力安排</t>
  </si>
  <si>
    <t>20816_红十字事业_财力安排</t>
  </si>
  <si>
    <t>20819_最低生活保障_财力安排</t>
  </si>
  <si>
    <t>20820_临时救助_财力安排</t>
  </si>
  <si>
    <t>20821_特困人员救助供养_财力安排</t>
  </si>
  <si>
    <t>20824_补充道路交通事故社会救助基金_财力安排</t>
  </si>
  <si>
    <t>20825_其他生活救助_财力安排</t>
  </si>
  <si>
    <t>20826_财政对基本养老保险基金的补助_财力安排</t>
  </si>
  <si>
    <t>20827_财政对其他社会保险基金的补助_财力安排</t>
  </si>
  <si>
    <t>20828_退役军人管理事务_财力安排</t>
  </si>
  <si>
    <t>20830_财政代缴社会保险费支出_财力安排</t>
  </si>
  <si>
    <t>20899_其他社会保障和就业支出_财力安排</t>
  </si>
  <si>
    <t>21001_卫生健康管理事务_财力安排</t>
  </si>
  <si>
    <t>21002_公立医院_财力安排</t>
  </si>
  <si>
    <t>21003_基层医疗卫生机构_财力安排</t>
  </si>
  <si>
    <t>21004_公共卫生_财力安排</t>
  </si>
  <si>
    <t>21007_计划生育事务_财力安排</t>
  </si>
  <si>
    <t>21011_行政事业单位医疗_财力安排</t>
  </si>
  <si>
    <t>21012_财政对基本医疗保险基金的补助_财力安排</t>
  </si>
  <si>
    <t>21013_医疗救助_财力安排</t>
  </si>
  <si>
    <t>21014_优抚对象医疗_财力安排</t>
  </si>
  <si>
    <t>21015_医疗保障管理事务_财力安排</t>
  </si>
  <si>
    <t>21016_老龄卫生健康事务_财力安排</t>
  </si>
  <si>
    <t>21017_中医药事务_财力安排</t>
  </si>
  <si>
    <t>21018_疾病预防控制事务_财力安排</t>
  </si>
  <si>
    <t>21099_其他卫生健康支出_财力安排</t>
  </si>
  <si>
    <t>21101_环境保护管理事务_财力安排</t>
  </si>
  <si>
    <t>21102_环境监测与监察_财力安排</t>
  </si>
  <si>
    <t>21103_污染防治_财力安排</t>
  </si>
  <si>
    <t>21104_自然生态保护_财力安排</t>
  </si>
  <si>
    <t>21105_森林保护修复_财力安排</t>
  </si>
  <si>
    <t>21107_风沙荒漠治理_财力安排</t>
  </si>
  <si>
    <t>21108_退牧还草_财力安排</t>
  </si>
  <si>
    <t>21109_已垦草原退耕还草_财力安排</t>
  </si>
  <si>
    <t>21110_能源节约利用_财力安排</t>
  </si>
  <si>
    <t>21111_污染减排_财力安排</t>
  </si>
  <si>
    <t>21112_可再生能源_财力安排</t>
  </si>
  <si>
    <t>21113_循环经济_财力安排</t>
  </si>
  <si>
    <t>21114_能源管理事务_财力安排</t>
  </si>
  <si>
    <t>21199_其他节能环保支出_财力安排</t>
  </si>
  <si>
    <t>21201_城乡社区管理事务_财力安排</t>
  </si>
  <si>
    <t>21202_城乡社区规划与管理_财力安排</t>
  </si>
  <si>
    <t>21203_城乡社区公共设施_财力安排</t>
  </si>
  <si>
    <t>21205_城乡社区环境卫生_财力安排</t>
  </si>
  <si>
    <t>21206_建设市场管理与监督_财力安排</t>
  </si>
  <si>
    <t>21299_其他城乡社区支出_财力安排</t>
  </si>
  <si>
    <t>21301_农业农村_财力安排</t>
  </si>
  <si>
    <t>21302_林业和草原_财力安排</t>
  </si>
  <si>
    <t>21303_水利_财力安排</t>
  </si>
  <si>
    <t>21305_巩固脱贫攻坚成果衔接乡村振兴_财力安排</t>
  </si>
  <si>
    <t>21307_农村综合改革_财力安排</t>
  </si>
  <si>
    <t>21308_普惠金融发展支出_财力安排</t>
  </si>
  <si>
    <t>21309_目标价格补贴_财力安排</t>
  </si>
  <si>
    <t>21399_其他农林水支出_财力安排</t>
  </si>
  <si>
    <t>21401_公路水路运输_财力安排</t>
  </si>
  <si>
    <t>21402_铁路运输_财力安排</t>
  </si>
  <si>
    <t>21403_民用航空运输_财力安排</t>
  </si>
  <si>
    <t>21405_邮政业支出_财力安排</t>
  </si>
  <si>
    <t>21499_其他交通运输支出_财力安排</t>
  </si>
  <si>
    <t>21501_资源勘探开发_财力安排</t>
  </si>
  <si>
    <t>21502_制造业_财力安排</t>
  </si>
  <si>
    <t>21503_建筑业_财力安排</t>
  </si>
  <si>
    <t>21505_工业和信息产业监管_财力安排</t>
  </si>
  <si>
    <t>21507_国有资产监管_财力安排</t>
  </si>
  <si>
    <t>21508_支持中小企业发展和管理支出_财力安排</t>
  </si>
  <si>
    <t>21599_其他资源勘探工业信息等支出_财力安排</t>
  </si>
  <si>
    <t>21602_商业流通事务_财力安排</t>
  </si>
  <si>
    <t>21606_涉外发展服务支出_财力安排</t>
  </si>
  <si>
    <t>21699_其他商业服务业等支出_财力安排</t>
  </si>
  <si>
    <t>21701_金融部门行政支出_财力安排</t>
  </si>
  <si>
    <t>21702_金融部门监管支出_财力安排</t>
  </si>
  <si>
    <t>21703_金融发展支出_财力安排</t>
  </si>
  <si>
    <t>21704_金融调控支出_财力安排</t>
  </si>
  <si>
    <t>21799_其他金融支出_财力安排</t>
  </si>
  <si>
    <t>21901_一般公共服务_财力安排</t>
  </si>
  <si>
    <t>21902_教育_财力安排</t>
  </si>
  <si>
    <t>21903_文化旅游体育与传媒_财力安排</t>
  </si>
  <si>
    <t>21904_卫生健康_财力安排</t>
  </si>
  <si>
    <t>21905_节能环保_财力安排</t>
  </si>
  <si>
    <t>21906_农业农村_财力安排</t>
  </si>
  <si>
    <t>21907_交通运输_财力安排</t>
  </si>
  <si>
    <t>21908_住房保障_财力安排</t>
  </si>
  <si>
    <t>21999_其他支出_财力安排</t>
  </si>
  <si>
    <t>22001_自然资源事务_财力安排</t>
  </si>
  <si>
    <t>22005_气象事务_财力安排</t>
  </si>
  <si>
    <t>22099_其他自然资源海洋气象等支出_财力安排</t>
  </si>
  <si>
    <t>22101_保障性安居工程支出_财力安排</t>
  </si>
  <si>
    <t>22102_住房改革支出_财力安排</t>
  </si>
  <si>
    <t>22103_城乡社区住宅_财力安排</t>
  </si>
  <si>
    <t>22201_粮油物资事务_财力安排</t>
  </si>
  <si>
    <t>22203_能源储备_财力安排</t>
  </si>
  <si>
    <t>22204_粮油储备_财力安排</t>
  </si>
  <si>
    <t>22205_重要商品储备_财力安排</t>
  </si>
  <si>
    <t>22401_应急管理事务_财力安排</t>
  </si>
  <si>
    <t>22402_消防救援事务_财力安排</t>
  </si>
  <si>
    <t>22404_矿山安全_财力安排</t>
  </si>
  <si>
    <t>22405_地震事务_财力安排</t>
  </si>
  <si>
    <t>22406_自然灾害防治_财力安排</t>
  </si>
  <si>
    <t>22407_自然灾害救灾及恢复重建支出_财力安排</t>
  </si>
  <si>
    <t>22499_其他灾害防治及应急管理支出_财力安排</t>
  </si>
  <si>
    <t>227_预备费_财力安排</t>
  </si>
  <si>
    <t>22902_年初预留_财力安排</t>
  </si>
  <si>
    <t>22999_其他支出_财力安排</t>
  </si>
  <si>
    <t>23203_地方政府一般债务付息支出_财力安排</t>
  </si>
  <si>
    <t>23303_地方政府一般债务发行费用支出_财力安排</t>
  </si>
  <si>
    <t>201_一般公共服务支出_财力安排</t>
  </si>
  <si>
    <t>202_外交支出_财力安排</t>
  </si>
  <si>
    <t>203_国防支出_财力安排</t>
  </si>
  <si>
    <t>204_公共安全支出_财力安排</t>
  </si>
  <si>
    <t>205_教育支出_财力安排</t>
  </si>
  <si>
    <t>206_科学技术支出_财力安排</t>
  </si>
  <si>
    <t>207_文化旅游体育与传媒支出_财力安排</t>
  </si>
  <si>
    <t>208_社会保障和就业支出_财力安排</t>
  </si>
  <si>
    <t>210_卫生健康支出_财力安排</t>
  </si>
  <si>
    <t>211_节能环保支出_财力安排</t>
  </si>
  <si>
    <t>212_城乡社区支出_财力安排</t>
  </si>
  <si>
    <t>213_农林水支出_财力安排</t>
  </si>
  <si>
    <t>214_交通运输支出_财力安排</t>
  </si>
  <si>
    <t>215_资源勘探工业信息等支出_财力安排</t>
  </si>
  <si>
    <t>216_商业服务业等支出_财力安排</t>
  </si>
  <si>
    <t>217_金融支出_财力安排</t>
  </si>
  <si>
    <t>219_援助其他地区支出_财力安排</t>
  </si>
  <si>
    <t>220_自然资源海洋气象等支出_财力安排</t>
  </si>
  <si>
    <t>221_住房保障支出_财力安排</t>
  </si>
  <si>
    <t>222_粮油物资储备支出_财力安排</t>
  </si>
  <si>
    <t>224_灾害防治及应急管理支出_财力安排</t>
  </si>
  <si>
    <t>229_其他支出_财力安排</t>
  </si>
  <si>
    <t>232_债务付息支出_财力安排</t>
  </si>
  <si>
    <t>233_债务发行费用支出_财力安排</t>
  </si>
  <si>
    <t>支出总计_财力安排</t>
  </si>
  <si>
    <t>20101_人大事务_专项转移支付收入安排</t>
  </si>
  <si>
    <t>20102_政协事务_专项转移支付收入安排</t>
  </si>
  <si>
    <t>20103_政府办公厅（室）及相关机构事务_专项转移支付收入安排</t>
  </si>
  <si>
    <t>20104_发展与改革事务_专项转移支付收入安排</t>
  </si>
  <si>
    <t>20105_统计信息事务_专项转移支付收入安排</t>
  </si>
  <si>
    <t>20106_财政事务_专项转移支付收入安排</t>
  </si>
  <si>
    <t>20107_税收事务_专项转移支付收入安排</t>
  </si>
  <si>
    <t>20108_审计事务_专项转移支付收入安排</t>
  </si>
  <si>
    <t>20109_海关事务_专项转移支付收入安排</t>
  </si>
  <si>
    <t>20111_纪检监察事务_专项转移支付收入安排</t>
  </si>
  <si>
    <t>20113_商贸事务_专项转移支付收入安排</t>
  </si>
  <si>
    <t>20114_知识产权事务_专项转移支付收入安排</t>
  </si>
  <si>
    <t>20123_民族事务_专项转移支付收入安排</t>
  </si>
  <si>
    <t>20125_港澳台事务_专项转移支付收入安排</t>
  </si>
  <si>
    <t>20126_档案事务_专项转移支付收入安排</t>
  </si>
  <si>
    <t>20128_民主党派及工商联事务_专项转移支付收入安排</t>
  </si>
  <si>
    <t>20129_群众团体事务_专项转移支付收入安排</t>
  </si>
  <si>
    <t>20131_党委办公厅（室）及相关机构事务_专项转移支付收入安排</t>
  </si>
  <si>
    <t>20132_组织事务_专项转移支付收入安排</t>
  </si>
  <si>
    <t>20133_宣传事务_专项转移支付收入安排</t>
  </si>
  <si>
    <t>20134_统战事务_专项转移支付收入安排</t>
  </si>
  <si>
    <t>20135_对外联络事务_专项转移支付收入安排</t>
  </si>
  <si>
    <t>20136_其他共产党事务支出_专项转移支付收入安排</t>
  </si>
  <si>
    <t>20137_网信事务_专项转移支付收入安排</t>
  </si>
  <si>
    <t>20138_市场监督管理事务_专项转移支付收入安排</t>
  </si>
  <si>
    <t>20139_社会工作事务_专项转移支付收入安排</t>
  </si>
  <si>
    <t>20140_信访事务_专项转移支付收入安排</t>
  </si>
  <si>
    <t>20199_其他一般公共服务支出_专项转移支付收入安排</t>
  </si>
  <si>
    <t>20201_外交管理事务_专项转移支付收入安排</t>
  </si>
  <si>
    <t>20202_驻外机构_专项转移支付收入安排</t>
  </si>
  <si>
    <t>20203_对外援助_专项转移支付收入安排</t>
  </si>
  <si>
    <t>20204_国际组织_专项转移支付收入安排</t>
  </si>
  <si>
    <t>20205_对外合作与交流_专项转移支付收入安排</t>
  </si>
  <si>
    <t>20206_对外宣传_专项转移支付收入安排</t>
  </si>
  <si>
    <t>20207_边界勘界联检_专项转移支付收入安排</t>
  </si>
  <si>
    <t>20208_国际发展合作_专项转移支付收入安排</t>
  </si>
  <si>
    <t>20299_其他外交支出_专项转移支付收入安排</t>
  </si>
  <si>
    <t>20301_军费_专项转移支付收入安排</t>
  </si>
  <si>
    <t>20304_国防科研事业_专项转移支付收入安排</t>
  </si>
  <si>
    <t>20305_专项工程_专项转移支付收入安排</t>
  </si>
  <si>
    <t>20306_国防动员_专项转移支付收入安排</t>
  </si>
  <si>
    <t>20399_其他国防支出_专项转移支付收入安排</t>
  </si>
  <si>
    <t>20401_武装警察部队_专项转移支付收入安排</t>
  </si>
  <si>
    <t>20402_公安_专项转移支付收入安排</t>
  </si>
  <si>
    <t>20403_国家安全_专项转移支付收入安排</t>
  </si>
  <si>
    <t>20404_检察_专项转移支付收入安排</t>
  </si>
  <si>
    <t>20405_法院_专项转移支付收入安排</t>
  </si>
  <si>
    <t>20406_司法_专项转移支付收入安排</t>
  </si>
  <si>
    <t>20407_监狱_专项转移支付收入安排</t>
  </si>
  <si>
    <t>20408_强制隔离戒毒_专项转移支付收入安排</t>
  </si>
  <si>
    <t>20409_国家保密_专项转移支付收入安排</t>
  </si>
  <si>
    <t>20410_缉私警察_专项转移支付收入安排</t>
  </si>
  <si>
    <t>20499_其他公共安全支出_专项转移支付收入安排</t>
  </si>
  <si>
    <t>20501_教育管理事务_专项转移支付收入安排</t>
  </si>
  <si>
    <t>20502_普通教育_专项转移支付收入安排</t>
  </si>
  <si>
    <t>20503_职业教育_专项转移支付收入安排</t>
  </si>
  <si>
    <t>20504_成人教育_专项转移支付收入安排</t>
  </si>
  <si>
    <t>20505_广播电视教育_专项转移支付收入安排</t>
  </si>
  <si>
    <t>20506_留学教育_专项转移支付收入安排</t>
  </si>
  <si>
    <t>20507_特殊教育_专项转移支付收入安排</t>
  </si>
  <si>
    <t>20508_进修及培训_专项转移支付收入安排</t>
  </si>
  <si>
    <t>20509_教育费附加安排的支出_专项转移支付收入安排</t>
  </si>
  <si>
    <t>20599_其他教育支出_专项转移支付收入安排</t>
  </si>
  <si>
    <t>20601_科学技术管理事务_专项转移支付收入安排</t>
  </si>
  <si>
    <t>20602_基础研究_专项转移支付收入安排</t>
  </si>
  <si>
    <t>20603_应用研究_专项转移支付收入安排</t>
  </si>
  <si>
    <t>20604_技术研究与开发_专项转移支付收入安排</t>
  </si>
  <si>
    <t>20605_科技条件与服务_专项转移支付收入安排</t>
  </si>
  <si>
    <t>20606_社会科学_专项转移支付收入安排</t>
  </si>
  <si>
    <t>20607_科学技术普及_专项转移支付收入安排</t>
  </si>
  <si>
    <t>20608_科技交流与合作_专项转移支付收入安排</t>
  </si>
  <si>
    <t>20609_科技重大项目_专项转移支付收入安排</t>
  </si>
  <si>
    <t>20699_其他科学技术支出_专项转移支付收入安排</t>
  </si>
  <si>
    <t>20701_文化和旅游_专项转移支付收入安排</t>
  </si>
  <si>
    <t>20702_文物_专项转移支付收入安排</t>
  </si>
  <si>
    <t>20703_体育_专项转移支付收入安排</t>
  </si>
  <si>
    <t>20706_新闻出版电影_专项转移支付收入安排</t>
  </si>
  <si>
    <t>20708_广播电视_专项转移支付收入安排</t>
  </si>
  <si>
    <t>20799_其他文化旅游体育与传媒支出_专项转移支付收入安排</t>
  </si>
  <si>
    <t>20801_人力资源和社会保障管理事务_专项转移支付收入安排</t>
  </si>
  <si>
    <t>20802_民政管理事务_专项转移支付收入安排</t>
  </si>
  <si>
    <t>20805_行政事业单位养老支出_专项转移支付收入安排</t>
  </si>
  <si>
    <t>20806_企业改革补助_专项转移支付收入安排</t>
  </si>
  <si>
    <t>20807_就业补助_专项转移支付收入安排</t>
  </si>
  <si>
    <t>20808_抚恤_专项转移支付收入安排</t>
  </si>
  <si>
    <t>20809_退役安置_专项转移支付收入安排</t>
  </si>
  <si>
    <t>20810_社会福利_专项转移支付收入安排</t>
  </si>
  <si>
    <t>20811_残疾人事业_专项转移支付收入安排</t>
  </si>
  <si>
    <t>20816_红十字事业_专项转移支付收入安排</t>
  </si>
  <si>
    <t>20819_最低生活保障_专项转移支付收入安排</t>
  </si>
  <si>
    <t>20820_临时救助_专项转移支付收入安排</t>
  </si>
  <si>
    <t>20821_特困人员救助供养_专项转移支付收入安排</t>
  </si>
  <si>
    <t>20824_补充道路交通事故社会救助基金_专项转移支付收入安排</t>
  </si>
  <si>
    <t>20825_其他生活救助_专项转移支付收入安排</t>
  </si>
  <si>
    <t>20826_财政对基本养老保险基金的补助_专项转移支付收入安排</t>
  </si>
  <si>
    <t>20827_财政对其他社会保险基金的补助_专项转移支付收入安排</t>
  </si>
  <si>
    <t>20828_退役军人管理事务_专项转移支付收入安排</t>
  </si>
  <si>
    <t>20830_财政代缴社会保险费支出_专项转移支付收入安排</t>
  </si>
  <si>
    <t>20899_其他社会保障和就业支出_专项转移支付收入安排</t>
  </si>
  <si>
    <t>21001_卫生健康管理事务_专项转移支付收入安排</t>
  </si>
  <si>
    <t>21002_公立医院_专项转移支付收入安排</t>
  </si>
  <si>
    <t>21003_基层医疗卫生机构_专项转移支付收入安排</t>
  </si>
  <si>
    <t>21004_公共卫生_专项转移支付收入安排</t>
  </si>
  <si>
    <t>21007_计划生育事务_专项转移支付收入安排</t>
  </si>
  <si>
    <t>21011_行政事业单位医疗_专项转移支付收入安排</t>
  </si>
  <si>
    <t>21012_财政对基本医疗保险基金的补助_专项转移支付收入安排</t>
  </si>
  <si>
    <t>21013_医疗救助_专项转移支付收入安排</t>
  </si>
  <si>
    <t>21014_优抚对象医疗_专项转移支付收入安排</t>
  </si>
  <si>
    <t>21015_医疗保障管理事务_专项转移支付收入安排</t>
  </si>
  <si>
    <t>21016_老龄卫生健康事务_专项转移支付收入安排</t>
  </si>
  <si>
    <t>21017_中医药事务_专项转移支付收入安排</t>
  </si>
  <si>
    <t>21018_疾病预防控制事务_专项转移支付收入安排</t>
  </si>
  <si>
    <t>21099_其他卫生健康支出_专项转移支付收入安排</t>
  </si>
  <si>
    <t>21101_环境保护管理事务_专项转移支付收入安排</t>
  </si>
  <si>
    <t>21102_环境监测与监察_专项转移支付收入安排</t>
  </si>
  <si>
    <t>21103_污染防治_专项转移支付收入安排</t>
  </si>
  <si>
    <t>21104_自然生态保护_专项转移支付收入安排</t>
  </si>
  <si>
    <t>21105_森林保护修复_专项转移支付收入安排</t>
  </si>
  <si>
    <t>21107_风沙荒漠治理_专项转移支付收入安排</t>
  </si>
  <si>
    <t>21108_退牧还草_专项转移支付收入安排</t>
  </si>
  <si>
    <t>21109_已垦草原退耕还草_专项转移支付收入安排</t>
  </si>
  <si>
    <t>21110_能源节约利用_专项转移支付收入安排</t>
  </si>
  <si>
    <t>21111_污染减排_专项转移支付收入安排</t>
  </si>
  <si>
    <t>21112_可再生能源_专项转移支付收入安排</t>
  </si>
  <si>
    <t>21113_循环经济_专项转移支付收入安排</t>
  </si>
  <si>
    <t>21114_能源管理事务_专项转移支付收入安排</t>
  </si>
  <si>
    <t>21199_其他节能环保支出_专项转移支付收入安排</t>
  </si>
  <si>
    <t>21201_城乡社区管理事务_专项转移支付收入安排</t>
  </si>
  <si>
    <t>21202_城乡社区规划与管理_专项转移支付收入安排</t>
  </si>
  <si>
    <t>21203_城乡社区公共设施_专项转移支付收入安排</t>
  </si>
  <si>
    <t>21205_城乡社区环境卫生_专项转移支付收入安排</t>
  </si>
  <si>
    <t>21206_建设市场管理与监督_专项转移支付收入安排</t>
  </si>
  <si>
    <t>21299_其他城乡社区支出_专项转移支付收入安排</t>
  </si>
  <si>
    <t>21301_农业农村_专项转移支付收入安排</t>
  </si>
  <si>
    <t>21302_林业和草原_专项转移支付收入安排</t>
  </si>
  <si>
    <t>21303_水利_专项转移支付收入安排</t>
  </si>
  <si>
    <t>21305_巩固脱贫攻坚成果衔接乡村振兴_专项转移支付收入安排</t>
  </si>
  <si>
    <t>21307_农村综合改革_专项转移支付收入安排</t>
  </si>
  <si>
    <t>21308_普惠金融发展支出_专项转移支付收入安排</t>
  </si>
  <si>
    <t>21309_目标价格补贴_专项转移支付收入安排</t>
  </si>
  <si>
    <t>21399_其他农林水支出_专项转移支付收入安排</t>
  </si>
  <si>
    <t>21401_公路水路运输_专项转移支付收入安排</t>
  </si>
  <si>
    <t>21402_铁路运输_专项转移支付收入安排</t>
  </si>
  <si>
    <t>21403_民用航空运输_专项转移支付收入安排</t>
  </si>
  <si>
    <t>21405_邮政业支出_专项转移支付收入安排</t>
  </si>
  <si>
    <t>21499_其他交通运输支出_专项转移支付收入安排</t>
  </si>
  <si>
    <t>21501_资源勘探开发_专项转移支付收入安排</t>
  </si>
  <si>
    <t>21502_制造业_专项转移支付收入安排</t>
  </si>
  <si>
    <t>21503_建筑业_专项转移支付收入安排</t>
  </si>
  <si>
    <t>21505_工业和信息产业监管_专项转移支付收入安排</t>
  </si>
  <si>
    <t>21507_国有资产监管_专项转移支付收入安排</t>
  </si>
  <si>
    <t>21508_支持中小企业发展和管理支出_专项转移支付收入安排</t>
  </si>
  <si>
    <t>21599_其他资源勘探工业信息等支出_专项转移支付收入安排</t>
  </si>
  <si>
    <t>21602_商业流通事务_专项转移支付收入安排</t>
  </si>
  <si>
    <t>21606_涉外发展服务支出_专项转移支付收入安排</t>
  </si>
  <si>
    <t>21699_其他商业服务业等支出_专项转移支付收入安排</t>
  </si>
  <si>
    <t>21701_金融部门行政支出_专项转移支付收入安排</t>
  </si>
  <si>
    <t>21702_金融部门监管支出_专项转移支付收入安排</t>
  </si>
  <si>
    <t>21703_金融发展支出_专项转移支付收入安排</t>
  </si>
  <si>
    <t>21704_金融调控支出_专项转移支付收入安排</t>
  </si>
  <si>
    <t>21799_其他金融支出_专项转移支付收入安排</t>
  </si>
  <si>
    <t>21901_一般公共服务_专项转移支付收入安排</t>
  </si>
  <si>
    <t>21902_教育_专项转移支付收入安排</t>
  </si>
  <si>
    <t>21903_文化旅游体育与传媒_专项转移支付收入安排</t>
  </si>
  <si>
    <t>21904_卫生健康_专项转移支付收入安排</t>
  </si>
  <si>
    <t>21905_节能环保_专项转移支付收入安排</t>
  </si>
  <si>
    <t>21906_农业农村_专项转移支付收入安排</t>
  </si>
  <si>
    <t>21907_交通运输_专项转移支付收入安排</t>
  </si>
  <si>
    <t>21908_住房保障_专项转移支付收入安排</t>
  </si>
  <si>
    <t>21999_其他支出_专项转移支付收入安排</t>
  </si>
  <si>
    <t>22001_自然资源事务_专项转移支付收入安排</t>
  </si>
  <si>
    <t>22005_气象事务_专项转移支付收入安排</t>
  </si>
  <si>
    <t>22099_其他自然资源海洋气象等支出_专项转移支付收入安排</t>
  </si>
  <si>
    <t>22101_保障性安居工程支出_专项转移支付收入安排</t>
  </si>
  <si>
    <t>22102_住房改革支出_专项转移支付收入安排</t>
  </si>
  <si>
    <t>22103_城乡社区住宅_专项转移支付收入安排</t>
  </si>
  <si>
    <t>22201_粮油物资事务_专项转移支付收入安排</t>
  </si>
  <si>
    <t>22203_能源储备_专项转移支付收入安排</t>
  </si>
  <si>
    <t>22204_粮油储备_专项转移支付收入安排</t>
  </si>
  <si>
    <t>22205_重要商品储备_专项转移支付收入安排</t>
  </si>
  <si>
    <t>22401_应急管理事务_专项转移支付收入安排</t>
  </si>
  <si>
    <t>22402_消防救援事务_专项转移支付收入安排</t>
  </si>
  <si>
    <t>22404_矿山安全_专项转移支付收入安排</t>
  </si>
  <si>
    <t>22405_地震事务_专项转移支付收入安排</t>
  </si>
  <si>
    <t>22406_自然灾害防治_专项转移支付收入安排</t>
  </si>
  <si>
    <t>22407_自然灾害救灾及恢复重建支出_专项转移支付收入安排</t>
  </si>
  <si>
    <t>22499_其他灾害防治及应急管理支出_专项转移支付收入安排</t>
  </si>
  <si>
    <t>227_预备费_专项转移支付收入安排</t>
  </si>
  <si>
    <t>22902_年初预留_专项转移支付收入安排</t>
  </si>
  <si>
    <t>22999_其他支出_专项转移支付收入安排</t>
  </si>
  <si>
    <t>23203_地方政府一般债务付息支出_专项转移支付收入安排</t>
  </si>
  <si>
    <t>23303_地方政府一般债务发行费用支出_专项转移支付收入安排</t>
  </si>
  <si>
    <t>201_一般公共服务支出_专项转移支付收入安排</t>
  </si>
  <si>
    <t>202_外交支出_专项转移支付收入安排</t>
  </si>
  <si>
    <t>203_国防支出_专项转移支付收入安排</t>
  </si>
  <si>
    <t>204_公共安全支出_专项转移支付收入安排</t>
  </si>
  <si>
    <t>205_教育支出_专项转移支付收入安排</t>
  </si>
  <si>
    <t>206_科学技术支出_专项转移支付收入安排</t>
  </si>
  <si>
    <t>207_文化旅游体育与传媒支出_专项转移支付收入安排</t>
  </si>
  <si>
    <t>208_社会保障和就业支出_专项转移支付收入安排</t>
  </si>
  <si>
    <t>210_卫生健康支出_专项转移支付收入安排</t>
  </si>
  <si>
    <t>211_节能环保支出_专项转移支付收入安排</t>
  </si>
  <si>
    <t>212_城乡社区支出_专项转移支付收入安排</t>
  </si>
  <si>
    <t>213_农林水支出_专项转移支付收入安排</t>
  </si>
  <si>
    <t>214_交通运输支出_专项转移支付收入安排</t>
  </si>
  <si>
    <t>215_资源勘探工业信息等支出_专项转移支付收入安排</t>
  </si>
  <si>
    <t>216_商业服务业等支出_专项转移支付收入安排</t>
  </si>
  <si>
    <t>217_金融支出_专项转移支付收入安排</t>
  </si>
  <si>
    <t>219_援助其他地区支出_专项转移支付收入安排</t>
  </si>
  <si>
    <t>220_自然资源海洋气象等支出_专项转移支付收入安排</t>
  </si>
  <si>
    <t>221_住房保障支出_专项转移支付收入安排</t>
  </si>
  <si>
    <t>222_粮油物资储备支出_专项转移支付收入安排</t>
  </si>
  <si>
    <t>224_灾害防治及应急管理支出_专项转移支付收入安排</t>
  </si>
  <si>
    <t>229_其他支出_专项转移支付收入安排</t>
  </si>
  <si>
    <t>232_债务付息支出_专项转移支付收入安排</t>
  </si>
  <si>
    <t>233_债务发行费用支出_专项转移支付收入安排</t>
  </si>
  <si>
    <t>支出总计_专项转移支付收入安排</t>
  </si>
  <si>
    <t>20101_人大事务_动用上年结余安排</t>
  </si>
  <si>
    <t>20102_政协事务_动用上年结余安排</t>
  </si>
  <si>
    <t>20103_政府办公厅（室）及相关机构事务_动用上年结余安排</t>
  </si>
  <si>
    <t>20104_发展与改革事务_动用上年结余安排</t>
  </si>
  <si>
    <t>20105_统计信息事务_动用上年结余安排</t>
  </si>
  <si>
    <t>20106_财政事务_动用上年结余安排</t>
  </si>
  <si>
    <t>20107_税收事务_动用上年结余安排</t>
  </si>
  <si>
    <t>20108_审计事务_动用上年结余安排</t>
  </si>
  <si>
    <t>20109_海关事务_动用上年结余安排</t>
  </si>
  <si>
    <t>20111_纪检监察事务_动用上年结余安排</t>
  </si>
  <si>
    <t>20113_商贸事务_动用上年结余安排</t>
  </si>
  <si>
    <t>20114_知识产权事务_动用上年结余安排</t>
  </si>
  <si>
    <t>20123_民族事务_动用上年结余安排</t>
  </si>
  <si>
    <t>20125_港澳台事务_动用上年结余安排</t>
  </si>
  <si>
    <t>20126_档案事务_动用上年结余安排</t>
  </si>
  <si>
    <t>20128_民主党派及工商联事务_动用上年结余安排</t>
  </si>
  <si>
    <t>20129_群众团体事务_动用上年结余安排</t>
  </si>
  <si>
    <t>20131_党委办公厅（室）及相关机构事务_动用上年结余安排</t>
  </si>
  <si>
    <t>20132_组织事务_动用上年结余安排</t>
  </si>
  <si>
    <t>20133_宣传事务_动用上年结余安排</t>
  </si>
  <si>
    <t>20134_统战事务_动用上年结余安排</t>
  </si>
  <si>
    <t>20135_对外联络事务_动用上年结余安排</t>
  </si>
  <si>
    <t>20136_其他共产党事务支出_动用上年结余安排</t>
  </si>
  <si>
    <t>20137_网信事务_动用上年结余安排</t>
  </si>
  <si>
    <t>20138_市场监督管理事务_动用上年结余安排</t>
  </si>
  <si>
    <t>20139_社会工作事务_动用上年结余安排</t>
  </si>
  <si>
    <t>20140_信访事务_动用上年结余安排</t>
  </si>
  <si>
    <t>20199_其他一般公共服务支出_动用上年结余安排</t>
  </si>
  <si>
    <t>20201_外交管理事务_动用上年结余安排</t>
  </si>
  <si>
    <t>20202_驻外机构_动用上年结余安排</t>
  </si>
  <si>
    <t>20203_对外援助_动用上年结余安排</t>
  </si>
  <si>
    <t>20204_国际组织_动用上年结余安排</t>
  </si>
  <si>
    <t>20205_对外合作与交流_动用上年结余安排</t>
  </si>
  <si>
    <t>20206_对外宣传_动用上年结余安排</t>
  </si>
  <si>
    <t>20207_边界勘界联检_动用上年结余安排</t>
  </si>
  <si>
    <t>20208_国际发展合作_动用上年结余安排</t>
  </si>
  <si>
    <t>20299_其他外交支出_动用上年结余安排</t>
  </si>
  <si>
    <t>20301_军费_动用上年结余安排</t>
  </si>
  <si>
    <t>20304_国防科研事业_动用上年结余安排</t>
  </si>
  <si>
    <t>20305_专项工程_动用上年结余安排</t>
  </si>
  <si>
    <t>20306_国防动员_动用上年结余安排</t>
  </si>
  <si>
    <t>20399_其他国防支出_动用上年结余安排</t>
  </si>
  <si>
    <t>20401_武装警察部队_动用上年结余安排</t>
  </si>
  <si>
    <t>20402_公安_动用上年结余安排</t>
  </si>
  <si>
    <t>20403_国家安全_动用上年结余安排</t>
  </si>
  <si>
    <t>20404_检察_动用上年结余安排</t>
  </si>
  <si>
    <t>20405_法院_动用上年结余安排</t>
  </si>
  <si>
    <t>20406_司法_动用上年结余安排</t>
  </si>
  <si>
    <t>20407_监狱_动用上年结余安排</t>
  </si>
  <si>
    <t>20408_强制隔离戒毒_动用上年结余安排</t>
  </si>
  <si>
    <t>20409_国家保密_动用上年结余安排</t>
  </si>
  <si>
    <t>20410_缉私警察_动用上年结余安排</t>
  </si>
  <si>
    <t>20499_其他公共安全支出_动用上年结余安排</t>
  </si>
  <si>
    <t>20501_教育管理事务_动用上年结余安排</t>
  </si>
  <si>
    <t>20502_普通教育_动用上年结余安排</t>
  </si>
  <si>
    <t>20503_职业教育_动用上年结余安排</t>
  </si>
  <si>
    <t>20504_成人教育_动用上年结余安排</t>
  </si>
  <si>
    <t>20505_广播电视教育_动用上年结余安排</t>
  </si>
  <si>
    <t>20506_留学教育_动用上年结余安排</t>
  </si>
  <si>
    <t>20507_特殊教育_动用上年结余安排</t>
  </si>
  <si>
    <t>20508_进修及培训_动用上年结余安排</t>
  </si>
  <si>
    <t>20509_教育费附加安排的支出_动用上年结余安排</t>
  </si>
  <si>
    <t>20599_其他教育支出_动用上年结余安排</t>
  </si>
  <si>
    <t>20601_科学技术管理事务_动用上年结余安排</t>
  </si>
  <si>
    <t>20602_基础研究_动用上年结余安排</t>
  </si>
  <si>
    <t>20603_应用研究_动用上年结余安排</t>
  </si>
  <si>
    <t>20604_技术研究与开发_动用上年结余安排</t>
  </si>
  <si>
    <t>20605_科技条件与服务_动用上年结余安排</t>
  </si>
  <si>
    <t>20606_社会科学_动用上年结余安排</t>
  </si>
  <si>
    <t>20607_科学技术普及_动用上年结余安排</t>
  </si>
  <si>
    <t>20608_科技交流与合作_动用上年结余安排</t>
  </si>
  <si>
    <t>20609_科技重大项目_动用上年结余安排</t>
  </si>
  <si>
    <t>20699_其他科学技术支出_动用上年结余安排</t>
  </si>
  <si>
    <t>20701_文化和旅游_动用上年结余安排</t>
  </si>
  <si>
    <t>20702_文物_动用上年结余安排</t>
  </si>
  <si>
    <t>20703_体育_动用上年结余安排</t>
  </si>
  <si>
    <t>20706_新闻出版电影_动用上年结余安排</t>
  </si>
  <si>
    <t>20708_广播电视_动用上年结余安排</t>
  </si>
  <si>
    <t>20799_其他文化旅游体育与传媒支出_动用上年结余安排</t>
  </si>
  <si>
    <t>20801_人力资源和社会保障管理事务_动用上年结余安排</t>
  </si>
  <si>
    <t>20802_民政管理事务_动用上年结余安排</t>
  </si>
  <si>
    <t>20805_行政事业单位养老支出_动用上年结余安排</t>
  </si>
  <si>
    <t>20806_企业改革补助_动用上年结余安排</t>
  </si>
  <si>
    <t>20807_就业补助_动用上年结余安排</t>
  </si>
  <si>
    <t>20808_抚恤_动用上年结余安排</t>
  </si>
  <si>
    <t>20809_退役安置_动用上年结余安排</t>
  </si>
  <si>
    <t>20810_社会福利_动用上年结余安排</t>
  </si>
  <si>
    <t>20811_残疾人事业_动用上年结余安排</t>
  </si>
  <si>
    <t>20816_红十字事业_动用上年结余安排</t>
  </si>
  <si>
    <t>20819_最低生活保障_动用上年结余安排</t>
  </si>
  <si>
    <t>20820_临时救助_动用上年结余安排</t>
  </si>
  <si>
    <t>20821_特困人员救助供养_动用上年结余安排</t>
  </si>
  <si>
    <t>20824_补充道路交通事故社会救助基金_动用上年结余安排</t>
  </si>
  <si>
    <t>20825_其他生活救助_动用上年结余安排</t>
  </si>
  <si>
    <t>20826_财政对基本养老保险基金的补助_动用上年结余安排</t>
  </si>
  <si>
    <t>20827_财政对其他社会保险基金的补助_动用上年结余安排</t>
  </si>
  <si>
    <t>20828_退役军人管理事务_动用上年结余安排</t>
  </si>
  <si>
    <t>20830_财政代缴社会保险费支出_动用上年结余安排</t>
  </si>
  <si>
    <t>20899_其他社会保障和就业支出_动用上年结余安排</t>
  </si>
  <si>
    <t>21001_卫生健康管理事务_动用上年结余安排</t>
  </si>
  <si>
    <t>21002_公立医院_动用上年结余安排</t>
  </si>
  <si>
    <t>21003_基层医疗卫生机构_动用上年结余安排</t>
  </si>
  <si>
    <t>21004_公共卫生_动用上年结余安排</t>
  </si>
  <si>
    <t>21007_计划生育事务_动用上年结余安排</t>
  </si>
  <si>
    <t>21011_行政事业单位医疗_动用上年结余安排</t>
  </si>
  <si>
    <t>21012_财政对基本医疗保险基金的补助_动用上年结余安排</t>
  </si>
  <si>
    <t>21013_医疗救助_动用上年结余安排</t>
  </si>
  <si>
    <t>21014_优抚对象医疗_动用上年结余安排</t>
  </si>
  <si>
    <t>21015_医疗保障管理事务_动用上年结余安排</t>
  </si>
  <si>
    <t>21016_老龄卫生健康事务_动用上年结余安排</t>
  </si>
  <si>
    <t>21017_中医药事务_动用上年结余安排</t>
  </si>
  <si>
    <t>21018_疾病预防控制事务_动用上年结余安排</t>
  </si>
  <si>
    <t>21099_其他卫生健康支出_动用上年结余安排</t>
  </si>
  <si>
    <t>21101_环境保护管理事务_动用上年结余安排</t>
  </si>
  <si>
    <t>21102_环境监测与监察_动用上年结余安排</t>
  </si>
  <si>
    <t>21103_污染防治_动用上年结余安排</t>
  </si>
  <si>
    <t>21104_自然生态保护_动用上年结余安排</t>
  </si>
  <si>
    <t>21105_森林保护修复_动用上年结余安排</t>
  </si>
  <si>
    <t>21107_风沙荒漠治理_动用上年结余安排</t>
  </si>
  <si>
    <t>21108_退牧还草_动用上年结余安排</t>
  </si>
  <si>
    <t>21109_已垦草原退耕还草_动用上年结余安排</t>
  </si>
  <si>
    <t>21110_能源节约利用_动用上年结余安排</t>
  </si>
  <si>
    <t>21111_污染减排_动用上年结余安排</t>
  </si>
  <si>
    <t>21112_可再生能源_动用上年结余安排</t>
  </si>
  <si>
    <t>21113_循环经济_动用上年结余安排</t>
  </si>
  <si>
    <t>21114_能源管理事务_动用上年结余安排</t>
  </si>
  <si>
    <t>21199_其他节能环保支出_动用上年结余安排</t>
  </si>
  <si>
    <t>21201_城乡社区管理事务_动用上年结余安排</t>
  </si>
  <si>
    <t>21202_城乡社区规划与管理_动用上年结余安排</t>
  </si>
  <si>
    <t>21203_城乡社区公共设施_动用上年结余安排</t>
  </si>
  <si>
    <t>21205_城乡社区环境卫生_动用上年结余安排</t>
  </si>
  <si>
    <t>21206_建设市场管理与监督_动用上年结余安排</t>
  </si>
  <si>
    <t>21299_其他城乡社区支出_动用上年结余安排</t>
  </si>
  <si>
    <t>21301_农业农村_动用上年结余安排</t>
  </si>
  <si>
    <t>21302_林业和草原_动用上年结余安排</t>
  </si>
  <si>
    <t>21303_水利_动用上年结余安排</t>
  </si>
  <si>
    <t>21305_巩固脱贫攻坚成果衔接乡村振兴_动用上年结余安排</t>
  </si>
  <si>
    <t>21307_农村综合改革_动用上年结余安排</t>
  </si>
  <si>
    <t>21308_普惠金融发展支出_动用上年结余安排</t>
  </si>
  <si>
    <t>21309_目标价格补贴_动用上年结余安排</t>
  </si>
  <si>
    <t>21399_其他农林水支出_动用上年结余安排</t>
  </si>
  <si>
    <t>21401_公路水路运输_动用上年结余安排</t>
  </si>
  <si>
    <t>21402_铁路运输_动用上年结余安排</t>
  </si>
  <si>
    <t>21403_民用航空运输_动用上年结余安排</t>
  </si>
  <si>
    <t>21405_邮政业支出_动用上年结余安排</t>
  </si>
  <si>
    <t>21499_其他交通运输支出_动用上年结余安排</t>
  </si>
  <si>
    <t>21501_资源勘探开发_动用上年结余安排</t>
  </si>
  <si>
    <t>21502_制造业_动用上年结余安排</t>
  </si>
  <si>
    <t>21503_建筑业_动用上年结余安排</t>
  </si>
  <si>
    <t>21505_工业和信息产业监管_动用上年结余安排</t>
  </si>
  <si>
    <t>21507_国有资产监管_动用上年结余安排</t>
  </si>
  <si>
    <t>21508_支持中小企业发展和管理支出_动用上年结余安排</t>
  </si>
  <si>
    <t>21599_其他资源勘探工业信息等支出_动用上年结余安排</t>
  </si>
  <si>
    <t>21602_商业流通事务_动用上年结余安排</t>
  </si>
  <si>
    <t>21606_涉外发展服务支出_动用上年结余安排</t>
  </si>
  <si>
    <t>21699_其他商业服务业等支出_动用上年结余安排</t>
  </si>
  <si>
    <t>21701_金融部门行政支出_动用上年结余安排</t>
  </si>
  <si>
    <t>21702_金融部门监管支出_动用上年结余安排</t>
  </si>
  <si>
    <t>21703_金融发展支出_动用上年结余安排</t>
  </si>
  <si>
    <t>21704_金融调控支出_动用上年结余安排</t>
  </si>
  <si>
    <t>21799_其他金融支出_动用上年结余安排</t>
  </si>
  <si>
    <t>21901_一般公共服务_动用上年结余安排</t>
  </si>
  <si>
    <t>21902_教育_动用上年结余安排</t>
  </si>
  <si>
    <t>21903_文化旅游体育与传媒_动用上年结余安排</t>
  </si>
  <si>
    <t>21904_卫生健康_动用上年结余安排</t>
  </si>
  <si>
    <t>21905_节能环保_动用上年结余安排</t>
  </si>
  <si>
    <t>21906_农业农村_动用上年结余安排</t>
  </si>
  <si>
    <t>21907_交通运输_动用上年结余安排</t>
  </si>
  <si>
    <t>21908_住房保障_动用上年结余安排</t>
  </si>
  <si>
    <t>21999_其他支出_动用上年结余安排</t>
  </si>
  <si>
    <t>22001_自然资源事务_动用上年结余安排</t>
  </si>
  <si>
    <t>22005_气象事务_动用上年结余安排</t>
  </si>
  <si>
    <t>22099_其他自然资源海洋气象等支出_动用上年结余安排</t>
  </si>
  <si>
    <t>22101_保障性安居工程支出_动用上年结余安排</t>
  </si>
  <si>
    <t>22102_住房改革支出_动用上年结余安排</t>
  </si>
  <si>
    <t>22103_城乡社区住宅_动用上年结余安排</t>
  </si>
  <si>
    <t>22201_粮油物资事务_动用上年结余安排</t>
  </si>
  <si>
    <t>22203_能源储备_动用上年结余安排</t>
  </si>
  <si>
    <t>22204_粮油储备_动用上年结余安排</t>
  </si>
  <si>
    <t>22205_重要商品储备_动用上年结余安排</t>
  </si>
  <si>
    <t>22401_应急管理事务_动用上年结余安排</t>
  </si>
  <si>
    <t>22402_消防救援事务_动用上年结余安排</t>
  </si>
  <si>
    <t>22404_矿山安全_动用上年结余安排</t>
  </si>
  <si>
    <t>22405_地震事务_动用上年结余安排</t>
  </si>
  <si>
    <t>22406_自然灾害防治_动用上年结余安排</t>
  </si>
  <si>
    <t>22407_自然灾害救灾及恢复重建支出_动用上年结余安排</t>
  </si>
  <si>
    <t>22499_其他灾害防治及应急管理支出_动用上年结余安排</t>
  </si>
  <si>
    <t>227_预备费_动用上年结余安排</t>
  </si>
  <si>
    <t>22902_年初预留_动用上年结余安排</t>
  </si>
  <si>
    <t>22999_其他支出_动用上年结余安排</t>
  </si>
  <si>
    <t>23203_地方政府一般债务付息支出_动用上年结余安排</t>
  </si>
  <si>
    <t>23303_地方政府一般债务发行费用支出_动用上年结余安排</t>
  </si>
  <si>
    <t>201_一般公共服务支出_动用上年结余安排</t>
  </si>
  <si>
    <t>202_外交支出_动用上年结余安排</t>
  </si>
  <si>
    <t>203_国防支出_动用上年结余安排</t>
  </si>
  <si>
    <t>204_公共安全支出_动用上年结余安排</t>
  </si>
  <si>
    <t>205_教育支出_动用上年结余安排</t>
  </si>
  <si>
    <t>206_科学技术支出_动用上年结余安排</t>
  </si>
  <si>
    <t>207_文化旅游体育与传媒支出_动用上年结余安排</t>
  </si>
  <si>
    <t>208_社会保障和就业支出_动用上年结余安排</t>
  </si>
  <si>
    <t>210_卫生健康支出_动用上年结余安排</t>
  </si>
  <si>
    <t>211_节能环保支出_动用上年结余安排</t>
  </si>
  <si>
    <t>212_城乡社区支出_动用上年结余安排</t>
  </si>
  <si>
    <t>213_农林水支出_动用上年结余安排</t>
  </si>
  <si>
    <t>214_交通运输支出_动用上年结余安排</t>
  </si>
  <si>
    <t>215_资源勘探工业信息等支出_动用上年结余安排</t>
  </si>
  <si>
    <t>216_商业服务业等支出_动用上年结余安排</t>
  </si>
  <si>
    <t>217_金融支出_动用上年结余安排</t>
  </si>
  <si>
    <t>219_援助其他地区支出_动用上年结余安排</t>
  </si>
  <si>
    <t>220_自然资源海洋气象等支出_动用上年结余安排</t>
  </si>
  <si>
    <t>221_住房保障支出_动用上年结余安排</t>
  </si>
  <si>
    <t>222_粮油物资储备支出_动用上年结余安排</t>
  </si>
  <si>
    <t>224_灾害防治及应急管理支出_动用上年结余安排</t>
  </si>
  <si>
    <t>229_其他支出_动用上年结余安排</t>
  </si>
  <si>
    <t>232_债务付息支出_动用上年结余安排</t>
  </si>
  <si>
    <t>233_债务发行费用支出_动用上年结余安排</t>
  </si>
  <si>
    <t>支出总计_动用上年结余安排</t>
  </si>
  <si>
    <t>20101_人大事务_调入资金</t>
  </si>
  <si>
    <t>20102_政协事务_调入资金</t>
  </si>
  <si>
    <t>20103_政府办公厅（室）及相关机构事务_调入资金</t>
  </si>
  <si>
    <t>20104_发展与改革事务_调入资金</t>
  </si>
  <si>
    <t>20105_统计信息事务_调入资金</t>
  </si>
  <si>
    <t>20106_财政事务_调入资金</t>
  </si>
  <si>
    <t>20107_税收事务_调入资金</t>
  </si>
  <si>
    <t>20108_审计事务_调入资金</t>
  </si>
  <si>
    <t>20109_海关事务_调入资金</t>
  </si>
  <si>
    <t>20111_纪检监察事务_调入资金</t>
  </si>
  <si>
    <t>20113_商贸事务_调入资金</t>
  </si>
  <si>
    <t>20114_知识产权事务_调入资金</t>
  </si>
  <si>
    <t>20123_民族事务_调入资金</t>
  </si>
  <si>
    <t>20125_港澳台事务_调入资金</t>
  </si>
  <si>
    <t>20126_档案事务_调入资金</t>
  </si>
  <si>
    <t>20128_民主党派及工商联事务_调入资金</t>
  </si>
  <si>
    <t>20129_群众团体事务_调入资金</t>
  </si>
  <si>
    <t>20131_党委办公厅（室）及相关机构事务_调入资金</t>
  </si>
  <si>
    <t>20132_组织事务_调入资金</t>
  </si>
  <si>
    <t>20133_宣传事务_调入资金</t>
  </si>
  <si>
    <t>20134_统战事务_调入资金</t>
  </si>
  <si>
    <t>20135_对外联络事务_调入资金</t>
  </si>
  <si>
    <t>20136_其他共产党事务支出_调入资金</t>
  </si>
  <si>
    <t>20137_网信事务_调入资金</t>
  </si>
  <si>
    <t>20138_市场监督管理事务_调入资金</t>
  </si>
  <si>
    <t>20139_社会工作事务_调入资金</t>
  </si>
  <si>
    <t>20140_信访事务_调入资金</t>
  </si>
  <si>
    <t>20199_其他一般公共服务支出_调入资金</t>
  </si>
  <si>
    <t>20201_外交管理事务_调入资金</t>
  </si>
  <si>
    <t>20202_驻外机构_调入资金</t>
  </si>
  <si>
    <t>20203_对外援助_调入资金</t>
  </si>
  <si>
    <t>20204_国际组织_调入资金</t>
  </si>
  <si>
    <t>20205_对外合作与交流_调入资金</t>
  </si>
  <si>
    <t>20206_对外宣传_调入资金</t>
  </si>
  <si>
    <t>20207_边界勘界联检_调入资金</t>
  </si>
  <si>
    <t>20208_国际发展合作_调入资金</t>
  </si>
  <si>
    <t>20299_其他外交支出_调入资金</t>
  </si>
  <si>
    <t>20301_军费_调入资金</t>
  </si>
  <si>
    <t>20304_国防科研事业_调入资金</t>
  </si>
  <si>
    <t>20305_专项工程_调入资金</t>
  </si>
  <si>
    <t>20306_国防动员_调入资金</t>
  </si>
  <si>
    <t>20399_其他国防支出_调入资金</t>
  </si>
  <si>
    <t>20401_武装警察部队_调入资金</t>
  </si>
  <si>
    <t>20402_公安_调入资金</t>
  </si>
  <si>
    <t>20403_国家安全_调入资金</t>
  </si>
  <si>
    <t>20404_检察_调入资金</t>
  </si>
  <si>
    <t>20405_法院_调入资金</t>
  </si>
  <si>
    <t>20406_司法_调入资金</t>
  </si>
  <si>
    <t>20407_监狱_调入资金</t>
  </si>
  <si>
    <t>20408_强制隔离戒毒_调入资金</t>
  </si>
  <si>
    <t>20409_国家保密_调入资金</t>
  </si>
  <si>
    <t>20410_缉私警察_调入资金</t>
  </si>
  <si>
    <t>20499_其他公共安全支出_调入资金</t>
  </si>
  <si>
    <t>20501_教育管理事务_调入资金</t>
  </si>
  <si>
    <t>20502_普通教育_调入资金</t>
  </si>
  <si>
    <t>20503_职业教育_调入资金</t>
  </si>
  <si>
    <t>20504_成人教育_调入资金</t>
  </si>
  <si>
    <t>20505_广播电视教育_调入资金</t>
  </si>
  <si>
    <t>20506_留学教育_调入资金</t>
  </si>
  <si>
    <t>20507_特殊教育_调入资金</t>
  </si>
  <si>
    <t>20508_进修及培训_调入资金</t>
  </si>
  <si>
    <t>20509_教育费附加安排的支出_调入资金</t>
  </si>
  <si>
    <t>20599_其他教育支出_调入资金</t>
  </si>
  <si>
    <t>20601_科学技术管理事务_调入资金</t>
  </si>
  <si>
    <t>20602_基础研究_调入资金</t>
  </si>
  <si>
    <t>20603_应用研究_调入资金</t>
  </si>
  <si>
    <t>20604_技术研究与开发_调入资金</t>
  </si>
  <si>
    <t>20605_科技条件与服务_调入资金</t>
  </si>
  <si>
    <t>20606_社会科学_调入资金</t>
  </si>
  <si>
    <t>20607_科学技术普及_调入资金</t>
  </si>
  <si>
    <t>20608_科技交流与合作_调入资金</t>
  </si>
  <si>
    <t>20609_科技重大项目_调入资金</t>
  </si>
  <si>
    <t>20699_其他科学技术支出_调入资金</t>
  </si>
  <si>
    <t>20701_文化和旅游_调入资金</t>
  </si>
  <si>
    <t>20702_文物_调入资金</t>
  </si>
  <si>
    <t>20703_体育_调入资金</t>
  </si>
  <si>
    <t>20706_新闻出版电影_调入资金</t>
  </si>
  <si>
    <t>20708_广播电视_调入资金</t>
  </si>
  <si>
    <t>20799_其他文化旅游体育与传媒支出_调入资金</t>
  </si>
  <si>
    <t>20801_人力资源和社会保障管理事务_调入资金</t>
  </si>
  <si>
    <t>20802_民政管理事务_调入资金</t>
  </si>
  <si>
    <t>20805_行政事业单位养老支出_调入资金</t>
  </si>
  <si>
    <t>20806_企业改革补助_调入资金</t>
  </si>
  <si>
    <t>20807_就业补助_调入资金</t>
  </si>
  <si>
    <t>20808_抚恤_调入资金</t>
  </si>
  <si>
    <t>20809_退役安置_调入资金</t>
  </si>
  <si>
    <t>20810_社会福利_调入资金</t>
  </si>
  <si>
    <t>20811_残疾人事业_调入资金</t>
  </si>
  <si>
    <t>20816_红十字事业_调入资金</t>
  </si>
  <si>
    <t>20819_最低生活保障_调入资金</t>
  </si>
  <si>
    <t>20820_临时救助_调入资金</t>
  </si>
  <si>
    <t>20821_特困人员救助供养_调入资金</t>
  </si>
  <si>
    <t>20824_补充道路交通事故社会救助基金_调入资金</t>
  </si>
  <si>
    <t>20825_其他生活救助_调入资金</t>
  </si>
  <si>
    <t>20826_财政对基本养老保险基金的补助_调入资金</t>
  </si>
  <si>
    <t>20827_财政对其他社会保险基金的补助_调入资金</t>
  </si>
  <si>
    <t>20828_退役军人管理事务_调入资金</t>
  </si>
  <si>
    <t>20830_财政代缴社会保险费支出_调入资金</t>
  </si>
  <si>
    <t>20899_其他社会保障和就业支出_调入资金</t>
  </si>
  <si>
    <t>21001_卫生健康管理事务_调入资金</t>
  </si>
  <si>
    <t>21002_公立医院_调入资金</t>
  </si>
  <si>
    <t>21003_基层医疗卫生机构_调入资金</t>
  </si>
  <si>
    <t>21004_公共卫生_调入资金</t>
  </si>
  <si>
    <t>21007_计划生育事务_调入资金</t>
  </si>
  <si>
    <t>21011_行政事业单位医疗_调入资金</t>
  </si>
  <si>
    <t>21012_财政对基本医疗保险基金的补助_调入资金</t>
  </si>
  <si>
    <t>21013_医疗救助_调入资金</t>
  </si>
  <si>
    <t>21014_优抚对象医疗_调入资金</t>
  </si>
  <si>
    <t>21015_医疗保障管理事务_调入资金</t>
  </si>
  <si>
    <t>21016_老龄卫生健康事务_调入资金</t>
  </si>
  <si>
    <t>21017_中医药事务_调入资金</t>
  </si>
  <si>
    <t>21018_疾病预防控制事务_调入资金</t>
  </si>
  <si>
    <t>21099_其他卫生健康支出_调入资金</t>
  </si>
  <si>
    <t>21101_环境保护管理事务_调入资金</t>
  </si>
  <si>
    <t>21102_环境监测与监察_调入资金</t>
  </si>
  <si>
    <t>21103_污染防治_调入资金</t>
  </si>
  <si>
    <t>21104_自然生态保护_调入资金</t>
  </si>
  <si>
    <t>21105_森林保护修复_调入资金</t>
  </si>
  <si>
    <t>21107_风沙荒漠治理_调入资金</t>
  </si>
  <si>
    <t>21108_退牧还草_调入资金</t>
  </si>
  <si>
    <t>21109_已垦草原退耕还草_调入资金</t>
  </si>
  <si>
    <t>21110_能源节约利用_调入资金</t>
  </si>
  <si>
    <t>21111_污染减排_调入资金</t>
  </si>
  <si>
    <t>21112_可再生能源_调入资金</t>
  </si>
  <si>
    <t>21113_循环经济_调入资金</t>
  </si>
  <si>
    <t>21114_能源管理事务_调入资金</t>
  </si>
  <si>
    <t>21199_其他节能环保支出_调入资金</t>
  </si>
  <si>
    <t>21201_城乡社区管理事务_调入资金</t>
  </si>
  <si>
    <t>21202_城乡社区规划与管理_调入资金</t>
  </si>
  <si>
    <t>21203_城乡社区公共设施_调入资金</t>
  </si>
  <si>
    <t>21205_城乡社区环境卫生_调入资金</t>
  </si>
  <si>
    <t>21206_建设市场管理与监督_调入资金</t>
  </si>
  <si>
    <t>21299_其他城乡社区支出_调入资金</t>
  </si>
  <si>
    <t>21301_农业农村_调入资金</t>
  </si>
  <si>
    <t>21302_林业和草原_调入资金</t>
  </si>
  <si>
    <t>21303_水利_调入资金</t>
  </si>
  <si>
    <t>21305_巩固脱贫攻坚成果衔接乡村振兴_调入资金</t>
  </si>
  <si>
    <t>21307_农村综合改革_调入资金</t>
  </si>
  <si>
    <t>21308_普惠金融发展支出_调入资金</t>
  </si>
  <si>
    <t>21309_目标价格补贴_调入资金</t>
  </si>
  <si>
    <t>21399_其他农林水支出_调入资金</t>
  </si>
  <si>
    <t>21401_公路水路运输_调入资金</t>
  </si>
  <si>
    <t>21402_铁路运输_调入资金</t>
  </si>
  <si>
    <t>21403_民用航空运输_调入资金</t>
  </si>
  <si>
    <t>21405_邮政业支出_调入资金</t>
  </si>
  <si>
    <t>21499_其他交通运输支出_调入资金</t>
  </si>
  <si>
    <t>21501_资源勘探开发_调入资金</t>
  </si>
  <si>
    <t>21502_制造业_调入资金</t>
  </si>
  <si>
    <t>21503_建筑业_调入资金</t>
  </si>
  <si>
    <t>21505_工业和信息产业监管_调入资金</t>
  </si>
  <si>
    <t>21507_国有资产监管_调入资金</t>
  </si>
  <si>
    <t>21508_支持中小企业发展和管理支出_调入资金</t>
  </si>
  <si>
    <t>21599_其他资源勘探工业信息等支出_调入资金</t>
  </si>
  <si>
    <t>21602_商业流通事务_调入资金</t>
  </si>
  <si>
    <t>21606_涉外发展服务支出_调入资金</t>
  </si>
  <si>
    <t>21699_其他商业服务业等支出_调入资金</t>
  </si>
  <si>
    <t>21701_金融部门行政支出_调入资金</t>
  </si>
  <si>
    <t>21702_金融部门监管支出_调入资金</t>
  </si>
  <si>
    <t>21703_金融发展支出_调入资金</t>
  </si>
  <si>
    <t>21704_金融调控支出_调入资金</t>
  </si>
  <si>
    <t>21799_其他金融支出_调入资金</t>
  </si>
  <si>
    <t>21901_一般公共服务_调入资金</t>
  </si>
  <si>
    <t>21902_教育_调入资金</t>
  </si>
  <si>
    <t>21903_文化旅游体育与传媒_调入资金</t>
  </si>
  <si>
    <t>21904_卫生健康_调入资金</t>
  </si>
  <si>
    <t>21905_节能环保_调入资金</t>
  </si>
  <si>
    <t>21906_农业农村_调入资金</t>
  </si>
  <si>
    <t>21907_交通运输_调入资金</t>
  </si>
  <si>
    <t>21908_住房保障_调入资金</t>
  </si>
  <si>
    <t>21999_其他支出_调入资金</t>
  </si>
  <si>
    <t>22001_自然资源事务_调入资金</t>
  </si>
  <si>
    <t>22005_气象事务_调入资金</t>
  </si>
  <si>
    <t>22099_其他自然资源海洋气象等支出_调入资金</t>
  </si>
  <si>
    <t>22101_保障性安居工程支出_调入资金</t>
  </si>
  <si>
    <t>22102_住房改革支出_调入资金</t>
  </si>
  <si>
    <t>22103_城乡社区住宅_调入资金</t>
  </si>
  <si>
    <t>22201_粮油物资事务_调入资金</t>
  </si>
  <si>
    <t>22203_能源储备_调入资金</t>
  </si>
  <si>
    <t>22204_粮油储备_调入资金</t>
  </si>
  <si>
    <t>22205_重要商品储备_调入资金</t>
  </si>
  <si>
    <t>22401_应急管理事务_调入资金</t>
  </si>
  <si>
    <t>22402_消防救援事务_调入资金</t>
  </si>
  <si>
    <t>22404_矿山安全_调入资金</t>
  </si>
  <si>
    <t>22405_地震事务_调入资金</t>
  </si>
  <si>
    <t>22406_自然灾害防治_调入资金</t>
  </si>
  <si>
    <t>22407_自然灾害救灾及恢复重建支出_调入资金</t>
  </si>
  <si>
    <t>22499_其他灾害防治及应急管理支出_调入资金</t>
  </si>
  <si>
    <t>227_预备费_调入资金</t>
  </si>
  <si>
    <t>22902_年初预留_调入资金</t>
  </si>
  <si>
    <t>22999_其他支出_调入资金</t>
  </si>
  <si>
    <t>23203_地方政府一般债务付息支出_调入资金</t>
  </si>
  <si>
    <t>23303_地方政府一般债务发行费用支出_调入资金</t>
  </si>
  <si>
    <t>201_一般公共服务支出_调入资金</t>
  </si>
  <si>
    <t>202_外交支出_调入资金</t>
  </si>
  <si>
    <t>203_国防支出_调入资金</t>
  </si>
  <si>
    <t>204_公共安全支出_调入资金</t>
  </si>
  <si>
    <t>205_教育支出_调入资金</t>
  </si>
  <si>
    <t>206_科学技术支出_调入资金</t>
  </si>
  <si>
    <t>207_文化旅游体育与传媒支出_调入资金</t>
  </si>
  <si>
    <t>208_社会保障和就业支出_调入资金</t>
  </si>
  <si>
    <t>210_卫生健康支出_调入资金</t>
  </si>
  <si>
    <t>211_节能环保支出_调入资金</t>
  </si>
  <si>
    <t>212_城乡社区支出_调入资金</t>
  </si>
  <si>
    <t>213_农林水支出_调入资金</t>
  </si>
  <si>
    <t>214_交通运输支出_调入资金</t>
  </si>
  <si>
    <t>215_资源勘探工业信息等支出_调入资金</t>
  </si>
  <si>
    <t>216_商业服务业等支出_调入资金</t>
  </si>
  <si>
    <t>217_金融支出_调入资金</t>
  </si>
  <si>
    <t>219_援助其他地区支出_调入资金</t>
  </si>
  <si>
    <t>220_自然资源海洋气象等支出_调入资金</t>
  </si>
  <si>
    <t>221_住房保障支出_调入资金</t>
  </si>
  <si>
    <t>222_粮油物资储备支出_调入资金</t>
  </si>
  <si>
    <t>224_灾害防治及应急管理支出_调入资金</t>
  </si>
  <si>
    <t>229_其他支出_调入资金</t>
  </si>
  <si>
    <t>232_债务付息支出_调入资金</t>
  </si>
  <si>
    <t>233_债务发行费用支出_调入资金</t>
  </si>
  <si>
    <t>支出总计_调入资金</t>
  </si>
  <si>
    <t>20101_人大事务_政府债务资金</t>
  </si>
  <si>
    <t>20102_政协事务_政府债务资金</t>
  </si>
  <si>
    <t>20103_政府办公厅（室）及相关机构事务_政府债务资金</t>
  </si>
  <si>
    <t>20104_发展与改革事务_政府债务资金</t>
  </si>
  <si>
    <t>20105_统计信息事务_政府债务资金</t>
  </si>
  <si>
    <t>20106_财政事务_政府债务资金</t>
  </si>
  <si>
    <t>20107_税收事务_政府债务资金</t>
  </si>
  <si>
    <t>20108_审计事务_政府债务资金</t>
  </si>
  <si>
    <t>20109_海关事务_政府债务资金</t>
  </si>
  <si>
    <t>20111_纪检监察事务_政府债务资金</t>
  </si>
  <si>
    <t>20113_商贸事务_政府债务资金</t>
  </si>
  <si>
    <t>20114_知识产权事务_政府债务资金</t>
  </si>
  <si>
    <t>20123_民族事务_政府债务资金</t>
  </si>
  <si>
    <t>20125_港澳台事务_政府债务资金</t>
  </si>
  <si>
    <t>20126_档案事务_政府债务资金</t>
  </si>
  <si>
    <t>20128_民主党派及工商联事务_政府债务资金</t>
  </si>
  <si>
    <t>20129_群众团体事务_政府债务资金</t>
  </si>
  <si>
    <t>20131_党委办公厅（室）及相关机构事务_政府债务资金</t>
  </si>
  <si>
    <t>20132_组织事务_政府债务资金</t>
  </si>
  <si>
    <t>20133_宣传事务_政府债务资金</t>
  </si>
  <si>
    <t>20134_统战事务_政府债务资金</t>
  </si>
  <si>
    <t>20135_对外联络事务_政府债务资金</t>
  </si>
  <si>
    <t>20136_其他共产党事务支出_政府债务资金</t>
  </si>
  <si>
    <t>20137_网信事务_政府债务资金</t>
  </si>
  <si>
    <t>20138_市场监督管理事务_政府债务资金</t>
  </si>
  <si>
    <t>20139_社会工作事务_政府债务资金</t>
  </si>
  <si>
    <t>20140_信访事务_政府债务资金</t>
  </si>
  <si>
    <t>20199_其他一般公共服务支出_政府债务资金</t>
  </si>
  <si>
    <t>20201_外交管理事务_政府债务资金</t>
  </si>
  <si>
    <t>20202_驻外机构_政府债务资金</t>
  </si>
  <si>
    <t>20203_对外援助_政府债务资金</t>
  </si>
  <si>
    <t>20204_国际组织_政府债务资金</t>
  </si>
  <si>
    <t>20205_对外合作与交流_政府债务资金</t>
  </si>
  <si>
    <t>20206_对外宣传_政府债务资金</t>
  </si>
  <si>
    <t>20207_边界勘界联检_政府债务资金</t>
  </si>
  <si>
    <t>20208_国际发展合作_政府债务资金</t>
  </si>
  <si>
    <t>20299_其他外交支出_政府债务资金</t>
  </si>
  <si>
    <t>20301_军费_政府债务资金</t>
  </si>
  <si>
    <t>20304_国防科研事业_政府债务资金</t>
  </si>
  <si>
    <t>20305_专项工程_政府债务资金</t>
  </si>
  <si>
    <t>20306_国防动员_政府债务资金</t>
  </si>
  <si>
    <t>20399_其他国防支出_政府债务资金</t>
  </si>
  <si>
    <t>20401_武装警察部队_政府债务资金</t>
  </si>
  <si>
    <t>20402_公安_政府债务资金</t>
  </si>
  <si>
    <t>20403_国家安全_政府债务资金</t>
  </si>
  <si>
    <t>20404_检察_政府债务资金</t>
  </si>
  <si>
    <t>20405_法院_政府债务资金</t>
  </si>
  <si>
    <t>20406_司法_政府债务资金</t>
  </si>
  <si>
    <t>20407_监狱_政府债务资金</t>
  </si>
  <si>
    <t>20408_强制隔离戒毒_政府债务资金</t>
  </si>
  <si>
    <t>20409_国家保密_政府债务资金</t>
  </si>
  <si>
    <t>20410_缉私警察_政府债务资金</t>
  </si>
  <si>
    <t>20499_其他公共安全支出_政府债务资金</t>
  </si>
  <si>
    <t>20501_教育管理事务_政府债务资金</t>
  </si>
  <si>
    <t>20502_普通教育_政府债务资金</t>
  </si>
  <si>
    <t>20503_职业教育_政府债务资金</t>
  </si>
  <si>
    <t>20504_成人教育_政府债务资金</t>
  </si>
  <si>
    <t>20505_广播电视教育_政府债务资金</t>
  </si>
  <si>
    <t>20506_留学教育_政府债务资金</t>
  </si>
  <si>
    <t>20507_特殊教育_政府债务资金</t>
  </si>
  <si>
    <t>20508_进修及培训_政府债务资金</t>
  </si>
  <si>
    <t>20509_教育费附加安排的支出_政府债务资金</t>
  </si>
  <si>
    <t>20599_其他教育支出_政府债务资金</t>
  </si>
  <si>
    <t>20601_科学技术管理事务_政府债务资金</t>
  </si>
  <si>
    <t>20602_基础研究_政府债务资金</t>
  </si>
  <si>
    <t>20603_应用研究_政府债务资金</t>
  </si>
  <si>
    <t>20604_技术研究与开发_政府债务资金</t>
  </si>
  <si>
    <t>20605_科技条件与服务_政府债务资金</t>
  </si>
  <si>
    <t>20606_社会科学_政府债务资金</t>
  </si>
  <si>
    <t>20607_科学技术普及_政府债务资金</t>
  </si>
  <si>
    <t>20608_科技交流与合作_政府债务资金</t>
  </si>
  <si>
    <t>20609_科技重大项目_政府债务资金</t>
  </si>
  <si>
    <t>20699_其他科学技术支出_政府债务资金</t>
  </si>
  <si>
    <t>20701_文化和旅游_政府债务资金</t>
  </si>
  <si>
    <t>20702_文物_政府债务资金</t>
  </si>
  <si>
    <t>20703_体育_政府债务资金</t>
  </si>
  <si>
    <t>20706_新闻出版电影_政府债务资金</t>
  </si>
  <si>
    <t>20708_广播电视_政府债务资金</t>
  </si>
  <si>
    <t>20799_其他文化旅游体育与传媒支出_政府债务资金</t>
  </si>
  <si>
    <t>20801_人力资源和社会保障管理事务_政府债务资金</t>
  </si>
  <si>
    <t>20802_民政管理事务_政府债务资金</t>
  </si>
  <si>
    <t>20805_行政事业单位养老支出_政府债务资金</t>
  </si>
  <si>
    <t>20806_企业改革补助_政府债务资金</t>
  </si>
  <si>
    <t>20807_就业补助_政府债务资金</t>
  </si>
  <si>
    <t>20808_抚恤_政府债务资金</t>
  </si>
  <si>
    <t>20809_退役安置_政府债务资金</t>
  </si>
  <si>
    <t>20810_社会福利_政府债务资金</t>
  </si>
  <si>
    <t>20811_残疾人事业_政府债务资金</t>
  </si>
  <si>
    <t>20816_红十字事业_政府债务资金</t>
  </si>
  <si>
    <t>20819_最低生活保障_政府债务资金</t>
  </si>
  <si>
    <t>20820_临时救助_政府债务资金</t>
  </si>
  <si>
    <t>20821_特困人员救助供养_政府债务资金</t>
  </si>
  <si>
    <t>20824_补充道路交通事故社会救助基金_政府债务资金</t>
  </si>
  <si>
    <t>20825_其他生活救助_政府债务资金</t>
  </si>
  <si>
    <t>20826_财政对基本养老保险基金的补助_政府债务资金</t>
  </si>
  <si>
    <t>20827_财政对其他社会保险基金的补助_政府债务资金</t>
  </si>
  <si>
    <t>20828_退役军人管理事务_政府债务资金</t>
  </si>
  <si>
    <t>20830_财政代缴社会保险费支出_政府债务资金</t>
  </si>
  <si>
    <t>20899_其他社会保障和就业支出_政府债务资金</t>
  </si>
  <si>
    <t>21001_卫生健康管理事务_政府债务资金</t>
  </si>
  <si>
    <t>21002_公立医院_政府债务资金</t>
  </si>
  <si>
    <t>21003_基层医疗卫生机构_政府债务资金</t>
  </si>
  <si>
    <t>21004_公共卫生_政府债务资金</t>
  </si>
  <si>
    <t>21007_计划生育事务_政府债务资金</t>
  </si>
  <si>
    <t>21011_行政事业单位医疗_政府债务资金</t>
  </si>
  <si>
    <t>21012_财政对基本医疗保险基金的补助_政府债务资金</t>
  </si>
  <si>
    <t>21013_医疗救助_政府债务资金</t>
  </si>
  <si>
    <t>21014_优抚对象医疗_政府债务资金</t>
  </si>
  <si>
    <t>21015_医疗保障管理事务_政府债务资金</t>
  </si>
  <si>
    <t>21016_老龄卫生健康事务_政府债务资金</t>
  </si>
  <si>
    <t>21017_中医药事务_政府债务资金</t>
  </si>
  <si>
    <t>21018_疾病预防控制事务_政府债务资金</t>
  </si>
  <si>
    <t>21099_其他卫生健康支出_政府债务资金</t>
  </si>
  <si>
    <t>21101_环境保护管理事务_政府债务资金</t>
  </si>
  <si>
    <t>21102_环境监测与监察_政府债务资金</t>
  </si>
  <si>
    <t>21103_污染防治_政府债务资金</t>
  </si>
  <si>
    <t>21104_自然生态保护_政府债务资金</t>
  </si>
  <si>
    <t>21105_森林保护修复_政府债务资金</t>
  </si>
  <si>
    <t>21107_风沙荒漠治理_政府债务资金</t>
  </si>
  <si>
    <t>21108_退牧还草_政府债务资金</t>
  </si>
  <si>
    <t>21109_已垦草原退耕还草_政府债务资金</t>
  </si>
  <si>
    <t>21110_能源节约利用_政府债务资金</t>
  </si>
  <si>
    <t>21111_污染减排_政府债务资金</t>
  </si>
  <si>
    <t>21112_可再生能源_政府债务资金</t>
  </si>
  <si>
    <t>21113_循环经济_政府债务资金</t>
  </si>
  <si>
    <t>21114_能源管理事务_政府债务资金</t>
  </si>
  <si>
    <t>21199_其他节能环保支出_政府债务资金</t>
  </si>
  <si>
    <t>21201_城乡社区管理事务_政府债务资金</t>
  </si>
  <si>
    <t>21202_城乡社区规划与管理_政府债务资金</t>
  </si>
  <si>
    <t>21203_城乡社区公共设施_政府债务资金</t>
  </si>
  <si>
    <t>21205_城乡社区环境卫生_政府债务资金</t>
  </si>
  <si>
    <t>21206_建设市场管理与监督_政府债务资金</t>
  </si>
  <si>
    <t>21299_其他城乡社区支出_政府债务资金</t>
  </si>
  <si>
    <t>21301_农业农村_政府债务资金</t>
  </si>
  <si>
    <t>21302_林业和草原_政府债务资金</t>
  </si>
  <si>
    <t>21303_水利_政府债务资金</t>
  </si>
  <si>
    <t>21305_巩固脱贫攻坚成果衔接乡村振兴_政府债务资金</t>
  </si>
  <si>
    <t>21307_农村综合改革_政府债务资金</t>
  </si>
  <si>
    <t>21308_普惠金融发展支出_政府债务资金</t>
  </si>
  <si>
    <t>21309_目标价格补贴_政府债务资金</t>
  </si>
  <si>
    <t>21399_其他农林水支出_政府债务资金</t>
  </si>
  <si>
    <t>21401_公路水路运输_政府债务资金</t>
  </si>
  <si>
    <t>21402_铁路运输_政府债务资金</t>
  </si>
  <si>
    <t>21403_民用航空运输_政府债务资金</t>
  </si>
  <si>
    <t>21405_邮政业支出_政府债务资金</t>
  </si>
  <si>
    <t>21499_其他交通运输支出_政府债务资金</t>
  </si>
  <si>
    <t>21501_资源勘探开发_政府债务资金</t>
  </si>
  <si>
    <t>21502_制造业_政府债务资金</t>
  </si>
  <si>
    <t>21503_建筑业_政府债务资金</t>
  </si>
  <si>
    <t>21505_工业和信息产业监管_政府债务资金</t>
  </si>
  <si>
    <t>21507_国有资产监管_政府债务资金</t>
  </si>
  <si>
    <t>21508_支持中小企业发展和管理支出_政府债务资金</t>
  </si>
  <si>
    <t>21599_其他资源勘探工业信息等支出_政府债务资金</t>
  </si>
  <si>
    <t>21602_商业流通事务_政府债务资金</t>
  </si>
  <si>
    <t>21606_涉外发展服务支出_政府债务资金</t>
  </si>
  <si>
    <t>21699_其他商业服务业等支出_政府债务资金</t>
  </si>
  <si>
    <t>21701_金融部门行政支出_政府债务资金</t>
  </si>
  <si>
    <t>21702_金融部门监管支出_政府债务资金</t>
  </si>
  <si>
    <t>21703_金融发展支出_政府债务资金</t>
  </si>
  <si>
    <t>21704_金融调控支出_政府债务资金</t>
  </si>
  <si>
    <t>21799_其他金融支出_政府债务资金</t>
  </si>
  <si>
    <t>21901_一般公共服务_政府债务资金</t>
  </si>
  <si>
    <t>21902_教育_政府债务资金</t>
  </si>
  <si>
    <t>21903_文化旅游体育与传媒_政府债务资金</t>
  </si>
  <si>
    <t>21904_卫生健康_政府债务资金</t>
  </si>
  <si>
    <t>21905_节能环保_政府债务资金</t>
  </si>
  <si>
    <t>21906_农业农村_政府债务资金</t>
  </si>
  <si>
    <t>21907_交通运输_政府债务资金</t>
  </si>
  <si>
    <t>21908_住房保障_政府债务资金</t>
  </si>
  <si>
    <t>21999_其他支出_政府债务资金</t>
  </si>
  <si>
    <t>22001_自然资源事务_政府债务资金</t>
  </si>
  <si>
    <t>22005_气象事务_政府债务资金</t>
  </si>
  <si>
    <t>22099_其他自然资源海洋气象等支出_政府债务资金</t>
  </si>
  <si>
    <t>22101_保障性安居工程支出_政府债务资金</t>
  </si>
  <si>
    <t>22102_住房改革支出_政府债务资金</t>
  </si>
  <si>
    <t>22103_城乡社区住宅_政府债务资金</t>
  </si>
  <si>
    <t>22201_粮油物资事务_政府债务资金</t>
  </si>
  <si>
    <t>22203_能源储备_政府债务资金</t>
  </si>
  <si>
    <t>22204_粮油储备_政府债务资金</t>
  </si>
  <si>
    <t>22205_重要商品储备_政府债务资金</t>
  </si>
  <si>
    <t>22401_应急管理事务_政府债务资金</t>
  </si>
  <si>
    <t>22402_消防救援事务_政府债务资金</t>
  </si>
  <si>
    <t>22404_矿山安全_政府债务资金</t>
  </si>
  <si>
    <t>22405_地震事务_政府债务资金</t>
  </si>
  <si>
    <t>22406_自然灾害防治_政府债务资金</t>
  </si>
  <si>
    <t>22407_自然灾害救灾及恢复重建支出_政府债务资金</t>
  </si>
  <si>
    <t>22499_其他灾害防治及应急管理支出_政府债务资金</t>
  </si>
  <si>
    <t>227_预备费_政府债务资金</t>
  </si>
  <si>
    <t>22902_年初预留_政府债务资金</t>
  </si>
  <si>
    <t>22999_其他支出_政府债务资金</t>
  </si>
  <si>
    <t>23203_地方政府一般债务付息支出_政府债务资金</t>
  </si>
  <si>
    <t>23303_地方政府一般债务发行费用支出_政府债务资金</t>
  </si>
  <si>
    <t>201_一般公共服务支出_政府债务资金</t>
  </si>
  <si>
    <t>202_外交支出_政府债务资金</t>
  </si>
  <si>
    <t>203_国防支出_政府债务资金</t>
  </si>
  <si>
    <t>204_公共安全支出_政府债务资金</t>
  </si>
  <si>
    <t>205_教育支出_政府债务资金</t>
  </si>
  <si>
    <t>206_科学技术支出_政府债务资金</t>
  </si>
  <si>
    <t>207_文化旅游体育与传媒支出_政府债务资金</t>
  </si>
  <si>
    <t>208_社会保障和就业支出_政府债务资金</t>
  </si>
  <si>
    <t>210_卫生健康支出_政府债务资金</t>
  </si>
  <si>
    <t>211_节能环保支出_政府债务资金</t>
  </si>
  <si>
    <t>212_城乡社区支出_政府债务资金</t>
  </si>
  <si>
    <t>213_农林水支出_政府债务资金</t>
  </si>
  <si>
    <t>214_交通运输支出_政府债务资金</t>
  </si>
  <si>
    <t>215_资源勘探工业信息等支出_政府债务资金</t>
  </si>
  <si>
    <t>216_商业服务业等支出_政府债务资金</t>
  </si>
  <si>
    <t>217_金融支出_政府债务资金</t>
  </si>
  <si>
    <t>219_援助其他地区支出_政府债务资金</t>
  </si>
  <si>
    <t>220_自然资源海洋气象等支出_政府债务资金</t>
  </si>
  <si>
    <t>221_住房保障支出_政府债务资金</t>
  </si>
  <si>
    <t>222_粮油物资储备支出_政府债务资金</t>
  </si>
  <si>
    <t>224_灾害防治及应急管理支出_政府债务资金</t>
  </si>
  <si>
    <t>229_其他支出_政府债务资金</t>
  </si>
  <si>
    <t>232_债务付息支出_政府债务资金</t>
  </si>
  <si>
    <t>233_债务发行费用支出_政府债务资金</t>
  </si>
  <si>
    <t>支出总计_政府债务资金</t>
  </si>
  <si>
    <t>20101_人大事务_其他资金</t>
  </si>
  <si>
    <t>20102_政协事务_其他资金</t>
  </si>
  <si>
    <t>20103_政府办公厅（室）及相关机构事务_其他资金</t>
  </si>
  <si>
    <t>20104_发展与改革事务_其他资金</t>
  </si>
  <si>
    <t>20105_统计信息事务_其他资金</t>
  </si>
  <si>
    <t>20106_财政事务_其他资金</t>
  </si>
  <si>
    <t>20107_税收事务_其他资金</t>
  </si>
  <si>
    <t>20108_审计事务_其他资金</t>
  </si>
  <si>
    <t>20109_海关事务_其他资金</t>
  </si>
  <si>
    <t>20111_纪检监察事务_其他资金</t>
  </si>
  <si>
    <t>20113_商贸事务_其他资金</t>
  </si>
  <si>
    <t>20114_知识产权事务_其他资金</t>
  </si>
  <si>
    <t>20123_民族事务_其他资金</t>
  </si>
  <si>
    <t>20125_港澳台事务_其他资金</t>
  </si>
  <si>
    <t>20126_档案事务_其他资金</t>
  </si>
  <si>
    <t>20128_民主党派及工商联事务_其他资金</t>
  </si>
  <si>
    <t>20129_群众团体事务_其他资金</t>
  </si>
  <si>
    <t>20131_党委办公厅（室）及相关机构事务_其他资金</t>
  </si>
  <si>
    <t>20132_组织事务_其他资金</t>
  </si>
  <si>
    <t>20133_宣传事务_其他资金</t>
  </si>
  <si>
    <t>20134_统战事务_其他资金</t>
  </si>
  <si>
    <t>20135_对外联络事务_其他资金</t>
  </si>
  <si>
    <t>20136_其他共产党事务支出_其他资金</t>
  </si>
  <si>
    <t>20137_网信事务_其他资金</t>
  </si>
  <si>
    <t>20138_市场监督管理事务_其他资金</t>
  </si>
  <si>
    <t>20139_社会工作事务_其他资金</t>
  </si>
  <si>
    <t>20140_信访事务_其他资金</t>
  </si>
  <si>
    <t>20199_其他一般公共服务支出_其他资金</t>
  </si>
  <si>
    <t>20201_外交管理事务_其他资金</t>
  </si>
  <si>
    <t>20202_驻外机构_其他资金</t>
  </si>
  <si>
    <t>20203_对外援助_其他资金</t>
  </si>
  <si>
    <t>20204_国际组织_其他资金</t>
  </si>
  <si>
    <t>20205_对外合作与交流_其他资金</t>
  </si>
  <si>
    <t>20206_对外宣传_其他资金</t>
  </si>
  <si>
    <t>20207_边界勘界联检_其他资金</t>
  </si>
  <si>
    <t>20208_国际发展合作_其他资金</t>
  </si>
  <si>
    <t>20299_其他外交支出_其他资金</t>
  </si>
  <si>
    <t>20301_军费_其他资金</t>
  </si>
  <si>
    <t>20304_国防科研事业_其他资金</t>
  </si>
  <si>
    <t>20305_专项工程_其他资金</t>
  </si>
  <si>
    <t>20306_国防动员_其他资金</t>
  </si>
  <si>
    <t>20399_其他国防支出_其他资金</t>
  </si>
  <si>
    <t>20401_武装警察部队_其他资金</t>
  </si>
  <si>
    <t>20402_公安_其他资金</t>
  </si>
  <si>
    <t>20403_国家安全_其他资金</t>
  </si>
  <si>
    <t>20404_检察_其他资金</t>
  </si>
  <si>
    <t>20405_法院_其他资金</t>
  </si>
  <si>
    <t>20406_司法_其他资金</t>
  </si>
  <si>
    <t>20407_监狱_其他资金</t>
  </si>
  <si>
    <t>20408_强制隔离戒毒_其他资金</t>
  </si>
  <si>
    <t>20409_国家保密_其他资金</t>
  </si>
  <si>
    <t>20410_缉私警察_其他资金</t>
  </si>
  <si>
    <t>20499_其他公共安全支出_其他资金</t>
  </si>
  <si>
    <t>20501_教育管理事务_其他资金</t>
  </si>
  <si>
    <t>20502_普通教育_其他资金</t>
  </si>
  <si>
    <t>20503_职业教育_其他资金</t>
  </si>
  <si>
    <t>20504_成人教育_其他资金</t>
  </si>
  <si>
    <t>20505_广播电视教育_其他资金</t>
  </si>
  <si>
    <t>20506_留学教育_其他资金</t>
  </si>
  <si>
    <t>20507_特殊教育_其他资金</t>
  </si>
  <si>
    <t>20508_进修及培训_其他资金</t>
  </si>
  <si>
    <t>20509_教育费附加安排的支出_其他资金</t>
  </si>
  <si>
    <t>20599_其他教育支出_其他资金</t>
  </si>
  <si>
    <t>20601_科学技术管理事务_其他资金</t>
  </si>
  <si>
    <t>20602_基础研究_其他资金</t>
  </si>
  <si>
    <t>20603_应用研究_其他资金</t>
  </si>
  <si>
    <t>20604_技术研究与开发_其他资金</t>
  </si>
  <si>
    <t>20605_科技条件与服务_其他资金</t>
  </si>
  <si>
    <t>20606_社会科学_其他资金</t>
  </si>
  <si>
    <t>20607_科学技术普及_其他资金</t>
  </si>
  <si>
    <t>20608_科技交流与合作_其他资金</t>
  </si>
  <si>
    <t>20609_科技重大项目_其他资金</t>
  </si>
  <si>
    <t>20699_其他科学技术支出_其他资金</t>
  </si>
  <si>
    <t>20701_文化和旅游_其他资金</t>
  </si>
  <si>
    <t>20702_文物_其他资金</t>
  </si>
  <si>
    <t>20703_体育_其他资金</t>
  </si>
  <si>
    <t>20706_新闻出版电影_其他资金</t>
  </si>
  <si>
    <t>20708_广播电视_其他资金</t>
  </si>
  <si>
    <t>20799_其他文化旅游体育与传媒支出_其他资金</t>
  </si>
  <si>
    <t>20801_人力资源和社会保障管理事务_其他资金</t>
  </si>
  <si>
    <t>20802_民政管理事务_其他资金</t>
  </si>
  <si>
    <t>20805_行政事业单位养老支出_其他资金</t>
  </si>
  <si>
    <t>20806_企业改革补助_其他资金</t>
  </si>
  <si>
    <t>20807_就业补助_其他资金</t>
  </si>
  <si>
    <t>20808_抚恤_其他资金</t>
  </si>
  <si>
    <t>20809_退役安置_其他资金</t>
  </si>
  <si>
    <t>20810_社会福利_其他资金</t>
  </si>
  <si>
    <t>20811_残疾人事业_其他资金</t>
  </si>
  <si>
    <t>20816_红十字事业_其他资金</t>
  </si>
  <si>
    <t>20819_最低生活保障_其他资金</t>
  </si>
  <si>
    <t>20820_临时救助_其他资金</t>
  </si>
  <si>
    <t>20821_特困人员救助供养_其他资金</t>
  </si>
  <si>
    <t>20824_补充道路交通事故社会救助基金_其他资金</t>
  </si>
  <si>
    <t>20825_其他生活救助_其他资金</t>
  </si>
  <si>
    <t>20826_财政对基本养老保险基金的补助_其他资金</t>
  </si>
  <si>
    <t>20827_财政对其他社会保险基金的补助_其他资金</t>
  </si>
  <si>
    <t>20828_退役军人管理事务_其他资金</t>
  </si>
  <si>
    <t>20830_财政代缴社会保险费支出_其他资金</t>
  </si>
  <si>
    <t>20899_其他社会保障和就业支出_其他资金</t>
  </si>
  <si>
    <t>21001_卫生健康管理事务_其他资金</t>
  </si>
  <si>
    <t>21002_公立医院_其他资金</t>
  </si>
  <si>
    <t>21003_基层医疗卫生机构_其他资金</t>
  </si>
  <si>
    <t>21004_公共卫生_其他资金</t>
  </si>
  <si>
    <t>21007_计划生育事务_其他资金</t>
  </si>
  <si>
    <t>21011_行政事业单位医疗_其他资金</t>
  </si>
  <si>
    <t>21012_财政对基本医疗保险基金的补助_其他资金</t>
  </si>
  <si>
    <t>21013_医疗救助_其他资金</t>
  </si>
  <si>
    <t>21014_优抚对象医疗_其他资金</t>
  </si>
  <si>
    <t>21015_医疗保障管理事务_其他资金</t>
  </si>
  <si>
    <t>21016_老龄卫生健康事务_其他资金</t>
  </si>
  <si>
    <t>21017_中医药事务_其他资金</t>
  </si>
  <si>
    <t>21018_疾病预防控制事务_其他资金</t>
  </si>
  <si>
    <t>21099_其他卫生健康支出_其他资金</t>
  </si>
  <si>
    <t>21101_环境保护管理事务_其他资金</t>
  </si>
  <si>
    <t>21102_环境监测与监察_其他资金</t>
  </si>
  <si>
    <t>21103_污染防治_其他资金</t>
  </si>
  <si>
    <t>21104_自然生态保护_其他资金</t>
  </si>
  <si>
    <t>21105_森林保护修复_其他资金</t>
  </si>
  <si>
    <t>21107_风沙荒漠治理_其他资金</t>
  </si>
  <si>
    <t>21108_退牧还草_其他资金</t>
  </si>
  <si>
    <t>21109_已垦草原退耕还草_其他资金</t>
  </si>
  <si>
    <t>21110_能源节约利用_其他资金</t>
  </si>
  <si>
    <t>21111_污染减排_其他资金</t>
  </si>
  <si>
    <t>21112_可再生能源_其他资金</t>
  </si>
  <si>
    <t>21113_循环经济_其他资金</t>
  </si>
  <si>
    <t>21114_能源管理事务_其他资金</t>
  </si>
  <si>
    <t>21199_其他节能环保支出_其他资金</t>
  </si>
  <si>
    <t>21201_城乡社区管理事务_其他资金</t>
  </si>
  <si>
    <t>21202_城乡社区规划与管理_其他资金</t>
  </si>
  <si>
    <t>21203_城乡社区公共设施_其他资金</t>
  </si>
  <si>
    <t>21205_城乡社区环境卫生_其他资金</t>
  </si>
  <si>
    <t>21206_建设市场管理与监督_其他资金</t>
  </si>
  <si>
    <t>21299_其他城乡社区支出_其他资金</t>
  </si>
  <si>
    <t>21301_农业农村_其他资金</t>
  </si>
  <si>
    <t>21302_林业和草原_其他资金</t>
  </si>
  <si>
    <t>21303_水利_其他资金</t>
  </si>
  <si>
    <t>21305_巩固脱贫攻坚成果衔接乡村振兴_其他资金</t>
  </si>
  <si>
    <t>21307_农村综合改革_其他资金</t>
  </si>
  <si>
    <t>21308_普惠金融发展支出_其他资金</t>
  </si>
  <si>
    <t>21309_目标价格补贴_其他资金</t>
  </si>
  <si>
    <t>21399_其他农林水支出_其他资金</t>
  </si>
  <si>
    <t>21401_公路水路运输_其他资金</t>
  </si>
  <si>
    <t>21402_铁路运输_其他资金</t>
  </si>
  <si>
    <t>21403_民用航空运输_其他资金</t>
  </si>
  <si>
    <t>21405_邮政业支出_其他资金</t>
  </si>
  <si>
    <t>21499_其他交通运输支出_其他资金</t>
  </si>
  <si>
    <t>21501_资源勘探开发_其他资金</t>
  </si>
  <si>
    <t>21502_制造业_其他资金</t>
  </si>
  <si>
    <t>21503_建筑业_其他资金</t>
  </si>
  <si>
    <t>21505_工业和信息产业监管_其他资金</t>
  </si>
  <si>
    <t>21507_国有资产监管_其他资金</t>
  </si>
  <si>
    <t>21508_支持中小企业发展和管理支出_其他资金</t>
  </si>
  <si>
    <t>21599_其他资源勘探工业信息等支出_其他资金</t>
  </si>
  <si>
    <t>21602_商业流通事务_其他资金</t>
  </si>
  <si>
    <t>21606_涉外发展服务支出_其他资金</t>
  </si>
  <si>
    <t>21699_其他商业服务业等支出_其他资金</t>
  </si>
  <si>
    <t>21701_金融部门行政支出_其他资金</t>
  </si>
  <si>
    <t>21702_金融部门监管支出_其他资金</t>
  </si>
  <si>
    <t>21703_金融发展支出_其他资金</t>
  </si>
  <si>
    <t>21704_金融调控支出_其他资金</t>
  </si>
  <si>
    <t>21799_其他金融支出_其他资金</t>
  </si>
  <si>
    <t>21901_一般公共服务_其他资金</t>
  </si>
  <si>
    <t>21902_教育_其他资金</t>
  </si>
  <si>
    <t>21903_文化旅游体育与传媒_其他资金</t>
  </si>
  <si>
    <t>21904_卫生健康_其他资金</t>
  </si>
  <si>
    <t>21905_节能环保_其他资金</t>
  </si>
  <si>
    <t>21906_农业农村_其他资金</t>
  </si>
  <si>
    <t>21907_交通运输_其他资金</t>
  </si>
  <si>
    <t>21908_住房保障_其他资金</t>
  </si>
  <si>
    <t>21999_其他支出_其他资金</t>
  </si>
  <si>
    <t>22001_自然资源事务_其他资金</t>
  </si>
  <si>
    <t>22005_气象事务_其他资金</t>
  </si>
  <si>
    <t>22099_其他自然资源海洋气象等支出_其他资金</t>
  </si>
  <si>
    <t>22101_保障性安居工程支出_其他资金</t>
  </si>
  <si>
    <t>22102_住房改革支出_其他资金</t>
  </si>
  <si>
    <t>22103_城乡社区住宅_其他资金</t>
  </si>
  <si>
    <t>22201_粮油物资事务_其他资金</t>
  </si>
  <si>
    <t>22203_能源储备_其他资金</t>
  </si>
  <si>
    <t>22204_粮油储备_其他资金</t>
  </si>
  <si>
    <t>22205_重要商品储备_其他资金</t>
  </si>
  <si>
    <t>22401_应急管理事务_其他资金</t>
  </si>
  <si>
    <t>22402_消防救援事务_其他资金</t>
  </si>
  <si>
    <t>22404_矿山安全_其他资金</t>
  </si>
  <si>
    <t>22405_地震事务_其他资金</t>
  </si>
  <si>
    <t>22406_自然灾害防治_其他资金</t>
  </si>
  <si>
    <t>22407_自然灾害救灾及恢复重建支出_其他资金</t>
  </si>
  <si>
    <t>22499_其他灾害防治及应急管理支出_其他资金</t>
  </si>
  <si>
    <t>227_预备费_其他资金</t>
  </si>
  <si>
    <t>22902_年初预留_其他资金</t>
  </si>
  <si>
    <t>22999_其他支出_其他资金</t>
  </si>
  <si>
    <t>23203_地方政府一般债务付息支出_其他资金</t>
  </si>
  <si>
    <t>23303_地方政府一般债务发行费用支出_其他资金</t>
  </si>
  <si>
    <t>201_一般公共服务支出_其他资金</t>
  </si>
  <si>
    <t>202_外交支出_其他资金</t>
  </si>
  <si>
    <t>203_国防支出_其他资金</t>
  </si>
  <si>
    <t>204_公共安全支出_其他资金</t>
  </si>
  <si>
    <t>205_教育支出_其他资金</t>
  </si>
  <si>
    <t>206_科学技术支出_其他资金</t>
  </si>
  <si>
    <t>207_文化旅游体育与传媒支出_其他资金</t>
  </si>
  <si>
    <t>208_社会保障和就业支出_其他资金</t>
  </si>
  <si>
    <t>210_卫生健康支出_其他资金</t>
  </si>
  <si>
    <t>211_节能环保支出_其他资金</t>
  </si>
  <si>
    <t>212_城乡社区支出_其他资金</t>
  </si>
  <si>
    <t>213_农林水支出_其他资金</t>
  </si>
  <si>
    <t>214_交通运输支出_其他资金</t>
  </si>
  <si>
    <t>215_资源勘探工业信息等支出_其他资金</t>
  </si>
  <si>
    <t>216_商业服务业等支出_其他资金</t>
  </si>
  <si>
    <t>217_金融支出_其他资金</t>
  </si>
  <si>
    <t>219_援助其他地区支出_其他资金</t>
  </si>
  <si>
    <t>220_自然资源海洋气象等支出_其他资金</t>
  </si>
  <si>
    <t>221_住房保障支出_其他资金</t>
  </si>
  <si>
    <t>222_粮油物资储备支出_其他资金</t>
  </si>
  <si>
    <t>224_灾害防治及应急管理支出_其他资金</t>
  </si>
  <si>
    <t>229_其他支出_其他资金</t>
  </si>
  <si>
    <t>232_债务付息支出_其他资金</t>
  </si>
  <si>
    <t>233_债务发行费用支出_其他资金</t>
  </si>
  <si>
    <t>支出总计_其他资金</t>
  </si>
  <si>
    <t>201_一般公共服务支出_总计</t>
  </si>
  <si>
    <t>202_外交支出_总计</t>
  </si>
  <si>
    <t>203_国防支出_总计</t>
  </si>
  <si>
    <t>204_公共安全支出_总计</t>
  </si>
  <si>
    <t>205_教育支出_总计</t>
  </si>
  <si>
    <t>206_科学技术支出_总计</t>
  </si>
  <si>
    <t>207_文化旅游体育与传媒支出_总计</t>
  </si>
  <si>
    <t>208_社会保障和就业支出_总计</t>
  </si>
  <si>
    <t>210_卫生健康支出_总计</t>
  </si>
  <si>
    <t>211_节能环保支出_总计</t>
  </si>
  <si>
    <t>212_城乡社区支出_总计</t>
  </si>
  <si>
    <t>213_农林水支出_总计</t>
  </si>
  <si>
    <t>214_交通运输支出_总计</t>
  </si>
  <si>
    <t>215_资源勘探工业信息等支出_总计</t>
  </si>
  <si>
    <t>216_商业服务业等支出_总计</t>
  </si>
  <si>
    <t>217_金融支出_总计</t>
  </si>
  <si>
    <t>219_援助其他地区支出_总计</t>
  </si>
  <si>
    <t>220_自然资源海洋气象等支出_总计</t>
  </si>
  <si>
    <t>221_住房保障支出_总计</t>
  </si>
  <si>
    <t>222_粮油物资储备支出_总计</t>
  </si>
  <si>
    <t>224_灾害防治及应急管理支出_总计</t>
  </si>
  <si>
    <t>227_预备费_总计</t>
  </si>
  <si>
    <t>229_其他支出_总计</t>
  </si>
  <si>
    <t>232_债务付息支出_总计</t>
  </si>
  <si>
    <t>233_债务发行费用支出_总计</t>
  </si>
  <si>
    <t>230_转移性支出_总计</t>
  </si>
  <si>
    <t>231_债务还本支出_总计</t>
  </si>
  <si>
    <t>支出总计__总计</t>
  </si>
  <si>
    <t>201_一般公共服务支出_501_机关工资福利支出</t>
  </si>
  <si>
    <t>202_外交支出_501_机关工资福利支出</t>
  </si>
  <si>
    <t>203_国防支出_501_机关工资福利支出</t>
  </si>
  <si>
    <t>204_公共安全支出_501_机关工资福利支出</t>
  </si>
  <si>
    <t>205_教育支出_501_机关工资福利支出</t>
  </si>
  <si>
    <t>206_科学技术支出_501_机关工资福利支出</t>
  </si>
  <si>
    <t>207_文化旅游体育与传媒支出_501_机关工资福利支出</t>
  </si>
  <si>
    <t>208_社会保障和就业支出_501_机关工资福利支出</t>
  </si>
  <si>
    <t>210_卫生健康支出_501_机关工资福利支出</t>
  </si>
  <si>
    <t>211_节能环保支出_501_机关工资福利支出</t>
  </si>
  <si>
    <t>212_城乡社区支出_501_机关工资福利支出</t>
  </si>
  <si>
    <t>213_农林水支出_501_机关工资福利支出</t>
  </si>
  <si>
    <t>214_交通运输支出_501_机关工资福利支出</t>
  </si>
  <si>
    <t>215_资源勘探工业信息等支出_501_机关工资福利支出</t>
  </si>
  <si>
    <t>216_商业服务业等支出_501_机关工资福利支出</t>
  </si>
  <si>
    <t>217_金融支出_501_机关工资福利支出</t>
  </si>
  <si>
    <t>219_援助其他地区支出_501_机关工资福利支出</t>
  </si>
  <si>
    <t>220_自然资源海洋气象等支出_501_机关工资福利支出</t>
  </si>
  <si>
    <t>221_住房保障支出_501_机关工资福利支出</t>
  </si>
  <si>
    <t>222_粮油物资储备支出_501_机关工资福利支出</t>
  </si>
  <si>
    <t>224_灾害防治及应急管理支出_501_机关工资福利支出</t>
  </si>
  <si>
    <t>227_预备费_501_机关工资福利支出</t>
  </si>
  <si>
    <t>229_其他支出_501_机关工资福利支出</t>
  </si>
  <si>
    <t>232_债务付息支出_501_机关工资福利支出</t>
  </si>
  <si>
    <t>233_债务发行费用支出_501_机关工资福利支出</t>
  </si>
  <si>
    <t>230_转移性支出_501_机关工资福利支出</t>
  </si>
  <si>
    <t>231_债务还本支出_501_机关工资福利支出</t>
  </si>
  <si>
    <t>支出总计__501_机关工资福利支出</t>
  </si>
  <si>
    <t>201_一般公共服务支出_502_机关商品和服务支出</t>
  </si>
  <si>
    <t>202_外交支出_502_机关商品和服务支出</t>
  </si>
  <si>
    <t>203_国防支出_502_机关商品和服务支出</t>
  </si>
  <si>
    <t>204_公共安全支出_502_机关商品和服务支出</t>
  </si>
  <si>
    <t>205_教育支出_502_机关商品和服务支出</t>
  </si>
  <si>
    <t>206_科学技术支出_502_机关商品和服务支出</t>
  </si>
  <si>
    <t>207_文化旅游体育与传媒支出_502_机关商品和服务支出</t>
  </si>
  <si>
    <t>208_社会保障和就业支出_502_机关商品和服务支出</t>
  </si>
  <si>
    <t>210_卫生健康支出_502_机关商品和服务支出</t>
  </si>
  <si>
    <t>211_节能环保支出_502_机关商品和服务支出</t>
  </si>
  <si>
    <t>212_城乡社区支出_502_机关商品和服务支出</t>
  </si>
  <si>
    <t>213_农林水支出_502_机关商品和服务支出</t>
  </si>
  <si>
    <t>214_交通运输支出_502_机关商品和服务支出</t>
  </si>
  <si>
    <t>215_资源勘探工业信息等支出_502_机关商品和服务支出</t>
  </si>
  <si>
    <t>216_商业服务业等支出_502_机关商品和服务支出</t>
  </si>
  <si>
    <t>217_金融支出_502_机关商品和服务支出</t>
  </si>
  <si>
    <t>219_援助其他地区支出_502_机关商品和服务支出</t>
  </si>
  <si>
    <t>220_自然资源海洋气象等支出_502_机关商品和服务支出</t>
  </si>
  <si>
    <t>221_住房保障支出_502_机关商品和服务支出</t>
  </si>
  <si>
    <t>222_粮油物资储备支出_502_机关商品和服务支出</t>
  </si>
  <si>
    <t>224_灾害防治及应急管理支出_502_机关商品和服务支出</t>
  </si>
  <si>
    <t>227_预备费_502_机关商品和服务支出</t>
  </si>
  <si>
    <t>229_其他支出_502_机关商品和服务支出</t>
  </si>
  <si>
    <t>232_债务付息支出_502_机关商品和服务支出</t>
  </si>
  <si>
    <t>233_债务发行费用支出_502_机关商品和服务支出</t>
  </si>
  <si>
    <t>230_转移性支出_502_机关商品和服务支出</t>
  </si>
  <si>
    <t>231_债务还本支出_502_机关商品和服务支出</t>
  </si>
  <si>
    <t>支出总计__502_机关商品和服务支出</t>
  </si>
  <si>
    <t>201_一般公共服务支出_503_机关资本性支出（一）</t>
  </si>
  <si>
    <t>202_外交支出_503_机关资本性支出（一）</t>
  </si>
  <si>
    <t>203_国防支出_503_机关资本性支出（一）</t>
  </si>
  <si>
    <t>204_公共安全支出_503_机关资本性支出（一）</t>
  </si>
  <si>
    <t>205_教育支出_503_机关资本性支出（一）</t>
  </si>
  <si>
    <t>206_科学技术支出_503_机关资本性支出（一）</t>
  </si>
  <si>
    <t>207_文化旅游体育与传媒支出_503_机关资本性支出（一）</t>
  </si>
  <si>
    <t>208_社会保障和就业支出_503_机关资本性支出（一）</t>
  </si>
  <si>
    <t>210_卫生健康支出_503_机关资本性支出（一）</t>
  </si>
  <si>
    <t>211_节能环保支出_503_机关资本性支出（一）</t>
  </si>
  <si>
    <t>212_城乡社区支出_503_机关资本性支出（一）</t>
  </si>
  <si>
    <t>213_农林水支出_503_机关资本性支出（一）</t>
  </si>
  <si>
    <t>214_交通运输支出_503_机关资本性支出（一）</t>
  </si>
  <si>
    <t>215_资源勘探工业信息等支出_503_机关资本性支出（一）</t>
  </si>
  <si>
    <t>216_商业服务业等支出_503_机关资本性支出（一）</t>
  </si>
  <si>
    <t>217_金融支出_503_机关资本性支出（一）</t>
  </si>
  <si>
    <t>219_援助其他地区支出_503_机关资本性支出（一）</t>
  </si>
  <si>
    <t>220_自然资源海洋气象等支出_503_机关资本性支出（一）</t>
  </si>
  <si>
    <t>221_住房保障支出_503_机关资本性支出（一）</t>
  </si>
  <si>
    <t>222_粮油物资储备支出_503_机关资本性支出（一）</t>
  </si>
  <si>
    <t>224_灾害防治及应急管理支出_503_机关资本性支出（一）</t>
  </si>
  <si>
    <t>227_预备费_503_机关资本性支出（一）</t>
  </si>
  <si>
    <t>229_其他支出_503_机关资本性支出（一）</t>
  </si>
  <si>
    <t>232_债务付息支出_503_机关资本性支出（一）</t>
  </si>
  <si>
    <t>233_债务发行费用支出_503_机关资本性支出（一）</t>
  </si>
  <si>
    <t>230_转移性支出_503_机关资本性支出（一）</t>
  </si>
  <si>
    <t>231_债务还本支出_503_机关资本性支出（一）</t>
  </si>
  <si>
    <t>支出总计__503_机关资本性支出（一）</t>
  </si>
  <si>
    <t>201_一般公共服务支出_504_机关资本性支出（二）</t>
  </si>
  <si>
    <t>202_外交支出_504_机关资本性支出（二）</t>
  </si>
  <si>
    <t>203_国防支出_504_机关资本性支出（二）</t>
  </si>
  <si>
    <t>204_公共安全支出_504_机关资本性支出（二）</t>
  </si>
  <si>
    <t>205_教育支出_504_机关资本性支出（二）</t>
  </si>
  <si>
    <t>206_科学技术支出_504_机关资本性支出（二）</t>
  </si>
  <si>
    <t>207_文化旅游体育与传媒支出_504_机关资本性支出（二）</t>
  </si>
  <si>
    <t>208_社会保障和就业支出_504_机关资本性支出（二）</t>
  </si>
  <si>
    <t>210_卫生健康支出_504_机关资本性支出（二）</t>
  </si>
  <si>
    <t>211_节能环保支出_504_机关资本性支出（二）</t>
  </si>
  <si>
    <t>212_城乡社区支出_504_机关资本性支出（二）</t>
  </si>
  <si>
    <t>213_农林水支出_504_机关资本性支出（二）</t>
  </si>
  <si>
    <t>214_交通运输支出_504_机关资本性支出（二）</t>
  </si>
  <si>
    <t>215_资源勘探工业信息等支出_504_机关资本性支出（二）</t>
  </si>
  <si>
    <t>216_商业服务业等支出_504_机关资本性支出（二）</t>
  </si>
  <si>
    <t>217_金融支出_504_机关资本性支出（二）</t>
  </si>
  <si>
    <t>219_援助其他地区支出_504_机关资本性支出（二）</t>
  </si>
  <si>
    <t>220_自然资源海洋气象等支出_504_机关资本性支出（二）</t>
  </si>
  <si>
    <t>221_住房保障支出_504_机关资本性支出（二）</t>
  </si>
  <si>
    <t>222_粮油物资储备支出_504_机关资本性支出（二）</t>
  </si>
  <si>
    <t>224_灾害防治及应急管理支出_504_机关资本性支出（二）</t>
  </si>
  <si>
    <t>227_预备费_504_机关资本性支出（二）</t>
  </si>
  <si>
    <t>229_其他支出_504_机关资本性支出（二）</t>
  </si>
  <si>
    <t>232_债务付息支出_504_机关资本性支出（二）</t>
  </si>
  <si>
    <t>233_债务发行费用支出_504_机关资本性支出（二）</t>
  </si>
  <si>
    <t>230_转移性支出_504_机关资本性支出（二）</t>
  </si>
  <si>
    <t>231_债务还本支出_504_机关资本性支出（二）</t>
  </si>
  <si>
    <t>支出总计__504_机关资本性支出（二）</t>
  </si>
  <si>
    <t>201_一般公共服务支出_505_对事业单位经常性补助</t>
  </si>
  <si>
    <t>202_外交支出_505_对事业单位经常性补助</t>
  </si>
  <si>
    <t>203_国防支出_505_对事业单位经常性补助</t>
  </si>
  <si>
    <t>204_公共安全支出_505_对事业单位经常性补助</t>
  </si>
  <si>
    <t>205_教育支出_505_对事业单位经常性补助</t>
  </si>
  <si>
    <t>206_科学技术支出_505_对事业单位经常性补助</t>
  </si>
  <si>
    <t>207_文化旅游体育与传媒支出_505_对事业单位经常性补助</t>
  </si>
  <si>
    <t>208_社会保障和就业支出_505_对事业单位经常性补助</t>
  </si>
  <si>
    <t>210_卫生健康支出_505_对事业单位经常性补助</t>
  </si>
  <si>
    <t>211_节能环保支出_505_对事业单位经常性补助</t>
  </si>
  <si>
    <t>212_城乡社区支出_505_对事业单位经常性补助</t>
  </si>
  <si>
    <t>213_农林水支出_505_对事业单位经常性补助</t>
  </si>
  <si>
    <t>214_交通运输支出_505_对事业单位经常性补助</t>
  </si>
  <si>
    <t>215_资源勘探工业信息等支出_505_对事业单位经常性补助</t>
  </si>
  <si>
    <t>216_商业服务业等支出_505_对事业单位经常性补助</t>
  </si>
  <si>
    <t>217_金融支出_505_对事业单位经常性补助</t>
  </si>
  <si>
    <t>219_援助其他地区支出_505_对事业单位经常性补助</t>
  </si>
  <si>
    <t>220_自然资源海洋气象等支出_505_对事业单位经常性补助</t>
  </si>
  <si>
    <t>221_住房保障支出_505_对事业单位经常性补助</t>
  </si>
  <si>
    <t>222_粮油物资储备支出_505_对事业单位经常性补助</t>
  </si>
  <si>
    <t>224_灾害防治及应急管理支出_505_对事业单位经常性补助</t>
  </si>
  <si>
    <t>227_预备费_505_对事业单位经常性补助</t>
  </si>
  <si>
    <t>229_其他支出_505_对事业单位经常性补助</t>
  </si>
  <si>
    <t>232_债务付息支出_505_对事业单位经常性补助</t>
  </si>
  <si>
    <t>233_债务发行费用支出_505_对事业单位经常性补助</t>
  </si>
  <si>
    <t>230_转移性支出_505_对事业单位经常性补助</t>
  </si>
  <si>
    <t>231_债务还本支出_505_对事业单位经常性补助</t>
  </si>
  <si>
    <t>支出总计__505_对事业单位经常性补助</t>
  </si>
  <si>
    <t>201_一般公共服务支出_506_对事业单位资本性补助</t>
  </si>
  <si>
    <t>202_外交支出_506_对事业单位资本性补助</t>
  </si>
  <si>
    <t>203_国防支出_506_对事业单位资本性补助</t>
  </si>
  <si>
    <t>204_公共安全支出_506_对事业单位资本性补助</t>
  </si>
  <si>
    <t>205_教育支出_506_对事业单位资本性补助</t>
  </si>
  <si>
    <t>206_科学技术支出_506_对事业单位资本性补助</t>
  </si>
  <si>
    <t>207_文化旅游体育与传媒支出_506_对事业单位资本性补助</t>
  </si>
  <si>
    <t>208_社会保障和就业支出_506_对事业单位资本性补助</t>
  </si>
  <si>
    <t>210_卫生健康支出_506_对事业单位资本性补助</t>
  </si>
  <si>
    <t>211_节能环保支出_506_对事业单位资本性补助</t>
  </si>
  <si>
    <t>212_城乡社区支出_506_对事业单位资本性补助</t>
  </si>
  <si>
    <t>213_农林水支出_506_对事业单位资本性补助</t>
  </si>
  <si>
    <t>214_交通运输支出_506_对事业单位资本性补助</t>
  </si>
  <si>
    <t>215_资源勘探工业信息等支出_506_对事业单位资本性补助</t>
  </si>
  <si>
    <t>216_商业服务业等支出_506_对事业单位资本性补助</t>
  </si>
  <si>
    <t>217_金融支出_506_对事业单位资本性补助</t>
  </si>
  <si>
    <t>219_援助其他地区支出_506_对事业单位资本性补助</t>
  </si>
  <si>
    <t>220_自然资源海洋气象等支出_506_对事业单位资本性补助</t>
  </si>
  <si>
    <t>221_住房保障支出_506_对事业单位资本性补助</t>
  </si>
  <si>
    <t>222_粮油物资储备支出_506_对事业单位资本性补助</t>
  </si>
  <si>
    <t>224_灾害防治及应急管理支出_506_对事业单位资本性补助</t>
  </si>
  <si>
    <t>227_预备费_506_对事业单位资本性补助</t>
  </si>
  <si>
    <t>229_其他支出_506_对事业单位资本性补助</t>
  </si>
  <si>
    <t>232_债务付息支出_506_对事业单位资本性补助</t>
  </si>
  <si>
    <t>233_债务发行费用支出_506_对事业单位资本性补助</t>
  </si>
  <si>
    <t>230_转移性支出_506_对事业单位资本性补助</t>
  </si>
  <si>
    <t>231_债务还本支出_506_对事业单位资本性补助</t>
  </si>
  <si>
    <t>支出总计__506_对事业单位资本性补助</t>
  </si>
  <si>
    <t>201_一般公共服务支出_507_对企业补助</t>
  </si>
  <si>
    <t>202_外交支出_507_对企业补助</t>
  </si>
  <si>
    <t>203_国防支出_507_对企业补助</t>
  </si>
  <si>
    <t>204_公共安全支出_507_对企业补助</t>
  </si>
  <si>
    <t>205_教育支出_507_对企业补助</t>
  </si>
  <si>
    <t>206_科学技术支出_507_对企业补助</t>
  </si>
  <si>
    <t>207_文化旅游体育与传媒支出_507_对企业补助</t>
  </si>
  <si>
    <t>208_社会保障和就业支出_507_对企业补助</t>
  </si>
  <si>
    <t>210_卫生健康支出_507_对企业补助</t>
  </si>
  <si>
    <t>211_节能环保支出_507_对企业补助</t>
  </si>
  <si>
    <t>212_城乡社区支出_507_对企业补助</t>
  </si>
  <si>
    <t>213_农林水支出_507_对企业补助</t>
  </si>
  <si>
    <t>214_交通运输支出_507_对企业补助</t>
  </si>
  <si>
    <t>215_资源勘探工业信息等支出_507_对企业补助</t>
  </si>
  <si>
    <t>216_商业服务业等支出_507_对企业补助</t>
  </si>
  <si>
    <t>217_金融支出_507_对企业补助</t>
  </si>
  <si>
    <t>219_援助其他地区支出_507_对企业补助</t>
  </si>
  <si>
    <t>220_自然资源海洋气象等支出_507_对企业补助</t>
  </si>
  <si>
    <t>221_住房保障支出_507_对企业补助</t>
  </si>
  <si>
    <t>222_粮油物资储备支出_507_对企业补助</t>
  </si>
  <si>
    <t>224_灾害防治及应急管理支出_507_对企业补助</t>
  </si>
  <si>
    <t>227_预备费_507_对企业补助</t>
  </si>
  <si>
    <t>229_其他支出_507_对企业补助</t>
  </si>
  <si>
    <t>232_债务付息支出_507_对企业补助</t>
  </si>
  <si>
    <t>233_债务发行费用支出_507_对企业补助</t>
  </si>
  <si>
    <t>230_转移性支出_507_对企业补助</t>
  </si>
  <si>
    <t>231_债务还本支出_507_对企业补助</t>
  </si>
  <si>
    <t>支出总计__507_对企业补助</t>
  </si>
  <si>
    <t>201_一般公共服务支出_508_对企业资本性支出</t>
  </si>
  <si>
    <t>202_外交支出_508_对企业资本性支出</t>
  </si>
  <si>
    <t>203_国防支出_508_对企业资本性支出</t>
  </si>
  <si>
    <t>204_公共安全支出_508_对企业资本性支出</t>
  </si>
  <si>
    <t>205_教育支出_508_对企业资本性支出</t>
  </si>
  <si>
    <t>206_科学技术支出_508_对企业资本性支出</t>
  </si>
  <si>
    <t>207_文化旅游体育与传媒支出_508_对企业资本性支出</t>
  </si>
  <si>
    <t>208_社会保障和就业支出_508_对企业资本性支出</t>
  </si>
  <si>
    <t>210_卫生健康支出_508_对企业资本性支出</t>
  </si>
  <si>
    <t>211_节能环保支出_508_对企业资本性支出</t>
  </si>
  <si>
    <t>212_城乡社区支出_508_对企业资本性支出</t>
  </si>
  <si>
    <t>213_农林水支出_508_对企业资本性支出</t>
  </si>
  <si>
    <t>214_交通运输支出_508_对企业资本性支出</t>
  </si>
  <si>
    <t>215_资源勘探工业信息等支出_508_对企业资本性支出</t>
  </si>
  <si>
    <t>216_商业服务业等支出_508_对企业资本性支出</t>
  </si>
  <si>
    <t>217_金融支出_508_对企业资本性支出</t>
  </si>
  <si>
    <t>219_援助其他地区支出_508_对企业资本性支出</t>
  </si>
  <si>
    <t>220_自然资源海洋气象等支出_508_对企业资本性支出</t>
  </si>
  <si>
    <t>221_住房保障支出_508_对企业资本性支出</t>
  </si>
  <si>
    <t>222_粮油物资储备支出_508_对企业资本性支出</t>
  </si>
  <si>
    <t>224_灾害防治及应急管理支出_508_对企业资本性支出</t>
  </si>
  <si>
    <t>227_预备费_508_对企业资本性支出</t>
  </si>
  <si>
    <t>229_其他支出_508_对企业资本性支出</t>
  </si>
  <si>
    <t>232_债务付息支出_508_对企业资本性支出</t>
  </si>
  <si>
    <t>233_债务发行费用支出_508_对企业资本性支出</t>
  </si>
  <si>
    <t>230_转移性支出_508_对企业资本性支出</t>
  </si>
  <si>
    <t>231_债务还本支出_508_对企业资本性支出</t>
  </si>
  <si>
    <t>支出总计__508_对企业资本性支出</t>
  </si>
  <si>
    <t>201_一般公共服务支出_509_对个人和家庭的补助</t>
  </si>
  <si>
    <t>202_外交支出_509_对个人和家庭的补助</t>
  </si>
  <si>
    <t>203_国防支出_509_对个人和家庭的补助</t>
  </si>
  <si>
    <t>204_公共安全支出_509_对个人和家庭的补助</t>
  </si>
  <si>
    <t>205_教育支出_509_对个人和家庭的补助</t>
  </si>
  <si>
    <t>206_科学技术支出_509_对个人和家庭的补助</t>
  </si>
  <si>
    <t>207_文化旅游体育与传媒支出_509_对个人和家庭的补助</t>
  </si>
  <si>
    <t>208_社会保障和就业支出_509_对个人和家庭的补助</t>
  </si>
  <si>
    <t>210_卫生健康支出_509_对个人和家庭的补助</t>
  </si>
  <si>
    <t>211_节能环保支出_509_对个人和家庭的补助</t>
  </si>
  <si>
    <t>212_城乡社区支出_509_对个人和家庭的补助</t>
  </si>
  <si>
    <t>213_农林水支出_509_对个人和家庭的补助</t>
  </si>
  <si>
    <t>214_交通运输支出_509_对个人和家庭的补助</t>
  </si>
  <si>
    <t>215_资源勘探工业信息等支出_509_对个人和家庭的补助</t>
  </si>
  <si>
    <t>216_商业服务业等支出_509_对个人和家庭的补助</t>
  </si>
  <si>
    <t>217_金融支出_509_对个人和家庭的补助</t>
  </si>
  <si>
    <t>219_援助其他地区支出_509_对个人和家庭的补助</t>
  </si>
  <si>
    <t>220_自然资源海洋气象等支出_509_对个人和家庭的补助</t>
  </si>
  <si>
    <t>221_住房保障支出_509_对个人和家庭的补助</t>
  </si>
  <si>
    <t>222_粮油物资储备支出_509_对个人和家庭的补助</t>
  </si>
  <si>
    <t>224_灾害防治及应急管理支出_509_对个人和家庭的补助</t>
  </si>
  <si>
    <t>227_预备费_509_对个人和家庭的补助</t>
  </si>
  <si>
    <t>229_其他支出_509_对个人和家庭的补助</t>
  </si>
  <si>
    <t>232_债务付息支出_509_对个人和家庭的补助</t>
  </si>
  <si>
    <t>233_债务发行费用支出_509_对个人和家庭的补助</t>
  </si>
  <si>
    <t>230_转移性支出_509_对个人和家庭的补助</t>
  </si>
  <si>
    <t>231_债务还本支出_509_对个人和家庭的补助</t>
  </si>
  <si>
    <t>支出总计__509_对个人和家庭的补助</t>
  </si>
  <si>
    <t>201_一般公共服务支出_510_对社会保障基金补助</t>
  </si>
  <si>
    <t>202_外交支出_510_对社会保障基金补助</t>
  </si>
  <si>
    <t>203_国防支出_510_对社会保障基金补助</t>
  </si>
  <si>
    <t>204_公共安全支出_510_对社会保障基金补助</t>
  </si>
  <si>
    <t>205_教育支出_510_对社会保障基金补助</t>
  </si>
  <si>
    <t>206_科学技术支出_510_对社会保障基金补助</t>
  </si>
  <si>
    <t>207_文化旅游体育与传媒支出_510_对社会保障基金补助</t>
  </si>
  <si>
    <t>208_社会保障和就业支出_510_对社会保障基金补助</t>
  </si>
  <si>
    <t>210_卫生健康支出_510_对社会保障基金补助</t>
  </si>
  <si>
    <t>211_节能环保支出_510_对社会保障基金补助</t>
  </si>
  <si>
    <t>212_城乡社区支出_510_对社会保障基金补助</t>
  </si>
  <si>
    <t>213_农林水支出_510_对社会保障基金补助</t>
  </si>
  <si>
    <t>214_交通运输支出_510_对社会保障基金补助</t>
  </si>
  <si>
    <t>215_资源勘探工业信息等支出_510_对社会保障基金补助</t>
  </si>
  <si>
    <t>216_商业服务业等支出_510_对社会保障基金补助</t>
  </si>
  <si>
    <t>217_金融支出_510_对社会保障基金补助</t>
  </si>
  <si>
    <t>219_援助其他地区支出_510_对社会保障基金补助</t>
  </si>
  <si>
    <t>220_自然资源海洋气象等支出_510_对社会保障基金补助</t>
  </si>
  <si>
    <t>221_住房保障支出_510_对社会保障基金补助</t>
  </si>
  <si>
    <t>222_粮油物资储备支出_510_对社会保障基金补助</t>
  </si>
  <si>
    <t>224_灾害防治及应急管理支出_510_对社会保障基金补助</t>
  </si>
  <si>
    <t>227_预备费_510_对社会保障基金补助</t>
  </si>
  <si>
    <t>229_其他支出_510_对社会保障基金补助</t>
  </si>
  <si>
    <t>232_债务付息支出_510_对社会保障基金补助</t>
  </si>
  <si>
    <t>233_债务发行费用支出_510_对社会保障基金补助</t>
  </si>
  <si>
    <t>230_转移性支出_510_对社会保障基金补助</t>
  </si>
  <si>
    <t>231_债务还本支出_510_对社会保障基金补助</t>
  </si>
  <si>
    <t>支出总计__510_对社会保障基金补助</t>
  </si>
  <si>
    <t>201_一般公共服务支出_511_债务利息及费用支出</t>
  </si>
  <si>
    <t>202_外交支出_511_债务利息及费用支出</t>
  </si>
  <si>
    <t>203_国防支出_511_债务利息及费用支出</t>
  </si>
  <si>
    <t>204_公共安全支出_511_债务利息及费用支出</t>
  </si>
  <si>
    <t>205_教育支出_511_债务利息及费用支出</t>
  </si>
  <si>
    <t>206_科学技术支出_511_债务利息及费用支出</t>
  </si>
  <si>
    <t>207_文化旅游体育与传媒支出_511_债务利息及费用支出</t>
  </si>
  <si>
    <t>208_社会保障和就业支出_511_债务利息及费用支出</t>
  </si>
  <si>
    <t>210_卫生健康支出_511_债务利息及费用支出</t>
  </si>
  <si>
    <t>211_节能环保支出_511_债务利息及费用支出</t>
  </si>
  <si>
    <t>212_城乡社区支出_511_债务利息及费用支出</t>
  </si>
  <si>
    <t>213_农林水支出_511_债务利息及费用支出</t>
  </si>
  <si>
    <t>214_交通运输支出_511_债务利息及费用支出</t>
  </si>
  <si>
    <t>215_资源勘探工业信息等支出_511_债务利息及费用支出</t>
  </si>
  <si>
    <t>216_商业服务业等支出_511_债务利息及费用支出</t>
  </si>
  <si>
    <t>217_金融支出_511_债务利息及费用支出</t>
  </si>
  <si>
    <t>219_援助其他地区支出_511_债务利息及费用支出</t>
  </si>
  <si>
    <t>220_自然资源海洋气象等支出_511_债务利息及费用支出</t>
  </si>
  <si>
    <t>221_住房保障支出_511_债务利息及费用支出</t>
  </si>
  <si>
    <t>222_粮油物资储备支出_511_债务利息及费用支出</t>
  </si>
  <si>
    <t>224_灾害防治及应急管理支出_511_债务利息及费用支出</t>
  </si>
  <si>
    <t>227_预备费_511_债务利息及费用支出</t>
  </si>
  <si>
    <t>229_其他支出_511_债务利息及费用支出</t>
  </si>
  <si>
    <t>232_债务付息支出_511_债务利息及费用支出</t>
  </si>
  <si>
    <t>233_债务发行费用支出_511_债务利息及费用支出</t>
  </si>
  <si>
    <t>230_转移性支出_511_债务利息及费用支出</t>
  </si>
  <si>
    <t>231_债务还本支出_511_债务利息及费用支出</t>
  </si>
  <si>
    <t>支出总计__511_债务利息及费用支出</t>
  </si>
  <si>
    <t>201_一般公共服务支出_512_债务还本支出</t>
  </si>
  <si>
    <t>202_外交支出_512_债务还本支出</t>
  </si>
  <si>
    <t>203_国防支出_512_债务还本支出</t>
  </si>
  <si>
    <t>204_公共安全支出_512_债务还本支出</t>
  </si>
  <si>
    <t>205_教育支出_512_债务还本支出</t>
  </si>
  <si>
    <t>206_科学技术支出_512_债务还本支出</t>
  </si>
  <si>
    <t>207_文化旅游体育与传媒支出_512_债务还本支出</t>
  </si>
  <si>
    <t>208_社会保障和就业支出_512_债务还本支出</t>
  </si>
  <si>
    <t>210_卫生健康支出_512_债务还本支出</t>
  </si>
  <si>
    <t>211_节能环保支出_512_债务还本支出</t>
  </si>
  <si>
    <t>212_城乡社区支出_512_债务还本支出</t>
  </si>
  <si>
    <t>213_农林水支出_512_债务还本支出</t>
  </si>
  <si>
    <t>214_交通运输支出_512_债务还本支出</t>
  </si>
  <si>
    <t>215_资源勘探工业信息等支出_512_债务还本支出</t>
  </si>
  <si>
    <t>216_商业服务业等支出_512_债务还本支出</t>
  </si>
  <si>
    <t>217_金融支出_512_债务还本支出</t>
  </si>
  <si>
    <t>219_援助其他地区支出_512_债务还本支出</t>
  </si>
  <si>
    <t>220_自然资源海洋气象等支出_512_债务还本支出</t>
  </si>
  <si>
    <t>221_住房保障支出_512_债务还本支出</t>
  </si>
  <si>
    <t>222_粮油物资储备支出_512_债务还本支出</t>
  </si>
  <si>
    <t>224_灾害防治及应急管理支出_512_债务还本支出</t>
  </si>
  <si>
    <t>227_预备费_512_债务还本支出</t>
  </si>
  <si>
    <t>229_其他支出_512_债务还本支出</t>
  </si>
  <si>
    <t>232_债务付息支出_512_债务还本支出</t>
  </si>
  <si>
    <t>233_债务发行费用支出_512_债务还本支出</t>
  </si>
  <si>
    <t>230_转移性支出_512_债务还本支出</t>
  </si>
  <si>
    <t>231_债务还本支出_512_债务还本支出</t>
  </si>
  <si>
    <t>支出总计__512_债务还本支出</t>
  </si>
  <si>
    <t>201_一般公共服务支出_513_转移性支出</t>
  </si>
  <si>
    <t>202_外交支出_513_转移性支出</t>
  </si>
  <si>
    <t>203_国防支出_513_转移性支出</t>
  </si>
  <si>
    <t>204_公共安全支出_513_转移性支出</t>
  </si>
  <si>
    <t>205_教育支出_513_转移性支出</t>
  </si>
  <si>
    <t>206_科学技术支出_513_转移性支出</t>
  </si>
  <si>
    <t>207_文化旅游体育与传媒支出_513_转移性支出</t>
  </si>
  <si>
    <t>208_社会保障和就业支出_513_转移性支出</t>
  </si>
  <si>
    <t>210_卫生健康支出_513_转移性支出</t>
  </si>
  <si>
    <t>211_节能环保支出_513_转移性支出</t>
  </si>
  <si>
    <t>212_城乡社区支出_513_转移性支出</t>
  </si>
  <si>
    <t>213_农林水支出_513_转移性支出</t>
  </si>
  <si>
    <t>214_交通运输支出_513_转移性支出</t>
  </si>
  <si>
    <t>215_资源勘探工业信息等支出_513_转移性支出</t>
  </si>
  <si>
    <t>216_商业服务业等支出_513_转移性支出</t>
  </si>
  <si>
    <t>217_金融支出_513_转移性支出</t>
  </si>
  <si>
    <t>219_援助其他地区支出_513_转移性支出</t>
  </si>
  <si>
    <t>220_自然资源海洋气象等支出_513_转移性支出</t>
  </si>
  <si>
    <t>221_住房保障支出_513_转移性支出</t>
  </si>
  <si>
    <t>222_粮油物资储备支出_513_转移性支出</t>
  </si>
  <si>
    <t>224_灾害防治及应急管理支出_513_转移性支出</t>
  </si>
  <si>
    <t>227_预备费_513_转移性支出</t>
  </si>
  <si>
    <t>229_其他支出_513_转移性支出</t>
  </si>
  <si>
    <t>232_债务付息支出_513_转移性支出</t>
  </si>
  <si>
    <t>233_债务发行费用支出_513_转移性支出</t>
  </si>
  <si>
    <t>230_转移性支出_513_转移性支出</t>
  </si>
  <si>
    <t>231_债务还本支出_513_转移性支出</t>
  </si>
  <si>
    <t>支出总计__513_转移性支出</t>
  </si>
  <si>
    <t>201_一般公共服务支出_514_预备费及预留</t>
  </si>
  <si>
    <t>202_外交支出_514_预备费及预留</t>
  </si>
  <si>
    <t>203_国防支出_514_预备费及预留</t>
  </si>
  <si>
    <t>204_公共安全支出_514_预备费及预留</t>
  </si>
  <si>
    <t>205_教育支出_514_预备费及预留</t>
  </si>
  <si>
    <t>206_科学技术支出_514_预备费及预留</t>
  </si>
  <si>
    <t>207_文化旅游体育与传媒支出_514_预备费及预留</t>
  </si>
  <si>
    <t>208_社会保障和就业支出_514_预备费及预留</t>
  </si>
  <si>
    <t>210_卫生健康支出_514_预备费及预留</t>
  </si>
  <si>
    <t>211_节能环保支出_514_预备费及预留</t>
  </si>
  <si>
    <t>212_城乡社区支出_514_预备费及预留</t>
  </si>
  <si>
    <t>213_农林水支出_514_预备费及预留</t>
  </si>
  <si>
    <t>214_交通运输支出_514_预备费及预留</t>
  </si>
  <si>
    <t>215_资源勘探工业信息等支出_514_预备费及预留</t>
  </si>
  <si>
    <t>216_商业服务业等支出_514_预备费及预留</t>
  </si>
  <si>
    <t>217_金融支出_514_预备费及预留</t>
  </si>
  <si>
    <t>219_援助其他地区支出_514_预备费及预留</t>
  </si>
  <si>
    <t>220_自然资源海洋气象等支出_514_预备费及预留</t>
  </si>
  <si>
    <t>221_住房保障支出_514_预备费及预留</t>
  </si>
  <si>
    <t>222_粮油物资储备支出_514_预备费及预留</t>
  </si>
  <si>
    <t>224_灾害防治及应急管理支出_514_预备费及预留</t>
  </si>
  <si>
    <t>227_预备费_514_预备费及预留</t>
  </si>
  <si>
    <t>229_其他支出_514_预备费及预留</t>
  </si>
  <si>
    <t>232_债务付息支出_514_预备费及预留</t>
  </si>
  <si>
    <t>233_债务发行费用支出_514_预备费及预留</t>
  </si>
  <si>
    <t>230_转移性支出_514_预备费及预留</t>
  </si>
  <si>
    <t>231_债务还本支出_514_预备费及预留</t>
  </si>
  <si>
    <t>支出总计__514_预备费及预留</t>
  </si>
  <si>
    <t>201_一般公共服务支出_599_其他支出</t>
  </si>
  <si>
    <t>202_外交支出_599_其他支出</t>
  </si>
  <si>
    <t>203_国防支出_599_其他支出</t>
  </si>
  <si>
    <t>204_公共安全支出_599_其他支出</t>
  </si>
  <si>
    <t>205_教育支出_599_其他支出</t>
  </si>
  <si>
    <t>206_科学技术支出_599_其他支出</t>
  </si>
  <si>
    <t>207_文化旅游体育与传媒支出_599_其他支出</t>
  </si>
  <si>
    <t>208_社会保障和就业支出_599_其他支出</t>
  </si>
  <si>
    <t>210_卫生健康支出_599_其他支出</t>
  </si>
  <si>
    <t>211_节能环保支出_599_其他支出</t>
  </si>
  <si>
    <t>212_城乡社区支出_599_其他支出</t>
  </si>
  <si>
    <t>213_农林水支出_599_其他支出</t>
  </si>
  <si>
    <t>214_交通运输支出_599_其他支出</t>
  </si>
  <si>
    <t>215_资源勘探工业信息等支出_599_其他支出</t>
  </si>
  <si>
    <t>216_商业服务业等支出_599_其他支出</t>
  </si>
  <si>
    <t>217_金融支出_599_其他支出</t>
  </si>
  <si>
    <t>219_援助其他地区支出_599_其他支出</t>
  </si>
  <si>
    <t>220_自然资源海洋气象等支出_599_其他支出</t>
  </si>
  <si>
    <t>221_住房保障支出_599_其他支出</t>
  </si>
  <si>
    <t>222_粮油物资储备支出_599_其他支出</t>
  </si>
  <si>
    <t>224_灾害防治及应急管理支出_599_其他支出</t>
  </si>
  <si>
    <t>227_预备费_599_其他支出</t>
  </si>
  <si>
    <t>229_其他支出_599_其他支出</t>
  </si>
  <si>
    <t>232_债务付息支出_599_其他支出</t>
  </si>
  <si>
    <t>233_债务发行费用支出_599_其他支出</t>
  </si>
  <si>
    <t>230_转移性支出_599_其他支出</t>
  </si>
  <si>
    <t>231_债务还本支出_599_其他支出</t>
  </si>
  <si>
    <t>支出总计__599_其他支出</t>
  </si>
  <si>
    <t>公务用车购置及运行费_小计</t>
  </si>
  <si>
    <t>公务用车购置及运行费_公务用车购置费</t>
  </si>
  <si>
    <t>公务用车购置及运行费_公务用车运行费</t>
  </si>
  <si>
    <t>10301_政府性基金收入</t>
  </si>
  <si>
    <t>1030102_农网还贷资金收入</t>
  </si>
  <si>
    <t>103010202_地方农网还贷资金收入</t>
  </si>
  <si>
    <t>1030112_海南省高等级公路车辆通行附加费收入</t>
  </si>
  <si>
    <t>1030129_国家电影事业发展专项资金收入</t>
  </si>
  <si>
    <t>1030146_国有土地收益基金收入</t>
  </si>
  <si>
    <t>1030147_农业土地开发资金收入</t>
  </si>
  <si>
    <t>1030148_国有土地使用权出让收入</t>
  </si>
  <si>
    <t>103014801_土地出让价款收入</t>
  </si>
  <si>
    <t>103014802_补缴的土地价款</t>
  </si>
  <si>
    <t>103014803_划拨土地收入</t>
  </si>
  <si>
    <t>103014898_缴纳新增建设用地土地有偿使用费</t>
  </si>
  <si>
    <t>103014899_其他土地出让收入</t>
  </si>
  <si>
    <t>1030150_大中型水库库区基金收入</t>
  </si>
  <si>
    <t>103015002_地方大中型水库库区基金收入</t>
  </si>
  <si>
    <t>1030155_彩票公益金收入</t>
  </si>
  <si>
    <t>103015501_福利彩票公益金收入</t>
  </si>
  <si>
    <t>103015502_体育彩票公益金收入</t>
  </si>
  <si>
    <t>1030156_城市基础设施配套费收入</t>
  </si>
  <si>
    <t>1030157_小型水库移民扶助基金收入</t>
  </si>
  <si>
    <t>1030158_国家重大水利工程建设基金收入</t>
  </si>
  <si>
    <t>103015803_地方重大水利工程建设资金</t>
  </si>
  <si>
    <t>1030159_车辆通行费</t>
  </si>
  <si>
    <t>1030178_污水处理费收入</t>
  </si>
  <si>
    <t>1030180_彩票发行机构和彩票销售机构的业务费用</t>
  </si>
  <si>
    <t>103018003_福利彩票销售机构的业务费用</t>
  </si>
  <si>
    <t>103018004_体育彩票销售机构的业务费用</t>
  </si>
  <si>
    <t>103018005_彩票兑奖周转金</t>
  </si>
  <si>
    <t>103018006_彩票发行销售风险基金</t>
  </si>
  <si>
    <t>103018007_彩票市场调控资金收入</t>
  </si>
  <si>
    <t>1030199_其他政府性基金收入</t>
  </si>
  <si>
    <t>10310_专项债务对应项目专项收入</t>
  </si>
  <si>
    <t>1031003_海南省高等级公路车辆通行附加费专项债务对应项目专项收入</t>
  </si>
  <si>
    <t>1031005_国家电影事业发展专项资金专项债务对应项目专项收入</t>
  </si>
  <si>
    <t>1031006_国有土地使用权出让金专项债务对应项目专项收入</t>
  </si>
  <si>
    <t>103100601_土地储备专项债券对应项目专项收入</t>
  </si>
  <si>
    <t>103100602_棚户区改造专项债券对应项目专项收入</t>
  </si>
  <si>
    <t>103100699_其他国有土地使用权出让金专项债务对应项目专项收入</t>
  </si>
  <si>
    <t>1031008_农业土地开发资金专项债务对应项目专项收入</t>
  </si>
  <si>
    <t>1031009_大中型水库库区基金专项债务对应项目专项收入</t>
  </si>
  <si>
    <t>1031010_城市基础设施配套费专项债务对应项目专项收入</t>
  </si>
  <si>
    <t>1031011_小型水库移民扶助基金专项债务对应项目专项收入</t>
  </si>
  <si>
    <t>1031012_国家重大水利工程建设基金专项债务对应项目专项收入</t>
  </si>
  <si>
    <t>1031013_车辆通行费专项债务对应项目专项收入</t>
  </si>
  <si>
    <t>103101301_政府收费公路专项债券对应项目专项收入</t>
  </si>
  <si>
    <t>103101399_其他车辆通行费专项债务对应项目专项收入</t>
  </si>
  <si>
    <t>1031014_污水处理费专项债务对应项目专项收入</t>
  </si>
  <si>
    <t>1031099_其他政府性基金专项债务对应项目专项收入</t>
  </si>
  <si>
    <t>103109998_其他地方自行试点项目收益专项债券对应项目专项收入</t>
  </si>
  <si>
    <t>103109999_其他政府性基金专项债务对应项目专项收入</t>
  </si>
  <si>
    <t>1050402_专项债务收入</t>
  </si>
  <si>
    <t>11004_政府性基金转移支付收入</t>
  </si>
  <si>
    <t>1100603_政府性基金上解收入</t>
  </si>
  <si>
    <t>1100802_政府性基金预算上年结余收入</t>
  </si>
  <si>
    <t>1100902_调入政府性基金预算资金</t>
  </si>
  <si>
    <t>110090299_其他调入政府性基金预算资金</t>
  </si>
  <si>
    <t>1101102_地方政府专项债务转贷收入</t>
  </si>
  <si>
    <t>20610_核电站乏燃料处理处置基金支出</t>
  </si>
  <si>
    <t>2061001_乏燃料运输</t>
  </si>
  <si>
    <t>2061002_乏燃料离堆贮存</t>
  </si>
  <si>
    <t>2061003_乏燃料后处理</t>
  </si>
  <si>
    <t>2061004_高放废物的处理处置</t>
  </si>
  <si>
    <t>2061005_乏燃料后处理厂的建设、运行、改造和退役</t>
  </si>
  <si>
    <t>2061099_其他乏燃料处理处置基金支出</t>
  </si>
  <si>
    <t>20707_国家电影事业发展专项资金安排的支出</t>
  </si>
  <si>
    <t>2070701_资助国产影片放映</t>
  </si>
  <si>
    <t>2070702_资助影院建设</t>
  </si>
  <si>
    <t>2070703_资助少数民族语电影译制</t>
  </si>
  <si>
    <t>2070704_购买农村电影公益性放映版权服务</t>
  </si>
  <si>
    <t>2070799_其他国家电影事业发展专项资金支出</t>
  </si>
  <si>
    <t>20709_旅游发展基金支出</t>
  </si>
  <si>
    <t>2070901_宣传促销</t>
  </si>
  <si>
    <t>2070902_行业规划</t>
  </si>
  <si>
    <t>2070903_旅游事业补助</t>
  </si>
  <si>
    <t>2070904_地方旅游开发项目补助</t>
  </si>
  <si>
    <t>2070999_其他旅游发展基金支出</t>
  </si>
  <si>
    <t>20710_国家电影事业发展专项资金对应专项债务收入安排的支出</t>
  </si>
  <si>
    <t>2071001_资助城市影院</t>
  </si>
  <si>
    <t>2071099_其他国家电影事业发展专项资金对应专项债务收入支出</t>
  </si>
  <si>
    <t>21160_可再生能源电价附加收入安排的支出</t>
  </si>
  <si>
    <t>2116001_风力发电补助</t>
  </si>
  <si>
    <t>2116002_太阳能发电补助</t>
  </si>
  <si>
    <t>2116003_生物质能发电补助</t>
  </si>
  <si>
    <t>2116099_其他可再生能源电价附加收入安排的支出</t>
  </si>
  <si>
    <t>21161_废弃电器电子产品处理基金支出</t>
  </si>
  <si>
    <t>2116101_回收处理费用补贴</t>
  </si>
  <si>
    <t>2116102_信息系统建设</t>
  </si>
  <si>
    <t>2116103_基金征管经费</t>
  </si>
  <si>
    <t>2116104_其他废弃电器电子产品处理基金支出</t>
  </si>
  <si>
    <t>21208_国有土地使用权出让收入安排的支出</t>
  </si>
  <si>
    <t>2120801_征地和拆迁补偿支出</t>
  </si>
  <si>
    <t>2120802_土地开发支出</t>
  </si>
  <si>
    <t>2120803_城市建设支出</t>
  </si>
  <si>
    <t>2120804_农村基础设施建设支出</t>
  </si>
  <si>
    <t>2120805_补助被征地农民支出</t>
  </si>
  <si>
    <t>2120806_土地出让业务支出</t>
  </si>
  <si>
    <t>2120807_廉租住房支出</t>
  </si>
  <si>
    <t>2120809_支付破产或改制企业职工安置费</t>
  </si>
  <si>
    <t>2120810_棚户区改造支出</t>
  </si>
  <si>
    <t>2120811_公共租赁住房支出</t>
  </si>
  <si>
    <t>2120813_保障性住房租金补贴</t>
  </si>
  <si>
    <t>2120814_农业生产发展支出</t>
  </si>
  <si>
    <t>2120815_农村社会事业支出</t>
  </si>
  <si>
    <t>2120816_农业农村生态环境支出</t>
  </si>
  <si>
    <t>2120899_其他国有土地使用权出让收入安排的支出</t>
  </si>
  <si>
    <t>21210_国有土地收益基金安排的支出</t>
  </si>
  <si>
    <t>2121001_征地和拆迁补偿支出</t>
  </si>
  <si>
    <t>2121002_土地开发支出</t>
  </si>
  <si>
    <t>2121099_其他国有土地收益基金支出</t>
  </si>
  <si>
    <t>21211_农业土地开发资金安排的支出</t>
  </si>
  <si>
    <t>21213_城市基础设施配套费安排的支出</t>
  </si>
  <si>
    <t>2121301_城市公共设施</t>
  </si>
  <si>
    <t>2121302_城市环境卫生</t>
  </si>
  <si>
    <t>2121303_公有房屋</t>
  </si>
  <si>
    <t>2121304_城市防洪</t>
  </si>
  <si>
    <t>2121399_其他城市基础设施配套费安排的支出</t>
  </si>
  <si>
    <t>21214_污水处理费安排的支出</t>
  </si>
  <si>
    <t>2121401_污水处理设施建设和运营</t>
  </si>
  <si>
    <t>2121402_代征手续费</t>
  </si>
  <si>
    <t>2121499_其他污水处理费安排的支出</t>
  </si>
  <si>
    <t>21215_土地储备专项债券收入安排的支出</t>
  </si>
  <si>
    <t>2121501_征地和拆迁补偿支出</t>
  </si>
  <si>
    <t>2121502_土地开发支出</t>
  </si>
  <si>
    <t>2121599_其他土地储备专项债券收入安排的支出</t>
  </si>
  <si>
    <t>21216_棚户区改造专项债券收入安排的支出</t>
  </si>
  <si>
    <t>2121601_征地和拆迁补偿支出</t>
  </si>
  <si>
    <t>2121602_土地开发支出</t>
  </si>
  <si>
    <t>2121699_其他棚户区改造专项债券收入安排的支出</t>
  </si>
  <si>
    <t>21217_城市基础设施配套费对应专项债务收入安排的支出</t>
  </si>
  <si>
    <t>2121701_城市公共设施</t>
  </si>
  <si>
    <t>2121702_城市环境卫生</t>
  </si>
  <si>
    <t>2121703_公有房屋</t>
  </si>
  <si>
    <t>2121704_城市防洪</t>
  </si>
  <si>
    <t>2121799_其他城市基础设施配套费对应专项债务收入安排的支出</t>
  </si>
  <si>
    <t>21218_污水处理费对应专项债务收入安排的支出</t>
  </si>
  <si>
    <t>2121801_污水处理设施建设和运营</t>
  </si>
  <si>
    <t>2121899_其他污水处理费对应专项债务收入安排的支出</t>
  </si>
  <si>
    <t>21219_国有土地使用权出让收入对应专项债务收入安排的支出</t>
  </si>
  <si>
    <t>2121901_征地和拆迁补偿支出</t>
  </si>
  <si>
    <t>2121902_土地开发支出</t>
  </si>
  <si>
    <t>2121903_城市建设支出</t>
  </si>
  <si>
    <t>2121904_农村基础设施建设支出</t>
  </si>
  <si>
    <t>2121905_廉租住房支出</t>
  </si>
  <si>
    <t>2121906_棚户区改造支出</t>
  </si>
  <si>
    <t>2121907_公共租赁住房支出</t>
  </si>
  <si>
    <t>2121999_其他国有土地使用权出让收入对应专项债务收入安排的支出</t>
  </si>
  <si>
    <t>21366_大中型水库库区基金安排的支出</t>
  </si>
  <si>
    <t>2136601_基础设施建设和经济发展</t>
  </si>
  <si>
    <t>2136602_解决移民遗留问题</t>
  </si>
  <si>
    <t>2136603_库区防护工程维护</t>
  </si>
  <si>
    <t>2136699_其他大中型水库库区基金支出</t>
  </si>
  <si>
    <t>21367_三峡水库库区基金支出</t>
  </si>
  <si>
    <t>2136701_基础设施建设和经济发展</t>
  </si>
  <si>
    <t>2136702_解决移民遗留问题</t>
  </si>
  <si>
    <t>2136703_库区维护和管理</t>
  </si>
  <si>
    <t>2136799_其他三峡水库库区基金支出</t>
  </si>
  <si>
    <t>21369_国家重大水利工程建设基金安排的支出</t>
  </si>
  <si>
    <t>2136901_南水北调工程建设</t>
  </si>
  <si>
    <t>2136902_三峡后续工作</t>
  </si>
  <si>
    <t>2136903_地方重大水利工程建设</t>
  </si>
  <si>
    <t>2136999_其他重大水利工程建设基金支出</t>
  </si>
  <si>
    <t>21370_大中型水库库区基金对应专项债务收入安排的支出</t>
  </si>
  <si>
    <t>2137001_基础设施建设和经济发展</t>
  </si>
  <si>
    <t>2137099_其他大中型水库库区基金对应专项债务收入支出</t>
  </si>
  <si>
    <t>21371_国家重大水利工程建设基金对应专项债务收入安排的支出</t>
  </si>
  <si>
    <t>2137101_南水北调工程建设</t>
  </si>
  <si>
    <t>2137102_三峡工程后续工作</t>
  </si>
  <si>
    <t>2137103_地方重大水利工程建设</t>
  </si>
  <si>
    <t>2137199_其他重大水利工程建设基金对应专项债务收入支出</t>
  </si>
  <si>
    <t>21372_大中型水库移民后期扶持基金支出</t>
  </si>
  <si>
    <t>2137201_移民补助</t>
  </si>
  <si>
    <t>2137202_基础设施建设和经济发展</t>
  </si>
  <si>
    <t>2137299_其他大中型水库移民后期扶持基金支出</t>
  </si>
  <si>
    <t>21373_小型水库移民扶助基金安排的支出</t>
  </si>
  <si>
    <t>2137301_移民补助</t>
  </si>
  <si>
    <t>2137302_基础设施建设和经济发展</t>
  </si>
  <si>
    <t>2137399_其他小型水库移民扶助基金支出</t>
  </si>
  <si>
    <t>21374_小型水库移民扶助基金对应专项债务收入安排的支出</t>
  </si>
  <si>
    <t>2137401_基础设施建设和经济发展</t>
  </si>
  <si>
    <t>2137499_其他小型水库移民扶助基金对应专项债务收入安排的支出</t>
  </si>
  <si>
    <t>21460_海南省高等级公路车辆通行附加费安排的支出</t>
  </si>
  <si>
    <t>2146001_公路建设</t>
  </si>
  <si>
    <t>2146002_公路养护</t>
  </si>
  <si>
    <t>2146003_公路还贷</t>
  </si>
  <si>
    <t>2146099_其他海南省高等级公路车辆通行附加费安排的支出</t>
  </si>
  <si>
    <t>21462_车辆通行费安排的支出</t>
  </si>
  <si>
    <t>2146201_公路还贷</t>
  </si>
  <si>
    <t>2146202_政府还贷公路养护</t>
  </si>
  <si>
    <t>2146203_政府还贷公路管理</t>
  </si>
  <si>
    <t>2146299_其他车辆通行费安排的支出</t>
  </si>
  <si>
    <t>21464_铁路建设基金支出</t>
  </si>
  <si>
    <t>2146401_铁路建设投资</t>
  </si>
  <si>
    <t>2146402_购置铁路机车车辆</t>
  </si>
  <si>
    <t>2146403_铁路还贷</t>
  </si>
  <si>
    <t>2146404_建设项目铺底资金</t>
  </si>
  <si>
    <t>2146405_勘测设计</t>
  </si>
  <si>
    <t>2146406_注册资本金</t>
  </si>
  <si>
    <t>2146407_周转资金</t>
  </si>
  <si>
    <t>2146499_其他铁路建设基金支出</t>
  </si>
  <si>
    <t>21468_船舶油污损害赔偿基金支出</t>
  </si>
  <si>
    <t>2146801_应急处置费用</t>
  </si>
  <si>
    <t>2146802_控制清除污染</t>
  </si>
  <si>
    <t>2146803_损失补偿</t>
  </si>
  <si>
    <t>2146804_生态恢复</t>
  </si>
  <si>
    <t>2146805_监视监测</t>
  </si>
  <si>
    <t>2146899_其他船舶油污损害赔偿基金支出</t>
  </si>
  <si>
    <t>21469_民航发展基金支出</t>
  </si>
  <si>
    <t>2146901_民航机场建设</t>
  </si>
  <si>
    <t>2146902_空管系统建设</t>
  </si>
  <si>
    <t>2146903_民航安全</t>
  </si>
  <si>
    <t>2146904_航线和机场补贴</t>
  </si>
  <si>
    <t>2146906_民航节能减排</t>
  </si>
  <si>
    <t>2146907_通用航空发展</t>
  </si>
  <si>
    <t>2146908_征管经费</t>
  </si>
  <si>
    <t>2146909_民航科教和信息建设</t>
  </si>
  <si>
    <t>2146999_其他民航发展基金支出</t>
  </si>
  <si>
    <t>21470_海南省高等级公路车辆通行附加费对应专项债务收入安排的支出</t>
  </si>
  <si>
    <t>2147001_公路建设</t>
  </si>
  <si>
    <t>2147099_其他海南省高等级公路车辆通行附加费对应专项债务收入安排的支出</t>
  </si>
  <si>
    <t>21471_政府收费公路专项债券收入安排的支出</t>
  </si>
  <si>
    <t>2147101_公路建设</t>
  </si>
  <si>
    <t>2147199_其他政府收费公路专项债券收入安排的支出</t>
  </si>
  <si>
    <t>21472_车辆通行费对应专项债务收入安排的支出</t>
  </si>
  <si>
    <t>21562_农网还贷资金支出</t>
  </si>
  <si>
    <t>2156201_中央农网还贷资金支出</t>
  </si>
  <si>
    <t>2156202_地方农网还贷资金支出</t>
  </si>
  <si>
    <t>2156299_其他农网还贷资金支出</t>
  </si>
  <si>
    <t>2170402_中央特别国债经营基金支出</t>
  </si>
  <si>
    <t>2170403_中央特别国债经营基金财务支出</t>
  </si>
  <si>
    <t>22904_其他政府性基金及对应专项债务收入安排的支出</t>
  </si>
  <si>
    <t>2290401_其他政府性基金安排的支出</t>
  </si>
  <si>
    <t>2290402_其他地方自行试点项目收益专项债券收入安排的支出</t>
  </si>
  <si>
    <t>2290403_其他政府性基金债务收入安排的支出</t>
  </si>
  <si>
    <t>22908_彩票发行销售机构业务费安排的支出</t>
  </si>
  <si>
    <t>2290802_福利彩票发行机构的业务费支出</t>
  </si>
  <si>
    <t>2290803_体育彩票发行机构的业务费支出</t>
  </si>
  <si>
    <t>2290804_福利彩票销售机构的业务费支出</t>
  </si>
  <si>
    <t>2290805_体育彩票销售机构的业务费支出</t>
  </si>
  <si>
    <t>2290806_彩票兑奖周转金支出</t>
  </si>
  <si>
    <t>2290807_彩票发行销售风险基金支出</t>
  </si>
  <si>
    <t>2290808_彩票市场调控资金支出</t>
  </si>
  <si>
    <t>2290899_其他彩票发行销售机构业务费安排的支出</t>
  </si>
  <si>
    <t>22909_抗疫特别国债财务基金支出</t>
  </si>
  <si>
    <t>2290901_抗疫特别国债经营基金支出</t>
  </si>
  <si>
    <t>22960_彩票公益金安排的支出</t>
  </si>
  <si>
    <t>2296001_用于补充全国社会保障基金的彩票公益金支出</t>
  </si>
  <si>
    <t>2296002_用于社会福利的彩票公益金支出</t>
  </si>
  <si>
    <t>2296003_用于体育事业的彩票公益金支出</t>
  </si>
  <si>
    <t>2296004_用于教育事业的彩票公益金支出</t>
  </si>
  <si>
    <t>2296005_用于红十字事业的彩票公益金支出</t>
  </si>
  <si>
    <t>2296006_用于残疾人事业的彩票公益金支出</t>
  </si>
  <si>
    <t>2296010_用于文化事业的彩票公益金支出</t>
  </si>
  <si>
    <t>2296011_用于巩固脱贫攻坚成果衔接乡村振兴的彩票公益金支出</t>
  </si>
  <si>
    <t>2296012_用于法律援助的彩票公益金支出</t>
  </si>
  <si>
    <t>2296013_用于城乡医疗救助的彩票公益金支出</t>
  </si>
  <si>
    <t>2296099_用于其他社会公益事业的彩票公益金支出</t>
  </si>
  <si>
    <t>23204_地方政府专项债务付息支出</t>
  </si>
  <si>
    <t>2320401_海南省高等级公路车辆通行附加费债务付息支出</t>
  </si>
  <si>
    <t>2320405_国家电影事业发展专项资金债务付息支出</t>
  </si>
  <si>
    <t>2320411_国有土地使用权出让金债务付息支出</t>
  </si>
  <si>
    <t>2320413_农业土地开发资金债务付息支出</t>
  </si>
  <si>
    <t>2320414_大中型水库库区基金债务付息支出</t>
  </si>
  <si>
    <t>2320416_城市基础设施配套费债务付息支出</t>
  </si>
  <si>
    <t>2320417_小型水库移民扶助基金债务付息支出</t>
  </si>
  <si>
    <t>2320418_国家重大水利工程建设基金债务付息支出</t>
  </si>
  <si>
    <t>2320419_车辆通行费债务付息支出</t>
  </si>
  <si>
    <t>2320420_污水处理费债务付息支出</t>
  </si>
  <si>
    <t>2320431_土地储备专项债券付息支出</t>
  </si>
  <si>
    <t>2320432_政府收费公路专项债券付息支出</t>
  </si>
  <si>
    <t>2320433_棚户区改造专项债券付息支出</t>
  </si>
  <si>
    <t>2320498_其他地方自行试点项目收益专项债券付息支出</t>
  </si>
  <si>
    <t>2320499_其他政府性基金债务付息支出</t>
  </si>
  <si>
    <t>23304_地方政府专项债务发行费用支出</t>
  </si>
  <si>
    <t>2330401_海南省高等级公路车辆通行附加费债务发行费用支出</t>
  </si>
  <si>
    <t>2330405_国家电影事业发展专项资金债务发行费用支出</t>
  </si>
  <si>
    <t>2330411_国有土地使用权出让金债务发行费用支出</t>
  </si>
  <si>
    <t>2330413_农业土地开发资金债务发行费用支出</t>
  </si>
  <si>
    <t>2330414_大中型水库库区基金债务发行费用支出</t>
  </si>
  <si>
    <t>2330416_城市基础设施配套费债务发行费用支出</t>
  </si>
  <si>
    <t>2330417_小型水库移民扶助基金债务发行费用支出</t>
  </si>
  <si>
    <t>2330418_国家重大水利工程建设基金债务发行费用支出</t>
  </si>
  <si>
    <t>2330419_车辆通行费债务发行费用支出</t>
  </si>
  <si>
    <t>2330420_污水处理费债务发行费用支出</t>
  </si>
  <si>
    <t>2330431_土地储备专项债券发行费用支出</t>
  </si>
  <si>
    <t>2330432_政府收费公路专项债券发行费用支出</t>
  </si>
  <si>
    <t>2330433_棚户区改造专项债券发行费用支出</t>
  </si>
  <si>
    <t>2330498_其他地方自行试点项目收益专项债券发行费用支出</t>
  </si>
  <si>
    <t>2330499_其他政府性基金债务发行费用支出</t>
  </si>
  <si>
    <t>234_抗疫特别国债安排的支出</t>
  </si>
  <si>
    <t>23401_基础设施建设</t>
  </si>
  <si>
    <t>2340101_公共卫生体系建设</t>
  </si>
  <si>
    <t>2340102_重大疫情防控救治体系建设</t>
  </si>
  <si>
    <t>2340103_粮食安全</t>
  </si>
  <si>
    <t>2340104_能源安全</t>
  </si>
  <si>
    <t>2340105_应急物资保障</t>
  </si>
  <si>
    <t>2340106_产业链改造升级</t>
  </si>
  <si>
    <t>2340107_城镇老旧小区改造</t>
  </si>
  <si>
    <t>2340108_生态环境治理</t>
  </si>
  <si>
    <t>2340109_交通基础设施建设</t>
  </si>
  <si>
    <t>2340110_市政设施建设</t>
  </si>
  <si>
    <t>2340111_重大区域规划基础设施建设</t>
  </si>
  <si>
    <t>2340199_其他基础设施建设</t>
  </si>
  <si>
    <t>23402_抗疫相关支出</t>
  </si>
  <si>
    <t>2340201_减免房租补贴</t>
  </si>
  <si>
    <t>2340202_重点企业贷款贴息</t>
  </si>
  <si>
    <t>2340203_创业担保贷款贴息</t>
  </si>
  <si>
    <t>2340204_援企稳岗补贴</t>
  </si>
  <si>
    <t>2340205_困难群众基本生活补助</t>
  </si>
  <si>
    <t>2340299_其他抗疫相关支出</t>
  </si>
  <si>
    <t>23004_政府性基金转移支付</t>
  </si>
  <si>
    <t>2300603_政府性基金上解支出</t>
  </si>
  <si>
    <t>2300802_政府性基金预算调出资金</t>
  </si>
  <si>
    <t>2300902_政府性基金年终结余</t>
  </si>
  <si>
    <t>23104_地方政府专项债务还本支出</t>
  </si>
  <si>
    <t>20610_核电站乏燃料处理处置基金支出_合计</t>
  </si>
  <si>
    <t>20707_国家电影事业发展专项资金安排的支出_合计</t>
  </si>
  <si>
    <t>20709_旅游发展基金支出_合计</t>
  </si>
  <si>
    <t>20710_国家电影事业发展专项资金对应专项债务收入安排的支出_合计</t>
  </si>
  <si>
    <t>21160_可再生能源电价附加收入安排的支出_合计</t>
  </si>
  <si>
    <t>21161_废弃电器电子产品处理基金支出_合计</t>
  </si>
  <si>
    <t>21208_国有土地使用权出让收入安排的支出_合计</t>
  </si>
  <si>
    <t>21210_国有土地收益基金安排的支出_合计</t>
  </si>
  <si>
    <t>21211_农业土地开发资金安排的支出_合计</t>
  </si>
  <si>
    <t>21213_城市基础设施配套费安排的支出_合计</t>
  </si>
  <si>
    <t>21214_污水处理费安排的支出_合计</t>
  </si>
  <si>
    <t>21215_土地储备专项债券收入安排的支出_合计</t>
  </si>
  <si>
    <t>21216_棚户区改造专项债券收入安排的支出_合计</t>
  </si>
  <si>
    <t>21217_城市基础设施配套费对应专项债务收入安排的支出_合计</t>
  </si>
  <si>
    <t>21218_污水处理费对应专项债务收入安排的支出_合计</t>
  </si>
  <si>
    <t>21219_国有土地使用权出让收入对应专项债务收入安排的支出_合计</t>
  </si>
  <si>
    <t>21366_大中型水库库区基金安排的支出_合计</t>
  </si>
  <si>
    <t>21367_三峡水库库区基金支出_合计</t>
  </si>
  <si>
    <t>21369_国家重大水利工程建设基金安排的支出_合计</t>
  </si>
  <si>
    <t>21370_大中型水库库区基金对应专项债务收入安排的支出_合计</t>
  </si>
  <si>
    <t>21371_国家重大水利工程建设基金对应专项债务收入安排的支出_合计</t>
  </si>
  <si>
    <t>21372_大中型水库移民后期扶持基金支出_合计</t>
  </si>
  <si>
    <t>21373_小型水库移民扶助基金安排的支出_合计</t>
  </si>
  <si>
    <t>21374_小型水库移民扶助基金对应专项债务收入安排的支出_合计</t>
  </si>
  <si>
    <t>21460_海南省高等级公路车辆通行附加费安排的支出_合计</t>
  </si>
  <si>
    <t>21462_车辆通行费安排的支出_合计</t>
  </si>
  <si>
    <t>21464_铁路建设基金支出_合计</t>
  </si>
  <si>
    <t>21468_船舶油污损害赔偿基金支出_合计</t>
  </si>
  <si>
    <t>21469_民航发展基金支出_合计</t>
  </si>
  <si>
    <t>21470_海南省高等级公路车辆通行附加费对应专项债务收入安排的支出_合计</t>
  </si>
  <si>
    <t>21471_政府收费公路专项债券收入安排的支出_合计</t>
  </si>
  <si>
    <t>21472_车辆通行费对应专项债务收入安排的支出_合计</t>
  </si>
  <si>
    <t>21562_农网还贷资金支出_合计</t>
  </si>
  <si>
    <t>22904_其他政府性基金及对应专项债务收入安排的支出_合计</t>
  </si>
  <si>
    <t>22908_彩票发行销售机构业务费安排的支出_合计</t>
  </si>
  <si>
    <t>22909_抗疫特别国债财务基金支出_合计</t>
  </si>
  <si>
    <t>22960_彩票公益金安排的支出_合计</t>
  </si>
  <si>
    <t>23204_地方政府专项债务付息支出_合计</t>
  </si>
  <si>
    <t>23304_地方政府专项债务发行费用支出_合计</t>
  </si>
  <si>
    <t>23401_基础设施建设_合计</t>
  </si>
  <si>
    <t>23402_抗疫相关支出_合计</t>
  </si>
  <si>
    <t>234_抗疫特别国债安排的支出_合计</t>
  </si>
  <si>
    <t>20610_核电站乏燃料处理处置基金支出_当年地方本级收入安排</t>
  </si>
  <si>
    <t>20707_国家电影事业发展专项资金安排的支出_当年地方本级收入安排</t>
  </si>
  <si>
    <t>20709_旅游发展基金支出_当年地方本级收入安排</t>
  </si>
  <si>
    <t>20710_国家电影事业发展专项资金对应专项债务收入安排的支出_当年地方本级收入安排</t>
  </si>
  <si>
    <t>21160_可再生能源电价附加收入安排的支出_当年地方本级收入安排</t>
  </si>
  <si>
    <t>21161_废弃电器电子产品处理基金支出_当年地方本级收入安排</t>
  </si>
  <si>
    <t>21208_国有土地使用权出让收入安排的支出_当年地方本级收入安排</t>
  </si>
  <si>
    <t>21210_国有土地收益基金安排的支出_当年地方本级收入安排</t>
  </si>
  <si>
    <t>21211_农业土地开发资金安排的支出_当年地方本级收入安排</t>
  </si>
  <si>
    <t>21213_城市基础设施配套费安排的支出_当年地方本级收入安排</t>
  </si>
  <si>
    <t>21214_污水处理费安排的支出_当年地方本级收入安排</t>
  </si>
  <si>
    <t>21215_土地储备专项债券收入安排的支出_当年地方本级收入安排</t>
  </si>
  <si>
    <t>21216_棚户区改造专项债券收入安排的支出_当年地方本级收入安排</t>
  </si>
  <si>
    <t>21217_城市基础设施配套费对应专项债务收入安排的支出_当年地方本级收入安排</t>
  </si>
  <si>
    <t>21218_污水处理费对应专项债务收入安排的支出_当年地方本级收入安排</t>
  </si>
  <si>
    <t>21219_国有土地使用权出让收入对应专项债务收入安排的支出_当年地方本级收入安排</t>
  </si>
  <si>
    <t>21366_大中型水库库区基金安排的支出_当年地方本级收入安排</t>
  </si>
  <si>
    <t>21367_三峡水库库区基金支出_当年地方本级收入安排</t>
  </si>
  <si>
    <t>21369_国家重大水利工程建设基金安排的支出_当年地方本级收入安排</t>
  </si>
  <si>
    <t>21370_大中型水库库区基金对应专项债务收入安排的支出_当年地方本级收入安排</t>
  </si>
  <si>
    <t>21371_国家重大水利工程建设基金对应专项债务收入安排的支出_当年地方本级收入安排</t>
  </si>
  <si>
    <t>21372_大中型水库移民后期扶持基金支出_当年地方本级收入安排</t>
  </si>
  <si>
    <t>21373_小型水库移民扶助基金安排的支出_当年地方本级收入安排</t>
  </si>
  <si>
    <t>21374_小型水库移民扶助基金对应专项债务收入安排的支出_当年地方本级收入安排</t>
  </si>
  <si>
    <t>21460_海南省高等级公路车辆通行附加费安排的支出_当年地方本级收入安排</t>
  </si>
  <si>
    <t>21462_车辆通行费安排的支出_当年地方本级收入安排</t>
  </si>
  <si>
    <t>21464_铁路建设基金支出_当年地方本级收入安排</t>
  </si>
  <si>
    <t>21468_船舶油污损害赔偿基金支出_当年地方本级收入安排</t>
  </si>
  <si>
    <t>21469_民航发展基金支出_当年地方本级收入安排</t>
  </si>
  <si>
    <t>21470_海南省高等级公路车辆通行附加费对应专项债务收入安排的支出_当年地方本级收入安排</t>
  </si>
  <si>
    <t>21471_政府收费公路专项债券收入安排的支出_当年地方本级收入安排</t>
  </si>
  <si>
    <t>21472_车辆通行费对应专项债务收入安排的支出_当年地方本级收入安排</t>
  </si>
  <si>
    <t>21562_农网还贷资金支出_当年地方本级收入安排</t>
  </si>
  <si>
    <t>21704_金融调控支出_当年地方本级收入安排</t>
  </si>
  <si>
    <t>22904_其他政府性基金及对应专项债务收入安排的支出_当年地方本级收入安排</t>
  </si>
  <si>
    <t>22908_彩票发行销售机构业务费安排的支出_当年地方本级收入安排</t>
  </si>
  <si>
    <t>22909_抗疫特别国债财务基金支出_当年地方本级收入安排</t>
  </si>
  <si>
    <t>22960_彩票公益金安排的支出_当年地方本级收入安排</t>
  </si>
  <si>
    <t>23204_地方政府专项债务付息支出_当年地方本级收入安排</t>
  </si>
  <si>
    <t>23304_地方政府专项债务发行费用支出_当年地方本级收入安排</t>
  </si>
  <si>
    <t>23401_基础设施建设_当年地方本级收入安排</t>
  </si>
  <si>
    <t>23402_抗疫相关支出_当年地方本级收入安排</t>
  </si>
  <si>
    <t>206_科学技术支出_当年地方本级收入安排</t>
  </si>
  <si>
    <t>207_文化旅游体育与传媒支出_当年地方本级收入安排</t>
  </si>
  <si>
    <t>211_节能环保支出_当年地方本级收入安排</t>
  </si>
  <si>
    <t>212_城乡社区支出_当年地方本级收入安排</t>
  </si>
  <si>
    <t>213_农林水支出_当年地方本级收入安排</t>
  </si>
  <si>
    <t>214_交通运输支出_当年地方本级收入安排</t>
  </si>
  <si>
    <t>215_资源勘探工业信息等支出_当年地方本级收入安排</t>
  </si>
  <si>
    <t>217_金融支出_当年地方本级收入安排</t>
  </si>
  <si>
    <t>229_其他支出_当年地方本级收入安排</t>
  </si>
  <si>
    <t>232_债务付息支出_当年地方本级收入安排</t>
  </si>
  <si>
    <t>233_债务发行费用支出_当年地方本级收入安排</t>
  </si>
  <si>
    <t>234_抗疫特别国债安排的支出_当年地方本级收入安排</t>
  </si>
  <si>
    <t>支出总计_当年地方本级收入安排</t>
  </si>
  <si>
    <t>20610_核电站乏燃料处理处置基金支出_政府性基金转移支付收入安排</t>
  </si>
  <si>
    <t>20707_国家电影事业发展专项资金安排的支出_政府性基金转移支付收入安排</t>
  </si>
  <si>
    <t>20709_旅游发展基金支出_政府性基金转移支付收入安排</t>
  </si>
  <si>
    <t>20710_国家电影事业发展专项资金对应专项债务收入安排的支出_政府性基金转移支付收入安排</t>
  </si>
  <si>
    <t>21160_可再生能源电价附加收入安排的支出_政府性基金转移支付收入安排</t>
  </si>
  <si>
    <t>21161_废弃电器电子产品处理基金支出_政府性基金转移支付收入安排</t>
  </si>
  <si>
    <t>21208_国有土地使用权出让收入安排的支出_政府性基金转移支付收入安排</t>
  </si>
  <si>
    <t>21210_国有土地收益基金安排的支出_政府性基金转移支付收入安排</t>
  </si>
  <si>
    <t>21211_农业土地开发资金安排的支出_政府性基金转移支付收入安排</t>
  </si>
  <si>
    <t>21213_城市基础设施配套费安排的支出_政府性基金转移支付收入安排</t>
  </si>
  <si>
    <t>21214_污水处理费安排的支出_政府性基金转移支付收入安排</t>
  </si>
  <si>
    <t>21215_土地储备专项债券收入安排的支出_政府性基金转移支付收入安排</t>
  </si>
  <si>
    <t>21216_棚户区改造专项债券收入安排的支出_政府性基金转移支付收入安排</t>
  </si>
  <si>
    <t>21217_城市基础设施配套费对应专项债务收入安排的支出_政府性基金转移支付收入安排</t>
  </si>
  <si>
    <t>21218_污水处理费对应专项债务收入安排的支出_政府性基金转移支付收入安排</t>
  </si>
  <si>
    <t>21219_国有土地使用权出让收入对应专项债务收入安排的支出_政府性基金转移支付收入安排</t>
  </si>
  <si>
    <t>21366_大中型水库库区基金安排的支出_政府性基金转移支付收入安排</t>
  </si>
  <si>
    <t>21367_三峡水库库区基金支出_政府性基金转移支付收入安排</t>
  </si>
  <si>
    <t>21369_国家重大水利工程建设基金安排的支出_政府性基金转移支付收入安排</t>
  </si>
  <si>
    <t>21370_大中型水库库区基金对应专项债务收入安排的支出_政府性基金转移支付收入安排</t>
  </si>
  <si>
    <t>21371_国家重大水利工程建设基金对应专项债务收入安排的支出_政府性基金转移支付收入安排</t>
  </si>
  <si>
    <t>21372_大中型水库移民后期扶持基金支出_政府性基金转移支付收入安排</t>
  </si>
  <si>
    <t>21373_小型水库移民扶助基金安排的支出_政府性基金转移支付收入安排</t>
  </si>
  <si>
    <t>21374_小型水库移民扶助基金对应专项债务收入安排的支出_政府性基金转移支付收入安排</t>
  </si>
  <si>
    <t>21460_海南省高等级公路车辆通行附加费安排的支出_政府性基金转移支付收入安排</t>
  </si>
  <si>
    <t>21462_车辆通行费安排的支出_政府性基金转移支付收入安排</t>
  </si>
  <si>
    <t>21464_铁路建设基金支出_政府性基金转移支付收入安排</t>
  </si>
  <si>
    <t>21468_船舶油污损害赔偿基金支出_政府性基金转移支付收入安排</t>
  </si>
  <si>
    <t>21469_民航发展基金支出_政府性基金转移支付收入安排</t>
  </si>
  <si>
    <t>21470_海南省高等级公路车辆通行附加费对应专项债务收入安排的支出_政府性基金转移支付收入安排</t>
  </si>
  <si>
    <t>21471_政府收费公路专项债券收入安排的支出_政府性基金转移支付收入安排</t>
  </si>
  <si>
    <t>21472_车辆通行费对应专项债务收入安排的支出_政府性基金转移支付收入安排</t>
  </si>
  <si>
    <t>21562_农网还贷资金支出_政府性基金转移支付收入安排</t>
  </si>
  <si>
    <t>21704_金融调控支出_政府性基金转移支付收入安排</t>
  </si>
  <si>
    <t>22904_其他政府性基金及对应专项债务收入安排的支出_政府性基金转移支付收入安排</t>
  </si>
  <si>
    <t>22908_彩票发行销售机构业务费安排的支出_政府性基金转移支付收入安排</t>
  </si>
  <si>
    <t>22909_抗疫特别国债财务基金支出_政府性基金转移支付收入安排</t>
  </si>
  <si>
    <t>22960_彩票公益金安排的支出_政府性基金转移支付收入安排</t>
  </si>
  <si>
    <t>23204_地方政府专项债务付息支出_政府性基金转移支付收入安排</t>
  </si>
  <si>
    <t>23304_地方政府专项债务发行费用支出_政府性基金转移支付收入安排</t>
  </si>
  <si>
    <t>23401_基础设施建设_政府性基金转移支付收入安排</t>
  </si>
  <si>
    <t>23402_抗疫相关支出_政府性基金转移支付收入安排</t>
  </si>
  <si>
    <t>206_科学技术支出_政府性基金转移支付收入安排</t>
  </si>
  <si>
    <t>207_文化旅游体育与传媒支出_政府性基金转移支付收入安排</t>
  </si>
  <si>
    <t>211_节能环保支出_政府性基金转移支付收入安排</t>
  </si>
  <si>
    <t>212_城乡社区支出_政府性基金转移支付收入安排</t>
  </si>
  <si>
    <t>213_农林水支出_政府性基金转移支付收入安排</t>
  </si>
  <si>
    <t>214_交通运输支出_政府性基金转移支付收入安排</t>
  </si>
  <si>
    <t>215_资源勘探工业信息等支出_政府性基金转移支付收入安排</t>
  </si>
  <si>
    <t>217_金融支出_政府性基金转移支付收入安排</t>
  </si>
  <si>
    <t>229_其他支出_政府性基金转移支付收入安排</t>
  </si>
  <si>
    <t>232_债务付息支出_政府性基金转移支付收入安排</t>
  </si>
  <si>
    <t>233_债务发行费用支出_政府性基金转移支付收入安排</t>
  </si>
  <si>
    <t>234_抗疫特别国债安排的支出_政府性基金转移支付收入安排</t>
  </si>
  <si>
    <t>支出总计_政府性基金转移支付收入安排</t>
  </si>
  <si>
    <t>20610_核电站乏燃料处理处置基金支出_上年结余</t>
  </si>
  <si>
    <t>20707_国家电影事业发展专项资金安排的支出_上年结余</t>
  </si>
  <si>
    <t>20709_旅游发展基金支出_上年结余</t>
  </si>
  <si>
    <t>20710_国家电影事业发展专项资金对应专项债务收入安排的支出_上年结余</t>
  </si>
  <si>
    <t>21160_可再生能源电价附加收入安排的支出_上年结余</t>
  </si>
  <si>
    <t>21161_废弃电器电子产品处理基金支出_上年结余</t>
  </si>
  <si>
    <t>21208_国有土地使用权出让收入安排的支出_上年结余</t>
  </si>
  <si>
    <t>21210_国有土地收益基金安排的支出_上年结余</t>
  </si>
  <si>
    <t>21211_农业土地开发资金安排的支出_上年结余</t>
  </si>
  <si>
    <t>21213_城市基础设施配套费安排的支出_上年结余</t>
  </si>
  <si>
    <t>21214_污水处理费安排的支出_上年结余</t>
  </si>
  <si>
    <t>21215_土地储备专项债券收入安排的支出_上年结余</t>
  </si>
  <si>
    <t>21216_棚户区改造专项债券收入安排的支出_上年结余</t>
  </si>
  <si>
    <t>21217_城市基础设施配套费对应专项债务收入安排的支出_上年结余</t>
  </si>
  <si>
    <t>21218_污水处理费对应专项债务收入安排的支出_上年结余</t>
  </si>
  <si>
    <t>21219_国有土地使用权出让收入对应专项债务收入安排的支出_上年结余</t>
  </si>
  <si>
    <t>21366_大中型水库库区基金安排的支出_上年结余</t>
  </si>
  <si>
    <t>21367_三峡水库库区基金支出_上年结余</t>
  </si>
  <si>
    <t>21369_国家重大水利工程建设基金安排的支出_上年结余</t>
  </si>
  <si>
    <t>21370_大中型水库库区基金对应专项债务收入安排的支出_上年结余</t>
  </si>
  <si>
    <t>21371_国家重大水利工程建设基金对应专项债务收入安排的支出_上年结余</t>
  </si>
  <si>
    <t>21372_大中型水库移民后期扶持基金支出_上年结余</t>
  </si>
  <si>
    <t>21373_小型水库移民扶助基金安排的支出_上年结余</t>
  </si>
  <si>
    <t>21374_小型水库移民扶助基金对应专项债务收入安排的支出_上年结余</t>
  </si>
  <si>
    <t>21460_海南省高等级公路车辆通行附加费安排的支出_上年结余</t>
  </si>
  <si>
    <t>21462_车辆通行费安排的支出_上年结余</t>
  </si>
  <si>
    <t>21464_铁路建设基金支出_上年结余</t>
  </si>
  <si>
    <t>21468_船舶油污损害赔偿基金支出_上年结余</t>
  </si>
  <si>
    <t>21469_民航发展基金支出_上年结余</t>
  </si>
  <si>
    <t>21470_海南省高等级公路车辆通行附加费对应专项债务收入安排的支出_上年结余</t>
  </si>
  <si>
    <t>21471_政府收费公路专项债券收入安排的支出_上年结余</t>
  </si>
  <si>
    <t>21472_车辆通行费对应专项债务收入安排的支出_上年结余</t>
  </si>
  <si>
    <t>21562_农网还贷资金支出_上年结余</t>
  </si>
  <si>
    <t>21704_金融调控支出_上年结余</t>
  </si>
  <si>
    <t>22904_其他政府性基金及对应专项债务收入安排的支出_上年结余</t>
  </si>
  <si>
    <t>22908_彩票发行销售机构业务费安排的支出_上年结余</t>
  </si>
  <si>
    <t>22909_抗疫特别国债财务基金支出_上年结余</t>
  </si>
  <si>
    <t>22960_彩票公益金安排的支出_上年结余</t>
  </si>
  <si>
    <t>23204_地方政府专项债务付息支出_上年结余</t>
  </si>
  <si>
    <t>23304_地方政府专项债务发行费用支出_上年结余</t>
  </si>
  <si>
    <t>23401_基础设施建设_上年结余</t>
  </si>
  <si>
    <t>23402_抗疫相关支出_上年结余</t>
  </si>
  <si>
    <t>206_科学技术支出_上年结余</t>
  </si>
  <si>
    <t>207_文化旅游体育与传媒支出_上年结余</t>
  </si>
  <si>
    <t>211_节能环保支出_上年结余</t>
  </si>
  <si>
    <t>212_城乡社区支出_上年结余</t>
  </si>
  <si>
    <t>213_农林水支出_上年结余</t>
  </si>
  <si>
    <t>214_交通运输支出_上年结余</t>
  </si>
  <si>
    <t>215_资源勘探工业信息等支出_上年结余</t>
  </si>
  <si>
    <t>217_金融支出_上年结余</t>
  </si>
  <si>
    <t>229_其他支出_上年结余</t>
  </si>
  <si>
    <t>232_债务付息支出_上年结余</t>
  </si>
  <si>
    <t>233_债务发行费用支出_上年结余</t>
  </si>
  <si>
    <t>234_抗疫特别国债安排的支出_上年结余</t>
  </si>
  <si>
    <t>支出总计_上年结余</t>
  </si>
  <si>
    <t>20610_核电站乏燃料处理处置基金支出_调入资金</t>
  </si>
  <si>
    <t>20707_国家电影事业发展专项资金安排的支出_调入资金</t>
  </si>
  <si>
    <t>20709_旅游发展基金支出_调入资金</t>
  </si>
  <si>
    <t>20710_国家电影事业发展专项资金对应专项债务收入安排的支出_调入资金</t>
  </si>
  <si>
    <t>21160_可再生能源电价附加收入安排的支出_调入资金</t>
  </si>
  <si>
    <t>21161_废弃电器电子产品处理基金支出_调入资金</t>
  </si>
  <si>
    <t>21208_国有土地使用权出让收入安排的支出_调入资金</t>
  </si>
  <si>
    <t>21210_国有土地收益基金安排的支出_调入资金</t>
  </si>
  <si>
    <t>21211_农业土地开发资金安排的支出_调入资金</t>
  </si>
  <si>
    <t>21213_城市基础设施配套费安排的支出_调入资金</t>
  </si>
  <si>
    <t>21214_污水处理费安排的支出_调入资金</t>
  </si>
  <si>
    <t>21215_土地储备专项债券收入安排的支出_调入资金</t>
  </si>
  <si>
    <t>21216_棚户区改造专项债券收入安排的支出_调入资金</t>
  </si>
  <si>
    <t>21217_城市基础设施配套费对应专项债务收入安排的支出_调入资金</t>
  </si>
  <si>
    <t>21218_污水处理费对应专项债务收入安排的支出_调入资金</t>
  </si>
  <si>
    <t>21219_国有土地使用权出让收入对应专项债务收入安排的支出_调入资金</t>
  </si>
  <si>
    <t>21366_大中型水库库区基金安排的支出_调入资金</t>
  </si>
  <si>
    <t>21367_三峡水库库区基金支出_调入资金</t>
  </si>
  <si>
    <t>21369_国家重大水利工程建设基金安排的支出_调入资金</t>
  </si>
  <si>
    <t>21370_大中型水库库区基金对应专项债务收入安排的支出_调入资金</t>
  </si>
  <si>
    <t>21371_国家重大水利工程建设基金对应专项债务收入安排的支出_调入资金</t>
  </si>
  <si>
    <t>21372_大中型水库移民后期扶持基金支出_调入资金</t>
  </si>
  <si>
    <t>21373_小型水库移民扶助基金安排的支出_调入资金</t>
  </si>
  <si>
    <t>21374_小型水库移民扶助基金对应专项债务收入安排的支出_调入资金</t>
  </si>
  <si>
    <t>21460_海南省高等级公路车辆通行附加费安排的支出_调入资金</t>
  </si>
  <si>
    <t>21462_车辆通行费安排的支出_调入资金</t>
  </si>
  <si>
    <t>21464_铁路建设基金支出_调入资金</t>
  </si>
  <si>
    <t>21468_船舶油污损害赔偿基金支出_调入资金</t>
  </si>
  <si>
    <t>21469_民航发展基金支出_调入资金</t>
  </si>
  <si>
    <t>21470_海南省高等级公路车辆通行附加费对应专项债务收入安排的支出_调入资金</t>
  </si>
  <si>
    <t>21471_政府收费公路专项债券收入安排的支出_调入资金</t>
  </si>
  <si>
    <t>21472_车辆通行费对应专项债务收入安排的支出_调入资金</t>
  </si>
  <si>
    <t>21562_农网还贷资金支出_调入资金</t>
  </si>
  <si>
    <t>22904_其他政府性基金及对应专项债务收入安排的支出_调入资金</t>
  </si>
  <si>
    <t>22908_彩票发行销售机构业务费安排的支出_调入资金</t>
  </si>
  <si>
    <t>22909_抗疫特别国债财务基金支出_调入资金</t>
  </si>
  <si>
    <t>22960_彩票公益金安排的支出_调入资金</t>
  </si>
  <si>
    <t>23204_地方政府专项债务付息支出_调入资金</t>
  </si>
  <si>
    <t>23304_地方政府专项债务发行费用支出_调入资金</t>
  </si>
  <si>
    <t>23401_基础设施建设_调入资金</t>
  </si>
  <si>
    <t>23402_抗疫相关支出_调入资金</t>
  </si>
  <si>
    <t>234_抗疫特别国债安排的支出_调入资金</t>
  </si>
  <si>
    <t>20610_核电站乏燃料处理处置基金支出_政府债务资金</t>
  </si>
  <si>
    <t>20707_国家电影事业发展专项资金安排的支出_政府债务资金</t>
  </si>
  <si>
    <t>20709_旅游发展基金支出_政府债务资金</t>
  </si>
  <si>
    <t>20710_国家电影事业发展专项资金对应专项债务收入安排的支出_政府债务资金</t>
  </si>
  <si>
    <t>21160_可再生能源电价附加收入安排的支出_政府债务资金</t>
  </si>
  <si>
    <t>21161_废弃电器电子产品处理基金支出_政府债务资金</t>
  </si>
  <si>
    <t>21208_国有土地使用权出让收入安排的支出_政府债务资金</t>
  </si>
  <si>
    <t>21210_国有土地收益基金安排的支出_政府债务资金</t>
  </si>
  <si>
    <t>21211_农业土地开发资金安排的支出_政府债务资金</t>
  </si>
  <si>
    <t>21213_城市基础设施配套费安排的支出_政府债务资金</t>
  </si>
  <si>
    <t>21214_污水处理费安排的支出_政府债务资金</t>
  </si>
  <si>
    <t>21215_土地储备专项债券收入安排的支出_政府债务资金</t>
  </si>
  <si>
    <t>21216_棚户区改造专项债券收入安排的支出_政府债务资金</t>
  </si>
  <si>
    <t>21217_城市基础设施配套费对应专项债务收入安排的支出_政府债务资金</t>
  </si>
  <si>
    <t>21218_污水处理费对应专项债务收入安排的支出_政府债务资金</t>
  </si>
  <si>
    <t>21219_国有土地使用权出让收入对应专项债务收入安排的支出_政府债务资金</t>
  </si>
  <si>
    <t>21366_大中型水库库区基金安排的支出_政府债务资金</t>
  </si>
  <si>
    <t>21367_三峡水库库区基金支出_政府债务资金</t>
  </si>
  <si>
    <t>21369_国家重大水利工程建设基金安排的支出_政府债务资金</t>
  </si>
  <si>
    <t>21370_大中型水库库区基金对应专项债务收入安排的支出_政府债务资金</t>
  </si>
  <si>
    <t>21371_国家重大水利工程建设基金对应专项债务收入安排的支出_政府债务资金</t>
  </si>
  <si>
    <t>21372_大中型水库移民后期扶持基金支出_政府债务资金</t>
  </si>
  <si>
    <t>21373_小型水库移民扶助基金安排的支出_政府债务资金</t>
  </si>
  <si>
    <t>21374_小型水库移民扶助基金对应专项债务收入安排的支出_政府债务资金</t>
  </si>
  <si>
    <t>21460_海南省高等级公路车辆通行附加费安排的支出_政府债务资金</t>
  </si>
  <si>
    <t>21462_车辆通行费安排的支出_政府债务资金</t>
  </si>
  <si>
    <t>21464_铁路建设基金支出_政府债务资金</t>
  </si>
  <si>
    <t>21468_船舶油污损害赔偿基金支出_政府债务资金</t>
  </si>
  <si>
    <t>21469_民航发展基金支出_政府债务资金</t>
  </si>
  <si>
    <t>21470_海南省高等级公路车辆通行附加费对应专项债务收入安排的支出_政府债务资金</t>
  </si>
  <si>
    <t>21471_政府收费公路专项债券收入安排的支出_政府债务资金</t>
  </si>
  <si>
    <t>21472_车辆通行费对应专项债务收入安排的支出_政府债务资金</t>
  </si>
  <si>
    <t>21562_农网还贷资金支出_政府债务资金</t>
  </si>
  <si>
    <t>22904_其他政府性基金及对应专项债务收入安排的支出_政府债务资金</t>
  </si>
  <si>
    <t>22908_彩票发行销售机构业务费安排的支出_政府债务资金</t>
  </si>
  <si>
    <t>22909_抗疫特别国债财务基金支出_政府债务资金</t>
  </si>
  <si>
    <t>22960_彩票公益金安排的支出_政府债务资金</t>
  </si>
  <si>
    <t>23204_地方政府专项债务付息支出_政府债务资金</t>
  </si>
  <si>
    <t>23304_地方政府专项债务发行费用支出_政府债务资金</t>
  </si>
  <si>
    <t>23401_基础设施建设_政府债务资金</t>
  </si>
  <si>
    <t>23402_抗疫相关支出_政府债务资金</t>
  </si>
  <si>
    <t>234_抗疫特别国债安排的支出_政府债务资金</t>
  </si>
  <si>
    <t>20610_核电站乏燃料处理处置基金支出_其他资金</t>
  </si>
  <si>
    <t>20707_国家电影事业发展专项资金安排的支出_其他资金</t>
  </si>
  <si>
    <t>20709_旅游发展基金支出_其他资金</t>
  </si>
  <si>
    <t>20710_国家电影事业发展专项资金对应专项债务收入安排的支出_其他资金</t>
  </si>
  <si>
    <t>21160_可再生能源电价附加收入安排的支出_其他资金</t>
  </si>
  <si>
    <t>21161_废弃电器电子产品处理基金支出_其他资金</t>
  </si>
  <si>
    <t>21208_国有土地使用权出让收入安排的支出_其他资金</t>
  </si>
  <si>
    <t>21210_国有土地收益基金安排的支出_其他资金</t>
  </si>
  <si>
    <t>21211_农业土地开发资金安排的支出_其他资金</t>
  </si>
  <si>
    <t>21213_城市基础设施配套费安排的支出_其他资金</t>
  </si>
  <si>
    <t>21214_污水处理费安排的支出_其他资金</t>
  </si>
  <si>
    <t>21215_土地储备专项债券收入安排的支出_其他资金</t>
  </si>
  <si>
    <t>21216_棚户区改造专项债券收入安排的支出_其他资金</t>
  </si>
  <si>
    <t>21217_城市基础设施配套费对应专项债务收入安排的支出_其他资金</t>
  </si>
  <si>
    <t>21218_污水处理费对应专项债务收入安排的支出_其他资金</t>
  </si>
  <si>
    <t>21219_国有土地使用权出让收入对应专项债务收入安排的支出_其他资金</t>
  </si>
  <si>
    <t>21366_大中型水库库区基金安排的支出_其他资金</t>
  </si>
  <si>
    <t>21367_三峡水库库区基金支出_其他资金</t>
  </si>
  <si>
    <t>21369_国家重大水利工程建设基金安排的支出_其他资金</t>
  </si>
  <si>
    <t>21370_大中型水库库区基金对应专项债务收入安排的支出_其他资金</t>
  </si>
  <si>
    <t>21371_国家重大水利工程建设基金对应专项债务收入安排的支出_其他资金</t>
  </si>
  <si>
    <t>21372_大中型水库移民后期扶持基金支出_其他资金</t>
  </si>
  <si>
    <t>21373_小型水库移民扶助基金安排的支出_其他资金</t>
  </si>
  <si>
    <t>21374_小型水库移民扶助基金对应专项债务收入安排的支出_其他资金</t>
  </si>
  <si>
    <t>21460_海南省高等级公路车辆通行附加费安排的支出_其他资金</t>
  </si>
  <si>
    <t>21462_车辆通行费安排的支出_其他资金</t>
  </si>
  <si>
    <t>21464_铁路建设基金支出_其他资金</t>
  </si>
  <si>
    <t>21468_船舶油污损害赔偿基金支出_其他资金</t>
  </si>
  <si>
    <t>21469_民航发展基金支出_其他资金</t>
  </si>
  <si>
    <t>21470_海南省高等级公路车辆通行附加费对应专项债务收入安排的支出_其他资金</t>
  </si>
  <si>
    <t>21471_政府收费公路专项债券收入安排的支出_其他资金</t>
  </si>
  <si>
    <t>21472_车辆通行费对应专项债务收入安排的支出_其他资金</t>
  </si>
  <si>
    <t>21562_农网还贷资金支出_其他资金</t>
  </si>
  <si>
    <t>22904_其他政府性基金及对应专项债务收入安排的支出_其他资金</t>
  </si>
  <si>
    <t>22908_彩票发行销售机构业务费安排的支出_其他资金</t>
  </si>
  <si>
    <t>22909_抗疫特别国债财务基金支出_其他资金</t>
  </si>
  <si>
    <t>22960_彩票公益金安排的支出_其他资金</t>
  </si>
  <si>
    <t>23204_地方政府专项债务付息支出_其他资金</t>
  </si>
  <si>
    <t>23304_地方政府专项债务发行费用支出_其他资金</t>
  </si>
  <si>
    <t>23401_基础设施建设_其他资金</t>
  </si>
  <si>
    <t>23402_抗疫相关支出_其他资金</t>
  </si>
  <si>
    <t>234_抗疫特别国债安排的支出_其他资金</t>
  </si>
  <si>
    <t>1030601_一、利润收入</t>
  </si>
  <si>
    <t>1030602_二、股利、股息收入</t>
  </si>
  <si>
    <t>1030603_三、产权转让收入</t>
  </si>
  <si>
    <t>1030604_四、清算收入</t>
  </si>
  <si>
    <t>1030698_五、其他国有资本经营预算收入</t>
  </si>
  <si>
    <t>11005_国有资本经营预算转移支付收入</t>
  </si>
  <si>
    <t>1100501_国有资本经营预算转移支付收入</t>
  </si>
  <si>
    <t>1100604_国有资本经营预算上解收入</t>
  </si>
  <si>
    <t>1100804_国有资本经营预算上年结余收入</t>
  </si>
  <si>
    <t>20804_一、补充全国社会保障基金_合计</t>
  </si>
  <si>
    <t>22301_二、解决历史遗留问题及改革成本支出_合计</t>
  </si>
  <si>
    <t>22302_三、国有企业资本金注入_合计</t>
  </si>
  <si>
    <t>22303_四、国有企业政策性补贴_合计</t>
  </si>
  <si>
    <t>22399_五、其他国有资本经营预算支出_合计</t>
  </si>
  <si>
    <t>地方本级支出合计_合计</t>
  </si>
  <si>
    <t>230_转移性支出_合计</t>
  </si>
  <si>
    <t>23005_国有资本经营预算转移支付_合计</t>
  </si>
  <si>
    <t>2300501_国有资本经营预算转移支付支出_合计</t>
  </si>
  <si>
    <t>23006_上解支出_合计</t>
  </si>
  <si>
    <t>2300604_国有资本经营预算上解支出_合计</t>
  </si>
  <si>
    <t>23008_调出资金_合计</t>
  </si>
  <si>
    <t>2300803_国有资本经营预算调出资金_合计</t>
  </si>
  <si>
    <t>23009_年终结余_合计</t>
  </si>
  <si>
    <t>2300918_国有资本经营预算年终结余_合计</t>
  </si>
  <si>
    <t>20804_一、补充全国社会保障基金_资本性支出</t>
  </si>
  <si>
    <t>22301_二、解决历史遗留问题及改革成本支出_资本性支出</t>
  </si>
  <si>
    <t>22302_三、国有企业资本金注入_资本性支出</t>
  </si>
  <si>
    <t>22303_四、国有企业政策性补贴_资本性支出</t>
  </si>
  <si>
    <t>22399_五、其他国有资本经营预算支出_资本性支出</t>
  </si>
  <si>
    <t>地方本级支出合计_资本性支出</t>
  </si>
  <si>
    <t>230_转移性支出_资本性支出</t>
  </si>
  <si>
    <t>23005_国有资本经营预算转移支付_资本性支出</t>
  </si>
  <si>
    <t>2300501_国有资本经营预算转移支付支出_资本性支出</t>
  </si>
  <si>
    <t>23006_上解支出_资本性支出</t>
  </si>
  <si>
    <t>2300604_国有资本经营预算上解支出_资本性支出</t>
  </si>
  <si>
    <t>23008_调出资金_资本性支出</t>
  </si>
  <si>
    <t>2300803_国有资本经营预算调出资金_资本性支出</t>
  </si>
  <si>
    <t>23009_年终结余_资本性支出</t>
  </si>
  <si>
    <t>2300918_国有资本经营预算年终结余_资本性支出</t>
  </si>
  <si>
    <t>支出总计_资本性支出</t>
  </si>
  <si>
    <t xml:space="preserve">20804_一、补充全国社会保障基金_费用性支出 </t>
  </si>
  <si>
    <t xml:space="preserve">22301_二、解决历史遗留问题及改革成本支出_费用性支出 </t>
  </si>
  <si>
    <t xml:space="preserve">22302_三、国有企业资本金注入_费用性支出 </t>
  </si>
  <si>
    <t xml:space="preserve">22303_四、国有企业政策性补贴_费用性支出 </t>
  </si>
  <si>
    <t xml:space="preserve">22399_五、其他国有资本经营预算支出_费用性支出 </t>
  </si>
  <si>
    <t xml:space="preserve">地方本级支出合计_费用性支出 </t>
  </si>
  <si>
    <t xml:space="preserve">230_转移性支出_费用性支出 </t>
  </si>
  <si>
    <t xml:space="preserve">23005_国有资本经营预算转移支付_费用性支出 </t>
  </si>
  <si>
    <t xml:space="preserve">2300501_国有资本经营预算转移支付支出_费用性支出 </t>
  </si>
  <si>
    <t xml:space="preserve">23006_上解支出_费用性支出 </t>
  </si>
  <si>
    <t xml:space="preserve">2300604_国有资本经营预算上解支出_费用性支出 </t>
  </si>
  <si>
    <t xml:space="preserve">23008_调出资金_费用性支出 </t>
  </si>
  <si>
    <t xml:space="preserve">2300803_国有资本经营预算调出资金_费用性支出 </t>
  </si>
  <si>
    <t xml:space="preserve">23009_年终结余_费用性支出 </t>
  </si>
  <si>
    <t xml:space="preserve">2300918_国有资本经营预算年终结余_费用性支出 </t>
  </si>
  <si>
    <t xml:space="preserve">支出总计_费用性支出 </t>
  </si>
  <si>
    <t>20804_一、补充全国社会保障基金_其他支出</t>
  </si>
  <si>
    <t>22301_二、解决历史遗留问题及改革成本支出_其他支出</t>
  </si>
  <si>
    <t>22302_三、国有企业资本金注入_其他支出</t>
  </si>
  <si>
    <t>22303_四、国有企业政策性补贴_其他支出</t>
  </si>
  <si>
    <t>22399_五、其他国有资本经营预算支出_其他支出</t>
  </si>
  <si>
    <t>地方本级支出合计_其他支出</t>
  </si>
  <si>
    <t>230_转移性支出_其他支出</t>
  </si>
  <si>
    <t>23005_国有资本经营预算转移支付_其他支出</t>
  </si>
  <si>
    <t>2300501_国有资本经营预算转移支付支出_其他支出</t>
  </si>
  <si>
    <t>23006_上解支出_其他支出</t>
  </si>
  <si>
    <t>2300604_国有资本经营预算上解支出_其他支出</t>
  </si>
  <si>
    <t>23008_调出资金_其他支出</t>
  </si>
  <si>
    <t>2300803_国有资本经营预算调出资金_其他支出</t>
  </si>
  <si>
    <t>23009_年终结余_其他支出</t>
  </si>
  <si>
    <t>2300918_国有资本经营预算年终结余_其他支出</t>
  </si>
  <si>
    <t>支出总计_其他支出</t>
  </si>
  <si>
    <t>103060104_石油石化企业利润收入</t>
  </si>
  <si>
    <t>103060105_电力企业利润收入</t>
  </si>
  <si>
    <t>103060106_电信企业利润收入</t>
  </si>
  <si>
    <t>103060107_煤炭企业利润收入</t>
  </si>
  <si>
    <t>103060108_有色冶金采掘企业利润收入</t>
  </si>
  <si>
    <t>103060109_钢铁企业利润收入</t>
  </si>
  <si>
    <t>103060112_化工企业利润收入</t>
  </si>
  <si>
    <t>103060113_运输企业利润收入</t>
  </si>
  <si>
    <t>103060114_电子企业利润收入</t>
  </si>
  <si>
    <t>103060115_机械企业利润收入</t>
  </si>
  <si>
    <t>103060116_投资服务企业利润收入</t>
  </si>
  <si>
    <t>103060117_纺织轻工企业利润收入</t>
  </si>
  <si>
    <t>103060118_贸易企业利润收入</t>
  </si>
  <si>
    <t>103060119_建筑施工企业利润收入</t>
  </si>
  <si>
    <t>103060120_房地产企业利润收入</t>
  </si>
  <si>
    <t>103060121_建材企业利润收入</t>
  </si>
  <si>
    <t>103060122_境外企业利润收入</t>
  </si>
  <si>
    <t>103060123_对外合作企业利润收入</t>
  </si>
  <si>
    <t>103060124_医药企业利润收入</t>
  </si>
  <si>
    <t>103060125_农林牧渔企业利润收入</t>
  </si>
  <si>
    <t>103060126_邮政企业利润收入</t>
  </si>
  <si>
    <t>103060127_军工企业利润收入</t>
  </si>
  <si>
    <t>103060128_转制科研院所利润收入</t>
  </si>
  <si>
    <t>103060129_地质勘查企业利润收入</t>
  </si>
  <si>
    <t>103060130_卫生体育福利企业利润收入</t>
  </si>
  <si>
    <t>103060131_教育文化广播企业利润收入</t>
  </si>
  <si>
    <t>103060132_科学研究企业利润收入</t>
  </si>
  <si>
    <t>103060133_机关社团所属企业利润收入</t>
  </si>
  <si>
    <t>103060134_金融企业利润收入（国资预算）</t>
  </si>
  <si>
    <t>103060198_其他国有资本经营预算企业利润收入</t>
  </si>
  <si>
    <t>103060202_国有控股公司股利、股息收入</t>
  </si>
  <si>
    <t>103060203_国有参股公司股利、股息收入</t>
  </si>
  <si>
    <t>103060204_金融企业股利、股息收入（国资预算）</t>
  </si>
  <si>
    <t>103060298_其他国有资本经营预算企业股利、股息收入</t>
  </si>
  <si>
    <t>103060304_国有股权、股份转让收入</t>
  </si>
  <si>
    <t>103060305_国有独资企业产权转让收入</t>
  </si>
  <si>
    <t>103060307_金融企业产权转让收入</t>
  </si>
  <si>
    <t>103060398_其他国有资本经营预算企业产权转让收入</t>
  </si>
  <si>
    <t>103060401_国有股权、股份清算收入</t>
  </si>
  <si>
    <t>103060402_国有独资企业清算收入</t>
  </si>
  <si>
    <t>103060498_其他国有资本经营预算企业清算收入</t>
  </si>
  <si>
    <t>1030698_其他国有资本经营预算收入</t>
  </si>
  <si>
    <t>2080451_国有资本经营预算补充社保基金支出_合计</t>
  </si>
  <si>
    <t>2230101_厂办大集体改革支出_合计</t>
  </si>
  <si>
    <t>2230102_“三供一业”移交补助支出_合计</t>
  </si>
  <si>
    <t>2230103_国有企业办职教幼教补助支出_合计</t>
  </si>
  <si>
    <t>2230104_国有企业办公共服务机构移交补助支出_合计</t>
  </si>
  <si>
    <t>2230105_国有企业退休人员社会化管理补助支出_合计</t>
  </si>
  <si>
    <t>2230106_国有企业棚户区改造支出_合计</t>
  </si>
  <si>
    <t>2230107_国有企业改革成本支出_合计</t>
  </si>
  <si>
    <t>2230108_离休干部医药费补助支出_合计</t>
  </si>
  <si>
    <t>2230109_金融企业改革性支出_合计</t>
  </si>
  <si>
    <t>2230199_其他解决历史遗留问题及改革成本支出_合计</t>
  </si>
  <si>
    <t>2230201_国有经济结构调整支出_合计</t>
  </si>
  <si>
    <t>2230202_公益性设施投资支出_合计</t>
  </si>
  <si>
    <t>2230203_前瞻性战略性产业发展支出_合计</t>
  </si>
  <si>
    <t>2230204_生态环境保护支出_合计</t>
  </si>
  <si>
    <t>2230205_支持科技进步支出_合计</t>
  </si>
  <si>
    <t>2230206_保障国家经济安全支出_合计</t>
  </si>
  <si>
    <t>2230208_金融企业资本性支出_合计</t>
  </si>
  <si>
    <t>2230299_其他国有企业资本金注入_合计</t>
  </si>
  <si>
    <t>2230301_国有企业政策性补贴_合计</t>
  </si>
  <si>
    <t>2239999_其他国有资本经营预算支出_合计</t>
  </si>
  <si>
    <t>2080451_国有资本经营预算补充社保基金支出_资本性支出</t>
  </si>
  <si>
    <t>2230101_厂办大集体改革支出_资本性支出</t>
  </si>
  <si>
    <t>2230102_“三供一业”移交补助支出_资本性支出</t>
  </si>
  <si>
    <t>2230103_国有企业办职教幼教补助支出_资本性支出</t>
  </si>
  <si>
    <t>2230104_国有企业办公共服务机构移交补助支出_资本性支出</t>
  </si>
  <si>
    <t>2230105_国有企业退休人员社会化管理补助支出_资本性支出</t>
  </si>
  <si>
    <t>2230106_国有企业棚户区改造支出_资本性支出</t>
  </si>
  <si>
    <t>2230107_国有企业改革成本支出_资本性支出</t>
  </si>
  <si>
    <t>2230108_离休干部医药费补助支出_资本性支出</t>
  </si>
  <si>
    <t>2230109_金融企业改革性支出_资本性支出</t>
  </si>
  <si>
    <t>2230199_其他解决历史遗留问题及改革成本支出_资本性支出</t>
  </si>
  <si>
    <t>2230201_国有经济结构调整支出_资本性支出</t>
  </si>
  <si>
    <t>2230202_公益性设施投资支出_资本性支出</t>
  </si>
  <si>
    <t>2230203_前瞻性战略性产业发展支出_资本性支出</t>
  </si>
  <si>
    <t>2230204_生态环境保护支出_资本性支出</t>
  </si>
  <si>
    <t>2230205_支持科技进步支出_资本性支出</t>
  </si>
  <si>
    <t>2230206_保障国家经济安全支出_资本性支出</t>
  </si>
  <si>
    <t>2230208_金融企业资本性支出_资本性支出</t>
  </si>
  <si>
    <t>2230299_其他国有企业资本金注入_资本性支出</t>
  </si>
  <si>
    <t>2230301_国有企业政策性补贴_资本性支出</t>
  </si>
  <si>
    <t>2239999_其他国有资本经营预算支出_资本性支出</t>
  </si>
  <si>
    <t>2080451_国有资本经营预算补充社保基金支出_费用性支出</t>
  </si>
  <si>
    <t>2230101_厂办大集体改革支出_费用性支出</t>
  </si>
  <si>
    <t>2230102_“三供一业”移交补助支出_费用性支出</t>
  </si>
  <si>
    <t>2230103_国有企业办职教幼教补助支出_费用性支出</t>
  </si>
  <si>
    <t>2230104_国有企业办公共服务机构移交补助支出_费用性支出</t>
  </si>
  <si>
    <t>2230105_国有企业退休人员社会化管理补助支出_费用性支出</t>
  </si>
  <si>
    <t>2230106_国有企业棚户区改造支出_费用性支出</t>
  </si>
  <si>
    <t>2230107_国有企业改革成本支出_费用性支出</t>
  </si>
  <si>
    <t>2230108_离休干部医药费补助支出_费用性支出</t>
  </si>
  <si>
    <t>2230109_金融企业改革性支出_费用性支出</t>
  </si>
  <si>
    <t>2230199_其他解决历史遗留问题及改革成本支出_费用性支出</t>
  </si>
  <si>
    <t>2230201_国有经济结构调整支出_费用性支出</t>
  </si>
  <si>
    <t>2230202_公益性设施投资支出_费用性支出</t>
  </si>
  <si>
    <t>2230203_前瞻性战略性产业发展支出_费用性支出</t>
  </si>
  <si>
    <t>2230204_生态环境保护支出_费用性支出</t>
  </si>
  <si>
    <t>2230205_支持科技进步支出_费用性支出</t>
  </si>
  <si>
    <t>2230206_保障国家经济安全支出_费用性支出</t>
  </si>
  <si>
    <t>2230208_金融企业资本性支出_费用性支出</t>
  </si>
  <si>
    <t>2230299_其他国有企业资本金注入_费用性支出</t>
  </si>
  <si>
    <t>2230301_国有企业政策性补贴_费用性支出</t>
  </si>
  <si>
    <t>2239999_其他国有资本经营预算支出_费用性支出</t>
  </si>
  <si>
    <t>2300501_国有资本经营预算转移支付支出_费用性支出</t>
  </si>
  <si>
    <t>2300803_国有资本经营预算调出资金_费用性支出</t>
  </si>
  <si>
    <t>2300918_国有资本经营预算年终结余_费用性支出</t>
  </si>
  <si>
    <t>2080451_国有资本经营预算补充社保基金支出_其他支出</t>
  </si>
  <si>
    <t>2230101_厂办大集体改革支出_其他支出</t>
  </si>
  <si>
    <t>2230102_“三供一业”移交补助支出_其他支出</t>
  </si>
  <si>
    <t>2230103_国有企业办职教幼教补助支出_其他支出</t>
  </si>
  <si>
    <t>2230104_国有企业办公共服务机构移交补助支出_其他支出</t>
  </si>
  <si>
    <t>2230105_国有企业退休人员社会化管理补助支出_其他支出</t>
  </si>
  <si>
    <t>2230106_国有企业棚户区改造支出_其他支出</t>
  </si>
  <si>
    <t>2230107_国有企业改革成本支出_其他支出</t>
  </si>
  <si>
    <t>2230108_离休干部医药费补助支出_其他支出</t>
  </si>
  <si>
    <t>2230109_金融企业改革性支出_其他支出</t>
  </si>
  <si>
    <t>2230199_其他解决历史遗留问题及改革成本支出_其他支出</t>
  </si>
  <si>
    <t>2230201_国有经济结构调整支出_其他支出</t>
  </si>
  <si>
    <t>2230202_公益性设施投资支出_其他支出</t>
  </si>
  <si>
    <t>2230203_前瞻性战略性产业发展支出_其他支出</t>
  </si>
  <si>
    <t>2230204_生态环境保护支出_其他支出</t>
  </si>
  <si>
    <t>2230205_支持科技进步支出_其他支出</t>
  </si>
  <si>
    <t>2230206_保障国家经济安全支出_其他支出</t>
  </si>
  <si>
    <t>2230208_金融企业资本性支出_其他支出</t>
  </si>
  <si>
    <t>2230299_其他国有企业资本金注入_其他支出</t>
  </si>
  <si>
    <t>2230301_国有企业政策性补贴_其他支出</t>
  </si>
  <si>
    <t>2239999_其他国有资本经营预算支出_其他支出</t>
  </si>
  <si>
    <t>预算单位户数</t>
  </si>
  <si>
    <t>国有及国有控、参股企业户数（法人企业）</t>
  </si>
  <si>
    <t xml:space="preserve">    其中：纳入预算实施范围企业户数（法人企业）</t>
  </si>
  <si>
    <t>是否包括金融企业</t>
  </si>
  <si>
    <t>是否包括文化企业</t>
  </si>
  <si>
    <t>是否包括部门所属企业</t>
  </si>
  <si>
    <t>是否包括事业单位出资企业</t>
  </si>
  <si>
    <t>（一）国有及国有控、参股企业</t>
  </si>
  <si>
    <t>资产总额合计</t>
  </si>
  <si>
    <t>负债总额合计</t>
  </si>
  <si>
    <t>所有者权益合计</t>
  </si>
  <si>
    <t>利润总额合计</t>
  </si>
  <si>
    <t>净利润合计</t>
  </si>
  <si>
    <t>归属于母公司所有者净利润合计</t>
  </si>
  <si>
    <t>（二）纳入预算实施范围企业</t>
  </si>
  <si>
    <t>比例类型（单一比例/分类比例）</t>
  </si>
  <si>
    <t>比例数值</t>
  </si>
  <si>
    <t>上报级次（人大/政府）</t>
  </si>
  <si>
    <t>上报起始年</t>
  </si>
  <si>
    <t>11021_区域间转移支付收入</t>
  </si>
  <si>
    <t>补助下级支出_补助下级支出</t>
  </si>
  <si>
    <t>上级补助收入_小计</t>
  </si>
  <si>
    <t>上级补助收入_省级</t>
  </si>
  <si>
    <t>上级补助收入_地市级</t>
  </si>
  <si>
    <t>上级补助收入_中央级</t>
  </si>
  <si>
    <t>11001_返还性收入_省级</t>
  </si>
  <si>
    <t>11001_返还性收入_地市级</t>
  </si>
  <si>
    <t>11001_返还性收入_中央级</t>
  </si>
  <si>
    <t>11002_一般性转移支付收入_省级</t>
  </si>
  <si>
    <t>11002_一般性转移支付收入_地市级</t>
  </si>
  <si>
    <t>11002_一般性转移支付收入_中央级</t>
  </si>
  <si>
    <t>11003_专项转移支付收入_省级</t>
  </si>
  <si>
    <t>11003_专项转移支付收入_地市级</t>
  </si>
  <si>
    <t>11003_专项转移支付收入_中央级</t>
  </si>
  <si>
    <t>11011_债务转贷收入_省级</t>
  </si>
  <si>
    <t>11011_债务转贷收入_地市级</t>
  </si>
  <si>
    <t>23006_上解支出_省级</t>
  </si>
  <si>
    <t>23006_上解支出_地市级</t>
  </si>
  <si>
    <t>23006_上解支出_中央级</t>
  </si>
  <si>
    <t>__</t>
  </si>
  <si>
    <t>11006_上解收入_省级</t>
  </si>
  <si>
    <t>11006_上解收入_地市级</t>
  </si>
  <si>
    <t>补助下级支出_省级</t>
  </si>
  <si>
    <t>补助下级支出_地市级</t>
  </si>
  <si>
    <t>23011_债务转贷支出_省级</t>
  </si>
  <si>
    <t>23011_债务转贷支出_地市级</t>
  </si>
  <si>
    <t>一般公共预算冲抵
合计</t>
  </si>
  <si>
    <t>政府性基金转移支付收入_小计</t>
  </si>
  <si>
    <t>11004_政府性基金转移支付收入_省级</t>
  </si>
  <si>
    <t>11004_政府性基金转移支付收入_地市级</t>
  </si>
  <si>
    <t>11004_政府性基金转移支付收入_中央级</t>
  </si>
  <si>
    <t>23004_政府性基金转移支付_省级</t>
  </si>
  <si>
    <t>23004_政府性基金转移支付_地市级</t>
  </si>
  <si>
    <t>政府性基金预算冲抵
合计</t>
  </si>
  <si>
    <t>23005_国有资本经营预算转移支付</t>
  </si>
  <si>
    <t>国有资本经营预算转移支付收入_小计</t>
  </si>
  <si>
    <t>11005_国有资本经营预算转移支付收入_省级</t>
  </si>
  <si>
    <t>11005_国有资本经营预算转移支付收入_地市级</t>
  </si>
  <si>
    <t>11005_国有资本经营预算转移支付收入_中央级</t>
  </si>
  <si>
    <t>23005_国有资本经营预算转移支付_省级</t>
  </si>
  <si>
    <t>23005_国有资本经营预算转移支付_地市级</t>
  </si>
  <si>
    <t>国有资本经营预算冲抵
合计</t>
  </si>
  <si>
    <t>不要复制本列</t>
  </si>
  <si>
    <t>TQ_上年预算数</t>
  </si>
  <si>
    <t xml:space="preserve">TQ_上年预计执行数 </t>
  </si>
  <si>
    <t>TQ_预算数</t>
  </si>
  <si>
    <t>TQ_省级</t>
  </si>
  <si>
    <t>TQ_地市级</t>
  </si>
  <si>
    <t>TQ_中央级</t>
  </si>
</sst>
</file>

<file path=xl/styles.xml><?xml version="1.0" encoding="utf-8"?>
<styleSheet xmlns="http://schemas.openxmlformats.org/spreadsheetml/2006/main">
  <numFmts count="14">
    <numFmt numFmtId="176" formatCode="0_);[Red]\(0\)"/>
    <numFmt numFmtId="177" formatCode="0.0_ "/>
    <numFmt numFmtId="43" formatCode="_ * #,##0.00_ ;_ * \-#,##0.00_ ;_ * &quot;-&quot;??_ ;_ @_ "/>
    <numFmt numFmtId="178" formatCode="0%_ ;[Red]\-0%\ ;"/>
    <numFmt numFmtId="179" formatCode="\ @"/>
    <numFmt numFmtId="42" formatCode="_ &quot;￥&quot;* #,##0_ ;_ &quot;￥&quot;* \-#,##0_ ;_ &quot;￥&quot;* &quot;-&quot;_ ;_ @_ "/>
    <numFmt numFmtId="180" formatCode="0_ ;[Red]\-0\ ;"/>
    <numFmt numFmtId="181" formatCode="0_ "/>
    <numFmt numFmtId="44" formatCode="_ &quot;￥&quot;* #,##0.00_ ;_ &quot;￥&quot;* \-#,##0.00_ ;_ &quot;￥&quot;* &quot;-&quot;??_ ;_ @_ "/>
    <numFmt numFmtId="182" formatCode="0.00_);[Red]\(0.00\)"/>
    <numFmt numFmtId="41" formatCode="_ * #,##0_ ;_ * \-#,##0_ ;_ * &quot;-&quot;_ ;_ @_ "/>
    <numFmt numFmtId="183" formatCode="0.00_ "/>
    <numFmt numFmtId="184" formatCode="0.0%_ ;[Red]\-0.0%\ ;\ "/>
    <numFmt numFmtId="185" formatCode="0.0%_ ;[Red]\-0.0%\ ;"/>
  </numFmts>
  <fonts count="83">
    <font>
      <sz val="11"/>
      <color theme="1"/>
      <name val="等线"/>
      <charset val="134"/>
      <scheme val="minor"/>
    </font>
    <font>
      <sz val="11"/>
      <name val="等线"/>
      <charset val="134"/>
      <scheme val="minor"/>
    </font>
    <font>
      <sz val="11"/>
      <color rgb="FFFF0000"/>
      <name val="等线"/>
      <charset val="134"/>
      <scheme val="minor"/>
    </font>
    <font>
      <sz val="11"/>
      <name val="方正小标宋简体"/>
      <charset val="134"/>
    </font>
    <font>
      <b/>
      <sz val="11"/>
      <name val="Times New Roman"/>
      <charset val="134"/>
    </font>
    <font>
      <b/>
      <sz val="11"/>
      <name val="等线"/>
      <charset val="134"/>
      <scheme val="minor"/>
    </font>
    <font>
      <sz val="11"/>
      <name val="Times New Roman"/>
      <charset val="134"/>
    </font>
    <font>
      <sz val="11"/>
      <color theme="0" tint="-0.149998474074526"/>
      <name val="等线"/>
      <charset val="134"/>
      <scheme val="minor"/>
    </font>
    <font>
      <sz val="18"/>
      <color rgb="FFFF0000"/>
      <name val="方正小标宋简体"/>
      <charset val="134"/>
    </font>
    <font>
      <sz val="11"/>
      <name val="黑体"/>
      <charset val="134"/>
    </font>
    <font>
      <sz val="11"/>
      <color theme="1"/>
      <name val="Times New Roman"/>
      <charset val="134"/>
    </font>
    <font>
      <sz val="11"/>
      <color theme="1"/>
      <name val="仿宋_GB2312"/>
      <charset val="134"/>
    </font>
    <font>
      <sz val="11"/>
      <name val="仿宋_GB2312"/>
      <charset val="134"/>
    </font>
    <font>
      <sz val="11"/>
      <color indexed="8"/>
      <name val="Times New Roman"/>
      <charset val="134"/>
    </font>
    <font>
      <sz val="11"/>
      <color theme="1"/>
      <name val="黑体"/>
      <charset val="134"/>
    </font>
    <font>
      <sz val="11"/>
      <name val="Microsoft YaHei UI"/>
      <charset val="134"/>
    </font>
    <font>
      <sz val="11"/>
      <color rgb="FFFF0000"/>
      <name val="方正小标宋简体"/>
      <charset val="134"/>
    </font>
    <font>
      <sz val="11"/>
      <color indexed="8"/>
      <name val="仿宋_GB2312"/>
      <charset val="134"/>
    </font>
    <font>
      <sz val="11"/>
      <color rgb="FFFF0000"/>
      <name val="仿宋_GB2312"/>
      <charset val="134"/>
    </font>
    <font>
      <b/>
      <sz val="16"/>
      <name val="黑体"/>
      <charset val="134"/>
    </font>
    <font>
      <sz val="18"/>
      <name val="Times New Roman"/>
      <charset val="134"/>
    </font>
    <font>
      <sz val="11"/>
      <color indexed="8"/>
      <name val="黑体"/>
      <charset val="134"/>
    </font>
    <font>
      <sz val="11"/>
      <color rgb="FF000000"/>
      <name val="黑体"/>
      <charset val="134"/>
    </font>
    <font>
      <sz val="11"/>
      <color rgb="FF000000"/>
      <name val="Times New Roman"/>
      <charset val="134"/>
    </font>
    <font>
      <sz val="12"/>
      <name val="Times New Roman"/>
      <charset val="134"/>
    </font>
    <font>
      <b/>
      <sz val="11"/>
      <color rgb="FF000000"/>
      <name val="Times New Roman"/>
      <charset val="134"/>
    </font>
    <font>
      <sz val="11"/>
      <color rgb="FFFF0000"/>
      <name val="黑体"/>
      <charset val="134"/>
    </font>
    <font>
      <sz val="12"/>
      <name val="黑体"/>
      <charset val="134"/>
    </font>
    <font>
      <sz val="9"/>
      <name val="Times New Roman"/>
      <charset val="134"/>
    </font>
    <font>
      <b/>
      <sz val="11"/>
      <name val="仿宋_GB2312"/>
      <charset val="134"/>
    </font>
    <font>
      <sz val="11"/>
      <color indexed="0"/>
      <name val="Times New Roman"/>
      <charset val="134"/>
    </font>
    <font>
      <sz val="11"/>
      <name val="宋体"/>
      <charset val="134"/>
    </font>
    <font>
      <sz val="12"/>
      <name val="宋体"/>
      <charset val="134"/>
    </font>
    <font>
      <b/>
      <sz val="11"/>
      <name val="宋体"/>
      <charset val="134"/>
    </font>
    <font>
      <b/>
      <sz val="11"/>
      <name val="黑体"/>
      <charset val="134"/>
    </font>
    <font>
      <sz val="18"/>
      <name val="方正小标宋简体"/>
      <charset val="134"/>
    </font>
    <font>
      <sz val="11"/>
      <color rgb="FFFF0000"/>
      <name val="Times New Roman"/>
      <charset val="134"/>
    </font>
    <font>
      <sz val="11"/>
      <name val="楷体_GB2312"/>
      <charset val="134"/>
    </font>
    <font>
      <sz val="12"/>
      <color rgb="FFFF0000"/>
      <name val="Times New Roman"/>
      <charset val="134"/>
    </font>
    <font>
      <b/>
      <sz val="12"/>
      <name val="Times New Roman"/>
      <charset val="134"/>
    </font>
    <font>
      <b/>
      <sz val="11"/>
      <color theme="1"/>
      <name val="Times New Roman"/>
      <charset val="134"/>
    </font>
    <font>
      <sz val="11"/>
      <color indexed="10"/>
      <name val="宋体"/>
      <charset val="134"/>
    </font>
    <font>
      <sz val="16"/>
      <name val="黑体"/>
      <charset val="134"/>
    </font>
    <font>
      <sz val="14"/>
      <name val="宋体"/>
      <charset val="134"/>
    </font>
    <font>
      <sz val="24"/>
      <name val="方正小标宋简体"/>
      <charset val="134"/>
    </font>
    <font>
      <sz val="16"/>
      <name val="Times New Roman"/>
      <charset val="134"/>
    </font>
    <font>
      <sz val="48"/>
      <name val="Times New Roman"/>
      <charset val="134"/>
    </font>
    <font>
      <sz val="14"/>
      <name val="仿宋_GB2312"/>
      <charset val="134"/>
    </font>
    <font>
      <sz val="14"/>
      <name val="Times New Roman"/>
      <charset val="134"/>
    </font>
    <font>
      <sz val="11"/>
      <color theme="1"/>
      <name val="等线"/>
      <charset val="0"/>
      <scheme val="minor"/>
    </font>
    <font>
      <sz val="11"/>
      <color rgb="FFFF0000"/>
      <name val="等线"/>
      <charset val="0"/>
      <scheme val="minor"/>
    </font>
    <font>
      <b/>
      <sz val="11"/>
      <color rgb="FFFFFFFF"/>
      <name val="等线"/>
      <charset val="0"/>
      <scheme val="minor"/>
    </font>
    <font>
      <sz val="11"/>
      <color indexed="8"/>
      <name val="宋体"/>
      <charset val="134"/>
    </font>
    <font>
      <b/>
      <sz val="13"/>
      <color theme="3"/>
      <name val="等线"/>
      <charset val="134"/>
      <scheme val="minor"/>
    </font>
    <font>
      <i/>
      <sz val="11"/>
      <color rgb="FF7F7F7F"/>
      <name val="等线"/>
      <charset val="0"/>
      <scheme val="minor"/>
    </font>
    <font>
      <sz val="11"/>
      <color rgb="FF9C0006"/>
      <name val="等线"/>
      <charset val="0"/>
      <scheme val="minor"/>
    </font>
    <font>
      <b/>
      <sz val="11"/>
      <color theme="3"/>
      <name val="等线"/>
      <charset val="134"/>
      <scheme val="minor"/>
    </font>
    <font>
      <u/>
      <sz val="11"/>
      <color rgb="FF800080"/>
      <name val="等线"/>
      <charset val="0"/>
      <scheme val="minor"/>
    </font>
    <font>
      <sz val="11"/>
      <color theme="0"/>
      <name val="等线"/>
      <charset val="0"/>
      <scheme val="minor"/>
    </font>
    <font>
      <sz val="9"/>
      <name val="宋体"/>
      <charset val="134"/>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sz val="12"/>
      <color indexed="20"/>
      <name val="宋体"/>
      <charset val="134"/>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indexed="20"/>
      <name val="宋体"/>
      <charset val="134"/>
    </font>
    <font>
      <sz val="11"/>
      <color rgb="FFFA7D00"/>
      <name val="等线"/>
      <charset val="0"/>
      <scheme val="minor"/>
    </font>
    <font>
      <sz val="11"/>
      <color rgb="FF006100"/>
      <name val="等线"/>
      <charset val="0"/>
      <scheme val="minor"/>
    </font>
    <font>
      <sz val="11"/>
      <color indexed="17"/>
      <name val="宋体"/>
      <charset val="134"/>
    </font>
    <font>
      <sz val="12"/>
      <color indexed="17"/>
      <name val="宋体"/>
      <charset val="134"/>
    </font>
    <font>
      <b/>
      <sz val="11"/>
      <color rgb="FF000000"/>
      <name val="仿宋_GB2312"/>
      <charset val="134"/>
    </font>
    <font>
      <sz val="11"/>
      <color rgb="FF000000"/>
      <name val="仿宋_GB2312"/>
      <charset val="134"/>
    </font>
    <font>
      <sz val="11"/>
      <color indexed="0"/>
      <name val="仿宋_GB2312"/>
      <charset val="134"/>
    </font>
    <font>
      <sz val="12"/>
      <name val="仿宋_GB2312"/>
      <charset val="134"/>
    </font>
    <font>
      <sz val="16"/>
      <name val="仿宋_GB2312"/>
      <charset val="134"/>
    </font>
    <font>
      <sz val="16"/>
      <name val="等线"/>
      <charset val="134"/>
    </font>
    <font>
      <sz val="48"/>
      <name val="方正小标宋简体"/>
      <charset val="134"/>
    </font>
    <font>
      <sz val="9"/>
      <name val="宋体"/>
      <charset val="134"/>
    </font>
    <font>
      <b/>
      <sz val="9"/>
      <name val="宋体"/>
      <charset val="134"/>
    </font>
  </fonts>
  <fills count="45">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rgb="FFFFFF00"/>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gray0625">
        <bgColor theme="0" tint="-0.14996795556505"/>
      </patternFill>
    </fill>
    <fill>
      <patternFill patternType="solid">
        <fgColor indexed="9"/>
        <bgColor indexed="64"/>
      </patternFill>
    </fill>
    <fill>
      <patternFill patternType="solid">
        <fgColor theme="0" tint="-0.149937437055574"/>
        <bgColor indexed="64"/>
      </patternFill>
    </fill>
    <fill>
      <patternFill patternType="solid">
        <fgColor theme="0" tint="-0.14996795556505"/>
        <bgColor indexed="64"/>
      </patternFill>
    </fill>
    <fill>
      <patternFill patternType="solid">
        <fgColor rgb="FFFFFFCC"/>
        <bgColor indexed="64"/>
      </patternFill>
    </fill>
    <fill>
      <patternFill patternType="gray0625">
        <bgColor theme="0" tint="-0.049989318521683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indexed="4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indexed="42"/>
        <bgColor indexed="64"/>
      </patternFill>
    </fill>
  </fills>
  <borders count="2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49" fillId="37" borderId="0" applyNumberFormat="0" applyBorder="0" applyAlignment="0" applyProtection="0">
      <alignment vertical="center"/>
    </xf>
    <xf numFmtId="0" fontId="67" fillId="35"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9" fillId="17" borderId="0" applyNumberFormat="0" applyBorder="0" applyAlignment="0" applyProtection="0">
      <alignment vertical="center"/>
    </xf>
    <xf numFmtId="0" fontId="55" fillId="22" borderId="0" applyNumberFormat="0" applyBorder="0" applyAlignment="0" applyProtection="0">
      <alignment vertical="center"/>
    </xf>
    <xf numFmtId="43" fontId="0" fillId="0" borderId="0" applyFont="0" applyFill="0" applyBorder="0" applyAlignment="0" applyProtection="0">
      <alignment vertical="center"/>
    </xf>
    <xf numFmtId="0" fontId="58" fillId="39" borderId="0" applyNumberFormat="0" applyBorder="0" applyAlignment="0" applyProtection="0">
      <alignment vertical="center"/>
    </xf>
    <xf numFmtId="0" fontId="65" fillId="0" borderId="0" applyNumberFormat="0" applyFill="0" applyBorder="0" applyAlignment="0" applyProtection="0">
      <alignment vertical="center"/>
    </xf>
    <xf numFmtId="9" fontId="0" fillId="0" borderId="0" applyFont="0" applyFill="0" applyBorder="0" applyAlignment="0" applyProtection="0">
      <alignment vertical="center"/>
    </xf>
    <xf numFmtId="0" fontId="57" fillId="0" borderId="0" applyNumberFormat="0" applyFill="0" applyBorder="0" applyAlignment="0" applyProtection="0">
      <alignment vertical="center"/>
    </xf>
    <xf numFmtId="9" fontId="32" fillId="0" borderId="0" applyFont="0" applyFill="0" applyBorder="0" applyAlignment="0" applyProtection="0">
      <alignment vertical="center"/>
    </xf>
    <xf numFmtId="0" fontId="0" fillId="15" borderId="17" applyNumberFormat="0" applyFont="0" applyAlignment="0" applyProtection="0">
      <alignment vertical="center"/>
    </xf>
    <xf numFmtId="0" fontId="58" fillId="34" borderId="0" applyNumberFormat="0" applyBorder="0" applyAlignment="0" applyProtection="0">
      <alignment vertical="center"/>
    </xf>
    <xf numFmtId="0" fontId="56"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59" fillId="0" borderId="0">
      <protection locked="0"/>
    </xf>
    <xf numFmtId="0" fontId="54" fillId="0" borderId="0" applyNumberFormat="0" applyFill="0" applyBorder="0" applyAlignment="0" applyProtection="0">
      <alignment vertical="center"/>
    </xf>
    <xf numFmtId="0" fontId="61" fillId="0" borderId="15" applyNumberFormat="0" applyFill="0" applyAlignment="0" applyProtection="0">
      <alignment vertical="center"/>
    </xf>
    <xf numFmtId="0" fontId="53" fillId="0" borderId="15" applyNumberFormat="0" applyFill="0" applyAlignment="0" applyProtection="0">
      <alignment vertical="center"/>
    </xf>
    <xf numFmtId="0" fontId="58" fillId="41" borderId="0" applyNumberFormat="0" applyBorder="0" applyAlignment="0" applyProtection="0">
      <alignment vertical="center"/>
    </xf>
    <xf numFmtId="0" fontId="56" fillId="0" borderId="19" applyNumberFormat="0" applyFill="0" applyAlignment="0" applyProtection="0">
      <alignment vertical="center"/>
    </xf>
    <xf numFmtId="0" fontId="58" fillId="36" borderId="0" applyNumberFormat="0" applyBorder="0" applyAlignment="0" applyProtection="0">
      <alignment vertical="center"/>
    </xf>
    <xf numFmtId="0" fontId="60" fillId="26" borderId="16" applyNumberFormat="0" applyAlignment="0" applyProtection="0">
      <alignment vertical="center"/>
    </xf>
    <xf numFmtId="0" fontId="68" fillId="26" borderId="20" applyNumberFormat="0" applyAlignment="0" applyProtection="0">
      <alignment vertical="center"/>
    </xf>
    <xf numFmtId="0" fontId="51" fillId="18" borderId="14" applyNumberFormat="0" applyAlignment="0" applyProtection="0">
      <alignment vertical="center"/>
    </xf>
    <xf numFmtId="0" fontId="49" fillId="10" borderId="0" applyNumberFormat="0" applyBorder="0" applyAlignment="0" applyProtection="0">
      <alignment vertical="center"/>
    </xf>
    <xf numFmtId="0" fontId="58" fillId="31" borderId="0" applyNumberFormat="0" applyBorder="0" applyAlignment="0" applyProtection="0">
      <alignment vertical="center"/>
    </xf>
    <xf numFmtId="0" fontId="70" fillId="0" borderId="21" applyNumberFormat="0" applyFill="0" applyAlignment="0" applyProtection="0">
      <alignment vertical="center"/>
    </xf>
    <xf numFmtId="0" fontId="62" fillId="0" borderId="18" applyNumberFormat="0" applyFill="0" applyAlignment="0" applyProtection="0">
      <alignment vertical="center"/>
    </xf>
    <xf numFmtId="0" fontId="71" fillId="43" borderId="0" applyNumberFormat="0" applyBorder="0" applyAlignment="0" applyProtection="0">
      <alignment vertical="center"/>
    </xf>
    <xf numFmtId="0" fontId="52" fillId="0" borderId="0">
      <alignment vertical="center"/>
    </xf>
    <xf numFmtId="0" fontId="66" fillId="33" borderId="0" applyNumberFormat="0" applyBorder="0" applyAlignment="0" applyProtection="0">
      <alignment vertical="center"/>
    </xf>
    <xf numFmtId="0" fontId="49" fillId="8" borderId="0" applyNumberFormat="0" applyBorder="0" applyAlignment="0" applyProtection="0">
      <alignment vertical="center"/>
    </xf>
    <xf numFmtId="0" fontId="58" fillId="28" borderId="0" applyNumberFormat="0" applyBorder="0" applyAlignment="0" applyProtection="0">
      <alignment vertical="center"/>
    </xf>
    <xf numFmtId="0" fontId="32" fillId="0" borderId="0">
      <alignment vertical="center"/>
    </xf>
    <xf numFmtId="0" fontId="49" fillId="38" borderId="0" applyNumberFormat="0" applyBorder="0" applyAlignment="0" applyProtection="0">
      <alignment vertical="center"/>
    </xf>
    <xf numFmtId="0" fontId="49" fillId="20" borderId="0" applyNumberFormat="0" applyBorder="0" applyAlignment="0" applyProtection="0">
      <alignment vertical="center"/>
    </xf>
    <xf numFmtId="0" fontId="64" fillId="32" borderId="0" applyNumberFormat="0" applyBorder="0" applyAlignment="0" applyProtection="0">
      <alignment vertical="center"/>
    </xf>
    <xf numFmtId="0" fontId="49" fillId="7" borderId="0" applyNumberFormat="0" applyBorder="0" applyAlignment="0" applyProtection="0">
      <alignment vertical="center"/>
    </xf>
    <xf numFmtId="0" fontId="49" fillId="24" borderId="0" applyNumberFormat="0" applyBorder="0" applyAlignment="0" applyProtection="0">
      <alignment vertical="center"/>
    </xf>
    <xf numFmtId="0" fontId="58" fillId="25" borderId="0" applyNumberFormat="0" applyBorder="0" applyAlignment="0" applyProtection="0">
      <alignment vertical="center"/>
    </xf>
    <xf numFmtId="0" fontId="58" fillId="29" borderId="0" applyNumberFormat="0" applyBorder="0" applyAlignment="0" applyProtection="0">
      <alignment vertical="center"/>
    </xf>
    <xf numFmtId="0" fontId="49" fillId="42" borderId="0" applyNumberFormat="0" applyBorder="0" applyAlignment="0" applyProtection="0">
      <alignment vertical="center"/>
    </xf>
    <xf numFmtId="0" fontId="49" fillId="21" borderId="0" applyNumberFormat="0" applyBorder="0" applyAlignment="0" applyProtection="0">
      <alignment vertical="center"/>
    </xf>
    <xf numFmtId="0" fontId="58" fillId="27" borderId="0" applyNumberFormat="0" applyBorder="0" applyAlignment="0" applyProtection="0">
      <alignment vertical="center"/>
    </xf>
    <xf numFmtId="0" fontId="32" fillId="0" borderId="0">
      <alignment vertical="center"/>
    </xf>
    <xf numFmtId="0" fontId="49" fillId="19" borderId="0" applyNumberFormat="0" applyBorder="0" applyAlignment="0" applyProtection="0">
      <alignment vertical="center"/>
    </xf>
    <xf numFmtId="0" fontId="58" fillId="40" borderId="0" applyNumberFormat="0" applyBorder="0" applyAlignment="0" applyProtection="0">
      <alignment vertical="center"/>
    </xf>
    <xf numFmtId="0" fontId="58" fillId="30" borderId="0" applyNumberFormat="0" applyBorder="0" applyAlignment="0" applyProtection="0">
      <alignment vertical="center"/>
    </xf>
    <xf numFmtId="0" fontId="59" fillId="0" borderId="0"/>
    <xf numFmtId="0" fontId="32" fillId="0" borderId="0">
      <alignment vertical="center"/>
    </xf>
    <xf numFmtId="0" fontId="32" fillId="0" borderId="0">
      <alignment vertical="center"/>
    </xf>
    <xf numFmtId="0" fontId="49" fillId="23" borderId="0" applyNumberFormat="0" applyBorder="0" applyAlignment="0" applyProtection="0">
      <alignment vertical="center"/>
    </xf>
    <xf numFmtId="0" fontId="32" fillId="0" borderId="0">
      <alignment vertical="center"/>
    </xf>
    <xf numFmtId="0" fontId="58" fillId="9" borderId="0" applyNumberFormat="0" applyBorder="0" applyAlignment="0" applyProtection="0">
      <alignment vertical="center"/>
    </xf>
    <xf numFmtId="0" fontId="32" fillId="0" borderId="0">
      <alignment vertical="center"/>
    </xf>
    <xf numFmtId="0" fontId="69" fillId="32" borderId="0" applyNumberFormat="0" applyBorder="0" applyAlignment="0" applyProtection="0">
      <alignment vertical="center"/>
    </xf>
    <xf numFmtId="0" fontId="32" fillId="0" borderId="0">
      <alignment vertical="center"/>
    </xf>
    <xf numFmtId="0" fontId="32" fillId="0" borderId="0"/>
    <xf numFmtId="0" fontId="32" fillId="0" borderId="0">
      <alignment vertical="center"/>
    </xf>
    <xf numFmtId="0" fontId="32" fillId="0" borderId="0"/>
    <xf numFmtId="0" fontId="32" fillId="0" borderId="0"/>
    <xf numFmtId="0" fontId="32" fillId="0" borderId="0">
      <alignment vertical="center"/>
    </xf>
    <xf numFmtId="0" fontId="32" fillId="0" borderId="0"/>
    <xf numFmtId="0" fontId="32" fillId="0" borderId="0"/>
    <xf numFmtId="0" fontId="32" fillId="0" borderId="0">
      <alignment vertical="center"/>
    </xf>
    <xf numFmtId="0" fontId="32" fillId="0" borderId="0"/>
    <xf numFmtId="0" fontId="32" fillId="0" borderId="0">
      <protection locked="0"/>
    </xf>
    <xf numFmtId="0" fontId="32" fillId="0" borderId="0" applyBorder="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2" fillId="44" borderId="0" applyNumberFormat="0" applyBorder="0" applyAlignment="0" applyProtection="0">
      <alignment vertical="center"/>
    </xf>
    <xf numFmtId="0" fontId="73" fillId="44" borderId="0" applyNumberFormat="0" applyBorder="0" applyAlignment="0" applyProtection="0">
      <alignment vertical="center"/>
    </xf>
  </cellStyleXfs>
  <cellXfs count="449">
    <xf numFmtId="0" fontId="0" fillId="0" borderId="0" xfId="0">
      <alignment vertical="center"/>
    </xf>
    <xf numFmtId="0" fontId="0" fillId="0" borderId="0" xfId="0" applyAlignment="1">
      <alignment horizontal="center" vertical="center"/>
    </xf>
    <xf numFmtId="0" fontId="1" fillId="2" borderId="0" xfId="70" applyFont="1" applyFill="1"/>
    <xf numFmtId="0" fontId="2" fillId="2" borderId="0" xfId="70" applyFont="1" applyFill="1"/>
    <xf numFmtId="0" fontId="3" fillId="2" borderId="1" xfId="70" applyFont="1" applyFill="1" applyBorder="1" applyAlignment="1">
      <alignment horizontal="center" vertical="center" wrapText="1"/>
    </xf>
    <xf numFmtId="0" fontId="3" fillId="2" borderId="1" xfId="70" applyFont="1" applyFill="1" applyBorder="1" applyAlignment="1">
      <alignment horizontal="center" vertical="center"/>
    </xf>
    <xf numFmtId="0" fontId="3" fillId="2" borderId="2" xfId="70" applyFont="1" applyFill="1" applyBorder="1" applyAlignment="1">
      <alignment horizontal="center" vertical="center" wrapText="1"/>
    </xf>
    <xf numFmtId="0" fontId="4" fillId="2" borderId="2" xfId="70" applyFont="1" applyFill="1" applyBorder="1" applyAlignment="1">
      <alignment vertical="center"/>
    </xf>
    <xf numFmtId="0" fontId="5" fillId="2" borderId="2" xfId="70" applyFont="1" applyFill="1" applyBorder="1" applyAlignment="1">
      <alignment vertical="center"/>
    </xf>
    <xf numFmtId="180" fontId="6" fillId="3" borderId="2" xfId="70" applyNumberFormat="1" applyFont="1" applyFill="1" applyBorder="1" applyAlignment="1">
      <alignment vertical="center" shrinkToFit="1"/>
    </xf>
    <xf numFmtId="180" fontId="6" fillId="0" borderId="2" xfId="70" applyNumberFormat="1" applyFont="1" applyBorder="1" applyAlignment="1">
      <alignment vertical="center" shrinkToFit="1"/>
    </xf>
    <xf numFmtId="0" fontId="0" fillId="0" borderId="0" xfId="0" applyFont="1">
      <alignment vertical="center"/>
    </xf>
    <xf numFmtId="179" fontId="6" fillId="3" borderId="2" xfId="70" applyNumberFormat="1" applyFont="1" applyFill="1" applyBorder="1" applyAlignment="1">
      <alignment vertical="center" shrinkToFit="1"/>
    </xf>
    <xf numFmtId="179" fontId="3" fillId="2" borderId="2" xfId="70" applyNumberFormat="1" applyFont="1" applyFill="1" applyBorder="1" applyAlignment="1">
      <alignment horizontal="center" vertical="center" wrapText="1"/>
    </xf>
    <xf numFmtId="0" fontId="7" fillId="3" borderId="0" xfId="0" applyFont="1" applyFill="1" applyAlignment="1">
      <alignment horizontal="right" vertical="center"/>
    </xf>
    <xf numFmtId="0" fontId="8" fillId="3" borderId="2" xfId="70" applyFont="1" applyFill="1" applyBorder="1" applyAlignment="1">
      <alignment horizontal="center" vertical="center" wrapText="1"/>
    </xf>
    <xf numFmtId="179" fontId="7" fillId="3" borderId="2" xfId="0" applyNumberFormat="1" applyFont="1" applyFill="1" applyBorder="1" applyAlignment="1">
      <alignment vertical="center" shrinkToFit="1"/>
    </xf>
    <xf numFmtId="0" fontId="0" fillId="0" borderId="0" xfId="0" applyProtection="1">
      <alignment vertical="center"/>
      <protection locked="0"/>
    </xf>
    <xf numFmtId="0" fontId="9" fillId="2" borderId="3" xfId="64" applyFont="1" applyFill="1" applyBorder="1" applyAlignment="1">
      <alignment horizontal="center" vertical="center" wrapText="1"/>
    </xf>
    <xf numFmtId="0" fontId="6" fillId="2" borderId="4" xfId="64" applyFont="1" applyFill="1" applyBorder="1" applyAlignment="1">
      <alignment horizontal="center" vertical="center" wrapText="1"/>
    </xf>
    <xf numFmtId="0" fontId="6" fillId="2" borderId="5" xfId="64" applyFont="1" applyFill="1" applyBorder="1" applyAlignment="1">
      <alignment horizontal="center" vertical="center" wrapText="1"/>
    </xf>
    <xf numFmtId="0" fontId="9" fillId="2" borderId="3" xfId="64" applyFont="1" applyFill="1" applyBorder="1" applyAlignment="1">
      <alignment horizontal="distributed" vertical="center" wrapText="1" indent="6"/>
    </xf>
    <xf numFmtId="0" fontId="9" fillId="2" borderId="4" xfId="64" applyFont="1" applyFill="1" applyBorder="1" applyAlignment="1">
      <alignment horizontal="distributed" vertical="center" wrapText="1" indent="6"/>
    </xf>
    <xf numFmtId="0" fontId="9" fillId="2" borderId="2" xfId="64" applyFont="1" applyFill="1" applyBorder="1" applyAlignment="1">
      <alignment horizontal="center" vertical="center" wrapText="1"/>
    </xf>
    <xf numFmtId="0" fontId="6" fillId="2" borderId="2" xfId="64" applyFont="1" applyFill="1" applyBorder="1" applyAlignment="1">
      <alignment horizontal="center" vertical="center" wrapText="1"/>
    </xf>
    <xf numFmtId="0" fontId="9" fillId="2" borderId="3" xfId="64" applyFont="1" applyFill="1" applyBorder="1" applyAlignment="1">
      <alignment horizontal="center" vertical="center"/>
    </xf>
    <xf numFmtId="0" fontId="9" fillId="2" borderId="4" xfId="64" applyFont="1" applyFill="1" applyBorder="1" applyAlignment="1">
      <alignment horizontal="center" vertical="center"/>
    </xf>
    <xf numFmtId="0" fontId="9" fillId="2" borderId="5" xfId="64" applyFont="1" applyFill="1" applyBorder="1" applyAlignment="1">
      <alignment horizontal="center" vertical="center"/>
    </xf>
    <xf numFmtId="0" fontId="6" fillId="2" borderId="1" xfId="64" applyFont="1" applyFill="1" applyBorder="1" applyAlignment="1">
      <alignment horizontal="center" vertical="center"/>
    </xf>
    <xf numFmtId="180" fontId="10" fillId="4" borderId="6" xfId="70" applyNumberFormat="1" applyFont="1" applyFill="1" applyBorder="1" applyAlignment="1">
      <alignment vertical="center" shrinkToFit="1"/>
    </xf>
    <xf numFmtId="180" fontId="10" fillId="0" borderId="2" xfId="0" applyNumberFormat="1" applyFont="1" applyBorder="1" applyAlignment="1">
      <alignment vertical="center" shrinkToFit="1"/>
    </xf>
    <xf numFmtId="180" fontId="10" fillId="5" borderId="2" xfId="0" applyNumberFormat="1" applyFont="1" applyFill="1" applyBorder="1" applyAlignment="1">
      <alignment vertical="center" shrinkToFit="1"/>
    </xf>
    <xf numFmtId="0" fontId="11" fillId="0" borderId="0" xfId="0" applyFont="1">
      <alignment vertical="center"/>
    </xf>
    <xf numFmtId="49" fontId="6" fillId="6" borderId="6" xfId="70" applyNumberFormat="1" applyFont="1" applyFill="1" applyBorder="1" applyAlignment="1">
      <alignment horizontal="left" vertical="center"/>
    </xf>
    <xf numFmtId="180" fontId="10" fillId="0" borderId="0" xfId="0" applyNumberFormat="1" applyFont="1" applyAlignment="1">
      <alignment vertical="center" shrinkToFit="1"/>
    </xf>
    <xf numFmtId="0" fontId="12" fillId="6" borderId="6" xfId="70" applyFont="1" applyFill="1" applyBorder="1" applyAlignment="1">
      <alignment vertical="center"/>
    </xf>
    <xf numFmtId="180" fontId="10" fillId="6" borderId="6" xfId="70" applyNumberFormat="1" applyFont="1" applyFill="1" applyBorder="1" applyAlignment="1">
      <alignment vertical="center" shrinkToFit="1"/>
    </xf>
    <xf numFmtId="180" fontId="10" fillId="3" borderId="6" xfId="70" applyNumberFormat="1" applyFont="1" applyFill="1" applyBorder="1" applyAlignment="1">
      <alignment vertical="center" shrinkToFit="1"/>
    </xf>
    <xf numFmtId="180" fontId="10" fillId="7" borderId="6" xfId="70" applyNumberFormat="1" applyFont="1" applyFill="1" applyBorder="1" applyAlignment="1">
      <alignment vertical="center" shrinkToFit="1"/>
    </xf>
    <xf numFmtId="180" fontId="10" fillId="8" borderId="6" xfId="70" applyNumberFormat="1" applyFont="1" applyFill="1" applyBorder="1" applyAlignment="1">
      <alignment vertical="center" shrinkToFit="1"/>
    </xf>
    <xf numFmtId="49" fontId="6" fillId="6" borderId="2" xfId="70" applyNumberFormat="1" applyFont="1" applyFill="1" applyBorder="1" applyAlignment="1">
      <alignment horizontal="left" vertical="center"/>
    </xf>
    <xf numFmtId="0" fontId="12" fillId="6" borderId="2" xfId="70" applyFont="1" applyFill="1" applyBorder="1" applyAlignment="1">
      <alignment vertical="center"/>
    </xf>
    <xf numFmtId="180" fontId="10" fillId="8" borderId="2" xfId="70" applyNumberFormat="1" applyFont="1" applyFill="1" applyBorder="1" applyAlignment="1">
      <alignment vertical="center" shrinkToFit="1"/>
    </xf>
    <xf numFmtId="49" fontId="6" fillId="6" borderId="2" xfId="70" applyNumberFormat="1" applyFont="1" applyFill="1" applyBorder="1"/>
    <xf numFmtId="49" fontId="13" fillId="6" borderId="2" xfId="81" applyNumberFormat="1" applyFont="1" applyFill="1" applyBorder="1" applyAlignment="1">
      <alignment horizontal="left" vertical="center" wrapText="1"/>
    </xf>
    <xf numFmtId="0" fontId="12" fillId="6" borderId="2" xfId="81" applyFont="1" applyFill="1" applyBorder="1" applyAlignment="1">
      <alignment vertical="center"/>
    </xf>
    <xf numFmtId="49" fontId="6" fillId="6" borderId="2" xfId="70" applyNumberFormat="1" applyFont="1" applyFill="1" applyBorder="1" applyAlignment="1">
      <alignment horizontal="left"/>
    </xf>
    <xf numFmtId="0" fontId="14" fillId="0" borderId="2" xfId="0" applyFont="1" applyBorder="1" applyAlignment="1">
      <alignment horizontal="distributed" vertical="center" indent="1"/>
    </xf>
    <xf numFmtId="180" fontId="10" fillId="3" borderId="2" xfId="0" applyNumberFormat="1" applyFont="1" applyFill="1" applyBorder="1" applyAlignment="1">
      <alignment vertical="center" shrinkToFit="1"/>
    </xf>
    <xf numFmtId="180" fontId="10" fillId="3" borderId="2" xfId="70" applyNumberFormat="1" applyFont="1" applyFill="1" applyBorder="1" applyAlignment="1">
      <alignment vertical="center" shrinkToFit="1"/>
    </xf>
    <xf numFmtId="180" fontId="10" fillId="7" borderId="2" xfId="70" applyNumberFormat="1" applyFont="1" applyFill="1" applyBorder="1" applyAlignment="1">
      <alignment vertical="center" shrinkToFit="1"/>
    </xf>
    <xf numFmtId="180" fontId="6" fillId="8" borderId="2" xfId="70" applyNumberFormat="1" applyFont="1" applyFill="1" applyBorder="1" applyAlignment="1">
      <alignment vertical="center" shrinkToFi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13" fillId="2" borderId="2" xfId="64"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15" fillId="2" borderId="2" xfId="64" applyFont="1" applyFill="1" applyBorder="1" applyAlignment="1">
      <alignment horizontal="center" vertical="center" wrapText="1"/>
    </xf>
    <xf numFmtId="0" fontId="7" fillId="3" borderId="0" xfId="0" applyFont="1" applyFill="1" applyAlignment="1" applyProtection="1">
      <alignment horizontal="right" vertical="center"/>
      <protection locked="0"/>
    </xf>
    <xf numFmtId="0" fontId="14" fillId="0" borderId="6" xfId="0" applyFont="1" applyBorder="1" applyAlignment="1">
      <alignment horizontal="center" vertical="center" wrapText="1"/>
    </xf>
    <xf numFmtId="0" fontId="16" fillId="0" borderId="0" xfId="0" applyFont="1">
      <alignment vertical="center"/>
    </xf>
    <xf numFmtId="180" fontId="0" fillId="9" borderId="0" xfId="0" applyNumberFormat="1" applyFill="1" applyAlignment="1">
      <alignment vertical="center" shrinkToFit="1"/>
    </xf>
    <xf numFmtId="180" fontId="0" fillId="10" borderId="0" xfId="0" applyNumberFormat="1" applyFill="1" applyAlignment="1">
      <alignment vertical="center" shrinkToFit="1"/>
    </xf>
    <xf numFmtId="180" fontId="6" fillId="8" borderId="6" xfId="70" applyNumberFormat="1" applyFont="1" applyFill="1" applyBorder="1" applyAlignment="1">
      <alignment vertical="center" shrinkToFit="1"/>
    </xf>
    <xf numFmtId="49" fontId="6" fillId="0" borderId="2" xfId="70" applyNumberFormat="1" applyFont="1" applyBorder="1" applyAlignment="1" applyProtection="1">
      <alignment horizontal="left" vertical="center"/>
      <protection locked="0"/>
    </xf>
    <xf numFmtId="49" fontId="12" fillId="0" borderId="2" xfId="70" applyNumberFormat="1" applyFont="1" applyBorder="1" applyAlignment="1" applyProtection="1">
      <alignment vertical="center"/>
      <protection locked="0"/>
    </xf>
    <xf numFmtId="180" fontId="10" fillId="0" borderId="2" xfId="70" applyNumberFormat="1" applyFont="1" applyBorder="1" applyAlignment="1" applyProtection="1">
      <alignment vertical="center" shrinkToFit="1"/>
      <protection locked="0"/>
    </xf>
    <xf numFmtId="180" fontId="10" fillId="0" borderId="6" xfId="70" applyNumberFormat="1" applyFont="1" applyBorder="1" applyAlignment="1" applyProtection="1">
      <alignment vertical="center" shrinkToFit="1"/>
      <protection locked="0"/>
    </xf>
    <xf numFmtId="180" fontId="10" fillId="0" borderId="0" xfId="0" applyNumberFormat="1" applyFont="1" applyAlignment="1" applyProtection="1">
      <alignment vertical="center" shrinkToFit="1"/>
      <protection locked="0"/>
    </xf>
    <xf numFmtId="49" fontId="6" fillId="0" borderId="2" xfId="70" applyNumberFormat="1" applyFont="1" applyBorder="1" applyAlignment="1" applyProtection="1">
      <alignment horizontal="left"/>
      <protection locked="0"/>
    </xf>
    <xf numFmtId="49" fontId="13" fillId="0" borderId="2" xfId="78" applyNumberFormat="1" applyFont="1" applyBorder="1" applyAlignment="1" applyProtection="1">
      <alignment horizontal="left" vertical="center" wrapText="1"/>
      <protection locked="0"/>
    </xf>
    <xf numFmtId="49" fontId="12" fillId="0" borderId="2" xfId="78" applyNumberFormat="1" applyFont="1" applyBorder="1" applyAlignment="1" applyProtection="1">
      <alignment vertical="center"/>
      <protection locked="0"/>
    </xf>
    <xf numFmtId="49" fontId="17" fillId="0" borderId="2" xfId="78" applyNumberFormat="1" applyFont="1" applyBorder="1" applyAlignment="1" applyProtection="1">
      <alignment vertical="center"/>
      <protection locked="0"/>
    </xf>
    <xf numFmtId="49" fontId="6" fillId="0" borderId="2" xfId="74" applyNumberFormat="1" applyFont="1" applyBorder="1" applyAlignment="1" applyProtection="1">
      <alignment horizontal="left" vertical="center"/>
      <protection locked="0"/>
    </xf>
    <xf numFmtId="49" fontId="12" fillId="0" borderId="2" xfId="74" applyNumberFormat="1" applyFont="1" applyBorder="1" applyAlignment="1" applyProtection="1">
      <alignment vertical="center"/>
      <protection locked="0"/>
    </xf>
    <xf numFmtId="49" fontId="13" fillId="0" borderId="2" xfId="80" applyNumberFormat="1" applyFont="1" applyBorder="1" applyAlignment="1" applyProtection="1">
      <alignment horizontal="left" vertical="center" wrapText="1"/>
      <protection locked="0"/>
    </xf>
    <xf numFmtId="49" fontId="12" fillId="0" borderId="2" xfId="80" applyNumberFormat="1" applyFont="1" applyBorder="1" applyAlignment="1" applyProtection="1">
      <alignment vertical="center"/>
      <protection locked="0"/>
    </xf>
    <xf numFmtId="49" fontId="17" fillId="0" borderId="2" xfId="80" applyNumberFormat="1" applyFont="1" applyBorder="1" applyAlignment="1" applyProtection="1">
      <alignment vertical="center"/>
      <protection locked="0"/>
    </xf>
    <xf numFmtId="49" fontId="13" fillId="0" borderId="2" xfId="0" applyNumberFormat="1" applyFont="1" applyBorder="1" applyAlignment="1" applyProtection="1">
      <alignment horizontal="left" vertical="center" wrapText="1"/>
      <protection locked="0"/>
    </xf>
    <xf numFmtId="49" fontId="12" fillId="0" borderId="2" xfId="0" applyNumberFormat="1" applyFont="1" applyBorder="1" applyProtection="1">
      <alignment vertical="center"/>
      <protection locked="0"/>
    </xf>
    <xf numFmtId="49" fontId="17" fillId="0" borderId="2" xfId="0" applyNumberFormat="1" applyFont="1" applyBorder="1" applyProtection="1">
      <alignment vertical="center"/>
      <protection locked="0"/>
    </xf>
    <xf numFmtId="49" fontId="13" fillId="0" borderId="2" xfId="79" applyNumberFormat="1" applyFont="1" applyBorder="1" applyAlignment="1" applyProtection="1">
      <alignment horizontal="left" vertical="center" wrapText="1"/>
      <protection locked="0"/>
    </xf>
    <xf numFmtId="49" fontId="12" fillId="0" borderId="2" xfId="79" applyNumberFormat="1" applyFont="1" applyBorder="1" applyAlignment="1" applyProtection="1">
      <alignment vertical="center"/>
      <protection locked="0"/>
    </xf>
    <xf numFmtId="49" fontId="17" fillId="0" borderId="2" xfId="79" applyNumberFormat="1" applyFont="1" applyBorder="1" applyAlignment="1" applyProtection="1">
      <alignment vertical="center"/>
      <protection locked="0"/>
    </xf>
    <xf numFmtId="49" fontId="13" fillId="0" borderId="2" xfId="77" applyNumberFormat="1" applyFont="1" applyBorder="1" applyAlignment="1" applyProtection="1">
      <alignment horizontal="left" vertical="center" wrapText="1"/>
      <protection locked="0"/>
    </xf>
    <xf numFmtId="49" fontId="12" fillId="0" borderId="2" xfId="77" applyNumberFormat="1" applyFont="1" applyBorder="1" applyAlignment="1" applyProtection="1">
      <alignment vertical="center"/>
      <protection locked="0"/>
    </xf>
    <xf numFmtId="49" fontId="17" fillId="0" borderId="2" xfId="77" applyNumberFormat="1" applyFont="1" applyBorder="1" applyAlignment="1" applyProtection="1">
      <alignment vertical="center"/>
      <protection locked="0"/>
    </xf>
    <xf numFmtId="49" fontId="13" fillId="0" borderId="2" xfId="76" applyNumberFormat="1" applyFont="1" applyBorder="1" applyAlignment="1" applyProtection="1">
      <alignment horizontal="left" vertical="center" wrapText="1"/>
      <protection locked="0"/>
    </xf>
    <xf numFmtId="49" fontId="12" fillId="0" borderId="2" xfId="76" applyNumberFormat="1" applyFont="1" applyBorder="1" applyAlignment="1" applyProtection="1">
      <alignment vertical="center"/>
      <protection locked="0"/>
    </xf>
    <xf numFmtId="49" fontId="17" fillId="0" borderId="2" xfId="76" applyNumberFormat="1" applyFont="1" applyBorder="1" applyAlignment="1" applyProtection="1">
      <alignment vertical="center"/>
      <protection locked="0"/>
    </xf>
    <xf numFmtId="49" fontId="6" fillId="0" borderId="2" xfId="75" applyNumberFormat="1" applyFont="1" applyBorder="1" applyAlignment="1" applyProtection="1">
      <alignment horizontal="left" vertical="center"/>
      <protection locked="0"/>
    </xf>
    <xf numFmtId="49" fontId="12" fillId="0" borderId="2" xfId="75" applyNumberFormat="1" applyFont="1" applyBorder="1" applyAlignment="1" applyProtection="1">
      <alignment vertical="center"/>
      <protection locked="0"/>
    </xf>
    <xf numFmtId="180" fontId="10" fillId="0" borderId="2" xfId="67" applyNumberFormat="1" applyFont="1" applyBorder="1" applyAlignment="1" applyProtection="1">
      <alignment vertical="center" shrinkToFit="1"/>
      <protection locked="0"/>
    </xf>
    <xf numFmtId="180" fontId="10" fillId="0" borderId="6" xfId="67" applyNumberFormat="1" applyFont="1" applyBorder="1" applyAlignment="1" applyProtection="1">
      <alignment vertical="center" shrinkToFit="1"/>
      <protection locked="0"/>
    </xf>
    <xf numFmtId="49" fontId="6" fillId="0" borderId="2" xfId="73" applyNumberFormat="1" applyFont="1" applyBorder="1" applyAlignment="1" applyProtection="1">
      <alignment horizontal="left" vertical="center"/>
      <protection locked="0"/>
    </xf>
    <xf numFmtId="49" fontId="12" fillId="0" borderId="2" xfId="73" applyNumberFormat="1" applyFont="1" applyBorder="1" applyAlignment="1" applyProtection="1">
      <alignment vertical="center"/>
      <protection locked="0"/>
    </xf>
    <xf numFmtId="180" fontId="10" fillId="0" borderId="2" xfId="73" applyNumberFormat="1" applyFont="1" applyBorder="1" applyAlignment="1" applyProtection="1">
      <alignment vertical="center" shrinkToFit="1"/>
      <protection locked="0"/>
    </xf>
    <xf numFmtId="49" fontId="6" fillId="0" borderId="2" xfId="0" applyNumberFormat="1" applyFont="1" applyBorder="1" applyAlignment="1" applyProtection="1">
      <alignment horizontal="left" vertical="center"/>
      <protection locked="0"/>
    </xf>
    <xf numFmtId="180" fontId="10" fillId="0" borderId="2" xfId="0" applyNumberFormat="1" applyFont="1" applyBorder="1" applyAlignment="1" applyProtection="1">
      <alignment vertical="center" shrinkToFit="1"/>
      <protection locked="0"/>
    </xf>
    <xf numFmtId="180" fontId="10" fillId="0" borderId="6" xfId="0" applyNumberFormat="1" applyFont="1" applyBorder="1" applyAlignment="1" applyProtection="1">
      <alignment vertical="center" shrinkToFit="1"/>
      <protection locked="0"/>
    </xf>
    <xf numFmtId="49" fontId="6" fillId="0" borderId="2" xfId="70" applyNumberFormat="1" applyFont="1" applyBorder="1" applyProtection="1">
      <protection locked="0"/>
    </xf>
    <xf numFmtId="180" fontId="6" fillId="0" borderId="2" xfId="70" applyNumberFormat="1" applyFont="1" applyBorder="1" applyAlignment="1" applyProtection="1">
      <alignment vertical="center" shrinkToFit="1"/>
      <protection locked="0"/>
    </xf>
    <xf numFmtId="180" fontId="6" fillId="0" borderId="6" xfId="70" applyNumberFormat="1" applyFont="1" applyBorder="1" applyAlignment="1" applyProtection="1">
      <alignment vertical="center" shrinkToFit="1"/>
      <protection locked="0"/>
    </xf>
    <xf numFmtId="180" fontId="10" fillId="4" borderId="2" xfId="70" applyNumberFormat="1" applyFont="1" applyFill="1" applyBorder="1" applyAlignment="1">
      <alignment vertical="center" shrinkToFit="1"/>
    </xf>
    <xf numFmtId="180" fontId="6" fillId="4" borderId="2" xfId="70" applyNumberFormat="1" applyFont="1" applyFill="1" applyBorder="1" applyAlignment="1">
      <alignment vertical="center" shrinkToFit="1"/>
    </xf>
    <xf numFmtId="0" fontId="9" fillId="2" borderId="5" xfId="64" applyFont="1" applyFill="1" applyBorder="1" applyAlignment="1">
      <alignment horizontal="distributed" vertical="center" wrapText="1" indent="6"/>
    </xf>
    <xf numFmtId="180" fontId="6" fillId="7" borderId="2" xfId="70" applyNumberFormat="1" applyFont="1" applyFill="1" applyBorder="1" applyAlignment="1">
      <alignment vertical="center" shrinkToFit="1"/>
    </xf>
    <xf numFmtId="0" fontId="14" fillId="0" borderId="5" xfId="0" applyFont="1" applyBorder="1" applyAlignment="1">
      <alignment horizontal="center" vertical="center"/>
    </xf>
    <xf numFmtId="0" fontId="6" fillId="2" borderId="2" xfId="64" applyFont="1" applyFill="1" applyBorder="1" applyAlignment="1">
      <alignment horizontal="center" vertical="center"/>
    </xf>
    <xf numFmtId="180" fontId="6" fillId="7" borderId="6" xfId="70" applyNumberFormat="1" applyFont="1" applyFill="1" applyBorder="1" applyAlignment="1">
      <alignment vertical="center" shrinkToFit="1"/>
    </xf>
    <xf numFmtId="0" fontId="9" fillId="2" borderId="3" xfId="64" applyFont="1" applyFill="1" applyBorder="1" applyAlignment="1">
      <alignment horizontal="distributed" vertical="center" wrapText="1" indent="4"/>
    </xf>
    <xf numFmtId="0" fontId="9" fillId="2" borderId="4" xfId="64" applyFont="1" applyFill="1" applyBorder="1" applyAlignment="1">
      <alignment horizontal="distributed" vertical="center" wrapText="1" indent="4"/>
    </xf>
    <xf numFmtId="180" fontId="10" fillId="5" borderId="6" xfId="70" applyNumberFormat="1" applyFont="1" applyFill="1" applyBorder="1" applyAlignment="1">
      <alignment vertical="center" shrinkToFit="1"/>
    </xf>
    <xf numFmtId="180" fontId="10" fillId="5" borderId="2" xfId="70" applyNumberFormat="1" applyFont="1" applyFill="1" applyBorder="1" applyAlignment="1">
      <alignment vertical="center" shrinkToFit="1"/>
    </xf>
    <xf numFmtId="180" fontId="6" fillId="5" borderId="2" xfId="70" applyNumberFormat="1" applyFont="1" applyFill="1" applyBorder="1" applyAlignment="1">
      <alignment vertical="center" shrinkToFit="1"/>
    </xf>
    <xf numFmtId="0" fontId="9" fillId="2" borderId="5" xfId="64" applyFont="1" applyFill="1" applyBorder="1" applyAlignment="1">
      <alignment horizontal="distributed" vertical="center" wrapText="1" indent="4"/>
    </xf>
    <xf numFmtId="0" fontId="6" fillId="2" borderId="1" xfId="64" applyFont="1" applyFill="1" applyBorder="1" applyAlignment="1">
      <alignment vertical="center"/>
    </xf>
    <xf numFmtId="0" fontId="18" fillId="0" borderId="0" xfId="0" applyFont="1">
      <alignment vertical="center"/>
    </xf>
    <xf numFmtId="0" fontId="19" fillId="2" borderId="0" xfId="64" applyFont="1" applyFill="1"/>
    <xf numFmtId="0" fontId="1" fillId="2" borderId="0" xfId="64" applyFont="1" applyFill="1"/>
    <xf numFmtId="183" fontId="9" fillId="2" borderId="0" xfId="64" applyNumberFormat="1" applyFont="1" applyFill="1"/>
    <xf numFmtId="183" fontId="6" fillId="2" borderId="0" xfId="64" applyNumberFormat="1" applyFont="1" applyFill="1"/>
    <xf numFmtId="183" fontId="20" fillId="2" borderId="0" xfId="49" applyNumberFormat="1" applyFont="1" applyFill="1" applyAlignment="1">
      <alignment horizontal="center" vertical="center"/>
    </xf>
    <xf numFmtId="183" fontId="6" fillId="2" borderId="0" xfId="64" applyNumberFormat="1" applyFont="1" applyFill="1" applyAlignment="1">
      <alignment vertical="center"/>
    </xf>
    <xf numFmtId="183" fontId="12" fillId="2" borderId="0" xfId="64" applyNumberFormat="1" applyFont="1" applyFill="1" applyAlignment="1">
      <alignment horizontal="right" vertical="center"/>
    </xf>
    <xf numFmtId="183" fontId="21" fillId="2" borderId="2" xfId="64" applyNumberFormat="1" applyFont="1" applyFill="1" applyBorder="1" applyAlignment="1">
      <alignment horizontal="center" vertical="center"/>
    </xf>
    <xf numFmtId="183" fontId="21" fillId="2" borderId="2" xfId="64" applyNumberFormat="1" applyFont="1" applyFill="1" applyBorder="1" applyAlignment="1">
      <alignment vertical="center"/>
    </xf>
    <xf numFmtId="183" fontId="22" fillId="2" borderId="2" xfId="64" applyNumberFormat="1" applyFont="1" applyFill="1" applyBorder="1" applyAlignment="1">
      <alignment horizontal="center" vertical="center"/>
    </xf>
    <xf numFmtId="0" fontId="13" fillId="2" borderId="2" xfId="64" applyFont="1" applyFill="1" applyBorder="1" applyAlignment="1">
      <alignment vertical="center"/>
    </xf>
    <xf numFmtId="0" fontId="13" fillId="2" borderId="2" xfId="64" applyFont="1" applyFill="1" applyBorder="1" applyAlignment="1">
      <alignment horizontal="center" vertical="center"/>
    </xf>
    <xf numFmtId="183" fontId="13" fillId="2" borderId="2" xfId="64" applyNumberFormat="1" applyFont="1" applyFill="1" applyBorder="1" applyAlignment="1" applyProtection="1">
      <alignment horizontal="left" vertical="center"/>
      <protection locked="0"/>
    </xf>
    <xf numFmtId="181" fontId="13" fillId="2" borderId="2" xfId="64" applyNumberFormat="1" applyFont="1" applyFill="1" applyBorder="1" applyAlignment="1" applyProtection="1">
      <alignment horizontal="right" vertical="center"/>
      <protection locked="0"/>
    </xf>
    <xf numFmtId="183" fontId="13" fillId="2" borderId="2" xfId="64" applyNumberFormat="1" applyFont="1" applyFill="1" applyBorder="1" applyAlignment="1" applyProtection="1">
      <alignment horizontal="right" vertical="center"/>
      <protection locked="0"/>
    </xf>
    <xf numFmtId="0" fontId="9" fillId="2" borderId="0" xfId="64" applyFont="1" applyFill="1"/>
    <xf numFmtId="0" fontId="6" fillId="2" borderId="0" xfId="64" applyFont="1" applyFill="1"/>
    <xf numFmtId="0" fontId="20" fillId="2" borderId="0" xfId="64" applyFont="1" applyFill="1" applyAlignment="1">
      <alignment horizontal="center" vertical="center"/>
    </xf>
    <xf numFmtId="0" fontId="6" fillId="2" borderId="0" xfId="64" applyFont="1" applyFill="1" applyAlignment="1">
      <alignment vertical="center"/>
    </xf>
    <xf numFmtId="0" fontId="13" fillId="2" borderId="1" xfId="64" applyFont="1" applyFill="1" applyBorder="1" applyAlignment="1">
      <alignment horizontal="center" vertical="center"/>
    </xf>
    <xf numFmtId="0" fontId="13" fillId="2" borderId="7" xfId="64" applyFont="1" applyFill="1" applyBorder="1" applyAlignment="1">
      <alignment horizontal="center" vertical="center"/>
    </xf>
    <xf numFmtId="0" fontId="6" fillId="2" borderId="2" xfId="64" applyFont="1" applyFill="1" applyBorder="1" applyAlignment="1">
      <alignment vertical="center"/>
    </xf>
    <xf numFmtId="180" fontId="10" fillId="2" borderId="2" xfId="0" applyNumberFormat="1" applyFont="1" applyFill="1" applyBorder="1" applyAlignment="1" applyProtection="1">
      <alignment vertical="center" shrinkToFit="1"/>
      <protection locked="0"/>
    </xf>
    <xf numFmtId="49" fontId="6" fillId="2" borderId="2" xfId="64" applyNumberFormat="1" applyFont="1" applyFill="1" applyBorder="1" applyAlignment="1" applyProtection="1">
      <alignment vertical="center"/>
      <protection locked="0"/>
    </xf>
    <xf numFmtId="49" fontId="12" fillId="0" borderId="2" xfId="64" applyNumberFormat="1" applyFont="1" applyBorder="1" applyAlignment="1" applyProtection="1">
      <alignment vertical="center"/>
      <protection locked="0"/>
    </xf>
    <xf numFmtId="180" fontId="10" fillId="11" borderId="2" xfId="0" applyNumberFormat="1" applyFont="1" applyFill="1" applyBorder="1" applyAlignment="1">
      <alignment vertical="center" shrinkToFit="1"/>
    </xf>
    <xf numFmtId="0" fontId="12" fillId="2" borderId="0" xfId="64" applyFont="1" applyFill="1" applyAlignment="1">
      <alignment horizontal="right" vertical="center"/>
    </xf>
    <xf numFmtId="0" fontId="21" fillId="2" borderId="2" xfId="64" applyFont="1" applyFill="1" applyBorder="1" applyAlignment="1">
      <alignment horizontal="center" vertical="center"/>
    </xf>
    <xf numFmtId="0" fontId="13" fillId="2" borderId="1" xfId="64" applyFont="1" applyFill="1" applyBorder="1" applyAlignment="1">
      <alignment horizontal="center" vertical="center" wrapText="1"/>
    </xf>
    <xf numFmtId="0" fontId="13" fillId="2" borderId="6" xfId="64" applyFont="1" applyFill="1" applyBorder="1" applyAlignment="1">
      <alignment horizontal="center" vertical="center" wrapText="1"/>
    </xf>
    <xf numFmtId="0" fontId="23" fillId="2" borderId="6" xfId="64" applyFont="1" applyFill="1" applyBorder="1" applyAlignment="1">
      <alignment horizontal="center" vertical="center" wrapText="1"/>
    </xf>
    <xf numFmtId="180" fontId="6" fillId="12" borderId="2" xfId="0" applyNumberFormat="1" applyFont="1" applyFill="1" applyBorder="1" applyAlignment="1" applyProtection="1">
      <alignment vertical="center" shrinkToFit="1"/>
      <protection locked="0"/>
    </xf>
    <xf numFmtId="180" fontId="10" fillId="13" borderId="2" xfId="0" applyNumberFormat="1" applyFont="1" applyFill="1" applyBorder="1" applyAlignment="1">
      <alignment vertical="center" shrinkToFit="1"/>
    </xf>
    <xf numFmtId="1" fontId="12" fillId="2" borderId="2" xfId="64" applyNumberFormat="1" applyFont="1" applyFill="1" applyBorder="1" applyAlignment="1">
      <alignment vertical="center"/>
    </xf>
    <xf numFmtId="183" fontId="24" fillId="2" borderId="0" xfId="64" applyNumberFormat="1" applyFont="1" applyFill="1"/>
    <xf numFmtId="183" fontId="20" fillId="2" borderId="0" xfId="64" applyNumberFormat="1" applyFont="1" applyFill="1" applyAlignment="1">
      <alignment horizontal="center" vertical="center"/>
    </xf>
    <xf numFmtId="0" fontId="2" fillId="2" borderId="0" xfId="64" applyFont="1" applyFill="1"/>
    <xf numFmtId="0" fontId="13" fillId="2" borderId="3" xfId="64" applyFont="1" applyFill="1" applyBorder="1" applyAlignment="1">
      <alignment horizontal="distributed" vertical="center" indent="10"/>
    </xf>
    <xf numFmtId="0" fontId="13" fillId="2" borderId="4" xfId="64" applyFont="1" applyFill="1" applyBorder="1" applyAlignment="1">
      <alignment horizontal="distributed" vertical="center" indent="10"/>
    </xf>
    <xf numFmtId="0" fontId="13" fillId="2" borderId="5" xfId="64" applyFont="1" applyFill="1" applyBorder="1" applyAlignment="1">
      <alignment horizontal="distributed" vertical="center" indent="10"/>
    </xf>
    <xf numFmtId="0" fontId="13" fillId="2" borderId="2" xfId="64" applyFont="1" applyFill="1" applyBorder="1" applyAlignment="1">
      <alignment horizontal="distributed" vertical="center" indent="5"/>
    </xf>
    <xf numFmtId="0" fontId="22" fillId="2" borderId="1" xfId="64" applyFont="1" applyFill="1" applyBorder="1" applyAlignment="1">
      <alignment horizontal="center" vertical="center"/>
    </xf>
    <xf numFmtId="0" fontId="23" fillId="2" borderId="1" xfId="64" applyFont="1" applyFill="1" applyBorder="1" applyAlignment="1">
      <alignment horizontal="distributed" vertical="center" indent="4"/>
    </xf>
    <xf numFmtId="0" fontId="23" fillId="2" borderId="1" xfId="64" applyFont="1" applyFill="1" applyBorder="1" applyAlignment="1">
      <alignment horizontal="center" vertical="center" wrapText="1"/>
    </xf>
    <xf numFmtId="0" fontId="13" fillId="2" borderId="3" xfId="64" applyFont="1" applyFill="1" applyBorder="1" applyAlignment="1">
      <alignment horizontal="center" vertical="center" wrapText="1"/>
    </xf>
    <xf numFmtId="0" fontId="23" fillId="2" borderId="6" xfId="64" applyFont="1" applyFill="1" applyBorder="1" applyAlignment="1">
      <alignment horizontal="center" vertical="center"/>
    </xf>
    <xf numFmtId="0" fontId="23" fillId="2" borderId="6" xfId="64" applyFont="1" applyFill="1" applyBorder="1" applyAlignment="1">
      <alignment horizontal="distributed" vertical="center" indent="4"/>
    </xf>
    <xf numFmtId="180" fontId="6" fillId="5" borderId="2" xfId="64" applyNumberFormat="1" applyFont="1" applyFill="1" applyBorder="1" applyAlignment="1">
      <alignment vertical="center" shrinkToFit="1"/>
    </xf>
    <xf numFmtId="184" fontId="6" fillId="3" borderId="2" xfId="64" applyNumberFormat="1" applyFont="1" applyFill="1" applyBorder="1" applyAlignment="1">
      <alignment vertical="center" shrinkToFit="1"/>
    </xf>
    <xf numFmtId="180" fontId="6" fillId="3" borderId="2" xfId="64" applyNumberFormat="1" applyFont="1" applyFill="1" applyBorder="1" applyAlignment="1">
      <alignment vertical="center" shrinkToFit="1"/>
    </xf>
    <xf numFmtId="180" fontId="6" fillId="2" borderId="2" xfId="64" applyNumberFormat="1" applyFont="1" applyFill="1" applyBorder="1" applyAlignment="1">
      <alignment vertical="center" shrinkToFit="1"/>
    </xf>
    <xf numFmtId="0" fontId="25" fillId="2" borderId="2" xfId="64" applyFont="1" applyFill="1" applyBorder="1" applyAlignment="1">
      <alignment horizontal="distributed" vertical="center" indent="2"/>
    </xf>
    <xf numFmtId="0" fontId="23" fillId="2" borderId="2" xfId="64" applyFont="1" applyFill="1" applyBorder="1" applyAlignment="1">
      <alignment vertical="center"/>
    </xf>
    <xf numFmtId="0" fontId="4" fillId="2" borderId="2" xfId="64" applyFont="1" applyFill="1" applyBorder="1" applyAlignment="1">
      <alignment horizontal="distributed" vertical="center" indent="2"/>
    </xf>
    <xf numFmtId="0" fontId="26" fillId="2" borderId="0" xfId="64" applyFont="1" applyFill="1" applyAlignment="1">
      <alignment vertical="center" wrapText="1"/>
    </xf>
    <xf numFmtId="183" fontId="12" fillId="2" borderId="8" xfId="64" applyNumberFormat="1" applyFont="1" applyFill="1" applyBorder="1" applyAlignment="1">
      <alignment horizontal="right" vertical="center"/>
    </xf>
    <xf numFmtId="0" fontId="13" fillId="2" borderId="4" xfId="64" applyFont="1" applyFill="1" applyBorder="1" applyAlignment="1">
      <alignment horizontal="center" vertical="center" wrapText="1"/>
    </xf>
    <xf numFmtId="0" fontId="13" fillId="2" borderId="5" xfId="64" applyFont="1" applyFill="1" applyBorder="1" applyAlignment="1">
      <alignment horizontal="center" vertical="center" wrapText="1"/>
    </xf>
    <xf numFmtId="0" fontId="13" fillId="2" borderId="3" xfId="64" applyFont="1" applyFill="1" applyBorder="1" applyAlignment="1">
      <alignment horizontal="center" vertical="center"/>
    </xf>
    <xf numFmtId="0" fontId="13" fillId="2" borderId="4" xfId="64" applyFont="1" applyFill="1" applyBorder="1" applyAlignment="1">
      <alignment horizontal="center" vertical="center"/>
    </xf>
    <xf numFmtId="0" fontId="13" fillId="2" borderId="5" xfId="64" applyFont="1" applyFill="1" applyBorder="1" applyAlignment="1">
      <alignment horizontal="center" vertical="center"/>
    </xf>
    <xf numFmtId="0" fontId="19" fillId="2" borderId="0" xfId="64" applyFont="1" applyFill="1" applyAlignment="1">
      <alignment vertical="center"/>
    </xf>
    <xf numFmtId="0" fontId="5" fillId="2" borderId="0" xfId="64" applyFont="1" applyFill="1" applyAlignment="1">
      <alignment vertical="center"/>
    </xf>
    <xf numFmtId="0" fontId="1" fillId="2" borderId="0" xfId="64" applyFont="1" applyFill="1" applyAlignment="1">
      <alignment vertical="center"/>
    </xf>
    <xf numFmtId="0" fontId="1" fillId="2" borderId="0" xfId="64" applyFont="1" applyFill="1" applyAlignment="1">
      <alignment vertical="center" wrapText="1"/>
    </xf>
    <xf numFmtId="0" fontId="9" fillId="2" borderId="0" xfId="64" applyFont="1" applyFill="1" applyAlignment="1">
      <alignment vertical="center"/>
    </xf>
    <xf numFmtId="0" fontId="27" fillId="2" borderId="0" xfId="64" applyFont="1" applyFill="1" applyAlignment="1">
      <alignment vertical="center"/>
    </xf>
    <xf numFmtId="0" fontId="20" fillId="2" borderId="0" xfId="64" applyFont="1" applyFill="1" applyAlignment="1">
      <alignment horizontal="center" vertical="center" wrapText="1"/>
    </xf>
    <xf numFmtId="0" fontId="9" fillId="2" borderId="1" xfId="64" applyFont="1" applyFill="1" applyBorder="1" applyAlignment="1">
      <alignment horizontal="center" vertical="center" wrapText="1"/>
    </xf>
    <xf numFmtId="0" fontId="9" fillId="2" borderId="9" xfId="64" applyFont="1" applyFill="1" applyBorder="1" applyAlignment="1">
      <alignment horizontal="center" vertical="center" wrapText="1"/>
    </xf>
    <xf numFmtId="0" fontId="9" fillId="2" borderId="6" xfId="64" applyFont="1" applyFill="1" applyBorder="1" applyAlignment="1">
      <alignment horizontal="center" vertical="center" wrapText="1"/>
    </xf>
    <xf numFmtId="0" fontId="9" fillId="2" borderId="6" xfId="64" applyFont="1" applyFill="1" applyBorder="1" applyAlignment="1">
      <alignment horizontal="center" vertical="center"/>
    </xf>
    <xf numFmtId="0" fontId="9" fillId="2" borderId="10" xfId="64" applyFont="1" applyFill="1" applyBorder="1" applyAlignment="1">
      <alignment horizontal="center" vertical="center" wrapText="1"/>
    </xf>
    <xf numFmtId="3" fontId="6" fillId="2" borderId="2" xfId="64" applyNumberFormat="1" applyFont="1" applyFill="1" applyBorder="1" applyAlignment="1">
      <alignment horizontal="left" vertical="center"/>
    </xf>
    <xf numFmtId="0" fontId="12" fillId="2" borderId="2" xfId="64" applyFont="1" applyFill="1" applyBorder="1" applyAlignment="1">
      <alignment vertical="center"/>
    </xf>
    <xf numFmtId="180" fontId="6" fillId="2" borderId="2" xfId="64" applyNumberFormat="1" applyFont="1" applyFill="1" applyBorder="1" applyAlignment="1" applyProtection="1">
      <alignment vertical="center" shrinkToFit="1"/>
      <protection locked="0"/>
    </xf>
    <xf numFmtId="180" fontId="6" fillId="2" borderId="6" xfId="64" applyNumberFormat="1" applyFont="1" applyFill="1" applyBorder="1" applyAlignment="1" applyProtection="1">
      <alignment vertical="center" shrinkToFit="1"/>
      <protection locked="0"/>
    </xf>
    <xf numFmtId="3" fontId="6" fillId="2" borderId="2" xfId="64" applyNumberFormat="1" applyFont="1" applyFill="1" applyBorder="1" applyAlignment="1">
      <alignment vertical="center"/>
    </xf>
    <xf numFmtId="0" fontId="6" fillId="2" borderId="2" xfId="64" applyFont="1" applyFill="1" applyBorder="1" applyAlignment="1">
      <alignment horizontal="left" vertical="center"/>
    </xf>
    <xf numFmtId="0" fontId="6" fillId="2" borderId="2" xfId="49" applyFont="1" applyFill="1" applyBorder="1" applyAlignment="1">
      <alignment vertical="center" wrapText="1"/>
    </xf>
    <xf numFmtId="0" fontId="12" fillId="2" borderId="2" xfId="49" applyFont="1" applyFill="1" applyBorder="1">
      <alignment vertical="center"/>
    </xf>
    <xf numFmtId="0" fontId="28" fillId="2" borderId="2" xfId="64" applyFont="1" applyFill="1" applyBorder="1" applyAlignment="1">
      <alignment vertical="center"/>
    </xf>
    <xf numFmtId="0" fontId="29" fillId="2" borderId="2" xfId="64" applyFont="1" applyFill="1" applyBorder="1" applyAlignment="1">
      <alignment horizontal="distributed" vertical="center" indent="4"/>
    </xf>
    <xf numFmtId="0" fontId="2" fillId="2" borderId="0" xfId="64" applyFont="1" applyFill="1" applyAlignment="1">
      <alignment vertical="center" wrapText="1"/>
    </xf>
    <xf numFmtId="0" fontId="12" fillId="2" borderId="0" xfId="64" applyFont="1" applyFill="1" applyAlignment="1">
      <alignment horizontal="right" vertical="center" wrapText="1"/>
    </xf>
    <xf numFmtId="10" fontId="1" fillId="2" borderId="0" xfId="64" applyNumberFormat="1" applyFont="1" applyFill="1" applyAlignment="1">
      <alignment vertical="center"/>
    </xf>
    <xf numFmtId="0" fontId="27" fillId="2" borderId="0" xfId="64" applyFont="1" applyFill="1"/>
    <xf numFmtId="10" fontId="27" fillId="2" borderId="0" xfId="64" applyNumberFormat="1" applyFont="1" applyFill="1"/>
    <xf numFmtId="10" fontId="20" fillId="2" borderId="0" xfId="64" applyNumberFormat="1" applyFont="1" applyFill="1" applyAlignment="1">
      <alignment horizontal="center" vertical="center"/>
    </xf>
    <xf numFmtId="10" fontId="12" fillId="2" borderId="0" xfId="64" applyNumberFormat="1" applyFont="1" applyFill="1" applyAlignment="1">
      <alignment horizontal="right" vertical="center"/>
    </xf>
    <xf numFmtId="0" fontId="6" fillId="2" borderId="2" xfId="49" applyFont="1" applyFill="1" applyBorder="1" applyAlignment="1">
      <alignment horizontal="center" vertical="center" wrapText="1"/>
    </xf>
    <xf numFmtId="0" fontId="6" fillId="0" borderId="2" xfId="64" applyFont="1" applyBorder="1" applyAlignment="1">
      <alignment vertical="center"/>
    </xf>
    <xf numFmtId="180" fontId="6" fillId="2" borderId="2" xfId="63" applyNumberFormat="1" applyFont="1" applyFill="1" applyBorder="1" applyAlignment="1" applyProtection="1">
      <alignment vertical="center" shrinkToFit="1"/>
      <protection locked="0"/>
    </xf>
    <xf numFmtId="0" fontId="12" fillId="0" borderId="2" xfId="64" applyFont="1" applyBorder="1" applyAlignment="1">
      <alignment vertical="center"/>
    </xf>
    <xf numFmtId="49" fontId="6" fillId="2" borderId="2" xfId="64" applyNumberFormat="1" applyFont="1" applyFill="1" applyBorder="1" applyAlignment="1">
      <alignment vertical="center"/>
    </xf>
    <xf numFmtId="49" fontId="12" fillId="0" borderId="2" xfId="64" applyNumberFormat="1" applyFont="1" applyBorder="1" applyAlignment="1">
      <alignment vertical="center"/>
    </xf>
    <xf numFmtId="180" fontId="6" fillId="2" borderId="2" xfId="63" applyNumberFormat="1" applyFont="1" applyFill="1" applyBorder="1" applyAlignment="1">
      <alignment vertical="center" shrinkToFit="1"/>
    </xf>
    <xf numFmtId="0" fontId="6" fillId="2" borderId="2" xfId="49" applyFont="1" applyFill="1" applyBorder="1">
      <alignment vertical="center"/>
    </xf>
    <xf numFmtId="180" fontId="6" fillId="14" borderId="2" xfId="63" applyNumberFormat="1" applyFont="1" applyFill="1" applyBorder="1" applyAlignment="1">
      <alignment vertical="center" shrinkToFit="1"/>
    </xf>
    <xf numFmtId="0" fontId="6" fillId="2" borderId="3" xfId="64" applyFont="1" applyFill="1" applyBorder="1" applyAlignment="1">
      <alignment horizontal="center" vertical="center" wrapText="1"/>
    </xf>
    <xf numFmtId="0" fontId="4" fillId="2" borderId="2" xfId="64" applyFont="1" applyFill="1" applyBorder="1" applyAlignment="1">
      <alignment vertical="center"/>
    </xf>
    <xf numFmtId="1" fontId="6" fillId="2" borderId="2" xfId="64" applyNumberFormat="1" applyFont="1" applyFill="1" applyBorder="1" applyAlignment="1">
      <alignment vertical="center"/>
    </xf>
    <xf numFmtId="0" fontId="6" fillId="2" borderId="1" xfId="49" applyFont="1" applyFill="1" applyBorder="1" applyAlignment="1">
      <alignment horizontal="center" vertical="center" wrapText="1"/>
    </xf>
    <xf numFmtId="0" fontId="6" fillId="2" borderId="6" xfId="49" applyFont="1" applyFill="1" applyBorder="1" applyAlignment="1">
      <alignment horizontal="center" vertical="center" wrapText="1"/>
    </xf>
    <xf numFmtId="180" fontId="6" fillId="3" borderId="2" xfId="63" applyNumberFormat="1" applyFont="1" applyFill="1" applyBorder="1" applyAlignment="1">
      <alignment vertical="center" shrinkToFit="1"/>
    </xf>
    <xf numFmtId="0" fontId="2" fillId="2" borderId="0" xfId="64" applyFont="1" applyFill="1" applyAlignment="1">
      <alignment vertical="center"/>
    </xf>
    <xf numFmtId="0" fontId="9" fillId="2" borderId="2" xfId="64" applyFont="1" applyFill="1" applyBorder="1" applyAlignment="1">
      <alignment horizontal="distributed" vertical="center" indent="6"/>
    </xf>
    <xf numFmtId="10" fontId="6" fillId="2" borderId="2" xfId="49" applyNumberFormat="1" applyFont="1" applyFill="1" applyBorder="1" applyAlignment="1">
      <alignment horizontal="center" vertical="center" wrapText="1"/>
    </xf>
    <xf numFmtId="0" fontId="30" fillId="0" borderId="0" xfId="0" applyFont="1">
      <alignment vertical="center"/>
    </xf>
    <xf numFmtId="185" fontId="6" fillId="3" borderId="2" xfId="64" applyNumberFormat="1" applyFont="1" applyFill="1" applyBorder="1" applyAlignment="1">
      <alignment vertical="center" shrinkToFit="1"/>
    </xf>
    <xf numFmtId="180" fontId="6" fillId="5" borderId="2" xfId="63" applyNumberFormat="1" applyFont="1" applyFill="1" applyBorder="1" applyAlignment="1">
      <alignment vertical="center" shrinkToFit="1"/>
    </xf>
    <xf numFmtId="185" fontId="6" fillId="2" borderId="2" xfId="64" applyNumberFormat="1" applyFont="1" applyFill="1" applyBorder="1" applyAlignment="1">
      <alignment horizontal="right" vertical="center"/>
    </xf>
    <xf numFmtId="0" fontId="31" fillId="2" borderId="2" xfId="64" applyFont="1" applyFill="1" applyBorder="1" applyAlignment="1">
      <alignment vertical="center"/>
    </xf>
    <xf numFmtId="180" fontId="6" fillId="2" borderId="0" xfId="64" applyNumberFormat="1" applyFont="1" applyFill="1" applyAlignment="1">
      <alignment vertical="center" shrinkToFit="1"/>
    </xf>
    <xf numFmtId="180" fontId="6" fillId="5" borderId="0" xfId="64" applyNumberFormat="1" applyFont="1" applyFill="1" applyAlignment="1">
      <alignment vertical="center" shrinkToFit="1"/>
    </xf>
    <xf numFmtId="0" fontId="4" fillId="2" borderId="2" xfId="64" applyFont="1" applyFill="1" applyBorder="1" applyAlignment="1">
      <alignment horizontal="distributed" vertical="center" indent="4"/>
    </xf>
    <xf numFmtId="184" fontId="6" fillId="2" borderId="2" xfId="64" applyNumberFormat="1" applyFont="1" applyFill="1" applyBorder="1" applyAlignment="1">
      <alignment horizontal="right" vertical="center"/>
    </xf>
    <xf numFmtId="0" fontId="32" fillId="2" borderId="0" xfId="49" applyFill="1">
      <alignment vertical="center"/>
    </xf>
    <xf numFmtId="0" fontId="27" fillId="2" borderId="0" xfId="49" applyFont="1" applyFill="1">
      <alignment vertical="center"/>
    </xf>
    <xf numFmtId="0" fontId="31" fillId="2" borderId="0" xfId="49" applyFont="1" applyFill="1">
      <alignment vertical="center"/>
    </xf>
    <xf numFmtId="0" fontId="33" fillId="2" borderId="0" xfId="59" applyFont="1" applyFill="1" applyAlignment="1"/>
    <xf numFmtId="0" fontId="32" fillId="2" borderId="0" xfId="59" applyFill="1" applyAlignment="1">
      <alignment horizontal="center"/>
    </xf>
    <xf numFmtId="0" fontId="32" fillId="2" borderId="0" xfId="59" applyFill="1" applyAlignment="1"/>
    <xf numFmtId="10" fontId="32" fillId="2" borderId="0" xfId="59" applyNumberFormat="1" applyFill="1" applyAlignment="1">
      <alignment wrapText="1"/>
    </xf>
    <xf numFmtId="10" fontId="32" fillId="2" borderId="0" xfId="49" applyNumberFormat="1" applyFill="1" applyAlignment="1">
      <alignment vertical="center" wrapText="1"/>
    </xf>
    <xf numFmtId="0" fontId="20" fillId="2" borderId="0" xfId="49" applyFont="1" applyFill="1" applyAlignment="1">
      <alignment horizontal="center" vertical="center"/>
    </xf>
    <xf numFmtId="0" fontId="31" fillId="2" borderId="0" xfId="49" applyFont="1" applyFill="1" applyAlignment="1">
      <alignment horizontal="center" vertical="center"/>
    </xf>
    <xf numFmtId="10" fontId="12" fillId="2" borderId="8" xfId="49" applyNumberFormat="1" applyFont="1" applyFill="1" applyBorder="1" applyAlignment="1">
      <alignment horizontal="right" vertical="center" wrapText="1"/>
    </xf>
    <xf numFmtId="49" fontId="13" fillId="2" borderId="11" xfId="64" applyNumberFormat="1" applyFont="1" applyFill="1" applyBorder="1" applyAlignment="1">
      <alignment horizontal="center" vertical="center"/>
    </xf>
    <xf numFmtId="49" fontId="13" fillId="2" borderId="9" xfId="64" applyNumberFormat="1" applyFont="1" applyFill="1" applyBorder="1" applyAlignment="1">
      <alignment horizontal="center" vertical="center"/>
    </xf>
    <xf numFmtId="49" fontId="13" fillId="2" borderId="1" xfId="64" applyNumberFormat="1" applyFont="1" applyFill="1" applyBorder="1" applyAlignment="1">
      <alignment horizontal="center" vertical="center"/>
    </xf>
    <xf numFmtId="0" fontId="6" fillId="2" borderId="3" xfId="49" applyFont="1" applyFill="1" applyBorder="1" applyAlignment="1">
      <alignment horizontal="center" vertical="center"/>
    </xf>
    <xf numFmtId="0" fontId="6" fillId="2" borderId="4" xfId="49" applyFont="1" applyFill="1" applyBorder="1" applyAlignment="1">
      <alignment horizontal="center" vertical="center"/>
    </xf>
    <xf numFmtId="0" fontId="6" fillId="2" borderId="5" xfId="49" applyFont="1" applyFill="1" applyBorder="1" applyAlignment="1">
      <alignment horizontal="center" vertical="center"/>
    </xf>
    <xf numFmtId="49" fontId="13" fillId="2" borderId="12" xfId="64" applyNumberFormat="1" applyFont="1" applyFill="1" applyBorder="1" applyAlignment="1">
      <alignment horizontal="center" vertical="center"/>
    </xf>
    <xf numFmtId="49" fontId="13" fillId="2" borderId="10" xfId="64" applyNumberFormat="1" applyFont="1" applyFill="1" applyBorder="1" applyAlignment="1">
      <alignment horizontal="center" vertical="center"/>
    </xf>
    <xf numFmtId="49" fontId="13" fillId="2" borderId="6" xfId="64" applyNumberFormat="1" applyFont="1" applyFill="1" applyBorder="1" applyAlignment="1">
      <alignment horizontal="center" vertical="center"/>
    </xf>
    <xf numFmtId="0" fontId="6" fillId="2" borderId="2" xfId="49" applyFont="1" applyFill="1" applyBorder="1" applyAlignment="1">
      <alignment horizontal="center" vertical="center"/>
    </xf>
    <xf numFmtId="49" fontId="17" fillId="2" borderId="2" xfId="64" applyNumberFormat="1" applyFont="1" applyFill="1" applyBorder="1" applyAlignment="1">
      <alignment horizontal="left" vertical="center"/>
    </xf>
    <xf numFmtId="0" fontId="17" fillId="2" borderId="2" xfId="64" applyFont="1" applyFill="1" applyBorder="1" applyAlignment="1">
      <alignment horizontal="left" vertical="center"/>
    </xf>
    <xf numFmtId="180" fontId="13" fillId="12" borderId="12" xfId="57" applyNumberFormat="1" applyFont="1" applyFill="1" applyBorder="1" applyAlignment="1" applyProtection="1">
      <alignment vertical="center" shrinkToFit="1"/>
      <protection locked="0"/>
    </xf>
    <xf numFmtId="180" fontId="6" fillId="2" borderId="12" xfId="49" applyNumberFormat="1" applyFont="1" applyFill="1" applyBorder="1" applyAlignment="1" applyProtection="1">
      <alignment vertical="center" shrinkToFit="1"/>
      <protection locked="0"/>
    </xf>
    <xf numFmtId="180" fontId="6" fillId="2" borderId="2" xfId="49" applyNumberFormat="1" applyFont="1" applyFill="1" applyBorder="1" applyAlignment="1" applyProtection="1">
      <alignment vertical="center" shrinkToFit="1"/>
      <protection locked="0"/>
    </xf>
    <xf numFmtId="49" fontId="17" fillId="2" borderId="2" xfId="64" applyNumberFormat="1" applyFont="1" applyFill="1" applyBorder="1" applyAlignment="1">
      <alignment horizontal="center" vertical="center" wrapText="1"/>
    </xf>
    <xf numFmtId="49" fontId="17" fillId="2" borderId="2" xfId="64" applyNumberFormat="1" applyFont="1" applyFill="1" applyBorder="1" applyAlignment="1">
      <alignment horizontal="left" vertical="center" wrapText="1" shrinkToFit="1"/>
    </xf>
    <xf numFmtId="180" fontId="13" fillId="3" borderId="12" xfId="57" applyNumberFormat="1" applyFont="1" applyFill="1" applyBorder="1" applyAlignment="1">
      <alignment vertical="center" shrinkToFit="1"/>
    </xf>
    <xf numFmtId="180" fontId="13" fillId="3" borderId="12" xfId="64" applyNumberFormat="1" applyFont="1" applyFill="1" applyBorder="1" applyAlignment="1">
      <alignment vertical="center" shrinkToFit="1"/>
    </xf>
    <xf numFmtId="181" fontId="31" fillId="2" borderId="0" xfId="49" applyNumberFormat="1" applyFont="1" applyFill="1">
      <alignment vertical="center"/>
    </xf>
    <xf numFmtId="0" fontId="12" fillId="2" borderId="3" xfId="59" applyFont="1" applyFill="1" applyBorder="1" applyAlignment="1">
      <alignment horizontal="center" vertical="center"/>
    </xf>
    <xf numFmtId="0" fontId="12" fillId="2" borderId="5" xfId="59" applyFont="1" applyFill="1" applyBorder="1" applyAlignment="1">
      <alignment horizontal="center" vertical="center"/>
    </xf>
    <xf numFmtId="180" fontId="6" fillId="3" borderId="5" xfId="59" applyNumberFormat="1" applyFont="1" applyFill="1" applyBorder="1" applyAlignment="1">
      <alignment vertical="center" shrinkToFit="1"/>
    </xf>
    <xf numFmtId="181" fontId="32" fillId="2" borderId="0" xfId="59" applyNumberFormat="1" applyFill="1" applyAlignment="1"/>
    <xf numFmtId="0" fontId="20" fillId="2" borderId="0" xfId="70" applyFont="1" applyFill="1" applyAlignment="1">
      <alignment horizontal="center" vertical="center"/>
    </xf>
    <xf numFmtId="0" fontId="1" fillId="2" borderId="0" xfId="70" applyFont="1" applyFill="1" applyAlignment="1">
      <alignment horizontal="right" vertical="center"/>
    </xf>
    <xf numFmtId="0" fontId="34" fillId="2" borderId="8" xfId="70" applyFont="1" applyFill="1" applyBorder="1" applyAlignment="1">
      <alignment vertical="center"/>
    </xf>
    <xf numFmtId="0" fontId="9" fillId="2" borderId="1" xfId="70" applyFont="1" applyFill="1" applyBorder="1" applyAlignment="1">
      <alignment horizontal="center" vertical="center" wrapText="1"/>
    </xf>
    <xf numFmtId="0" fontId="6" fillId="2" borderId="1" xfId="70" applyFont="1" applyFill="1" applyBorder="1" applyAlignment="1">
      <alignment horizontal="center" vertical="center"/>
    </xf>
    <xf numFmtId="0" fontId="6" fillId="2" borderId="2" xfId="70" applyFont="1" applyFill="1" applyBorder="1" applyAlignment="1">
      <alignment horizontal="center" vertical="center" wrapText="1"/>
    </xf>
    <xf numFmtId="0" fontId="6" fillId="2" borderId="7" xfId="70" applyFont="1" applyFill="1" applyBorder="1" applyAlignment="1">
      <alignment horizontal="center" vertical="center"/>
    </xf>
    <xf numFmtId="0" fontId="5" fillId="2" borderId="7" xfId="70" applyFont="1" applyFill="1" applyBorder="1" applyAlignment="1">
      <alignment horizontal="center" vertical="center"/>
    </xf>
    <xf numFmtId="0" fontId="1" fillId="2" borderId="2" xfId="64" applyFont="1" applyFill="1" applyBorder="1" applyAlignment="1">
      <alignment vertical="center"/>
    </xf>
    <xf numFmtId="0" fontId="1" fillId="2" borderId="1" xfId="64" applyFont="1" applyFill="1" applyBorder="1" applyAlignment="1">
      <alignment vertical="center"/>
    </xf>
    <xf numFmtId="0" fontId="4" fillId="5" borderId="2" xfId="70" applyFont="1" applyFill="1" applyBorder="1" applyAlignment="1">
      <alignment vertical="center"/>
    </xf>
    <xf numFmtId="0" fontId="5" fillId="5" borderId="2" xfId="70" applyFont="1" applyFill="1" applyBorder="1" applyAlignment="1">
      <alignment vertical="center"/>
    </xf>
    <xf numFmtId="49" fontId="6" fillId="0" borderId="2" xfId="70" applyNumberFormat="1" applyFont="1" applyBorder="1" applyAlignment="1" applyProtection="1">
      <alignment vertical="center"/>
      <protection locked="0"/>
    </xf>
    <xf numFmtId="0" fontId="5" fillId="2" borderId="0" xfId="70" applyFont="1" applyFill="1" applyAlignment="1">
      <alignment horizontal="center" vertical="center"/>
    </xf>
    <xf numFmtId="0" fontId="12" fillId="2" borderId="0" xfId="70" applyFont="1" applyFill="1" applyAlignment="1">
      <alignment horizontal="right" vertical="center"/>
    </xf>
    <xf numFmtId="49" fontId="13" fillId="0" borderId="2" xfId="78" applyNumberFormat="1" applyFont="1" applyBorder="1" applyAlignment="1" applyProtection="1">
      <alignment vertical="center"/>
      <protection locked="0"/>
    </xf>
    <xf numFmtId="49" fontId="6" fillId="0" borderId="2" xfId="74" applyNumberFormat="1" applyFont="1" applyBorder="1" applyAlignment="1" applyProtection="1">
      <alignment vertical="center"/>
      <protection locked="0"/>
    </xf>
    <xf numFmtId="49" fontId="13" fillId="0" borderId="2" xfId="80" applyNumberFormat="1" applyFont="1" applyBorder="1" applyAlignment="1" applyProtection="1">
      <alignment vertical="center"/>
      <protection locked="0"/>
    </xf>
    <xf numFmtId="49" fontId="13" fillId="0" borderId="2" xfId="0" applyNumberFormat="1" applyFont="1" applyBorder="1" applyProtection="1">
      <alignment vertical="center"/>
      <protection locked="0"/>
    </xf>
    <xf numFmtId="49" fontId="13" fillId="0" borderId="2" xfId="79" applyNumberFormat="1" applyFont="1" applyBorder="1" applyAlignment="1" applyProtection="1">
      <alignment vertical="center"/>
      <protection locked="0"/>
    </xf>
    <xf numFmtId="49" fontId="13" fillId="0" borderId="2" xfId="77" applyNumberFormat="1" applyFont="1" applyBorder="1" applyAlignment="1" applyProtection="1">
      <alignment vertical="center"/>
      <protection locked="0"/>
    </xf>
    <xf numFmtId="49" fontId="13" fillId="0" borderId="2" xfId="76" applyNumberFormat="1" applyFont="1" applyBorder="1" applyAlignment="1" applyProtection="1">
      <alignment vertical="center"/>
      <protection locked="0"/>
    </xf>
    <xf numFmtId="49" fontId="6" fillId="0" borderId="2" xfId="75" applyNumberFormat="1" applyFont="1" applyBorder="1" applyAlignment="1" applyProtection="1">
      <alignment vertical="center"/>
      <protection locked="0"/>
    </xf>
    <xf numFmtId="49" fontId="6" fillId="0" borderId="2" xfId="73" applyNumberFormat="1" applyFont="1" applyBorder="1" applyAlignment="1" applyProtection="1">
      <alignment vertical="center"/>
      <protection locked="0"/>
    </xf>
    <xf numFmtId="49" fontId="6" fillId="0" borderId="2" xfId="0" applyNumberFormat="1" applyFont="1" applyBorder="1" applyProtection="1">
      <alignment vertical="center"/>
      <protection locked="0"/>
    </xf>
    <xf numFmtId="0" fontId="1" fillId="2" borderId="0" xfId="70" applyFont="1" applyFill="1" applyAlignment="1">
      <alignment horizontal="center"/>
    </xf>
    <xf numFmtId="0" fontId="12" fillId="2" borderId="8" xfId="70" applyFont="1" applyFill="1" applyBorder="1" applyAlignment="1">
      <alignment vertical="center"/>
    </xf>
    <xf numFmtId="0" fontId="6" fillId="2" borderId="1" xfId="70" applyFont="1" applyFill="1" applyBorder="1" applyAlignment="1">
      <alignment horizontal="center" vertical="center" wrapText="1"/>
    </xf>
    <xf numFmtId="0" fontId="6" fillId="2" borderId="2" xfId="70" applyFont="1" applyFill="1" applyBorder="1" applyAlignment="1">
      <alignment horizontal="distributed" vertical="center" wrapText="1" indent="6"/>
    </xf>
    <xf numFmtId="0" fontId="6" fillId="2" borderId="7" xfId="70" applyFont="1" applyFill="1" applyBorder="1" applyAlignment="1">
      <alignment horizontal="center" vertical="center" wrapText="1"/>
    </xf>
    <xf numFmtId="1" fontId="6" fillId="2" borderId="2" xfId="64" applyNumberFormat="1" applyFont="1" applyFill="1" applyBorder="1" applyAlignment="1">
      <alignment horizontal="center" vertical="center" wrapText="1"/>
    </xf>
    <xf numFmtId="3" fontId="6" fillId="2" borderId="2" xfId="64" applyNumberFormat="1" applyFont="1" applyFill="1" applyBorder="1" applyAlignment="1">
      <alignment horizontal="center" vertical="center" wrapText="1"/>
    </xf>
    <xf numFmtId="0" fontId="6" fillId="2" borderId="6" xfId="70" applyFont="1" applyFill="1" applyBorder="1" applyAlignment="1">
      <alignment horizontal="center" vertical="center" wrapText="1"/>
    </xf>
    <xf numFmtId="0" fontId="5" fillId="2" borderId="6" xfId="70" applyFont="1" applyFill="1" applyBorder="1" applyAlignment="1">
      <alignment horizontal="center" vertical="center" wrapText="1"/>
    </xf>
    <xf numFmtId="0" fontId="5" fillId="2" borderId="7" xfId="70" applyFont="1" applyFill="1" applyBorder="1" applyAlignment="1">
      <alignment horizontal="center" vertical="center" wrapText="1"/>
    </xf>
    <xf numFmtId="180" fontId="6" fillId="2" borderId="2" xfId="70" applyNumberFormat="1" applyFont="1" applyFill="1" applyBorder="1" applyAlignment="1">
      <alignment vertical="center" shrinkToFit="1"/>
    </xf>
    <xf numFmtId="0" fontId="12" fillId="2" borderId="8" xfId="70" applyFont="1" applyFill="1" applyBorder="1" applyAlignment="1">
      <alignment horizontal="right" vertical="center"/>
    </xf>
    <xf numFmtId="0" fontId="6" fillId="2" borderId="2" xfId="70" applyFont="1" applyFill="1" applyBorder="1" applyAlignment="1">
      <alignment horizontal="centerContinuous" vertical="center" wrapText="1"/>
    </xf>
    <xf numFmtId="0" fontId="10" fillId="0" borderId="2" xfId="0" applyFont="1" applyBorder="1" applyAlignment="1">
      <alignment horizontal="center" vertical="center"/>
    </xf>
    <xf numFmtId="0" fontId="5" fillId="2" borderId="2" xfId="70" applyFont="1" applyFill="1" applyBorder="1" applyAlignment="1">
      <alignment horizontal="centerContinuous" vertical="center" wrapText="1"/>
    </xf>
    <xf numFmtId="0" fontId="0" fillId="0" borderId="2" xfId="0" applyBorder="1" applyAlignment="1">
      <alignment horizontal="center" vertical="center"/>
    </xf>
    <xf numFmtId="0" fontId="5" fillId="2" borderId="1" xfId="70" applyFont="1" applyFill="1" applyBorder="1" applyAlignment="1">
      <alignment horizontal="centerContinuous" vertical="center" wrapText="1"/>
    </xf>
    <xf numFmtId="0" fontId="0" fillId="0" borderId="1" xfId="0" applyBorder="1" applyAlignment="1">
      <alignment horizontal="center" vertical="center"/>
    </xf>
    <xf numFmtId="0" fontId="4" fillId="2" borderId="6" xfId="70" applyFont="1" applyFill="1" applyBorder="1" applyAlignment="1">
      <alignment vertical="center"/>
    </xf>
    <xf numFmtId="0" fontId="5" fillId="2" borderId="6" xfId="70" applyFont="1" applyFill="1" applyBorder="1" applyAlignment="1">
      <alignment vertical="center"/>
    </xf>
    <xf numFmtId="180" fontId="10" fillId="0" borderId="6" xfId="0" applyNumberFormat="1" applyFont="1" applyBorder="1" applyAlignment="1">
      <alignment vertical="center" shrinkToFit="1"/>
    </xf>
    <xf numFmtId="0" fontId="6" fillId="6" borderId="6" xfId="70" applyFont="1" applyFill="1" applyBorder="1" applyAlignment="1">
      <alignment vertical="center"/>
    </xf>
    <xf numFmtId="180" fontId="6" fillId="15" borderId="2" xfId="70" applyNumberFormat="1" applyFont="1" applyFill="1" applyBorder="1" applyAlignment="1">
      <alignment vertical="center" shrinkToFit="1"/>
    </xf>
    <xf numFmtId="0" fontId="2" fillId="2" borderId="0" xfId="70" applyFont="1" applyFill="1" applyAlignment="1">
      <alignment horizontal="right" vertical="center"/>
    </xf>
    <xf numFmtId="0" fontId="35" fillId="2" borderId="0" xfId="64" applyFont="1" applyFill="1" applyAlignment="1">
      <alignment horizontal="center" vertical="center" wrapText="1"/>
    </xf>
    <xf numFmtId="0" fontId="35" fillId="2" borderId="0" xfId="64" applyFont="1" applyFill="1" applyAlignment="1">
      <alignment horizontal="center" vertical="center"/>
    </xf>
    <xf numFmtId="0" fontId="6" fillId="2" borderId="3" xfId="70" applyFont="1" applyFill="1" applyBorder="1" applyAlignment="1">
      <alignment horizontal="center" vertical="center" wrapText="1"/>
    </xf>
    <xf numFmtId="0" fontId="6" fillId="2" borderId="4" xfId="70" applyFont="1" applyFill="1" applyBorder="1" applyAlignment="1">
      <alignment horizontal="center" vertical="center" wrapText="1"/>
    </xf>
    <xf numFmtId="0" fontId="6" fillId="2" borderId="11" xfId="70" applyFont="1" applyFill="1" applyBorder="1" applyAlignment="1">
      <alignment horizontal="center" vertical="center" wrapText="1"/>
    </xf>
    <xf numFmtId="0" fontId="6" fillId="2" borderId="13" xfId="70" applyFont="1" applyFill="1" applyBorder="1" applyAlignment="1">
      <alignment horizontal="center" vertical="center" wrapText="1"/>
    </xf>
    <xf numFmtId="180" fontId="6" fillId="2" borderId="6" xfId="70" applyNumberFormat="1" applyFont="1" applyFill="1" applyBorder="1" applyAlignment="1">
      <alignment vertical="center" shrinkToFit="1"/>
    </xf>
    <xf numFmtId="180" fontId="10" fillId="15" borderId="2" xfId="70" applyNumberFormat="1" applyFont="1" applyFill="1" applyBorder="1" applyAlignment="1">
      <alignment vertical="center" shrinkToFit="1"/>
    </xf>
    <xf numFmtId="0" fontId="36" fillId="2" borderId="2" xfId="70" applyFont="1" applyFill="1" applyBorder="1" applyAlignment="1">
      <alignment horizontal="centerContinuous" vertical="center" wrapText="1"/>
    </xf>
    <xf numFmtId="0" fontId="6" fillId="2" borderId="5" xfId="70" applyFont="1" applyFill="1" applyBorder="1" applyAlignment="1">
      <alignment horizontal="center" vertical="center" wrapText="1"/>
    </xf>
    <xf numFmtId="0" fontId="6" fillId="2" borderId="9" xfId="70" applyFont="1" applyFill="1" applyBorder="1" applyAlignment="1">
      <alignment horizontal="center" vertical="center" wrapText="1"/>
    </xf>
    <xf numFmtId="0" fontId="1" fillId="0" borderId="0" xfId="70" applyFont="1"/>
    <xf numFmtId="0" fontId="2" fillId="0" borderId="0" xfId="70" applyFont="1"/>
    <xf numFmtId="0" fontId="6" fillId="2" borderId="2" xfId="0" applyFont="1" applyFill="1" applyBorder="1" applyAlignment="1">
      <alignment horizontal="center" vertical="center"/>
    </xf>
    <xf numFmtId="0" fontId="6" fillId="2" borderId="2" xfId="0" applyFont="1" applyFill="1" applyBorder="1" applyAlignment="1">
      <alignment horizontal="left" vertical="center"/>
    </xf>
    <xf numFmtId="180" fontId="30" fillId="2" borderId="2" xfId="64" applyNumberFormat="1" applyFont="1" applyFill="1" applyBorder="1" applyAlignment="1" applyProtection="1">
      <alignment vertical="center" shrinkToFit="1"/>
      <protection locked="0"/>
    </xf>
    <xf numFmtId="181" fontId="6" fillId="2" borderId="2" xfId="64" applyNumberFormat="1" applyFont="1" applyFill="1" applyBorder="1" applyAlignment="1">
      <alignment vertical="center"/>
    </xf>
    <xf numFmtId="180" fontId="6" fillId="2" borderId="0" xfId="64" applyNumberFormat="1" applyFont="1" applyFill="1" applyAlignment="1" applyProtection="1">
      <alignment vertical="center" shrinkToFit="1"/>
      <protection locked="0"/>
    </xf>
    <xf numFmtId="180" fontId="30" fillId="2" borderId="2" xfId="64" applyNumberFormat="1" applyFont="1" applyFill="1" applyBorder="1" applyAlignment="1">
      <alignment vertical="center" shrinkToFit="1"/>
    </xf>
    <xf numFmtId="0" fontId="4" fillId="2" borderId="2" xfId="64" applyFont="1" applyFill="1" applyBorder="1" applyAlignment="1">
      <alignment horizontal="distributed" vertical="center"/>
    </xf>
    <xf numFmtId="180" fontId="30" fillId="5" borderId="2" xfId="64" applyNumberFormat="1" applyFont="1" applyFill="1" applyBorder="1" applyAlignment="1">
      <alignment vertical="center" shrinkToFit="1"/>
    </xf>
    <xf numFmtId="0" fontId="2" fillId="2" borderId="0" xfId="64" applyFont="1" applyFill="1" applyAlignment="1">
      <alignment horizontal="center" vertical="center" wrapText="1"/>
    </xf>
    <xf numFmtId="180" fontId="30" fillId="3" borderId="2" xfId="64" applyNumberFormat="1" applyFont="1" applyFill="1" applyBorder="1" applyAlignment="1">
      <alignment vertical="center" shrinkToFit="1"/>
    </xf>
    <xf numFmtId="0" fontId="1" fillId="2" borderId="0" xfId="64" applyFont="1" applyFill="1" applyAlignment="1">
      <alignment horizontal="center" vertical="center" wrapText="1"/>
    </xf>
    <xf numFmtId="0" fontId="9" fillId="2" borderId="2" xfId="64" applyFont="1" applyFill="1" applyBorder="1" applyAlignment="1">
      <alignment horizontal="center" vertical="center"/>
    </xf>
    <xf numFmtId="181" fontId="6" fillId="2" borderId="2" xfId="0" applyNumberFormat="1" applyFont="1" applyFill="1" applyBorder="1" applyAlignment="1">
      <alignment horizontal="left" vertical="center"/>
    </xf>
    <xf numFmtId="181" fontId="12" fillId="2" borderId="2" xfId="64" applyNumberFormat="1" applyFont="1" applyFill="1" applyBorder="1" applyAlignment="1">
      <alignment horizontal="left" vertical="center"/>
    </xf>
    <xf numFmtId="177" fontId="12" fillId="2" borderId="2" xfId="64" applyNumberFormat="1" applyFont="1" applyFill="1" applyBorder="1" applyAlignment="1">
      <alignment horizontal="left" vertical="center"/>
    </xf>
    <xf numFmtId="0" fontId="12" fillId="2" borderId="2" xfId="64" applyFont="1" applyFill="1" applyBorder="1" applyAlignment="1">
      <alignment horizontal="left" vertical="center"/>
    </xf>
    <xf numFmtId="0" fontId="29" fillId="2" borderId="2" xfId="64" applyFont="1" applyFill="1" applyBorder="1" applyAlignment="1">
      <alignment horizontal="distributed" vertical="center"/>
    </xf>
    <xf numFmtId="10" fontId="1" fillId="2" borderId="0" xfId="64" applyNumberFormat="1" applyFont="1" applyFill="1" applyAlignment="1">
      <alignment horizontal="right" vertical="center"/>
    </xf>
    <xf numFmtId="10" fontId="9" fillId="2" borderId="2" xfId="49" applyNumberFormat="1" applyFont="1" applyFill="1" applyBorder="1" applyAlignment="1">
      <alignment horizontal="center" vertical="center" wrapText="1"/>
    </xf>
    <xf numFmtId="1" fontId="6" fillId="2" borderId="2" xfId="64" applyNumberFormat="1" applyFont="1" applyFill="1" applyBorder="1" applyAlignment="1">
      <alignment horizontal="left" vertical="center"/>
    </xf>
    <xf numFmtId="49" fontId="12" fillId="2" borderId="2" xfId="64" applyNumberFormat="1" applyFont="1" applyFill="1" applyBorder="1" applyAlignment="1">
      <alignment vertical="center"/>
    </xf>
    <xf numFmtId="10" fontId="6" fillId="2" borderId="2" xfId="64" applyNumberFormat="1" applyFont="1" applyFill="1" applyBorder="1" applyAlignment="1">
      <alignment horizontal="center" vertical="center" wrapText="1"/>
    </xf>
    <xf numFmtId="0" fontId="34" fillId="2" borderId="2" xfId="64" applyFont="1" applyFill="1" applyBorder="1" applyAlignment="1">
      <alignment horizontal="distributed" vertical="center" indent="6"/>
    </xf>
    <xf numFmtId="0" fontId="34" fillId="2" borderId="2" xfId="64" applyFont="1" applyFill="1" applyBorder="1" applyAlignment="1">
      <alignment horizontal="center" vertical="center" wrapText="1"/>
    </xf>
    <xf numFmtId="0" fontId="34" fillId="2" borderId="3" xfId="64" applyFont="1" applyFill="1" applyBorder="1" applyAlignment="1">
      <alignment horizontal="center" vertical="center" wrapText="1"/>
    </xf>
    <xf numFmtId="0" fontId="34" fillId="2" borderId="4" xfId="64" applyFont="1" applyFill="1" applyBorder="1" applyAlignment="1">
      <alignment horizontal="center" vertical="center" wrapText="1"/>
    </xf>
    <xf numFmtId="0" fontId="34" fillId="2" borderId="5" xfId="64" applyFont="1" applyFill="1" applyBorder="1" applyAlignment="1">
      <alignment horizontal="center" vertical="center" wrapText="1"/>
    </xf>
    <xf numFmtId="180" fontId="6" fillId="12" borderId="2" xfId="63" applyNumberFormat="1" applyFont="1" applyFill="1" applyBorder="1" applyAlignment="1" applyProtection="1">
      <alignment vertical="center" shrinkToFit="1"/>
      <protection locked="0"/>
    </xf>
    <xf numFmtId="1" fontId="12" fillId="2" borderId="2" xfId="64" applyNumberFormat="1" applyFont="1" applyFill="1" applyBorder="1" applyAlignment="1">
      <alignment horizontal="left" vertical="center"/>
    </xf>
    <xf numFmtId="180" fontId="6" fillId="16" borderId="2" xfId="0" applyNumberFormat="1" applyFont="1" applyFill="1" applyBorder="1" applyAlignment="1" applyProtection="1">
      <alignment vertical="center" shrinkToFit="1"/>
      <protection hidden="1"/>
    </xf>
    <xf numFmtId="180" fontId="6" fillId="12" borderId="2" xfId="63" applyNumberFormat="1" applyFont="1" applyFill="1" applyBorder="1" applyAlignment="1">
      <alignment vertical="center" shrinkToFit="1"/>
    </xf>
    <xf numFmtId="180" fontId="6" fillId="12" borderId="2" xfId="0" applyNumberFormat="1" applyFont="1" applyFill="1" applyBorder="1" applyAlignment="1">
      <alignment vertical="center" shrinkToFit="1"/>
    </xf>
    <xf numFmtId="10" fontId="37" fillId="2" borderId="0" xfId="64" applyNumberFormat="1" applyFont="1" applyFill="1" applyAlignment="1">
      <alignment horizontal="right" vertical="center"/>
    </xf>
    <xf numFmtId="10" fontId="34" fillId="2" borderId="2" xfId="49" applyNumberFormat="1" applyFont="1" applyFill="1" applyBorder="1" applyAlignment="1">
      <alignment horizontal="center" vertical="center" wrapText="1"/>
    </xf>
    <xf numFmtId="180" fontId="6" fillId="3" borderId="2" xfId="0" applyNumberFormat="1" applyFont="1" applyFill="1" applyBorder="1" applyAlignment="1">
      <alignment vertical="center" shrinkToFit="1"/>
    </xf>
    <xf numFmtId="180" fontId="6" fillId="2" borderId="2" xfId="0" applyNumberFormat="1" applyFont="1" applyFill="1" applyBorder="1" applyAlignment="1" applyProtection="1">
      <alignment vertical="center" shrinkToFit="1"/>
      <protection locked="0"/>
    </xf>
    <xf numFmtId="180" fontId="6" fillId="2" borderId="2" xfId="0" applyNumberFormat="1" applyFont="1" applyFill="1" applyBorder="1" applyAlignment="1">
      <alignment vertical="center" shrinkToFit="1"/>
    </xf>
    <xf numFmtId="0" fontId="24" fillId="2" borderId="0" xfId="64" applyFont="1" applyFill="1" applyAlignment="1">
      <alignment vertical="center"/>
    </xf>
    <xf numFmtId="0" fontId="0" fillId="2" borderId="0" xfId="64" applyFont="1" applyFill="1" applyAlignment="1">
      <alignment vertical="center"/>
    </xf>
    <xf numFmtId="0" fontId="38" fillId="2" borderId="0" xfId="64" applyFont="1" applyFill="1" applyAlignment="1">
      <alignment vertical="center"/>
    </xf>
    <xf numFmtId="0" fontId="9" fillId="2" borderId="2" xfId="64" applyFont="1" applyFill="1" applyBorder="1" applyAlignment="1">
      <alignment horizontal="distributed" vertical="center"/>
    </xf>
    <xf numFmtId="0" fontId="9" fillId="2" borderId="4" xfId="64" applyFont="1" applyFill="1" applyBorder="1" applyAlignment="1">
      <alignment horizontal="center" vertical="center" wrapText="1"/>
    </xf>
    <xf numFmtId="0" fontId="9" fillId="2" borderId="5" xfId="64" applyFont="1" applyFill="1" applyBorder="1" applyAlignment="1">
      <alignment horizontal="center" vertical="center" wrapText="1"/>
    </xf>
    <xf numFmtId="0" fontId="9" fillId="2" borderId="2" xfId="49" applyFont="1" applyFill="1" applyBorder="1" applyAlignment="1">
      <alignment horizontal="center" vertical="center" wrapText="1"/>
    </xf>
    <xf numFmtId="178" fontId="6" fillId="3" borderId="2" xfId="64" applyNumberFormat="1" applyFont="1" applyFill="1" applyBorder="1" applyAlignment="1">
      <alignment vertical="center" shrinkToFit="1"/>
    </xf>
    <xf numFmtId="179" fontId="6" fillId="2" borderId="2" xfId="64" applyNumberFormat="1" applyFont="1" applyFill="1" applyBorder="1" applyAlignment="1">
      <alignment vertical="center"/>
    </xf>
    <xf numFmtId="0" fontId="24" fillId="2" borderId="8" xfId="64" applyFont="1" applyFill="1" applyBorder="1" applyAlignment="1">
      <alignment horizontal="right" vertical="center"/>
    </xf>
    <xf numFmtId="184" fontId="6" fillId="2" borderId="2" xfId="64" applyNumberFormat="1" applyFont="1" applyFill="1" applyBorder="1" applyAlignment="1">
      <alignment vertical="center" shrinkToFit="1"/>
    </xf>
    <xf numFmtId="179" fontId="36" fillId="2" borderId="2" xfId="64" applyNumberFormat="1" applyFont="1" applyFill="1" applyBorder="1" applyAlignment="1">
      <alignment vertical="center"/>
    </xf>
    <xf numFmtId="0" fontId="18" fillId="2" borderId="2" xfId="64" applyFont="1" applyFill="1" applyBorder="1" applyAlignment="1">
      <alignment vertical="center"/>
    </xf>
    <xf numFmtId="1" fontId="2" fillId="2" borderId="2" xfId="64" applyNumberFormat="1" applyFont="1" applyFill="1" applyBorder="1" applyAlignment="1">
      <alignment horizontal="left" vertical="center"/>
    </xf>
    <xf numFmtId="178" fontId="6" fillId="2" borderId="2" xfId="64" applyNumberFormat="1" applyFont="1" applyFill="1" applyBorder="1" applyAlignment="1">
      <alignment vertical="center" shrinkToFit="1"/>
    </xf>
    <xf numFmtId="182" fontId="5" fillId="2" borderId="0" xfId="64" applyNumberFormat="1" applyFont="1" applyFill="1" applyAlignment="1">
      <alignment horizontal="right" vertical="center"/>
    </xf>
    <xf numFmtId="0" fontId="39" fillId="2" borderId="0" xfId="64" applyFont="1" applyFill="1" applyAlignment="1">
      <alignment vertical="center"/>
    </xf>
    <xf numFmtId="0" fontId="1" fillId="2" borderId="0" xfId="64" applyFont="1" applyFill="1" applyAlignment="1">
      <alignment horizontal="left" vertical="center"/>
    </xf>
    <xf numFmtId="0" fontId="6" fillId="2" borderId="0" xfId="64" applyFont="1" applyFill="1" applyAlignment="1">
      <alignment horizontal="left" vertical="center"/>
    </xf>
    <xf numFmtId="0" fontId="6" fillId="2" borderId="0" xfId="64" applyFont="1" applyFill="1" applyAlignment="1">
      <alignment horizontal="right" vertical="center"/>
    </xf>
    <xf numFmtId="0" fontId="6" fillId="2" borderId="8" xfId="64" applyFont="1" applyFill="1" applyBorder="1" applyAlignment="1">
      <alignment horizontal="right" vertical="center"/>
    </xf>
    <xf numFmtId="0" fontId="6" fillId="2" borderId="1" xfId="64" applyFont="1" applyFill="1" applyBorder="1" applyAlignment="1">
      <alignment horizontal="center" vertical="center" wrapText="1"/>
    </xf>
    <xf numFmtId="0" fontId="6" fillId="2" borderId="6" xfId="64" applyFont="1" applyFill="1" applyBorder="1" applyAlignment="1">
      <alignment horizontal="center" vertical="center" wrapText="1"/>
    </xf>
    <xf numFmtId="49" fontId="6" fillId="2" borderId="2" xfId="0" applyNumberFormat="1" applyFont="1" applyFill="1" applyBorder="1" applyAlignment="1">
      <alignment horizontal="left" vertical="center"/>
    </xf>
    <xf numFmtId="181" fontId="12" fillId="2" borderId="5" xfId="64" applyNumberFormat="1" applyFont="1" applyFill="1" applyBorder="1" applyAlignment="1">
      <alignment horizontal="left" vertical="center"/>
    </xf>
    <xf numFmtId="0" fontId="31" fillId="12" borderId="2" xfId="0" applyFont="1" applyFill="1" applyBorder="1" applyAlignment="1" applyProtection="1">
      <alignment horizontal="center" vertical="center"/>
      <protection locked="0"/>
    </xf>
    <xf numFmtId="180" fontId="10" fillId="2" borderId="2" xfId="64" applyNumberFormat="1" applyFont="1" applyFill="1" applyBorder="1" applyAlignment="1" applyProtection="1">
      <alignment vertical="center" shrinkToFit="1"/>
      <protection locked="0"/>
    </xf>
    <xf numFmtId="180" fontId="10" fillId="2" borderId="1" xfId="64" applyNumberFormat="1" applyFont="1" applyFill="1" applyBorder="1" applyAlignment="1" applyProtection="1">
      <alignment vertical="center" shrinkToFit="1"/>
      <protection locked="0"/>
    </xf>
    <xf numFmtId="177" fontId="12" fillId="2" borderId="5" xfId="64" applyNumberFormat="1" applyFont="1" applyFill="1" applyBorder="1" applyAlignment="1">
      <alignment horizontal="left" vertical="center"/>
    </xf>
    <xf numFmtId="0" fontId="12" fillId="2" borderId="5" xfId="64" applyFont="1" applyFill="1" applyBorder="1" applyAlignment="1">
      <alignment vertical="center"/>
    </xf>
    <xf numFmtId="181" fontId="12" fillId="2" borderId="10" xfId="64" applyNumberFormat="1" applyFont="1" applyFill="1" applyBorder="1" applyAlignment="1">
      <alignment horizontal="left" vertical="center"/>
    </xf>
    <xf numFmtId="177" fontId="12" fillId="2" borderId="10" xfId="64" applyNumberFormat="1" applyFont="1" applyFill="1" applyBorder="1" applyAlignment="1">
      <alignment horizontal="left" vertical="center"/>
    </xf>
    <xf numFmtId="180" fontId="40" fillId="2" borderId="2" xfId="64" applyNumberFormat="1" applyFont="1" applyFill="1" applyBorder="1" applyAlignment="1" applyProtection="1">
      <alignment vertical="center" shrinkToFit="1"/>
      <protection locked="0"/>
    </xf>
    <xf numFmtId="49" fontId="6" fillId="0" borderId="2" xfId="0" applyNumberFormat="1" applyFont="1" applyBorder="1" applyAlignment="1">
      <alignment horizontal="left" vertical="center"/>
    </xf>
    <xf numFmtId="0" fontId="41" fillId="12" borderId="2" xfId="0" applyFont="1" applyFill="1" applyBorder="1" applyAlignment="1" applyProtection="1">
      <alignment horizontal="center" vertical="center"/>
      <protection locked="0"/>
    </xf>
    <xf numFmtId="0" fontId="12" fillId="2" borderId="4" xfId="64" applyFont="1" applyFill="1" applyBorder="1" applyAlignment="1">
      <alignment vertical="center"/>
    </xf>
    <xf numFmtId="0" fontId="12" fillId="2" borderId="0" xfId="64" applyFont="1" applyFill="1" applyAlignment="1">
      <alignment vertical="center"/>
    </xf>
    <xf numFmtId="49" fontId="12" fillId="2" borderId="4" xfId="64" applyNumberFormat="1" applyFont="1" applyFill="1" applyBorder="1" applyAlignment="1">
      <alignment vertical="center"/>
    </xf>
    <xf numFmtId="182" fontId="1" fillId="2" borderId="13" xfId="64" applyNumberFormat="1" applyFont="1" applyFill="1" applyBorder="1" applyAlignment="1">
      <alignment vertical="center"/>
    </xf>
    <xf numFmtId="0" fontId="9" fillId="2" borderId="0" xfId="64" applyFont="1" applyFill="1" applyAlignment="1">
      <alignment horizontal="left" vertical="center"/>
    </xf>
    <xf numFmtId="0" fontId="24" fillId="2" borderId="0" xfId="64" applyFont="1" applyFill="1" applyAlignment="1">
      <alignment horizontal="right" vertical="center"/>
    </xf>
    <xf numFmtId="0" fontId="24" fillId="2" borderId="0" xfId="64" applyFont="1" applyFill="1" applyAlignment="1">
      <alignment horizontal="left" vertical="center"/>
    </xf>
    <xf numFmtId="176" fontId="6" fillId="3" borderId="2" xfId="0" applyNumberFormat="1" applyFont="1" applyFill="1" applyBorder="1" applyAlignment="1">
      <alignment vertical="center" shrinkToFit="1"/>
    </xf>
    <xf numFmtId="0" fontId="4" fillId="2" borderId="5" xfId="64" applyFont="1" applyFill="1" applyBorder="1" applyAlignment="1">
      <alignment horizontal="distributed" vertical="center"/>
    </xf>
    <xf numFmtId="0" fontId="6" fillId="2" borderId="0" xfId="64" applyFont="1" applyFill="1" applyAlignment="1">
      <alignment vertical="center" wrapText="1"/>
    </xf>
    <xf numFmtId="0" fontId="12" fillId="2" borderId="8" xfId="64" applyFont="1" applyFill="1" applyBorder="1" applyAlignment="1">
      <alignment horizontal="right" vertical="center" wrapText="1"/>
    </xf>
    <xf numFmtId="0" fontId="6" fillId="2" borderId="3" xfId="64" applyFont="1" applyFill="1" applyBorder="1" applyAlignment="1">
      <alignment horizontal="center" vertical="center"/>
    </xf>
    <xf numFmtId="0" fontId="6" fillId="2" borderId="5" xfId="64" applyFont="1" applyFill="1" applyBorder="1" applyAlignment="1">
      <alignment horizontal="center" vertical="center"/>
    </xf>
    <xf numFmtId="0" fontId="4" fillId="2" borderId="2" xfId="64" applyFont="1" applyFill="1" applyBorder="1" applyAlignment="1">
      <alignment horizontal="left" vertical="center"/>
    </xf>
    <xf numFmtId="0" fontId="29" fillId="2" borderId="2" xfId="64" applyFont="1" applyFill="1" applyBorder="1" applyAlignment="1">
      <alignment vertical="center"/>
    </xf>
    <xf numFmtId="180" fontId="4" fillId="3" borderId="2" xfId="64" applyNumberFormat="1" applyFont="1" applyFill="1" applyBorder="1" applyAlignment="1">
      <alignment vertical="center" shrinkToFit="1"/>
    </xf>
    <xf numFmtId="185" fontId="4" fillId="3" borderId="2" xfId="64" applyNumberFormat="1" applyFont="1" applyFill="1" applyBorder="1" applyAlignment="1">
      <alignment vertical="center" shrinkToFit="1"/>
    </xf>
    <xf numFmtId="0" fontId="31" fillId="12" borderId="2" xfId="0" applyFont="1" applyFill="1" applyBorder="1" applyAlignment="1" applyProtection="1">
      <alignment vertical="center" wrapText="1"/>
      <protection locked="0"/>
    </xf>
    <xf numFmtId="0" fontId="41" fillId="12" borderId="2" xfId="0" applyFont="1" applyFill="1" applyBorder="1" applyAlignment="1" applyProtection="1">
      <alignment vertical="center" wrapText="1"/>
      <protection locked="0"/>
    </xf>
    <xf numFmtId="180" fontId="10" fillId="2" borderId="2" xfId="64" applyNumberFormat="1" applyFont="1" applyFill="1" applyBorder="1" applyAlignment="1">
      <alignment vertical="center" shrinkToFit="1"/>
    </xf>
    <xf numFmtId="0" fontId="29" fillId="2" borderId="3" xfId="64" applyFont="1" applyFill="1" applyBorder="1" applyAlignment="1">
      <alignment horizontal="distributed" vertical="center"/>
    </xf>
    <xf numFmtId="0" fontId="29" fillId="2" borderId="5" xfId="64" applyFont="1" applyFill="1" applyBorder="1" applyAlignment="1">
      <alignment horizontal="distributed" vertical="center"/>
    </xf>
    <xf numFmtId="0" fontId="42" fillId="2" borderId="0" xfId="64" applyFont="1" applyFill="1" applyAlignment="1" applyProtection="1">
      <alignment vertical="center"/>
      <protection locked="0"/>
    </xf>
    <xf numFmtId="0" fontId="43" fillId="2" borderId="0" xfId="64" applyFont="1" applyFill="1" applyAlignment="1" applyProtection="1">
      <alignment vertical="center"/>
      <protection locked="0"/>
    </xf>
    <xf numFmtId="0" fontId="32" fillId="2" borderId="0" xfId="64" applyFill="1" applyAlignment="1" applyProtection="1">
      <alignment vertical="center"/>
      <protection locked="0"/>
    </xf>
    <xf numFmtId="0" fontId="44" fillId="2" borderId="0" xfId="64" applyFont="1" applyFill="1" applyAlignment="1" applyProtection="1">
      <alignment horizontal="center" vertical="center"/>
      <protection locked="0"/>
    </xf>
    <xf numFmtId="0" fontId="45" fillId="2" borderId="0" xfId="64" applyFont="1" applyFill="1" applyAlignment="1" applyProtection="1">
      <alignment horizontal="left" vertical="center"/>
      <protection locked="0"/>
    </xf>
    <xf numFmtId="179" fontId="0" fillId="0" borderId="0" xfId="0" applyNumberFormat="1">
      <alignment vertical="center"/>
    </xf>
    <xf numFmtId="179" fontId="0" fillId="0" borderId="0" xfId="0" applyNumberFormat="1" applyFont="1">
      <alignment vertical="center"/>
    </xf>
    <xf numFmtId="0" fontId="14" fillId="0" borderId="0" xfId="0" applyFont="1">
      <alignment vertical="center"/>
    </xf>
    <xf numFmtId="49" fontId="10" fillId="0" borderId="0" xfId="0" applyNumberFormat="1" applyFont="1">
      <alignment vertical="center"/>
    </xf>
    <xf numFmtId="0" fontId="24" fillId="2" borderId="0" xfId="62" applyFont="1" applyFill="1" applyAlignment="1">
      <alignment vertical="center"/>
    </xf>
    <xf numFmtId="0" fontId="12" fillId="2" borderId="0" xfId="62" applyFont="1" applyFill="1" applyAlignment="1">
      <alignment vertical="center"/>
    </xf>
    <xf numFmtId="0" fontId="12" fillId="2" borderId="0" xfId="65" applyFont="1" applyFill="1" applyAlignment="1">
      <alignment vertical="center"/>
    </xf>
    <xf numFmtId="0" fontId="39" fillId="2" borderId="0" xfId="65" applyFont="1" applyFill="1" applyAlignment="1" applyProtection="1">
      <alignment vertical="center"/>
      <protection hidden="1"/>
    </xf>
    <xf numFmtId="0" fontId="45" fillId="2" borderId="0" xfId="62" applyFont="1" applyFill="1" applyAlignment="1">
      <alignment vertical="center"/>
    </xf>
    <xf numFmtId="0" fontId="46" fillId="2" borderId="0" xfId="62" applyFont="1" applyFill="1" applyAlignment="1">
      <alignment horizontal="center" vertical="center" wrapText="1"/>
    </xf>
    <xf numFmtId="0" fontId="46" fillId="2" borderId="0" xfId="62" applyFont="1" applyFill="1" applyAlignment="1">
      <alignment horizontal="center" vertical="center"/>
    </xf>
    <xf numFmtId="0" fontId="47" fillId="2" borderId="0" xfId="62" applyFont="1" applyFill="1" applyAlignment="1">
      <alignment vertical="center"/>
    </xf>
    <xf numFmtId="0" fontId="24" fillId="2" borderId="0" xfId="62" applyFont="1" applyFill="1" applyAlignment="1" applyProtection="1">
      <alignment vertical="center"/>
      <protection hidden="1"/>
    </xf>
    <xf numFmtId="0" fontId="47" fillId="2" borderId="0" xfId="62" applyFont="1" applyFill="1" applyAlignment="1" applyProtection="1">
      <alignment vertical="center"/>
      <protection locked="0"/>
    </xf>
    <xf numFmtId="0" fontId="12" fillId="2" borderId="0" xfId="62" applyFont="1" applyFill="1" applyAlignment="1">
      <alignment horizontal="center" vertical="center"/>
    </xf>
    <xf numFmtId="49" fontId="47" fillId="2" borderId="0" xfId="62" applyNumberFormat="1" applyFont="1" applyFill="1" applyAlignment="1">
      <alignment horizontal="left" vertical="center"/>
    </xf>
    <xf numFmtId="49" fontId="48" fillId="2" borderId="0" xfId="62" applyNumberFormat="1" applyFont="1" applyFill="1" applyAlignment="1">
      <alignment horizontal="left" vertical="center"/>
    </xf>
    <xf numFmtId="0" fontId="0" fillId="0" borderId="0" xfId="0" applyFont="1" quotePrefix="1">
      <alignment vertical="center"/>
    </xf>
    <xf numFmtId="49" fontId="6" fillId="2" borderId="2" xfId="0" applyNumberFormat="1" applyFont="1" applyFill="1" applyBorder="1" applyAlignment="1" quotePrefix="1">
      <alignment horizontal="left" vertical="center"/>
    </xf>
    <xf numFmtId="179" fontId="6" fillId="2" borderId="2" xfId="64" applyNumberFormat="1" applyFont="1" applyFill="1" applyBorder="1" applyAlignment="1" quotePrefix="1">
      <alignment vertical="center"/>
    </xf>
    <xf numFmtId="0" fontId="6" fillId="2" borderId="2" xfId="64" applyFont="1" applyFill="1" applyBorder="1" applyAlignment="1" quotePrefix="1">
      <alignment vertical="center"/>
    </xf>
    <xf numFmtId="181" fontId="6" fillId="2" borderId="2" xfId="0" applyNumberFormat="1" applyFont="1" applyFill="1" applyBorder="1" applyAlignment="1" quotePrefix="1">
      <alignment horizontal="left" vertical="center"/>
    </xf>
    <xf numFmtId="49" fontId="6" fillId="6" borderId="2" xfId="70" applyNumberFormat="1" applyFont="1" applyFill="1" applyBorder="1" quotePrefix="1"/>
    <xf numFmtId="0" fontId="6" fillId="2" borderId="2" xfId="64" applyFont="1" applyFill="1" applyBorder="1" applyAlignment="1" quotePrefix="1">
      <alignment horizontal="left" vertical="center"/>
    </xf>
    <xf numFmtId="0" fontId="6" fillId="2" borderId="1" xfId="64" applyFont="1" applyFill="1" applyBorder="1" applyAlignment="1" quotePrefix="1">
      <alignment horizontal="center" vertical="center"/>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常规 16" xfId="34"/>
    <cellStyle name="适中" xfId="35" builtinId="28"/>
    <cellStyle name="20% - 强调文字颜色 5" xfId="36" builtinId="46"/>
    <cellStyle name="强调文字颜色 1" xfId="37" builtinId="29"/>
    <cellStyle name="常规 2 2 2" xfId="38"/>
    <cellStyle name="20% - 强调文字颜色 1" xfId="39" builtinId="30"/>
    <cellStyle name="40% - 强调文字颜色 1" xfId="40" builtinId="31"/>
    <cellStyle name="差_部门基本支出预算统计表2016发海娟" xfId="4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常规 2 3" xfId="54"/>
    <cellStyle name="常规 2_保定市2015年预算表格（八张全表不含定州）" xfId="55"/>
    <cellStyle name="40% - 强调文字颜色 6" xfId="56" builtinId="51"/>
    <cellStyle name="常规 2 10" xfId="57"/>
    <cellStyle name="60% - 强调文字颜色 6" xfId="58" builtinId="52"/>
    <cellStyle name="常规 5" xfId="59"/>
    <cellStyle name="差_保定市2015年预算表格（八张全表不含定州）" xfId="60"/>
    <cellStyle name="常规 11" xfId="61"/>
    <cellStyle name="常规 2 4" xfId="62"/>
    <cellStyle name="常规 11 7" xfId="63"/>
    <cellStyle name="常规 2" xfId="64"/>
    <cellStyle name="常规 2 4 2" xfId="65"/>
    <cellStyle name="常规 3" xfId="66"/>
    <cellStyle name="常规 3 2" xfId="67"/>
    <cellStyle name="常规 3 2 2" xfId="68"/>
    <cellStyle name="常规 3_保定市2015年预算表格（八张全表不含定州）" xfId="69"/>
    <cellStyle name="常规 4" xfId="70"/>
    <cellStyle name="常规 4 2" xfId="71"/>
    <cellStyle name="常规 4 3" xfId="72"/>
    <cellStyle name="常规 4_☆广阳区(3月2日)" xfId="73"/>
    <cellStyle name="常规 4_康保" xfId="74"/>
    <cellStyle name="常规 4_阳原" xfId="75"/>
    <cellStyle name="常规_赤城" xfId="76"/>
    <cellStyle name="常规_沽源" xfId="77"/>
    <cellStyle name="常规_下花园" xfId="78"/>
    <cellStyle name="常规_怀来" xfId="79"/>
    <cellStyle name="常规_张北" xfId="80"/>
    <cellStyle name="常规_涿鹿" xfId="81"/>
    <cellStyle name="好_保定市2015年预算表格（八张全表不含定州）" xfId="82"/>
    <cellStyle name="好_部门基本支出预算统计表2016发海娟" xfId="83"/>
  </cellStyle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haredStrings" Target="sharedStrings.xml"/><Relationship Id="rId33" Type="http://schemas.openxmlformats.org/officeDocument/2006/relationships/styles" Target="styles.xml"/><Relationship Id="rId32" Type="http://schemas.openxmlformats.org/officeDocument/2006/relationships/theme" Target="theme/theme1.xml"/><Relationship Id="rId31" Type="http://schemas.openxmlformats.org/officeDocument/2006/relationships/customXml" Target="../customXml/item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7620</xdr:colOff>
      <xdr:row>1</xdr:row>
      <xdr:rowOff>179070</xdr:rowOff>
    </xdr:from>
    <xdr:ext cx="5325369" cy="1377923"/>
    <xdr:sp>
      <xdr:nvSpPr>
        <xdr:cNvPr id="2" name="文本框 1"/>
        <xdr:cNvSpPr txBox="1"/>
      </xdr:nvSpPr>
      <xdr:spPr>
        <a:xfrm>
          <a:off x="7620" y="350520"/>
          <a:ext cx="5325110" cy="13773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提示：为便于地方录入及汇总，报表做了如下调整（提示不影响打印）：</a:t>
          </a:r>
          <a:endPar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1.</a:t>
          </a:r>
          <a:r>
            <a:rPr lang="zh-CN" altLang="en-US"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只需要录入末级收支分类科目，不再需要录入类、款、项等的小计。</a:t>
          </a:r>
          <a:endPar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a:t>
          </a:r>
          <a:r>
            <a:rPr lang="en-US" altLang="zh-CN" sz="1100">
              <a:solidFill>
                <a:schemeClr val="tx1"/>
              </a:solidFill>
              <a:effectLst/>
              <a:latin typeface="+mn-lt"/>
              <a:ea typeface="+mn-ea"/>
              <a:cs typeface="+mn-cs"/>
            </a:rPr>
            <a:t>        </a:t>
          </a:r>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2.</a:t>
          </a:r>
          <a:r>
            <a:rPr lang="zh-CN" altLang="en-US"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只需要录入一次数据，不再需要重复录入，比如跨表引用的数据。</a:t>
          </a:r>
          <a:endPar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a:t>
          </a:r>
          <a:r>
            <a:rPr lang="en-US" altLang="zh-CN" sz="1100">
              <a:solidFill>
                <a:schemeClr val="tx1"/>
              </a:solidFill>
              <a:effectLst/>
              <a:latin typeface="+mn-lt"/>
              <a:ea typeface="+mn-ea"/>
              <a:cs typeface="+mn-cs"/>
            </a:rPr>
            <a:t>        </a:t>
          </a:r>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3.</a:t>
          </a:r>
          <a:r>
            <a:rPr lang="zh-CN" altLang="en-US"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尽量让录入数据集中，便于复制粘贴、设置公式批量提取数据。</a:t>
          </a:r>
          <a:endPar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a:t>
          </a:r>
          <a:r>
            <a:rPr lang="en-US" altLang="zh-CN" sz="1100">
              <a:solidFill>
                <a:schemeClr val="tx1"/>
              </a:solidFill>
              <a:effectLst/>
              <a:latin typeface="+mn-lt"/>
              <a:ea typeface="+mn-ea"/>
              <a:cs typeface="+mn-cs"/>
            </a:rPr>
            <a:t>        </a:t>
          </a:r>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4.</a:t>
          </a:r>
          <a:r>
            <a:rPr lang="zh-CN" altLang="en-US"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已内置公式，便于审核平衡及汇总。</a:t>
          </a:r>
          <a:endPar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a:t>
          </a:r>
          <a:r>
            <a:rPr lang="en-US" altLang="zh-CN" sz="1100">
              <a:solidFill>
                <a:schemeClr val="tx1"/>
              </a:solidFill>
              <a:effectLst/>
              <a:latin typeface="+mn-lt"/>
              <a:ea typeface="+mn-ea"/>
              <a:cs typeface="+mn-cs"/>
            </a:rPr>
            <a:t>        </a:t>
          </a:r>
          <a:r>
            <a:rPr lang="en-US" altLang="zh-CN" sz="1100">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rPr>
            <a:t>  5.</a:t>
          </a:r>
          <a:r>
            <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表六、表七及表三、表九、表十一的</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（省汇总使用）表</a:t>
          </a:r>
          <a:r>
            <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，省级以下不录入。</a:t>
          </a:r>
          <a:endPar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endParaRPr>
        </a:p>
        <a:p>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 </a:t>
          </a:r>
          <a:r>
            <a:rPr lang="en-US" altLang="zh-CN" sz="1100">
              <a:solidFill>
                <a:schemeClr val="tx1"/>
              </a:solidFill>
              <a:effectLst/>
              <a:latin typeface="+mn-lt"/>
              <a:ea typeface="+mn-ea"/>
              <a:cs typeface="+mn-cs"/>
            </a:rPr>
            <a:t>        </a:t>
          </a:r>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   6.</a:t>
          </a:r>
          <a:r>
            <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各级次录入数据应与人大批复一致。</a:t>
          </a:r>
          <a:endPar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endParaRPr>
        </a:p>
      </xdr:txBody>
    </xdr:sp>
    <xdr:clientData fPrint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5817871</xdr:colOff>
      <xdr:row>0</xdr:row>
      <xdr:rowOff>205741</xdr:rowOff>
    </xdr:from>
    <xdr:ext cx="4796790" cy="1154430"/>
    <xdr:sp>
      <xdr:nvSpPr>
        <xdr:cNvPr id="2" name="文本框 1"/>
        <xdr:cNvSpPr txBox="1"/>
      </xdr:nvSpPr>
      <xdr:spPr>
        <a:xfrm>
          <a:off x="5817870" y="205740"/>
          <a:ext cx="4796790" cy="11544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zh-CN" altLang="en-US" sz="1100">
              <a:solidFill>
                <a:srgbClr val="FF0000"/>
              </a:solidFill>
              <a:latin typeface="FangSong_GB2312" panose="02010609030101010101" pitchFamily="49" charset="-122"/>
              <a:ea typeface="FangSong_GB2312" panose="02010609030101010101" pitchFamily="49" charset="-122"/>
            </a:rPr>
            <a:t>注意：</a:t>
          </a:r>
          <a:endParaRPr lang="en-US" altLang="zh-CN" sz="1100">
            <a:solidFill>
              <a:srgbClr val="FF0000"/>
            </a:solidFill>
            <a:latin typeface="FangSong_GB2312" panose="02010609030101010101" pitchFamily="49" charset="-122"/>
            <a:ea typeface="FangSong_GB2312" panose="02010609030101010101" pitchFamily="49" charset="-122"/>
          </a:endParaRPr>
        </a:p>
        <a:p>
          <a:r>
            <a:rPr lang="zh-CN" altLang="en-US" sz="1100">
              <a:solidFill>
                <a:srgbClr val="FF0000"/>
              </a:solidFill>
              <a:latin typeface="FangSong_GB2312" panose="02010609030101010101" pitchFamily="49" charset="-122"/>
              <a:ea typeface="FangSong_GB2312" panose="02010609030101010101" pitchFamily="49" charset="-122"/>
            </a:rPr>
            <a:t>    表名称含“汇总”的表自动提取数据，不需要录入。</a:t>
          </a:r>
          <a:endParaRPr lang="en-US" altLang="zh-CN" sz="1100">
            <a:solidFill>
              <a:srgbClr val="FF0000"/>
            </a:solidFill>
            <a:latin typeface="FangSong_GB2312" panose="02010609030101010101" pitchFamily="49" charset="-122"/>
            <a:ea typeface="FangSong_GB2312" panose="02010609030101010101" pitchFamily="49" charset="-122"/>
          </a:endParaRPr>
        </a:p>
        <a:p>
          <a:r>
            <a:rPr lang="zh-CN" altLang="en-US" sz="1100">
              <a:solidFill>
                <a:srgbClr val="FF0000"/>
              </a:solidFill>
              <a:latin typeface="FangSong_GB2312" panose="02010609030101010101" pitchFamily="49" charset="-122"/>
              <a:ea typeface="FangSong_GB2312" panose="02010609030101010101" pitchFamily="49" charset="-122"/>
            </a:rPr>
            <a:t>    表六、表七第</a:t>
          </a:r>
          <a:r>
            <a:rPr lang="en-US" altLang="zh-CN" sz="1100">
              <a:solidFill>
                <a:srgbClr val="FF0000"/>
              </a:solidFill>
              <a:latin typeface="FangSong_GB2312" panose="02010609030101010101" pitchFamily="49" charset="-122"/>
              <a:ea typeface="FangSong_GB2312" panose="02010609030101010101" pitchFamily="49" charset="-122"/>
            </a:rPr>
            <a:t>9</a:t>
          </a:r>
          <a:r>
            <a:rPr lang="zh-CN" altLang="en-US" sz="1100">
              <a:solidFill>
                <a:srgbClr val="FF0000"/>
              </a:solidFill>
              <a:latin typeface="FangSong_GB2312" panose="02010609030101010101" pitchFamily="49" charset="-122"/>
              <a:ea typeface="FangSong_GB2312" panose="02010609030101010101" pitchFamily="49" charset="-122"/>
            </a:rPr>
            <a:t>行自动提取当前地区数据，第</a:t>
          </a:r>
          <a:r>
            <a:rPr lang="en-US" altLang="zh-CN" sz="1100">
              <a:solidFill>
                <a:srgbClr val="FF0000"/>
              </a:solidFill>
              <a:latin typeface="FangSong_GB2312" panose="02010609030101010101" pitchFamily="49" charset="-122"/>
              <a:ea typeface="FangSong_GB2312" panose="02010609030101010101" pitchFamily="49" charset="-122"/>
            </a:rPr>
            <a:t>10</a:t>
          </a:r>
          <a:r>
            <a:rPr lang="zh-CN" altLang="en-US" sz="1100">
              <a:solidFill>
                <a:srgbClr val="FF0000"/>
              </a:solidFill>
              <a:latin typeface="FangSong_GB2312" panose="02010609030101010101" pitchFamily="49" charset="-122"/>
              <a:ea typeface="FangSong_GB2312" panose="02010609030101010101" pitchFamily="49" charset="-122"/>
            </a:rPr>
            <a:t>行及以后用于全省汇总。</a:t>
          </a:r>
          <a:endParaRPr lang="en-US" altLang="zh-CN" sz="1100">
            <a:solidFill>
              <a:srgbClr val="FF0000"/>
            </a:solidFill>
            <a:latin typeface="FangSong_GB2312" panose="02010609030101010101" pitchFamily="49" charset="-122"/>
            <a:ea typeface="FangSong_GB2312" panose="02010609030101010101" pitchFamily="49" charset="-122"/>
          </a:endParaRPr>
        </a:p>
        <a:p>
          <a:pPr marL="0" marR="0" lvl="0" indent="0" defTabSz="914400" eaLnBrk="1" fontAlgn="auto" latinLnBrk="0" hangingPunct="1">
            <a:lnSpc>
              <a:spcPct val="100000"/>
            </a:lnSpc>
            <a:spcBef>
              <a:spcPts val="0"/>
            </a:spcBef>
            <a:spcAft>
              <a:spcPts val="0"/>
            </a:spcAft>
            <a:buClrTx/>
            <a:buSzTx/>
            <a:buFontTx/>
            <a:buNone/>
            <a:defRPr/>
          </a:pPr>
          <a:r>
            <a:rPr lang="en-US" altLang="zh-CN" sz="1100">
              <a:solidFill>
                <a:srgbClr val="FF0000"/>
              </a:solidFill>
              <a:latin typeface="FangSong_GB2312" panose="02010609030101010101" pitchFamily="49" charset="-122"/>
              <a:ea typeface="FangSong_GB2312" panose="02010609030101010101" pitchFamily="49" charset="-122"/>
            </a:rPr>
            <a:t>    </a:t>
          </a:r>
          <a:r>
            <a:rPr lang="zh-CN" altLang="en-US" sz="1100">
              <a:solidFill>
                <a:srgbClr val="FF0000"/>
              </a:solidFill>
              <a:latin typeface="FangSong_GB2312" panose="02010609030101010101" pitchFamily="49" charset="-122"/>
              <a:ea typeface="FangSong_GB2312" panose="02010609030101010101" pitchFamily="49" charset="-122"/>
            </a:rPr>
            <a:t>表三、九、十一的（省汇总使用）</a:t>
          </a:r>
          <a:r>
            <a:rPr lang="zh-CN" altLang="zh-CN" sz="1100">
              <a:solidFill>
                <a:srgbClr val="FF0000"/>
              </a:solidFill>
              <a:latin typeface="FangSong_GB2312" panose="02010609030101010101" pitchFamily="49" charset="-122"/>
              <a:ea typeface="FangSong_GB2312" panose="02010609030101010101" pitchFamily="49" charset="-122"/>
              <a:cs typeface="+mn-cs"/>
            </a:rPr>
            <a:t>表</a:t>
          </a:r>
          <a:r>
            <a:rPr lang="zh-CN" altLang="en-US" sz="1100">
              <a:solidFill>
                <a:srgbClr val="FF0000"/>
              </a:solidFill>
              <a:latin typeface="FangSong_GB2312" panose="02010609030101010101" pitchFamily="49" charset="-122"/>
              <a:ea typeface="FangSong_GB2312" panose="02010609030101010101" pitchFamily="49" charset="-122"/>
            </a:rPr>
            <a:t>第</a:t>
          </a:r>
          <a:r>
            <a:rPr lang="en-US" altLang="zh-CN" sz="1100">
              <a:solidFill>
                <a:srgbClr val="FF0000"/>
              </a:solidFill>
              <a:latin typeface="FangSong_GB2312" panose="02010609030101010101" pitchFamily="49" charset="-122"/>
              <a:ea typeface="FangSong_GB2312" panose="02010609030101010101" pitchFamily="49" charset="-122"/>
            </a:rPr>
            <a:t>6</a:t>
          </a:r>
          <a:r>
            <a:rPr lang="zh-CN" altLang="en-US" sz="1100">
              <a:solidFill>
                <a:srgbClr val="FF0000"/>
              </a:solidFill>
              <a:latin typeface="FangSong_GB2312" panose="02010609030101010101" pitchFamily="49" charset="-122"/>
              <a:ea typeface="FangSong_GB2312" panose="02010609030101010101" pitchFamily="49" charset="-122"/>
            </a:rPr>
            <a:t>行自动提取当前地区数据，</a:t>
          </a:r>
          <a:r>
            <a:rPr lang="zh-CN" altLang="zh-CN" sz="1100">
              <a:solidFill>
                <a:srgbClr val="FF0000"/>
              </a:solidFill>
              <a:effectLst/>
              <a:latin typeface="FangSong_GB2312" panose="02010609030101010101" pitchFamily="49" charset="-122"/>
              <a:ea typeface="FangSong_GB2312" panose="02010609030101010101" pitchFamily="49" charset="-122"/>
              <a:cs typeface="+mn-cs"/>
            </a:rPr>
            <a:t>第</a:t>
          </a:r>
          <a:r>
            <a:rPr lang="en-US" altLang="zh-CN" sz="1100">
              <a:solidFill>
                <a:srgbClr val="FF0000"/>
              </a:solidFill>
              <a:effectLst/>
              <a:latin typeface="FangSong_GB2312" panose="02010609030101010101" pitchFamily="49" charset="-122"/>
              <a:ea typeface="FangSong_GB2312" panose="02010609030101010101" pitchFamily="49" charset="-122"/>
              <a:cs typeface="+mn-cs"/>
            </a:rPr>
            <a:t>8</a:t>
          </a:r>
          <a:r>
            <a:rPr lang="zh-CN" altLang="zh-CN" sz="1100">
              <a:solidFill>
                <a:srgbClr val="FF0000"/>
              </a:solidFill>
              <a:effectLst/>
              <a:latin typeface="FangSong_GB2312" panose="02010609030101010101" pitchFamily="49" charset="-122"/>
              <a:ea typeface="FangSong_GB2312" panose="02010609030101010101" pitchFamily="49" charset="-122"/>
              <a:cs typeface="+mn-cs"/>
            </a:rPr>
            <a:t>行及以后用于全省汇总。</a:t>
          </a:r>
          <a:endParaRPr lang="zh-CN" altLang="zh-CN">
            <a:solidFill>
              <a:srgbClr val="FF0000"/>
            </a:solidFill>
            <a:effectLst/>
            <a:latin typeface="FangSong_GB2312" panose="02010609030101010101" pitchFamily="49" charset="-122"/>
            <a:ea typeface="FangSong_GB2312" panose="02010609030101010101" pitchFamily="49" charset="-122"/>
          </a:endParaRPr>
        </a:p>
        <a:p>
          <a:endParaRPr lang="zh-CN" altLang="en-US" sz="1100">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5128712" cy="292452"/>
    <xdr:sp>
      <xdr:nvSpPr>
        <xdr:cNvPr id="2" name="文本框 1"/>
        <xdr:cNvSpPr txBox="1"/>
      </xdr:nvSpPr>
      <xdr:spPr>
        <a:xfrm>
          <a:off x="0" y="180975"/>
          <a:ext cx="51282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本表用于省市汇总，请将各地填报第</a:t>
          </a:r>
          <a:r>
            <a:rPr lang="en-US" altLang="zh-CN" sz="1200" b="1">
              <a:solidFill>
                <a:srgbClr val="FF0000"/>
              </a:solidFill>
              <a:latin typeface="FangSong_GB2312" panose="02010609030101010101" pitchFamily="49" charset="-122"/>
              <a:ea typeface="FangSong_GB2312" panose="02010609030101010101" pitchFamily="49" charset="-122"/>
            </a:rPr>
            <a:t>9</a:t>
          </a:r>
          <a:r>
            <a:rPr lang="zh-CN" altLang="en-US" sz="1200" b="1">
              <a:solidFill>
                <a:srgbClr val="FF0000"/>
              </a:solidFill>
              <a:latin typeface="FangSong_GB2312" panose="02010609030101010101" pitchFamily="49" charset="-122"/>
              <a:ea typeface="FangSong_GB2312" panose="02010609030101010101" pitchFamily="49" charset="-122"/>
            </a:rPr>
            <a:t>行数据复制粘贴到第</a:t>
          </a:r>
          <a:r>
            <a:rPr lang="en-US" altLang="zh-CN" sz="1200" b="1">
              <a:solidFill>
                <a:srgbClr val="FF0000"/>
              </a:solidFill>
              <a:latin typeface="FangSong_GB2312" panose="02010609030101010101" pitchFamily="49" charset="-122"/>
              <a:ea typeface="FangSong_GB2312" panose="02010609030101010101" pitchFamily="49" charset="-122"/>
            </a:rPr>
            <a:t>377</a:t>
          </a:r>
          <a:r>
            <a:rPr lang="zh-CN" altLang="en-US" sz="1200" b="1">
              <a:solidFill>
                <a:srgbClr val="FF0000"/>
              </a:solidFill>
              <a:latin typeface="FangSong_GB2312" panose="02010609030101010101" pitchFamily="49" charset="-122"/>
              <a:ea typeface="FangSong_GB2312" panose="02010609030101010101" pitchFamily="49" charset="-122"/>
            </a:rPr>
            <a:t>行以后。</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oneCellAnchor>
    <xdr:from>
      <xdr:col>0</xdr:col>
      <xdr:colOff>0</xdr:colOff>
      <xdr:row>1</xdr:row>
      <xdr:rowOff>250371</xdr:rowOff>
    </xdr:from>
    <xdr:ext cx="4511428" cy="292452"/>
    <xdr:sp>
      <xdr:nvSpPr>
        <xdr:cNvPr id="3" name="文本框 2"/>
        <xdr:cNvSpPr txBox="1"/>
      </xdr:nvSpPr>
      <xdr:spPr>
        <a:xfrm>
          <a:off x="0" y="43116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列可筛选，比如北京市单击</a:t>
          </a:r>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列自动筛选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文本筛选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开头是</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174812</xdr:rowOff>
    </xdr:from>
    <xdr:ext cx="5129289" cy="284384"/>
    <xdr:sp>
      <xdr:nvSpPr>
        <xdr:cNvPr id="3" name="文本框 2"/>
        <xdr:cNvSpPr txBox="1"/>
      </xdr:nvSpPr>
      <xdr:spPr>
        <a:xfrm>
          <a:off x="0" y="171450"/>
          <a:ext cx="5128895" cy="283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本表用于省市汇总，请将各地填报第</a:t>
          </a:r>
          <a:r>
            <a:rPr lang="en-US" altLang="zh-CN" sz="1200" b="1">
              <a:solidFill>
                <a:srgbClr val="FF0000"/>
              </a:solidFill>
              <a:latin typeface="FangSong_GB2312" panose="02010609030101010101" pitchFamily="49" charset="-122"/>
              <a:ea typeface="FangSong_GB2312" panose="02010609030101010101" pitchFamily="49" charset="-122"/>
            </a:rPr>
            <a:t>9</a:t>
          </a:r>
          <a:r>
            <a:rPr lang="zh-CN" altLang="en-US" sz="1200" b="1">
              <a:solidFill>
                <a:srgbClr val="FF0000"/>
              </a:solidFill>
              <a:latin typeface="FangSong_GB2312" panose="02010609030101010101" pitchFamily="49" charset="-122"/>
              <a:ea typeface="FangSong_GB2312" panose="02010609030101010101" pitchFamily="49" charset="-122"/>
            </a:rPr>
            <a:t>行数据复制粘贴到第</a:t>
          </a:r>
          <a:r>
            <a:rPr lang="en-US" altLang="zh-CN" sz="1200" b="1">
              <a:solidFill>
                <a:srgbClr val="FF0000"/>
              </a:solidFill>
              <a:latin typeface="FangSong_GB2312" panose="02010609030101010101" pitchFamily="49" charset="-122"/>
              <a:ea typeface="FangSong_GB2312" panose="02010609030101010101" pitchFamily="49" charset="-122"/>
            </a:rPr>
            <a:t>377</a:t>
          </a:r>
          <a:r>
            <a:rPr lang="zh-CN" altLang="en-US" sz="1200" b="1">
              <a:solidFill>
                <a:srgbClr val="FF0000"/>
              </a:solidFill>
              <a:latin typeface="FangSong_GB2312" panose="02010609030101010101" pitchFamily="49" charset="-122"/>
              <a:ea typeface="FangSong_GB2312" panose="02010609030101010101" pitchFamily="49" charset="-122"/>
            </a:rPr>
            <a:t>行以后。</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oneCellAnchor>
    <xdr:from>
      <xdr:col>0</xdr:col>
      <xdr:colOff>0</xdr:colOff>
      <xdr:row>1</xdr:row>
      <xdr:rowOff>245889</xdr:rowOff>
    </xdr:from>
    <xdr:ext cx="4511428" cy="292452"/>
    <xdr:sp>
      <xdr:nvSpPr>
        <xdr:cNvPr id="4" name="文本框 3"/>
        <xdr:cNvSpPr txBox="1"/>
      </xdr:nvSpPr>
      <xdr:spPr>
        <a:xfrm>
          <a:off x="0" y="41719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列可筛选，比如北京市单击</a:t>
          </a:r>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列自动筛选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文本筛选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开头是</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5051768" cy="292452"/>
    <xdr:sp>
      <xdr:nvSpPr>
        <xdr:cNvPr id="3" name="文本框 2"/>
        <xdr:cNvSpPr txBox="1"/>
      </xdr:nvSpPr>
      <xdr:spPr>
        <a:xfrm>
          <a:off x="0" y="180975"/>
          <a:ext cx="5051425"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本表用于省市汇总，请将各地填报第</a:t>
          </a:r>
          <a:r>
            <a:rPr lang="en-US" altLang="zh-CN" sz="1200" b="1">
              <a:solidFill>
                <a:srgbClr val="FF0000"/>
              </a:solidFill>
              <a:latin typeface="FangSong_GB2312" panose="02010609030101010101" pitchFamily="49" charset="-122"/>
              <a:ea typeface="FangSong_GB2312" panose="02010609030101010101" pitchFamily="49" charset="-122"/>
            </a:rPr>
            <a:t>9</a:t>
          </a:r>
          <a:r>
            <a:rPr lang="zh-CN" altLang="en-US" sz="1200" b="1">
              <a:solidFill>
                <a:srgbClr val="FF0000"/>
              </a:solidFill>
              <a:latin typeface="FangSong_GB2312" panose="02010609030101010101" pitchFamily="49" charset="-122"/>
              <a:ea typeface="FangSong_GB2312" panose="02010609030101010101" pitchFamily="49" charset="-122"/>
            </a:rPr>
            <a:t>行数据复制粘贴到第</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行以后。</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5051768" cy="292452"/>
    <xdr:sp>
      <xdr:nvSpPr>
        <xdr:cNvPr id="3" name="文本框 2"/>
        <xdr:cNvSpPr txBox="1"/>
      </xdr:nvSpPr>
      <xdr:spPr>
        <a:xfrm>
          <a:off x="0" y="180975"/>
          <a:ext cx="5051425"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本表用于省市汇总，请将各地填报第</a:t>
          </a:r>
          <a:r>
            <a:rPr lang="en-US" altLang="zh-CN" sz="1200" b="1">
              <a:solidFill>
                <a:srgbClr val="FF0000"/>
              </a:solidFill>
              <a:latin typeface="FangSong_GB2312" panose="02010609030101010101" pitchFamily="49" charset="-122"/>
              <a:ea typeface="FangSong_GB2312" panose="02010609030101010101" pitchFamily="49" charset="-122"/>
            </a:rPr>
            <a:t>9</a:t>
          </a:r>
          <a:r>
            <a:rPr lang="zh-CN" altLang="en-US" sz="1200" b="1">
              <a:solidFill>
                <a:srgbClr val="FF0000"/>
              </a:solidFill>
              <a:latin typeface="FangSong_GB2312" panose="02010609030101010101" pitchFamily="49" charset="-122"/>
              <a:ea typeface="FangSong_GB2312" panose="02010609030101010101" pitchFamily="49" charset="-122"/>
            </a:rPr>
            <a:t>行数据复制粘贴到第</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行以后。</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7620</xdr:rowOff>
    </xdr:from>
    <xdr:ext cx="4511428" cy="292452"/>
    <xdr:sp>
      <xdr:nvSpPr>
        <xdr:cNvPr id="2" name="文本框 1"/>
        <xdr:cNvSpPr txBox="1"/>
      </xdr:nvSpPr>
      <xdr:spPr>
        <a:xfrm>
          <a:off x="0" y="179070"/>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本表用于全省汇总，将各地区第</a:t>
          </a:r>
          <a:r>
            <a:rPr lang="en-US" altLang="zh-CN" sz="1200" b="1">
              <a:solidFill>
                <a:srgbClr val="FF0000"/>
              </a:solidFill>
              <a:latin typeface="FangSong_GB2312" panose="02010609030101010101" pitchFamily="49" charset="-122"/>
              <a:ea typeface="FangSong_GB2312" panose="02010609030101010101" pitchFamily="49" charset="-122"/>
            </a:rPr>
            <a:t>6</a:t>
          </a:r>
          <a:r>
            <a:rPr lang="zh-CN" altLang="en-US" sz="1200" b="1">
              <a:solidFill>
                <a:srgbClr val="FF0000"/>
              </a:solidFill>
              <a:latin typeface="FangSong_GB2312" panose="02010609030101010101" pitchFamily="49" charset="-122"/>
              <a:ea typeface="FangSong_GB2312" panose="02010609030101010101" pitchFamily="49" charset="-122"/>
            </a:rPr>
            <a:t>行复制粘贴到第</a:t>
          </a:r>
          <a:r>
            <a:rPr lang="en-US" altLang="zh-CN" sz="1200" b="1">
              <a:solidFill>
                <a:srgbClr val="FF0000"/>
              </a:solidFill>
              <a:latin typeface="FangSong_GB2312" panose="02010609030101010101" pitchFamily="49" charset="-122"/>
              <a:ea typeface="FangSong_GB2312" panose="02010609030101010101" pitchFamily="49" charset="-122"/>
            </a:rPr>
            <a:t>374</a:t>
          </a:r>
          <a:r>
            <a:rPr lang="zh-CN" altLang="en-US" sz="1200" b="1">
              <a:solidFill>
                <a:srgbClr val="FF0000"/>
              </a:solidFill>
              <a:latin typeface="FangSong_GB2312" panose="02010609030101010101" pitchFamily="49" charset="-122"/>
              <a:ea typeface="FangSong_GB2312" panose="02010609030101010101" pitchFamily="49" charset="-122"/>
            </a:rPr>
            <a:t>行以后。</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oneCellAnchor>
    <xdr:from>
      <xdr:col>60</xdr:col>
      <xdr:colOff>266700</xdr:colOff>
      <xdr:row>1</xdr:row>
      <xdr:rowOff>72390</xdr:rowOff>
    </xdr:from>
    <xdr:ext cx="2419350" cy="1590477"/>
    <xdr:sp>
      <xdr:nvSpPr>
        <xdr:cNvPr id="3" name="文本框 2"/>
        <xdr:cNvSpPr txBox="1"/>
      </xdr:nvSpPr>
      <xdr:spPr>
        <a:xfrm>
          <a:off x="40436165" y="243840"/>
          <a:ext cx="2419350" cy="15900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，按“年终结余”、“安排预算稳定调节基金”及线上支出的顺序依次调减；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a:t>
          </a:r>
          <a:r>
            <a:rPr lang="zh-CN" altLang="zh-CN" sz="1100">
              <a:solidFill>
                <a:srgbClr val="FF0000"/>
              </a:solidFill>
              <a:effectLst/>
              <a:latin typeface="+mn-lt"/>
              <a:ea typeface="+mn-ea"/>
              <a:cs typeface="+mn-cs"/>
            </a:rPr>
            <a:t>“</a:t>
          </a:r>
          <a:r>
            <a:rPr lang="zh-CN" altLang="en-US" sz="1100">
              <a:solidFill>
                <a:srgbClr val="FF0000"/>
              </a:solidFill>
              <a:effectLst/>
              <a:latin typeface="+mn-lt"/>
              <a:ea typeface="+mn-ea"/>
              <a:cs typeface="+mn-cs"/>
            </a:rPr>
            <a:t>安排预算稳定调节基金</a:t>
          </a:r>
          <a:r>
            <a:rPr lang="zh-CN" altLang="zh-CN" sz="1100">
              <a:solidFill>
                <a:srgbClr val="FF0000"/>
              </a:solidFill>
              <a:effectLst/>
              <a:latin typeface="+mn-lt"/>
              <a:ea typeface="+mn-ea"/>
              <a:cs typeface="+mn-cs"/>
            </a:rPr>
            <a:t>”</a:t>
          </a:r>
          <a:r>
            <a:rPr lang="zh-CN" altLang="en-US" sz="1100">
              <a:solidFill>
                <a:srgbClr val="FF0000"/>
              </a:solidFill>
            </a:rPr>
            <a:t>。</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228600</xdr:rowOff>
    </xdr:from>
    <xdr:ext cx="4511428" cy="292452"/>
    <xdr:sp>
      <xdr:nvSpPr>
        <xdr:cNvPr id="5" name="文本框 4"/>
        <xdr:cNvSpPr txBox="1"/>
      </xdr:nvSpPr>
      <xdr:spPr>
        <a:xfrm>
          <a:off x="0" y="400050"/>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列可筛选，比如北京市单击</a:t>
          </a:r>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列自动筛选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文本筛选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开头是</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71450"/>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xdr:txBody>
    </xdr:sp>
    <xdr:clientData fPrintsWithSheet="0"/>
  </xdr:oneCellAnchor>
  <xdr:oneCellAnchor>
    <xdr:from>
      <xdr:col>40</xdr:col>
      <xdr:colOff>220980</xdr:colOff>
      <xdr:row>0</xdr:row>
      <xdr:rowOff>167640</xdr:rowOff>
    </xdr:from>
    <xdr:ext cx="2419350" cy="1200701"/>
    <xdr:sp>
      <xdr:nvSpPr>
        <xdr:cNvPr id="4" name="文本框 3"/>
        <xdr:cNvSpPr txBox="1"/>
      </xdr:nvSpPr>
      <xdr:spPr>
        <a:xfrm>
          <a:off x="26720165" y="167640"/>
          <a:ext cx="2419350" cy="12001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，调增“年终结余”。</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217170</xdr:rowOff>
    </xdr:from>
    <xdr:ext cx="4511428" cy="292452"/>
    <xdr:sp>
      <xdr:nvSpPr>
        <xdr:cNvPr id="5" name="文本框 4"/>
        <xdr:cNvSpPr txBox="1"/>
      </xdr:nvSpPr>
      <xdr:spPr>
        <a:xfrm>
          <a:off x="0" y="388620"/>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列可筛选，比如北京市单击</a:t>
          </a:r>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列自动筛选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文本筛选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开头是</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71450"/>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FangSong_GB2312" panose="02010609030101010101" pitchFamily="49" charset="-122"/>
              <a:ea typeface="FangSong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FangSong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FangSong_GB2312" panose="02010609030101010101" pitchFamily="49" charset="-122"/>
            <a:cs typeface="Times New Roman" panose="02020603050405020304" pitchFamily="18" charset="0"/>
          </a:endParaRPr>
        </a:p>
      </xdr:txBody>
    </xdr:sp>
    <xdr:clientData fPrintsWithSheet="0"/>
  </xdr:oneCellAnchor>
  <xdr:oneCellAnchor>
    <xdr:from>
      <xdr:col>31</xdr:col>
      <xdr:colOff>224790</xdr:colOff>
      <xdr:row>1</xdr:row>
      <xdr:rowOff>0</xdr:rowOff>
    </xdr:from>
    <xdr:ext cx="2419350" cy="1238801"/>
    <xdr:sp>
      <xdr:nvSpPr>
        <xdr:cNvPr id="3" name="文本框 2"/>
        <xdr:cNvSpPr txBox="1"/>
      </xdr:nvSpPr>
      <xdr:spPr>
        <a:xfrm>
          <a:off x="20547965" y="171450"/>
          <a:ext cx="2419350"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zh-CN" altLang="en-US" sz="1100">
            <a:solidFill>
              <a:srgbClr val="FF0000"/>
            </a:solidFill>
          </a:endParaRPr>
        </a:p>
        <a:p>
          <a:r>
            <a:rPr lang="zh-CN" altLang="en-US" sz="1100">
              <a:solidFill>
                <a:srgbClr val="FF0000"/>
              </a:solidFill>
            </a:rPr>
            <a:t>     冲抵合计小于</a:t>
          </a:r>
          <a:r>
            <a:rPr lang="en-US" altLang="zh-CN" sz="1100">
              <a:solidFill>
                <a:srgbClr val="FF0000"/>
              </a:solidFill>
            </a:rPr>
            <a:t>0</a:t>
          </a:r>
          <a:r>
            <a:rPr lang="zh-CN" altLang="en-US" sz="1100">
              <a:solidFill>
                <a:srgbClr val="FF0000"/>
              </a:solidFill>
            </a:rPr>
            <a:t>，按“年终结余”、线上支出的顺序依次调减；</a:t>
          </a:r>
          <a:endParaRPr lang="zh-CN" altLang="en-US" sz="1100">
            <a:solidFill>
              <a:srgbClr val="FF0000"/>
            </a:solidFill>
          </a:endParaRPr>
        </a:p>
        <a:p>
          <a:r>
            <a:rPr lang="zh-CN" altLang="en-US" sz="1100">
              <a:solidFill>
                <a:srgbClr val="FF0000"/>
              </a:solidFill>
            </a:rPr>
            <a:t>     冲抵合计大于</a:t>
          </a:r>
          <a:r>
            <a:rPr lang="en-US" altLang="zh-CN" sz="1100">
              <a:solidFill>
                <a:srgbClr val="FF0000"/>
              </a:solidFill>
            </a:rPr>
            <a:t>0</a:t>
          </a:r>
          <a:r>
            <a:rPr lang="zh-CN" altLang="en-US" sz="1100">
              <a:solidFill>
                <a:srgbClr val="FF0000"/>
              </a:solidFill>
            </a:rPr>
            <a:t>，调增“年终结余”。</a:t>
          </a:r>
          <a:endParaRPr lang="zh-CN" altLang="en-US"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209550</xdr:rowOff>
    </xdr:from>
    <xdr:ext cx="4511428" cy="292452"/>
    <xdr:sp>
      <xdr:nvSpPr>
        <xdr:cNvPr id="4" name="文本框 3"/>
        <xdr:cNvSpPr txBox="1"/>
      </xdr:nvSpPr>
      <xdr:spPr>
        <a:xfrm>
          <a:off x="0" y="381000"/>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列可筛选，比如北京市单击</a:t>
          </a:r>
          <a:r>
            <a:rPr lang="en-US" altLang="zh-CN" sz="1200" b="1">
              <a:solidFill>
                <a:srgbClr val="FF0000"/>
              </a:solidFill>
              <a:latin typeface="FangSong_GB2312" panose="02010609030101010101" pitchFamily="49" charset="-122"/>
              <a:ea typeface="FangSong_GB2312" panose="02010609030101010101" pitchFamily="49" charset="-122"/>
            </a:rPr>
            <a:t>A</a:t>
          </a:r>
          <a:r>
            <a:rPr lang="zh-CN" altLang="en-US" sz="1200" b="1">
              <a:solidFill>
                <a:srgbClr val="FF0000"/>
              </a:solidFill>
              <a:latin typeface="FangSong_GB2312" panose="02010609030101010101" pitchFamily="49" charset="-122"/>
              <a:ea typeface="FangSong_GB2312" panose="02010609030101010101" pitchFamily="49" charset="-122"/>
            </a:rPr>
            <a:t>列自动筛选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文本筛选</a:t>
          </a:r>
          <a:r>
            <a:rPr lang="en-US" altLang="zh-CN" sz="1200" b="1">
              <a:solidFill>
                <a:srgbClr val="FF0000"/>
              </a:solidFill>
              <a:latin typeface="FangSong_GB2312" panose="02010609030101010101" pitchFamily="49" charset="-122"/>
              <a:ea typeface="FangSong_GB2312" panose="02010609030101010101" pitchFamily="49" charset="-122"/>
            </a:rPr>
            <a:t>_</a:t>
          </a:r>
          <a:r>
            <a:rPr lang="zh-CN" altLang="en-US" sz="1200" b="1">
              <a:solidFill>
                <a:srgbClr val="FF0000"/>
              </a:solidFill>
              <a:latin typeface="FangSong_GB2312" panose="02010609030101010101" pitchFamily="49" charset="-122"/>
              <a:ea typeface="FangSong_GB2312" panose="02010609030101010101" pitchFamily="49" charset="-122"/>
            </a:rPr>
            <a:t>开头是</a:t>
          </a:r>
          <a:r>
            <a:rPr lang="en-US" altLang="zh-CN" sz="1200" b="1">
              <a:solidFill>
                <a:srgbClr val="FF0000"/>
              </a:solidFill>
              <a:latin typeface="FangSong_GB2312" panose="02010609030101010101" pitchFamily="49" charset="-122"/>
              <a:ea typeface="FangSong_GB2312" panose="02010609030101010101" pitchFamily="49" charset="-122"/>
            </a:rPr>
            <a:t>11</a:t>
          </a:r>
          <a:r>
            <a:rPr lang="zh-CN" altLang="en-US" sz="1200" b="1">
              <a:solidFill>
                <a:srgbClr val="FF0000"/>
              </a:solidFill>
              <a:latin typeface="FangSong_GB2312" panose="02010609030101010101" pitchFamily="49" charset="-122"/>
              <a:ea typeface="FangSong_GB2312" panose="02010609030101010101" pitchFamily="49" charset="-122"/>
            </a:rPr>
            <a:t>。</a:t>
          </a:r>
          <a:endParaRPr lang="zh-CN" altLang="en-US" sz="1200" b="1">
            <a:solidFill>
              <a:srgbClr val="FF0000"/>
            </a:solidFill>
            <a:latin typeface="FangSong_GB2312" panose="02010609030101010101" pitchFamily="49" charset="-122"/>
            <a:ea typeface="FangSong_GB2312" panose="02010609030101010101" pitchFamily="49" charset="-122"/>
          </a:endParaRPr>
        </a:p>
      </xdr:txBody>
    </xdr:sp>
    <xdr:clientData fPrintsWithSheet="0"/>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showGridLines="0" showZeros="0" tabSelected="1" workbookViewId="0">
      <pane xSplit="5" ySplit="7" topLeftCell="F8" activePane="bottomRight" state="frozen"/>
      <selection/>
      <selection pane="topRight"/>
      <selection pane="bottomLeft"/>
      <selection pane="bottomRight" activeCell="C11" sqref="C11"/>
    </sheetView>
  </sheetViews>
  <sheetFormatPr defaultColWidth="8.775" defaultRowHeight="15.75" outlineLevelCol="4"/>
  <cols>
    <col min="1" max="1" width="32.1083333333333" style="436" customWidth="1"/>
    <col min="2" max="2" width="18.6666666666667" style="436" customWidth="1"/>
    <col min="3" max="3" width="50.775" style="436" customWidth="1"/>
    <col min="4" max="4" width="6.10833333333333" style="436" hidden="1" customWidth="1"/>
    <col min="5" max="5" width="25" style="436" customWidth="1"/>
    <col min="6" max="16384" width="8.775" style="436"/>
  </cols>
  <sheetData>
    <row r="1" ht="13.5" spans="1:1">
      <c r="A1" s="437" t="s">
        <v>0</v>
      </c>
    </row>
    <row r="2" spans="1:2">
      <c r="A2" s="438" t="s">
        <v>1</v>
      </c>
      <c r="B2" s="439" t="str">
        <f ca="1">IFERROR($C$7&amp;"_"&amp;$D$11&amp;"_人大批复预算报表_"&amp;TEXT(NOW(),"YYYYMMDD_HHmm"),IF(RIGHT(C8,2)="汇总",C8&amp;"_人大批复预算报表_"&amp;TEXT(NOW(),"YYYYMMDD_HHmm"),"请先选择填报地区"))</f>
        <v>431200_怀化市本级_人大批复预算报表_20250126 1034</v>
      </c>
    </row>
    <row r="3" ht="18" customHeight="1"/>
    <row r="4" ht="18" customHeight="1"/>
    <row r="5" ht="18" customHeight="1" spans="1:1">
      <c r="A5" s="440"/>
    </row>
    <row r="6" ht="170.1" customHeight="1" spans="1:5">
      <c r="A6" s="441" t="s">
        <v>2</v>
      </c>
      <c r="B6" s="442"/>
      <c r="C6" s="442"/>
      <c r="D6" s="442"/>
      <c r="E6" s="442"/>
    </row>
    <row r="7" ht="22.5" customHeight="1" spans="1:5">
      <c r="A7" s="442"/>
      <c r="B7" s="443" t="s">
        <v>3</v>
      </c>
      <c r="C7" s="444" t="str">
        <f>IF(D7="","",IF(RIGHT(C8,2)="汇总",LEFT(C8,2),D7&amp;REPT(0,6-LEN(D7))))</f>
        <v>431200</v>
      </c>
      <c r="D7" s="443" t="str">
        <f>IF(D8&lt;&gt;LEFT(D9,LEN(D8)),D8,IF(D9&lt;&gt;LEFT(D10,LEN(D9)),D9,D10))</f>
        <v>4312</v>
      </c>
      <c r="E7" s="443"/>
    </row>
    <row r="8" ht="22.5" customHeight="1" spans="1:5">
      <c r="A8" s="442"/>
      <c r="B8" s="443" t="s">
        <v>4</v>
      </c>
      <c r="C8" s="445" t="s">
        <v>5</v>
      </c>
      <c r="D8" s="436" t="str">
        <f>IFERROR(LEFT(C8,FIND("_",C8)-1),"")</f>
        <v>43</v>
      </c>
      <c r="E8" s="442"/>
    </row>
    <row r="9" ht="22.5" customHeight="1" spans="1:5">
      <c r="A9" s="442"/>
      <c r="B9" s="443" t="s">
        <v>6</v>
      </c>
      <c r="C9" s="445" t="s">
        <v>7</v>
      </c>
      <c r="D9" s="436" t="str">
        <f>IFERROR(LEFT(C9,FIND("_",C9)-1),"")</f>
        <v>4312</v>
      </c>
      <c r="E9" s="442"/>
    </row>
    <row r="10" ht="22.5" customHeight="1" spans="1:5">
      <c r="A10" s="442"/>
      <c r="B10" s="443" t="s">
        <v>8</v>
      </c>
      <c r="C10" s="445"/>
      <c r="D10" s="436" t="str">
        <f>IFERROR(LEFT(C10,FIND("_",C10)-1),"")</f>
        <v/>
      </c>
      <c r="E10" s="442"/>
    </row>
    <row r="11" ht="22.5" customHeight="1" spans="1:5">
      <c r="A11" s="442"/>
      <c r="B11" s="443" t="s">
        <v>9</v>
      </c>
      <c r="C11" s="445"/>
      <c r="D11" s="446" t="str">
        <f>VLOOKUP(C7,内置数据!$A$69:$B$3281,2,0)&amp;IF(C11="","","("&amp;C11&amp;")")</f>
        <v>怀化市本级</v>
      </c>
      <c r="E11" s="442"/>
    </row>
    <row r="12" ht="22.5" customHeight="1" spans="2:5">
      <c r="B12" s="443" t="s">
        <v>10</v>
      </c>
      <c r="C12" s="445" t="s">
        <v>11</v>
      </c>
      <c r="D12" s="442"/>
      <c r="E12" s="447"/>
    </row>
    <row r="13" ht="22.5" customHeight="1" spans="2:5">
      <c r="B13" s="443" t="s">
        <v>12</v>
      </c>
      <c r="C13" s="445">
        <v>18973882878</v>
      </c>
      <c r="D13" s="442"/>
      <c r="E13" s="448"/>
    </row>
  </sheetData>
  <sheetProtection autoFilter="0"/>
  <mergeCells count="1">
    <mergeCell ref="A6:E6"/>
  </mergeCells>
  <dataValidations count="2">
    <dataValidation type="list" allowBlank="1" showInputMessage="1" showErrorMessage="1" sqref="C8">
      <formula1>省级</formula1>
    </dataValidation>
    <dataValidation type="list" allowBlank="1" showInputMessage="1" showErrorMessage="1" sqref="C9:C10">
      <formula1>INDIRECT("_"&amp;C8)</formula1>
    </dataValidation>
  </dataValidations>
  <printOptions horizontalCentered="1"/>
  <pageMargins left="0.75" right="0.75" top="0.98" bottom="0.98" header="0.51" footer="0.51"/>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E227"/>
  <sheetViews>
    <sheetView showGridLines="0" showZeros="0" workbookViewId="0">
      <pane xSplit="4" ySplit="6" topLeftCell="E133" activePane="bottomRight" state="frozen"/>
      <selection/>
      <selection pane="topRight"/>
      <selection pane="bottomLeft"/>
      <selection pane="bottomRight" activeCell="D226" sqref="D226:G226"/>
    </sheetView>
  </sheetViews>
  <sheetFormatPr defaultColWidth="8.775" defaultRowHeight="13.5"/>
  <cols>
    <col min="1" max="1" width="5.88333333333333" style="182" customWidth="1"/>
    <col min="2" max="2" width="30.2166666666667" style="182" customWidth="1"/>
    <col min="3" max="3" width="14" style="343" customWidth="1"/>
    <col min="4" max="6" width="14" style="183" customWidth="1"/>
    <col min="7" max="7" width="14" style="343" customWidth="1"/>
    <col min="8" max="9" width="14" style="183" customWidth="1"/>
    <col min="10" max="16384" width="8.775" style="182"/>
  </cols>
  <sheetData>
    <row r="1" spans="1:1">
      <c r="A1" s="184" t="s">
        <v>12388</v>
      </c>
    </row>
    <row r="2" s="180" customFormat="1" ht="24" spans="1:9">
      <c r="A2" s="136" t="s">
        <v>12389</v>
      </c>
      <c r="B2" s="136"/>
      <c r="C2" s="186"/>
      <c r="D2" s="186"/>
      <c r="E2" s="186"/>
      <c r="F2" s="186"/>
      <c r="G2" s="186"/>
      <c r="H2" s="186"/>
      <c r="I2" s="186"/>
    </row>
    <row r="3" ht="18" customHeight="1" spans="9:9">
      <c r="I3" s="203" t="s">
        <v>9667</v>
      </c>
    </row>
    <row r="4" s="181" customFormat="1" ht="31.5" customHeight="1" spans="1:9">
      <c r="A4" s="344" t="s">
        <v>9732</v>
      </c>
      <c r="B4" s="344"/>
      <c r="C4" s="23" t="s">
        <v>12390</v>
      </c>
      <c r="D4" s="23" t="s">
        <v>12391</v>
      </c>
      <c r="E4" s="23" t="s">
        <v>12392</v>
      </c>
      <c r="F4" s="23" t="s">
        <v>12393</v>
      </c>
      <c r="G4" s="23" t="s">
        <v>12197</v>
      </c>
      <c r="H4" s="23" t="s">
        <v>12394</v>
      </c>
      <c r="I4" s="23" t="s">
        <v>12395</v>
      </c>
    </row>
    <row r="5" s="181" customFormat="1" ht="27" customHeight="1" spans="1:9">
      <c r="A5" s="344" t="s">
        <v>12396</v>
      </c>
      <c r="B5" s="344" t="s">
        <v>12397</v>
      </c>
      <c r="C5" s="23"/>
      <c r="D5" s="23"/>
      <c r="E5" s="23"/>
      <c r="F5" s="23"/>
      <c r="G5" s="23"/>
      <c r="H5" s="23"/>
      <c r="I5" s="23"/>
    </row>
    <row r="6" ht="20.1" customHeight="1" spans="1:9">
      <c r="A6" s="345" t="s">
        <v>9735</v>
      </c>
      <c r="B6" s="346" t="s">
        <v>9736</v>
      </c>
      <c r="C6" s="168">
        <f>VLOOKUP(A6,'表二之一（类款级汇总）'!$A$6:$E$221,5,0)</f>
        <v>5932</v>
      </c>
      <c r="D6" s="194">
        <v>5932</v>
      </c>
      <c r="E6" s="194"/>
      <c r="F6" s="194"/>
      <c r="G6" s="194"/>
      <c r="H6" s="194"/>
      <c r="I6" s="168">
        <f t="shared" ref="I6:I71" si="0">C6-SUM(D6:H6)</f>
        <v>0</v>
      </c>
    </row>
    <row r="7" ht="20.1" customHeight="1" spans="1:9">
      <c r="A7" s="345" t="s">
        <v>9737</v>
      </c>
      <c r="B7" s="346" t="s">
        <v>9738</v>
      </c>
      <c r="C7" s="168">
        <f>VLOOKUP(A7,'表二之一（类款级汇总）'!$A$6:$E$221,5,0)</f>
        <v>1669</v>
      </c>
      <c r="D7" s="194">
        <v>1669</v>
      </c>
      <c r="E7" s="194"/>
      <c r="F7" s="194"/>
      <c r="G7" s="194"/>
      <c r="H7" s="194"/>
      <c r="I7" s="168">
        <f t="shared" si="0"/>
        <v>0</v>
      </c>
    </row>
    <row r="8" ht="20.1" customHeight="1" spans="1:9">
      <c r="A8" s="345" t="s">
        <v>9739</v>
      </c>
      <c r="B8" s="346" t="s">
        <v>9740</v>
      </c>
      <c r="C8" s="168">
        <f>VLOOKUP(A8,'表二之一（类款级汇总）'!$A$6:$E$221,5,0)</f>
        <v>16706</v>
      </c>
      <c r="D8" s="194">
        <v>16706</v>
      </c>
      <c r="E8" s="194"/>
      <c r="F8" s="194"/>
      <c r="G8" s="194"/>
      <c r="H8" s="194"/>
      <c r="I8" s="168">
        <f t="shared" si="0"/>
        <v>0</v>
      </c>
    </row>
    <row r="9" ht="20.1" customHeight="1" spans="1:9">
      <c r="A9" s="345" t="s">
        <v>9741</v>
      </c>
      <c r="B9" s="346" t="s">
        <v>9742</v>
      </c>
      <c r="C9" s="168">
        <f>VLOOKUP(A9,'表二之一（类款级汇总）'!$A$6:$E$221,5,0)</f>
        <v>6664</v>
      </c>
      <c r="D9" s="194">
        <v>6664</v>
      </c>
      <c r="E9" s="194"/>
      <c r="F9" s="194"/>
      <c r="G9" s="194"/>
      <c r="H9" s="194"/>
      <c r="I9" s="168">
        <f t="shared" si="0"/>
        <v>0</v>
      </c>
    </row>
    <row r="10" ht="20.1" customHeight="1" spans="1:9">
      <c r="A10" s="345" t="s">
        <v>9743</v>
      </c>
      <c r="B10" s="346" t="s">
        <v>9744</v>
      </c>
      <c r="C10" s="168">
        <f>VLOOKUP(A10,'表二之一（类款级汇总）'!$A$6:$E$221,5,0)</f>
        <v>930</v>
      </c>
      <c r="D10" s="194">
        <v>930</v>
      </c>
      <c r="E10" s="194"/>
      <c r="F10" s="194"/>
      <c r="G10" s="194"/>
      <c r="H10" s="194"/>
      <c r="I10" s="168">
        <f t="shared" si="0"/>
        <v>0</v>
      </c>
    </row>
    <row r="11" ht="20.1" customHeight="1" spans="1:9">
      <c r="A11" s="345" t="s">
        <v>9745</v>
      </c>
      <c r="B11" s="346" t="s">
        <v>9746</v>
      </c>
      <c r="C11" s="168">
        <f>VLOOKUP(A11,'表二之一（类款级汇总）'!$A$6:$E$221,5,0)</f>
        <v>5862</v>
      </c>
      <c r="D11" s="194">
        <v>5862</v>
      </c>
      <c r="E11" s="194"/>
      <c r="F11" s="194"/>
      <c r="G11" s="194"/>
      <c r="H11" s="194"/>
      <c r="I11" s="168">
        <f t="shared" si="0"/>
        <v>0</v>
      </c>
    </row>
    <row r="12" ht="20.1" customHeight="1" spans="1:9">
      <c r="A12" s="345" t="s">
        <v>9747</v>
      </c>
      <c r="B12" s="346" t="s">
        <v>9748</v>
      </c>
      <c r="C12" s="168">
        <f>VLOOKUP(A12,'表二之一（类款级汇总）'!$A$6:$E$221,5,0)</f>
        <v>9245</v>
      </c>
      <c r="D12" s="194">
        <v>9245</v>
      </c>
      <c r="E12" s="194"/>
      <c r="F12" s="194"/>
      <c r="G12" s="194"/>
      <c r="H12" s="194"/>
      <c r="I12" s="168">
        <f t="shared" si="0"/>
        <v>0</v>
      </c>
    </row>
    <row r="13" ht="20.1" customHeight="1" spans="1:9">
      <c r="A13" s="345" t="s">
        <v>9749</v>
      </c>
      <c r="B13" s="346" t="s">
        <v>9750</v>
      </c>
      <c r="C13" s="168">
        <f>VLOOKUP(A13,'表二之一（类款级汇总）'!$A$6:$E$221,5,0)</f>
        <v>1825</v>
      </c>
      <c r="D13" s="194">
        <v>1825</v>
      </c>
      <c r="E13" s="194"/>
      <c r="F13" s="194"/>
      <c r="G13" s="194"/>
      <c r="H13" s="194"/>
      <c r="I13" s="168">
        <f t="shared" si="0"/>
        <v>0</v>
      </c>
    </row>
    <row r="14" ht="20.1" customHeight="1" spans="1:9">
      <c r="A14" s="345" t="s">
        <v>9751</v>
      </c>
      <c r="B14" s="346" t="s">
        <v>9752</v>
      </c>
      <c r="C14" s="168">
        <f>VLOOKUP(A14,'表二之一（类款级汇总）'!$A$6:$E$221,5,0)</f>
        <v>0</v>
      </c>
      <c r="D14" s="194">
        <v>0</v>
      </c>
      <c r="E14" s="194"/>
      <c r="F14" s="194"/>
      <c r="G14" s="194"/>
      <c r="H14" s="194"/>
      <c r="I14" s="168">
        <f t="shared" si="0"/>
        <v>0</v>
      </c>
    </row>
    <row r="15" ht="20.1" customHeight="1" spans="1:9">
      <c r="A15" s="345" t="s">
        <v>9753</v>
      </c>
      <c r="B15" s="346" t="s">
        <v>9754</v>
      </c>
      <c r="C15" s="168">
        <f>VLOOKUP(A15,'表二之一（类款级汇总）'!$A$6:$E$221,5,0)</f>
        <v>16718</v>
      </c>
      <c r="D15" s="194">
        <v>16718</v>
      </c>
      <c r="E15" s="194"/>
      <c r="F15" s="194"/>
      <c r="G15" s="194"/>
      <c r="H15" s="194"/>
      <c r="I15" s="168">
        <f t="shared" si="0"/>
        <v>0</v>
      </c>
    </row>
    <row r="16" ht="20.1" customHeight="1" spans="1:9">
      <c r="A16" s="345" t="s">
        <v>9755</v>
      </c>
      <c r="B16" s="346" t="s">
        <v>9756</v>
      </c>
      <c r="C16" s="168">
        <f>VLOOKUP(A16,'表二之一（类款级汇总）'!$A$6:$E$221,5,0)</f>
        <v>3441</v>
      </c>
      <c r="D16" s="194">
        <v>3441</v>
      </c>
      <c r="E16" s="194"/>
      <c r="F16" s="194"/>
      <c r="G16" s="194"/>
      <c r="H16" s="194"/>
      <c r="I16" s="168">
        <f t="shared" si="0"/>
        <v>0</v>
      </c>
    </row>
    <row r="17" ht="20.1" customHeight="1" spans="1:9">
      <c r="A17" s="345" t="s">
        <v>9757</v>
      </c>
      <c r="B17" s="346" t="s">
        <v>9758</v>
      </c>
      <c r="C17" s="168">
        <f>VLOOKUP(A17,'表二之一（类款级汇总）'!$A$6:$E$221,5,0)</f>
        <v>98</v>
      </c>
      <c r="D17" s="194">
        <v>98</v>
      </c>
      <c r="E17" s="194"/>
      <c r="F17" s="194"/>
      <c r="G17" s="194"/>
      <c r="H17" s="194"/>
      <c r="I17" s="168">
        <f t="shared" si="0"/>
        <v>0</v>
      </c>
    </row>
    <row r="18" ht="20.1" customHeight="1" spans="1:9">
      <c r="A18" s="345" t="s">
        <v>9759</v>
      </c>
      <c r="B18" s="346" t="s">
        <v>9760</v>
      </c>
      <c r="C18" s="168">
        <f>VLOOKUP(A18,'表二之一（类款级汇总）'!$A$6:$E$221,5,0)</f>
        <v>800</v>
      </c>
      <c r="D18" s="194">
        <v>800</v>
      </c>
      <c r="E18" s="194"/>
      <c r="F18" s="194"/>
      <c r="G18" s="194"/>
      <c r="H18" s="194"/>
      <c r="I18" s="168">
        <f t="shared" si="0"/>
        <v>0</v>
      </c>
    </row>
    <row r="19" ht="20.1" customHeight="1" spans="1:9">
      <c r="A19" s="345" t="s">
        <v>9761</v>
      </c>
      <c r="B19" s="346" t="s">
        <v>9762</v>
      </c>
      <c r="C19" s="168">
        <f>VLOOKUP(A19,'表二之一（类款级汇总）'!$A$6:$E$221,5,0)</f>
        <v>91</v>
      </c>
      <c r="D19" s="194">
        <v>91</v>
      </c>
      <c r="E19" s="194"/>
      <c r="F19" s="194"/>
      <c r="G19" s="194"/>
      <c r="H19" s="194"/>
      <c r="I19" s="168">
        <f t="shared" si="0"/>
        <v>0</v>
      </c>
    </row>
    <row r="20" ht="20.1" customHeight="1" spans="1:9">
      <c r="A20" s="345" t="s">
        <v>9763</v>
      </c>
      <c r="B20" s="346" t="s">
        <v>9764</v>
      </c>
      <c r="C20" s="168">
        <f>VLOOKUP(A20,'表二之一（类款级汇总）'!$A$6:$E$221,5,0)</f>
        <v>239</v>
      </c>
      <c r="D20" s="194">
        <v>239</v>
      </c>
      <c r="E20" s="194"/>
      <c r="F20" s="194"/>
      <c r="G20" s="194"/>
      <c r="H20" s="194"/>
      <c r="I20" s="168">
        <f t="shared" si="0"/>
        <v>0</v>
      </c>
    </row>
    <row r="21" ht="20.1" customHeight="1" spans="1:9">
      <c r="A21" s="345" t="s">
        <v>9765</v>
      </c>
      <c r="B21" s="346" t="s">
        <v>9766</v>
      </c>
      <c r="C21" s="168">
        <f>VLOOKUP(A21,'表二之一（类款级汇总）'!$A$6:$E$221,5,0)</f>
        <v>753</v>
      </c>
      <c r="D21" s="194">
        <v>753</v>
      </c>
      <c r="E21" s="194"/>
      <c r="F21" s="194"/>
      <c r="G21" s="194"/>
      <c r="H21" s="194"/>
      <c r="I21" s="168">
        <f t="shared" si="0"/>
        <v>0</v>
      </c>
    </row>
    <row r="22" ht="20.1" customHeight="1" spans="1:9">
      <c r="A22" s="345" t="s">
        <v>9767</v>
      </c>
      <c r="B22" s="346" t="s">
        <v>9768</v>
      </c>
      <c r="C22" s="168">
        <f>VLOOKUP(A22,'表二之一（类款级汇总）'!$A$6:$E$221,5,0)</f>
        <v>1412</v>
      </c>
      <c r="D22" s="194">
        <v>1412</v>
      </c>
      <c r="E22" s="194"/>
      <c r="F22" s="194"/>
      <c r="G22" s="194"/>
      <c r="H22" s="194"/>
      <c r="I22" s="168">
        <f t="shared" si="0"/>
        <v>0</v>
      </c>
    </row>
    <row r="23" ht="20.1" customHeight="1" spans="1:9">
      <c r="A23" s="345" t="s">
        <v>9769</v>
      </c>
      <c r="B23" s="346" t="s">
        <v>9770</v>
      </c>
      <c r="C23" s="168">
        <f>VLOOKUP(A23,'表二之一（类款级汇总）'!$A$6:$E$221,5,0)</f>
        <v>4734</v>
      </c>
      <c r="D23" s="194">
        <v>4734</v>
      </c>
      <c r="E23" s="194"/>
      <c r="F23" s="194"/>
      <c r="G23" s="194"/>
      <c r="H23" s="194"/>
      <c r="I23" s="168">
        <f t="shared" si="0"/>
        <v>0</v>
      </c>
    </row>
    <row r="24" ht="20.1" customHeight="1" spans="1:9">
      <c r="A24" s="345" t="s">
        <v>9771</v>
      </c>
      <c r="B24" s="346" t="s">
        <v>9772</v>
      </c>
      <c r="C24" s="168">
        <f>VLOOKUP(A24,'表二之一（类款级汇总）'!$A$6:$E$221,5,0)</f>
        <v>4549</v>
      </c>
      <c r="D24" s="194">
        <v>4549</v>
      </c>
      <c r="E24" s="194"/>
      <c r="F24" s="194"/>
      <c r="G24" s="194"/>
      <c r="H24" s="194"/>
      <c r="I24" s="168">
        <f t="shared" si="0"/>
        <v>0</v>
      </c>
    </row>
    <row r="25" ht="20.1" customHeight="1" spans="1:9">
      <c r="A25" s="345" t="s">
        <v>9773</v>
      </c>
      <c r="B25" s="346" t="s">
        <v>9774</v>
      </c>
      <c r="C25" s="168">
        <f>VLOOKUP(A25,'表二之一（类款级汇总）'!$A$6:$E$221,5,0)</f>
        <v>1615</v>
      </c>
      <c r="D25" s="194">
        <v>1615</v>
      </c>
      <c r="E25" s="194"/>
      <c r="F25" s="194"/>
      <c r="G25" s="194"/>
      <c r="H25" s="194"/>
      <c r="I25" s="168">
        <f t="shared" si="0"/>
        <v>0</v>
      </c>
    </row>
    <row r="26" ht="20.1" customHeight="1" spans="1:9">
      <c r="A26" s="345" t="s">
        <v>9775</v>
      </c>
      <c r="B26" s="346" t="s">
        <v>9776</v>
      </c>
      <c r="C26" s="168">
        <f>VLOOKUP(A26,'表二之一（类款级汇总）'!$A$6:$E$221,5,0)</f>
        <v>854</v>
      </c>
      <c r="D26" s="194">
        <v>854</v>
      </c>
      <c r="E26" s="194"/>
      <c r="F26" s="194"/>
      <c r="G26" s="194"/>
      <c r="H26" s="194"/>
      <c r="I26" s="168">
        <f t="shared" si="0"/>
        <v>0</v>
      </c>
    </row>
    <row r="27" ht="20.1" customHeight="1" spans="1:9">
      <c r="A27" s="345" t="s">
        <v>9777</v>
      </c>
      <c r="B27" s="346" t="s">
        <v>9778</v>
      </c>
      <c r="C27" s="168">
        <f>VLOOKUP(A27,'表二之一（类款级汇总）'!$A$6:$E$221,5,0)</f>
        <v>494</v>
      </c>
      <c r="D27" s="194">
        <v>494</v>
      </c>
      <c r="E27" s="194"/>
      <c r="F27" s="194"/>
      <c r="G27" s="194"/>
      <c r="H27" s="194"/>
      <c r="I27" s="168">
        <f t="shared" si="0"/>
        <v>0</v>
      </c>
    </row>
    <row r="28" ht="20.1" customHeight="1" spans="1:9">
      <c r="A28" s="345" t="s">
        <v>9779</v>
      </c>
      <c r="B28" s="346" t="s">
        <v>9780</v>
      </c>
      <c r="C28" s="168">
        <f>VLOOKUP(A28,'表二之一（类款级汇总）'!$A$6:$E$221,5,0)</f>
        <v>0</v>
      </c>
      <c r="D28" s="194">
        <v>0</v>
      </c>
      <c r="E28" s="194"/>
      <c r="F28" s="194"/>
      <c r="G28" s="194"/>
      <c r="H28" s="194"/>
      <c r="I28" s="168">
        <f t="shared" si="0"/>
        <v>0</v>
      </c>
    </row>
    <row r="29" ht="20.1" customHeight="1" spans="1:9">
      <c r="A29" s="345" t="s">
        <v>9781</v>
      </c>
      <c r="B29" s="346" t="s">
        <v>9782</v>
      </c>
      <c r="C29" s="168">
        <f>VLOOKUP(A29,'表二之一（类款级汇总）'!$A$6:$E$221,5,0)</f>
        <v>0</v>
      </c>
      <c r="D29" s="194">
        <v>0</v>
      </c>
      <c r="E29" s="194"/>
      <c r="F29" s="194"/>
      <c r="G29" s="194"/>
      <c r="H29" s="194"/>
      <c r="I29" s="168">
        <f t="shared" si="0"/>
        <v>0</v>
      </c>
    </row>
    <row r="30" ht="20.1" customHeight="1" spans="1:9">
      <c r="A30" s="345" t="s">
        <v>9783</v>
      </c>
      <c r="B30" s="346" t="s">
        <v>9784</v>
      </c>
      <c r="C30" s="168">
        <f>VLOOKUP(A30,'表二之一（类款级汇总）'!$A$6:$E$221,5,0)</f>
        <v>6971</v>
      </c>
      <c r="D30" s="194">
        <v>6971</v>
      </c>
      <c r="E30" s="194"/>
      <c r="F30" s="194"/>
      <c r="G30" s="194"/>
      <c r="H30" s="194"/>
      <c r="I30" s="168">
        <f t="shared" si="0"/>
        <v>0</v>
      </c>
    </row>
    <row r="31" ht="20.1" customHeight="1" spans="1:9">
      <c r="A31" s="345" t="s">
        <v>9785</v>
      </c>
      <c r="B31" s="346" t="s">
        <v>9786</v>
      </c>
      <c r="C31" s="168">
        <f>VLOOKUP(A31,'表二之一（类款级汇总）'!$A$6:$E$221,5,0)</f>
        <v>0</v>
      </c>
      <c r="D31" s="194">
        <v>0</v>
      </c>
      <c r="E31" s="194"/>
      <c r="F31" s="194"/>
      <c r="G31" s="194"/>
      <c r="H31" s="194"/>
      <c r="I31" s="168">
        <f t="shared" si="0"/>
        <v>0</v>
      </c>
    </row>
    <row r="32" ht="20.1" customHeight="1" spans="1:9">
      <c r="A32" s="345" t="s">
        <v>9787</v>
      </c>
      <c r="B32" s="346" t="s">
        <v>9788</v>
      </c>
      <c r="C32" s="168">
        <f>VLOOKUP(A32,'表二之一（类款级汇总）'!$A$6:$E$221,5,0)</f>
        <v>0</v>
      </c>
      <c r="D32" s="194">
        <v>0</v>
      </c>
      <c r="E32" s="194"/>
      <c r="F32" s="194"/>
      <c r="G32" s="194"/>
      <c r="H32" s="194"/>
      <c r="I32" s="168">
        <f t="shared" si="0"/>
        <v>0</v>
      </c>
    </row>
    <row r="33" ht="20.1" customHeight="1" spans="1:9">
      <c r="A33" s="345" t="s">
        <v>9789</v>
      </c>
      <c r="B33" s="346" t="s">
        <v>9790</v>
      </c>
      <c r="C33" s="168">
        <f>VLOOKUP(A33,'表二之一（类款级汇总）'!$A$6:$E$221,5,0)</f>
        <v>7665</v>
      </c>
      <c r="D33" s="194">
        <v>7665</v>
      </c>
      <c r="E33" s="194"/>
      <c r="F33" s="194"/>
      <c r="G33" s="194"/>
      <c r="H33" s="194"/>
      <c r="I33" s="168">
        <f t="shared" si="0"/>
        <v>0</v>
      </c>
    </row>
    <row r="34" ht="20.1" customHeight="1" spans="1:9">
      <c r="A34" s="345" t="s">
        <v>9793</v>
      </c>
      <c r="B34" s="346" t="s">
        <v>9794</v>
      </c>
      <c r="C34" s="168">
        <f>VLOOKUP(A34,'表二之一（类款级汇总）'!$A$6:$E$221,5,0)</f>
        <v>0</v>
      </c>
      <c r="D34" s="194">
        <v>0</v>
      </c>
      <c r="E34" s="194"/>
      <c r="F34" s="194"/>
      <c r="G34" s="194"/>
      <c r="H34" s="194"/>
      <c r="I34" s="168">
        <f t="shared" si="0"/>
        <v>0</v>
      </c>
    </row>
    <row r="35" ht="20.1" customHeight="1" spans="1:9">
      <c r="A35" s="345" t="s">
        <v>9795</v>
      </c>
      <c r="B35" s="346" t="s">
        <v>9796</v>
      </c>
      <c r="C35" s="168">
        <f>VLOOKUP(A35,'表二之一（类款级汇总）'!$A$6:$E$221,5,0)</f>
        <v>0</v>
      </c>
      <c r="D35" s="194">
        <v>0</v>
      </c>
      <c r="E35" s="194"/>
      <c r="F35" s="194"/>
      <c r="G35" s="194"/>
      <c r="H35" s="194"/>
      <c r="I35" s="168">
        <f t="shared" si="0"/>
        <v>0</v>
      </c>
    </row>
    <row r="36" ht="20.1" customHeight="1" spans="1:9">
      <c r="A36" s="345" t="s">
        <v>9797</v>
      </c>
      <c r="B36" s="346" t="s">
        <v>9798</v>
      </c>
      <c r="C36" s="168">
        <f>VLOOKUP(A36,'表二之一（类款级汇总）'!$A$6:$E$221,5,0)</f>
        <v>0</v>
      </c>
      <c r="D36" s="194">
        <v>0</v>
      </c>
      <c r="E36" s="194"/>
      <c r="F36" s="194"/>
      <c r="G36" s="194"/>
      <c r="H36" s="194"/>
      <c r="I36" s="168">
        <f t="shared" si="0"/>
        <v>0</v>
      </c>
    </row>
    <row r="37" ht="20.1" customHeight="1" spans="1:9">
      <c r="A37" s="345" t="s">
        <v>9799</v>
      </c>
      <c r="B37" s="346" t="s">
        <v>9800</v>
      </c>
      <c r="C37" s="168">
        <f>VLOOKUP(A37,'表二之一（类款级汇总）'!$A$6:$E$221,5,0)</f>
        <v>0</v>
      </c>
      <c r="D37" s="194">
        <v>0</v>
      </c>
      <c r="E37" s="194"/>
      <c r="F37" s="194"/>
      <c r="G37" s="194"/>
      <c r="H37" s="194"/>
      <c r="I37" s="168">
        <f t="shared" si="0"/>
        <v>0</v>
      </c>
    </row>
    <row r="38" ht="20.1" customHeight="1" spans="1:9">
      <c r="A38" s="345" t="s">
        <v>9801</v>
      </c>
      <c r="B38" s="346" t="s">
        <v>9802</v>
      </c>
      <c r="C38" s="168">
        <f>VLOOKUP(A38,'表二之一（类款级汇总）'!$A$6:$E$221,5,0)</f>
        <v>0</v>
      </c>
      <c r="D38" s="194">
        <v>0</v>
      </c>
      <c r="E38" s="194"/>
      <c r="F38" s="194"/>
      <c r="G38" s="194"/>
      <c r="H38" s="194"/>
      <c r="I38" s="168">
        <f t="shared" si="0"/>
        <v>0</v>
      </c>
    </row>
    <row r="39" ht="20.1" customHeight="1" spans="1:9">
      <c r="A39" s="345" t="s">
        <v>9803</v>
      </c>
      <c r="B39" s="346" t="s">
        <v>9804</v>
      </c>
      <c r="C39" s="168">
        <f>VLOOKUP(A39,'表二之一（类款级汇总）'!$A$6:$E$221,5,0)</f>
        <v>0</v>
      </c>
      <c r="D39" s="194">
        <v>0</v>
      </c>
      <c r="E39" s="194"/>
      <c r="F39" s="194"/>
      <c r="G39" s="194"/>
      <c r="H39" s="194"/>
      <c r="I39" s="168">
        <f t="shared" si="0"/>
        <v>0</v>
      </c>
    </row>
    <row r="40" ht="20.1" customHeight="1" spans="1:9">
      <c r="A40" s="345" t="s">
        <v>9805</v>
      </c>
      <c r="B40" s="346" t="s">
        <v>9806</v>
      </c>
      <c r="C40" s="168">
        <f>VLOOKUP(A40,'表二之一（类款级汇总）'!$A$6:$E$221,5,0)</f>
        <v>0</v>
      </c>
      <c r="D40" s="194">
        <v>0</v>
      </c>
      <c r="E40" s="194"/>
      <c r="F40" s="194"/>
      <c r="G40" s="194"/>
      <c r="H40" s="194"/>
      <c r="I40" s="168">
        <f t="shared" si="0"/>
        <v>0</v>
      </c>
    </row>
    <row r="41" ht="20.1" customHeight="1" spans="1:9">
      <c r="A41" s="345" t="s">
        <v>9807</v>
      </c>
      <c r="B41" s="346" t="s">
        <v>9808</v>
      </c>
      <c r="C41" s="168">
        <f>VLOOKUP(A41,'表二之一（类款级汇总）'!$A$6:$E$221,5,0)</f>
        <v>0</v>
      </c>
      <c r="D41" s="194">
        <v>0</v>
      </c>
      <c r="E41" s="194"/>
      <c r="F41" s="194"/>
      <c r="G41" s="194"/>
      <c r="H41" s="194"/>
      <c r="I41" s="168">
        <f t="shared" si="0"/>
        <v>0</v>
      </c>
    </row>
    <row r="42" ht="20.1" customHeight="1" spans="1:9">
      <c r="A42" s="345" t="s">
        <v>9809</v>
      </c>
      <c r="B42" s="346" t="s">
        <v>9810</v>
      </c>
      <c r="C42" s="168">
        <f>VLOOKUP(A42,'表二之一（类款级汇总）'!$A$6:$E$221,5,0)</f>
        <v>0</v>
      </c>
      <c r="D42" s="194">
        <v>0</v>
      </c>
      <c r="E42" s="194"/>
      <c r="F42" s="194"/>
      <c r="G42" s="194"/>
      <c r="H42" s="194"/>
      <c r="I42" s="168">
        <f t="shared" si="0"/>
        <v>0</v>
      </c>
    </row>
    <row r="43" ht="20.1" customHeight="1" spans="1:9">
      <c r="A43" s="345" t="s">
        <v>9813</v>
      </c>
      <c r="B43" s="346" t="s">
        <v>9814</v>
      </c>
      <c r="C43" s="168">
        <f>VLOOKUP(A43,'表二之一（类款级汇总）'!$A$6:$E$221,5,0)</f>
        <v>0</v>
      </c>
      <c r="D43" s="194">
        <v>0</v>
      </c>
      <c r="E43" s="194"/>
      <c r="F43" s="194"/>
      <c r="G43" s="194"/>
      <c r="H43" s="194"/>
      <c r="I43" s="168">
        <f t="shared" si="0"/>
        <v>0</v>
      </c>
    </row>
    <row r="44" ht="20.1" customHeight="1" spans="1:9">
      <c r="A44" s="345" t="s">
        <v>9815</v>
      </c>
      <c r="B44" s="346" t="s">
        <v>9816</v>
      </c>
      <c r="C44" s="168">
        <f>VLOOKUP(A44,'表二之一（类款级汇总）'!$A$6:$E$221,5,0)</f>
        <v>0</v>
      </c>
      <c r="D44" s="194">
        <v>0</v>
      </c>
      <c r="E44" s="194"/>
      <c r="F44" s="194"/>
      <c r="G44" s="194"/>
      <c r="H44" s="194"/>
      <c r="I44" s="168">
        <f t="shared" si="0"/>
        <v>0</v>
      </c>
    </row>
    <row r="45" ht="20.1" customHeight="1" spans="1:9">
      <c r="A45" s="345" t="s">
        <v>9817</v>
      </c>
      <c r="B45" s="346" t="s">
        <v>9818</v>
      </c>
      <c r="C45" s="168">
        <f>VLOOKUP(A45,'表二之一（类款级汇总）'!$A$6:$E$221,5,0)</f>
        <v>0</v>
      </c>
      <c r="D45" s="194">
        <v>0</v>
      </c>
      <c r="E45" s="194"/>
      <c r="F45" s="194"/>
      <c r="G45" s="194"/>
      <c r="H45" s="194"/>
      <c r="I45" s="168">
        <f t="shared" si="0"/>
        <v>0</v>
      </c>
    </row>
    <row r="46" ht="20.1" customHeight="1" spans="1:9">
      <c r="A46" s="345" t="s">
        <v>9819</v>
      </c>
      <c r="B46" s="346" t="s">
        <v>9820</v>
      </c>
      <c r="C46" s="168">
        <f>VLOOKUP(A46,'表二之一（类款级汇总）'!$A$6:$E$221,5,0)</f>
        <v>2086</v>
      </c>
      <c r="D46" s="194">
        <v>2086</v>
      </c>
      <c r="E46" s="194"/>
      <c r="F46" s="194"/>
      <c r="G46" s="194"/>
      <c r="H46" s="194"/>
      <c r="I46" s="168">
        <f t="shared" si="0"/>
        <v>0</v>
      </c>
    </row>
    <row r="47" ht="20.1" customHeight="1" spans="1:9">
      <c r="A47" s="345" t="s">
        <v>9821</v>
      </c>
      <c r="B47" s="346" t="s">
        <v>9822</v>
      </c>
      <c r="C47" s="168">
        <f>VLOOKUP(A47,'表二之一（类款级汇总）'!$A$6:$E$221,5,0)</f>
        <v>61</v>
      </c>
      <c r="D47" s="194">
        <v>61</v>
      </c>
      <c r="E47" s="194"/>
      <c r="F47" s="194"/>
      <c r="G47" s="194"/>
      <c r="H47" s="194"/>
      <c r="I47" s="168">
        <f t="shared" si="0"/>
        <v>0</v>
      </c>
    </row>
    <row r="48" ht="20.1" customHeight="1" spans="1:9">
      <c r="A48" s="345" t="s">
        <v>9825</v>
      </c>
      <c r="B48" s="346" t="s">
        <v>9826</v>
      </c>
      <c r="C48" s="168">
        <f>VLOOKUP(A48,'表二之一（类款级汇总）'!$A$6:$E$221,5,0)</f>
        <v>0</v>
      </c>
      <c r="D48" s="194">
        <v>0</v>
      </c>
      <c r="E48" s="194"/>
      <c r="F48" s="194"/>
      <c r="G48" s="194"/>
      <c r="H48" s="194"/>
      <c r="I48" s="168">
        <f t="shared" si="0"/>
        <v>0</v>
      </c>
    </row>
    <row r="49" ht="20.1" customHeight="1" spans="1:9">
      <c r="A49" s="345" t="s">
        <v>9827</v>
      </c>
      <c r="B49" s="346" t="s">
        <v>9828</v>
      </c>
      <c r="C49" s="168">
        <f>VLOOKUP(A49,'表二之一（类款级汇总）'!$A$6:$E$221,5,0)</f>
        <v>44081</v>
      </c>
      <c r="D49" s="194">
        <v>44081</v>
      </c>
      <c r="E49" s="194"/>
      <c r="F49" s="194"/>
      <c r="G49" s="194"/>
      <c r="H49" s="194"/>
      <c r="I49" s="168">
        <f t="shared" si="0"/>
        <v>0</v>
      </c>
    </row>
    <row r="50" ht="20.1" customHeight="1" spans="1:9">
      <c r="A50" s="345" t="s">
        <v>9829</v>
      </c>
      <c r="B50" s="346" t="s">
        <v>9830</v>
      </c>
      <c r="C50" s="168">
        <f>VLOOKUP(A50,'表二之一（类款级汇总）'!$A$6:$E$221,5,0)</f>
        <v>366</v>
      </c>
      <c r="D50" s="194">
        <v>366</v>
      </c>
      <c r="E50" s="194"/>
      <c r="F50" s="194"/>
      <c r="G50" s="194"/>
      <c r="H50" s="194"/>
      <c r="I50" s="168">
        <f t="shared" si="0"/>
        <v>0</v>
      </c>
    </row>
    <row r="51" ht="20.1" customHeight="1" spans="1:9">
      <c r="A51" s="345" t="s">
        <v>9831</v>
      </c>
      <c r="B51" s="346" t="s">
        <v>9832</v>
      </c>
      <c r="C51" s="168">
        <f>VLOOKUP(A51,'表二之一（类款级汇总）'!$A$6:$E$221,5,0)</f>
        <v>282</v>
      </c>
      <c r="D51" s="194">
        <v>282</v>
      </c>
      <c r="E51" s="194"/>
      <c r="F51" s="194"/>
      <c r="G51" s="194"/>
      <c r="H51" s="194"/>
      <c r="I51" s="168">
        <f t="shared" si="0"/>
        <v>0</v>
      </c>
    </row>
    <row r="52" ht="20.1" customHeight="1" spans="1:9">
      <c r="A52" s="345" t="s">
        <v>9833</v>
      </c>
      <c r="B52" s="347" t="s">
        <v>9834</v>
      </c>
      <c r="C52" s="168">
        <f>VLOOKUP(A52,'表二之一（类款级汇总）'!$A$6:$E$221,5,0)</f>
        <v>450</v>
      </c>
      <c r="D52" s="194">
        <v>450</v>
      </c>
      <c r="E52" s="194"/>
      <c r="F52" s="194"/>
      <c r="G52" s="194"/>
      <c r="H52" s="194"/>
      <c r="I52" s="168">
        <f t="shared" si="0"/>
        <v>0</v>
      </c>
    </row>
    <row r="53" ht="20.1" customHeight="1" spans="1:9">
      <c r="A53" s="345" t="s">
        <v>9835</v>
      </c>
      <c r="B53" s="346" t="s">
        <v>9836</v>
      </c>
      <c r="C53" s="168">
        <f>VLOOKUP(A53,'表二之一（类款级汇总）'!$A$6:$E$221,5,0)</f>
        <v>1583</v>
      </c>
      <c r="D53" s="194">
        <v>1583</v>
      </c>
      <c r="E53" s="194"/>
      <c r="F53" s="194"/>
      <c r="G53" s="194"/>
      <c r="H53" s="194"/>
      <c r="I53" s="168">
        <f t="shared" si="0"/>
        <v>0</v>
      </c>
    </row>
    <row r="54" ht="20.1" customHeight="1" spans="1:9">
      <c r="A54" s="345" t="s">
        <v>9837</v>
      </c>
      <c r="B54" s="346" t="s">
        <v>9838</v>
      </c>
      <c r="C54" s="168">
        <f>VLOOKUP(A54,'表二之一（类款级汇总）'!$A$6:$E$221,5,0)</f>
        <v>0</v>
      </c>
      <c r="D54" s="194">
        <v>0</v>
      </c>
      <c r="E54" s="194"/>
      <c r="F54" s="194"/>
      <c r="G54" s="194"/>
      <c r="H54" s="194"/>
      <c r="I54" s="168">
        <f t="shared" si="0"/>
        <v>0</v>
      </c>
    </row>
    <row r="55" ht="20.1" customHeight="1" spans="1:9">
      <c r="A55" s="345" t="s">
        <v>9839</v>
      </c>
      <c r="B55" s="347" t="s">
        <v>9840</v>
      </c>
      <c r="C55" s="168">
        <f>VLOOKUP(A55,'表二之一（类款级汇总）'!$A$6:$E$221,5,0)</f>
        <v>2553</v>
      </c>
      <c r="D55" s="194">
        <v>2553</v>
      </c>
      <c r="E55" s="194"/>
      <c r="F55" s="194"/>
      <c r="G55" s="194"/>
      <c r="H55" s="194"/>
      <c r="I55" s="168">
        <f t="shared" si="0"/>
        <v>0</v>
      </c>
    </row>
    <row r="56" ht="20.1" customHeight="1" spans="1:9">
      <c r="A56" s="345" t="s">
        <v>9841</v>
      </c>
      <c r="B56" s="346" t="s">
        <v>9842</v>
      </c>
      <c r="C56" s="168">
        <f>VLOOKUP(A56,'表二之一（类款级汇总）'!$A$6:$E$221,5,0)</f>
        <v>0</v>
      </c>
      <c r="D56" s="194">
        <v>0</v>
      </c>
      <c r="E56" s="194"/>
      <c r="F56" s="194"/>
      <c r="G56" s="194"/>
      <c r="H56" s="194"/>
      <c r="I56" s="168">
        <f t="shared" si="0"/>
        <v>0</v>
      </c>
    </row>
    <row r="57" ht="20.1" customHeight="1" spans="1:9">
      <c r="A57" s="345" t="s">
        <v>9843</v>
      </c>
      <c r="B57" s="193" t="s">
        <v>9844</v>
      </c>
      <c r="C57" s="168">
        <f>VLOOKUP(A57,'表二之一（类款级汇总）'!$A$6:$E$221,5,0)</f>
        <v>0</v>
      </c>
      <c r="D57" s="194">
        <v>0</v>
      </c>
      <c r="E57" s="194"/>
      <c r="F57" s="194"/>
      <c r="G57" s="194"/>
      <c r="H57" s="194"/>
      <c r="I57" s="168">
        <f t="shared" si="0"/>
        <v>0</v>
      </c>
    </row>
    <row r="58" ht="20.1" customHeight="1" spans="1:9">
      <c r="A58" s="345" t="s">
        <v>9845</v>
      </c>
      <c r="B58" s="193" t="s">
        <v>9846</v>
      </c>
      <c r="C58" s="168">
        <f>VLOOKUP(A58,'表二之一（类款级汇总）'!$A$6:$E$221,5,0)</f>
        <v>722</v>
      </c>
      <c r="D58" s="194">
        <v>722</v>
      </c>
      <c r="E58" s="194"/>
      <c r="F58" s="194"/>
      <c r="G58" s="194"/>
      <c r="H58" s="194"/>
      <c r="I58" s="168">
        <f t="shared" si="0"/>
        <v>0</v>
      </c>
    </row>
    <row r="59" ht="20.1" customHeight="1" spans="1:9">
      <c r="A59" s="345" t="s">
        <v>9849</v>
      </c>
      <c r="B59" s="346" t="s">
        <v>9850</v>
      </c>
      <c r="C59" s="168">
        <f>VLOOKUP(A59,'表二之一（类款级汇总）'!$A$6:$E$221,5,0)</f>
        <v>2093</v>
      </c>
      <c r="D59" s="194">
        <v>2093</v>
      </c>
      <c r="E59" s="194"/>
      <c r="F59" s="194"/>
      <c r="G59" s="194"/>
      <c r="H59" s="194"/>
      <c r="I59" s="168">
        <f t="shared" si="0"/>
        <v>0</v>
      </c>
    </row>
    <row r="60" ht="20.1" customHeight="1" spans="1:9">
      <c r="A60" s="345" t="s">
        <v>9851</v>
      </c>
      <c r="B60" s="346" t="s">
        <v>9852</v>
      </c>
      <c r="C60" s="168">
        <f>VLOOKUP(A60,'表二之一（类款级汇总）'!$A$6:$E$221,5,0)</f>
        <v>47972</v>
      </c>
      <c r="D60" s="194">
        <v>47972</v>
      </c>
      <c r="E60" s="194"/>
      <c r="F60" s="194"/>
      <c r="G60" s="194"/>
      <c r="H60" s="194"/>
      <c r="I60" s="168">
        <f t="shared" si="0"/>
        <v>0</v>
      </c>
    </row>
    <row r="61" ht="20.1" customHeight="1" spans="1:9">
      <c r="A61" s="345" t="s">
        <v>9853</v>
      </c>
      <c r="B61" s="347" t="s">
        <v>9854</v>
      </c>
      <c r="C61" s="168">
        <f>VLOOKUP(A61,'表二之一（类款级汇总）'!$A$6:$E$221,5,0)</f>
        <v>26627</v>
      </c>
      <c r="D61" s="194">
        <v>26627</v>
      </c>
      <c r="E61" s="194"/>
      <c r="F61" s="194"/>
      <c r="G61" s="194"/>
      <c r="H61" s="194"/>
      <c r="I61" s="168">
        <f t="shared" si="0"/>
        <v>0</v>
      </c>
    </row>
    <row r="62" ht="20.1" customHeight="1" spans="1:9">
      <c r="A62" s="345" t="s">
        <v>9855</v>
      </c>
      <c r="B62" s="347" t="s">
        <v>9856</v>
      </c>
      <c r="C62" s="168">
        <f>VLOOKUP(A62,'表二之一（类款级汇总）'!$A$6:$E$221,5,0)</f>
        <v>0</v>
      </c>
      <c r="D62" s="194">
        <v>0</v>
      </c>
      <c r="E62" s="194"/>
      <c r="F62" s="194"/>
      <c r="G62" s="194"/>
      <c r="H62" s="194"/>
      <c r="I62" s="168">
        <f t="shared" si="0"/>
        <v>0</v>
      </c>
    </row>
    <row r="63" ht="20.1" customHeight="1" spans="1:9">
      <c r="A63" s="345" t="s">
        <v>9857</v>
      </c>
      <c r="B63" s="347" t="s">
        <v>9858</v>
      </c>
      <c r="C63" s="168">
        <f>VLOOKUP(A63,'表二之一（类款级汇总）'!$A$6:$E$221,5,0)</f>
        <v>1820</v>
      </c>
      <c r="D63" s="194">
        <v>1820</v>
      </c>
      <c r="E63" s="194"/>
      <c r="F63" s="194"/>
      <c r="G63" s="194"/>
      <c r="H63" s="194"/>
      <c r="I63" s="168">
        <f t="shared" si="0"/>
        <v>0</v>
      </c>
    </row>
    <row r="64" ht="20.1" customHeight="1" spans="1:9">
      <c r="A64" s="345" t="s">
        <v>9859</v>
      </c>
      <c r="B64" s="347" t="s">
        <v>9860</v>
      </c>
      <c r="C64" s="168">
        <f>VLOOKUP(A64,'表二之一（类款级汇总）'!$A$6:$E$221,5,0)</f>
        <v>0</v>
      </c>
      <c r="D64" s="194">
        <v>0</v>
      </c>
      <c r="E64" s="194"/>
      <c r="F64" s="194"/>
      <c r="G64" s="194"/>
      <c r="H64" s="194"/>
      <c r="I64" s="168">
        <f t="shared" si="0"/>
        <v>0</v>
      </c>
    </row>
    <row r="65" ht="20.1" customHeight="1" spans="1:9">
      <c r="A65" s="345" t="s">
        <v>9861</v>
      </c>
      <c r="B65" s="347" t="s">
        <v>9862</v>
      </c>
      <c r="C65" s="168">
        <f>VLOOKUP(A65,'表二之一（类款级汇总）'!$A$6:$E$221,5,0)</f>
        <v>1218</v>
      </c>
      <c r="D65" s="194">
        <v>1218</v>
      </c>
      <c r="E65" s="194"/>
      <c r="F65" s="194"/>
      <c r="G65" s="194"/>
      <c r="H65" s="194"/>
      <c r="I65" s="168">
        <f t="shared" si="0"/>
        <v>0</v>
      </c>
    </row>
    <row r="66" ht="20.1" customHeight="1" spans="1:9">
      <c r="A66" s="345" t="s">
        <v>9863</v>
      </c>
      <c r="B66" s="347" t="s">
        <v>9864</v>
      </c>
      <c r="C66" s="168">
        <f>VLOOKUP(A66,'表二之一（类款级汇总）'!$A$6:$E$221,5,0)</f>
        <v>2147</v>
      </c>
      <c r="D66" s="194">
        <v>2147</v>
      </c>
      <c r="E66" s="194"/>
      <c r="F66" s="194"/>
      <c r="G66" s="194"/>
      <c r="H66" s="194"/>
      <c r="I66" s="168">
        <f t="shared" si="0"/>
        <v>0</v>
      </c>
    </row>
    <row r="67" ht="18.75" customHeight="1" spans="1:9">
      <c r="A67" s="345" t="s">
        <v>9865</v>
      </c>
      <c r="B67" s="347" t="s">
        <v>9866</v>
      </c>
      <c r="C67" s="168">
        <f>VLOOKUP(A67,'表二之一（类款级汇总）'!$A$6:$E$221,5,0)</f>
        <v>13</v>
      </c>
      <c r="D67" s="194">
        <v>13</v>
      </c>
      <c r="E67" s="194"/>
      <c r="F67" s="194"/>
      <c r="G67" s="194"/>
      <c r="H67" s="194"/>
      <c r="I67" s="168">
        <f t="shared" si="0"/>
        <v>0</v>
      </c>
    </row>
    <row r="68" ht="20.1" customHeight="1" spans="1:9">
      <c r="A68" s="345" t="s">
        <v>9867</v>
      </c>
      <c r="B68" s="347" t="s">
        <v>9868</v>
      </c>
      <c r="C68" s="168">
        <f>VLOOKUP(A68,'表二之一（类款级汇总）'!$A$6:$E$221,5,0)</f>
        <v>1184</v>
      </c>
      <c r="D68" s="194">
        <v>1184</v>
      </c>
      <c r="E68" s="194"/>
      <c r="F68" s="194"/>
      <c r="G68" s="194"/>
      <c r="H68" s="194"/>
      <c r="I68" s="168">
        <f t="shared" si="0"/>
        <v>0</v>
      </c>
    </row>
    <row r="69" ht="20.1" customHeight="1" spans="1:9">
      <c r="A69" s="345" t="s">
        <v>9871</v>
      </c>
      <c r="B69" s="346" t="s">
        <v>9872</v>
      </c>
      <c r="C69" s="168">
        <f>VLOOKUP(A69,'表二之一（类款级汇总）'!$A$6:$E$221,5,0)</f>
        <v>521</v>
      </c>
      <c r="D69" s="194">
        <v>521</v>
      </c>
      <c r="E69" s="194"/>
      <c r="F69" s="194"/>
      <c r="G69" s="194"/>
      <c r="H69" s="194"/>
      <c r="I69" s="168">
        <f t="shared" si="0"/>
        <v>0</v>
      </c>
    </row>
    <row r="70" ht="20.1" customHeight="1" spans="1:9">
      <c r="A70" s="345" t="s">
        <v>9873</v>
      </c>
      <c r="B70" s="346" t="s">
        <v>9874</v>
      </c>
      <c r="C70" s="168">
        <f>VLOOKUP(A70,'表二之一（类款级汇总）'!$A$6:$E$221,5,0)</f>
        <v>4</v>
      </c>
      <c r="D70" s="194">
        <v>4</v>
      </c>
      <c r="E70" s="194"/>
      <c r="F70" s="194"/>
      <c r="G70" s="194"/>
      <c r="H70" s="194"/>
      <c r="I70" s="168">
        <f t="shared" si="0"/>
        <v>0</v>
      </c>
    </row>
    <row r="71" ht="20.1" customHeight="1" spans="1:9">
      <c r="A71" s="345" t="s">
        <v>9875</v>
      </c>
      <c r="B71" s="346" t="s">
        <v>9876</v>
      </c>
      <c r="C71" s="168">
        <f>VLOOKUP(A71,'表二之一（类款级汇总）'!$A$6:$E$221,5,0)</f>
        <v>7</v>
      </c>
      <c r="D71" s="194">
        <v>7</v>
      </c>
      <c r="E71" s="194"/>
      <c r="F71" s="194"/>
      <c r="G71" s="194"/>
      <c r="H71" s="194"/>
      <c r="I71" s="168">
        <f t="shared" si="0"/>
        <v>0</v>
      </c>
    </row>
    <row r="72" ht="20.1" customHeight="1" spans="1:9">
      <c r="A72" s="334" t="s">
        <v>9877</v>
      </c>
      <c r="B72" s="193" t="s">
        <v>9878</v>
      </c>
      <c r="C72" s="168">
        <f>VLOOKUP(A72,'表二之一（类款级汇总）'!$A$6:$E$221,5,0)</f>
        <v>13513</v>
      </c>
      <c r="D72" s="194">
        <v>13513</v>
      </c>
      <c r="E72" s="194"/>
      <c r="F72" s="194"/>
      <c r="G72" s="194"/>
      <c r="H72" s="194"/>
      <c r="I72" s="168">
        <f t="shared" ref="I72:I135" si="1">C72-SUM(D72:H72)</f>
        <v>0</v>
      </c>
    </row>
    <row r="73" ht="20.1" customHeight="1" spans="1:9">
      <c r="A73" s="345" t="s">
        <v>9879</v>
      </c>
      <c r="B73" s="346" t="s">
        <v>9880</v>
      </c>
      <c r="C73" s="168">
        <f>VLOOKUP(A73,'表二之一（类款级汇总）'!$A$6:$E$221,5,0)</f>
        <v>361</v>
      </c>
      <c r="D73" s="194">
        <v>361</v>
      </c>
      <c r="E73" s="194"/>
      <c r="F73" s="194"/>
      <c r="G73" s="194"/>
      <c r="H73" s="194"/>
      <c r="I73" s="168">
        <f t="shared" si="1"/>
        <v>0</v>
      </c>
    </row>
    <row r="74" ht="20.1" customHeight="1" spans="1:9">
      <c r="A74" s="345" t="s">
        <v>9881</v>
      </c>
      <c r="B74" s="346" t="s">
        <v>9882</v>
      </c>
      <c r="C74" s="168">
        <f>VLOOKUP(A74,'表二之一（类款级汇总）'!$A$6:$E$221,5,0)</f>
        <v>47</v>
      </c>
      <c r="D74" s="194">
        <v>47</v>
      </c>
      <c r="E74" s="194"/>
      <c r="F74" s="194"/>
      <c r="G74" s="194"/>
      <c r="H74" s="194"/>
      <c r="I74" s="168">
        <f t="shared" si="1"/>
        <v>0</v>
      </c>
    </row>
    <row r="75" ht="20.1" customHeight="1" spans="1:9">
      <c r="A75" s="334" t="s">
        <v>9883</v>
      </c>
      <c r="B75" s="193" t="s">
        <v>9884</v>
      </c>
      <c r="C75" s="168">
        <f>VLOOKUP(A75,'表二之一（类款级汇总）'!$A$6:$E$221,5,0)</f>
        <v>790</v>
      </c>
      <c r="D75" s="194">
        <v>790</v>
      </c>
      <c r="E75" s="194"/>
      <c r="F75" s="194"/>
      <c r="G75" s="194"/>
      <c r="H75" s="194"/>
      <c r="I75" s="168">
        <f t="shared" si="1"/>
        <v>0</v>
      </c>
    </row>
    <row r="76" ht="20.1" customHeight="1" spans="1:9">
      <c r="A76" s="334" t="s">
        <v>9885</v>
      </c>
      <c r="B76" s="347" t="s">
        <v>9886</v>
      </c>
      <c r="C76" s="168">
        <f>VLOOKUP(A76,'表二之一（类款级汇总）'!$A$6:$E$221,5,0)</f>
        <v>0</v>
      </c>
      <c r="D76" s="194">
        <v>0</v>
      </c>
      <c r="E76" s="194"/>
      <c r="F76" s="194"/>
      <c r="G76" s="194"/>
      <c r="H76" s="194"/>
      <c r="I76" s="168">
        <f t="shared" si="1"/>
        <v>0</v>
      </c>
    </row>
    <row r="77" ht="20.1" customHeight="1" spans="1:9">
      <c r="A77" s="334" t="s">
        <v>9887</v>
      </c>
      <c r="B77" s="347" t="s">
        <v>9888</v>
      </c>
      <c r="C77" s="168">
        <f>VLOOKUP(A77,'表二之一（类款级汇总）'!$A$6:$E$221,5,0)</f>
        <v>407</v>
      </c>
      <c r="D77" s="194">
        <v>407</v>
      </c>
      <c r="E77" s="194"/>
      <c r="F77" s="194"/>
      <c r="G77" s="194"/>
      <c r="H77" s="194"/>
      <c r="I77" s="168">
        <f t="shared" si="1"/>
        <v>0</v>
      </c>
    </row>
    <row r="78" ht="20.1" customHeight="1" spans="1:9">
      <c r="A78" s="345" t="s">
        <v>9889</v>
      </c>
      <c r="B78" s="193" t="s">
        <v>9890</v>
      </c>
      <c r="C78" s="168">
        <f>VLOOKUP(A78,'表二之一（类款级汇总）'!$A$6:$E$221,5,0)</f>
        <v>6851</v>
      </c>
      <c r="D78" s="194">
        <v>6851</v>
      </c>
      <c r="E78" s="194"/>
      <c r="F78" s="194"/>
      <c r="G78" s="194"/>
      <c r="H78" s="194"/>
      <c r="I78" s="168">
        <f t="shared" si="1"/>
        <v>0</v>
      </c>
    </row>
    <row r="79" ht="20.1" customHeight="1" spans="1:9">
      <c r="A79" s="345" t="s">
        <v>9893</v>
      </c>
      <c r="B79" s="347" t="s">
        <v>9894</v>
      </c>
      <c r="C79" s="168">
        <f>VLOOKUP(A79,'表二之一（类款级汇总）'!$A$6:$E$221,5,0)</f>
        <v>4793</v>
      </c>
      <c r="D79" s="194">
        <v>4793</v>
      </c>
      <c r="E79" s="194"/>
      <c r="F79" s="194"/>
      <c r="G79" s="194"/>
      <c r="H79" s="194"/>
      <c r="I79" s="168">
        <f t="shared" si="1"/>
        <v>0</v>
      </c>
    </row>
    <row r="80" ht="20.1" customHeight="1" spans="1:9">
      <c r="A80" s="345" t="s">
        <v>9895</v>
      </c>
      <c r="B80" s="346" t="s">
        <v>9896</v>
      </c>
      <c r="C80" s="168">
        <f>VLOOKUP(A80,'表二之一（类款级汇总）'!$A$6:$E$221,5,0)</f>
        <v>726</v>
      </c>
      <c r="D80" s="194">
        <v>726</v>
      </c>
      <c r="E80" s="194"/>
      <c r="F80" s="194"/>
      <c r="G80" s="194"/>
      <c r="H80" s="194"/>
      <c r="I80" s="168">
        <f t="shared" si="1"/>
        <v>0</v>
      </c>
    </row>
    <row r="81" ht="20.1" customHeight="1" spans="1:9">
      <c r="A81" s="345" t="s">
        <v>9897</v>
      </c>
      <c r="B81" s="346" t="s">
        <v>9898</v>
      </c>
      <c r="C81" s="168">
        <f>VLOOKUP(A81,'表二之一（类款级汇总）'!$A$6:$E$221,5,0)</f>
        <v>855</v>
      </c>
      <c r="D81" s="194">
        <v>855</v>
      </c>
      <c r="E81" s="194"/>
      <c r="F81" s="194"/>
      <c r="G81" s="194"/>
      <c r="H81" s="194"/>
      <c r="I81" s="168">
        <f t="shared" si="1"/>
        <v>0</v>
      </c>
    </row>
    <row r="82" ht="20.1" customHeight="1" spans="1:9">
      <c r="A82" s="345" t="s">
        <v>9899</v>
      </c>
      <c r="B82" s="193" t="s">
        <v>9900</v>
      </c>
      <c r="C82" s="168">
        <f>VLOOKUP(A82,'表二之一（类款级汇总）'!$A$6:$E$221,5,0)</f>
        <v>1227</v>
      </c>
      <c r="D82" s="194">
        <v>1227</v>
      </c>
      <c r="E82" s="194"/>
      <c r="F82" s="194"/>
      <c r="G82" s="194"/>
      <c r="H82" s="194"/>
      <c r="I82" s="168">
        <f t="shared" si="1"/>
        <v>0</v>
      </c>
    </row>
    <row r="83" ht="20.1" customHeight="1" spans="1:9">
      <c r="A83" s="345" t="s">
        <v>9901</v>
      </c>
      <c r="B83" s="346" t="s">
        <v>9902</v>
      </c>
      <c r="C83" s="168">
        <f>VLOOKUP(A83,'表二之一（类款级汇总）'!$A$6:$E$221,5,0)</f>
        <v>2633</v>
      </c>
      <c r="D83" s="194">
        <v>2633</v>
      </c>
      <c r="E83" s="194"/>
      <c r="F83" s="194"/>
      <c r="G83" s="194"/>
      <c r="H83" s="194"/>
      <c r="I83" s="168">
        <f t="shared" si="1"/>
        <v>0</v>
      </c>
    </row>
    <row r="84" ht="20.1" customHeight="1" spans="1:9">
      <c r="A84" s="345" t="s">
        <v>9903</v>
      </c>
      <c r="B84" s="346" t="s">
        <v>9904</v>
      </c>
      <c r="C84" s="168">
        <f>VLOOKUP(A84,'表二之一（类款级汇总）'!$A$6:$E$221,5,0)</f>
        <v>4673</v>
      </c>
      <c r="D84" s="194">
        <v>4673</v>
      </c>
      <c r="E84" s="194"/>
      <c r="F84" s="194"/>
      <c r="G84" s="194"/>
      <c r="H84" s="194"/>
      <c r="I84" s="168">
        <f t="shared" si="1"/>
        <v>0</v>
      </c>
    </row>
    <row r="85" ht="20.1" customHeight="1" spans="1:9">
      <c r="A85" s="345" t="s">
        <v>9907</v>
      </c>
      <c r="B85" s="193" t="s">
        <v>9908</v>
      </c>
      <c r="C85" s="168">
        <f>VLOOKUP(A85,'表二之一（类款级汇总）'!$A$6:$E$221,5,0)</f>
        <v>3798</v>
      </c>
      <c r="D85" s="194">
        <v>3798</v>
      </c>
      <c r="E85" s="194"/>
      <c r="F85" s="194"/>
      <c r="G85" s="194"/>
      <c r="H85" s="194"/>
      <c r="I85" s="168">
        <f t="shared" si="1"/>
        <v>0</v>
      </c>
    </row>
    <row r="86" ht="20.1" customHeight="1" spans="1:9">
      <c r="A86" s="345" t="s">
        <v>9909</v>
      </c>
      <c r="B86" s="346" t="s">
        <v>9910</v>
      </c>
      <c r="C86" s="168">
        <f>VLOOKUP(A86,'表二之一（类款级汇总）'!$A$6:$E$221,5,0)</f>
        <v>1511</v>
      </c>
      <c r="D86" s="194">
        <v>1511</v>
      </c>
      <c r="E86" s="194"/>
      <c r="F86" s="194"/>
      <c r="G86" s="194"/>
      <c r="H86" s="194"/>
      <c r="I86" s="168">
        <f t="shared" si="1"/>
        <v>0</v>
      </c>
    </row>
    <row r="87" ht="20.1" customHeight="1" spans="1:9">
      <c r="A87" s="345" t="s">
        <v>9911</v>
      </c>
      <c r="B87" s="346" t="s">
        <v>9912</v>
      </c>
      <c r="C87" s="168">
        <f>VLOOKUP(A87,'表二之一（类款级汇总）'!$A$6:$E$221,5,0)</f>
        <v>53230</v>
      </c>
      <c r="D87" s="194">
        <v>53230</v>
      </c>
      <c r="E87" s="194"/>
      <c r="F87" s="194"/>
      <c r="G87" s="194"/>
      <c r="H87" s="194"/>
      <c r="I87" s="168">
        <f t="shared" si="1"/>
        <v>0</v>
      </c>
    </row>
    <row r="88" ht="20.1" customHeight="1" spans="1:9">
      <c r="A88" s="345" t="s">
        <v>9913</v>
      </c>
      <c r="B88" s="193" t="s">
        <v>9914</v>
      </c>
      <c r="C88" s="168">
        <f>VLOOKUP(A88,'表二之一（类款级汇总）'!$A$6:$E$221,5,0)</f>
        <v>0</v>
      </c>
      <c r="D88" s="194">
        <v>0</v>
      </c>
      <c r="E88" s="194"/>
      <c r="F88" s="194"/>
      <c r="G88" s="194"/>
      <c r="H88" s="194"/>
      <c r="I88" s="168">
        <f t="shared" si="1"/>
        <v>0</v>
      </c>
    </row>
    <row r="89" ht="20.1" customHeight="1" spans="1:9">
      <c r="A89" s="345" t="s">
        <v>9915</v>
      </c>
      <c r="B89" s="347" t="s">
        <v>9916</v>
      </c>
      <c r="C89" s="168">
        <f>VLOOKUP(A89,'表二之一（类款级汇总）'!$A$6:$E$221,5,0)</f>
        <v>6607</v>
      </c>
      <c r="D89" s="194">
        <v>6607</v>
      </c>
      <c r="E89" s="194"/>
      <c r="F89" s="194"/>
      <c r="G89" s="194"/>
      <c r="H89" s="194"/>
      <c r="I89" s="168">
        <f t="shared" si="1"/>
        <v>0</v>
      </c>
    </row>
    <row r="90" ht="20.1" customHeight="1" spans="1:9">
      <c r="A90" s="345" t="s">
        <v>9917</v>
      </c>
      <c r="B90" s="346" t="s">
        <v>9918</v>
      </c>
      <c r="C90" s="168">
        <f>VLOOKUP(A90,'表二之一（类款级汇总）'!$A$6:$E$221,5,0)</f>
        <v>3410</v>
      </c>
      <c r="D90" s="194">
        <v>3410</v>
      </c>
      <c r="E90" s="194"/>
      <c r="F90" s="194"/>
      <c r="G90" s="194"/>
      <c r="H90" s="194"/>
      <c r="I90" s="168">
        <f t="shared" si="1"/>
        <v>0</v>
      </c>
    </row>
    <row r="91" ht="20.1" customHeight="1" spans="1:9">
      <c r="A91" s="345" t="s">
        <v>9919</v>
      </c>
      <c r="B91" s="346" t="s">
        <v>9920</v>
      </c>
      <c r="C91" s="168">
        <f>VLOOKUP(A91,'表二之一（类款级汇总）'!$A$6:$E$221,5,0)</f>
        <v>4387</v>
      </c>
      <c r="D91" s="194">
        <v>4387</v>
      </c>
      <c r="E91" s="194"/>
      <c r="F91" s="194"/>
      <c r="G91" s="194"/>
      <c r="H91" s="194"/>
      <c r="I91" s="168">
        <f t="shared" si="1"/>
        <v>0</v>
      </c>
    </row>
    <row r="92" ht="20.1" customHeight="1" spans="1:9">
      <c r="A92" s="345" t="s">
        <v>9921</v>
      </c>
      <c r="B92" s="193" t="s">
        <v>9922</v>
      </c>
      <c r="C92" s="168">
        <f>VLOOKUP(A92,'表二之一（类款级汇总）'!$A$6:$E$221,5,0)</f>
        <v>3015</v>
      </c>
      <c r="D92" s="194">
        <v>3015</v>
      </c>
      <c r="E92" s="194"/>
      <c r="F92" s="194"/>
      <c r="G92" s="194"/>
      <c r="H92" s="194"/>
      <c r="I92" s="168">
        <f t="shared" si="1"/>
        <v>0</v>
      </c>
    </row>
    <row r="93" ht="20.1" customHeight="1" spans="1:9">
      <c r="A93" s="345" t="s">
        <v>9923</v>
      </c>
      <c r="B93" s="347" t="s">
        <v>9924</v>
      </c>
      <c r="C93" s="168">
        <f>VLOOKUP(A93,'表二之一（类款级汇总）'!$A$6:$E$221,5,0)</f>
        <v>1207</v>
      </c>
      <c r="D93" s="194">
        <v>1207</v>
      </c>
      <c r="E93" s="194"/>
      <c r="F93" s="194"/>
      <c r="G93" s="194"/>
      <c r="H93" s="194"/>
      <c r="I93" s="168">
        <f t="shared" si="1"/>
        <v>0</v>
      </c>
    </row>
    <row r="94" ht="20.1" customHeight="1" spans="1:9">
      <c r="A94" s="345" t="s">
        <v>9925</v>
      </c>
      <c r="B94" s="347" t="s">
        <v>9926</v>
      </c>
      <c r="C94" s="168">
        <f>VLOOKUP(A94,'表二之一（类款级汇总）'!$A$6:$E$221,5,0)</f>
        <v>156</v>
      </c>
      <c r="D94" s="194">
        <v>156</v>
      </c>
      <c r="E94" s="194"/>
      <c r="F94" s="194"/>
      <c r="G94" s="194"/>
      <c r="H94" s="194"/>
      <c r="I94" s="168">
        <f t="shared" si="1"/>
        <v>0</v>
      </c>
    </row>
    <row r="95" ht="20.1" customHeight="1" spans="1:9">
      <c r="A95" s="345" t="s">
        <v>9927</v>
      </c>
      <c r="B95" s="346" t="s">
        <v>9928</v>
      </c>
      <c r="C95" s="168">
        <f>VLOOKUP(A95,'表二之一（类款级汇总）'!$A$6:$E$221,5,0)</f>
        <v>0</v>
      </c>
      <c r="D95" s="194">
        <v>0</v>
      </c>
      <c r="E95" s="194"/>
      <c r="F95" s="194"/>
      <c r="G95" s="194"/>
      <c r="H95" s="194"/>
      <c r="I95" s="168">
        <f t="shared" si="1"/>
        <v>0</v>
      </c>
    </row>
    <row r="96" ht="19.5" customHeight="1" spans="1:9">
      <c r="A96" s="345" t="s">
        <v>9929</v>
      </c>
      <c r="B96" s="347" t="s">
        <v>9930</v>
      </c>
      <c r="C96" s="168">
        <f>VLOOKUP(A96,'表二之一（类款级汇总）'!$A$6:$E$221,5,0)</f>
        <v>584</v>
      </c>
      <c r="D96" s="194">
        <v>584</v>
      </c>
      <c r="E96" s="194"/>
      <c r="F96" s="194"/>
      <c r="G96" s="194"/>
      <c r="H96" s="194"/>
      <c r="I96" s="168">
        <f t="shared" si="1"/>
        <v>0</v>
      </c>
    </row>
    <row r="97" ht="20.1" customHeight="1" spans="1:9">
      <c r="A97" s="345" t="s">
        <v>9931</v>
      </c>
      <c r="B97" s="346" t="s">
        <v>9932</v>
      </c>
      <c r="C97" s="168">
        <f>VLOOKUP(A97,'表二之一（类款级汇总）'!$A$6:$E$221,5,0)</f>
        <v>0</v>
      </c>
      <c r="D97" s="194">
        <v>0</v>
      </c>
      <c r="E97" s="194"/>
      <c r="F97" s="194"/>
      <c r="G97" s="194"/>
      <c r="H97" s="194"/>
      <c r="I97" s="168">
        <f t="shared" si="1"/>
        <v>0</v>
      </c>
    </row>
    <row r="98" ht="20.1" customHeight="1" spans="1:9">
      <c r="A98" s="345" t="s">
        <v>9933</v>
      </c>
      <c r="B98" s="346" t="s">
        <v>9934</v>
      </c>
      <c r="C98" s="168">
        <f>VLOOKUP(A98,'表二之一（类款级汇总）'!$A$6:$E$221,5,0)</f>
        <v>0</v>
      </c>
      <c r="D98" s="194">
        <v>0</v>
      </c>
      <c r="E98" s="194"/>
      <c r="F98" s="194"/>
      <c r="G98" s="194"/>
      <c r="H98" s="194"/>
      <c r="I98" s="168">
        <f t="shared" si="1"/>
        <v>0</v>
      </c>
    </row>
    <row r="99" ht="20.1" customHeight="1" spans="1:9">
      <c r="A99" s="345" t="s">
        <v>9935</v>
      </c>
      <c r="B99" s="193" t="s">
        <v>9936</v>
      </c>
      <c r="C99" s="168">
        <f>VLOOKUP(A99,'表二之一（类款级汇总）'!$A$6:$E$221,5,0)</f>
        <v>0</v>
      </c>
      <c r="D99" s="194">
        <v>0</v>
      </c>
      <c r="E99" s="194"/>
      <c r="F99" s="194"/>
      <c r="G99" s="194"/>
      <c r="H99" s="194"/>
      <c r="I99" s="168">
        <f t="shared" si="1"/>
        <v>0</v>
      </c>
    </row>
    <row r="100" ht="20.1" customHeight="1" spans="1:9">
      <c r="A100" s="345" t="s">
        <v>9937</v>
      </c>
      <c r="B100" s="347" t="s">
        <v>9938</v>
      </c>
      <c r="C100" s="168">
        <f>VLOOKUP(A100,'表二之一（类款级汇总）'!$A$6:$E$221,5,0)</f>
        <v>6105</v>
      </c>
      <c r="D100" s="194">
        <v>6105</v>
      </c>
      <c r="E100" s="194"/>
      <c r="F100" s="194"/>
      <c r="G100" s="194"/>
      <c r="H100" s="194"/>
      <c r="I100" s="168">
        <f t="shared" si="1"/>
        <v>0</v>
      </c>
    </row>
    <row r="101" ht="20.1" customHeight="1" spans="1:9">
      <c r="A101" s="345" t="s">
        <v>9939</v>
      </c>
      <c r="B101" s="346" t="s">
        <v>9940</v>
      </c>
      <c r="C101" s="168">
        <f>VLOOKUP(A101,'表二之一（类款级汇总）'!$A$6:$E$221,5,0)</f>
        <v>0</v>
      </c>
      <c r="D101" s="194">
        <v>0</v>
      </c>
      <c r="E101" s="194"/>
      <c r="F101" s="194"/>
      <c r="G101" s="194"/>
      <c r="H101" s="194"/>
      <c r="I101" s="168">
        <f t="shared" si="1"/>
        <v>0</v>
      </c>
    </row>
    <row r="102" ht="20.1" customHeight="1" spans="1:9">
      <c r="A102" s="345" t="s">
        <v>9941</v>
      </c>
      <c r="B102" s="347" t="s">
        <v>9942</v>
      </c>
      <c r="C102" s="168">
        <f>VLOOKUP(A102,'表二之一（类款级汇总）'!$A$6:$E$221,5,0)</f>
        <v>1091</v>
      </c>
      <c r="D102" s="194">
        <v>1091</v>
      </c>
      <c r="E102" s="194"/>
      <c r="F102" s="194"/>
      <c r="G102" s="194"/>
      <c r="H102" s="194"/>
      <c r="I102" s="168">
        <f t="shared" si="1"/>
        <v>0</v>
      </c>
    </row>
    <row r="103" ht="20.1" customHeight="1" spans="1:9">
      <c r="A103" s="345" t="s">
        <v>9943</v>
      </c>
      <c r="B103" s="347" t="s">
        <v>9944</v>
      </c>
      <c r="C103" s="168">
        <f>VLOOKUP(A103,'表二之一（类款级汇总）'!$A$6:$E$221,5,0)</f>
        <v>0</v>
      </c>
      <c r="D103" s="194">
        <v>0</v>
      </c>
      <c r="E103" s="194"/>
      <c r="F103" s="194"/>
      <c r="G103" s="194"/>
      <c r="H103" s="194"/>
      <c r="I103" s="168">
        <f t="shared" si="1"/>
        <v>0</v>
      </c>
    </row>
    <row r="104" ht="20.1" customHeight="1" spans="1:9">
      <c r="A104" s="345" t="s">
        <v>9945</v>
      </c>
      <c r="B104" s="347" t="s">
        <v>9946</v>
      </c>
      <c r="C104" s="168">
        <f>VLOOKUP(A104,'表二之一（类款级汇总）'!$A$6:$E$221,5,0)</f>
        <v>763</v>
      </c>
      <c r="D104" s="194">
        <v>763</v>
      </c>
      <c r="E104" s="194"/>
      <c r="F104" s="194"/>
      <c r="G104" s="194"/>
      <c r="H104" s="194"/>
      <c r="I104" s="168">
        <f t="shared" si="1"/>
        <v>0</v>
      </c>
    </row>
    <row r="105" ht="20.1" customHeight="1" spans="1:9">
      <c r="A105" s="345" t="s">
        <v>9949</v>
      </c>
      <c r="B105" s="346" t="s">
        <v>9950</v>
      </c>
      <c r="C105" s="168">
        <f>VLOOKUP(A105,'表二之一（类款级汇总）'!$A$6:$E$221,5,0)</f>
        <v>2325</v>
      </c>
      <c r="D105" s="194">
        <v>2325</v>
      </c>
      <c r="E105" s="194"/>
      <c r="F105" s="194"/>
      <c r="G105" s="194"/>
      <c r="H105" s="194"/>
      <c r="I105" s="168">
        <f t="shared" si="1"/>
        <v>0</v>
      </c>
    </row>
    <row r="106" ht="20.1" customHeight="1" spans="1:9">
      <c r="A106" s="345" t="s">
        <v>9951</v>
      </c>
      <c r="B106" s="346" t="s">
        <v>9952</v>
      </c>
      <c r="C106" s="168">
        <f>VLOOKUP(A106,'表二之一（类款级汇总）'!$A$6:$E$221,5,0)</f>
        <v>4459</v>
      </c>
      <c r="D106" s="194">
        <v>4459</v>
      </c>
      <c r="E106" s="194"/>
      <c r="F106" s="194"/>
      <c r="G106" s="194"/>
      <c r="H106" s="194"/>
      <c r="I106" s="168">
        <f t="shared" si="1"/>
        <v>0</v>
      </c>
    </row>
    <row r="107" ht="20.1" customHeight="1" spans="1:9">
      <c r="A107" s="345" t="s">
        <v>9953</v>
      </c>
      <c r="B107" s="193" t="s">
        <v>9954</v>
      </c>
      <c r="C107" s="168">
        <f>VLOOKUP(A107,'表二之一（类款级汇总）'!$A$6:$E$221,5,0)</f>
        <v>489</v>
      </c>
      <c r="D107" s="194">
        <v>489</v>
      </c>
      <c r="E107" s="194"/>
      <c r="F107" s="194"/>
      <c r="G107" s="194"/>
      <c r="H107" s="194"/>
      <c r="I107" s="168">
        <f t="shared" si="1"/>
        <v>0</v>
      </c>
    </row>
    <row r="108" ht="20.1" customHeight="1" spans="1:9">
      <c r="A108" s="345" t="s">
        <v>9955</v>
      </c>
      <c r="B108" s="346" t="s">
        <v>9956</v>
      </c>
      <c r="C108" s="168">
        <f>VLOOKUP(A108,'表二之一（类款级汇总）'!$A$6:$E$221,5,0)</f>
        <v>19122</v>
      </c>
      <c r="D108" s="194">
        <v>19122</v>
      </c>
      <c r="E108" s="194"/>
      <c r="F108" s="194"/>
      <c r="G108" s="194"/>
      <c r="H108" s="194"/>
      <c r="I108" s="168">
        <f t="shared" si="1"/>
        <v>0</v>
      </c>
    </row>
    <row r="109" ht="20.1" customHeight="1" spans="1:9">
      <c r="A109" s="345" t="s">
        <v>9957</v>
      </c>
      <c r="B109" s="193" t="s">
        <v>9958</v>
      </c>
      <c r="C109" s="168">
        <f>VLOOKUP(A109,'表二之一（类款级汇总）'!$A$6:$E$221,5,0)</f>
        <v>1304</v>
      </c>
      <c r="D109" s="194">
        <v>1304</v>
      </c>
      <c r="E109" s="194"/>
      <c r="F109" s="194"/>
      <c r="G109" s="194"/>
      <c r="H109" s="194"/>
      <c r="I109" s="168">
        <f t="shared" si="1"/>
        <v>0</v>
      </c>
    </row>
    <row r="110" ht="20.1" customHeight="1" spans="1:9">
      <c r="A110" s="345" t="s">
        <v>9959</v>
      </c>
      <c r="B110" s="193" t="s">
        <v>9960</v>
      </c>
      <c r="C110" s="168">
        <f>VLOOKUP(A110,'表二之一（类款级汇总）'!$A$6:$E$221,5,0)</f>
        <v>7912</v>
      </c>
      <c r="D110" s="194">
        <v>7912</v>
      </c>
      <c r="E110" s="194"/>
      <c r="F110" s="194"/>
      <c r="G110" s="194"/>
      <c r="H110" s="194"/>
      <c r="I110" s="168">
        <f t="shared" si="1"/>
        <v>0</v>
      </c>
    </row>
    <row r="111" ht="20.1" customHeight="1" spans="1:9">
      <c r="A111" s="345" t="s">
        <v>9961</v>
      </c>
      <c r="B111" s="193" t="s">
        <v>9962</v>
      </c>
      <c r="C111" s="168">
        <f>VLOOKUP(A111,'表二之一（类款级汇总）'!$A$6:$E$221,5,0)</f>
        <v>218196</v>
      </c>
      <c r="D111" s="194">
        <v>218196</v>
      </c>
      <c r="E111" s="194"/>
      <c r="F111" s="194"/>
      <c r="G111" s="194"/>
      <c r="H111" s="194"/>
      <c r="I111" s="168">
        <f t="shared" si="1"/>
        <v>0</v>
      </c>
    </row>
    <row r="112" ht="20.1" customHeight="1" spans="1:9">
      <c r="A112" s="345" t="s">
        <v>9963</v>
      </c>
      <c r="B112" s="193" t="s">
        <v>9964</v>
      </c>
      <c r="C112" s="168">
        <f>VLOOKUP(A112,'表二之一（类款级汇总）'!$A$6:$E$221,5,0)</f>
        <v>26</v>
      </c>
      <c r="D112" s="194">
        <v>26</v>
      </c>
      <c r="E112" s="194"/>
      <c r="F112" s="194"/>
      <c r="G112" s="194"/>
      <c r="H112" s="194"/>
      <c r="I112" s="168">
        <f t="shared" si="1"/>
        <v>0</v>
      </c>
    </row>
    <row r="113" ht="20.1" customHeight="1" spans="1:9">
      <c r="A113" s="345" t="s">
        <v>9965</v>
      </c>
      <c r="B113" s="193" t="s">
        <v>9966</v>
      </c>
      <c r="C113" s="168">
        <f>VLOOKUP(A113,'表二之一（类款级汇总）'!$A$6:$E$221,5,0)</f>
        <v>0</v>
      </c>
      <c r="D113" s="194">
        <v>0</v>
      </c>
      <c r="E113" s="194"/>
      <c r="F113" s="194"/>
      <c r="G113" s="194"/>
      <c r="H113" s="194"/>
      <c r="I113" s="168">
        <f t="shared" si="1"/>
        <v>0</v>
      </c>
    </row>
    <row r="114" ht="20.1" customHeight="1" spans="1:9">
      <c r="A114" s="345" t="s">
        <v>9967</v>
      </c>
      <c r="B114" s="193" t="s">
        <v>9968</v>
      </c>
      <c r="C114" s="168">
        <f>VLOOKUP(A114,'表二之一（类款级汇总）'!$A$6:$E$221,5,0)</f>
        <v>747</v>
      </c>
      <c r="D114" s="194">
        <v>747</v>
      </c>
      <c r="E114" s="194"/>
      <c r="F114" s="194"/>
      <c r="G114" s="194"/>
      <c r="H114" s="194"/>
      <c r="I114" s="168">
        <f t="shared" si="1"/>
        <v>0</v>
      </c>
    </row>
    <row r="115" ht="20.1" customHeight="1" spans="1:9">
      <c r="A115" s="345" t="s">
        <v>9969</v>
      </c>
      <c r="B115" s="193" t="s">
        <v>9970</v>
      </c>
      <c r="C115" s="168">
        <f>VLOOKUP(A115,'表二之一（类款级汇总）'!$A$6:$E$221,5,0)</f>
        <v>0</v>
      </c>
      <c r="D115" s="194">
        <v>0</v>
      </c>
      <c r="E115" s="194"/>
      <c r="F115" s="194"/>
      <c r="G115" s="194"/>
      <c r="H115" s="194"/>
      <c r="I115" s="168">
        <f t="shared" si="1"/>
        <v>0</v>
      </c>
    </row>
    <row r="116" ht="20.1" customHeight="1" spans="1:9">
      <c r="A116" s="345" t="s">
        <v>9971</v>
      </c>
      <c r="B116" s="193" t="s">
        <v>9972</v>
      </c>
      <c r="C116" s="168">
        <f>VLOOKUP(A116,'表二之一（类款级汇总）'!$A$6:$E$221,5,0)</f>
        <v>0</v>
      </c>
      <c r="D116" s="194">
        <v>0</v>
      </c>
      <c r="E116" s="194"/>
      <c r="F116" s="194"/>
      <c r="G116" s="194"/>
      <c r="H116" s="194"/>
      <c r="I116" s="168">
        <f t="shared" ref="I116:I117" si="2">C116-SUM(D116:H116)</f>
        <v>0</v>
      </c>
    </row>
    <row r="117" ht="20.1" customHeight="1" spans="1:9">
      <c r="A117" s="345" t="s">
        <v>9973</v>
      </c>
      <c r="B117" s="193" t="s">
        <v>9974</v>
      </c>
      <c r="C117" s="168">
        <f>VLOOKUP(A117,'表二之一（类款级汇总）'!$A$6:$E$221,5,0)</f>
        <v>0</v>
      </c>
      <c r="D117" s="194">
        <v>0</v>
      </c>
      <c r="E117" s="194"/>
      <c r="F117" s="194"/>
      <c r="G117" s="194"/>
      <c r="H117" s="194"/>
      <c r="I117" s="168">
        <f t="shared" si="2"/>
        <v>0</v>
      </c>
    </row>
    <row r="118" ht="20.1" customHeight="1" spans="1:9">
      <c r="A118" s="345" t="s">
        <v>9975</v>
      </c>
      <c r="B118" s="193" t="s">
        <v>9976</v>
      </c>
      <c r="C118" s="168">
        <f>VLOOKUP(A118,'表二之一（类款级汇总）'!$A$6:$E$221,5,0)</f>
        <v>7197</v>
      </c>
      <c r="D118" s="194">
        <v>7197</v>
      </c>
      <c r="E118" s="194"/>
      <c r="F118" s="194"/>
      <c r="G118" s="194"/>
      <c r="H118" s="194"/>
      <c r="I118" s="168">
        <f t="shared" si="1"/>
        <v>0</v>
      </c>
    </row>
    <row r="119" ht="20.1" customHeight="1" spans="1:9">
      <c r="A119" s="345" t="s">
        <v>9979</v>
      </c>
      <c r="B119" s="193" t="s">
        <v>9980</v>
      </c>
      <c r="C119" s="168">
        <f>VLOOKUP(A119,'表二之一（类款级汇总）'!$A$6:$E$221,5,0)</f>
        <v>7031</v>
      </c>
      <c r="D119" s="194">
        <v>7031</v>
      </c>
      <c r="E119" s="194"/>
      <c r="F119" s="194"/>
      <c r="G119" s="194"/>
      <c r="H119" s="194"/>
      <c r="I119" s="168">
        <f t="shared" si="1"/>
        <v>0</v>
      </c>
    </row>
    <row r="120" ht="20.1" customHeight="1" spans="1:9">
      <c r="A120" s="345" t="s">
        <v>9981</v>
      </c>
      <c r="B120" s="193" t="s">
        <v>9982</v>
      </c>
      <c r="C120" s="168">
        <f>VLOOKUP(A120,'表二之一（类款级汇总）'!$A$6:$E$221,5,0)</f>
        <v>595</v>
      </c>
      <c r="D120" s="194">
        <v>595</v>
      </c>
      <c r="E120" s="194"/>
      <c r="F120" s="194"/>
      <c r="G120" s="194"/>
      <c r="H120" s="194"/>
      <c r="I120" s="168">
        <f t="shared" si="1"/>
        <v>0</v>
      </c>
    </row>
    <row r="121" ht="20.1" customHeight="1" spans="1:9">
      <c r="A121" s="345" t="s">
        <v>9983</v>
      </c>
      <c r="B121" s="193" t="s">
        <v>9984</v>
      </c>
      <c r="C121" s="168">
        <f>VLOOKUP(A121,'表二之一（类款级汇总）'!$A$6:$E$221,5,0)</f>
        <v>2760</v>
      </c>
      <c r="D121" s="194">
        <v>2760</v>
      </c>
      <c r="E121" s="194"/>
      <c r="F121" s="194"/>
      <c r="G121" s="194"/>
      <c r="H121" s="194"/>
      <c r="I121" s="168">
        <f t="shared" si="1"/>
        <v>0</v>
      </c>
    </row>
    <row r="122" ht="20.1" customHeight="1" spans="1:9">
      <c r="A122" s="345" t="s">
        <v>9985</v>
      </c>
      <c r="B122" s="193" t="s">
        <v>9986</v>
      </c>
      <c r="C122" s="168">
        <f>VLOOKUP(A122,'表二之一（类款级汇总）'!$A$6:$E$221,5,0)</f>
        <v>237</v>
      </c>
      <c r="D122" s="194">
        <v>237</v>
      </c>
      <c r="E122" s="194"/>
      <c r="F122" s="194"/>
      <c r="G122" s="194"/>
      <c r="H122" s="194"/>
      <c r="I122" s="168">
        <f t="shared" si="1"/>
        <v>0</v>
      </c>
    </row>
    <row r="123" ht="20.1" customHeight="1" spans="1:9">
      <c r="A123" s="345" t="s">
        <v>9987</v>
      </c>
      <c r="B123" s="193" t="s">
        <v>9988</v>
      </c>
      <c r="C123" s="168">
        <f>VLOOKUP(A123,'表二之一（类款级汇总）'!$A$6:$E$221,5,0)</f>
        <v>95</v>
      </c>
      <c r="D123" s="194">
        <v>95</v>
      </c>
      <c r="E123" s="194"/>
      <c r="F123" s="194"/>
      <c r="G123" s="194"/>
      <c r="H123" s="194"/>
      <c r="I123" s="168">
        <f t="shared" si="1"/>
        <v>0</v>
      </c>
    </row>
    <row r="124" ht="20.1" customHeight="1" spans="1:9">
      <c r="A124" s="345" t="s">
        <v>9989</v>
      </c>
      <c r="B124" s="193" t="s">
        <v>9990</v>
      </c>
      <c r="C124" s="168">
        <f>VLOOKUP(A124,'表二之一（类款级汇总）'!$A$6:$E$221,5,0)</f>
        <v>0</v>
      </c>
      <c r="D124" s="194">
        <v>0</v>
      </c>
      <c r="E124" s="194"/>
      <c r="F124" s="194"/>
      <c r="G124" s="194"/>
      <c r="H124" s="194"/>
      <c r="I124" s="168">
        <f t="shared" si="1"/>
        <v>0</v>
      </c>
    </row>
    <row r="125" ht="20.1" customHeight="1" spans="1:9">
      <c r="A125" s="345" t="s">
        <v>9991</v>
      </c>
      <c r="B125" s="193" t="s">
        <v>9992</v>
      </c>
      <c r="C125" s="168">
        <f>VLOOKUP(A125,'表二之一（类款级汇总）'!$A$6:$E$221,5,0)</f>
        <v>0</v>
      </c>
      <c r="D125" s="194">
        <v>0</v>
      </c>
      <c r="E125" s="194"/>
      <c r="F125" s="194"/>
      <c r="G125" s="194"/>
      <c r="H125" s="194"/>
      <c r="I125" s="168">
        <f t="shared" si="1"/>
        <v>0</v>
      </c>
    </row>
    <row r="126" ht="20.1" customHeight="1" spans="1:9">
      <c r="A126" s="345" t="s">
        <v>9993</v>
      </c>
      <c r="B126" s="193" t="s">
        <v>9994</v>
      </c>
      <c r="C126" s="168">
        <f>VLOOKUP(A126,'表二之一（类款级汇总）'!$A$6:$E$221,5,0)</f>
        <v>0</v>
      </c>
      <c r="D126" s="194">
        <v>0</v>
      </c>
      <c r="E126" s="194"/>
      <c r="F126" s="194"/>
      <c r="G126" s="194"/>
      <c r="H126" s="194"/>
      <c r="I126" s="168">
        <f t="shared" si="1"/>
        <v>0</v>
      </c>
    </row>
    <row r="127" ht="20.1" customHeight="1" spans="1:9">
      <c r="A127" s="345" t="s">
        <v>9995</v>
      </c>
      <c r="B127" s="193" t="s">
        <v>9996</v>
      </c>
      <c r="C127" s="168">
        <f>VLOOKUP(A127,'表二之一（类款级汇总）'!$A$6:$E$221,5,0)</f>
        <v>614</v>
      </c>
      <c r="D127" s="194">
        <v>614</v>
      </c>
      <c r="E127" s="194"/>
      <c r="F127" s="194"/>
      <c r="G127" s="194"/>
      <c r="H127" s="194"/>
      <c r="I127" s="168">
        <f t="shared" si="1"/>
        <v>0</v>
      </c>
    </row>
    <row r="128" ht="20.1" customHeight="1" spans="1:9">
      <c r="A128" s="345" t="s">
        <v>9997</v>
      </c>
      <c r="B128" s="193" t="s">
        <v>9998</v>
      </c>
      <c r="C128" s="168">
        <f>VLOOKUP(A128,'表二之一（类款级汇总）'!$A$6:$E$221,5,0)</f>
        <v>0</v>
      </c>
      <c r="D128" s="194">
        <v>0</v>
      </c>
      <c r="E128" s="194"/>
      <c r="F128" s="194"/>
      <c r="G128" s="194"/>
      <c r="H128" s="194"/>
      <c r="I128" s="168">
        <f t="shared" si="1"/>
        <v>0</v>
      </c>
    </row>
    <row r="129" ht="20.1" customHeight="1" spans="1:9">
      <c r="A129" s="345" t="s">
        <v>9999</v>
      </c>
      <c r="B129" s="193" t="s">
        <v>10000</v>
      </c>
      <c r="C129" s="168">
        <f>VLOOKUP(A129,'表二之一（类款级汇总）'!$A$6:$E$221,5,0)</f>
        <v>0</v>
      </c>
      <c r="D129" s="194">
        <v>0</v>
      </c>
      <c r="E129" s="194"/>
      <c r="F129" s="194"/>
      <c r="G129" s="194"/>
      <c r="H129" s="194"/>
      <c r="I129" s="168">
        <f t="shared" si="1"/>
        <v>0</v>
      </c>
    </row>
    <row r="130" ht="20.1" customHeight="1" spans="1:9">
      <c r="A130" s="345" t="s">
        <v>10001</v>
      </c>
      <c r="B130" s="193" t="s">
        <v>10002</v>
      </c>
      <c r="C130" s="168">
        <f>VLOOKUP(A130,'表二之一（类款级汇总）'!$A$6:$E$221,5,0)</f>
        <v>0</v>
      </c>
      <c r="D130" s="194">
        <v>0</v>
      </c>
      <c r="E130" s="194"/>
      <c r="F130" s="194"/>
      <c r="G130" s="194"/>
      <c r="H130" s="194"/>
      <c r="I130" s="168">
        <f t="shared" si="1"/>
        <v>0</v>
      </c>
    </row>
    <row r="131" ht="20.1" customHeight="1" spans="1:9">
      <c r="A131" s="345" t="s">
        <v>10003</v>
      </c>
      <c r="B131" s="193" t="s">
        <v>10004</v>
      </c>
      <c r="C131" s="168">
        <f>VLOOKUP(A131,'表二之一（类款级汇总）'!$A$6:$E$221,5,0)</f>
        <v>0</v>
      </c>
      <c r="D131" s="194">
        <v>0</v>
      </c>
      <c r="E131" s="194"/>
      <c r="F131" s="194"/>
      <c r="G131" s="194"/>
      <c r="H131" s="194"/>
      <c r="I131" s="168">
        <f t="shared" si="1"/>
        <v>0</v>
      </c>
    </row>
    <row r="132" ht="20.1" customHeight="1" spans="1:9">
      <c r="A132" s="345" t="s">
        <v>10005</v>
      </c>
      <c r="B132" s="193" t="s">
        <v>10006</v>
      </c>
      <c r="C132" s="168">
        <f>VLOOKUP(A132,'表二之一（类款级汇总）'!$A$6:$E$221,5,0)</f>
        <v>439</v>
      </c>
      <c r="D132" s="194">
        <v>439</v>
      </c>
      <c r="E132" s="194"/>
      <c r="F132" s="194"/>
      <c r="G132" s="194"/>
      <c r="H132" s="194"/>
      <c r="I132" s="168">
        <f t="shared" si="1"/>
        <v>0</v>
      </c>
    </row>
    <row r="133" ht="20.1" customHeight="1" spans="1:9">
      <c r="A133" s="345" t="s">
        <v>10009</v>
      </c>
      <c r="B133" s="348" t="s">
        <v>10010</v>
      </c>
      <c r="C133" s="168">
        <f>VLOOKUP(A133,'表二之一（类款级汇总）'!$A$6:$E$221,5,0)</f>
        <v>59527</v>
      </c>
      <c r="D133" s="194">
        <v>0</v>
      </c>
      <c r="E133" s="194"/>
      <c r="F133" s="194"/>
      <c r="G133" s="194">
        <v>59527</v>
      </c>
      <c r="H133" s="194"/>
      <c r="I133" s="168">
        <f t="shared" si="1"/>
        <v>0</v>
      </c>
    </row>
    <row r="134" ht="20.1" customHeight="1" spans="1:9">
      <c r="A134" s="345" t="s">
        <v>10011</v>
      </c>
      <c r="B134" s="193" t="s">
        <v>10012</v>
      </c>
      <c r="C134" s="168">
        <f>VLOOKUP(A134,'表二之一（类款级汇总）'!$A$6:$E$221,5,0)</f>
        <v>112</v>
      </c>
      <c r="D134" s="194">
        <v>112</v>
      </c>
      <c r="E134" s="194"/>
      <c r="F134" s="194"/>
      <c r="G134" s="194"/>
      <c r="H134" s="194"/>
      <c r="I134" s="168">
        <f t="shared" si="1"/>
        <v>0</v>
      </c>
    </row>
    <row r="135" ht="20.1" customHeight="1" spans="1:9">
      <c r="A135" s="345" t="s">
        <v>10013</v>
      </c>
      <c r="B135" s="193" t="s">
        <v>10014</v>
      </c>
      <c r="C135" s="168">
        <f>VLOOKUP(A135,'表二之一（类款级汇总）'!$A$6:$E$221,5,0)</f>
        <v>41284</v>
      </c>
      <c r="D135" s="194">
        <v>36686</v>
      </c>
      <c r="E135" s="194"/>
      <c r="F135" s="194"/>
      <c r="G135" s="194">
        <v>4598</v>
      </c>
      <c r="H135" s="194"/>
      <c r="I135" s="168">
        <f t="shared" si="1"/>
        <v>0</v>
      </c>
    </row>
    <row r="136" ht="20.1" customHeight="1" spans="1:9">
      <c r="A136" s="345" t="s">
        <v>10015</v>
      </c>
      <c r="B136" s="193" t="s">
        <v>10016</v>
      </c>
      <c r="C136" s="168">
        <f>VLOOKUP(A136,'表二之一（类款级汇总）'!$A$6:$E$221,5,0)</f>
        <v>16811</v>
      </c>
      <c r="D136" s="194">
        <v>16811</v>
      </c>
      <c r="E136" s="194"/>
      <c r="F136" s="194"/>
      <c r="G136" s="194"/>
      <c r="H136" s="194"/>
      <c r="I136" s="168">
        <f t="shared" ref="I136:I197" si="3">C136-SUM(D136:H136)</f>
        <v>0</v>
      </c>
    </row>
    <row r="137" ht="20.1" customHeight="1" spans="1:9">
      <c r="A137" s="345" t="s">
        <v>10017</v>
      </c>
      <c r="B137" s="193" t="s">
        <v>10018</v>
      </c>
      <c r="C137" s="168">
        <f>VLOOKUP(A137,'表二之一（类款级汇总）'!$A$6:$E$221,5,0)</f>
        <v>19</v>
      </c>
      <c r="D137" s="194">
        <v>19</v>
      </c>
      <c r="E137" s="194"/>
      <c r="F137" s="194"/>
      <c r="G137" s="194"/>
      <c r="H137" s="194"/>
      <c r="I137" s="168">
        <f t="shared" si="3"/>
        <v>0</v>
      </c>
    </row>
    <row r="138" ht="20.1" customHeight="1" spans="1:9">
      <c r="A138" s="345" t="s">
        <v>10019</v>
      </c>
      <c r="B138" s="193" t="s">
        <v>10020</v>
      </c>
      <c r="C138" s="168">
        <f>VLOOKUP(A138,'表二之一（类款级汇总）'!$A$6:$E$221,5,0)</f>
        <v>19208</v>
      </c>
      <c r="D138" s="194">
        <v>9742</v>
      </c>
      <c r="E138" s="194">
        <v>-1994</v>
      </c>
      <c r="F138" s="194">
        <v>11460</v>
      </c>
      <c r="G138" s="194"/>
      <c r="H138" s="194"/>
      <c r="I138" s="168">
        <f t="shared" si="3"/>
        <v>0</v>
      </c>
    </row>
    <row r="139" ht="20.1" customHeight="1" spans="1:9">
      <c r="A139" s="345" t="s">
        <v>10023</v>
      </c>
      <c r="B139" s="193" t="s">
        <v>10024</v>
      </c>
      <c r="C139" s="168">
        <f>VLOOKUP(A139,'表二之一（类款级汇总）'!$A$6:$E$221,5,0)</f>
        <v>7707</v>
      </c>
      <c r="D139" s="194">
        <v>7707</v>
      </c>
      <c r="E139" s="194"/>
      <c r="F139" s="194"/>
      <c r="G139" s="194"/>
      <c r="H139" s="194"/>
      <c r="I139" s="168">
        <f t="shared" si="3"/>
        <v>0</v>
      </c>
    </row>
    <row r="140" ht="20.1" customHeight="1" spans="1:9">
      <c r="A140" s="345" t="s">
        <v>10025</v>
      </c>
      <c r="B140" s="193" t="s">
        <v>10026</v>
      </c>
      <c r="C140" s="168">
        <f>VLOOKUP(A140,'表二之一（类款级汇总）'!$A$6:$E$221,5,0)</f>
        <v>9096</v>
      </c>
      <c r="D140" s="194">
        <v>9096</v>
      </c>
      <c r="E140" s="194"/>
      <c r="F140" s="194"/>
      <c r="G140" s="194"/>
      <c r="H140" s="194"/>
      <c r="I140" s="168">
        <f t="shared" si="3"/>
        <v>0</v>
      </c>
    </row>
    <row r="141" ht="20.1" customHeight="1" spans="1:9">
      <c r="A141" s="345" t="s">
        <v>10027</v>
      </c>
      <c r="B141" s="193" t="s">
        <v>10028</v>
      </c>
      <c r="C141" s="168">
        <f>VLOOKUP(A141,'表二之一（类款级汇总）'!$A$6:$E$221,5,0)</f>
        <v>5714</v>
      </c>
      <c r="D141" s="194">
        <v>5714</v>
      </c>
      <c r="E141" s="194"/>
      <c r="F141" s="194"/>
      <c r="G141" s="194"/>
      <c r="H141" s="194"/>
      <c r="I141" s="168">
        <f t="shared" si="3"/>
        <v>0</v>
      </c>
    </row>
    <row r="142" ht="20.1" customHeight="1" spans="1:9">
      <c r="A142" s="345" t="s">
        <v>10029</v>
      </c>
      <c r="B142" s="193" t="s">
        <v>10030</v>
      </c>
      <c r="C142" s="168">
        <f>VLOOKUP(A142,'表二之一（类款级汇总）'!$A$6:$E$221,5,0)</f>
        <v>7869</v>
      </c>
      <c r="D142" s="194">
        <v>7869</v>
      </c>
      <c r="E142" s="194"/>
      <c r="F142" s="194"/>
      <c r="G142" s="194"/>
      <c r="H142" s="194"/>
      <c r="I142" s="168">
        <f t="shared" si="3"/>
        <v>0</v>
      </c>
    </row>
    <row r="143" ht="20.1" customHeight="1" spans="1:9">
      <c r="A143" s="345" t="s">
        <v>10031</v>
      </c>
      <c r="B143" s="193" t="s">
        <v>10032</v>
      </c>
      <c r="C143" s="168">
        <f>VLOOKUP(A143,'表二之一（类款级汇总）'!$A$6:$E$221,5,0)</f>
        <v>0</v>
      </c>
      <c r="D143" s="194">
        <v>0</v>
      </c>
      <c r="E143" s="194"/>
      <c r="F143" s="194"/>
      <c r="G143" s="194"/>
      <c r="H143" s="194"/>
      <c r="I143" s="168">
        <f t="shared" si="3"/>
        <v>0</v>
      </c>
    </row>
    <row r="144" ht="20.1" customHeight="1" spans="1:9">
      <c r="A144" s="345" t="s">
        <v>10033</v>
      </c>
      <c r="B144" s="193" t="s">
        <v>10034</v>
      </c>
      <c r="C144" s="168">
        <f>VLOOKUP(A144,'表二之一（类款级汇总）'!$A$6:$E$221,5,0)</f>
        <v>3153</v>
      </c>
      <c r="D144" s="194">
        <v>3153</v>
      </c>
      <c r="E144" s="194"/>
      <c r="F144" s="194"/>
      <c r="G144" s="194"/>
      <c r="H144" s="194"/>
      <c r="I144" s="168">
        <f t="shared" si="3"/>
        <v>0</v>
      </c>
    </row>
    <row r="145" ht="20.1" customHeight="1" spans="1:9">
      <c r="A145" s="345" t="s">
        <v>10035</v>
      </c>
      <c r="B145" s="193" t="s">
        <v>10036</v>
      </c>
      <c r="C145" s="168">
        <f>VLOOKUP(A145,'表二之一（类款级汇总）'!$A$6:$E$221,5,0)</f>
        <v>0</v>
      </c>
      <c r="D145" s="194">
        <v>0</v>
      </c>
      <c r="E145" s="194"/>
      <c r="F145" s="194"/>
      <c r="G145" s="194"/>
      <c r="H145" s="194"/>
      <c r="I145" s="168">
        <f t="shared" si="3"/>
        <v>0</v>
      </c>
    </row>
    <row r="146" ht="20.1" customHeight="1" spans="1:9">
      <c r="A146" s="345" t="s">
        <v>10037</v>
      </c>
      <c r="B146" s="193" t="s">
        <v>10038</v>
      </c>
      <c r="C146" s="168">
        <f>VLOOKUP(A146,'表二之一（类款级汇总）'!$A$6:$E$221,5,0)</f>
        <v>3572</v>
      </c>
      <c r="D146" s="194">
        <v>3572</v>
      </c>
      <c r="E146" s="194"/>
      <c r="F146" s="194"/>
      <c r="G146" s="194"/>
      <c r="H146" s="194"/>
      <c r="I146" s="168">
        <f t="shared" si="3"/>
        <v>0</v>
      </c>
    </row>
    <row r="147" ht="20.1" customHeight="1" spans="1:9">
      <c r="A147" s="345" t="s">
        <v>10041</v>
      </c>
      <c r="B147" s="193" t="s">
        <v>10042</v>
      </c>
      <c r="C147" s="168">
        <f>VLOOKUP(A147,'表二之一（类款级汇总）'!$A$6:$E$221,5,0)</f>
        <v>23006</v>
      </c>
      <c r="D147" s="194">
        <v>23006</v>
      </c>
      <c r="E147" s="194"/>
      <c r="F147" s="194"/>
      <c r="G147" s="194"/>
      <c r="H147" s="194"/>
      <c r="I147" s="168">
        <f t="shared" si="3"/>
        <v>0</v>
      </c>
    </row>
    <row r="148" ht="20.1" customHeight="1" spans="1:9">
      <c r="A148" s="345" t="s">
        <v>10043</v>
      </c>
      <c r="B148" s="193" t="s">
        <v>10044</v>
      </c>
      <c r="C148" s="168">
        <f>VLOOKUP(A148,'表二之一（类款级汇总）'!$A$6:$E$221,5,0)</f>
        <v>0</v>
      </c>
      <c r="D148" s="194">
        <v>0</v>
      </c>
      <c r="E148" s="194"/>
      <c r="F148" s="194"/>
      <c r="G148" s="194"/>
      <c r="H148" s="194"/>
      <c r="I148" s="168">
        <f t="shared" si="3"/>
        <v>0</v>
      </c>
    </row>
    <row r="149" ht="20.1" customHeight="1" spans="1:9">
      <c r="A149" s="345" t="s">
        <v>10045</v>
      </c>
      <c r="B149" s="193" t="s">
        <v>10046</v>
      </c>
      <c r="C149" s="168">
        <f>VLOOKUP(A149,'表二之一（类款级汇总）'!$A$6:$E$221,5,0)</f>
        <v>0</v>
      </c>
      <c r="D149" s="194">
        <v>0</v>
      </c>
      <c r="E149" s="194"/>
      <c r="F149" s="194"/>
      <c r="G149" s="194"/>
      <c r="H149" s="194"/>
      <c r="I149" s="168">
        <f t="shared" si="3"/>
        <v>0</v>
      </c>
    </row>
    <row r="150" ht="20.1" customHeight="1" spans="1:9">
      <c r="A150" s="345" t="s">
        <v>10047</v>
      </c>
      <c r="B150" s="193" t="s">
        <v>10048</v>
      </c>
      <c r="C150" s="168">
        <f>VLOOKUP(A150,'表二之一（类款级汇总）'!$A$6:$E$221,5,0)</f>
        <v>20</v>
      </c>
      <c r="D150" s="194">
        <v>20</v>
      </c>
      <c r="E150" s="194"/>
      <c r="F150" s="194"/>
      <c r="G150" s="194"/>
      <c r="H150" s="194"/>
      <c r="I150" s="168">
        <f t="shared" si="3"/>
        <v>0</v>
      </c>
    </row>
    <row r="151" ht="20.1" customHeight="1" spans="1:9">
      <c r="A151" s="345" t="s">
        <v>10049</v>
      </c>
      <c r="B151" s="193" t="s">
        <v>10050</v>
      </c>
      <c r="C151" s="168">
        <f>VLOOKUP(A151,'表二之一（类款级汇总）'!$A$6:$E$221,5,0)</f>
        <v>16512</v>
      </c>
      <c r="D151" s="194">
        <v>16512</v>
      </c>
      <c r="E151" s="194"/>
      <c r="F151" s="194"/>
      <c r="G151" s="194"/>
      <c r="H151" s="194"/>
      <c r="I151" s="168">
        <f t="shared" si="3"/>
        <v>0</v>
      </c>
    </row>
    <row r="152" ht="20.1" customHeight="1" spans="1:9">
      <c r="A152" s="345" t="s">
        <v>10053</v>
      </c>
      <c r="B152" s="193" t="s">
        <v>10054</v>
      </c>
      <c r="C152" s="168">
        <f>VLOOKUP(A152,'表二之一（类款级汇总）'!$A$6:$E$221,5,0)</f>
        <v>0</v>
      </c>
      <c r="D152" s="194">
        <v>0</v>
      </c>
      <c r="E152" s="194"/>
      <c r="F152" s="194"/>
      <c r="G152" s="194"/>
      <c r="H152" s="194"/>
      <c r="I152" s="168">
        <f t="shared" si="3"/>
        <v>0</v>
      </c>
    </row>
    <row r="153" ht="20.1" customHeight="1" spans="1:9">
      <c r="A153" s="345" t="s">
        <v>10055</v>
      </c>
      <c r="B153" s="193" t="s">
        <v>10056</v>
      </c>
      <c r="C153" s="168">
        <f>VLOOKUP(A153,'表二之一（类款级汇总）'!$A$6:$E$221,5,0)</f>
        <v>445</v>
      </c>
      <c r="D153" s="194">
        <v>445</v>
      </c>
      <c r="E153" s="194"/>
      <c r="F153" s="194"/>
      <c r="G153" s="194"/>
      <c r="H153" s="194"/>
      <c r="I153" s="168">
        <f t="shared" si="3"/>
        <v>0</v>
      </c>
    </row>
    <row r="154" ht="20.1" customHeight="1" spans="1:9">
      <c r="A154" s="345" t="s">
        <v>10057</v>
      </c>
      <c r="B154" s="193" t="s">
        <v>10058</v>
      </c>
      <c r="C154" s="168">
        <f>VLOOKUP(A154,'表二之一（类款级汇总）'!$A$6:$E$221,5,0)</f>
        <v>0</v>
      </c>
      <c r="D154" s="194">
        <v>0</v>
      </c>
      <c r="E154" s="194"/>
      <c r="F154" s="194"/>
      <c r="G154" s="194"/>
      <c r="H154" s="194"/>
      <c r="I154" s="168">
        <f t="shared" si="3"/>
        <v>0</v>
      </c>
    </row>
    <row r="155" ht="20.1" customHeight="1" spans="1:9">
      <c r="A155" s="345" t="s">
        <v>10059</v>
      </c>
      <c r="B155" s="193" t="s">
        <v>10060</v>
      </c>
      <c r="C155" s="168">
        <f>VLOOKUP(A155,'表二之一（类款级汇总）'!$A$6:$E$221,5,0)</f>
        <v>1981</v>
      </c>
      <c r="D155" s="194">
        <v>1981</v>
      </c>
      <c r="E155" s="194"/>
      <c r="F155" s="194"/>
      <c r="G155" s="194"/>
      <c r="H155" s="194"/>
      <c r="I155" s="168">
        <f t="shared" si="3"/>
        <v>0</v>
      </c>
    </row>
    <row r="156" ht="20.1" customHeight="1" spans="1:9">
      <c r="A156" s="345" t="s">
        <v>10061</v>
      </c>
      <c r="B156" s="193" t="s">
        <v>10062</v>
      </c>
      <c r="C156" s="168">
        <f>VLOOKUP(A156,'表二之一（类款级汇总）'!$A$6:$E$221,5,0)</f>
        <v>562</v>
      </c>
      <c r="D156" s="194">
        <v>562</v>
      </c>
      <c r="E156" s="194"/>
      <c r="F156" s="194"/>
      <c r="G156" s="194"/>
      <c r="H156" s="194"/>
      <c r="I156" s="168">
        <f t="shared" si="3"/>
        <v>0</v>
      </c>
    </row>
    <row r="157" ht="20.1" customHeight="1" spans="1:9">
      <c r="A157" s="345" t="s">
        <v>10063</v>
      </c>
      <c r="B157" s="193" t="s">
        <v>10064</v>
      </c>
      <c r="C157" s="168">
        <f>VLOOKUP(A157,'表二之一（类款级汇总）'!$A$6:$E$221,5,0)</f>
        <v>16839</v>
      </c>
      <c r="D157" s="194">
        <v>16839</v>
      </c>
      <c r="E157" s="194"/>
      <c r="F157" s="194"/>
      <c r="G157" s="194"/>
      <c r="H157" s="194"/>
      <c r="I157" s="168">
        <f t="shared" si="3"/>
        <v>0</v>
      </c>
    </row>
    <row r="158" ht="20.1" customHeight="1" spans="1:9">
      <c r="A158" s="345" t="s">
        <v>10065</v>
      </c>
      <c r="B158" s="193" t="s">
        <v>10066</v>
      </c>
      <c r="C158" s="168">
        <f>VLOOKUP(A158,'表二之一（类款级汇总）'!$A$6:$E$221,5,0)</f>
        <v>210</v>
      </c>
      <c r="D158" s="194">
        <v>210</v>
      </c>
      <c r="E158" s="194"/>
      <c r="F158" s="194"/>
      <c r="G158" s="194"/>
      <c r="H158" s="194"/>
      <c r="I158" s="168">
        <f t="shared" si="3"/>
        <v>0</v>
      </c>
    </row>
    <row r="159" ht="20.1" customHeight="1" spans="1:9">
      <c r="A159" s="345" t="s">
        <v>10069</v>
      </c>
      <c r="B159" s="193" t="s">
        <v>10070</v>
      </c>
      <c r="C159" s="168">
        <f>VLOOKUP(A159,'表二之一（类款级汇总）'!$A$6:$E$221,5,0)</f>
        <v>2484</v>
      </c>
      <c r="D159" s="194">
        <v>2484</v>
      </c>
      <c r="E159" s="194"/>
      <c r="F159" s="194"/>
      <c r="G159" s="194"/>
      <c r="H159" s="194"/>
      <c r="I159" s="168">
        <f t="shared" si="3"/>
        <v>0</v>
      </c>
    </row>
    <row r="160" ht="20.1" customHeight="1" spans="1:9">
      <c r="A160" s="345" t="s">
        <v>10071</v>
      </c>
      <c r="B160" s="193" t="s">
        <v>10072</v>
      </c>
      <c r="C160" s="168">
        <f>VLOOKUP(A160,'表二之一（类款级汇总）'!$A$6:$E$221,5,0)</f>
        <v>2998</v>
      </c>
      <c r="D160" s="194">
        <v>2998</v>
      </c>
      <c r="E160" s="194"/>
      <c r="F160" s="194"/>
      <c r="G160" s="194"/>
      <c r="H160" s="194"/>
      <c r="I160" s="168">
        <f t="shared" si="3"/>
        <v>0</v>
      </c>
    </row>
    <row r="161" ht="20.1" customHeight="1" spans="1:9">
      <c r="A161" s="345" t="s">
        <v>10073</v>
      </c>
      <c r="B161" s="193" t="s">
        <v>10074</v>
      </c>
      <c r="C161" s="168">
        <f>VLOOKUP(A161,'表二之一（类款级汇总）'!$A$6:$E$221,5,0)</f>
        <v>3276</v>
      </c>
      <c r="D161" s="194">
        <v>3276</v>
      </c>
      <c r="E161" s="194"/>
      <c r="F161" s="194"/>
      <c r="G161" s="194"/>
      <c r="H161" s="194"/>
      <c r="I161" s="168">
        <f t="shared" si="3"/>
        <v>0</v>
      </c>
    </row>
    <row r="162" ht="20.1" customHeight="1" spans="1:9">
      <c r="A162" s="345" t="s">
        <v>10077</v>
      </c>
      <c r="B162" s="193" t="s">
        <v>10078</v>
      </c>
      <c r="C162" s="168">
        <f>VLOOKUP(A162,'表二之一（类款级汇总）'!$A$6:$E$221,5,0)</f>
        <v>41</v>
      </c>
      <c r="D162" s="194">
        <v>41</v>
      </c>
      <c r="E162" s="194"/>
      <c r="F162" s="194"/>
      <c r="G162" s="194"/>
      <c r="H162" s="194"/>
      <c r="I162" s="168">
        <f t="shared" si="3"/>
        <v>0</v>
      </c>
    </row>
    <row r="163" ht="20.1" customHeight="1" spans="1:9">
      <c r="A163" s="345" t="s">
        <v>10079</v>
      </c>
      <c r="B163" s="193" t="s">
        <v>10080</v>
      </c>
      <c r="C163" s="168">
        <f>VLOOKUP(A163,'表二之一（类款级汇总）'!$A$6:$E$221,5,0)</f>
        <v>0</v>
      </c>
      <c r="D163" s="194">
        <v>0</v>
      </c>
      <c r="E163" s="194"/>
      <c r="F163" s="194"/>
      <c r="G163" s="194"/>
      <c r="H163" s="194"/>
      <c r="I163" s="168">
        <f t="shared" si="3"/>
        <v>0</v>
      </c>
    </row>
    <row r="164" ht="20.1" customHeight="1" spans="1:9">
      <c r="A164" s="345" t="s">
        <v>10081</v>
      </c>
      <c r="B164" s="193" t="s">
        <v>10082</v>
      </c>
      <c r="C164" s="168">
        <f>VLOOKUP(A164,'表二之一（类款级汇总）'!$A$6:$E$221,5,0)</f>
        <v>321</v>
      </c>
      <c r="D164" s="194">
        <v>321</v>
      </c>
      <c r="E164" s="194"/>
      <c r="F164" s="194"/>
      <c r="G164" s="194"/>
      <c r="H164" s="194"/>
      <c r="I164" s="168">
        <f t="shared" si="3"/>
        <v>0</v>
      </c>
    </row>
    <row r="165" ht="20.1" customHeight="1" spans="1:9">
      <c r="A165" s="345" t="s">
        <v>10083</v>
      </c>
      <c r="B165" s="193" t="s">
        <v>10084</v>
      </c>
      <c r="C165" s="168">
        <f>VLOOKUP(A165,'表二之一（类款级汇总）'!$A$6:$E$221,5,0)</f>
        <v>0</v>
      </c>
      <c r="D165" s="194">
        <v>0</v>
      </c>
      <c r="E165" s="194"/>
      <c r="F165" s="194"/>
      <c r="G165" s="194"/>
      <c r="H165" s="194"/>
      <c r="I165" s="168">
        <f t="shared" si="3"/>
        <v>0</v>
      </c>
    </row>
    <row r="166" ht="20.1" customHeight="1" spans="1:9">
      <c r="A166" s="334" t="s">
        <v>10085</v>
      </c>
      <c r="B166" s="193" t="s">
        <v>10086</v>
      </c>
      <c r="C166" s="168">
        <f>VLOOKUP(A166,'表二之一（类款级汇总）'!$A$6:$E$221,5,0)</f>
        <v>3841</v>
      </c>
      <c r="D166" s="194">
        <v>3841</v>
      </c>
      <c r="E166" s="194"/>
      <c r="F166" s="194"/>
      <c r="G166" s="194"/>
      <c r="H166" s="194"/>
      <c r="I166" s="168">
        <f t="shared" si="3"/>
        <v>0</v>
      </c>
    </row>
    <row r="167" ht="20.1" customHeight="1" spans="1:9">
      <c r="A167" s="345" t="s">
        <v>10089</v>
      </c>
      <c r="B167" s="193" t="s">
        <v>10090</v>
      </c>
      <c r="C167" s="168">
        <f>VLOOKUP(A167,'表二之一（类款级汇总）'!$A$6:$E$221,5,0)</f>
        <v>0</v>
      </c>
      <c r="D167" s="194">
        <v>0</v>
      </c>
      <c r="E167" s="194"/>
      <c r="F167" s="194"/>
      <c r="G167" s="194"/>
      <c r="H167" s="194"/>
      <c r="I167" s="168">
        <f t="shared" si="3"/>
        <v>0</v>
      </c>
    </row>
    <row r="168" ht="20.1" customHeight="1" spans="1:9">
      <c r="A168" s="345" t="s">
        <v>10091</v>
      </c>
      <c r="B168" s="193" t="s">
        <v>10092</v>
      </c>
      <c r="C168" s="168">
        <f>VLOOKUP(A168,'表二之一（类款级汇总）'!$A$6:$E$221,5,0)</f>
        <v>0</v>
      </c>
      <c r="D168" s="194">
        <v>0</v>
      </c>
      <c r="E168" s="194"/>
      <c r="F168" s="194"/>
      <c r="G168" s="194"/>
      <c r="H168" s="194"/>
      <c r="I168" s="168">
        <f t="shared" si="3"/>
        <v>0</v>
      </c>
    </row>
    <row r="169" ht="20.1" customHeight="1" spans="1:9">
      <c r="A169" s="345" t="s">
        <v>10093</v>
      </c>
      <c r="B169" s="193" t="s">
        <v>10094</v>
      </c>
      <c r="C169" s="168">
        <f>VLOOKUP(A169,'表二之一（类款级汇总）'!$A$6:$E$221,5,0)</f>
        <v>0</v>
      </c>
      <c r="D169" s="194">
        <v>0</v>
      </c>
      <c r="E169" s="194"/>
      <c r="F169" s="194"/>
      <c r="G169" s="194"/>
      <c r="H169" s="194"/>
      <c r="I169" s="168">
        <f t="shared" si="3"/>
        <v>0</v>
      </c>
    </row>
    <row r="170" ht="20.1" customHeight="1" spans="1:9">
      <c r="A170" s="345" t="s">
        <v>10095</v>
      </c>
      <c r="B170" s="193" t="s">
        <v>10096</v>
      </c>
      <c r="C170" s="168">
        <f>VLOOKUP(A170,'表二之一（类款级汇总）'!$A$6:$E$221,5,0)</f>
        <v>0</v>
      </c>
      <c r="D170" s="194">
        <v>0</v>
      </c>
      <c r="E170" s="194"/>
      <c r="F170" s="194"/>
      <c r="G170" s="194"/>
      <c r="H170" s="194"/>
      <c r="I170" s="168">
        <f t="shared" si="3"/>
        <v>0</v>
      </c>
    </row>
    <row r="171" ht="20.1" customHeight="1" spans="1:9">
      <c r="A171" s="345" t="s">
        <v>10097</v>
      </c>
      <c r="B171" s="193" t="s">
        <v>10098</v>
      </c>
      <c r="C171" s="168">
        <f>VLOOKUP(A171,'表二之一（类款级汇总）'!$A$6:$E$221,5,0)</f>
        <v>0</v>
      </c>
      <c r="D171" s="194">
        <v>0</v>
      </c>
      <c r="E171" s="194"/>
      <c r="F171" s="194"/>
      <c r="G171" s="194"/>
      <c r="H171" s="194"/>
      <c r="I171" s="168">
        <f t="shared" si="3"/>
        <v>0</v>
      </c>
    </row>
    <row r="172" ht="20.1" customHeight="1" spans="1:9">
      <c r="A172" s="345" t="s">
        <v>10099</v>
      </c>
      <c r="B172" s="193" t="s">
        <v>10024</v>
      </c>
      <c r="C172" s="168">
        <f>VLOOKUP(A172,'表二之一（类款级汇总）'!$A$6:$E$221,5,0)</f>
        <v>0</v>
      </c>
      <c r="D172" s="194">
        <v>0</v>
      </c>
      <c r="E172" s="194"/>
      <c r="F172" s="194"/>
      <c r="G172" s="194"/>
      <c r="H172" s="194"/>
      <c r="I172" s="168">
        <f t="shared" si="3"/>
        <v>0</v>
      </c>
    </row>
    <row r="173" ht="20.1" customHeight="1" spans="1:9">
      <c r="A173" s="345" t="s">
        <v>10100</v>
      </c>
      <c r="B173" s="193" t="s">
        <v>10101</v>
      </c>
      <c r="C173" s="168">
        <f>VLOOKUP(A173,'表二之一（类款级汇总）'!$A$6:$E$221,5,0)</f>
        <v>0</v>
      </c>
      <c r="D173" s="194">
        <v>0</v>
      </c>
      <c r="E173" s="194"/>
      <c r="F173" s="194"/>
      <c r="G173" s="194"/>
      <c r="H173" s="194"/>
      <c r="I173" s="168">
        <f t="shared" si="3"/>
        <v>0</v>
      </c>
    </row>
    <row r="174" ht="20.1" customHeight="1" spans="1:9">
      <c r="A174" s="345" t="s">
        <v>10102</v>
      </c>
      <c r="B174" s="193" t="s">
        <v>10103</v>
      </c>
      <c r="C174" s="168">
        <f>VLOOKUP(A174,'表二之一（类款级汇总）'!$A$6:$E$221,5,0)</f>
        <v>0</v>
      </c>
      <c r="D174" s="194">
        <v>0</v>
      </c>
      <c r="E174" s="194"/>
      <c r="F174" s="194"/>
      <c r="G174" s="194"/>
      <c r="H174" s="194"/>
      <c r="I174" s="168">
        <f t="shared" si="3"/>
        <v>0</v>
      </c>
    </row>
    <row r="175" ht="20.1" customHeight="1" spans="1:9">
      <c r="A175" s="345" t="s">
        <v>10104</v>
      </c>
      <c r="B175" s="193" t="s">
        <v>10105</v>
      </c>
      <c r="C175" s="168">
        <f>VLOOKUP(A175,'表二之一（类款级汇总）'!$A$6:$E$221,5,0)</f>
        <v>0</v>
      </c>
      <c r="D175" s="194">
        <v>0</v>
      </c>
      <c r="E175" s="194"/>
      <c r="F175" s="194"/>
      <c r="G175" s="194"/>
      <c r="H175" s="194"/>
      <c r="I175" s="168">
        <f t="shared" si="3"/>
        <v>0</v>
      </c>
    </row>
    <row r="176" ht="20.1" customHeight="1" spans="1:9">
      <c r="A176" s="345" t="s">
        <v>10108</v>
      </c>
      <c r="B176" s="193" t="s">
        <v>10109</v>
      </c>
      <c r="C176" s="168">
        <f>VLOOKUP(A176,'表二之一（类款级汇总）'!$A$6:$E$221,5,0)</f>
        <v>2995</v>
      </c>
      <c r="D176" s="194">
        <v>2995</v>
      </c>
      <c r="E176" s="194"/>
      <c r="F176" s="194"/>
      <c r="G176" s="194"/>
      <c r="H176" s="194"/>
      <c r="I176" s="168">
        <f t="shared" si="3"/>
        <v>0</v>
      </c>
    </row>
    <row r="177" ht="20.1" customHeight="1" spans="1:9">
      <c r="A177" s="345" t="s">
        <v>10110</v>
      </c>
      <c r="B177" s="193" t="s">
        <v>10111</v>
      </c>
      <c r="C177" s="168">
        <f>VLOOKUP(A177,'表二之一（类款级汇总）'!$A$6:$E$221,5,0)</f>
        <v>406</v>
      </c>
      <c r="D177" s="194">
        <v>406</v>
      </c>
      <c r="E177" s="194"/>
      <c r="F177" s="194"/>
      <c r="G177" s="194"/>
      <c r="H177" s="194"/>
      <c r="I177" s="168">
        <f t="shared" si="3"/>
        <v>0</v>
      </c>
    </row>
    <row r="178" ht="20.1" customHeight="1" spans="1:9">
      <c r="A178" s="345" t="s">
        <v>10112</v>
      </c>
      <c r="B178" s="193" t="s">
        <v>10113</v>
      </c>
      <c r="C178" s="168">
        <f>VLOOKUP(A178,'表二之一（类款级汇总）'!$A$6:$E$221,5,0)</f>
        <v>85</v>
      </c>
      <c r="D178" s="194">
        <v>85</v>
      </c>
      <c r="E178" s="194"/>
      <c r="F178" s="194"/>
      <c r="G178" s="194"/>
      <c r="H178" s="194"/>
      <c r="I178" s="168">
        <f t="shared" si="3"/>
        <v>0</v>
      </c>
    </row>
    <row r="179" ht="20.1" customHeight="1" spans="1:9">
      <c r="A179" s="345" t="s">
        <v>10116</v>
      </c>
      <c r="B179" s="193" t="s">
        <v>10117</v>
      </c>
      <c r="C179" s="168">
        <f>VLOOKUP(A179,'表二之一（类款级汇总）'!$A$6:$E$221,5,0)</f>
        <v>3172</v>
      </c>
      <c r="D179" s="194">
        <v>3172</v>
      </c>
      <c r="E179" s="194"/>
      <c r="F179" s="194"/>
      <c r="G179" s="194"/>
      <c r="H179" s="194"/>
      <c r="I179" s="168">
        <f t="shared" si="3"/>
        <v>0</v>
      </c>
    </row>
    <row r="180" ht="20.1" customHeight="1" spans="1:9">
      <c r="A180" s="345" t="s">
        <v>10118</v>
      </c>
      <c r="B180" s="193" t="s">
        <v>10119</v>
      </c>
      <c r="C180" s="168">
        <f>VLOOKUP(A180,'表二之一（类款级汇总）'!$A$6:$E$221,5,0)</f>
        <v>10559</v>
      </c>
      <c r="D180" s="194">
        <v>10559</v>
      </c>
      <c r="E180" s="194"/>
      <c r="F180" s="194"/>
      <c r="G180" s="194"/>
      <c r="H180" s="194"/>
      <c r="I180" s="168">
        <f t="shared" si="3"/>
        <v>0</v>
      </c>
    </row>
    <row r="181" ht="20.1" customHeight="1" spans="1:9">
      <c r="A181" s="345" t="s">
        <v>10120</v>
      </c>
      <c r="B181" s="193" t="s">
        <v>10121</v>
      </c>
      <c r="C181" s="168">
        <f>VLOOKUP(A181,'表二之一（类款级汇总）'!$A$6:$E$221,5,0)</f>
        <v>4534</v>
      </c>
      <c r="D181" s="194">
        <v>4534</v>
      </c>
      <c r="E181" s="194"/>
      <c r="F181" s="194"/>
      <c r="G181" s="194"/>
      <c r="H181" s="194"/>
      <c r="I181" s="168">
        <f t="shared" si="3"/>
        <v>0</v>
      </c>
    </row>
    <row r="182" ht="20.1" customHeight="1" spans="1:9">
      <c r="A182" s="345" t="s">
        <v>10124</v>
      </c>
      <c r="B182" s="193" t="s">
        <v>10125</v>
      </c>
      <c r="C182" s="168">
        <f>VLOOKUP(A182,'表二之一（类款级汇总）'!$A$6:$E$221,5,0)</f>
        <v>626</v>
      </c>
      <c r="D182" s="194">
        <v>626</v>
      </c>
      <c r="E182" s="194"/>
      <c r="F182" s="194"/>
      <c r="G182" s="194"/>
      <c r="H182" s="194"/>
      <c r="I182" s="168">
        <f t="shared" si="3"/>
        <v>0</v>
      </c>
    </row>
    <row r="183" ht="20.1" customHeight="1" spans="1:9">
      <c r="A183" s="345" t="s">
        <v>10126</v>
      </c>
      <c r="B183" s="193" t="s">
        <v>10127</v>
      </c>
      <c r="C183" s="168">
        <f>VLOOKUP(A183,'表二之一（类款级汇总）'!$A$6:$E$221,5,0)</f>
        <v>0</v>
      </c>
      <c r="D183" s="194">
        <v>0</v>
      </c>
      <c r="E183" s="194"/>
      <c r="F183" s="194"/>
      <c r="G183" s="194"/>
      <c r="H183" s="194"/>
      <c r="I183" s="168">
        <f t="shared" si="3"/>
        <v>0</v>
      </c>
    </row>
    <row r="184" ht="20.1" customHeight="1" spans="1:9">
      <c r="A184" s="345" t="s">
        <v>10128</v>
      </c>
      <c r="B184" s="193" t="s">
        <v>10129</v>
      </c>
      <c r="C184" s="168">
        <f>VLOOKUP(A184,'表二之一（类款级汇总）'!$A$6:$E$221,5,0)</f>
        <v>0</v>
      </c>
      <c r="D184" s="194">
        <v>0</v>
      </c>
      <c r="E184" s="194"/>
      <c r="F184" s="194"/>
      <c r="G184" s="194"/>
      <c r="H184" s="194"/>
      <c r="I184" s="168">
        <f t="shared" si="3"/>
        <v>0</v>
      </c>
    </row>
    <row r="185" ht="20.1" customHeight="1" spans="1:9">
      <c r="A185" s="345" t="s">
        <v>10130</v>
      </c>
      <c r="B185" s="193" t="s">
        <v>10131</v>
      </c>
      <c r="C185" s="168">
        <f>VLOOKUP(A185,'表二之一（类款级汇总）'!$A$6:$E$221,5,0)</f>
        <v>40</v>
      </c>
      <c r="D185" s="194">
        <v>40</v>
      </c>
      <c r="E185" s="194"/>
      <c r="F185" s="194"/>
      <c r="G185" s="194"/>
      <c r="H185" s="194"/>
      <c r="I185" s="168">
        <f t="shared" si="3"/>
        <v>0</v>
      </c>
    </row>
    <row r="186" ht="20.1" customHeight="1" spans="1:9">
      <c r="A186" s="345" t="s">
        <v>10134</v>
      </c>
      <c r="B186" s="193" t="s">
        <v>10135</v>
      </c>
      <c r="C186" s="168">
        <f>VLOOKUP(A186,'表二之一（类款级汇总）'!$A$6:$E$221,5,0)</f>
        <v>1965</v>
      </c>
      <c r="D186" s="194">
        <v>1965</v>
      </c>
      <c r="E186" s="194"/>
      <c r="F186" s="194"/>
      <c r="G186" s="194"/>
      <c r="H186" s="194"/>
      <c r="I186" s="168">
        <f t="shared" si="3"/>
        <v>0</v>
      </c>
    </row>
    <row r="187" ht="20.1" customHeight="1" spans="1:9">
      <c r="A187" s="345" t="s">
        <v>10136</v>
      </c>
      <c r="B187" s="193" t="s">
        <v>10137</v>
      </c>
      <c r="C187" s="168">
        <f>VLOOKUP(A187,'表二之一（类款级汇总）'!$A$6:$E$221,5,0)</f>
        <v>6774</v>
      </c>
      <c r="D187" s="194">
        <v>6774</v>
      </c>
      <c r="E187" s="194"/>
      <c r="F187" s="194"/>
      <c r="G187" s="194"/>
      <c r="H187" s="194"/>
      <c r="I187" s="168">
        <f t="shared" si="3"/>
        <v>0</v>
      </c>
    </row>
    <row r="188" ht="20.1" customHeight="1" spans="1:9">
      <c r="A188" s="345" t="s">
        <v>10138</v>
      </c>
      <c r="B188" s="193" t="s">
        <v>10139</v>
      </c>
      <c r="C188" s="168">
        <f>VLOOKUP(A188,'表二之一（类款级汇总）'!$A$6:$E$221,5,0)</f>
        <v>0</v>
      </c>
      <c r="D188" s="194">
        <v>0</v>
      </c>
      <c r="E188" s="194"/>
      <c r="F188" s="194"/>
      <c r="G188" s="194"/>
      <c r="H188" s="194"/>
      <c r="I188" s="168">
        <f t="shared" si="3"/>
        <v>0</v>
      </c>
    </row>
    <row r="189" ht="20.1" customHeight="1" spans="1:9">
      <c r="A189" s="345" t="s">
        <v>10140</v>
      </c>
      <c r="B189" s="193" t="s">
        <v>10141</v>
      </c>
      <c r="C189" s="168">
        <f>VLOOKUP(A189,'表二之一（类款级汇总）'!$A$6:$E$221,5,0)</f>
        <v>156</v>
      </c>
      <c r="D189" s="194">
        <v>156</v>
      </c>
      <c r="E189" s="194"/>
      <c r="F189" s="194"/>
      <c r="G189" s="194"/>
      <c r="H189" s="194"/>
      <c r="I189" s="168">
        <f t="shared" si="3"/>
        <v>0</v>
      </c>
    </row>
    <row r="190" ht="20.1" customHeight="1" spans="1:9">
      <c r="A190" s="345" t="s">
        <v>10142</v>
      </c>
      <c r="B190" s="193" t="s">
        <v>10143</v>
      </c>
      <c r="C190" s="168">
        <f>VLOOKUP(A190,'表二之一（类款级汇总）'!$A$6:$E$221,5,0)</f>
        <v>1279</v>
      </c>
      <c r="D190" s="194">
        <v>1279</v>
      </c>
      <c r="E190" s="194"/>
      <c r="F190" s="194"/>
      <c r="G190" s="194"/>
      <c r="H190" s="194"/>
      <c r="I190" s="168">
        <f t="shared" si="3"/>
        <v>0</v>
      </c>
    </row>
    <row r="191" ht="20.1" customHeight="1" spans="1:9">
      <c r="A191" s="345" t="s">
        <v>10144</v>
      </c>
      <c r="B191" s="193" t="s">
        <v>10145</v>
      </c>
      <c r="C191" s="168">
        <f>VLOOKUP(A191,'表二之一（类款级汇总）'!$A$6:$E$221,5,0)</f>
        <v>66</v>
      </c>
      <c r="D191" s="194">
        <v>66</v>
      </c>
      <c r="E191" s="194"/>
      <c r="F191" s="194"/>
      <c r="G191" s="194"/>
      <c r="H191" s="194"/>
      <c r="I191" s="168">
        <f t="shared" si="3"/>
        <v>0</v>
      </c>
    </row>
    <row r="192" ht="20.1" customHeight="1" spans="1:9">
      <c r="A192" s="345" t="s">
        <v>10146</v>
      </c>
      <c r="B192" s="193" t="s">
        <v>10147</v>
      </c>
      <c r="C192" s="168">
        <f>VLOOKUP(A192,'表二之一（类款级汇总）'!$A$6:$E$221,5,0)</f>
        <v>3615</v>
      </c>
      <c r="D192" s="194">
        <v>3615</v>
      </c>
      <c r="E192" s="194"/>
      <c r="F192" s="194"/>
      <c r="G192" s="194"/>
      <c r="H192" s="194"/>
      <c r="I192" s="168">
        <f t="shared" si="3"/>
        <v>0</v>
      </c>
    </row>
    <row r="193" ht="20.1" customHeight="1" spans="1:9">
      <c r="A193" s="453" t="s">
        <v>10148</v>
      </c>
      <c r="B193" s="193" t="s">
        <v>10149</v>
      </c>
      <c r="C193" s="168">
        <f>VLOOKUP(A193,'表二之一（类款级汇总）'!$A$6:$E$221,5,0)</f>
        <v>0</v>
      </c>
      <c r="D193" s="194">
        <v>0</v>
      </c>
      <c r="E193" s="194"/>
      <c r="F193" s="194"/>
      <c r="G193" s="194"/>
      <c r="H193" s="194"/>
      <c r="I193" s="168">
        <f t="shared" ref="I193" si="4">C193-SUM(D193:H193)</f>
        <v>0</v>
      </c>
    </row>
    <row r="194" ht="20.1" customHeight="1" spans="1:9">
      <c r="A194" s="345" t="s">
        <v>10151</v>
      </c>
      <c r="B194" s="193" t="s">
        <v>10152</v>
      </c>
      <c r="C194" s="168">
        <f>VLOOKUP(A194,'表二之一（类款级汇总）'!$A$6:$E$221,5,0)</f>
        <v>0</v>
      </c>
      <c r="D194" s="194">
        <v>0</v>
      </c>
      <c r="E194" s="194"/>
      <c r="F194" s="194"/>
      <c r="G194" s="194"/>
      <c r="H194" s="194"/>
      <c r="I194" s="168">
        <f t="shared" si="3"/>
        <v>0</v>
      </c>
    </row>
    <row r="195" ht="20.1" customHeight="1" spans="1:9">
      <c r="A195" s="345" t="s">
        <v>10153</v>
      </c>
      <c r="B195" s="193" t="s">
        <v>10105</v>
      </c>
      <c r="C195" s="168">
        <f>VLOOKUP(A195,'表二之一（类款级汇总）'!$A$6:$E$221,5,0)</f>
        <v>61842</v>
      </c>
      <c r="D195" s="194">
        <v>0</v>
      </c>
      <c r="E195" s="194"/>
      <c r="F195" s="194">
        <v>61842</v>
      </c>
      <c r="G195" s="194"/>
      <c r="H195" s="194"/>
      <c r="I195" s="168">
        <f t="shared" si="3"/>
        <v>0</v>
      </c>
    </row>
    <row r="196" ht="20.1" customHeight="1" spans="1:9">
      <c r="A196" s="345" t="s">
        <v>10156</v>
      </c>
      <c r="B196" s="193" t="s">
        <v>10157</v>
      </c>
      <c r="C196" s="168">
        <f>VLOOKUP(A196,'表二之一（类款级汇总）'!$A$6:$E$221,5,0)</f>
        <v>39138</v>
      </c>
      <c r="D196" s="194">
        <v>39138</v>
      </c>
      <c r="E196" s="194"/>
      <c r="F196" s="194"/>
      <c r="G196" s="194"/>
      <c r="H196" s="194"/>
      <c r="I196" s="168">
        <f t="shared" si="3"/>
        <v>0</v>
      </c>
    </row>
    <row r="197" ht="20.1" customHeight="1" spans="1:9">
      <c r="A197" s="345" t="s">
        <v>10160</v>
      </c>
      <c r="B197" s="193" t="s">
        <v>10161</v>
      </c>
      <c r="C197" s="168">
        <f>VLOOKUP(A197,'表二之一（类款级汇总）'!$A$6:$E$221,5,0)</f>
        <v>0</v>
      </c>
      <c r="D197" s="194">
        <v>0</v>
      </c>
      <c r="E197" s="194"/>
      <c r="F197" s="194"/>
      <c r="G197" s="194"/>
      <c r="H197" s="194"/>
      <c r="I197" s="168">
        <f t="shared" si="3"/>
        <v>0</v>
      </c>
    </row>
    <row r="198" ht="20.1" customHeight="1" spans="1:9">
      <c r="A198" s="345"/>
      <c r="B198" s="193"/>
      <c r="C198" s="169"/>
      <c r="D198" s="169"/>
      <c r="E198" s="169"/>
      <c r="F198" s="169"/>
      <c r="G198" s="169"/>
      <c r="H198" s="169"/>
      <c r="I198" s="169"/>
    </row>
    <row r="199" ht="20.1" customHeight="1" spans="1:9">
      <c r="A199" s="345"/>
      <c r="B199" s="193"/>
      <c r="C199" s="169"/>
      <c r="D199" s="169"/>
      <c r="E199" s="169"/>
      <c r="F199" s="169"/>
      <c r="G199" s="169"/>
      <c r="H199" s="169"/>
      <c r="I199" s="169"/>
    </row>
    <row r="200" ht="20.1" customHeight="1" spans="1:9">
      <c r="A200" s="334" t="s">
        <v>9733</v>
      </c>
      <c r="B200" s="193" t="s">
        <v>9734</v>
      </c>
      <c r="C200" s="168">
        <f>VLOOKUP(A200,'表二之一（类款级汇总）'!$A$6:$E$221,5,0)</f>
        <v>99267</v>
      </c>
      <c r="D200" s="168">
        <f t="shared" ref="D200:H209" si="5">SUMPRODUCT(D$6:D$197*(LEFT($A$6:$A$197,3)=$A200))</f>
        <v>99267</v>
      </c>
      <c r="E200" s="168">
        <f t="shared" si="5"/>
        <v>0</v>
      </c>
      <c r="F200" s="168">
        <f t="shared" si="5"/>
        <v>0</v>
      </c>
      <c r="G200" s="168">
        <f t="shared" si="5"/>
        <v>0</v>
      </c>
      <c r="H200" s="168">
        <f t="shared" si="5"/>
        <v>0</v>
      </c>
      <c r="I200" s="168">
        <f t="shared" ref="I200:I224" si="6">C200-SUM(D200:H200)</f>
        <v>0</v>
      </c>
    </row>
    <row r="201" ht="20.1" customHeight="1" spans="1:9">
      <c r="A201" s="345" t="s">
        <v>9791</v>
      </c>
      <c r="B201" s="346" t="s">
        <v>9792</v>
      </c>
      <c r="C201" s="168">
        <f>VLOOKUP(A201,'表二之一（类款级汇总）'!$A$6:$E$221,5,0)</f>
        <v>0</v>
      </c>
      <c r="D201" s="168">
        <f t="shared" si="5"/>
        <v>0</v>
      </c>
      <c r="E201" s="168">
        <f t="shared" si="5"/>
        <v>0</v>
      </c>
      <c r="F201" s="168">
        <f t="shared" si="5"/>
        <v>0</v>
      </c>
      <c r="G201" s="168">
        <f t="shared" si="5"/>
        <v>0</v>
      </c>
      <c r="H201" s="168">
        <f t="shared" si="5"/>
        <v>0</v>
      </c>
      <c r="I201" s="168">
        <f t="shared" si="6"/>
        <v>0</v>
      </c>
    </row>
    <row r="202" ht="20.1" customHeight="1" spans="1:9">
      <c r="A202" s="345" t="s">
        <v>9811</v>
      </c>
      <c r="B202" s="346" t="s">
        <v>9812</v>
      </c>
      <c r="C202" s="168">
        <f>VLOOKUP(A202,'表二之一（类款级汇总）'!$A$6:$E$221,5,0)</f>
        <v>2147</v>
      </c>
      <c r="D202" s="168">
        <f t="shared" si="5"/>
        <v>2147</v>
      </c>
      <c r="E202" s="168">
        <f t="shared" si="5"/>
        <v>0</v>
      </c>
      <c r="F202" s="168">
        <f t="shared" si="5"/>
        <v>0</v>
      </c>
      <c r="G202" s="168">
        <f t="shared" si="5"/>
        <v>0</v>
      </c>
      <c r="H202" s="168">
        <f t="shared" si="5"/>
        <v>0</v>
      </c>
      <c r="I202" s="168">
        <f t="shared" si="6"/>
        <v>0</v>
      </c>
    </row>
    <row r="203" ht="20.1" customHeight="1" spans="1:9">
      <c r="A203" s="345" t="s">
        <v>9823</v>
      </c>
      <c r="B203" s="346" t="s">
        <v>9824</v>
      </c>
      <c r="C203" s="168">
        <f>VLOOKUP(A203,'表二之一（类款级汇总）'!$A$6:$E$221,5,0)</f>
        <v>50037</v>
      </c>
      <c r="D203" s="168">
        <f t="shared" si="5"/>
        <v>50037</v>
      </c>
      <c r="E203" s="168">
        <f t="shared" si="5"/>
        <v>0</v>
      </c>
      <c r="F203" s="168">
        <f t="shared" si="5"/>
        <v>0</v>
      </c>
      <c r="G203" s="168">
        <f t="shared" si="5"/>
        <v>0</v>
      </c>
      <c r="H203" s="168">
        <f t="shared" si="5"/>
        <v>0</v>
      </c>
      <c r="I203" s="168">
        <f t="shared" si="6"/>
        <v>0</v>
      </c>
    </row>
    <row r="204" ht="20.1" customHeight="1" spans="1:9">
      <c r="A204" s="345" t="s">
        <v>9847</v>
      </c>
      <c r="B204" s="347" t="s">
        <v>9848</v>
      </c>
      <c r="C204" s="168">
        <f>VLOOKUP(A204,'表二之一（类款级汇总）'!$A$6:$E$221,5,0)</f>
        <v>83074</v>
      </c>
      <c r="D204" s="168">
        <f t="shared" si="5"/>
        <v>83074</v>
      </c>
      <c r="E204" s="168">
        <f t="shared" si="5"/>
        <v>0</v>
      </c>
      <c r="F204" s="168">
        <f t="shared" si="5"/>
        <v>0</v>
      </c>
      <c r="G204" s="168">
        <f t="shared" si="5"/>
        <v>0</v>
      </c>
      <c r="H204" s="168">
        <f t="shared" si="5"/>
        <v>0</v>
      </c>
      <c r="I204" s="168">
        <f t="shared" si="6"/>
        <v>0</v>
      </c>
    </row>
    <row r="205" ht="20.1" customHeight="1" spans="1:9">
      <c r="A205" s="345" t="s">
        <v>9869</v>
      </c>
      <c r="B205" s="347" t="s">
        <v>9870</v>
      </c>
      <c r="C205" s="168">
        <f>VLOOKUP(A205,'表二之一（类款级汇总）'!$A$6:$E$221,5,0)</f>
        <v>22501</v>
      </c>
      <c r="D205" s="168">
        <f t="shared" si="5"/>
        <v>22501</v>
      </c>
      <c r="E205" s="168">
        <f t="shared" si="5"/>
        <v>0</v>
      </c>
      <c r="F205" s="168">
        <f t="shared" si="5"/>
        <v>0</v>
      </c>
      <c r="G205" s="168">
        <f t="shared" si="5"/>
        <v>0</v>
      </c>
      <c r="H205" s="168">
        <f t="shared" si="5"/>
        <v>0</v>
      </c>
      <c r="I205" s="168">
        <f t="shared" si="6"/>
        <v>0</v>
      </c>
    </row>
    <row r="206" ht="20.1" customHeight="1" spans="1:9">
      <c r="A206" s="345" t="s">
        <v>9891</v>
      </c>
      <c r="B206" s="346" t="s">
        <v>9892</v>
      </c>
      <c r="C206" s="168">
        <f>VLOOKUP(A206,'表二之一（类款级汇总）'!$A$6:$E$221,5,0)</f>
        <v>14907</v>
      </c>
      <c r="D206" s="168">
        <f t="shared" si="5"/>
        <v>14907</v>
      </c>
      <c r="E206" s="168">
        <f t="shared" si="5"/>
        <v>0</v>
      </c>
      <c r="F206" s="168">
        <f t="shared" si="5"/>
        <v>0</v>
      </c>
      <c r="G206" s="168">
        <f t="shared" si="5"/>
        <v>0</v>
      </c>
      <c r="H206" s="168">
        <f t="shared" si="5"/>
        <v>0</v>
      </c>
      <c r="I206" s="168">
        <f t="shared" si="6"/>
        <v>0</v>
      </c>
    </row>
    <row r="207" ht="20.1" customHeight="1" spans="1:9">
      <c r="A207" s="345" t="s">
        <v>9905</v>
      </c>
      <c r="B207" s="347" t="s">
        <v>9906</v>
      </c>
      <c r="C207" s="168">
        <f>VLOOKUP(A207,'表二之一（类款级汇总）'!$A$6:$E$221,5,0)</f>
        <v>85864</v>
      </c>
      <c r="D207" s="168">
        <f t="shared" si="5"/>
        <v>85864</v>
      </c>
      <c r="E207" s="168">
        <f t="shared" si="5"/>
        <v>0</v>
      </c>
      <c r="F207" s="168">
        <f t="shared" si="5"/>
        <v>0</v>
      </c>
      <c r="G207" s="168">
        <f t="shared" si="5"/>
        <v>0</v>
      </c>
      <c r="H207" s="168">
        <f t="shared" si="5"/>
        <v>0</v>
      </c>
      <c r="I207" s="168">
        <f t="shared" si="6"/>
        <v>0</v>
      </c>
    </row>
    <row r="208" ht="20.1" customHeight="1" spans="1:9">
      <c r="A208" s="345" t="s">
        <v>9947</v>
      </c>
      <c r="B208" s="347" t="s">
        <v>9948</v>
      </c>
      <c r="C208" s="168">
        <f>VLOOKUP(A208,'表二之一（类款级汇总）'!$A$6:$E$221,5,0)</f>
        <v>261777</v>
      </c>
      <c r="D208" s="168">
        <f t="shared" si="5"/>
        <v>261777</v>
      </c>
      <c r="E208" s="168">
        <f t="shared" si="5"/>
        <v>0</v>
      </c>
      <c r="F208" s="168">
        <f t="shared" si="5"/>
        <v>0</v>
      </c>
      <c r="G208" s="168">
        <f t="shared" si="5"/>
        <v>0</v>
      </c>
      <c r="H208" s="168">
        <f t="shared" si="5"/>
        <v>0</v>
      </c>
      <c r="I208" s="168">
        <f t="shared" si="6"/>
        <v>0</v>
      </c>
    </row>
    <row r="209" ht="20.1" customHeight="1" spans="1:9">
      <c r="A209" s="345" t="s">
        <v>9977</v>
      </c>
      <c r="B209" s="193" t="s">
        <v>9978</v>
      </c>
      <c r="C209" s="168">
        <f>VLOOKUP(A209,'表二之一（类款级汇总）'!$A$6:$E$221,5,0)</f>
        <v>11771</v>
      </c>
      <c r="D209" s="168">
        <f t="shared" si="5"/>
        <v>11771</v>
      </c>
      <c r="E209" s="168">
        <f t="shared" si="5"/>
        <v>0</v>
      </c>
      <c r="F209" s="168">
        <f t="shared" si="5"/>
        <v>0</v>
      </c>
      <c r="G209" s="168">
        <f t="shared" si="5"/>
        <v>0</v>
      </c>
      <c r="H209" s="168">
        <f t="shared" si="5"/>
        <v>0</v>
      </c>
      <c r="I209" s="168">
        <f t="shared" si="6"/>
        <v>0</v>
      </c>
    </row>
    <row r="210" ht="20.1" customHeight="1" spans="1:239">
      <c r="A210" s="345" t="s">
        <v>10007</v>
      </c>
      <c r="B210" s="193" t="s">
        <v>10008</v>
      </c>
      <c r="C210" s="168">
        <f>VLOOKUP(A210,'表二之一（类款级汇总）'!$A$6:$E$221,5,0)</f>
        <v>136961</v>
      </c>
      <c r="D210" s="168">
        <f t="shared" ref="D210:H224" si="7">SUMPRODUCT(D$6:D$197*(LEFT($A$6:$A$197,3)=$A210))</f>
        <v>63370</v>
      </c>
      <c r="E210" s="168">
        <f t="shared" si="7"/>
        <v>-1994</v>
      </c>
      <c r="F210" s="168">
        <f t="shared" si="7"/>
        <v>11460</v>
      </c>
      <c r="G210" s="168">
        <f t="shared" si="7"/>
        <v>64125</v>
      </c>
      <c r="H210" s="168">
        <f t="shared" si="7"/>
        <v>0</v>
      </c>
      <c r="I210" s="168">
        <f t="shared" si="6"/>
        <v>0</v>
      </c>
      <c r="IE210" s="182">
        <v>392</v>
      </c>
    </row>
    <row r="211" ht="20.1" customHeight="1" spans="1:9">
      <c r="A211" s="345" t="s">
        <v>10021</v>
      </c>
      <c r="B211" s="193" t="s">
        <v>10022</v>
      </c>
      <c r="C211" s="168">
        <f>VLOOKUP(A211,'表二之一（类款级汇总）'!$A$6:$E$221,5,0)</f>
        <v>37111</v>
      </c>
      <c r="D211" s="168">
        <f t="shared" si="7"/>
        <v>37111</v>
      </c>
      <c r="E211" s="168">
        <f t="shared" si="7"/>
        <v>0</v>
      </c>
      <c r="F211" s="168">
        <f t="shared" si="7"/>
        <v>0</v>
      </c>
      <c r="G211" s="168">
        <f t="shared" si="7"/>
        <v>0</v>
      </c>
      <c r="H211" s="168">
        <f t="shared" si="7"/>
        <v>0</v>
      </c>
      <c r="I211" s="168">
        <f t="shared" si="6"/>
        <v>0</v>
      </c>
    </row>
    <row r="212" ht="20.1" customHeight="1" spans="1:9">
      <c r="A212" s="345" t="s">
        <v>10039</v>
      </c>
      <c r="B212" s="193" t="s">
        <v>10040</v>
      </c>
      <c r="C212" s="168">
        <f>VLOOKUP(A212,'表二之一（类款级汇总）'!$A$6:$E$221,5,0)</f>
        <v>39538</v>
      </c>
      <c r="D212" s="168">
        <f t="shared" si="7"/>
        <v>39538</v>
      </c>
      <c r="E212" s="168">
        <f t="shared" si="7"/>
        <v>0</v>
      </c>
      <c r="F212" s="168">
        <f t="shared" si="7"/>
        <v>0</v>
      </c>
      <c r="G212" s="168">
        <f t="shared" si="7"/>
        <v>0</v>
      </c>
      <c r="H212" s="168">
        <f t="shared" si="7"/>
        <v>0</v>
      </c>
      <c r="I212" s="168">
        <f t="shared" si="6"/>
        <v>0</v>
      </c>
    </row>
    <row r="213" ht="20.1" customHeight="1" spans="1:9">
      <c r="A213" s="345" t="s">
        <v>10051</v>
      </c>
      <c r="B213" s="193" t="s">
        <v>10052</v>
      </c>
      <c r="C213" s="168">
        <f>VLOOKUP(A213,'表二之一（类款级汇总）'!$A$6:$E$221,5,0)</f>
        <v>20037</v>
      </c>
      <c r="D213" s="168">
        <f t="shared" si="7"/>
        <v>20037</v>
      </c>
      <c r="E213" s="168">
        <f t="shared" si="7"/>
        <v>0</v>
      </c>
      <c r="F213" s="168">
        <f t="shared" si="7"/>
        <v>0</v>
      </c>
      <c r="G213" s="168">
        <f t="shared" si="7"/>
        <v>0</v>
      </c>
      <c r="H213" s="168">
        <f t="shared" si="7"/>
        <v>0</v>
      </c>
      <c r="I213" s="168">
        <f t="shared" si="6"/>
        <v>0</v>
      </c>
    </row>
    <row r="214" ht="20.1" customHeight="1" spans="1:9">
      <c r="A214" s="345" t="s">
        <v>10067</v>
      </c>
      <c r="B214" s="193" t="s">
        <v>10068</v>
      </c>
      <c r="C214" s="168">
        <f>VLOOKUP(A214,'表二之一（类款级汇总）'!$A$6:$E$221,5,0)</f>
        <v>8758</v>
      </c>
      <c r="D214" s="168">
        <f t="shared" si="7"/>
        <v>8758</v>
      </c>
      <c r="E214" s="168">
        <f t="shared" si="7"/>
        <v>0</v>
      </c>
      <c r="F214" s="168">
        <f t="shared" si="7"/>
        <v>0</v>
      </c>
      <c r="G214" s="168">
        <f t="shared" si="7"/>
        <v>0</v>
      </c>
      <c r="H214" s="168">
        <f t="shared" si="7"/>
        <v>0</v>
      </c>
      <c r="I214" s="168">
        <f t="shared" si="6"/>
        <v>0</v>
      </c>
    </row>
    <row r="215" ht="20.1" customHeight="1" spans="1:9">
      <c r="A215" s="345" t="s">
        <v>10075</v>
      </c>
      <c r="B215" s="193" t="s">
        <v>10076</v>
      </c>
      <c r="C215" s="168">
        <f>VLOOKUP(A215,'表二之一（类款级汇总）'!$A$6:$E$221,5,0)</f>
        <v>4203</v>
      </c>
      <c r="D215" s="168">
        <f t="shared" si="7"/>
        <v>4203</v>
      </c>
      <c r="E215" s="168">
        <f t="shared" si="7"/>
        <v>0</v>
      </c>
      <c r="F215" s="168">
        <f t="shared" si="7"/>
        <v>0</v>
      </c>
      <c r="G215" s="168">
        <f t="shared" si="7"/>
        <v>0</v>
      </c>
      <c r="H215" s="168">
        <f t="shared" si="7"/>
        <v>0</v>
      </c>
      <c r="I215" s="168">
        <f t="shared" si="6"/>
        <v>0</v>
      </c>
    </row>
    <row r="216" ht="20.1" customHeight="1" spans="1:9">
      <c r="A216" s="345" t="s">
        <v>10087</v>
      </c>
      <c r="B216" s="193" t="s">
        <v>10088</v>
      </c>
      <c r="C216" s="168">
        <f>VLOOKUP(A216,'表二之一（类款级汇总）'!$A$6:$E$221,5,0)</f>
        <v>0</v>
      </c>
      <c r="D216" s="168">
        <f t="shared" si="7"/>
        <v>0</v>
      </c>
      <c r="E216" s="168">
        <f t="shared" si="7"/>
        <v>0</v>
      </c>
      <c r="F216" s="168">
        <f t="shared" si="7"/>
        <v>0</v>
      </c>
      <c r="G216" s="168">
        <f t="shared" si="7"/>
        <v>0</v>
      </c>
      <c r="H216" s="168">
        <f t="shared" si="7"/>
        <v>0</v>
      </c>
      <c r="I216" s="168">
        <f t="shared" si="6"/>
        <v>0</v>
      </c>
    </row>
    <row r="217" ht="20.1" customHeight="1" spans="1:9">
      <c r="A217" s="345" t="s">
        <v>10106</v>
      </c>
      <c r="B217" s="193" t="s">
        <v>10107</v>
      </c>
      <c r="C217" s="168">
        <f>VLOOKUP(A217,'表二之一（类款级汇总）'!$A$6:$E$221,5,0)</f>
        <v>3486</v>
      </c>
      <c r="D217" s="168">
        <f t="shared" si="7"/>
        <v>3486</v>
      </c>
      <c r="E217" s="168">
        <f t="shared" si="7"/>
        <v>0</v>
      </c>
      <c r="F217" s="168">
        <f t="shared" si="7"/>
        <v>0</v>
      </c>
      <c r="G217" s="168">
        <f t="shared" si="7"/>
        <v>0</v>
      </c>
      <c r="H217" s="168">
        <f t="shared" si="7"/>
        <v>0</v>
      </c>
      <c r="I217" s="168">
        <f t="shared" si="6"/>
        <v>0</v>
      </c>
    </row>
    <row r="218" ht="20.1" customHeight="1" spans="1:9">
      <c r="A218" s="345" t="s">
        <v>10114</v>
      </c>
      <c r="B218" s="193" t="s">
        <v>10115</v>
      </c>
      <c r="C218" s="168">
        <f>VLOOKUP(A218,'表二之一（类款级汇总）'!$A$6:$E$221,5,0)</f>
        <v>18265</v>
      </c>
      <c r="D218" s="168">
        <f t="shared" si="7"/>
        <v>18265</v>
      </c>
      <c r="E218" s="168">
        <f t="shared" si="7"/>
        <v>0</v>
      </c>
      <c r="F218" s="168">
        <f t="shared" si="7"/>
        <v>0</v>
      </c>
      <c r="G218" s="168">
        <f t="shared" si="7"/>
        <v>0</v>
      </c>
      <c r="H218" s="168">
        <f t="shared" si="7"/>
        <v>0</v>
      </c>
      <c r="I218" s="168">
        <f t="shared" si="6"/>
        <v>0</v>
      </c>
    </row>
    <row r="219" ht="20.1" customHeight="1" spans="1:9">
      <c r="A219" s="345" t="s">
        <v>10122</v>
      </c>
      <c r="B219" s="193" t="s">
        <v>10123</v>
      </c>
      <c r="C219" s="168">
        <f>VLOOKUP(A219,'表二之一（类款级汇总）'!$A$6:$E$221,5,0)</f>
        <v>666</v>
      </c>
      <c r="D219" s="168">
        <f t="shared" si="7"/>
        <v>666</v>
      </c>
      <c r="E219" s="168">
        <f t="shared" si="7"/>
        <v>0</v>
      </c>
      <c r="F219" s="168">
        <f t="shared" si="7"/>
        <v>0</v>
      </c>
      <c r="G219" s="168">
        <f t="shared" si="7"/>
        <v>0</v>
      </c>
      <c r="H219" s="168">
        <f t="shared" si="7"/>
        <v>0</v>
      </c>
      <c r="I219" s="168">
        <f t="shared" si="6"/>
        <v>0</v>
      </c>
    </row>
    <row r="220" ht="20.1" customHeight="1" spans="1:9">
      <c r="A220" s="345" t="s">
        <v>10132</v>
      </c>
      <c r="B220" s="193" t="s">
        <v>10133</v>
      </c>
      <c r="C220" s="168">
        <f>VLOOKUP(A220,'表二之一（类款级汇总）'!$A$6:$E$221,5,0)</f>
        <v>13855</v>
      </c>
      <c r="D220" s="168">
        <f t="shared" si="7"/>
        <v>13855</v>
      </c>
      <c r="E220" s="168">
        <f t="shared" si="7"/>
        <v>0</v>
      </c>
      <c r="F220" s="168">
        <f t="shared" si="7"/>
        <v>0</v>
      </c>
      <c r="G220" s="168">
        <f t="shared" si="7"/>
        <v>0</v>
      </c>
      <c r="H220" s="168">
        <f t="shared" si="7"/>
        <v>0</v>
      </c>
      <c r="I220" s="168">
        <f t="shared" si="6"/>
        <v>0</v>
      </c>
    </row>
    <row r="221" ht="20.1" customHeight="1" spans="1:9">
      <c r="A221" s="345" t="s">
        <v>10148</v>
      </c>
      <c r="B221" s="193" t="s">
        <v>10149</v>
      </c>
      <c r="C221" s="168">
        <f>VLOOKUP(A221,'表二之一（类款级汇总）'!$A$6:$E$221,5,0)</f>
        <v>0</v>
      </c>
      <c r="D221" s="168">
        <f t="shared" si="7"/>
        <v>0</v>
      </c>
      <c r="E221" s="168">
        <f t="shared" si="7"/>
        <v>0</v>
      </c>
      <c r="F221" s="168">
        <f t="shared" si="7"/>
        <v>0</v>
      </c>
      <c r="G221" s="168">
        <f t="shared" si="7"/>
        <v>0</v>
      </c>
      <c r="H221" s="168">
        <f t="shared" si="7"/>
        <v>0</v>
      </c>
      <c r="I221" s="168">
        <f t="shared" si="6"/>
        <v>0</v>
      </c>
    </row>
    <row r="222" ht="20.1" customHeight="1" spans="1:9">
      <c r="A222" s="345" t="s">
        <v>10150</v>
      </c>
      <c r="B222" s="193" t="s">
        <v>10105</v>
      </c>
      <c r="C222" s="168">
        <f>VLOOKUP(A222,'表二之一（类款级汇总）'!$A$6:$E$221,5,0)</f>
        <v>61842</v>
      </c>
      <c r="D222" s="168">
        <f t="shared" si="7"/>
        <v>0</v>
      </c>
      <c r="E222" s="168">
        <f t="shared" si="7"/>
        <v>0</v>
      </c>
      <c r="F222" s="168">
        <f t="shared" si="7"/>
        <v>61842</v>
      </c>
      <c r="G222" s="168">
        <f t="shared" si="7"/>
        <v>0</v>
      </c>
      <c r="H222" s="168">
        <f t="shared" si="7"/>
        <v>0</v>
      </c>
      <c r="I222" s="168">
        <f t="shared" si="6"/>
        <v>0</v>
      </c>
    </row>
    <row r="223" ht="20.1" customHeight="1" spans="1:9">
      <c r="A223" s="345" t="s">
        <v>10154</v>
      </c>
      <c r="B223" s="193" t="s">
        <v>10155</v>
      </c>
      <c r="C223" s="168">
        <f>VLOOKUP(A223,'表二之一（类款级汇总）'!$A$6:$E$221,5,0)</f>
        <v>39138</v>
      </c>
      <c r="D223" s="168">
        <f t="shared" si="7"/>
        <v>39138</v>
      </c>
      <c r="E223" s="168">
        <f t="shared" si="7"/>
        <v>0</v>
      </c>
      <c r="F223" s="168">
        <f t="shared" si="7"/>
        <v>0</v>
      </c>
      <c r="G223" s="168">
        <f t="shared" si="7"/>
        <v>0</v>
      </c>
      <c r="H223" s="168">
        <f t="shared" si="7"/>
        <v>0</v>
      </c>
      <c r="I223" s="168">
        <f t="shared" si="6"/>
        <v>0</v>
      </c>
    </row>
    <row r="224" ht="20.1" customHeight="1" spans="1:9">
      <c r="A224" s="345" t="s">
        <v>10158</v>
      </c>
      <c r="B224" s="193" t="s">
        <v>10159</v>
      </c>
      <c r="C224" s="168">
        <f>VLOOKUP(A224,'表二之一（类款级汇总）'!$A$6:$E$221,5,0)</f>
        <v>0</v>
      </c>
      <c r="D224" s="168">
        <f t="shared" si="7"/>
        <v>0</v>
      </c>
      <c r="E224" s="168">
        <f t="shared" si="7"/>
        <v>0</v>
      </c>
      <c r="F224" s="168">
        <f t="shared" si="7"/>
        <v>0</v>
      </c>
      <c r="G224" s="168">
        <f t="shared" si="7"/>
        <v>0</v>
      </c>
      <c r="H224" s="168">
        <f t="shared" si="7"/>
        <v>0</v>
      </c>
      <c r="I224" s="168">
        <f t="shared" si="6"/>
        <v>0</v>
      </c>
    </row>
    <row r="225" ht="20.1" customHeight="1" spans="1:9">
      <c r="A225" s="345"/>
      <c r="B225" s="193"/>
      <c r="C225" s="169"/>
      <c r="D225" s="169"/>
      <c r="E225" s="169"/>
      <c r="F225" s="169"/>
      <c r="G225" s="169"/>
      <c r="H225" s="169"/>
      <c r="I225" s="169"/>
    </row>
    <row r="226" ht="20.1" customHeight="1" spans="1:9">
      <c r="A226" s="200"/>
      <c r="B226" s="349" t="s">
        <v>12280</v>
      </c>
      <c r="C226" s="168">
        <f>'表二之一（类款级汇总）'!$E$223</f>
        <v>1015205</v>
      </c>
      <c r="D226" s="168">
        <f t="shared" ref="D226:I226" si="8">SUM(D200:D224)</f>
        <v>879772</v>
      </c>
      <c r="E226" s="168">
        <f t="shared" si="8"/>
        <v>-1994</v>
      </c>
      <c r="F226" s="168">
        <f t="shared" si="8"/>
        <v>73302</v>
      </c>
      <c r="G226" s="168">
        <f t="shared" si="8"/>
        <v>64125</v>
      </c>
      <c r="H226" s="168">
        <f t="shared" si="8"/>
        <v>0</v>
      </c>
      <c r="I226" s="168">
        <f t="shared" si="8"/>
        <v>0</v>
      </c>
    </row>
    <row r="227" ht="43.5" customHeight="1" spans="5:8">
      <c r="E227" s="202" t="str">
        <f>IF(('表三之一（汇总表）'!E56-E226)&lt;0,"请检查，收入安排的支出不应该大于收入来源！","")</f>
        <v/>
      </c>
      <c r="F227" s="202" t="str">
        <f>IF(('表三之一（汇总表）'!E81-F226)&lt;0,"请检查，收入安排的支出不应该大于收入来源！","")</f>
        <v/>
      </c>
      <c r="G227" s="202" t="str">
        <f>IF(('表三之一（汇总表）'!E85-G226)&lt;0,"请检查，收入安排的支出不应该大于收入来源！","")</f>
        <v/>
      </c>
      <c r="H227" s="202" t="str">
        <f>IF(('表三之一（汇总表）'!E90+'表三之一（汇总表）'!E103-H226)&lt;0,"请检查，收入安排的支出不应该大于收入来源！","")</f>
        <v/>
      </c>
    </row>
  </sheetData>
  <sheetProtection algorithmName="SHA-512" hashValue="KJ60OyyMooo9Da7l7jKN1b/86UpQ7xaIW3sqsDewB65NIpAOT2Q23HFkkhAMTllc334lnGHV+5+KD7gVG138Yg==" saltValue="UOt3Bg9Nx52gzLU9+Ih3iw==" spinCount="100000" sheet="1" autoFilter="0" objects="1" scenarios="1"/>
  <sortState ref="A200:B224">
    <sortCondition ref="A200:A224"/>
  </sortState>
  <mergeCells count="9">
    <mergeCell ref="A2:I2"/>
    <mergeCell ref="A4:B4"/>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orientation="landscape" blackAndWhite="1"/>
  <headerFoot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5"/>
  <sheetViews>
    <sheetView showGridLines="0" showZeros="0" zoomScale="85" zoomScaleNormal="85" workbookViewId="0">
      <pane xSplit="4" ySplit="6" topLeftCell="E22" activePane="bottomRight" state="frozen"/>
      <selection/>
      <selection pane="topRight"/>
      <selection pane="bottomLeft"/>
      <selection pane="bottomRight" activeCell="R34" sqref="R34"/>
    </sheetView>
  </sheetViews>
  <sheetFormatPr defaultColWidth="8.775" defaultRowHeight="13.5"/>
  <cols>
    <col min="1" max="1" width="4.66666666666667" style="182" customWidth="1"/>
    <col min="2" max="2" width="23.2166666666667" style="182" customWidth="1"/>
    <col min="3" max="3" width="11.775" style="182" customWidth="1"/>
    <col min="4" max="5" width="9.44166666666667" style="182" customWidth="1"/>
    <col min="6" max="6" width="8.44166666666667" style="182" customWidth="1"/>
    <col min="7" max="7" width="9.44166666666667" style="182" customWidth="1"/>
    <col min="8" max="8" width="10.4416666666667" style="182" customWidth="1"/>
    <col min="9" max="11" width="9.44166666666667" style="182" customWidth="1"/>
    <col min="12" max="12" width="10.4416666666667" style="182" customWidth="1"/>
    <col min="13" max="13" width="9.44166666666667" style="182" customWidth="1"/>
    <col min="14" max="14" width="13.1083333333333" style="182" customWidth="1"/>
    <col min="15" max="16" width="9.44166666666667" style="182" customWidth="1"/>
    <col min="17" max="17" width="9.21666666666667" style="182" customWidth="1"/>
    <col min="18" max="18" width="9.55833333333333" style="182" customWidth="1"/>
    <col min="19" max="16384" width="8.775" style="182"/>
  </cols>
  <sheetData>
    <row r="1" spans="1:1">
      <c r="A1" s="184" t="s">
        <v>12398</v>
      </c>
    </row>
    <row r="2" s="180" customFormat="1" ht="24" spans="1:18">
      <c r="A2" s="136" t="s">
        <v>12399</v>
      </c>
      <c r="B2" s="136"/>
      <c r="C2" s="136"/>
      <c r="D2" s="136"/>
      <c r="E2" s="136"/>
      <c r="F2" s="136"/>
      <c r="G2" s="136"/>
      <c r="H2" s="136"/>
      <c r="I2" s="136"/>
      <c r="J2" s="136"/>
      <c r="K2" s="136"/>
      <c r="L2" s="136"/>
      <c r="M2" s="136"/>
      <c r="N2" s="136"/>
      <c r="O2" s="136"/>
      <c r="P2" s="136"/>
      <c r="Q2" s="136"/>
      <c r="R2" s="136"/>
    </row>
    <row r="3" ht="20.25" customHeight="1" spans="18:18">
      <c r="R3" s="145" t="s">
        <v>12400</v>
      </c>
    </row>
    <row r="4" s="181" customFormat="1" ht="23.1" customHeight="1" spans="1:18">
      <c r="A4" s="109" t="s">
        <v>9668</v>
      </c>
      <c r="B4" s="109"/>
      <c r="C4" s="109" t="s">
        <v>12401</v>
      </c>
      <c r="D4" s="333">
        <v>501</v>
      </c>
      <c r="E4" s="333">
        <v>502</v>
      </c>
      <c r="F4" s="333">
        <v>503</v>
      </c>
      <c r="G4" s="333">
        <v>504</v>
      </c>
      <c r="H4" s="333">
        <v>505</v>
      </c>
      <c r="I4" s="333">
        <v>506</v>
      </c>
      <c r="J4" s="333">
        <v>507</v>
      </c>
      <c r="K4" s="333">
        <v>508</v>
      </c>
      <c r="L4" s="333">
        <v>509</v>
      </c>
      <c r="M4" s="333">
        <v>510</v>
      </c>
      <c r="N4" s="333">
        <v>511</v>
      </c>
      <c r="O4" s="333">
        <v>512</v>
      </c>
      <c r="P4" s="333">
        <v>513</v>
      </c>
      <c r="Q4" s="333">
        <v>514</v>
      </c>
      <c r="R4" s="333">
        <v>599</v>
      </c>
    </row>
    <row r="5" s="181" customFormat="1" ht="69" customHeight="1" spans="1:18">
      <c r="A5" s="109" t="s">
        <v>12402</v>
      </c>
      <c r="B5" s="109" t="s">
        <v>12403</v>
      </c>
      <c r="C5" s="109"/>
      <c r="D5" s="24" t="s">
        <v>12404</v>
      </c>
      <c r="E5" s="24" t="s">
        <v>12405</v>
      </c>
      <c r="F5" s="24" t="s">
        <v>12406</v>
      </c>
      <c r="G5" s="24" t="s">
        <v>12407</v>
      </c>
      <c r="H5" s="24" t="s">
        <v>12408</v>
      </c>
      <c r="I5" s="24" t="s">
        <v>12409</v>
      </c>
      <c r="J5" s="24" t="s">
        <v>12410</v>
      </c>
      <c r="K5" s="24" t="s">
        <v>12411</v>
      </c>
      <c r="L5" s="24" t="s">
        <v>12412</v>
      </c>
      <c r="M5" s="24" t="s">
        <v>12413</v>
      </c>
      <c r="N5" s="24" t="s">
        <v>12414</v>
      </c>
      <c r="O5" s="24" t="s">
        <v>12415</v>
      </c>
      <c r="P5" s="24" t="s">
        <v>12416</v>
      </c>
      <c r="Q5" s="24" t="s">
        <v>12417</v>
      </c>
      <c r="R5" s="24" t="s">
        <v>12418</v>
      </c>
    </row>
    <row r="6" ht="20.1" customHeight="1" spans="1:18">
      <c r="A6" s="334" t="s">
        <v>9733</v>
      </c>
      <c r="B6" s="140" t="s">
        <v>12419</v>
      </c>
      <c r="C6" s="168">
        <f>VLOOKUP(A6,'表二之一（类款级汇总）'!$A$6:$E$221,5,0)</f>
        <v>99267</v>
      </c>
      <c r="D6" s="194">
        <v>32072</v>
      </c>
      <c r="E6" s="194">
        <v>23149</v>
      </c>
      <c r="F6" s="194">
        <v>397</v>
      </c>
      <c r="G6" s="335">
        <v>847</v>
      </c>
      <c r="H6" s="335">
        <v>15406</v>
      </c>
      <c r="I6" s="335">
        <v>3748</v>
      </c>
      <c r="J6" s="335">
        <v>4000</v>
      </c>
      <c r="K6" s="335"/>
      <c r="L6" s="335">
        <v>1646</v>
      </c>
      <c r="M6" s="335"/>
      <c r="N6" s="144"/>
      <c r="O6" s="144"/>
      <c r="P6" s="144"/>
      <c r="Q6" s="144"/>
      <c r="R6" s="342">
        <f t="shared" ref="R6:R26" si="0">C6-SUM(D6:Q6)</f>
        <v>18002</v>
      </c>
    </row>
    <row r="7" ht="20.1" customHeight="1" spans="1:18">
      <c r="A7" s="334" t="s">
        <v>9791</v>
      </c>
      <c r="B7" s="140" t="s">
        <v>12420</v>
      </c>
      <c r="C7" s="168">
        <f>VLOOKUP(A7,'表二之一（类款级汇总）'!$A$6:$E$221,5,0)</f>
        <v>0</v>
      </c>
      <c r="D7" s="194"/>
      <c r="E7" s="194"/>
      <c r="F7" s="194"/>
      <c r="G7" s="335"/>
      <c r="H7" s="335"/>
      <c r="I7" s="335"/>
      <c r="J7" s="335"/>
      <c r="K7" s="335"/>
      <c r="L7" s="335"/>
      <c r="M7" s="335"/>
      <c r="N7" s="144"/>
      <c r="O7" s="144"/>
      <c r="P7" s="144"/>
      <c r="Q7" s="144"/>
      <c r="R7" s="342">
        <f t="shared" si="0"/>
        <v>0</v>
      </c>
    </row>
    <row r="8" ht="20.1" customHeight="1" spans="1:18">
      <c r="A8" s="334" t="s">
        <v>9811</v>
      </c>
      <c r="B8" s="140" t="s">
        <v>12421</v>
      </c>
      <c r="C8" s="168">
        <f>VLOOKUP(A8,'表二之一（类款级汇总）'!$A$6:$E$221,5,0)</f>
        <v>2147</v>
      </c>
      <c r="D8" s="194">
        <v>252</v>
      </c>
      <c r="E8" s="194">
        <v>1381</v>
      </c>
      <c r="F8" s="194">
        <v>350</v>
      </c>
      <c r="G8" s="335"/>
      <c r="H8" s="335">
        <v>89</v>
      </c>
      <c r="I8" s="335"/>
      <c r="J8" s="335"/>
      <c r="K8" s="335"/>
      <c r="L8" s="335">
        <v>75</v>
      </c>
      <c r="M8" s="335"/>
      <c r="N8" s="144"/>
      <c r="O8" s="144"/>
      <c r="P8" s="144"/>
      <c r="Q8" s="144"/>
      <c r="R8" s="342">
        <f t="shared" si="0"/>
        <v>0</v>
      </c>
    </row>
    <row r="9" ht="20.1" customHeight="1" spans="1:18">
      <c r="A9" s="334" t="s">
        <v>9823</v>
      </c>
      <c r="B9" s="140" t="s">
        <v>12422</v>
      </c>
      <c r="C9" s="168">
        <f>VLOOKUP(A9,'表二之一（类款级汇总）'!$A$6:$E$221,5,0)</f>
        <v>50037</v>
      </c>
      <c r="D9" s="194">
        <v>29826</v>
      </c>
      <c r="E9" s="194">
        <v>11047</v>
      </c>
      <c r="F9" s="194">
        <v>2009</v>
      </c>
      <c r="G9" s="335">
        <v>25</v>
      </c>
      <c r="H9" s="335">
        <v>1162</v>
      </c>
      <c r="I9" s="335">
        <v>250</v>
      </c>
      <c r="J9" s="335"/>
      <c r="K9" s="335"/>
      <c r="L9" s="335">
        <v>2295</v>
      </c>
      <c r="M9" s="335"/>
      <c r="N9" s="144"/>
      <c r="O9" s="144"/>
      <c r="P9" s="144"/>
      <c r="Q9" s="144"/>
      <c r="R9" s="342">
        <f t="shared" si="0"/>
        <v>3423</v>
      </c>
    </row>
    <row r="10" ht="20.1" customHeight="1" spans="1:18">
      <c r="A10" s="334" t="s">
        <v>9847</v>
      </c>
      <c r="B10" s="140" t="s">
        <v>12423</v>
      </c>
      <c r="C10" s="168">
        <f>VLOOKUP(A10,'表二之一（类款级汇总）'!$A$6:$E$221,5,0)</f>
        <v>83074</v>
      </c>
      <c r="D10" s="194">
        <v>25074</v>
      </c>
      <c r="E10" s="194">
        <v>14552</v>
      </c>
      <c r="F10" s="194">
        <v>1204</v>
      </c>
      <c r="G10" s="335"/>
      <c r="H10" s="335">
        <v>37661</v>
      </c>
      <c r="I10" s="335">
        <v>960</v>
      </c>
      <c r="J10" s="335"/>
      <c r="K10" s="335"/>
      <c r="L10" s="335">
        <v>3423</v>
      </c>
      <c r="M10" s="335"/>
      <c r="N10" s="144"/>
      <c r="O10" s="144"/>
      <c r="P10" s="144"/>
      <c r="Q10" s="144"/>
      <c r="R10" s="342">
        <f t="shared" si="0"/>
        <v>200</v>
      </c>
    </row>
    <row r="11" ht="20.1" customHeight="1" spans="1:18">
      <c r="A11" s="334" t="s">
        <v>9869</v>
      </c>
      <c r="B11" s="140" t="s">
        <v>12424</v>
      </c>
      <c r="C11" s="168">
        <f>VLOOKUP(A11,'表二之一（类款级汇总）'!$A$6:$E$221,5,0)</f>
        <v>22501</v>
      </c>
      <c r="D11" s="194">
        <v>567</v>
      </c>
      <c r="E11" s="194">
        <v>5419</v>
      </c>
      <c r="F11" s="194"/>
      <c r="G11" s="335">
        <v>229</v>
      </c>
      <c r="H11" s="335"/>
      <c r="I11" s="335"/>
      <c r="J11" s="335">
        <v>310</v>
      </c>
      <c r="K11" s="335"/>
      <c r="L11" s="335"/>
      <c r="M11" s="335"/>
      <c r="N11" s="144"/>
      <c r="O11" s="144"/>
      <c r="P11" s="144"/>
      <c r="Q11" s="144"/>
      <c r="R11" s="342">
        <f t="shared" si="0"/>
        <v>15976</v>
      </c>
    </row>
    <row r="12" ht="20.1" customHeight="1" spans="1:18">
      <c r="A12" s="334" t="s">
        <v>9891</v>
      </c>
      <c r="B12" s="140" t="s">
        <v>12425</v>
      </c>
      <c r="C12" s="168">
        <f>VLOOKUP(A12,'表二之一（类款级汇总）'!$A$6:$E$221,5,0)</f>
        <v>14907</v>
      </c>
      <c r="D12" s="194">
        <v>1688</v>
      </c>
      <c r="E12" s="194">
        <v>3569</v>
      </c>
      <c r="F12" s="194"/>
      <c r="G12" s="335"/>
      <c r="H12" s="335">
        <v>7063</v>
      </c>
      <c r="I12" s="335">
        <v>133</v>
      </c>
      <c r="J12" s="335"/>
      <c r="K12" s="335"/>
      <c r="L12" s="335">
        <v>1262</v>
      </c>
      <c r="M12" s="335"/>
      <c r="N12" s="144"/>
      <c r="O12" s="144"/>
      <c r="P12" s="144"/>
      <c r="Q12" s="144"/>
      <c r="R12" s="342">
        <f t="shared" si="0"/>
        <v>1192</v>
      </c>
    </row>
    <row r="13" ht="20.1" customHeight="1" spans="1:18">
      <c r="A13" s="334" t="s">
        <v>9905</v>
      </c>
      <c r="B13" s="140" t="s">
        <v>12426</v>
      </c>
      <c r="C13" s="168">
        <f>VLOOKUP(A13,'表二之一（类款级汇总）'!$A$6:$E$221,5,0)</f>
        <v>85864</v>
      </c>
      <c r="D13" s="194">
        <v>18234</v>
      </c>
      <c r="E13" s="194">
        <v>9445</v>
      </c>
      <c r="F13" s="194">
        <v>24</v>
      </c>
      <c r="G13" s="335"/>
      <c r="H13" s="335">
        <v>5388</v>
      </c>
      <c r="I13" s="335"/>
      <c r="J13" s="335"/>
      <c r="K13" s="335"/>
      <c r="L13" s="335">
        <v>14543</v>
      </c>
      <c r="M13" s="335">
        <v>35295</v>
      </c>
      <c r="N13" s="144"/>
      <c r="O13" s="144"/>
      <c r="P13" s="144"/>
      <c r="Q13" s="144"/>
      <c r="R13" s="342">
        <f t="shared" si="0"/>
        <v>2935</v>
      </c>
    </row>
    <row r="14" ht="20.1" customHeight="1" spans="1:18">
      <c r="A14" s="334" t="s">
        <v>9947</v>
      </c>
      <c r="B14" s="140" t="s">
        <v>12427</v>
      </c>
      <c r="C14" s="168">
        <f>VLOOKUP(A14,'表二之一（类款级汇总）'!$A$6:$E$221,5,0)</f>
        <v>261777</v>
      </c>
      <c r="D14" s="194">
        <v>9240</v>
      </c>
      <c r="E14" s="194">
        <v>8090</v>
      </c>
      <c r="F14" s="194"/>
      <c r="G14" s="335"/>
      <c r="H14" s="335">
        <v>7611</v>
      </c>
      <c r="I14" s="335">
        <v>471</v>
      </c>
      <c r="J14" s="335"/>
      <c r="K14" s="335"/>
      <c r="L14" s="335">
        <v>2506</v>
      </c>
      <c r="M14" s="335"/>
      <c r="N14" s="144"/>
      <c r="O14" s="144"/>
      <c r="P14" s="144"/>
      <c r="Q14" s="144"/>
      <c r="R14" s="342">
        <f t="shared" si="0"/>
        <v>233859</v>
      </c>
    </row>
    <row r="15" ht="20.1" customHeight="1" spans="1:18">
      <c r="A15" s="334" t="s">
        <v>9977</v>
      </c>
      <c r="B15" s="140" t="s">
        <v>12428</v>
      </c>
      <c r="C15" s="168">
        <f>VLOOKUP(A15,'表二之一（类款级汇总）'!$A$6:$E$221,5,0)</f>
        <v>11771</v>
      </c>
      <c r="D15" s="194">
        <v>5258</v>
      </c>
      <c r="E15" s="194">
        <v>2769</v>
      </c>
      <c r="F15" s="194">
        <v>27</v>
      </c>
      <c r="G15" s="335">
        <v>32</v>
      </c>
      <c r="H15" s="335"/>
      <c r="I15" s="335"/>
      <c r="J15" s="335"/>
      <c r="K15" s="335"/>
      <c r="L15" s="335">
        <v>69</v>
      </c>
      <c r="M15" s="335"/>
      <c r="N15" s="144"/>
      <c r="O15" s="144"/>
      <c r="P15" s="144"/>
      <c r="Q15" s="144"/>
      <c r="R15" s="342">
        <f t="shared" si="0"/>
        <v>3616</v>
      </c>
    </row>
    <row r="16" ht="20.1" customHeight="1" spans="1:18">
      <c r="A16" s="334" t="s">
        <v>10007</v>
      </c>
      <c r="B16" s="140" t="s">
        <v>12429</v>
      </c>
      <c r="C16" s="168">
        <f>VLOOKUP(A16,'表二之一（类款级汇总）'!$A$6:$E$221,5,0)</f>
        <v>136961</v>
      </c>
      <c r="D16" s="194">
        <v>3630</v>
      </c>
      <c r="E16" s="194">
        <v>50511</v>
      </c>
      <c r="F16" s="194">
        <v>13199</v>
      </c>
      <c r="G16" s="335"/>
      <c r="H16" s="335">
        <v>18279</v>
      </c>
      <c r="I16" s="335">
        <v>475</v>
      </c>
      <c r="J16" s="335"/>
      <c r="K16" s="335"/>
      <c r="L16" s="335">
        <v>2820</v>
      </c>
      <c r="M16" s="335"/>
      <c r="N16" s="144"/>
      <c r="O16" s="144"/>
      <c r="P16" s="144"/>
      <c r="Q16" s="144"/>
      <c r="R16" s="342">
        <f t="shared" si="0"/>
        <v>48047</v>
      </c>
    </row>
    <row r="17" ht="20.1" customHeight="1" spans="1:18">
      <c r="A17" s="334" t="s">
        <v>10021</v>
      </c>
      <c r="B17" s="140" t="s">
        <v>12430</v>
      </c>
      <c r="C17" s="168">
        <f>VLOOKUP(A17,'表二之一（类款级汇总）'!$A$6:$E$221,5,0)</f>
        <v>37111</v>
      </c>
      <c r="D17" s="194">
        <v>4471</v>
      </c>
      <c r="E17" s="194">
        <v>2229</v>
      </c>
      <c r="F17" s="194">
        <v>33</v>
      </c>
      <c r="G17" s="335"/>
      <c r="H17" s="335">
        <v>7667</v>
      </c>
      <c r="I17" s="335">
        <v>372</v>
      </c>
      <c r="J17" s="335">
        <v>90</v>
      </c>
      <c r="K17" s="335">
        <v>2500</v>
      </c>
      <c r="L17" s="335">
        <v>2062</v>
      </c>
      <c r="M17" s="335"/>
      <c r="N17" s="144"/>
      <c r="O17" s="144"/>
      <c r="P17" s="144"/>
      <c r="Q17" s="144"/>
      <c r="R17" s="342">
        <f t="shared" si="0"/>
        <v>17687</v>
      </c>
    </row>
    <row r="18" ht="20.1" customHeight="1" spans="1:18">
      <c r="A18" s="334" t="s">
        <v>10039</v>
      </c>
      <c r="B18" s="140" t="s">
        <v>12431</v>
      </c>
      <c r="C18" s="168">
        <f>VLOOKUP(A18,'表二之一（类款级汇总）'!$A$6:$E$221,5,0)</f>
        <v>39538</v>
      </c>
      <c r="D18" s="194">
        <v>4393</v>
      </c>
      <c r="E18" s="194">
        <v>3783</v>
      </c>
      <c r="F18" s="194">
        <v>8749</v>
      </c>
      <c r="G18" s="335"/>
      <c r="H18" s="335">
        <v>5081</v>
      </c>
      <c r="I18" s="335">
        <v>8</v>
      </c>
      <c r="J18" s="335">
        <v>14768</v>
      </c>
      <c r="K18" s="335"/>
      <c r="L18" s="335">
        <v>342</v>
      </c>
      <c r="M18" s="335"/>
      <c r="N18" s="144"/>
      <c r="O18" s="144"/>
      <c r="P18" s="144"/>
      <c r="Q18" s="144"/>
      <c r="R18" s="342">
        <f t="shared" si="0"/>
        <v>2414</v>
      </c>
    </row>
    <row r="19" ht="20.1" customHeight="1" spans="1:18">
      <c r="A19" s="334" t="s">
        <v>10051</v>
      </c>
      <c r="B19" s="336" t="s">
        <v>12432</v>
      </c>
      <c r="C19" s="168">
        <f>VLOOKUP(A19,'表二之一（类款级汇总）'!$A$6:$E$221,5,0)</f>
        <v>20037</v>
      </c>
      <c r="D19" s="337">
        <v>1574</v>
      </c>
      <c r="E19" s="194">
        <v>663</v>
      </c>
      <c r="F19" s="194">
        <v>9</v>
      </c>
      <c r="G19" s="335"/>
      <c r="H19" s="335">
        <v>126</v>
      </c>
      <c r="I19" s="335"/>
      <c r="J19" s="335"/>
      <c r="K19" s="335"/>
      <c r="L19" s="335">
        <v>17</v>
      </c>
      <c r="M19" s="335"/>
      <c r="N19" s="144"/>
      <c r="O19" s="144"/>
      <c r="P19" s="144"/>
      <c r="Q19" s="144"/>
      <c r="R19" s="342">
        <f t="shared" si="0"/>
        <v>17648</v>
      </c>
    </row>
    <row r="20" ht="20.1" customHeight="1" spans="1:18">
      <c r="A20" s="334" t="s">
        <v>10067</v>
      </c>
      <c r="B20" s="336" t="s">
        <v>12433</v>
      </c>
      <c r="C20" s="168">
        <f>VLOOKUP(A20,'表二之一（类款级汇总）'!$A$6:$E$221,5,0)</f>
        <v>8758</v>
      </c>
      <c r="D20" s="194">
        <v>403</v>
      </c>
      <c r="E20" s="194">
        <v>929</v>
      </c>
      <c r="F20" s="194"/>
      <c r="G20" s="335"/>
      <c r="H20" s="335">
        <v>16</v>
      </c>
      <c r="I20" s="335"/>
      <c r="J20" s="335"/>
      <c r="K20" s="335"/>
      <c r="L20" s="335">
        <v>96</v>
      </c>
      <c r="M20" s="335"/>
      <c r="N20" s="144"/>
      <c r="O20" s="144"/>
      <c r="P20" s="144"/>
      <c r="Q20" s="144"/>
      <c r="R20" s="342">
        <f t="shared" si="0"/>
        <v>7314</v>
      </c>
    </row>
    <row r="21" ht="20.1" customHeight="1" spans="1:18">
      <c r="A21" s="334" t="s">
        <v>10075</v>
      </c>
      <c r="B21" s="197" t="s">
        <v>12434</v>
      </c>
      <c r="C21" s="168">
        <f>VLOOKUP(A21,'表二之一（类款级汇总）'!$A$6:$E$221,5,0)</f>
        <v>4203</v>
      </c>
      <c r="D21" s="194"/>
      <c r="E21" s="194">
        <v>3108</v>
      </c>
      <c r="F21" s="194"/>
      <c r="G21" s="335"/>
      <c r="H21" s="335"/>
      <c r="I21" s="335"/>
      <c r="J21" s="335">
        <v>995</v>
      </c>
      <c r="K21" s="335"/>
      <c r="L21" s="335">
        <v>100</v>
      </c>
      <c r="M21" s="335"/>
      <c r="N21" s="144"/>
      <c r="O21" s="144"/>
      <c r="P21" s="144"/>
      <c r="Q21" s="144"/>
      <c r="R21" s="342">
        <f t="shared" si="0"/>
        <v>0</v>
      </c>
    </row>
    <row r="22" ht="20.1" customHeight="1" spans="1:18">
      <c r="A22" s="334" t="s">
        <v>10087</v>
      </c>
      <c r="B22" s="336" t="s">
        <v>12231</v>
      </c>
      <c r="C22" s="168">
        <f>VLOOKUP(A22,'表二之一（类款级汇总）'!$A$6:$E$221,5,0)</f>
        <v>0</v>
      </c>
      <c r="D22" s="194"/>
      <c r="E22" s="194"/>
      <c r="F22" s="194"/>
      <c r="G22" s="335"/>
      <c r="H22" s="335"/>
      <c r="I22" s="335"/>
      <c r="J22" s="335"/>
      <c r="K22" s="335"/>
      <c r="L22" s="335"/>
      <c r="M22" s="335"/>
      <c r="N22" s="144"/>
      <c r="O22" s="144"/>
      <c r="P22" s="144"/>
      <c r="Q22" s="144"/>
      <c r="R22" s="342">
        <f t="shared" si="0"/>
        <v>0</v>
      </c>
    </row>
    <row r="23" ht="20.1" customHeight="1" spans="1:18">
      <c r="A23" s="334" t="s">
        <v>10106</v>
      </c>
      <c r="B23" s="336" t="s">
        <v>12435</v>
      </c>
      <c r="C23" s="168">
        <f>VLOOKUP(A23,'表二之一（类款级汇总）'!$A$6:$E$221,5,0)</f>
        <v>3486</v>
      </c>
      <c r="D23" s="194">
        <v>1960</v>
      </c>
      <c r="E23" s="194">
        <v>1048</v>
      </c>
      <c r="F23" s="194"/>
      <c r="G23" s="335"/>
      <c r="H23" s="335">
        <v>427</v>
      </c>
      <c r="I23" s="335"/>
      <c r="J23" s="335"/>
      <c r="K23" s="335"/>
      <c r="L23" s="335">
        <v>5</v>
      </c>
      <c r="M23" s="335"/>
      <c r="N23" s="144"/>
      <c r="O23" s="144"/>
      <c r="P23" s="144"/>
      <c r="Q23" s="144"/>
      <c r="R23" s="342">
        <f t="shared" si="0"/>
        <v>46</v>
      </c>
    </row>
    <row r="24" ht="20.1" customHeight="1" spans="1:18">
      <c r="A24" s="334" t="s">
        <v>10114</v>
      </c>
      <c r="B24" s="336" t="s">
        <v>12436</v>
      </c>
      <c r="C24" s="168">
        <f>VLOOKUP(A24,'表二之一（类款级汇总）'!$A$6:$E$221,5,0)</f>
        <v>18265</v>
      </c>
      <c r="D24" s="194">
        <v>10130</v>
      </c>
      <c r="E24" s="194">
        <v>810</v>
      </c>
      <c r="F24" s="194">
        <v>566</v>
      </c>
      <c r="G24" s="335"/>
      <c r="H24" s="335">
        <v>4479</v>
      </c>
      <c r="I24" s="335">
        <v>51</v>
      </c>
      <c r="J24" s="335"/>
      <c r="K24" s="335"/>
      <c r="L24" s="335">
        <v>72</v>
      </c>
      <c r="M24" s="335"/>
      <c r="N24" s="144"/>
      <c r="O24" s="144"/>
      <c r="P24" s="144"/>
      <c r="Q24" s="144"/>
      <c r="R24" s="342">
        <f t="shared" si="0"/>
        <v>2157</v>
      </c>
    </row>
    <row r="25" ht="20.1" customHeight="1" spans="1:18">
      <c r="A25" s="334" t="s">
        <v>10122</v>
      </c>
      <c r="B25" s="336" t="s">
        <v>12437</v>
      </c>
      <c r="C25" s="168">
        <f>VLOOKUP(A25,'表二之一（类款级汇总）'!$A$6:$E$221,5,0)</f>
        <v>666</v>
      </c>
      <c r="D25" s="194"/>
      <c r="E25" s="194"/>
      <c r="F25" s="194"/>
      <c r="G25" s="335"/>
      <c r="H25" s="335"/>
      <c r="I25" s="335"/>
      <c r="J25" s="335">
        <v>666</v>
      </c>
      <c r="K25" s="335"/>
      <c r="L25" s="335"/>
      <c r="M25" s="335"/>
      <c r="N25" s="144"/>
      <c r="O25" s="144"/>
      <c r="P25" s="144"/>
      <c r="Q25" s="144"/>
      <c r="R25" s="342">
        <f t="shared" si="0"/>
        <v>0</v>
      </c>
    </row>
    <row r="26" ht="20.1" customHeight="1" spans="1:18">
      <c r="A26" s="334" t="s">
        <v>10132</v>
      </c>
      <c r="B26" s="336" t="s">
        <v>12438</v>
      </c>
      <c r="C26" s="168">
        <f>VLOOKUP(A26,'表二之一（类款级汇总）'!$A$6:$E$221,5,0)</f>
        <v>13855</v>
      </c>
      <c r="D26" s="194">
        <v>2125</v>
      </c>
      <c r="E26" s="194">
        <v>4604</v>
      </c>
      <c r="F26" s="194">
        <v>977</v>
      </c>
      <c r="G26" s="335"/>
      <c r="H26" s="335">
        <v>600</v>
      </c>
      <c r="I26" s="335">
        <v>2</v>
      </c>
      <c r="J26" s="335"/>
      <c r="K26" s="335"/>
      <c r="L26" s="335">
        <v>24</v>
      </c>
      <c r="M26" s="335"/>
      <c r="N26" s="144"/>
      <c r="O26" s="144"/>
      <c r="P26" s="144"/>
      <c r="Q26" s="144"/>
      <c r="R26" s="342">
        <f t="shared" si="0"/>
        <v>5523</v>
      </c>
    </row>
    <row r="27" ht="20.1" customHeight="1" spans="1:18">
      <c r="A27" s="334" t="s">
        <v>10148</v>
      </c>
      <c r="B27" s="197" t="s">
        <v>12439</v>
      </c>
      <c r="C27" s="168">
        <f>VLOOKUP(A27,'表二之一（类款级汇总）'!$A$6:$E$221,5,0)</f>
        <v>0</v>
      </c>
      <c r="D27" s="144"/>
      <c r="E27" s="144"/>
      <c r="F27" s="144"/>
      <c r="G27" s="144"/>
      <c r="H27" s="144"/>
      <c r="I27" s="144"/>
      <c r="J27" s="144"/>
      <c r="K27" s="144"/>
      <c r="L27" s="144"/>
      <c r="M27" s="144"/>
      <c r="N27" s="144"/>
      <c r="O27" s="144"/>
      <c r="P27" s="144"/>
      <c r="Q27" s="340">
        <f>C27</f>
        <v>0</v>
      </c>
      <c r="R27" s="144"/>
    </row>
    <row r="28" ht="20.1" customHeight="1" spans="1:18">
      <c r="A28" s="334" t="s">
        <v>10150</v>
      </c>
      <c r="B28" s="140" t="s">
        <v>12440</v>
      </c>
      <c r="C28" s="168">
        <f>VLOOKUP(A28,'表二之一（类款级汇总）'!$A$6:$E$221,5,0)</f>
        <v>61842</v>
      </c>
      <c r="D28" s="194">
        <v>11</v>
      </c>
      <c r="E28" s="194">
        <v>253</v>
      </c>
      <c r="F28" s="194">
        <v>31</v>
      </c>
      <c r="G28" s="335"/>
      <c r="H28" s="335">
        <v>55</v>
      </c>
      <c r="I28" s="335"/>
      <c r="J28" s="335"/>
      <c r="K28" s="335"/>
      <c r="L28" s="335">
        <v>140</v>
      </c>
      <c r="M28" s="335"/>
      <c r="N28" s="144"/>
      <c r="O28" s="144"/>
      <c r="P28" s="144"/>
      <c r="Q28" s="340">
        <f>'表二之一（类款级汇总）'!$E$216</f>
        <v>0</v>
      </c>
      <c r="R28" s="342">
        <f>C28-SUM(D28:Q28)</f>
        <v>61352</v>
      </c>
    </row>
    <row r="29" ht="20.1" customHeight="1" spans="1:18">
      <c r="A29" s="334" t="s">
        <v>10154</v>
      </c>
      <c r="B29" s="336" t="s">
        <v>12441</v>
      </c>
      <c r="C29" s="168">
        <f>VLOOKUP(A29,'表二之一（类款级汇总）'!$A$6:$E$221,5,0)</f>
        <v>39138</v>
      </c>
      <c r="D29" s="144"/>
      <c r="E29" s="144"/>
      <c r="F29" s="144"/>
      <c r="G29" s="144"/>
      <c r="H29" s="144"/>
      <c r="I29" s="144"/>
      <c r="J29" s="144"/>
      <c r="K29" s="144"/>
      <c r="L29" s="144"/>
      <c r="M29" s="144"/>
      <c r="N29" s="340">
        <f t="shared" ref="N29:N30" si="1">C29</f>
        <v>39138</v>
      </c>
      <c r="O29" s="144"/>
      <c r="P29" s="144"/>
      <c r="Q29" s="144"/>
      <c r="R29" s="144"/>
    </row>
    <row r="30" ht="20.1" customHeight="1" spans="1:18">
      <c r="A30" s="334" t="s">
        <v>10158</v>
      </c>
      <c r="B30" s="336" t="s">
        <v>12442</v>
      </c>
      <c r="C30" s="168">
        <f>VLOOKUP(A30,'表二之一（类款级汇总）'!$A$6:$E$221,5,0)</f>
        <v>0</v>
      </c>
      <c r="D30" s="144"/>
      <c r="E30" s="144"/>
      <c r="F30" s="144"/>
      <c r="G30" s="144"/>
      <c r="H30" s="144"/>
      <c r="I30" s="144"/>
      <c r="J30" s="144"/>
      <c r="K30" s="144"/>
      <c r="L30" s="144"/>
      <c r="M30" s="144"/>
      <c r="N30" s="340">
        <f t="shared" si="1"/>
        <v>0</v>
      </c>
      <c r="O30" s="144"/>
      <c r="P30" s="144"/>
      <c r="Q30" s="144"/>
      <c r="R30" s="144"/>
    </row>
    <row r="31" ht="20.1" customHeight="1" spans="1:18">
      <c r="A31" s="334" t="s">
        <v>12034</v>
      </c>
      <c r="B31" s="140" t="s">
        <v>12443</v>
      </c>
      <c r="C31" s="168">
        <f>'表三之一（汇总表）'!$L$8</f>
        <v>47914</v>
      </c>
      <c r="D31" s="144"/>
      <c r="E31" s="144"/>
      <c r="F31" s="144"/>
      <c r="G31" s="144"/>
      <c r="H31" s="144"/>
      <c r="I31" s="144"/>
      <c r="J31" s="144"/>
      <c r="K31" s="144"/>
      <c r="L31" s="144"/>
      <c r="M31" s="144"/>
      <c r="N31" s="144"/>
      <c r="O31" s="144"/>
      <c r="P31" s="340">
        <f>C31</f>
        <v>47914</v>
      </c>
      <c r="Q31" s="144"/>
      <c r="R31" s="144"/>
    </row>
    <row r="32" ht="20.1" customHeight="1" spans="1:18">
      <c r="A32" s="334" t="s">
        <v>12258</v>
      </c>
      <c r="B32" s="140" t="s">
        <v>12444</v>
      </c>
      <c r="C32" s="168">
        <f>'表三之一（汇总表）'!$L$104</f>
        <v>0</v>
      </c>
      <c r="D32" s="144"/>
      <c r="E32" s="144"/>
      <c r="F32" s="144"/>
      <c r="G32" s="144"/>
      <c r="H32" s="144"/>
      <c r="I32" s="144"/>
      <c r="J32" s="144"/>
      <c r="K32" s="144"/>
      <c r="L32" s="144"/>
      <c r="M32" s="144"/>
      <c r="N32" s="144"/>
      <c r="O32" s="340">
        <f>C32</f>
        <v>0</v>
      </c>
      <c r="P32" s="144"/>
      <c r="Q32" s="144"/>
      <c r="R32" s="144"/>
    </row>
    <row r="33" ht="20.1" customHeight="1" spans="1:18">
      <c r="A33" s="334"/>
      <c r="B33" s="336"/>
      <c r="C33" s="169"/>
      <c r="D33" s="169"/>
      <c r="E33" s="169"/>
      <c r="F33" s="169"/>
      <c r="G33" s="338"/>
      <c r="H33" s="338"/>
      <c r="I33" s="338"/>
      <c r="J33" s="338"/>
      <c r="K33" s="338"/>
      <c r="L33" s="338"/>
      <c r="M33" s="338"/>
      <c r="N33" s="338"/>
      <c r="O33" s="338"/>
      <c r="P33" s="338"/>
      <c r="Q33" s="338"/>
      <c r="R33" s="338"/>
    </row>
    <row r="34" ht="20.1" customHeight="1" spans="1:18">
      <c r="A34" s="339" t="s">
        <v>12445</v>
      </c>
      <c r="B34" s="339"/>
      <c r="C34" s="168">
        <f>'表三之一（汇总表）'!$L$112</f>
        <v>1063119</v>
      </c>
      <c r="D34" s="168">
        <f t="shared" ref="D34:Q34" si="2">SUM(D6:D32)</f>
        <v>150908</v>
      </c>
      <c r="E34" s="168">
        <f t="shared" si="2"/>
        <v>147359</v>
      </c>
      <c r="F34" s="168">
        <f t="shared" si="2"/>
        <v>27575</v>
      </c>
      <c r="G34" s="168">
        <f t="shared" si="2"/>
        <v>1133</v>
      </c>
      <c r="H34" s="168">
        <f t="shared" si="2"/>
        <v>111110</v>
      </c>
      <c r="I34" s="168">
        <f t="shared" si="2"/>
        <v>6470</v>
      </c>
      <c r="J34" s="168">
        <f t="shared" si="2"/>
        <v>20829</v>
      </c>
      <c r="K34" s="168">
        <f t="shared" si="2"/>
        <v>2500</v>
      </c>
      <c r="L34" s="168">
        <f t="shared" si="2"/>
        <v>31497</v>
      </c>
      <c r="M34" s="168">
        <f t="shared" si="2"/>
        <v>35295</v>
      </c>
      <c r="N34" s="168">
        <f t="shared" si="2"/>
        <v>39138</v>
      </c>
      <c r="O34" s="168">
        <f t="shared" si="2"/>
        <v>0</v>
      </c>
      <c r="P34" s="168">
        <f t="shared" si="2"/>
        <v>47914</v>
      </c>
      <c r="Q34" s="168">
        <f t="shared" si="2"/>
        <v>0</v>
      </c>
      <c r="R34" s="168">
        <f>C34-SUM(D34:Q34)</f>
        <v>441391</v>
      </c>
    </row>
    <row r="35" spans="14:14">
      <c r="N35" s="341"/>
    </row>
  </sheetData>
  <sheetProtection algorithmName="SHA-512" hashValue="0+W+NqjgKjSmAznSa318ha9nrjpEOwVzcDfhp3n2kmUrxwk9LZfsyG24FXDFDdGrDsVocZqbjixDOC+OIEKnrg==" saltValue="ZQe8JIJSOw8oujxJ0dHHfQ==" spinCount="100000" sheet="1" autoFilter="0" objects="1" scenarios="1"/>
  <mergeCells count="4">
    <mergeCell ref="A2:R2"/>
    <mergeCell ref="A4:B4"/>
    <mergeCell ref="A34:B34"/>
    <mergeCell ref="C4:C5"/>
  </mergeCells>
  <printOptions horizontalCentered="1"/>
  <pageMargins left="0.47244094488189" right="0.47244094488189" top="0.433070866141732" bottom="0.15748031496063" header="0.118110236220472" footer="0.118110236220472"/>
  <pageSetup paperSize="9" scale="71" fitToHeight="0" orientation="landscape" blackAndWhite="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609"/>
  <sheetViews>
    <sheetView showGridLines="0" showZeros="0" zoomScale="95" zoomScaleNormal="95" workbookViewId="0">
      <pane xSplit="5" ySplit="12" topLeftCell="F361" activePane="bottomRight" state="frozen"/>
      <selection/>
      <selection pane="topRight"/>
      <selection pane="bottomLeft"/>
      <selection pane="bottomRight" activeCell="A378" sqref="A378"/>
    </sheetView>
  </sheetViews>
  <sheetFormatPr defaultColWidth="6.33333333333333" defaultRowHeight="13.5"/>
  <cols>
    <col min="1" max="1" width="7.66666666666667" style="2" customWidth="1"/>
    <col min="2" max="2" width="16.775" style="2" customWidth="1"/>
    <col min="3" max="27" width="18.3333333333333" style="2" customWidth="1"/>
    <col min="28" max="28" width="18.3333333333333" style="3" customWidth="1"/>
    <col min="29" max="29" width="18.3333333333333" style="2" customWidth="1"/>
    <col min="30" max="30" width="2.10833333333333" customWidth="1"/>
  </cols>
  <sheetData>
    <row r="1" ht="14.25" spans="1:2">
      <c r="A1" s="185" t="s">
        <v>12446</v>
      </c>
      <c r="B1" s="185"/>
    </row>
    <row r="2" ht="34.2" customHeight="1" spans="1:29">
      <c r="A2" s="320" t="s">
        <v>12447</v>
      </c>
      <c r="B2" s="320"/>
      <c r="C2" s="321"/>
      <c r="D2" s="321"/>
      <c r="E2" s="321"/>
      <c r="F2" s="321"/>
      <c r="G2" s="321"/>
      <c r="H2" s="321"/>
      <c r="I2" s="321"/>
      <c r="J2" s="321"/>
      <c r="K2" s="321"/>
      <c r="L2" s="321"/>
      <c r="M2" s="321"/>
      <c r="N2" s="321"/>
      <c r="O2" s="321"/>
      <c r="P2" s="321"/>
      <c r="Q2" s="321"/>
      <c r="R2" s="321"/>
      <c r="S2" s="321"/>
      <c r="T2" s="321"/>
      <c r="U2" s="321"/>
      <c r="V2" s="321"/>
      <c r="W2" s="321"/>
      <c r="X2" s="321"/>
      <c r="Y2" s="321"/>
      <c r="Z2" s="321"/>
      <c r="AA2" s="321"/>
      <c r="AB2" s="321"/>
      <c r="AC2" s="321"/>
    </row>
    <row r="3" ht="17.1" customHeight="1" spans="1:29">
      <c r="A3" s="272"/>
      <c r="B3" s="272"/>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319"/>
      <c r="AC3" s="285" t="s">
        <v>9667</v>
      </c>
    </row>
    <row r="4" ht="31.5" customHeight="1" spans="1:30">
      <c r="A4" s="274" t="s">
        <v>12448</v>
      </c>
      <c r="B4" s="275" t="s">
        <v>12449</v>
      </c>
      <c r="C4" s="308" t="s">
        <v>12450</v>
      </c>
      <c r="D4" s="308"/>
      <c r="E4" s="308"/>
      <c r="F4" s="308"/>
      <c r="G4" s="308"/>
      <c r="H4" s="308"/>
      <c r="I4" s="308"/>
      <c r="J4" s="308"/>
      <c r="K4" s="308"/>
      <c r="L4" s="308"/>
      <c r="M4" s="308"/>
      <c r="N4" s="308"/>
      <c r="O4" s="308"/>
      <c r="P4" s="308"/>
      <c r="Q4" s="308"/>
      <c r="R4" s="308"/>
      <c r="S4" s="308"/>
      <c r="T4" s="308"/>
      <c r="U4" s="308"/>
      <c r="V4" s="308"/>
      <c r="W4" s="308"/>
      <c r="X4" s="308"/>
      <c r="Y4" s="308"/>
      <c r="Z4" s="308"/>
      <c r="AA4" s="308"/>
      <c r="AB4" s="328"/>
      <c r="AC4" s="308"/>
      <c r="AD4" s="14"/>
    </row>
    <row r="5" ht="17.1" customHeight="1" spans="1:30">
      <c r="A5" s="277"/>
      <c r="B5" s="277"/>
      <c r="C5" s="276" t="s">
        <v>12451</v>
      </c>
      <c r="D5" s="322" t="s">
        <v>12452</v>
      </c>
      <c r="E5" s="323"/>
      <c r="F5" s="323"/>
      <c r="G5" s="323"/>
      <c r="H5" s="323"/>
      <c r="I5" s="323"/>
      <c r="J5" s="323"/>
      <c r="K5" s="323"/>
      <c r="L5" s="323"/>
      <c r="M5" s="323"/>
      <c r="N5" s="323"/>
      <c r="O5" s="323"/>
      <c r="P5" s="323"/>
      <c r="Q5" s="323"/>
      <c r="R5" s="323"/>
      <c r="S5" s="323"/>
      <c r="T5" s="323"/>
      <c r="U5" s="322" t="s">
        <v>12453</v>
      </c>
      <c r="V5" s="323"/>
      <c r="W5" s="323"/>
      <c r="X5" s="323"/>
      <c r="Y5" s="323"/>
      <c r="Z5" s="323"/>
      <c r="AA5" s="323"/>
      <c r="AB5" s="323"/>
      <c r="AC5" s="329"/>
      <c r="AD5" s="14"/>
    </row>
    <row r="6" ht="17.1" customHeight="1" spans="1:30">
      <c r="A6" s="277"/>
      <c r="B6" s="277"/>
      <c r="C6" s="276"/>
      <c r="D6" s="324"/>
      <c r="E6" s="325"/>
      <c r="F6" s="325"/>
      <c r="G6" s="325"/>
      <c r="H6" s="325"/>
      <c r="I6" s="325"/>
      <c r="J6" s="325"/>
      <c r="K6" s="325"/>
      <c r="L6" s="325"/>
      <c r="M6" s="325"/>
      <c r="N6" s="325"/>
      <c r="O6" s="325"/>
      <c r="P6" s="325"/>
      <c r="Q6" s="325"/>
      <c r="R6" s="325"/>
      <c r="S6" s="325"/>
      <c r="T6" s="325"/>
      <c r="U6" s="324"/>
      <c r="V6" s="325"/>
      <c r="W6" s="325"/>
      <c r="X6" s="325"/>
      <c r="Y6" s="325"/>
      <c r="Z6" s="325"/>
      <c r="AA6" s="325"/>
      <c r="AB6" s="325"/>
      <c r="AC6" s="330"/>
      <c r="AD6" s="14"/>
    </row>
    <row r="7" ht="40.5" spans="1:30">
      <c r="A7" s="277"/>
      <c r="B7" s="277"/>
      <c r="C7" s="276"/>
      <c r="D7" s="298" t="s">
        <v>12454</v>
      </c>
      <c r="E7" s="298" t="s">
        <v>12455</v>
      </c>
      <c r="F7" s="298" t="s">
        <v>12456</v>
      </c>
      <c r="G7" s="298" t="s">
        <v>12457</v>
      </c>
      <c r="H7" s="298" t="s">
        <v>12458</v>
      </c>
      <c r="I7" s="298" t="s">
        <v>12459</v>
      </c>
      <c r="J7" s="298" t="s">
        <v>12460</v>
      </c>
      <c r="K7" s="298" t="s">
        <v>12461</v>
      </c>
      <c r="L7" s="298" t="s">
        <v>12462</v>
      </c>
      <c r="M7" s="298" t="s">
        <v>12463</v>
      </c>
      <c r="N7" s="298" t="s">
        <v>12464</v>
      </c>
      <c r="O7" s="298" t="s">
        <v>12465</v>
      </c>
      <c r="P7" s="298" t="s">
        <v>12466</v>
      </c>
      <c r="Q7" s="298" t="s">
        <v>12467</v>
      </c>
      <c r="R7" s="298" t="s">
        <v>12468</v>
      </c>
      <c r="S7" s="298" t="s">
        <v>12469</v>
      </c>
      <c r="T7" s="298" t="s">
        <v>12470</v>
      </c>
      <c r="U7" s="298" t="s">
        <v>12454</v>
      </c>
      <c r="V7" s="298" t="s">
        <v>12471</v>
      </c>
      <c r="W7" s="298" t="s">
        <v>12472</v>
      </c>
      <c r="X7" s="298" t="s">
        <v>12473</v>
      </c>
      <c r="Y7" s="298" t="s">
        <v>12474</v>
      </c>
      <c r="Z7" s="298" t="s">
        <v>12475</v>
      </c>
      <c r="AA7" s="298" t="s">
        <v>12476</v>
      </c>
      <c r="AB7" s="298" t="s">
        <v>12477</v>
      </c>
      <c r="AC7" s="298" t="s">
        <v>12478</v>
      </c>
      <c r="AD7" s="14"/>
    </row>
    <row r="8" s="1" customFormat="1" ht="15" spans="1:30">
      <c r="A8" s="277"/>
      <c r="B8" s="277"/>
      <c r="C8" s="28"/>
      <c r="D8" s="28" t="s">
        <v>9677</v>
      </c>
      <c r="E8" s="28" t="s">
        <v>9679</v>
      </c>
      <c r="F8" s="28" t="s">
        <v>9681</v>
      </c>
      <c r="G8" s="28" t="s">
        <v>12479</v>
      </c>
      <c r="H8" s="28" t="s">
        <v>9683</v>
      </c>
      <c r="I8" s="28" t="s">
        <v>9685</v>
      </c>
      <c r="J8" s="28" t="s">
        <v>9687</v>
      </c>
      <c r="K8" s="28" t="s">
        <v>9689</v>
      </c>
      <c r="L8" s="28" t="s">
        <v>9691</v>
      </c>
      <c r="M8" s="28" t="s">
        <v>9693</v>
      </c>
      <c r="N8" s="28" t="s">
        <v>9695</v>
      </c>
      <c r="O8" s="28" t="s">
        <v>9697</v>
      </c>
      <c r="P8" s="28" t="s">
        <v>9699</v>
      </c>
      <c r="Q8" s="28" t="s">
        <v>9701</v>
      </c>
      <c r="R8" s="28" t="s">
        <v>9703</v>
      </c>
      <c r="S8" s="28" t="s">
        <v>9705</v>
      </c>
      <c r="T8" s="28" t="s">
        <v>9707</v>
      </c>
      <c r="U8" s="28" t="s">
        <v>9709</v>
      </c>
      <c r="V8" s="28" t="s">
        <v>9711</v>
      </c>
      <c r="W8" s="28" t="s">
        <v>9713</v>
      </c>
      <c r="X8" s="28" t="s">
        <v>9715</v>
      </c>
      <c r="Y8" s="28" t="s">
        <v>9717</v>
      </c>
      <c r="Z8" s="28" t="s">
        <v>9719</v>
      </c>
      <c r="AA8" s="28" t="s">
        <v>9721</v>
      </c>
      <c r="AB8" s="28" t="s">
        <v>9723</v>
      </c>
      <c r="AC8" s="109" t="s">
        <v>9725</v>
      </c>
      <c r="AD8" s="14"/>
    </row>
    <row r="9" s="1" customFormat="1" ht="26.1" customHeight="1" spans="1:30">
      <c r="A9" s="7" t="str">
        <f>封面!$C$7</f>
        <v>431200</v>
      </c>
      <c r="B9" s="8" t="str">
        <f>IFERROR(封面!$D$11,"请在封面页选择地区")</f>
        <v>怀化市本级</v>
      </c>
      <c r="C9" s="306">
        <f>SUM(D9,U9)</f>
        <v>378200</v>
      </c>
      <c r="D9" s="306">
        <f>SUM(E9:T9)</f>
        <v>253000</v>
      </c>
      <c r="E9" s="306">
        <f>VLOOKUP(E8,表一!$A$6:$E$35,5,0)</f>
        <v>73954</v>
      </c>
      <c r="F9" s="306">
        <f>VLOOKUP(F8,表一!$A$6:$E$35,5,0)</f>
        <v>14920</v>
      </c>
      <c r="G9" s="306"/>
      <c r="H9" s="306">
        <f>VLOOKUP(H8,表一!$A$6:$E$35,5,0)</f>
        <v>5678</v>
      </c>
      <c r="I9" s="306">
        <f>VLOOKUP(I8,表一!$A$6:$E$35,5,0)</f>
        <v>105</v>
      </c>
      <c r="J9" s="306">
        <f>VLOOKUP(J8,表一!$A$6:$E$35,5,0)</f>
        <v>17325</v>
      </c>
      <c r="K9" s="306">
        <f>VLOOKUP(K8,表一!$A$6:$E$35,5,0)</f>
        <v>18224</v>
      </c>
      <c r="L9" s="306">
        <f>VLOOKUP(L8,表一!$A$6:$E$35,5,0)</f>
        <v>4083</v>
      </c>
      <c r="M9" s="306">
        <f>VLOOKUP(M8,表一!$A$6:$E$35,5,0)</f>
        <v>11620</v>
      </c>
      <c r="N9" s="306">
        <f>VLOOKUP(N8,表一!$A$6:$E$35,5,0)</f>
        <v>48247</v>
      </c>
      <c r="O9" s="306">
        <f>VLOOKUP(O8,表一!$A$6:$E$35,5,0)</f>
        <v>6594</v>
      </c>
      <c r="P9" s="306">
        <f>VLOOKUP(P8,表一!$A$6:$E$35,5,0)</f>
        <v>12795</v>
      </c>
      <c r="Q9" s="306">
        <f>VLOOKUP(Q8,表一!$A$6:$E$35,5,0)</f>
        <v>39224</v>
      </c>
      <c r="R9" s="306">
        <f>VLOOKUP(R8,表一!$A$6:$E$35,5,0)</f>
        <v>0</v>
      </c>
      <c r="S9" s="306">
        <f>VLOOKUP(S8,表一!$A$6:$E$35,5,0)</f>
        <v>229</v>
      </c>
      <c r="T9" s="306">
        <f>VLOOKUP(T8,表一!$A$6:$E$35,5,0)</f>
        <v>2</v>
      </c>
      <c r="U9" s="306">
        <f>SUM(V9:AC9)</f>
        <v>125200</v>
      </c>
      <c r="V9" s="306">
        <f>VLOOKUP(V8,表一!$A$6:$E$35,5,0)</f>
        <v>11480</v>
      </c>
      <c r="W9" s="306">
        <f>VLOOKUP(W8,表一!$A$6:$E$35,5,0)</f>
        <v>18655</v>
      </c>
      <c r="X9" s="306">
        <f>VLOOKUP(X8,表一!$A$6:$E$35,5,0)</f>
        <v>26939</v>
      </c>
      <c r="Y9" s="306">
        <f>VLOOKUP(Y8,表一!$A$6:$E$35,5,0)</f>
        <v>0</v>
      </c>
      <c r="Z9" s="306">
        <f>VLOOKUP(Z8,表一!$A$6:$E$35,5,0)</f>
        <v>46294</v>
      </c>
      <c r="AA9" s="306">
        <f>VLOOKUP(AA8,表一!$A$6:$E$35,5,0)</f>
        <v>0</v>
      </c>
      <c r="AB9" s="306">
        <f>VLOOKUP(AB8,表一!$A$6:$E$35,5,0)</f>
        <v>0</v>
      </c>
      <c r="AC9" s="306">
        <f>VLOOKUP(AC8,表一!$A$6:$E$35,5,0)</f>
        <v>21832</v>
      </c>
      <c r="AD9" s="14" t="s">
        <v>12480</v>
      </c>
    </row>
    <row r="10" s="1" customFormat="1" ht="17.4" customHeight="1" spans="1:30">
      <c r="A10" s="314"/>
      <c r="B10" s="315"/>
      <c r="C10" s="306"/>
      <c r="D10" s="306"/>
      <c r="E10" s="326"/>
      <c r="F10" s="326"/>
      <c r="G10" s="326"/>
      <c r="H10" s="326"/>
      <c r="I10" s="326"/>
      <c r="J10" s="326"/>
      <c r="K10" s="326"/>
      <c r="L10" s="326"/>
      <c r="M10" s="326"/>
      <c r="N10" s="326"/>
      <c r="O10" s="326"/>
      <c r="P10" s="326"/>
      <c r="Q10" s="326"/>
      <c r="R10" s="326"/>
      <c r="S10" s="326"/>
      <c r="T10" s="326"/>
      <c r="U10" s="306"/>
      <c r="V10" s="326"/>
      <c r="W10" s="326"/>
      <c r="X10" s="326"/>
      <c r="Y10" s="326"/>
      <c r="Z10" s="326"/>
      <c r="AA10" s="326"/>
      <c r="AB10" s="326"/>
      <c r="AC10" s="326"/>
      <c r="AD10" s="14"/>
    </row>
    <row r="11" ht="16.2" customHeight="1" spans="1:30">
      <c r="A11" s="33" t="s">
        <v>12481</v>
      </c>
      <c r="B11" s="317" t="s">
        <v>12482</v>
      </c>
      <c r="C11" s="327">
        <f t="shared" ref="C11:C74" si="0">D11+U11</f>
        <v>0</v>
      </c>
      <c r="D11" s="327">
        <f t="shared" ref="D11:D74" si="1">SUM(E11:T11)</f>
        <v>0</v>
      </c>
      <c r="E11" s="36">
        <f t="shared" ref="E11:T20" si="2">SUMPRODUCT(E$377:E$599*(LEFT($A$377:$A$599,LEN($A11))=$A11))</f>
        <v>0</v>
      </c>
      <c r="F11" s="36">
        <f t="shared" si="2"/>
        <v>0</v>
      </c>
      <c r="G11" s="36">
        <f t="shared" si="2"/>
        <v>0</v>
      </c>
      <c r="H11" s="36">
        <f t="shared" si="2"/>
        <v>0</v>
      </c>
      <c r="I11" s="36">
        <f t="shared" si="2"/>
        <v>0</v>
      </c>
      <c r="J11" s="36">
        <f t="shared" si="2"/>
        <v>0</v>
      </c>
      <c r="K11" s="36">
        <f t="shared" si="2"/>
        <v>0</v>
      </c>
      <c r="L11" s="36">
        <f t="shared" si="2"/>
        <v>0</v>
      </c>
      <c r="M11" s="36">
        <f t="shared" si="2"/>
        <v>0</v>
      </c>
      <c r="N11" s="36">
        <f t="shared" si="2"/>
        <v>0</v>
      </c>
      <c r="O11" s="36">
        <f t="shared" si="2"/>
        <v>0</v>
      </c>
      <c r="P11" s="36">
        <f t="shared" si="2"/>
        <v>0</v>
      </c>
      <c r="Q11" s="36">
        <f t="shared" si="2"/>
        <v>0</v>
      </c>
      <c r="R11" s="36">
        <f t="shared" si="2"/>
        <v>0</v>
      </c>
      <c r="S11" s="36">
        <f t="shared" si="2"/>
        <v>0</v>
      </c>
      <c r="T11" s="36">
        <f t="shared" si="2"/>
        <v>0</v>
      </c>
      <c r="U11" s="327">
        <f t="shared" ref="U11:U74" si="3">SUM(V11:AC11)</f>
        <v>0</v>
      </c>
      <c r="V11" s="36">
        <f t="shared" ref="V11:AC20" si="4">SUMPRODUCT(V$377:V$599*(LEFT($A$377:$A$599,LEN($A11))=$A11))</f>
        <v>0</v>
      </c>
      <c r="W11" s="36">
        <f t="shared" si="4"/>
        <v>0</v>
      </c>
      <c r="X11" s="36">
        <f t="shared" si="4"/>
        <v>0</v>
      </c>
      <c r="Y11" s="36">
        <f t="shared" si="4"/>
        <v>0</v>
      </c>
      <c r="Z11" s="36">
        <f t="shared" si="4"/>
        <v>0</v>
      </c>
      <c r="AA11" s="36">
        <f t="shared" si="4"/>
        <v>0</v>
      </c>
      <c r="AB11" s="36">
        <f t="shared" si="4"/>
        <v>0</v>
      </c>
      <c r="AC11" s="36">
        <f t="shared" si="4"/>
        <v>0</v>
      </c>
      <c r="AD11" s="59"/>
    </row>
    <row r="12" ht="16.05" customHeight="1" spans="1:30">
      <c r="A12" s="40" t="s">
        <v>12483</v>
      </c>
      <c r="B12" s="317" t="s">
        <v>12484</v>
      </c>
      <c r="C12" s="327">
        <f t="shared" si="0"/>
        <v>0</v>
      </c>
      <c r="D12" s="327">
        <f t="shared" si="1"/>
        <v>0</v>
      </c>
      <c r="E12" s="36">
        <f t="shared" si="2"/>
        <v>0</v>
      </c>
      <c r="F12" s="36">
        <f t="shared" si="2"/>
        <v>0</v>
      </c>
      <c r="G12" s="36">
        <f t="shared" si="2"/>
        <v>0</v>
      </c>
      <c r="H12" s="36">
        <f t="shared" si="2"/>
        <v>0</v>
      </c>
      <c r="I12" s="36">
        <f t="shared" si="2"/>
        <v>0</v>
      </c>
      <c r="J12" s="36">
        <f t="shared" si="2"/>
        <v>0</v>
      </c>
      <c r="K12" s="36">
        <f t="shared" si="2"/>
        <v>0</v>
      </c>
      <c r="L12" s="36">
        <f t="shared" si="2"/>
        <v>0</v>
      </c>
      <c r="M12" s="36">
        <f t="shared" si="2"/>
        <v>0</v>
      </c>
      <c r="N12" s="36">
        <f t="shared" si="2"/>
        <v>0</v>
      </c>
      <c r="O12" s="36">
        <f t="shared" si="2"/>
        <v>0</v>
      </c>
      <c r="P12" s="36">
        <f t="shared" si="2"/>
        <v>0</v>
      </c>
      <c r="Q12" s="36">
        <f t="shared" si="2"/>
        <v>0</v>
      </c>
      <c r="R12" s="36">
        <f t="shared" si="2"/>
        <v>0</v>
      </c>
      <c r="S12" s="36">
        <f t="shared" si="2"/>
        <v>0</v>
      </c>
      <c r="T12" s="36">
        <f t="shared" si="2"/>
        <v>0</v>
      </c>
      <c r="U12" s="327">
        <f t="shared" si="3"/>
        <v>0</v>
      </c>
      <c r="V12" s="36">
        <f t="shared" si="4"/>
        <v>0</v>
      </c>
      <c r="W12" s="36">
        <f t="shared" si="4"/>
        <v>0</v>
      </c>
      <c r="X12" s="36">
        <f t="shared" si="4"/>
        <v>0</v>
      </c>
      <c r="Y12" s="36">
        <f t="shared" si="4"/>
        <v>0</v>
      </c>
      <c r="Z12" s="36">
        <f t="shared" si="4"/>
        <v>0</v>
      </c>
      <c r="AA12" s="36">
        <f t="shared" si="4"/>
        <v>0</v>
      </c>
      <c r="AB12" s="36">
        <f t="shared" si="4"/>
        <v>0</v>
      </c>
      <c r="AC12" s="36">
        <f t="shared" si="4"/>
        <v>0</v>
      </c>
      <c r="AD12" s="59"/>
    </row>
    <row r="13" ht="16.2" customHeight="1" spans="1:30">
      <c r="A13" s="40" t="s">
        <v>12485</v>
      </c>
      <c r="B13" s="317" t="s">
        <v>12486</v>
      </c>
      <c r="C13" s="327">
        <f t="shared" si="0"/>
        <v>0</v>
      </c>
      <c r="D13" s="327">
        <f t="shared" si="1"/>
        <v>0</v>
      </c>
      <c r="E13" s="36">
        <f t="shared" si="2"/>
        <v>0</v>
      </c>
      <c r="F13" s="36">
        <f t="shared" si="2"/>
        <v>0</v>
      </c>
      <c r="G13" s="36">
        <f t="shared" si="2"/>
        <v>0</v>
      </c>
      <c r="H13" s="36">
        <f t="shared" si="2"/>
        <v>0</v>
      </c>
      <c r="I13" s="36">
        <f t="shared" si="2"/>
        <v>0</v>
      </c>
      <c r="J13" s="36">
        <f t="shared" si="2"/>
        <v>0</v>
      </c>
      <c r="K13" s="36">
        <f t="shared" si="2"/>
        <v>0</v>
      </c>
      <c r="L13" s="36">
        <f t="shared" si="2"/>
        <v>0</v>
      </c>
      <c r="M13" s="36">
        <f t="shared" si="2"/>
        <v>0</v>
      </c>
      <c r="N13" s="36">
        <f t="shared" si="2"/>
        <v>0</v>
      </c>
      <c r="O13" s="36">
        <f t="shared" si="2"/>
        <v>0</v>
      </c>
      <c r="P13" s="36">
        <f t="shared" si="2"/>
        <v>0</v>
      </c>
      <c r="Q13" s="36">
        <f t="shared" si="2"/>
        <v>0</v>
      </c>
      <c r="R13" s="36">
        <f t="shared" si="2"/>
        <v>0</v>
      </c>
      <c r="S13" s="36">
        <f t="shared" si="2"/>
        <v>0</v>
      </c>
      <c r="T13" s="36">
        <f t="shared" si="2"/>
        <v>0</v>
      </c>
      <c r="U13" s="327">
        <f t="shared" si="3"/>
        <v>0</v>
      </c>
      <c r="V13" s="36">
        <f t="shared" si="4"/>
        <v>0</v>
      </c>
      <c r="W13" s="36">
        <f t="shared" si="4"/>
        <v>0</v>
      </c>
      <c r="X13" s="36">
        <f t="shared" si="4"/>
        <v>0</v>
      </c>
      <c r="Y13" s="36">
        <f t="shared" si="4"/>
        <v>0</v>
      </c>
      <c r="Z13" s="36">
        <f t="shared" si="4"/>
        <v>0</v>
      </c>
      <c r="AA13" s="36">
        <f t="shared" si="4"/>
        <v>0</v>
      </c>
      <c r="AB13" s="36">
        <f t="shared" si="4"/>
        <v>0</v>
      </c>
      <c r="AC13" s="36">
        <f t="shared" si="4"/>
        <v>0</v>
      </c>
      <c r="AD13" s="59"/>
    </row>
    <row r="14" ht="16.05" customHeight="1" spans="1:30">
      <c r="A14" s="40" t="s">
        <v>12487</v>
      </c>
      <c r="B14" s="317" t="s">
        <v>12488</v>
      </c>
      <c r="C14" s="327">
        <f t="shared" si="0"/>
        <v>0</v>
      </c>
      <c r="D14" s="327">
        <f t="shared" si="1"/>
        <v>0</v>
      </c>
      <c r="E14" s="36">
        <f t="shared" si="2"/>
        <v>0</v>
      </c>
      <c r="F14" s="36">
        <f t="shared" si="2"/>
        <v>0</v>
      </c>
      <c r="G14" s="36">
        <f t="shared" si="2"/>
        <v>0</v>
      </c>
      <c r="H14" s="36">
        <f t="shared" si="2"/>
        <v>0</v>
      </c>
      <c r="I14" s="36">
        <f t="shared" si="2"/>
        <v>0</v>
      </c>
      <c r="J14" s="36">
        <f t="shared" si="2"/>
        <v>0</v>
      </c>
      <c r="K14" s="36">
        <f t="shared" si="2"/>
        <v>0</v>
      </c>
      <c r="L14" s="36">
        <f t="shared" si="2"/>
        <v>0</v>
      </c>
      <c r="M14" s="36">
        <f t="shared" si="2"/>
        <v>0</v>
      </c>
      <c r="N14" s="36">
        <f t="shared" si="2"/>
        <v>0</v>
      </c>
      <c r="O14" s="36">
        <f t="shared" si="2"/>
        <v>0</v>
      </c>
      <c r="P14" s="36">
        <f t="shared" si="2"/>
        <v>0</v>
      </c>
      <c r="Q14" s="36">
        <f t="shared" si="2"/>
        <v>0</v>
      </c>
      <c r="R14" s="36">
        <f t="shared" si="2"/>
        <v>0</v>
      </c>
      <c r="S14" s="36">
        <f t="shared" si="2"/>
        <v>0</v>
      </c>
      <c r="T14" s="36">
        <f t="shared" si="2"/>
        <v>0</v>
      </c>
      <c r="U14" s="327">
        <f t="shared" si="3"/>
        <v>0</v>
      </c>
      <c r="V14" s="36">
        <f t="shared" si="4"/>
        <v>0</v>
      </c>
      <c r="W14" s="36">
        <f t="shared" si="4"/>
        <v>0</v>
      </c>
      <c r="X14" s="36">
        <f t="shared" si="4"/>
        <v>0</v>
      </c>
      <c r="Y14" s="36">
        <f t="shared" si="4"/>
        <v>0</v>
      </c>
      <c r="Z14" s="36">
        <f t="shared" si="4"/>
        <v>0</v>
      </c>
      <c r="AA14" s="36">
        <f t="shared" si="4"/>
        <v>0</v>
      </c>
      <c r="AB14" s="36">
        <f t="shared" si="4"/>
        <v>0</v>
      </c>
      <c r="AC14" s="36">
        <f t="shared" si="4"/>
        <v>0</v>
      </c>
      <c r="AD14" s="59"/>
    </row>
    <row r="15" ht="16.05" customHeight="1" spans="1:30">
      <c r="A15" s="43" t="s">
        <v>12489</v>
      </c>
      <c r="B15" s="317" t="s">
        <v>12490</v>
      </c>
      <c r="C15" s="327">
        <f t="shared" si="0"/>
        <v>0</v>
      </c>
      <c r="D15" s="327">
        <f t="shared" si="1"/>
        <v>0</v>
      </c>
      <c r="E15" s="36">
        <f t="shared" si="2"/>
        <v>0</v>
      </c>
      <c r="F15" s="36">
        <f t="shared" si="2"/>
        <v>0</v>
      </c>
      <c r="G15" s="36">
        <f t="shared" si="2"/>
        <v>0</v>
      </c>
      <c r="H15" s="36">
        <f t="shared" si="2"/>
        <v>0</v>
      </c>
      <c r="I15" s="36">
        <f t="shared" si="2"/>
        <v>0</v>
      </c>
      <c r="J15" s="36">
        <f t="shared" si="2"/>
        <v>0</v>
      </c>
      <c r="K15" s="36">
        <f t="shared" si="2"/>
        <v>0</v>
      </c>
      <c r="L15" s="36">
        <f t="shared" si="2"/>
        <v>0</v>
      </c>
      <c r="M15" s="36">
        <f t="shared" si="2"/>
        <v>0</v>
      </c>
      <c r="N15" s="36">
        <f t="shared" si="2"/>
        <v>0</v>
      </c>
      <c r="O15" s="36">
        <f t="shared" si="2"/>
        <v>0</v>
      </c>
      <c r="P15" s="36">
        <f t="shared" si="2"/>
        <v>0</v>
      </c>
      <c r="Q15" s="36">
        <f t="shared" si="2"/>
        <v>0</v>
      </c>
      <c r="R15" s="36">
        <f t="shared" si="2"/>
        <v>0</v>
      </c>
      <c r="S15" s="36">
        <f t="shared" si="2"/>
        <v>0</v>
      </c>
      <c r="T15" s="36">
        <f t="shared" si="2"/>
        <v>0</v>
      </c>
      <c r="U15" s="327">
        <f t="shared" si="3"/>
        <v>0</v>
      </c>
      <c r="V15" s="36">
        <f t="shared" si="4"/>
        <v>0</v>
      </c>
      <c r="W15" s="36">
        <f t="shared" si="4"/>
        <v>0</v>
      </c>
      <c r="X15" s="36">
        <f t="shared" si="4"/>
        <v>0</v>
      </c>
      <c r="Y15" s="36">
        <f t="shared" si="4"/>
        <v>0</v>
      </c>
      <c r="Z15" s="36">
        <f t="shared" si="4"/>
        <v>0</v>
      </c>
      <c r="AA15" s="36">
        <f t="shared" si="4"/>
        <v>0</v>
      </c>
      <c r="AB15" s="36">
        <f t="shared" si="4"/>
        <v>0</v>
      </c>
      <c r="AC15" s="36">
        <f t="shared" si="4"/>
        <v>0</v>
      </c>
      <c r="AD15" s="59"/>
    </row>
    <row r="16" ht="16.05" customHeight="1" spans="1:30">
      <c r="A16" s="43" t="s">
        <v>12491</v>
      </c>
      <c r="B16" s="317" t="s">
        <v>12492</v>
      </c>
      <c r="C16" s="327">
        <f t="shared" si="0"/>
        <v>0</v>
      </c>
      <c r="D16" s="327">
        <f t="shared" si="1"/>
        <v>0</v>
      </c>
      <c r="E16" s="36">
        <f t="shared" si="2"/>
        <v>0</v>
      </c>
      <c r="F16" s="36">
        <f t="shared" si="2"/>
        <v>0</v>
      </c>
      <c r="G16" s="36">
        <f t="shared" si="2"/>
        <v>0</v>
      </c>
      <c r="H16" s="36">
        <f t="shared" si="2"/>
        <v>0</v>
      </c>
      <c r="I16" s="36">
        <f t="shared" si="2"/>
        <v>0</v>
      </c>
      <c r="J16" s="36">
        <f t="shared" si="2"/>
        <v>0</v>
      </c>
      <c r="K16" s="36">
        <f t="shared" si="2"/>
        <v>0</v>
      </c>
      <c r="L16" s="36">
        <f t="shared" si="2"/>
        <v>0</v>
      </c>
      <c r="M16" s="36">
        <f t="shared" si="2"/>
        <v>0</v>
      </c>
      <c r="N16" s="36">
        <f t="shared" si="2"/>
        <v>0</v>
      </c>
      <c r="O16" s="36">
        <f t="shared" si="2"/>
        <v>0</v>
      </c>
      <c r="P16" s="36">
        <f t="shared" si="2"/>
        <v>0</v>
      </c>
      <c r="Q16" s="36">
        <f t="shared" si="2"/>
        <v>0</v>
      </c>
      <c r="R16" s="36">
        <f t="shared" si="2"/>
        <v>0</v>
      </c>
      <c r="S16" s="36">
        <f t="shared" si="2"/>
        <v>0</v>
      </c>
      <c r="T16" s="36">
        <f t="shared" si="2"/>
        <v>0</v>
      </c>
      <c r="U16" s="327">
        <f t="shared" si="3"/>
        <v>0</v>
      </c>
      <c r="V16" s="36">
        <f t="shared" si="4"/>
        <v>0</v>
      </c>
      <c r="W16" s="36">
        <f t="shared" si="4"/>
        <v>0</v>
      </c>
      <c r="X16" s="36">
        <f t="shared" si="4"/>
        <v>0</v>
      </c>
      <c r="Y16" s="36">
        <f t="shared" si="4"/>
        <v>0</v>
      </c>
      <c r="Z16" s="36">
        <f t="shared" si="4"/>
        <v>0</v>
      </c>
      <c r="AA16" s="36">
        <f t="shared" si="4"/>
        <v>0</v>
      </c>
      <c r="AB16" s="36">
        <f t="shared" si="4"/>
        <v>0</v>
      </c>
      <c r="AC16" s="36">
        <f t="shared" si="4"/>
        <v>0</v>
      </c>
      <c r="AD16" s="59"/>
    </row>
    <row r="17" ht="16.05" customHeight="1" spans="1:30">
      <c r="A17" s="43" t="s">
        <v>12493</v>
      </c>
      <c r="B17" s="317" t="s">
        <v>12494</v>
      </c>
      <c r="C17" s="327">
        <f t="shared" si="0"/>
        <v>0</v>
      </c>
      <c r="D17" s="327">
        <f t="shared" si="1"/>
        <v>0</v>
      </c>
      <c r="E17" s="36">
        <f t="shared" si="2"/>
        <v>0</v>
      </c>
      <c r="F17" s="36">
        <f t="shared" si="2"/>
        <v>0</v>
      </c>
      <c r="G17" s="36">
        <f t="shared" si="2"/>
        <v>0</v>
      </c>
      <c r="H17" s="36">
        <f t="shared" si="2"/>
        <v>0</v>
      </c>
      <c r="I17" s="36">
        <f t="shared" si="2"/>
        <v>0</v>
      </c>
      <c r="J17" s="36">
        <f t="shared" si="2"/>
        <v>0</v>
      </c>
      <c r="K17" s="36">
        <f t="shared" si="2"/>
        <v>0</v>
      </c>
      <c r="L17" s="36">
        <f t="shared" si="2"/>
        <v>0</v>
      </c>
      <c r="M17" s="36">
        <f t="shared" si="2"/>
        <v>0</v>
      </c>
      <c r="N17" s="36">
        <f t="shared" si="2"/>
        <v>0</v>
      </c>
      <c r="O17" s="36">
        <f t="shared" si="2"/>
        <v>0</v>
      </c>
      <c r="P17" s="36">
        <f t="shared" si="2"/>
        <v>0</v>
      </c>
      <c r="Q17" s="36">
        <f t="shared" si="2"/>
        <v>0</v>
      </c>
      <c r="R17" s="36">
        <f t="shared" si="2"/>
        <v>0</v>
      </c>
      <c r="S17" s="36">
        <f t="shared" si="2"/>
        <v>0</v>
      </c>
      <c r="T17" s="36">
        <f t="shared" si="2"/>
        <v>0</v>
      </c>
      <c r="U17" s="327">
        <f t="shared" si="3"/>
        <v>0</v>
      </c>
      <c r="V17" s="36">
        <f t="shared" si="4"/>
        <v>0</v>
      </c>
      <c r="W17" s="36">
        <f t="shared" si="4"/>
        <v>0</v>
      </c>
      <c r="X17" s="36">
        <f t="shared" si="4"/>
        <v>0</v>
      </c>
      <c r="Y17" s="36">
        <f t="shared" si="4"/>
        <v>0</v>
      </c>
      <c r="Z17" s="36">
        <f t="shared" si="4"/>
        <v>0</v>
      </c>
      <c r="AA17" s="36">
        <f t="shared" si="4"/>
        <v>0</v>
      </c>
      <c r="AB17" s="36">
        <f t="shared" si="4"/>
        <v>0</v>
      </c>
      <c r="AC17" s="36">
        <f t="shared" si="4"/>
        <v>0</v>
      </c>
      <c r="AD17" s="59"/>
    </row>
    <row r="18" ht="16.05" customHeight="1" spans="1:30">
      <c r="A18" s="43" t="s">
        <v>12495</v>
      </c>
      <c r="B18" s="317" t="s">
        <v>12496</v>
      </c>
      <c r="C18" s="327">
        <f t="shared" si="0"/>
        <v>0</v>
      </c>
      <c r="D18" s="327">
        <f t="shared" si="1"/>
        <v>0</v>
      </c>
      <c r="E18" s="36">
        <f t="shared" si="2"/>
        <v>0</v>
      </c>
      <c r="F18" s="36">
        <f t="shared" si="2"/>
        <v>0</v>
      </c>
      <c r="G18" s="36">
        <f t="shared" si="2"/>
        <v>0</v>
      </c>
      <c r="H18" s="36">
        <f t="shared" si="2"/>
        <v>0</v>
      </c>
      <c r="I18" s="36">
        <f t="shared" si="2"/>
        <v>0</v>
      </c>
      <c r="J18" s="36">
        <f t="shared" si="2"/>
        <v>0</v>
      </c>
      <c r="K18" s="36">
        <f t="shared" si="2"/>
        <v>0</v>
      </c>
      <c r="L18" s="36">
        <f t="shared" si="2"/>
        <v>0</v>
      </c>
      <c r="M18" s="36">
        <f t="shared" si="2"/>
        <v>0</v>
      </c>
      <c r="N18" s="36">
        <f t="shared" si="2"/>
        <v>0</v>
      </c>
      <c r="O18" s="36">
        <f t="shared" si="2"/>
        <v>0</v>
      </c>
      <c r="P18" s="36">
        <f t="shared" si="2"/>
        <v>0</v>
      </c>
      <c r="Q18" s="36">
        <f t="shared" si="2"/>
        <v>0</v>
      </c>
      <c r="R18" s="36">
        <f t="shared" si="2"/>
        <v>0</v>
      </c>
      <c r="S18" s="36">
        <f t="shared" si="2"/>
        <v>0</v>
      </c>
      <c r="T18" s="36">
        <f t="shared" si="2"/>
        <v>0</v>
      </c>
      <c r="U18" s="327">
        <f t="shared" si="3"/>
        <v>0</v>
      </c>
      <c r="V18" s="36">
        <f t="shared" si="4"/>
        <v>0</v>
      </c>
      <c r="W18" s="36">
        <f t="shared" si="4"/>
        <v>0</v>
      </c>
      <c r="X18" s="36">
        <f t="shared" si="4"/>
        <v>0</v>
      </c>
      <c r="Y18" s="36">
        <f t="shared" si="4"/>
        <v>0</v>
      </c>
      <c r="Z18" s="36">
        <f t="shared" si="4"/>
        <v>0</v>
      </c>
      <c r="AA18" s="36">
        <f t="shared" si="4"/>
        <v>0</v>
      </c>
      <c r="AB18" s="36">
        <f t="shared" si="4"/>
        <v>0</v>
      </c>
      <c r="AC18" s="36">
        <f t="shared" si="4"/>
        <v>0</v>
      </c>
      <c r="AD18" s="59"/>
    </row>
    <row r="19" ht="16.05" customHeight="1" spans="1:30">
      <c r="A19" s="43" t="s">
        <v>12497</v>
      </c>
      <c r="B19" s="317" t="s">
        <v>12498</v>
      </c>
      <c r="C19" s="327">
        <f t="shared" si="0"/>
        <v>0</v>
      </c>
      <c r="D19" s="327">
        <f t="shared" si="1"/>
        <v>0</v>
      </c>
      <c r="E19" s="36">
        <f t="shared" si="2"/>
        <v>0</v>
      </c>
      <c r="F19" s="36">
        <f t="shared" si="2"/>
        <v>0</v>
      </c>
      <c r="G19" s="36">
        <f t="shared" si="2"/>
        <v>0</v>
      </c>
      <c r="H19" s="36">
        <f t="shared" si="2"/>
        <v>0</v>
      </c>
      <c r="I19" s="36">
        <f t="shared" si="2"/>
        <v>0</v>
      </c>
      <c r="J19" s="36">
        <f t="shared" si="2"/>
        <v>0</v>
      </c>
      <c r="K19" s="36">
        <f t="shared" si="2"/>
        <v>0</v>
      </c>
      <c r="L19" s="36">
        <f t="shared" si="2"/>
        <v>0</v>
      </c>
      <c r="M19" s="36">
        <f t="shared" si="2"/>
        <v>0</v>
      </c>
      <c r="N19" s="36">
        <f t="shared" si="2"/>
        <v>0</v>
      </c>
      <c r="O19" s="36">
        <f t="shared" si="2"/>
        <v>0</v>
      </c>
      <c r="P19" s="36">
        <f t="shared" si="2"/>
        <v>0</v>
      </c>
      <c r="Q19" s="36">
        <f t="shared" si="2"/>
        <v>0</v>
      </c>
      <c r="R19" s="36">
        <f t="shared" si="2"/>
        <v>0</v>
      </c>
      <c r="S19" s="36">
        <f t="shared" si="2"/>
        <v>0</v>
      </c>
      <c r="T19" s="36">
        <f t="shared" si="2"/>
        <v>0</v>
      </c>
      <c r="U19" s="327">
        <f t="shared" si="3"/>
        <v>0</v>
      </c>
      <c r="V19" s="36">
        <f t="shared" si="4"/>
        <v>0</v>
      </c>
      <c r="W19" s="36">
        <f t="shared" si="4"/>
        <v>0</v>
      </c>
      <c r="X19" s="36">
        <f t="shared" si="4"/>
        <v>0</v>
      </c>
      <c r="Y19" s="36">
        <f t="shared" si="4"/>
        <v>0</v>
      </c>
      <c r="Z19" s="36">
        <f t="shared" si="4"/>
        <v>0</v>
      </c>
      <c r="AA19" s="36">
        <f t="shared" si="4"/>
        <v>0</v>
      </c>
      <c r="AB19" s="36">
        <f t="shared" si="4"/>
        <v>0</v>
      </c>
      <c r="AC19" s="36">
        <f t="shared" si="4"/>
        <v>0</v>
      </c>
      <c r="AD19" s="59"/>
    </row>
    <row r="20" ht="16.05" customHeight="1" spans="1:30">
      <c r="A20" s="43" t="s">
        <v>12499</v>
      </c>
      <c r="B20" s="317" t="s">
        <v>12500</v>
      </c>
      <c r="C20" s="327">
        <f t="shared" si="0"/>
        <v>0</v>
      </c>
      <c r="D20" s="327">
        <f t="shared" si="1"/>
        <v>0</v>
      </c>
      <c r="E20" s="36">
        <f t="shared" si="2"/>
        <v>0</v>
      </c>
      <c r="F20" s="36">
        <f t="shared" si="2"/>
        <v>0</v>
      </c>
      <c r="G20" s="36">
        <f t="shared" si="2"/>
        <v>0</v>
      </c>
      <c r="H20" s="36">
        <f t="shared" si="2"/>
        <v>0</v>
      </c>
      <c r="I20" s="36">
        <f t="shared" si="2"/>
        <v>0</v>
      </c>
      <c r="J20" s="36">
        <f t="shared" si="2"/>
        <v>0</v>
      </c>
      <c r="K20" s="36">
        <f t="shared" si="2"/>
        <v>0</v>
      </c>
      <c r="L20" s="36">
        <f t="shared" si="2"/>
        <v>0</v>
      </c>
      <c r="M20" s="36">
        <f t="shared" si="2"/>
        <v>0</v>
      </c>
      <c r="N20" s="36">
        <f t="shared" si="2"/>
        <v>0</v>
      </c>
      <c r="O20" s="36">
        <f t="shared" si="2"/>
        <v>0</v>
      </c>
      <c r="P20" s="36">
        <f t="shared" si="2"/>
        <v>0</v>
      </c>
      <c r="Q20" s="36">
        <f t="shared" si="2"/>
        <v>0</v>
      </c>
      <c r="R20" s="36">
        <f t="shared" si="2"/>
        <v>0</v>
      </c>
      <c r="S20" s="36">
        <f t="shared" si="2"/>
        <v>0</v>
      </c>
      <c r="T20" s="36">
        <f t="shared" si="2"/>
        <v>0</v>
      </c>
      <c r="U20" s="327">
        <f t="shared" si="3"/>
        <v>0</v>
      </c>
      <c r="V20" s="36">
        <f t="shared" si="4"/>
        <v>0</v>
      </c>
      <c r="W20" s="36">
        <f t="shared" si="4"/>
        <v>0</v>
      </c>
      <c r="X20" s="36">
        <f t="shared" si="4"/>
        <v>0</v>
      </c>
      <c r="Y20" s="36">
        <f t="shared" si="4"/>
        <v>0</v>
      </c>
      <c r="Z20" s="36">
        <f t="shared" si="4"/>
        <v>0</v>
      </c>
      <c r="AA20" s="36">
        <f t="shared" si="4"/>
        <v>0</v>
      </c>
      <c r="AB20" s="36">
        <f t="shared" si="4"/>
        <v>0</v>
      </c>
      <c r="AC20" s="36">
        <f t="shared" si="4"/>
        <v>0</v>
      </c>
      <c r="AD20" s="59"/>
    </row>
    <row r="21" ht="16.05" customHeight="1" spans="1:30">
      <c r="A21" s="43" t="s">
        <v>12501</v>
      </c>
      <c r="B21" s="317" t="s">
        <v>12502</v>
      </c>
      <c r="C21" s="327">
        <f t="shared" si="0"/>
        <v>0</v>
      </c>
      <c r="D21" s="327">
        <f t="shared" si="1"/>
        <v>0</v>
      </c>
      <c r="E21" s="36">
        <f t="shared" ref="E21:T30" si="5">SUMPRODUCT(E$377:E$599*(LEFT($A$377:$A$599,LEN($A21))=$A21))</f>
        <v>0</v>
      </c>
      <c r="F21" s="36">
        <f t="shared" si="5"/>
        <v>0</v>
      </c>
      <c r="G21" s="36">
        <f t="shared" si="5"/>
        <v>0</v>
      </c>
      <c r="H21" s="36">
        <f t="shared" si="5"/>
        <v>0</v>
      </c>
      <c r="I21" s="36">
        <f t="shared" si="5"/>
        <v>0</v>
      </c>
      <c r="J21" s="36">
        <f t="shared" si="5"/>
        <v>0</v>
      </c>
      <c r="K21" s="36">
        <f t="shared" si="5"/>
        <v>0</v>
      </c>
      <c r="L21" s="36">
        <f t="shared" si="5"/>
        <v>0</v>
      </c>
      <c r="M21" s="36">
        <f t="shared" si="5"/>
        <v>0</v>
      </c>
      <c r="N21" s="36">
        <f t="shared" si="5"/>
        <v>0</v>
      </c>
      <c r="O21" s="36">
        <f t="shared" si="5"/>
        <v>0</v>
      </c>
      <c r="P21" s="36">
        <f t="shared" si="5"/>
        <v>0</v>
      </c>
      <c r="Q21" s="36">
        <f t="shared" si="5"/>
        <v>0</v>
      </c>
      <c r="R21" s="36">
        <f t="shared" si="5"/>
        <v>0</v>
      </c>
      <c r="S21" s="36">
        <f t="shared" si="5"/>
        <v>0</v>
      </c>
      <c r="T21" s="36">
        <f t="shared" si="5"/>
        <v>0</v>
      </c>
      <c r="U21" s="327">
        <f t="shared" si="3"/>
        <v>0</v>
      </c>
      <c r="V21" s="36">
        <f t="shared" ref="V21:AC30" si="6">SUMPRODUCT(V$377:V$599*(LEFT($A$377:$A$599,LEN($A21))=$A21))</f>
        <v>0</v>
      </c>
      <c r="W21" s="36">
        <f t="shared" si="6"/>
        <v>0</v>
      </c>
      <c r="X21" s="36">
        <f t="shared" si="6"/>
        <v>0</v>
      </c>
      <c r="Y21" s="36">
        <f t="shared" si="6"/>
        <v>0</v>
      </c>
      <c r="Z21" s="36">
        <f t="shared" si="6"/>
        <v>0</v>
      </c>
      <c r="AA21" s="36">
        <f t="shared" si="6"/>
        <v>0</v>
      </c>
      <c r="AB21" s="36">
        <f t="shared" si="6"/>
        <v>0</v>
      </c>
      <c r="AC21" s="36">
        <f t="shared" si="6"/>
        <v>0</v>
      </c>
      <c r="AD21" s="59"/>
    </row>
    <row r="22" ht="16.05" customHeight="1" spans="1:30">
      <c r="A22" s="43" t="s">
        <v>12503</v>
      </c>
      <c r="B22" s="317" t="s">
        <v>12504</v>
      </c>
      <c r="C22" s="327">
        <f t="shared" si="0"/>
        <v>0</v>
      </c>
      <c r="D22" s="327">
        <f t="shared" si="1"/>
        <v>0</v>
      </c>
      <c r="E22" s="36">
        <f t="shared" si="5"/>
        <v>0</v>
      </c>
      <c r="F22" s="36">
        <f t="shared" si="5"/>
        <v>0</v>
      </c>
      <c r="G22" s="36">
        <f t="shared" si="5"/>
        <v>0</v>
      </c>
      <c r="H22" s="36">
        <f t="shared" si="5"/>
        <v>0</v>
      </c>
      <c r="I22" s="36">
        <f t="shared" si="5"/>
        <v>0</v>
      </c>
      <c r="J22" s="36">
        <f t="shared" si="5"/>
        <v>0</v>
      </c>
      <c r="K22" s="36">
        <f t="shared" si="5"/>
        <v>0</v>
      </c>
      <c r="L22" s="36">
        <f t="shared" si="5"/>
        <v>0</v>
      </c>
      <c r="M22" s="36">
        <f t="shared" si="5"/>
        <v>0</v>
      </c>
      <c r="N22" s="36">
        <f t="shared" si="5"/>
        <v>0</v>
      </c>
      <c r="O22" s="36">
        <f t="shared" si="5"/>
        <v>0</v>
      </c>
      <c r="P22" s="36">
        <f t="shared" si="5"/>
        <v>0</v>
      </c>
      <c r="Q22" s="36">
        <f t="shared" si="5"/>
        <v>0</v>
      </c>
      <c r="R22" s="36">
        <f t="shared" si="5"/>
        <v>0</v>
      </c>
      <c r="S22" s="36">
        <f t="shared" si="5"/>
        <v>0</v>
      </c>
      <c r="T22" s="36">
        <f t="shared" si="5"/>
        <v>0</v>
      </c>
      <c r="U22" s="327">
        <f t="shared" si="3"/>
        <v>0</v>
      </c>
      <c r="V22" s="36">
        <f t="shared" si="6"/>
        <v>0</v>
      </c>
      <c r="W22" s="36">
        <f t="shared" si="6"/>
        <v>0</v>
      </c>
      <c r="X22" s="36">
        <f t="shared" si="6"/>
        <v>0</v>
      </c>
      <c r="Y22" s="36">
        <f t="shared" si="6"/>
        <v>0</v>
      </c>
      <c r="Z22" s="36">
        <f t="shared" si="6"/>
        <v>0</v>
      </c>
      <c r="AA22" s="36">
        <f t="shared" si="6"/>
        <v>0</v>
      </c>
      <c r="AB22" s="36">
        <f t="shared" si="6"/>
        <v>0</v>
      </c>
      <c r="AC22" s="36">
        <f t="shared" si="6"/>
        <v>0</v>
      </c>
      <c r="AD22" s="59"/>
    </row>
    <row r="23" ht="16.05" customHeight="1" spans="1:30">
      <c r="A23" s="43" t="s">
        <v>12505</v>
      </c>
      <c r="B23" s="317" t="s">
        <v>12506</v>
      </c>
      <c r="C23" s="327">
        <f t="shared" si="0"/>
        <v>0</v>
      </c>
      <c r="D23" s="327">
        <f t="shared" si="1"/>
        <v>0</v>
      </c>
      <c r="E23" s="36">
        <f t="shared" si="5"/>
        <v>0</v>
      </c>
      <c r="F23" s="36">
        <f t="shared" si="5"/>
        <v>0</v>
      </c>
      <c r="G23" s="36">
        <f t="shared" si="5"/>
        <v>0</v>
      </c>
      <c r="H23" s="36">
        <f t="shared" si="5"/>
        <v>0</v>
      </c>
      <c r="I23" s="36">
        <f t="shared" si="5"/>
        <v>0</v>
      </c>
      <c r="J23" s="36">
        <f t="shared" si="5"/>
        <v>0</v>
      </c>
      <c r="K23" s="36">
        <f t="shared" si="5"/>
        <v>0</v>
      </c>
      <c r="L23" s="36">
        <f t="shared" si="5"/>
        <v>0</v>
      </c>
      <c r="M23" s="36">
        <f t="shared" si="5"/>
        <v>0</v>
      </c>
      <c r="N23" s="36">
        <f t="shared" si="5"/>
        <v>0</v>
      </c>
      <c r="O23" s="36">
        <f t="shared" si="5"/>
        <v>0</v>
      </c>
      <c r="P23" s="36">
        <f t="shared" si="5"/>
        <v>0</v>
      </c>
      <c r="Q23" s="36">
        <f t="shared" si="5"/>
        <v>0</v>
      </c>
      <c r="R23" s="36">
        <f t="shared" si="5"/>
        <v>0</v>
      </c>
      <c r="S23" s="36">
        <f t="shared" si="5"/>
        <v>0</v>
      </c>
      <c r="T23" s="36">
        <f t="shared" si="5"/>
        <v>0</v>
      </c>
      <c r="U23" s="327">
        <f t="shared" si="3"/>
        <v>0</v>
      </c>
      <c r="V23" s="36">
        <f t="shared" si="6"/>
        <v>0</v>
      </c>
      <c r="W23" s="36">
        <f t="shared" si="6"/>
        <v>0</v>
      </c>
      <c r="X23" s="36">
        <f t="shared" si="6"/>
        <v>0</v>
      </c>
      <c r="Y23" s="36">
        <f t="shared" si="6"/>
        <v>0</v>
      </c>
      <c r="Z23" s="36">
        <f t="shared" si="6"/>
        <v>0</v>
      </c>
      <c r="AA23" s="36">
        <f t="shared" si="6"/>
        <v>0</v>
      </c>
      <c r="AB23" s="36">
        <f t="shared" si="6"/>
        <v>0</v>
      </c>
      <c r="AC23" s="36">
        <f t="shared" si="6"/>
        <v>0</v>
      </c>
      <c r="AD23" s="59"/>
    </row>
    <row r="24" ht="16.05" customHeight="1" spans="1:30">
      <c r="A24" s="43" t="s">
        <v>12507</v>
      </c>
      <c r="B24" s="317" t="s">
        <v>12508</v>
      </c>
      <c r="C24" s="327">
        <f t="shared" si="0"/>
        <v>0</v>
      </c>
      <c r="D24" s="327">
        <f t="shared" si="1"/>
        <v>0</v>
      </c>
      <c r="E24" s="36">
        <f t="shared" si="5"/>
        <v>0</v>
      </c>
      <c r="F24" s="36">
        <f t="shared" si="5"/>
        <v>0</v>
      </c>
      <c r="G24" s="36">
        <f t="shared" si="5"/>
        <v>0</v>
      </c>
      <c r="H24" s="36">
        <f t="shared" si="5"/>
        <v>0</v>
      </c>
      <c r="I24" s="36">
        <f t="shared" si="5"/>
        <v>0</v>
      </c>
      <c r="J24" s="36">
        <f t="shared" si="5"/>
        <v>0</v>
      </c>
      <c r="K24" s="36">
        <f t="shared" si="5"/>
        <v>0</v>
      </c>
      <c r="L24" s="36">
        <f t="shared" si="5"/>
        <v>0</v>
      </c>
      <c r="M24" s="36">
        <f t="shared" si="5"/>
        <v>0</v>
      </c>
      <c r="N24" s="36">
        <f t="shared" si="5"/>
        <v>0</v>
      </c>
      <c r="O24" s="36">
        <f t="shared" si="5"/>
        <v>0</v>
      </c>
      <c r="P24" s="36">
        <f t="shared" si="5"/>
        <v>0</v>
      </c>
      <c r="Q24" s="36">
        <f t="shared" si="5"/>
        <v>0</v>
      </c>
      <c r="R24" s="36">
        <f t="shared" si="5"/>
        <v>0</v>
      </c>
      <c r="S24" s="36">
        <f t="shared" si="5"/>
        <v>0</v>
      </c>
      <c r="T24" s="36">
        <f t="shared" si="5"/>
        <v>0</v>
      </c>
      <c r="U24" s="327">
        <f t="shared" si="3"/>
        <v>0</v>
      </c>
      <c r="V24" s="36">
        <f t="shared" si="6"/>
        <v>0</v>
      </c>
      <c r="W24" s="36">
        <f t="shared" si="6"/>
        <v>0</v>
      </c>
      <c r="X24" s="36">
        <f t="shared" si="6"/>
        <v>0</v>
      </c>
      <c r="Y24" s="36">
        <f t="shared" si="6"/>
        <v>0</v>
      </c>
      <c r="Z24" s="36">
        <f t="shared" si="6"/>
        <v>0</v>
      </c>
      <c r="AA24" s="36">
        <f t="shared" si="6"/>
        <v>0</v>
      </c>
      <c r="AB24" s="36">
        <f t="shared" si="6"/>
        <v>0</v>
      </c>
      <c r="AC24" s="36">
        <f t="shared" si="6"/>
        <v>0</v>
      </c>
      <c r="AD24" s="59"/>
    </row>
    <row r="25" ht="16.05" customHeight="1" spans="1:30">
      <c r="A25" s="43" t="s">
        <v>12509</v>
      </c>
      <c r="B25" s="317" t="s">
        <v>12510</v>
      </c>
      <c r="C25" s="327">
        <f t="shared" si="0"/>
        <v>0</v>
      </c>
      <c r="D25" s="327">
        <f t="shared" si="1"/>
        <v>0</v>
      </c>
      <c r="E25" s="36">
        <f t="shared" si="5"/>
        <v>0</v>
      </c>
      <c r="F25" s="36">
        <f t="shared" si="5"/>
        <v>0</v>
      </c>
      <c r="G25" s="36">
        <f t="shared" si="5"/>
        <v>0</v>
      </c>
      <c r="H25" s="36">
        <f t="shared" si="5"/>
        <v>0</v>
      </c>
      <c r="I25" s="36">
        <f t="shared" si="5"/>
        <v>0</v>
      </c>
      <c r="J25" s="36">
        <f t="shared" si="5"/>
        <v>0</v>
      </c>
      <c r="K25" s="36">
        <f t="shared" si="5"/>
        <v>0</v>
      </c>
      <c r="L25" s="36">
        <f t="shared" si="5"/>
        <v>0</v>
      </c>
      <c r="M25" s="36">
        <f t="shared" si="5"/>
        <v>0</v>
      </c>
      <c r="N25" s="36">
        <f t="shared" si="5"/>
        <v>0</v>
      </c>
      <c r="O25" s="36">
        <f t="shared" si="5"/>
        <v>0</v>
      </c>
      <c r="P25" s="36">
        <f t="shared" si="5"/>
        <v>0</v>
      </c>
      <c r="Q25" s="36">
        <f t="shared" si="5"/>
        <v>0</v>
      </c>
      <c r="R25" s="36">
        <f t="shared" si="5"/>
        <v>0</v>
      </c>
      <c r="S25" s="36">
        <f t="shared" si="5"/>
        <v>0</v>
      </c>
      <c r="T25" s="36">
        <f t="shared" si="5"/>
        <v>0</v>
      </c>
      <c r="U25" s="327">
        <f t="shared" si="3"/>
        <v>0</v>
      </c>
      <c r="V25" s="36">
        <f t="shared" si="6"/>
        <v>0</v>
      </c>
      <c r="W25" s="36">
        <f t="shared" si="6"/>
        <v>0</v>
      </c>
      <c r="X25" s="36">
        <f t="shared" si="6"/>
        <v>0</v>
      </c>
      <c r="Y25" s="36">
        <f t="shared" si="6"/>
        <v>0</v>
      </c>
      <c r="Z25" s="36">
        <f t="shared" si="6"/>
        <v>0</v>
      </c>
      <c r="AA25" s="36">
        <f t="shared" si="6"/>
        <v>0</v>
      </c>
      <c r="AB25" s="36">
        <f t="shared" si="6"/>
        <v>0</v>
      </c>
      <c r="AC25" s="36">
        <f t="shared" si="6"/>
        <v>0</v>
      </c>
      <c r="AD25" s="59"/>
    </row>
    <row r="26" ht="16.05" customHeight="1" spans="1:30">
      <c r="A26" s="43" t="s">
        <v>12511</v>
      </c>
      <c r="B26" s="317" t="s">
        <v>12512</v>
      </c>
      <c r="C26" s="327">
        <f t="shared" si="0"/>
        <v>0</v>
      </c>
      <c r="D26" s="327">
        <f t="shared" si="1"/>
        <v>0</v>
      </c>
      <c r="E26" s="36">
        <f t="shared" si="5"/>
        <v>0</v>
      </c>
      <c r="F26" s="36">
        <f t="shared" si="5"/>
        <v>0</v>
      </c>
      <c r="G26" s="36">
        <f t="shared" si="5"/>
        <v>0</v>
      </c>
      <c r="H26" s="36">
        <f t="shared" si="5"/>
        <v>0</v>
      </c>
      <c r="I26" s="36">
        <f t="shared" si="5"/>
        <v>0</v>
      </c>
      <c r="J26" s="36">
        <f t="shared" si="5"/>
        <v>0</v>
      </c>
      <c r="K26" s="36">
        <f t="shared" si="5"/>
        <v>0</v>
      </c>
      <c r="L26" s="36">
        <f t="shared" si="5"/>
        <v>0</v>
      </c>
      <c r="M26" s="36">
        <f t="shared" si="5"/>
        <v>0</v>
      </c>
      <c r="N26" s="36">
        <f t="shared" si="5"/>
        <v>0</v>
      </c>
      <c r="O26" s="36">
        <f t="shared" si="5"/>
        <v>0</v>
      </c>
      <c r="P26" s="36">
        <f t="shared" si="5"/>
        <v>0</v>
      </c>
      <c r="Q26" s="36">
        <f t="shared" si="5"/>
        <v>0</v>
      </c>
      <c r="R26" s="36">
        <f t="shared" si="5"/>
        <v>0</v>
      </c>
      <c r="S26" s="36">
        <f t="shared" si="5"/>
        <v>0</v>
      </c>
      <c r="T26" s="36">
        <f t="shared" si="5"/>
        <v>0</v>
      </c>
      <c r="U26" s="327">
        <f t="shared" si="3"/>
        <v>0</v>
      </c>
      <c r="V26" s="36">
        <f t="shared" si="6"/>
        <v>0</v>
      </c>
      <c r="W26" s="36">
        <f t="shared" si="6"/>
        <v>0</v>
      </c>
      <c r="X26" s="36">
        <f t="shared" si="6"/>
        <v>0</v>
      </c>
      <c r="Y26" s="36">
        <f t="shared" si="6"/>
        <v>0</v>
      </c>
      <c r="Z26" s="36">
        <f t="shared" si="6"/>
        <v>0</v>
      </c>
      <c r="AA26" s="36">
        <f t="shared" si="6"/>
        <v>0</v>
      </c>
      <c r="AB26" s="36">
        <f t="shared" si="6"/>
        <v>0</v>
      </c>
      <c r="AC26" s="36">
        <f t="shared" si="6"/>
        <v>0</v>
      </c>
      <c r="AD26" s="59"/>
    </row>
    <row r="27" ht="16.05" customHeight="1" spans="1:30">
      <c r="A27" s="43" t="s">
        <v>12513</v>
      </c>
      <c r="B27" s="317" t="s">
        <v>12514</v>
      </c>
      <c r="C27" s="327">
        <f t="shared" si="0"/>
        <v>0</v>
      </c>
      <c r="D27" s="327">
        <f t="shared" si="1"/>
        <v>0</v>
      </c>
      <c r="E27" s="36">
        <f t="shared" si="5"/>
        <v>0</v>
      </c>
      <c r="F27" s="36">
        <f t="shared" si="5"/>
        <v>0</v>
      </c>
      <c r="G27" s="36">
        <f t="shared" si="5"/>
        <v>0</v>
      </c>
      <c r="H27" s="36">
        <f t="shared" si="5"/>
        <v>0</v>
      </c>
      <c r="I27" s="36">
        <f t="shared" si="5"/>
        <v>0</v>
      </c>
      <c r="J27" s="36">
        <f t="shared" si="5"/>
        <v>0</v>
      </c>
      <c r="K27" s="36">
        <f t="shared" si="5"/>
        <v>0</v>
      </c>
      <c r="L27" s="36">
        <f t="shared" si="5"/>
        <v>0</v>
      </c>
      <c r="M27" s="36">
        <f t="shared" si="5"/>
        <v>0</v>
      </c>
      <c r="N27" s="36">
        <f t="shared" si="5"/>
        <v>0</v>
      </c>
      <c r="O27" s="36">
        <f t="shared" si="5"/>
        <v>0</v>
      </c>
      <c r="P27" s="36">
        <f t="shared" si="5"/>
        <v>0</v>
      </c>
      <c r="Q27" s="36">
        <f t="shared" si="5"/>
        <v>0</v>
      </c>
      <c r="R27" s="36">
        <f t="shared" si="5"/>
        <v>0</v>
      </c>
      <c r="S27" s="36">
        <f t="shared" si="5"/>
        <v>0</v>
      </c>
      <c r="T27" s="36">
        <f t="shared" si="5"/>
        <v>0</v>
      </c>
      <c r="U27" s="327">
        <f t="shared" si="3"/>
        <v>0</v>
      </c>
      <c r="V27" s="36">
        <f t="shared" si="6"/>
        <v>0</v>
      </c>
      <c r="W27" s="36">
        <f t="shared" si="6"/>
        <v>0</v>
      </c>
      <c r="X27" s="36">
        <f t="shared" si="6"/>
        <v>0</v>
      </c>
      <c r="Y27" s="36">
        <f t="shared" si="6"/>
        <v>0</v>
      </c>
      <c r="Z27" s="36">
        <f t="shared" si="6"/>
        <v>0</v>
      </c>
      <c r="AA27" s="36">
        <f t="shared" si="6"/>
        <v>0</v>
      </c>
      <c r="AB27" s="36">
        <f t="shared" si="6"/>
        <v>0</v>
      </c>
      <c r="AC27" s="36">
        <f t="shared" si="6"/>
        <v>0</v>
      </c>
      <c r="AD27" s="59"/>
    </row>
    <row r="28" ht="16.05" customHeight="1" spans="1:30">
      <c r="A28" s="43" t="s">
        <v>12515</v>
      </c>
      <c r="B28" s="317" t="s">
        <v>12516</v>
      </c>
      <c r="C28" s="327">
        <f t="shared" si="0"/>
        <v>0</v>
      </c>
      <c r="D28" s="327">
        <f t="shared" si="1"/>
        <v>0</v>
      </c>
      <c r="E28" s="36">
        <f t="shared" si="5"/>
        <v>0</v>
      </c>
      <c r="F28" s="36">
        <f t="shared" si="5"/>
        <v>0</v>
      </c>
      <c r="G28" s="36">
        <f t="shared" si="5"/>
        <v>0</v>
      </c>
      <c r="H28" s="36">
        <f t="shared" si="5"/>
        <v>0</v>
      </c>
      <c r="I28" s="36">
        <f t="shared" si="5"/>
        <v>0</v>
      </c>
      <c r="J28" s="36">
        <f t="shared" si="5"/>
        <v>0</v>
      </c>
      <c r="K28" s="36">
        <f t="shared" si="5"/>
        <v>0</v>
      </c>
      <c r="L28" s="36">
        <f t="shared" si="5"/>
        <v>0</v>
      </c>
      <c r="M28" s="36">
        <f t="shared" si="5"/>
        <v>0</v>
      </c>
      <c r="N28" s="36">
        <f t="shared" si="5"/>
        <v>0</v>
      </c>
      <c r="O28" s="36">
        <f t="shared" si="5"/>
        <v>0</v>
      </c>
      <c r="P28" s="36">
        <f t="shared" si="5"/>
        <v>0</v>
      </c>
      <c r="Q28" s="36">
        <f t="shared" si="5"/>
        <v>0</v>
      </c>
      <c r="R28" s="36">
        <f t="shared" si="5"/>
        <v>0</v>
      </c>
      <c r="S28" s="36">
        <f t="shared" si="5"/>
        <v>0</v>
      </c>
      <c r="T28" s="36">
        <f t="shared" si="5"/>
        <v>0</v>
      </c>
      <c r="U28" s="327">
        <f t="shared" si="3"/>
        <v>0</v>
      </c>
      <c r="V28" s="36">
        <f t="shared" si="6"/>
        <v>0</v>
      </c>
      <c r="W28" s="36">
        <f t="shared" si="6"/>
        <v>0</v>
      </c>
      <c r="X28" s="36">
        <f t="shared" si="6"/>
        <v>0</v>
      </c>
      <c r="Y28" s="36">
        <f t="shared" si="6"/>
        <v>0</v>
      </c>
      <c r="Z28" s="36">
        <f t="shared" si="6"/>
        <v>0</v>
      </c>
      <c r="AA28" s="36">
        <f t="shared" si="6"/>
        <v>0</v>
      </c>
      <c r="AB28" s="36">
        <f t="shared" si="6"/>
        <v>0</v>
      </c>
      <c r="AC28" s="36">
        <f t="shared" si="6"/>
        <v>0</v>
      </c>
      <c r="AD28" s="59"/>
    </row>
    <row r="29" ht="16.05" customHeight="1" spans="1:30">
      <c r="A29" s="43" t="s">
        <v>12517</v>
      </c>
      <c r="B29" s="317" t="s">
        <v>12518</v>
      </c>
      <c r="C29" s="327">
        <f t="shared" si="0"/>
        <v>0</v>
      </c>
      <c r="D29" s="327">
        <f t="shared" si="1"/>
        <v>0</v>
      </c>
      <c r="E29" s="36">
        <f t="shared" si="5"/>
        <v>0</v>
      </c>
      <c r="F29" s="36">
        <f t="shared" si="5"/>
        <v>0</v>
      </c>
      <c r="G29" s="36">
        <f t="shared" si="5"/>
        <v>0</v>
      </c>
      <c r="H29" s="36">
        <f t="shared" si="5"/>
        <v>0</v>
      </c>
      <c r="I29" s="36">
        <f t="shared" si="5"/>
        <v>0</v>
      </c>
      <c r="J29" s="36">
        <f t="shared" si="5"/>
        <v>0</v>
      </c>
      <c r="K29" s="36">
        <f t="shared" si="5"/>
        <v>0</v>
      </c>
      <c r="L29" s="36">
        <f t="shared" si="5"/>
        <v>0</v>
      </c>
      <c r="M29" s="36">
        <f t="shared" si="5"/>
        <v>0</v>
      </c>
      <c r="N29" s="36">
        <f t="shared" si="5"/>
        <v>0</v>
      </c>
      <c r="O29" s="36">
        <f t="shared" si="5"/>
        <v>0</v>
      </c>
      <c r="P29" s="36">
        <f t="shared" si="5"/>
        <v>0</v>
      </c>
      <c r="Q29" s="36">
        <f t="shared" si="5"/>
        <v>0</v>
      </c>
      <c r="R29" s="36">
        <f t="shared" si="5"/>
        <v>0</v>
      </c>
      <c r="S29" s="36">
        <f t="shared" si="5"/>
        <v>0</v>
      </c>
      <c r="T29" s="36">
        <f t="shared" si="5"/>
        <v>0</v>
      </c>
      <c r="U29" s="327">
        <f t="shared" si="3"/>
        <v>0</v>
      </c>
      <c r="V29" s="36">
        <f t="shared" si="6"/>
        <v>0</v>
      </c>
      <c r="W29" s="36">
        <f t="shared" si="6"/>
        <v>0</v>
      </c>
      <c r="X29" s="36">
        <f t="shared" si="6"/>
        <v>0</v>
      </c>
      <c r="Y29" s="36">
        <f t="shared" si="6"/>
        <v>0</v>
      </c>
      <c r="Z29" s="36">
        <f t="shared" si="6"/>
        <v>0</v>
      </c>
      <c r="AA29" s="36">
        <f t="shared" si="6"/>
        <v>0</v>
      </c>
      <c r="AB29" s="36">
        <f t="shared" si="6"/>
        <v>0</v>
      </c>
      <c r="AC29" s="36">
        <f t="shared" si="6"/>
        <v>0</v>
      </c>
      <c r="AD29" s="59"/>
    </row>
    <row r="30" ht="16.05" customHeight="1" spans="1:30">
      <c r="A30" s="43" t="s">
        <v>12519</v>
      </c>
      <c r="B30" s="317" t="s">
        <v>12520</v>
      </c>
      <c r="C30" s="327">
        <f t="shared" si="0"/>
        <v>0</v>
      </c>
      <c r="D30" s="327">
        <f t="shared" si="1"/>
        <v>0</v>
      </c>
      <c r="E30" s="36">
        <f t="shared" si="5"/>
        <v>0</v>
      </c>
      <c r="F30" s="36">
        <f t="shared" si="5"/>
        <v>0</v>
      </c>
      <c r="G30" s="36">
        <f t="shared" si="5"/>
        <v>0</v>
      </c>
      <c r="H30" s="36">
        <f t="shared" si="5"/>
        <v>0</v>
      </c>
      <c r="I30" s="36">
        <f t="shared" si="5"/>
        <v>0</v>
      </c>
      <c r="J30" s="36">
        <f t="shared" si="5"/>
        <v>0</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27">
        <f t="shared" si="3"/>
        <v>0</v>
      </c>
      <c r="V30" s="36">
        <f t="shared" si="6"/>
        <v>0</v>
      </c>
      <c r="W30" s="36">
        <f t="shared" si="6"/>
        <v>0</v>
      </c>
      <c r="X30" s="36">
        <f t="shared" si="6"/>
        <v>0</v>
      </c>
      <c r="Y30" s="36">
        <f t="shared" si="6"/>
        <v>0</v>
      </c>
      <c r="Z30" s="36">
        <f t="shared" si="6"/>
        <v>0</v>
      </c>
      <c r="AA30" s="36">
        <f t="shared" si="6"/>
        <v>0</v>
      </c>
      <c r="AB30" s="36">
        <f t="shared" si="6"/>
        <v>0</v>
      </c>
      <c r="AC30" s="36">
        <f t="shared" si="6"/>
        <v>0</v>
      </c>
      <c r="AD30" s="59"/>
    </row>
    <row r="31" ht="16.05" customHeight="1" spans="1:30">
      <c r="A31" s="43" t="s">
        <v>12521</v>
      </c>
      <c r="B31" s="317" t="s">
        <v>12522</v>
      </c>
      <c r="C31" s="327">
        <f t="shared" si="0"/>
        <v>0</v>
      </c>
      <c r="D31" s="327">
        <f t="shared" si="1"/>
        <v>0</v>
      </c>
      <c r="E31" s="36">
        <f t="shared" ref="E31:T40" si="7">SUMPRODUCT(E$377:E$599*(LEFT($A$377:$A$599,LEN($A31))=$A31))</f>
        <v>0</v>
      </c>
      <c r="F31" s="36">
        <f t="shared" si="7"/>
        <v>0</v>
      </c>
      <c r="G31" s="36">
        <f t="shared" si="7"/>
        <v>0</v>
      </c>
      <c r="H31" s="36">
        <f t="shared" si="7"/>
        <v>0</v>
      </c>
      <c r="I31" s="36">
        <f t="shared" si="7"/>
        <v>0</v>
      </c>
      <c r="J31" s="36">
        <f t="shared" si="7"/>
        <v>0</v>
      </c>
      <c r="K31" s="36">
        <f t="shared" si="7"/>
        <v>0</v>
      </c>
      <c r="L31" s="36">
        <f t="shared" si="7"/>
        <v>0</v>
      </c>
      <c r="M31" s="36">
        <f t="shared" si="7"/>
        <v>0</v>
      </c>
      <c r="N31" s="36">
        <f t="shared" si="7"/>
        <v>0</v>
      </c>
      <c r="O31" s="36">
        <f t="shared" si="7"/>
        <v>0</v>
      </c>
      <c r="P31" s="36">
        <f t="shared" si="7"/>
        <v>0</v>
      </c>
      <c r="Q31" s="36">
        <f t="shared" si="7"/>
        <v>0</v>
      </c>
      <c r="R31" s="36">
        <f t="shared" si="7"/>
        <v>0</v>
      </c>
      <c r="S31" s="36">
        <f t="shared" si="7"/>
        <v>0</v>
      </c>
      <c r="T31" s="36">
        <f t="shared" si="7"/>
        <v>0</v>
      </c>
      <c r="U31" s="327">
        <f t="shared" si="3"/>
        <v>0</v>
      </c>
      <c r="V31" s="36">
        <f t="shared" ref="V31:AC40" si="8">SUMPRODUCT(V$377:V$599*(LEFT($A$377:$A$599,LEN($A31))=$A31))</f>
        <v>0</v>
      </c>
      <c r="W31" s="36">
        <f t="shared" si="8"/>
        <v>0</v>
      </c>
      <c r="X31" s="36">
        <f t="shared" si="8"/>
        <v>0</v>
      </c>
      <c r="Y31" s="36">
        <f t="shared" si="8"/>
        <v>0</v>
      </c>
      <c r="Z31" s="36">
        <f t="shared" si="8"/>
        <v>0</v>
      </c>
      <c r="AA31" s="36">
        <f t="shared" si="8"/>
        <v>0</v>
      </c>
      <c r="AB31" s="36">
        <f t="shared" si="8"/>
        <v>0</v>
      </c>
      <c r="AC31" s="36">
        <f t="shared" si="8"/>
        <v>0</v>
      </c>
      <c r="AD31" s="59"/>
    </row>
    <row r="32" ht="16.05" customHeight="1" spans="1:30">
      <c r="A32" s="43" t="s">
        <v>12523</v>
      </c>
      <c r="B32" s="317" t="s">
        <v>12524</v>
      </c>
      <c r="C32" s="327">
        <f t="shared" si="0"/>
        <v>0</v>
      </c>
      <c r="D32" s="327">
        <f t="shared" si="1"/>
        <v>0</v>
      </c>
      <c r="E32" s="36">
        <f t="shared" si="7"/>
        <v>0</v>
      </c>
      <c r="F32" s="36">
        <f t="shared" si="7"/>
        <v>0</v>
      </c>
      <c r="G32" s="36">
        <f t="shared" si="7"/>
        <v>0</v>
      </c>
      <c r="H32" s="36">
        <f t="shared" si="7"/>
        <v>0</v>
      </c>
      <c r="I32" s="36">
        <f t="shared" si="7"/>
        <v>0</v>
      </c>
      <c r="J32" s="36">
        <f t="shared" si="7"/>
        <v>0</v>
      </c>
      <c r="K32" s="36">
        <f t="shared" si="7"/>
        <v>0</v>
      </c>
      <c r="L32" s="36">
        <f t="shared" si="7"/>
        <v>0</v>
      </c>
      <c r="M32" s="36">
        <f t="shared" si="7"/>
        <v>0</v>
      </c>
      <c r="N32" s="36">
        <f t="shared" si="7"/>
        <v>0</v>
      </c>
      <c r="O32" s="36">
        <f t="shared" si="7"/>
        <v>0</v>
      </c>
      <c r="P32" s="36">
        <f t="shared" si="7"/>
        <v>0</v>
      </c>
      <c r="Q32" s="36">
        <f t="shared" si="7"/>
        <v>0</v>
      </c>
      <c r="R32" s="36">
        <f t="shared" si="7"/>
        <v>0</v>
      </c>
      <c r="S32" s="36">
        <f t="shared" si="7"/>
        <v>0</v>
      </c>
      <c r="T32" s="36">
        <f t="shared" si="7"/>
        <v>0</v>
      </c>
      <c r="U32" s="327">
        <f t="shared" si="3"/>
        <v>0</v>
      </c>
      <c r="V32" s="36">
        <f t="shared" si="8"/>
        <v>0</v>
      </c>
      <c r="W32" s="36">
        <f t="shared" si="8"/>
        <v>0</v>
      </c>
      <c r="X32" s="36">
        <f t="shared" si="8"/>
        <v>0</v>
      </c>
      <c r="Y32" s="36">
        <f t="shared" si="8"/>
        <v>0</v>
      </c>
      <c r="Z32" s="36">
        <f t="shared" si="8"/>
        <v>0</v>
      </c>
      <c r="AA32" s="36">
        <f t="shared" si="8"/>
        <v>0</v>
      </c>
      <c r="AB32" s="36">
        <f t="shared" si="8"/>
        <v>0</v>
      </c>
      <c r="AC32" s="36">
        <f t="shared" si="8"/>
        <v>0</v>
      </c>
      <c r="AD32" s="59"/>
    </row>
    <row r="33" ht="16.05" customHeight="1" spans="1:30">
      <c r="A33" s="43" t="s">
        <v>12525</v>
      </c>
      <c r="B33" s="317" t="s">
        <v>12526</v>
      </c>
      <c r="C33" s="327">
        <f t="shared" si="0"/>
        <v>0</v>
      </c>
      <c r="D33" s="327">
        <f t="shared" si="1"/>
        <v>0</v>
      </c>
      <c r="E33" s="36">
        <f t="shared" si="7"/>
        <v>0</v>
      </c>
      <c r="F33" s="36">
        <f t="shared" si="7"/>
        <v>0</v>
      </c>
      <c r="G33" s="36">
        <f t="shared" si="7"/>
        <v>0</v>
      </c>
      <c r="H33" s="36">
        <f t="shared" si="7"/>
        <v>0</v>
      </c>
      <c r="I33" s="36">
        <f t="shared" si="7"/>
        <v>0</v>
      </c>
      <c r="J33" s="36">
        <f t="shared" si="7"/>
        <v>0</v>
      </c>
      <c r="K33" s="36">
        <f t="shared" si="7"/>
        <v>0</v>
      </c>
      <c r="L33" s="36">
        <f t="shared" si="7"/>
        <v>0</v>
      </c>
      <c r="M33" s="36">
        <f t="shared" si="7"/>
        <v>0</v>
      </c>
      <c r="N33" s="36">
        <f t="shared" si="7"/>
        <v>0</v>
      </c>
      <c r="O33" s="36">
        <f t="shared" si="7"/>
        <v>0</v>
      </c>
      <c r="P33" s="36">
        <f t="shared" si="7"/>
        <v>0</v>
      </c>
      <c r="Q33" s="36">
        <f t="shared" si="7"/>
        <v>0</v>
      </c>
      <c r="R33" s="36">
        <f t="shared" si="7"/>
        <v>0</v>
      </c>
      <c r="S33" s="36">
        <f t="shared" si="7"/>
        <v>0</v>
      </c>
      <c r="T33" s="36">
        <f t="shared" si="7"/>
        <v>0</v>
      </c>
      <c r="U33" s="327">
        <f t="shared" si="3"/>
        <v>0</v>
      </c>
      <c r="V33" s="36">
        <f t="shared" si="8"/>
        <v>0</v>
      </c>
      <c r="W33" s="36">
        <f t="shared" si="8"/>
        <v>0</v>
      </c>
      <c r="X33" s="36">
        <f t="shared" si="8"/>
        <v>0</v>
      </c>
      <c r="Y33" s="36">
        <f t="shared" si="8"/>
        <v>0</v>
      </c>
      <c r="Z33" s="36">
        <f t="shared" si="8"/>
        <v>0</v>
      </c>
      <c r="AA33" s="36">
        <f t="shared" si="8"/>
        <v>0</v>
      </c>
      <c r="AB33" s="36">
        <f t="shared" si="8"/>
        <v>0</v>
      </c>
      <c r="AC33" s="36">
        <f t="shared" si="8"/>
        <v>0</v>
      </c>
      <c r="AD33" s="59"/>
    </row>
    <row r="34" ht="16.05" customHeight="1" spans="1:30">
      <c r="A34" s="43" t="s">
        <v>12527</v>
      </c>
      <c r="B34" s="317" t="s">
        <v>12528</v>
      </c>
      <c r="C34" s="327">
        <f t="shared" si="0"/>
        <v>0</v>
      </c>
      <c r="D34" s="327">
        <f t="shared" si="1"/>
        <v>0</v>
      </c>
      <c r="E34" s="36">
        <f t="shared" si="7"/>
        <v>0</v>
      </c>
      <c r="F34" s="36">
        <f t="shared" si="7"/>
        <v>0</v>
      </c>
      <c r="G34" s="36">
        <f t="shared" si="7"/>
        <v>0</v>
      </c>
      <c r="H34" s="36">
        <f t="shared" si="7"/>
        <v>0</v>
      </c>
      <c r="I34" s="36">
        <f t="shared" si="7"/>
        <v>0</v>
      </c>
      <c r="J34" s="36">
        <f t="shared" si="7"/>
        <v>0</v>
      </c>
      <c r="K34" s="36">
        <f t="shared" si="7"/>
        <v>0</v>
      </c>
      <c r="L34" s="36">
        <f t="shared" si="7"/>
        <v>0</v>
      </c>
      <c r="M34" s="36">
        <f t="shared" si="7"/>
        <v>0</v>
      </c>
      <c r="N34" s="36">
        <f t="shared" si="7"/>
        <v>0</v>
      </c>
      <c r="O34" s="36">
        <f t="shared" si="7"/>
        <v>0</v>
      </c>
      <c r="P34" s="36">
        <f t="shared" si="7"/>
        <v>0</v>
      </c>
      <c r="Q34" s="36">
        <f t="shared" si="7"/>
        <v>0</v>
      </c>
      <c r="R34" s="36">
        <f t="shared" si="7"/>
        <v>0</v>
      </c>
      <c r="S34" s="36">
        <f t="shared" si="7"/>
        <v>0</v>
      </c>
      <c r="T34" s="36">
        <f t="shared" si="7"/>
        <v>0</v>
      </c>
      <c r="U34" s="327">
        <f t="shared" si="3"/>
        <v>0</v>
      </c>
      <c r="V34" s="36">
        <f t="shared" si="8"/>
        <v>0</v>
      </c>
      <c r="W34" s="36">
        <f t="shared" si="8"/>
        <v>0</v>
      </c>
      <c r="X34" s="36">
        <f t="shared" si="8"/>
        <v>0</v>
      </c>
      <c r="Y34" s="36">
        <f t="shared" si="8"/>
        <v>0</v>
      </c>
      <c r="Z34" s="36">
        <f t="shared" si="8"/>
        <v>0</v>
      </c>
      <c r="AA34" s="36">
        <f t="shared" si="8"/>
        <v>0</v>
      </c>
      <c r="AB34" s="36">
        <f t="shared" si="8"/>
        <v>0</v>
      </c>
      <c r="AC34" s="36">
        <f t="shared" si="8"/>
        <v>0</v>
      </c>
      <c r="AD34" s="59"/>
    </row>
    <row r="35" ht="16.05" customHeight="1" spans="1:30">
      <c r="A35" s="43" t="s">
        <v>12529</v>
      </c>
      <c r="B35" s="317" t="s">
        <v>12530</v>
      </c>
      <c r="C35" s="327">
        <f t="shared" si="0"/>
        <v>0</v>
      </c>
      <c r="D35" s="327">
        <f t="shared" si="1"/>
        <v>0</v>
      </c>
      <c r="E35" s="36">
        <f t="shared" si="7"/>
        <v>0</v>
      </c>
      <c r="F35" s="36">
        <f t="shared" si="7"/>
        <v>0</v>
      </c>
      <c r="G35" s="36">
        <f t="shared" si="7"/>
        <v>0</v>
      </c>
      <c r="H35" s="36">
        <f t="shared" si="7"/>
        <v>0</v>
      </c>
      <c r="I35" s="36">
        <f t="shared" si="7"/>
        <v>0</v>
      </c>
      <c r="J35" s="36">
        <f t="shared" si="7"/>
        <v>0</v>
      </c>
      <c r="K35" s="36">
        <f t="shared" si="7"/>
        <v>0</v>
      </c>
      <c r="L35" s="36">
        <f t="shared" si="7"/>
        <v>0</v>
      </c>
      <c r="M35" s="36">
        <f t="shared" si="7"/>
        <v>0</v>
      </c>
      <c r="N35" s="36">
        <f t="shared" si="7"/>
        <v>0</v>
      </c>
      <c r="O35" s="36">
        <f t="shared" si="7"/>
        <v>0</v>
      </c>
      <c r="P35" s="36">
        <f t="shared" si="7"/>
        <v>0</v>
      </c>
      <c r="Q35" s="36">
        <f t="shared" si="7"/>
        <v>0</v>
      </c>
      <c r="R35" s="36">
        <f t="shared" si="7"/>
        <v>0</v>
      </c>
      <c r="S35" s="36">
        <f t="shared" si="7"/>
        <v>0</v>
      </c>
      <c r="T35" s="36">
        <f t="shared" si="7"/>
        <v>0</v>
      </c>
      <c r="U35" s="327">
        <f t="shared" si="3"/>
        <v>0</v>
      </c>
      <c r="V35" s="36">
        <f t="shared" si="8"/>
        <v>0</v>
      </c>
      <c r="W35" s="36">
        <f t="shared" si="8"/>
        <v>0</v>
      </c>
      <c r="X35" s="36">
        <f t="shared" si="8"/>
        <v>0</v>
      </c>
      <c r="Y35" s="36">
        <f t="shared" si="8"/>
        <v>0</v>
      </c>
      <c r="Z35" s="36">
        <f t="shared" si="8"/>
        <v>0</v>
      </c>
      <c r="AA35" s="36">
        <f t="shared" si="8"/>
        <v>0</v>
      </c>
      <c r="AB35" s="36">
        <f t="shared" si="8"/>
        <v>0</v>
      </c>
      <c r="AC35" s="36">
        <f t="shared" si="8"/>
        <v>0</v>
      </c>
      <c r="AD35" s="59"/>
    </row>
    <row r="36" ht="16.05" customHeight="1" spans="1:30">
      <c r="A36" s="43" t="s">
        <v>12531</v>
      </c>
      <c r="B36" s="317" t="s">
        <v>12532</v>
      </c>
      <c r="C36" s="327">
        <f t="shared" si="0"/>
        <v>0</v>
      </c>
      <c r="D36" s="327">
        <f t="shared" si="1"/>
        <v>0</v>
      </c>
      <c r="E36" s="36">
        <f t="shared" si="7"/>
        <v>0</v>
      </c>
      <c r="F36" s="36">
        <f t="shared" si="7"/>
        <v>0</v>
      </c>
      <c r="G36" s="36">
        <f t="shared" si="7"/>
        <v>0</v>
      </c>
      <c r="H36" s="36">
        <f t="shared" si="7"/>
        <v>0</v>
      </c>
      <c r="I36" s="36">
        <f t="shared" si="7"/>
        <v>0</v>
      </c>
      <c r="J36" s="36">
        <f t="shared" si="7"/>
        <v>0</v>
      </c>
      <c r="K36" s="36">
        <f t="shared" si="7"/>
        <v>0</v>
      </c>
      <c r="L36" s="36">
        <f t="shared" si="7"/>
        <v>0</v>
      </c>
      <c r="M36" s="36">
        <f t="shared" si="7"/>
        <v>0</v>
      </c>
      <c r="N36" s="36">
        <f t="shared" si="7"/>
        <v>0</v>
      </c>
      <c r="O36" s="36">
        <f t="shared" si="7"/>
        <v>0</v>
      </c>
      <c r="P36" s="36">
        <f t="shared" si="7"/>
        <v>0</v>
      </c>
      <c r="Q36" s="36">
        <f t="shared" si="7"/>
        <v>0</v>
      </c>
      <c r="R36" s="36">
        <f t="shared" si="7"/>
        <v>0</v>
      </c>
      <c r="S36" s="36">
        <f t="shared" si="7"/>
        <v>0</v>
      </c>
      <c r="T36" s="36">
        <f t="shared" si="7"/>
        <v>0</v>
      </c>
      <c r="U36" s="327">
        <f t="shared" si="3"/>
        <v>0</v>
      </c>
      <c r="V36" s="36">
        <f t="shared" si="8"/>
        <v>0</v>
      </c>
      <c r="W36" s="36">
        <f t="shared" si="8"/>
        <v>0</v>
      </c>
      <c r="X36" s="36">
        <f t="shared" si="8"/>
        <v>0</v>
      </c>
      <c r="Y36" s="36">
        <f t="shared" si="8"/>
        <v>0</v>
      </c>
      <c r="Z36" s="36">
        <f t="shared" si="8"/>
        <v>0</v>
      </c>
      <c r="AA36" s="36">
        <f t="shared" si="8"/>
        <v>0</v>
      </c>
      <c r="AB36" s="36">
        <f t="shared" si="8"/>
        <v>0</v>
      </c>
      <c r="AC36" s="36">
        <f t="shared" si="8"/>
        <v>0</v>
      </c>
      <c r="AD36" s="59"/>
    </row>
    <row r="37" ht="16.05" customHeight="1" spans="1:30">
      <c r="A37" s="43" t="s">
        <v>12533</v>
      </c>
      <c r="B37" s="317" t="s">
        <v>12534</v>
      </c>
      <c r="C37" s="327">
        <f t="shared" si="0"/>
        <v>0</v>
      </c>
      <c r="D37" s="327">
        <f t="shared" si="1"/>
        <v>0</v>
      </c>
      <c r="E37" s="36">
        <f t="shared" si="7"/>
        <v>0</v>
      </c>
      <c r="F37" s="36">
        <f t="shared" si="7"/>
        <v>0</v>
      </c>
      <c r="G37" s="36">
        <f t="shared" si="7"/>
        <v>0</v>
      </c>
      <c r="H37" s="36">
        <f t="shared" si="7"/>
        <v>0</v>
      </c>
      <c r="I37" s="36">
        <f t="shared" si="7"/>
        <v>0</v>
      </c>
      <c r="J37" s="36">
        <f t="shared" si="7"/>
        <v>0</v>
      </c>
      <c r="K37" s="36">
        <f t="shared" si="7"/>
        <v>0</v>
      </c>
      <c r="L37" s="36">
        <f t="shared" si="7"/>
        <v>0</v>
      </c>
      <c r="M37" s="36">
        <f t="shared" si="7"/>
        <v>0</v>
      </c>
      <c r="N37" s="36">
        <f t="shared" si="7"/>
        <v>0</v>
      </c>
      <c r="O37" s="36">
        <f t="shared" si="7"/>
        <v>0</v>
      </c>
      <c r="P37" s="36">
        <f t="shared" si="7"/>
        <v>0</v>
      </c>
      <c r="Q37" s="36">
        <f t="shared" si="7"/>
        <v>0</v>
      </c>
      <c r="R37" s="36">
        <f t="shared" si="7"/>
        <v>0</v>
      </c>
      <c r="S37" s="36">
        <f t="shared" si="7"/>
        <v>0</v>
      </c>
      <c r="T37" s="36">
        <f t="shared" si="7"/>
        <v>0</v>
      </c>
      <c r="U37" s="327">
        <f t="shared" si="3"/>
        <v>0</v>
      </c>
      <c r="V37" s="36">
        <f t="shared" si="8"/>
        <v>0</v>
      </c>
      <c r="W37" s="36">
        <f t="shared" si="8"/>
        <v>0</v>
      </c>
      <c r="X37" s="36">
        <f t="shared" si="8"/>
        <v>0</v>
      </c>
      <c r="Y37" s="36">
        <f t="shared" si="8"/>
        <v>0</v>
      </c>
      <c r="Z37" s="36">
        <f t="shared" si="8"/>
        <v>0</v>
      </c>
      <c r="AA37" s="36">
        <f t="shared" si="8"/>
        <v>0</v>
      </c>
      <c r="AB37" s="36">
        <f t="shared" si="8"/>
        <v>0</v>
      </c>
      <c r="AC37" s="36">
        <f t="shared" si="8"/>
        <v>0</v>
      </c>
      <c r="AD37" s="59"/>
    </row>
    <row r="38" ht="16.05" customHeight="1" spans="1:30">
      <c r="A38" s="43" t="s">
        <v>12535</v>
      </c>
      <c r="B38" s="317" t="s">
        <v>12536</v>
      </c>
      <c r="C38" s="327">
        <f t="shared" si="0"/>
        <v>0</v>
      </c>
      <c r="D38" s="327">
        <f t="shared" si="1"/>
        <v>0</v>
      </c>
      <c r="E38" s="36">
        <f t="shared" si="7"/>
        <v>0</v>
      </c>
      <c r="F38" s="36">
        <f t="shared" si="7"/>
        <v>0</v>
      </c>
      <c r="G38" s="36">
        <f t="shared" si="7"/>
        <v>0</v>
      </c>
      <c r="H38" s="36">
        <f t="shared" si="7"/>
        <v>0</v>
      </c>
      <c r="I38" s="36">
        <f t="shared" si="7"/>
        <v>0</v>
      </c>
      <c r="J38" s="36">
        <f t="shared" si="7"/>
        <v>0</v>
      </c>
      <c r="K38" s="36">
        <f t="shared" si="7"/>
        <v>0</v>
      </c>
      <c r="L38" s="36">
        <f t="shared" si="7"/>
        <v>0</v>
      </c>
      <c r="M38" s="36">
        <f t="shared" si="7"/>
        <v>0</v>
      </c>
      <c r="N38" s="36">
        <f t="shared" si="7"/>
        <v>0</v>
      </c>
      <c r="O38" s="36">
        <f t="shared" si="7"/>
        <v>0</v>
      </c>
      <c r="P38" s="36">
        <f t="shared" si="7"/>
        <v>0</v>
      </c>
      <c r="Q38" s="36">
        <f t="shared" si="7"/>
        <v>0</v>
      </c>
      <c r="R38" s="36">
        <f t="shared" si="7"/>
        <v>0</v>
      </c>
      <c r="S38" s="36">
        <f t="shared" si="7"/>
        <v>0</v>
      </c>
      <c r="T38" s="36">
        <f t="shared" si="7"/>
        <v>0</v>
      </c>
      <c r="U38" s="327">
        <f t="shared" si="3"/>
        <v>0</v>
      </c>
      <c r="V38" s="36">
        <f t="shared" si="8"/>
        <v>0</v>
      </c>
      <c r="W38" s="36">
        <f t="shared" si="8"/>
        <v>0</v>
      </c>
      <c r="X38" s="36">
        <f t="shared" si="8"/>
        <v>0</v>
      </c>
      <c r="Y38" s="36">
        <f t="shared" si="8"/>
        <v>0</v>
      </c>
      <c r="Z38" s="36">
        <f t="shared" si="8"/>
        <v>0</v>
      </c>
      <c r="AA38" s="36">
        <f t="shared" si="8"/>
        <v>0</v>
      </c>
      <c r="AB38" s="36">
        <f t="shared" si="8"/>
        <v>0</v>
      </c>
      <c r="AC38" s="36">
        <f t="shared" si="8"/>
        <v>0</v>
      </c>
      <c r="AD38" s="59"/>
    </row>
    <row r="39" ht="16.05" customHeight="1" spans="1:30">
      <c r="A39" s="43" t="s">
        <v>12537</v>
      </c>
      <c r="B39" s="317" t="s">
        <v>12538</v>
      </c>
      <c r="C39" s="327">
        <f t="shared" si="0"/>
        <v>0</v>
      </c>
      <c r="D39" s="327">
        <f t="shared" si="1"/>
        <v>0</v>
      </c>
      <c r="E39" s="36">
        <f t="shared" si="7"/>
        <v>0</v>
      </c>
      <c r="F39" s="36">
        <f t="shared" si="7"/>
        <v>0</v>
      </c>
      <c r="G39" s="36">
        <f t="shared" si="7"/>
        <v>0</v>
      </c>
      <c r="H39" s="36">
        <f t="shared" si="7"/>
        <v>0</v>
      </c>
      <c r="I39" s="36">
        <f t="shared" si="7"/>
        <v>0</v>
      </c>
      <c r="J39" s="36">
        <f t="shared" si="7"/>
        <v>0</v>
      </c>
      <c r="K39" s="36">
        <f t="shared" si="7"/>
        <v>0</v>
      </c>
      <c r="L39" s="36">
        <f t="shared" si="7"/>
        <v>0</v>
      </c>
      <c r="M39" s="36">
        <f t="shared" si="7"/>
        <v>0</v>
      </c>
      <c r="N39" s="36">
        <f t="shared" si="7"/>
        <v>0</v>
      </c>
      <c r="O39" s="36">
        <f t="shared" si="7"/>
        <v>0</v>
      </c>
      <c r="P39" s="36">
        <f t="shared" si="7"/>
        <v>0</v>
      </c>
      <c r="Q39" s="36">
        <f t="shared" si="7"/>
        <v>0</v>
      </c>
      <c r="R39" s="36">
        <f t="shared" si="7"/>
        <v>0</v>
      </c>
      <c r="S39" s="36">
        <f t="shared" si="7"/>
        <v>0</v>
      </c>
      <c r="T39" s="36">
        <f t="shared" si="7"/>
        <v>0</v>
      </c>
      <c r="U39" s="327">
        <f t="shared" si="3"/>
        <v>0</v>
      </c>
      <c r="V39" s="36">
        <f t="shared" si="8"/>
        <v>0</v>
      </c>
      <c r="W39" s="36">
        <f t="shared" si="8"/>
        <v>0</v>
      </c>
      <c r="X39" s="36">
        <f t="shared" si="8"/>
        <v>0</v>
      </c>
      <c r="Y39" s="36">
        <f t="shared" si="8"/>
        <v>0</v>
      </c>
      <c r="Z39" s="36">
        <f t="shared" si="8"/>
        <v>0</v>
      </c>
      <c r="AA39" s="36">
        <f t="shared" si="8"/>
        <v>0</v>
      </c>
      <c r="AB39" s="36">
        <f t="shared" si="8"/>
        <v>0</v>
      </c>
      <c r="AC39" s="36">
        <f t="shared" si="8"/>
        <v>0</v>
      </c>
      <c r="AD39" s="59"/>
    </row>
    <row r="40" ht="15" spans="1:30">
      <c r="A40" s="43" t="s">
        <v>12539</v>
      </c>
      <c r="B40" s="317" t="s">
        <v>12540</v>
      </c>
      <c r="C40" s="327">
        <f t="shared" si="0"/>
        <v>0</v>
      </c>
      <c r="D40" s="327">
        <f t="shared" si="1"/>
        <v>0</v>
      </c>
      <c r="E40" s="36">
        <f t="shared" si="7"/>
        <v>0</v>
      </c>
      <c r="F40" s="36">
        <f t="shared" si="7"/>
        <v>0</v>
      </c>
      <c r="G40" s="36">
        <f t="shared" si="7"/>
        <v>0</v>
      </c>
      <c r="H40" s="36">
        <f t="shared" si="7"/>
        <v>0</v>
      </c>
      <c r="I40" s="36">
        <f t="shared" si="7"/>
        <v>0</v>
      </c>
      <c r="J40" s="36">
        <f t="shared" si="7"/>
        <v>0</v>
      </c>
      <c r="K40" s="36">
        <f t="shared" si="7"/>
        <v>0</v>
      </c>
      <c r="L40" s="36">
        <f t="shared" si="7"/>
        <v>0</v>
      </c>
      <c r="M40" s="36">
        <f t="shared" si="7"/>
        <v>0</v>
      </c>
      <c r="N40" s="36">
        <f t="shared" si="7"/>
        <v>0</v>
      </c>
      <c r="O40" s="36">
        <f t="shared" si="7"/>
        <v>0</v>
      </c>
      <c r="P40" s="36">
        <f t="shared" si="7"/>
        <v>0</v>
      </c>
      <c r="Q40" s="36">
        <f t="shared" si="7"/>
        <v>0</v>
      </c>
      <c r="R40" s="36">
        <f t="shared" si="7"/>
        <v>0</v>
      </c>
      <c r="S40" s="36">
        <f t="shared" si="7"/>
        <v>0</v>
      </c>
      <c r="T40" s="36">
        <f t="shared" si="7"/>
        <v>0</v>
      </c>
      <c r="U40" s="327">
        <f t="shared" si="3"/>
        <v>0</v>
      </c>
      <c r="V40" s="36">
        <f t="shared" si="8"/>
        <v>0</v>
      </c>
      <c r="W40" s="36">
        <f t="shared" si="8"/>
        <v>0</v>
      </c>
      <c r="X40" s="36">
        <f t="shared" si="8"/>
        <v>0</v>
      </c>
      <c r="Y40" s="36">
        <f t="shared" si="8"/>
        <v>0</v>
      </c>
      <c r="Z40" s="36">
        <f t="shared" si="8"/>
        <v>0</v>
      </c>
      <c r="AA40" s="36">
        <f t="shared" si="8"/>
        <v>0</v>
      </c>
      <c r="AB40" s="36">
        <f t="shared" si="8"/>
        <v>0</v>
      </c>
      <c r="AC40" s="36">
        <f t="shared" si="8"/>
        <v>0</v>
      </c>
      <c r="AD40" s="59"/>
    </row>
    <row r="41" ht="15" spans="1:30">
      <c r="A41" s="43" t="s">
        <v>12541</v>
      </c>
      <c r="B41" s="317" t="s">
        <v>12542</v>
      </c>
      <c r="C41" s="327">
        <f t="shared" si="0"/>
        <v>0</v>
      </c>
      <c r="D41" s="327">
        <f t="shared" si="1"/>
        <v>0</v>
      </c>
      <c r="E41" s="36">
        <f t="shared" ref="E41:T50" si="9">SUMPRODUCT(E$377:E$599*(LEFT($A$377:$A$599,LEN($A41))=$A41))</f>
        <v>0</v>
      </c>
      <c r="F41" s="36">
        <f t="shared" si="9"/>
        <v>0</v>
      </c>
      <c r="G41" s="36">
        <f t="shared" si="9"/>
        <v>0</v>
      </c>
      <c r="H41" s="36">
        <f t="shared" si="9"/>
        <v>0</v>
      </c>
      <c r="I41" s="36">
        <f t="shared" si="9"/>
        <v>0</v>
      </c>
      <c r="J41" s="36">
        <f t="shared" si="9"/>
        <v>0</v>
      </c>
      <c r="K41" s="36">
        <f t="shared" si="9"/>
        <v>0</v>
      </c>
      <c r="L41" s="36">
        <f t="shared" si="9"/>
        <v>0</v>
      </c>
      <c r="M41" s="36">
        <f t="shared" si="9"/>
        <v>0</v>
      </c>
      <c r="N41" s="36">
        <f t="shared" si="9"/>
        <v>0</v>
      </c>
      <c r="O41" s="36">
        <f t="shared" si="9"/>
        <v>0</v>
      </c>
      <c r="P41" s="36">
        <f t="shared" si="9"/>
        <v>0</v>
      </c>
      <c r="Q41" s="36">
        <f t="shared" si="9"/>
        <v>0</v>
      </c>
      <c r="R41" s="36">
        <f t="shared" si="9"/>
        <v>0</v>
      </c>
      <c r="S41" s="36">
        <f t="shared" si="9"/>
        <v>0</v>
      </c>
      <c r="T41" s="36">
        <f t="shared" si="9"/>
        <v>0</v>
      </c>
      <c r="U41" s="327">
        <f t="shared" si="3"/>
        <v>0</v>
      </c>
      <c r="V41" s="36">
        <f t="shared" ref="V41:AC50" si="10">SUMPRODUCT(V$377:V$599*(LEFT($A$377:$A$599,LEN($A41))=$A41))</f>
        <v>0</v>
      </c>
      <c r="W41" s="36">
        <f t="shared" si="10"/>
        <v>0</v>
      </c>
      <c r="X41" s="36">
        <f t="shared" si="10"/>
        <v>0</v>
      </c>
      <c r="Y41" s="36">
        <f t="shared" si="10"/>
        <v>0</v>
      </c>
      <c r="Z41" s="36">
        <f t="shared" si="10"/>
        <v>0</v>
      </c>
      <c r="AA41" s="36">
        <f t="shared" si="10"/>
        <v>0</v>
      </c>
      <c r="AB41" s="36">
        <f t="shared" si="10"/>
        <v>0</v>
      </c>
      <c r="AC41" s="36">
        <f t="shared" si="10"/>
        <v>0</v>
      </c>
      <c r="AD41" s="59"/>
    </row>
    <row r="42" ht="16.05" customHeight="1" spans="1:30">
      <c r="A42" s="454" t="s">
        <v>12543</v>
      </c>
      <c r="B42" s="317" t="s">
        <v>12544</v>
      </c>
      <c r="C42" s="327">
        <f t="shared" si="0"/>
        <v>0</v>
      </c>
      <c r="D42" s="327">
        <f t="shared" si="1"/>
        <v>0</v>
      </c>
      <c r="E42" s="36">
        <f t="shared" si="9"/>
        <v>0</v>
      </c>
      <c r="F42" s="36">
        <f t="shared" si="9"/>
        <v>0</v>
      </c>
      <c r="G42" s="36">
        <f t="shared" si="9"/>
        <v>0</v>
      </c>
      <c r="H42" s="36">
        <f t="shared" si="9"/>
        <v>0</v>
      </c>
      <c r="I42" s="36">
        <f t="shared" si="9"/>
        <v>0</v>
      </c>
      <c r="J42" s="36">
        <f t="shared" si="9"/>
        <v>0</v>
      </c>
      <c r="K42" s="36">
        <f t="shared" si="9"/>
        <v>0</v>
      </c>
      <c r="L42" s="36">
        <f t="shared" si="9"/>
        <v>0</v>
      </c>
      <c r="M42" s="36">
        <f t="shared" si="9"/>
        <v>0</v>
      </c>
      <c r="N42" s="36">
        <f t="shared" si="9"/>
        <v>0</v>
      </c>
      <c r="O42" s="36">
        <f t="shared" si="9"/>
        <v>0</v>
      </c>
      <c r="P42" s="36">
        <f t="shared" si="9"/>
        <v>0</v>
      </c>
      <c r="Q42" s="36">
        <f t="shared" si="9"/>
        <v>0</v>
      </c>
      <c r="R42" s="36">
        <f t="shared" si="9"/>
        <v>0</v>
      </c>
      <c r="S42" s="36">
        <f t="shared" si="9"/>
        <v>0</v>
      </c>
      <c r="T42" s="36">
        <f t="shared" si="9"/>
        <v>0</v>
      </c>
      <c r="U42" s="327">
        <f t="shared" si="3"/>
        <v>0</v>
      </c>
      <c r="V42" s="36">
        <f t="shared" si="10"/>
        <v>0</v>
      </c>
      <c r="W42" s="36">
        <f t="shared" si="10"/>
        <v>0</v>
      </c>
      <c r="X42" s="36">
        <f t="shared" si="10"/>
        <v>0</v>
      </c>
      <c r="Y42" s="36">
        <f t="shared" si="10"/>
        <v>0</v>
      </c>
      <c r="Z42" s="36">
        <f t="shared" si="10"/>
        <v>0</v>
      </c>
      <c r="AA42" s="36">
        <f t="shared" si="10"/>
        <v>0</v>
      </c>
      <c r="AB42" s="36">
        <f t="shared" si="10"/>
        <v>0</v>
      </c>
      <c r="AC42" s="36">
        <f t="shared" si="10"/>
        <v>0</v>
      </c>
      <c r="AD42" s="59"/>
    </row>
    <row r="43" ht="16.05" customHeight="1" spans="1:30">
      <c r="A43" s="40" t="s">
        <v>12545</v>
      </c>
      <c r="B43" s="317" t="s">
        <v>12546</v>
      </c>
      <c r="C43" s="327">
        <f t="shared" si="0"/>
        <v>0</v>
      </c>
      <c r="D43" s="327">
        <f t="shared" si="1"/>
        <v>0</v>
      </c>
      <c r="E43" s="36">
        <f t="shared" si="9"/>
        <v>0</v>
      </c>
      <c r="F43" s="36">
        <f t="shared" si="9"/>
        <v>0</v>
      </c>
      <c r="G43" s="36">
        <f t="shared" si="9"/>
        <v>0</v>
      </c>
      <c r="H43" s="36">
        <f t="shared" si="9"/>
        <v>0</v>
      </c>
      <c r="I43" s="36">
        <f t="shared" si="9"/>
        <v>0</v>
      </c>
      <c r="J43" s="36">
        <f t="shared" si="9"/>
        <v>0</v>
      </c>
      <c r="K43" s="36">
        <f t="shared" si="9"/>
        <v>0</v>
      </c>
      <c r="L43" s="36">
        <f t="shared" si="9"/>
        <v>0</v>
      </c>
      <c r="M43" s="36">
        <f t="shared" si="9"/>
        <v>0</v>
      </c>
      <c r="N43" s="36">
        <f t="shared" si="9"/>
        <v>0</v>
      </c>
      <c r="O43" s="36">
        <f t="shared" si="9"/>
        <v>0</v>
      </c>
      <c r="P43" s="36">
        <f t="shared" si="9"/>
        <v>0</v>
      </c>
      <c r="Q43" s="36">
        <f t="shared" si="9"/>
        <v>0</v>
      </c>
      <c r="R43" s="36">
        <f t="shared" si="9"/>
        <v>0</v>
      </c>
      <c r="S43" s="36">
        <f t="shared" si="9"/>
        <v>0</v>
      </c>
      <c r="T43" s="36">
        <f t="shared" si="9"/>
        <v>0</v>
      </c>
      <c r="U43" s="327">
        <f t="shared" si="3"/>
        <v>0</v>
      </c>
      <c r="V43" s="36">
        <f t="shared" si="10"/>
        <v>0</v>
      </c>
      <c r="W43" s="36">
        <f t="shared" si="10"/>
        <v>0</v>
      </c>
      <c r="X43" s="36">
        <f t="shared" si="10"/>
        <v>0</v>
      </c>
      <c r="Y43" s="36">
        <f t="shared" si="10"/>
        <v>0</v>
      </c>
      <c r="Z43" s="36">
        <f t="shared" si="10"/>
        <v>0</v>
      </c>
      <c r="AA43" s="36">
        <f t="shared" si="10"/>
        <v>0</v>
      </c>
      <c r="AB43" s="36">
        <f t="shared" si="10"/>
        <v>0</v>
      </c>
      <c r="AC43" s="36">
        <f t="shared" si="10"/>
        <v>0</v>
      </c>
      <c r="AD43" s="59"/>
    </row>
    <row r="44" ht="16.05" customHeight="1" spans="1:30">
      <c r="A44" s="40" t="s">
        <v>12547</v>
      </c>
      <c r="B44" s="317" t="s">
        <v>12548</v>
      </c>
      <c r="C44" s="327">
        <f t="shared" si="0"/>
        <v>0</v>
      </c>
      <c r="D44" s="327">
        <f t="shared" si="1"/>
        <v>0</v>
      </c>
      <c r="E44" s="36">
        <f t="shared" si="9"/>
        <v>0</v>
      </c>
      <c r="F44" s="36">
        <f t="shared" si="9"/>
        <v>0</v>
      </c>
      <c r="G44" s="36">
        <f t="shared" si="9"/>
        <v>0</v>
      </c>
      <c r="H44" s="36">
        <f t="shared" si="9"/>
        <v>0</v>
      </c>
      <c r="I44" s="36">
        <f t="shared" si="9"/>
        <v>0</v>
      </c>
      <c r="J44" s="36">
        <f t="shared" si="9"/>
        <v>0</v>
      </c>
      <c r="K44" s="36">
        <f t="shared" si="9"/>
        <v>0</v>
      </c>
      <c r="L44" s="36">
        <f t="shared" si="9"/>
        <v>0</v>
      </c>
      <c r="M44" s="36">
        <f t="shared" si="9"/>
        <v>0</v>
      </c>
      <c r="N44" s="36">
        <f t="shared" si="9"/>
        <v>0</v>
      </c>
      <c r="O44" s="36">
        <f t="shared" si="9"/>
        <v>0</v>
      </c>
      <c r="P44" s="36">
        <f t="shared" si="9"/>
        <v>0</v>
      </c>
      <c r="Q44" s="36">
        <f t="shared" si="9"/>
        <v>0</v>
      </c>
      <c r="R44" s="36">
        <f t="shared" si="9"/>
        <v>0</v>
      </c>
      <c r="S44" s="36">
        <f t="shared" si="9"/>
        <v>0</v>
      </c>
      <c r="T44" s="36">
        <f t="shared" si="9"/>
        <v>0</v>
      </c>
      <c r="U44" s="327">
        <f t="shared" si="3"/>
        <v>0</v>
      </c>
      <c r="V44" s="36">
        <f t="shared" si="10"/>
        <v>0</v>
      </c>
      <c r="W44" s="36">
        <f t="shared" si="10"/>
        <v>0</v>
      </c>
      <c r="X44" s="36">
        <f t="shared" si="10"/>
        <v>0</v>
      </c>
      <c r="Y44" s="36">
        <f t="shared" si="10"/>
        <v>0</v>
      </c>
      <c r="Z44" s="36">
        <f t="shared" si="10"/>
        <v>0</v>
      </c>
      <c r="AA44" s="36">
        <f t="shared" si="10"/>
        <v>0</v>
      </c>
      <c r="AB44" s="36">
        <f t="shared" si="10"/>
        <v>0</v>
      </c>
      <c r="AC44" s="36">
        <f t="shared" si="10"/>
        <v>0</v>
      </c>
      <c r="AD44" s="59"/>
    </row>
    <row r="45" ht="16.05" customHeight="1" spans="1:30">
      <c r="A45" s="40" t="s">
        <v>12549</v>
      </c>
      <c r="B45" s="317" t="s">
        <v>12550</v>
      </c>
      <c r="C45" s="327">
        <f t="shared" si="0"/>
        <v>0</v>
      </c>
      <c r="D45" s="327">
        <f t="shared" si="1"/>
        <v>0</v>
      </c>
      <c r="E45" s="36">
        <f t="shared" si="9"/>
        <v>0</v>
      </c>
      <c r="F45" s="36">
        <f t="shared" si="9"/>
        <v>0</v>
      </c>
      <c r="G45" s="36">
        <f t="shared" si="9"/>
        <v>0</v>
      </c>
      <c r="H45" s="36">
        <f t="shared" si="9"/>
        <v>0</v>
      </c>
      <c r="I45" s="36">
        <f t="shared" si="9"/>
        <v>0</v>
      </c>
      <c r="J45" s="36">
        <f t="shared" si="9"/>
        <v>0</v>
      </c>
      <c r="K45" s="36">
        <f t="shared" si="9"/>
        <v>0</v>
      </c>
      <c r="L45" s="36">
        <f t="shared" si="9"/>
        <v>0</v>
      </c>
      <c r="M45" s="36">
        <f t="shared" si="9"/>
        <v>0</v>
      </c>
      <c r="N45" s="36">
        <f t="shared" si="9"/>
        <v>0</v>
      </c>
      <c r="O45" s="36">
        <f t="shared" si="9"/>
        <v>0</v>
      </c>
      <c r="P45" s="36">
        <f t="shared" si="9"/>
        <v>0</v>
      </c>
      <c r="Q45" s="36">
        <f t="shared" si="9"/>
        <v>0</v>
      </c>
      <c r="R45" s="36">
        <f t="shared" si="9"/>
        <v>0</v>
      </c>
      <c r="S45" s="36">
        <f t="shared" si="9"/>
        <v>0</v>
      </c>
      <c r="T45" s="36">
        <f t="shared" si="9"/>
        <v>0</v>
      </c>
      <c r="U45" s="327">
        <f t="shared" si="3"/>
        <v>0</v>
      </c>
      <c r="V45" s="36">
        <f t="shared" si="10"/>
        <v>0</v>
      </c>
      <c r="W45" s="36">
        <f t="shared" si="10"/>
        <v>0</v>
      </c>
      <c r="X45" s="36">
        <f t="shared" si="10"/>
        <v>0</v>
      </c>
      <c r="Y45" s="36">
        <f t="shared" si="10"/>
        <v>0</v>
      </c>
      <c r="Z45" s="36">
        <f t="shared" si="10"/>
        <v>0</v>
      </c>
      <c r="AA45" s="36">
        <f t="shared" si="10"/>
        <v>0</v>
      </c>
      <c r="AB45" s="36">
        <f t="shared" si="10"/>
        <v>0</v>
      </c>
      <c r="AC45" s="36">
        <f t="shared" si="10"/>
        <v>0</v>
      </c>
      <c r="AD45" s="59"/>
    </row>
    <row r="46" ht="16.05" customHeight="1" spans="1:30">
      <c r="A46" s="40" t="s">
        <v>12551</v>
      </c>
      <c r="B46" s="317" t="s">
        <v>12552</v>
      </c>
      <c r="C46" s="327">
        <f t="shared" si="0"/>
        <v>0</v>
      </c>
      <c r="D46" s="327">
        <f t="shared" si="1"/>
        <v>0</v>
      </c>
      <c r="E46" s="36">
        <f t="shared" si="9"/>
        <v>0</v>
      </c>
      <c r="F46" s="36">
        <f t="shared" si="9"/>
        <v>0</v>
      </c>
      <c r="G46" s="36">
        <f t="shared" si="9"/>
        <v>0</v>
      </c>
      <c r="H46" s="36">
        <f t="shared" si="9"/>
        <v>0</v>
      </c>
      <c r="I46" s="36">
        <f t="shared" si="9"/>
        <v>0</v>
      </c>
      <c r="J46" s="36">
        <f t="shared" si="9"/>
        <v>0</v>
      </c>
      <c r="K46" s="36">
        <f t="shared" si="9"/>
        <v>0</v>
      </c>
      <c r="L46" s="36">
        <f t="shared" si="9"/>
        <v>0</v>
      </c>
      <c r="M46" s="36">
        <f t="shared" si="9"/>
        <v>0</v>
      </c>
      <c r="N46" s="36">
        <f t="shared" si="9"/>
        <v>0</v>
      </c>
      <c r="O46" s="36">
        <f t="shared" si="9"/>
        <v>0</v>
      </c>
      <c r="P46" s="36">
        <f t="shared" si="9"/>
        <v>0</v>
      </c>
      <c r="Q46" s="36">
        <f t="shared" si="9"/>
        <v>0</v>
      </c>
      <c r="R46" s="36">
        <f t="shared" si="9"/>
        <v>0</v>
      </c>
      <c r="S46" s="36">
        <f t="shared" si="9"/>
        <v>0</v>
      </c>
      <c r="T46" s="36">
        <f t="shared" si="9"/>
        <v>0</v>
      </c>
      <c r="U46" s="327">
        <f t="shared" si="3"/>
        <v>0</v>
      </c>
      <c r="V46" s="36">
        <f t="shared" si="10"/>
        <v>0</v>
      </c>
      <c r="W46" s="36">
        <f t="shared" si="10"/>
        <v>0</v>
      </c>
      <c r="X46" s="36">
        <f t="shared" si="10"/>
        <v>0</v>
      </c>
      <c r="Y46" s="36">
        <f t="shared" si="10"/>
        <v>0</v>
      </c>
      <c r="Z46" s="36">
        <f t="shared" si="10"/>
        <v>0</v>
      </c>
      <c r="AA46" s="36">
        <f t="shared" si="10"/>
        <v>0</v>
      </c>
      <c r="AB46" s="36">
        <f t="shared" si="10"/>
        <v>0</v>
      </c>
      <c r="AC46" s="36">
        <f t="shared" si="10"/>
        <v>0</v>
      </c>
      <c r="AD46" s="59"/>
    </row>
    <row r="47" ht="16.05" customHeight="1" spans="1:30">
      <c r="A47" s="44" t="s">
        <v>12553</v>
      </c>
      <c r="B47" s="317" t="s">
        <v>12554</v>
      </c>
      <c r="C47" s="327">
        <f t="shared" si="0"/>
        <v>0</v>
      </c>
      <c r="D47" s="327">
        <f t="shared" si="1"/>
        <v>0</v>
      </c>
      <c r="E47" s="36">
        <f t="shared" si="9"/>
        <v>0</v>
      </c>
      <c r="F47" s="36">
        <f t="shared" si="9"/>
        <v>0</v>
      </c>
      <c r="G47" s="36">
        <f t="shared" si="9"/>
        <v>0</v>
      </c>
      <c r="H47" s="36">
        <f t="shared" si="9"/>
        <v>0</v>
      </c>
      <c r="I47" s="36">
        <f t="shared" si="9"/>
        <v>0</v>
      </c>
      <c r="J47" s="36">
        <f t="shared" si="9"/>
        <v>0</v>
      </c>
      <c r="K47" s="36">
        <f t="shared" si="9"/>
        <v>0</v>
      </c>
      <c r="L47" s="36">
        <f t="shared" si="9"/>
        <v>0</v>
      </c>
      <c r="M47" s="36">
        <f t="shared" si="9"/>
        <v>0</v>
      </c>
      <c r="N47" s="36">
        <f t="shared" si="9"/>
        <v>0</v>
      </c>
      <c r="O47" s="36">
        <f t="shared" si="9"/>
        <v>0</v>
      </c>
      <c r="P47" s="36">
        <f t="shared" si="9"/>
        <v>0</v>
      </c>
      <c r="Q47" s="36">
        <f t="shared" si="9"/>
        <v>0</v>
      </c>
      <c r="R47" s="36">
        <f t="shared" si="9"/>
        <v>0</v>
      </c>
      <c r="S47" s="36">
        <f t="shared" si="9"/>
        <v>0</v>
      </c>
      <c r="T47" s="36">
        <f t="shared" si="9"/>
        <v>0</v>
      </c>
      <c r="U47" s="327">
        <f t="shared" si="3"/>
        <v>0</v>
      </c>
      <c r="V47" s="36">
        <f t="shared" si="10"/>
        <v>0</v>
      </c>
      <c r="W47" s="36">
        <f t="shared" si="10"/>
        <v>0</v>
      </c>
      <c r="X47" s="36">
        <f t="shared" si="10"/>
        <v>0</v>
      </c>
      <c r="Y47" s="36">
        <f t="shared" si="10"/>
        <v>0</v>
      </c>
      <c r="Z47" s="36">
        <f t="shared" si="10"/>
        <v>0</v>
      </c>
      <c r="AA47" s="36">
        <f t="shared" si="10"/>
        <v>0</v>
      </c>
      <c r="AB47" s="36">
        <f t="shared" si="10"/>
        <v>0</v>
      </c>
      <c r="AC47" s="36">
        <f t="shared" si="10"/>
        <v>0</v>
      </c>
      <c r="AD47" s="59"/>
    </row>
    <row r="48" ht="16.05" customHeight="1" spans="1:30">
      <c r="A48" s="40" t="s">
        <v>12555</v>
      </c>
      <c r="B48" s="317" t="s">
        <v>12556</v>
      </c>
      <c r="C48" s="327">
        <f t="shared" si="0"/>
        <v>0</v>
      </c>
      <c r="D48" s="327">
        <f t="shared" si="1"/>
        <v>0</v>
      </c>
      <c r="E48" s="36">
        <f t="shared" si="9"/>
        <v>0</v>
      </c>
      <c r="F48" s="36">
        <f t="shared" si="9"/>
        <v>0</v>
      </c>
      <c r="G48" s="36">
        <f t="shared" si="9"/>
        <v>0</v>
      </c>
      <c r="H48" s="36">
        <f t="shared" si="9"/>
        <v>0</v>
      </c>
      <c r="I48" s="36">
        <f t="shared" si="9"/>
        <v>0</v>
      </c>
      <c r="J48" s="36">
        <f t="shared" si="9"/>
        <v>0</v>
      </c>
      <c r="K48" s="36">
        <f t="shared" si="9"/>
        <v>0</v>
      </c>
      <c r="L48" s="36">
        <f t="shared" si="9"/>
        <v>0</v>
      </c>
      <c r="M48" s="36">
        <f t="shared" si="9"/>
        <v>0</v>
      </c>
      <c r="N48" s="36">
        <f t="shared" si="9"/>
        <v>0</v>
      </c>
      <c r="O48" s="36">
        <f t="shared" si="9"/>
        <v>0</v>
      </c>
      <c r="P48" s="36">
        <f t="shared" si="9"/>
        <v>0</v>
      </c>
      <c r="Q48" s="36">
        <f t="shared" si="9"/>
        <v>0</v>
      </c>
      <c r="R48" s="36">
        <f t="shared" si="9"/>
        <v>0</v>
      </c>
      <c r="S48" s="36">
        <f t="shared" si="9"/>
        <v>0</v>
      </c>
      <c r="T48" s="36">
        <f t="shared" si="9"/>
        <v>0</v>
      </c>
      <c r="U48" s="327">
        <f t="shared" si="3"/>
        <v>0</v>
      </c>
      <c r="V48" s="36">
        <f t="shared" si="10"/>
        <v>0</v>
      </c>
      <c r="W48" s="36">
        <f t="shared" si="10"/>
        <v>0</v>
      </c>
      <c r="X48" s="36">
        <f t="shared" si="10"/>
        <v>0</v>
      </c>
      <c r="Y48" s="36">
        <f t="shared" si="10"/>
        <v>0</v>
      </c>
      <c r="Z48" s="36">
        <f t="shared" si="10"/>
        <v>0</v>
      </c>
      <c r="AA48" s="36">
        <f t="shared" si="10"/>
        <v>0</v>
      </c>
      <c r="AB48" s="36">
        <f t="shared" si="10"/>
        <v>0</v>
      </c>
      <c r="AC48" s="36">
        <f t="shared" si="10"/>
        <v>0</v>
      </c>
      <c r="AD48" s="59"/>
    </row>
    <row r="49" ht="16.05" customHeight="1" spans="1:30">
      <c r="A49" s="40" t="s">
        <v>12557</v>
      </c>
      <c r="B49" s="317" t="s">
        <v>12558</v>
      </c>
      <c r="C49" s="327">
        <f t="shared" si="0"/>
        <v>0</v>
      </c>
      <c r="D49" s="327">
        <f t="shared" si="1"/>
        <v>0</v>
      </c>
      <c r="E49" s="36">
        <f t="shared" si="9"/>
        <v>0</v>
      </c>
      <c r="F49" s="36">
        <f t="shared" si="9"/>
        <v>0</v>
      </c>
      <c r="G49" s="36">
        <f t="shared" si="9"/>
        <v>0</v>
      </c>
      <c r="H49" s="36">
        <f t="shared" si="9"/>
        <v>0</v>
      </c>
      <c r="I49" s="36">
        <f t="shared" si="9"/>
        <v>0</v>
      </c>
      <c r="J49" s="36">
        <f t="shared" si="9"/>
        <v>0</v>
      </c>
      <c r="K49" s="36">
        <f t="shared" si="9"/>
        <v>0</v>
      </c>
      <c r="L49" s="36">
        <f t="shared" si="9"/>
        <v>0</v>
      </c>
      <c r="M49" s="36">
        <f t="shared" si="9"/>
        <v>0</v>
      </c>
      <c r="N49" s="36">
        <f t="shared" si="9"/>
        <v>0</v>
      </c>
      <c r="O49" s="36">
        <f t="shared" si="9"/>
        <v>0</v>
      </c>
      <c r="P49" s="36">
        <f t="shared" si="9"/>
        <v>0</v>
      </c>
      <c r="Q49" s="36">
        <f t="shared" si="9"/>
        <v>0</v>
      </c>
      <c r="R49" s="36">
        <f t="shared" si="9"/>
        <v>0</v>
      </c>
      <c r="S49" s="36">
        <f t="shared" si="9"/>
        <v>0</v>
      </c>
      <c r="T49" s="36">
        <f t="shared" si="9"/>
        <v>0</v>
      </c>
      <c r="U49" s="327">
        <f t="shared" si="3"/>
        <v>0</v>
      </c>
      <c r="V49" s="36">
        <f t="shared" si="10"/>
        <v>0</v>
      </c>
      <c r="W49" s="36">
        <f t="shared" si="10"/>
        <v>0</v>
      </c>
      <c r="X49" s="36">
        <f t="shared" si="10"/>
        <v>0</v>
      </c>
      <c r="Y49" s="36">
        <f t="shared" si="10"/>
        <v>0</v>
      </c>
      <c r="Z49" s="36">
        <f t="shared" si="10"/>
        <v>0</v>
      </c>
      <c r="AA49" s="36">
        <f t="shared" si="10"/>
        <v>0</v>
      </c>
      <c r="AB49" s="36">
        <f t="shared" si="10"/>
        <v>0</v>
      </c>
      <c r="AC49" s="36">
        <f t="shared" si="10"/>
        <v>0</v>
      </c>
      <c r="AD49" s="59"/>
    </row>
    <row r="50" ht="16.05" customHeight="1" spans="1:30">
      <c r="A50" s="40" t="s">
        <v>12559</v>
      </c>
      <c r="B50" s="317" t="s">
        <v>12560</v>
      </c>
      <c r="C50" s="327">
        <f t="shared" si="0"/>
        <v>0</v>
      </c>
      <c r="D50" s="327">
        <f t="shared" si="1"/>
        <v>0</v>
      </c>
      <c r="E50" s="36">
        <f t="shared" si="9"/>
        <v>0</v>
      </c>
      <c r="F50" s="36">
        <f t="shared" si="9"/>
        <v>0</v>
      </c>
      <c r="G50" s="36">
        <f t="shared" si="9"/>
        <v>0</v>
      </c>
      <c r="H50" s="36">
        <f t="shared" si="9"/>
        <v>0</v>
      </c>
      <c r="I50" s="36">
        <f t="shared" si="9"/>
        <v>0</v>
      </c>
      <c r="J50" s="36">
        <f t="shared" si="9"/>
        <v>0</v>
      </c>
      <c r="K50" s="36">
        <f t="shared" si="9"/>
        <v>0</v>
      </c>
      <c r="L50" s="36">
        <f t="shared" si="9"/>
        <v>0</v>
      </c>
      <c r="M50" s="36">
        <f t="shared" si="9"/>
        <v>0</v>
      </c>
      <c r="N50" s="36">
        <f t="shared" si="9"/>
        <v>0</v>
      </c>
      <c r="O50" s="36">
        <f t="shared" si="9"/>
        <v>0</v>
      </c>
      <c r="P50" s="36">
        <f t="shared" si="9"/>
        <v>0</v>
      </c>
      <c r="Q50" s="36">
        <f t="shared" si="9"/>
        <v>0</v>
      </c>
      <c r="R50" s="36">
        <f t="shared" si="9"/>
        <v>0</v>
      </c>
      <c r="S50" s="36">
        <f t="shared" si="9"/>
        <v>0</v>
      </c>
      <c r="T50" s="36">
        <f t="shared" si="9"/>
        <v>0</v>
      </c>
      <c r="U50" s="327">
        <f t="shared" si="3"/>
        <v>0</v>
      </c>
      <c r="V50" s="36">
        <f t="shared" si="10"/>
        <v>0</v>
      </c>
      <c r="W50" s="36">
        <f t="shared" si="10"/>
        <v>0</v>
      </c>
      <c r="X50" s="36">
        <f t="shared" si="10"/>
        <v>0</v>
      </c>
      <c r="Y50" s="36">
        <f t="shared" si="10"/>
        <v>0</v>
      </c>
      <c r="Z50" s="36">
        <f t="shared" si="10"/>
        <v>0</v>
      </c>
      <c r="AA50" s="36">
        <f t="shared" si="10"/>
        <v>0</v>
      </c>
      <c r="AB50" s="36">
        <f t="shared" si="10"/>
        <v>0</v>
      </c>
      <c r="AC50" s="36">
        <f t="shared" si="10"/>
        <v>0</v>
      </c>
      <c r="AD50" s="59"/>
    </row>
    <row r="51" ht="16.05" customHeight="1" spans="1:30">
      <c r="A51" s="40" t="s">
        <v>12561</v>
      </c>
      <c r="B51" s="317" t="s">
        <v>12562</v>
      </c>
      <c r="C51" s="327">
        <f t="shared" si="0"/>
        <v>0</v>
      </c>
      <c r="D51" s="327">
        <f t="shared" si="1"/>
        <v>0</v>
      </c>
      <c r="E51" s="36">
        <f t="shared" ref="E51:T60" si="11">SUMPRODUCT(E$377:E$599*(LEFT($A$377:$A$599,LEN($A51))=$A51))</f>
        <v>0</v>
      </c>
      <c r="F51" s="36">
        <f t="shared" si="11"/>
        <v>0</v>
      </c>
      <c r="G51" s="36">
        <f t="shared" si="11"/>
        <v>0</v>
      </c>
      <c r="H51" s="36">
        <f t="shared" si="11"/>
        <v>0</v>
      </c>
      <c r="I51" s="36">
        <f t="shared" si="11"/>
        <v>0</v>
      </c>
      <c r="J51" s="36">
        <f t="shared" si="11"/>
        <v>0</v>
      </c>
      <c r="K51" s="36">
        <f t="shared" si="11"/>
        <v>0</v>
      </c>
      <c r="L51" s="36">
        <f t="shared" si="11"/>
        <v>0</v>
      </c>
      <c r="M51" s="36">
        <f t="shared" si="11"/>
        <v>0</v>
      </c>
      <c r="N51" s="36">
        <f t="shared" si="11"/>
        <v>0</v>
      </c>
      <c r="O51" s="36">
        <f t="shared" si="11"/>
        <v>0</v>
      </c>
      <c r="P51" s="36">
        <f t="shared" si="11"/>
        <v>0</v>
      </c>
      <c r="Q51" s="36">
        <f t="shared" si="11"/>
        <v>0</v>
      </c>
      <c r="R51" s="36">
        <f t="shared" si="11"/>
        <v>0</v>
      </c>
      <c r="S51" s="36">
        <f t="shared" si="11"/>
        <v>0</v>
      </c>
      <c r="T51" s="36">
        <f t="shared" si="11"/>
        <v>0</v>
      </c>
      <c r="U51" s="327">
        <f t="shared" si="3"/>
        <v>0</v>
      </c>
      <c r="V51" s="36">
        <f t="shared" ref="V51:AC60" si="12">SUMPRODUCT(V$377:V$599*(LEFT($A$377:$A$599,LEN($A51))=$A51))</f>
        <v>0</v>
      </c>
      <c r="W51" s="36">
        <f t="shared" si="12"/>
        <v>0</v>
      </c>
      <c r="X51" s="36">
        <f t="shared" si="12"/>
        <v>0</v>
      </c>
      <c r="Y51" s="36">
        <f t="shared" si="12"/>
        <v>0</v>
      </c>
      <c r="Z51" s="36">
        <f t="shared" si="12"/>
        <v>0</v>
      </c>
      <c r="AA51" s="36">
        <f t="shared" si="12"/>
        <v>0</v>
      </c>
      <c r="AB51" s="36">
        <f t="shared" si="12"/>
        <v>0</v>
      </c>
      <c r="AC51" s="36">
        <f t="shared" si="12"/>
        <v>0</v>
      </c>
      <c r="AD51" s="59"/>
    </row>
    <row r="52" ht="16.05" customHeight="1" spans="1:30">
      <c r="A52" s="46" t="s">
        <v>12563</v>
      </c>
      <c r="B52" s="317" t="s">
        <v>12564</v>
      </c>
      <c r="C52" s="327">
        <f t="shared" si="0"/>
        <v>0</v>
      </c>
      <c r="D52" s="327">
        <f t="shared" si="1"/>
        <v>0</v>
      </c>
      <c r="E52" s="36">
        <f t="shared" si="11"/>
        <v>0</v>
      </c>
      <c r="F52" s="36">
        <f t="shared" si="11"/>
        <v>0</v>
      </c>
      <c r="G52" s="36">
        <f t="shared" si="11"/>
        <v>0</v>
      </c>
      <c r="H52" s="36">
        <f t="shared" si="11"/>
        <v>0</v>
      </c>
      <c r="I52" s="36">
        <f t="shared" si="11"/>
        <v>0</v>
      </c>
      <c r="J52" s="36">
        <f t="shared" si="11"/>
        <v>0</v>
      </c>
      <c r="K52" s="36">
        <f t="shared" si="11"/>
        <v>0</v>
      </c>
      <c r="L52" s="36">
        <f t="shared" si="11"/>
        <v>0</v>
      </c>
      <c r="M52" s="36">
        <f t="shared" si="11"/>
        <v>0</v>
      </c>
      <c r="N52" s="36">
        <f t="shared" si="11"/>
        <v>0</v>
      </c>
      <c r="O52" s="36">
        <f t="shared" si="11"/>
        <v>0</v>
      </c>
      <c r="P52" s="36">
        <f t="shared" si="11"/>
        <v>0</v>
      </c>
      <c r="Q52" s="36">
        <f t="shared" si="11"/>
        <v>0</v>
      </c>
      <c r="R52" s="36">
        <f t="shared" si="11"/>
        <v>0</v>
      </c>
      <c r="S52" s="36">
        <f t="shared" si="11"/>
        <v>0</v>
      </c>
      <c r="T52" s="36">
        <f t="shared" si="11"/>
        <v>0</v>
      </c>
      <c r="U52" s="327">
        <f t="shared" si="3"/>
        <v>0</v>
      </c>
      <c r="V52" s="36">
        <f t="shared" si="12"/>
        <v>0</v>
      </c>
      <c r="W52" s="36">
        <f t="shared" si="12"/>
        <v>0</v>
      </c>
      <c r="X52" s="36">
        <f t="shared" si="12"/>
        <v>0</v>
      </c>
      <c r="Y52" s="36">
        <f t="shared" si="12"/>
        <v>0</v>
      </c>
      <c r="Z52" s="36">
        <f t="shared" si="12"/>
        <v>0</v>
      </c>
      <c r="AA52" s="36">
        <f t="shared" si="12"/>
        <v>0</v>
      </c>
      <c r="AB52" s="36">
        <f t="shared" si="12"/>
        <v>0</v>
      </c>
      <c r="AC52" s="36">
        <f t="shared" si="12"/>
        <v>0</v>
      </c>
      <c r="AD52" s="59"/>
    </row>
    <row r="53" ht="16.05" customHeight="1" spans="1:30">
      <c r="A53" s="40" t="s">
        <v>12565</v>
      </c>
      <c r="B53" s="317" t="s">
        <v>12566</v>
      </c>
      <c r="C53" s="327">
        <f t="shared" si="0"/>
        <v>0</v>
      </c>
      <c r="D53" s="327">
        <f t="shared" si="1"/>
        <v>0</v>
      </c>
      <c r="E53" s="36">
        <f t="shared" si="11"/>
        <v>0</v>
      </c>
      <c r="F53" s="36">
        <f t="shared" si="11"/>
        <v>0</v>
      </c>
      <c r="G53" s="36">
        <f t="shared" si="11"/>
        <v>0</v>
      </c>
      <c r="H53" s="36">
        <f t="shared" si="11"/>
        <v>0</v>
      </c>
      <c r="I53" s="36">
        <f t="shared" si="11"/>
        <v>0</v>
      </c>
      <c r="J53" s="36">
        <f t="shared" si="11"/>
        <v>0</v>
      </c>
      <c r="K53" s="36">
        <f t="shared" si="11"/>
        <v>0</v>
      </c>
      <c r="L53" s="36">
        <f t="shared" si="11"/>
        <v>0</v>
      </c>
      <c r="M53" s="36">
        <f t="shared" si="11"/>
        <v>0</v>
      </c>
      <c r="N53" s="36">
        <f t="shared" si="11"/>
        <v>0</v>
      </c>
      <c r="O53" s="36">
        <f t="shared" si="11"/>
        <v>0</v>
      </c>
      <c r="P53" s="36">
        <f t="shared" si="11"/>
        <v>0</v>
      </c>
      <c r="Q53" s="36">
        <f t="shared" si="11"/>
        <v>0</v>
      </c>
      <c r="R53" s="36">
        <f t="shared" si="11"/>
        <v>0</v>
      </c>
      <c r="S53" s="36">
        <f t="shared" si="11"/>
        <v>0</v>
      </c>
      <c r="T53" s="36">
        <f t="shared" si="11"/>
        <v>0</v>
      </c>
      <c r="U53" s="327">
        <f t="shared" si="3"/>
        <v>0</v>
      </c>
      <c r="V53" s="36">
        <f t="shared" si="12"/>
        <v>0</v>
      </c>
      <c r="W53" s="36">
        <f t="shared" si="12"/>
        <v>0</v>
      </c>
      <c r="X53" s="36">
        <f t="shared" si="12"/>
        <v>0</v>
      </c>
      <c r="Y53" s="36">
        <f t="shared" si="12"/>
        <v>0</v>
      </c>
      <c r="Z53" s="36">
        <f t="shared" si="12"/>
        <v>0</v>
      </c>
      <c r="AA53" s="36">
        <f t="shared" si="12"/>
        <v>0</v>
      </c>
      <c r="AB53" s="36">
        <f t="shared" si="12"/>
        <v>0</v>
      </c>
      <c r="AC53" s="36">
        <f t="shared" si="12"/>
        <v>0</v>
      </c>
      <c r="AD53" s="59"/>
    </row>
    <row r="54" ht="16.05" customHeight="1" spans="1:30">
      <c r="A54" s="40" t="s">
        <v>12567</v>
      </c>
      <c r="B54" s="317" t="s">
        <v>12568</v>
      </c>
      <c r="C54" s="327">
        <f t="shared" si="0"/>
        <v>0</v>
      </c>
      <c r="D54" s="327">
        <f t="shared" si="1"/>
        <v>0</v>
      </c>
      <c r="E54" s="36">
        <f t="shared" si="11"/>
        <v>0</v>
      </c>
      <c r="F54" s="36">
        <f t="shared" si="11"/>
        <v>0</v>
      </c>
      <c r="G54" s="36">
        <f t="shared" si="11"/>
        <v>0</v>
      </c>
      <c r="H54" s="36">
        <f t="shared" si="11"/>
        <v>0</v>
      </c>
      <c r="I54" s="36">
        <f t="shared" si="11"/>
        <v>0</v>
      </c>
      <c r="J54" s="36">
        <f t="shared" si="11"/>
        <v>0</v>
      </c>
      <c r="K54" s="36">
        <f t="shared" si="11"/>
        <v>0</v>
      </c>
      <c r="L54" s="36">
        <f t="shared" si="11"/>
        <v>0</v>
      </c>
      <c r="M54" s="36">
        <f t="shared" si="11"/>
        <v>0</v>
      </c>
      <c r="N54" s="36">
        <f t="shared" si="11"/>
        <v>0</v>
      </c>
      <c r="O54" s="36">
        <f t="shared" si="11"/>
        <v>0</v>
      </c>
      <c r="P54" s="36">
        <f t="shared" si="11"/>
        <v>0</v>
      </c>
      <c r="Q54" s="36">
        <f t="shared" si="11"/>
        <v>0</v>
      </c>
      <c r="R54" s="36">
        <f t="shared" si="11"/>
        <v>0</v>
      </c>
      <c r="S54" s="36">
        <f t="shared" si="11"/>
        <v>0</v>
      </c>
      <c r="T54" s="36">
        <f t="shared" si="11"/>
        <v>0</v>
      </c>
      <c r="U54" s="327">
        <f t="shared" si="3"/>
        <v>0</v>
      </c>
      <c r="V54" s="36">
        <f t="shared" si="12"/>
        <v>0</v>
      </c>
      <c r="W54" s="36">
        <f t="shared" si="12"/>
        <v>0</v>
      </c>
      <c r="X54" s="36">
        <f t="shared" si="12"/>
        <v>0</v>
      </c>
      <c r="Y54" s="36">
        <f t="shared" si="12"/>
        <v>0</v>
      </c>
      <c r="Z54" s="36">
        <f t="shared" si="12"/>
        <v>0</v>
      </c>
      <c r="AA54" s="36">
        <f t="shared" si="12"/>
        <v>0</v>
      </c>
      <c r="AB54" s="36">
        <f t="shared" si="12"/>
        <v>0</v>
      </c>
      <c r="AC54" s="36">
        <f t="shared" si="12"/>
        <v>0</v>
      </c>
      <c r="AD54" s="59"/>
    </row>
    <row r="55" ht="16.05" customHeight="1" spans="1:30">
      <c r="A55" s="40" t="s">
        <v>12569</v>
      </c>
      <c r="B55" s="317" t="s">
        <v>12570</v>
      </c>
      <c r="C55" s="327">
        <f t="shared" si="0"/>
        <v>0</v>
      </c>
      <c r="D55" s="327">
        <f t="shared" si="1"/>
        <v>0</v>
      </c>
      <c r="E55" s="36">
        <f t="shared" si="11"/>
        <v>0</v>
      </c>
      <c r="F55" s="36">
        <f t="shared" si="11"/>
        <v>0</v>
      </c>
      <c r="G55" s="36">
        <f t="shared" si="11"/>
        <v>0</v>
      </c>
      <c r="H55" s="36">
        <f t="shared" si="11"/>
        <v>0</v>
      </c>
      <c r="I55" s="36">
        <f t="shared" si="11"/>
        <v>0</v>
      </c>
      <c r="J55" s="36">
        <f t="shared" si="11"/>
        <v>0</v>
      </c>
      <c r="K55" s="36">
        <f t="shared" si="11"/>
        <v>0</v>
      </c>
      <c r="L55" s="36">
        <f t="shared" si="11"/>
        <v>0</v>
      </c>
      <c r="M55" s="36">
        <f t="shared" si="11"/>
        <v>0</v>
      </c>
      <c r="N55" s="36">
        <f t="shared" si="11"/>
        <v>0</v>
      </c>
      <c r="O55" s="36">
        <f t="shared" si="11"/>
        <v>0</v>
      </c>
      <c r="P55" s="36">
        <f t="shared" si="11"/>
        <v>0</v>
      </c>
      <c r="Q55" s="36">
        <f t="shared" si="11"/>
        <v>0</v>
      </c>
      <c r="R55" s="36">
        <f t="shared" si="11"/>
        <v>0</v>
      </c>
      <c r="S55" s="36">
        <f t="shared" si="11"/>
        <v>0</v>
      </c>
      <c r="T55" s="36">
        <f t="shared" si="11"/>
        <v>0</v>
      </c>
      <c r="U55" s="327">
        <f t="shared" si="3"/>
        <v>0</v>
      </c>
      <c r="V55" s="36">
        <f t="shared" si="12"/>
        <v>0</v>
      </c>
      <c r="W55" s="36">
        <f t="shared" si="12"/>
        <v>0</v>
      </c>
      <c r="X55" s="36">
        <f t="shared" si="12"/>
        <v>0</v>
      </c>
      <c r="Y55" s="36">
        <f t="shared" si="12"/>
        <v>0</v>
      </c>
      <c r="Z55" s="36">
        <f t="shared" si="12"/>
        <v>0</v>
      </c>
      <c r="AA55" s="36">
        <f t="shared" si="12"/>
        <v>0</v>
      </c>
      <c r="AB55" s="36">
        <f t="shared" si="12"/>
        <v>0</v>
      </c>
      <c r="AC55" s="36">
        <f t="shared" si="12"/>
        <v>0</v>
      </c>
      <c r="AD55" s="59"/>
    </row>
    <row r="56" ht="16.05" customHeight="1" spans="1:30">
      <c r="A56" s="43" t="s">
        <v>12571</v>
      </c>
      <c r="B56" s="317" t="s">
        <v>12572</v>
      </c>
      <c r="C56" s="327">
        <f t="shared" si="0"/>
        <v>0</v>
      </c>
      <c r="D56" s="327">
        <f t="shared" si="1"/>
        <v>0</v>
      </c>
      <c r="E56" s="36">
        <f t="shared" si="11"/>
        <v>0</v>
      </c>
      <c r="F56" s="36">
        <f t="shared" si="11"/>
        <v>0</v>
      </c>
      <c r="G56" s="36">
        <f t="shared" si="11"/>
        <v>0</v>
      </c>
      <c r="H56" s="36">
        <f t="shared" si="11"/>
        <v>0</v>
      </c>
      <c r="I56" s="36">
        <f t="shared" si="11"/>
        <v>0</v>
      </c>
      <c r="J56" s="36">
        <f t="shared" si="11"/>
        <v>0</v>
      </c>
      <c r="K56" s="36">
        <f t="shared" si="11"/>
        <v>0</v>
      </c>
      <c r="L56" s="36">
        <f t="shared" si="11"/>
        <v>0</v>
      </c>
      <c r="M56" s="36">
        <f t="shared" si="11"/>
        <v>0</v>
      </c>
      <c r="N56" s="36">
        <f t="shared" si="11"/>
        <v>0</v>
      </c>
      <c r="O56" s="36">
        <f t="shared" si="11"/>
        <v>0</v>
      </c>
      <c r="P56" s="36">
        <f t="shared" si="11"/>
        <v>0</v>
      </c>
      <c r="Q56" s="36">
        <f t="shared" si="11"/>
        <v>0</v>
      </c>
      <c r="R56" s="36">
        <f t="shared" si="11"/>
        <v>0</v>
      </c>
      <c r="S56" s="36">
        <f t="shared" si="11"/>
        <v>0</v>
      </c>
      <c r="T56" s="36">
        <f t="shared" si="11"/>
        <v>0</v>
      </c>
      <c r="U56" s="327">
        <f t="shared" si="3"/>
        <v>0</v>
      </c>
      <c r="V56" s="36">
        <f t="shared" si="12"/>
        <v>0</v>
      </c>
      <c r="W56" s="36">
        <f t="shared" si="12"/>
        <v>0</v>
      </c>
      <c r="X56" s="36">
        <f t="shared" si="12"/>
        <v>0</v>
      </c>
      <c r="Y56" s="36">
        <f t="shared" si="12"/>
        <v>0</v>
      </c>
      <c r="Z56" s="36">
        <f t="shared" si="12"/>
        <v>0</v>
      </c>
      <c r="AA56" s="36">
        <f t="shared" si="12"/>
        <v>0</v>
      </c>
      <c r="AB56" s="36">
        <f t="shared" si="12"/>
        <v>0</v>
      </c>
      <c r="AC56" s="36">
        <f t="shared" si="12"/>
        <v>0</v>
      </c>
      <c r="AD56" s="59"/>
    </row>
    <row r="57" ht="16.05" customHeight="1" spans="1:30">
      <c r="A57" s="43" t="s">
        <v>12573</v>
      </c>
      <c r="B57" s="317" t="s">
        <v>12574</v>
      </c>
      <c r="C57" s="327">
        <f t="shared" si="0"/>
        <v>0</v>
      </c>
      <c r="D57" s="327">
        <f t="shared" si="1"/>
        <v>0</v>
      </c>
      <c r="E57" s="36">
        <f t="shared" si="11"/>
        <v>0</v>
      </c>
      <c r="F57" s="36">
        <f t="shared" si="11"/>
        <v>0</v>
      </c>
      <c r="G57" s="36">
        <f t="shared" si="11"/>
        <v>0</v>
      </c>
      <c r="H57" s="36">
        <f t="shared" si="11"/>
        <v>0</v>
      </c>
      <c r="I57" s="36">
        <f t="shared" si="11"/>
        <v>0</v>
      </c>
      <c r="J57" s="36">
        <f t="shared" si="11"/>
        <v>0</v>
      </c>
      <c r="K57" s="36">
        <f t="shared" si="11"/>
        <v>0</v>
      </c>
      <c r="L57" s="36">
        <f t="shared" si="11"/>
        <v>0</v>
      </c>
      <c r="M57" s="36">
        <f t="shared" si="11"/>
        <v>0</v>
      </c>
      <c r="N57" s="36">
        <f t="shared" si="11"/>
        <v>0</v>
      </c>
      <c r="O57" s="36">
        <f t="shared" si="11"/>
        <v>0</v>
      </c>
      <c r="P57" s="36">
        <f t="shared" si="11"/>
        <v>0</v>
      </c>
      <c r="Q57" s="36">
        <f t="shared" si="11"/>
        <v>0</v>
      </c>
      <c r="R57" s="36">
        <f t="shared" si="11"/>
        <v>0</v>
      </c>
      <c r="S57" s="36">
        <f t="shared" si="11"/>
        <v>0</v>
      </c>
      <c r="T57" s="36">
        <f t="shared" si="11"/>
        <v>0</v>
      </c>
      <c r="U57" s="327">
        <f t="shared" si="3"/>
        <v>0</v>
      </c>
      <c r="V57" s="36">
        <f t="shared" si="12"/>
        <v>0</v>
      </c>
      <c r="W57" s="36">
        <f t="shared" si="12"/>
        <v>0</v>
      </c>
      <c r="X57" s="36">
        <f t="shared" si="12"/>
        <v>0</v>
      </c>
      <c r="Y57" s="36">
        <f t="shared" si="12"/>
        <v>0</v>
      </c>
      <c r="Z57" s="36">
        <f t="shared" si="12"/>
        <v>0</v>
      </c>
      <c r="AA57" s="36">
        <f t="shared" si="12"/>
        <v>0</v>
      </c>
      <c r="AB57" s="36">
        <f t="shared" si="12"/>
        <v>0</v>
      </c>
      <c r="AC57" s="36">
        <f t="shared" si="12"/>
        <v>0</v>
      </c>
      <c r="AD57" s="59"/>
    </row>
    <row r="58" ht="16.05" customHeight="1" spans="1:30">
      <c r="A58" s="43" t="s">
        <v>12575</v>
      </c>
      <c r="B58" s="317" t="s">
        <v>12576</v>
      </c>
      <c r="C58" s="327">
        <f t="shared" si="0"/>
        <v>0</v>
      </c>
      <c r="D58" s="327">
        <f t="shared" si="1"/>
        <v>0</v>
      </c>
      <c r="E58" s="36">
        <f t="shared" si="11"/>
        <v>0</v>
      </c>
      <c r="F58" s="36">
        <f t="shared" si="11"/>
        <v>0</v>
      </c>
      <c r="G58" s="36">
        <f t="shared" si="11"/>
        <v>0</v>
      </c>
      <c r="H58" s="36">
        <f t="shared" si="11"/>
        <v>0</v>
      </c>
      <c r="I58" s="36">
        <f t="shared" si="11"/>
        <v>0</v>
      </c>
      <c r="J58" s="36">
        <f t="shared" si="11"/>
        <v>0</v>
      </c>
      <c r="K58" s="36">
        <f t="shared" si="11"/>
        <v>0</v>
      </c>
      <c r="L58" s="36">
        <f t="shared" si="11"/>
        <v>0</v>
      </c>
      <c r="M58" s="36">
        <f t="shared" si="11"/>
        <v>0</v>
      </c>
      <c r="N58" s="36">
        <f t="shared" si="11"/>
        <v>0</v>
      </c>
      <c r="O58" s="36">
        <f t="shared" si="11"/>
        <v>0</v>
      </c>
      <c r="P58" s="36">
        <f t="shared" si="11"/>
        <v>0</v>
      </c>
      <c r="Q58" s="36">
        <f t="shared" si="11"/>
        <v>0</v>
      </c>
      <c r="R58" s="36">
        <f t="shared" si="11"/>
        <v>0</v>
      </c>
      <c r="S58" s="36">
        <f t="shared" si="11"/>
        <v>0</v>
      </c>
      <c r="T58" s="36">
        <f t="shared" si="11"/>
        <v>0</v>
      </c>
      <c r="U58" s="327">
        <f t="shared" si="3"/>
        <v>0</v>
      </c>
      <c r="V58" s="36">
        <f t="shared" si="12"/>
        <v>0</v>
      </c>
      <c r="W58" s="36">
        <f t="shared" si="12"/>
        <v>0</v>
      </c>
      <c r="X58" s="36">
        <f t="shared" si="12"/>
        <v>0</v>
      </c>
      <c r="Y58" s="36">
        <f t="shared" si="12"/>
        <v>0</v>
      </c>
      <c r="Z58" s="36">
        <f t="shared" si="12"/>
        <v>0</v>
      </c>
      <c r="AA58" s="36">
        <f t="shared" si="12"/>
        <v>0</v>
      </c>
      <c r="AB58" s="36">
        <f t="shared" si="12"/>
        <v>0</v>
      </c>
      <c r="AC58" s="36">
        <f t="shared" si="12"/>
        <v>0</v>
      </c>
      <c r="AD58" s="59"/>
    </row>
    <row r="59" ht="16.05" customHeight="1" spans="1:30">
      <c r="A59" s="43" t="s">
        <v>12577</v>
      </c>
      <c r="B59" s="317" t="s">
        <v>12578</v>
      </c>
      <c r="C59" s="327">
        <f t="shared" si="0"/>
        <v>0</v>
      </c>
      <c r="D59" s="327">
        <f t="shared" si="1"/>
        <v>0</v>
      </c>
      <c r="E59" s="36">
        <f t="shared" si="11"/>
        <v>0</v>
      </c>
      <c r="F59" s="36">
        <f t="shared" si="11"/>
        <v>0</v>
      </c>
      <c r="G59" s="36">
        <f t="shared" si="11"/>
        <v>0</v>
      </c>
      <c r="H59" s="36">
        <f t="shared" si="11"/>
        <v>0</v>
      </c>
      <c r="I59" s="36">
        <f t="shared" si="11"/>
        <v>0</v>
      </c>
      <c r="J59" s="36">
        <f t="shared" si="11"/>
        <v>0</v>
      </c>
      <c r="K59" s="36">
        <f t="shared" si="11"/>
        <v>0</v>
      </c>
      <c r="L59" s="36">
        <f t="shared" si="11"/>
        <v>0</v>
      </c>
      <c r="M59" s="36">
        <f t="shared" si="11"/>
        <v>0</v>
      </c>
      <c r="N59" s="36">
        <f t="shared" si="11"/>
        <v>0</v>
      </c>
      <c r="O59" s="36">
        <f t="shared" si="11"/>
        <v>0</v>
      </c>
      <c r="P59" s="36">
        <f t="shared" si="11"/>
        <v>0</v>
      </c>
      <c r="Q59" s="36">
        <f t="shared" si="11"/>
        <v>0</v>
      </c>
      <c r="R59" s="36">
        <f t="shared" si="11"/>
        <v>0</v>
      </c>
      <c r="S59" s="36">
        <f t="shared" si="11"/>
        <v>0</v>
      </c>
      <c r="T59" s="36">
        <f t="shared" si="11"/>
        <v>0</v>
      </c>
      <c r="U59" s="327">
        <f t="shared" si="3"/>
        <v>0</v>
      </c>
      <c r="V59" s="36">
        <f t="shared" si="12"/>
        <v>0</v>
      </c>
      <c r="W59" s="36">
        <f t="shared" si="12"/>
        <v>0</v>
      </c>
      <c r="X59" s="36">
        <f t="shared" si="12"/>
        <v>0</v>
      </c>
      <c r="Y59" s="36">
        <f t="shared" si="12"/>
        <v>0</v>
      </c>
      <c r="Z59" s="36">
        <f t="shared" si="12"/>
        <v>0</v>
      </c>
      <c r="AA59" s="36">
        <f t="shared" si="12"/>
        <v>0</v>
      </c>
      <c r="AB59" s="36">
        <f t="shared" si="12"/>
        <v>0</v>
      </c>
      <c r="AC59" s="36">
        <f t="shared" si="12"/>
        <v>0</v>
      </c>
      <c r="AD59" s="59"/>
    </row>
    <row r="60" ht="16.05" customHeight="1" spans="1:30">
      <c r="A60" s="43" t="s">
        <v>12579</v>
      </c>
      <c r="B60" s="317" t="s">
        <v>12580</v>
      </c>
      <c r="C60" s="327">
        <f t="shared" si="0"/>
        <v>0</v>
      </c>
      <c r="D60" s="327">
        <f t="shared" si="1"/>
        <v>0</v>
      </c>
      <c r="E60" s="36">
        <f t="shared" si="11"/>
        <v>0</v>
      </c>
      <c r="F60" s="36">
        <f t="shared" si="11"/>
        <v>0</v>
      </c>
      <c r="G60" s="36">
        <f t="shared" si="11"/>
        <v>0</v>
      </c>
      <c r="H60" s="36">
        <f t="shared" si="11"/>
        <v>0</v>
      </c>
      <c r="I60" s="36">
        <f t="shared" si="11"/>
        <v>0</v>
      </c>
      <c r="J60" s="36">
        <f t="shared" si="11"/>
        <v>0</v>
      </c>
      <c r="K60" s="36">
        <f t="shared" si="11"/>
        <v>0</v>
      </c>
      <c r="L60" s="36">
        <f t="shared" si="11"/>
        <v>0</v>
      </c>
      <c r="M60" s="36">
        <f t="shared" si="11"/>
        <v>0</v>
      </c>
      <c r="N60" s="36">
        <f t="shared" si="11"/>
        <v>0</v>
      </c>
      <c r="O60" s="36">
        <f t="shared" si="11"/>
        <v>0</v>
      </c>
      <c r="P60" s="36">
        <f t="shared" si="11"/>
        <v>0</v>
      </c>
      <c r="Q60" s="36">
        <f t="shared" si="11"/>
        <v>0</v>
      </c>
      <c r="R60" s="36">
        <f t="shared" si="11"/>
        <v>0</v>
      </c>
      <c r="S60" s="36">
        <f t="shared" si="11"/>
        <v>0</v>
      </c>
      <c r="T60" s="36">
        <f t="shared" si="11"/>
        <v>0</v>
      </c>
      <c r="U60" s="327">
        <f t="shared" si="3"/>
        <v>0</v>
      </c>
      <c r="V60" s="36">
        <f t="shared" si="12"/>
        <v>0</v>
      </c>
      <c r="W60" s="36">
        <f t="shared" si="12"/>
        <v>0</v>
      </c>
      <c r="X60" s="36">
        <f t="shared" si="12"/>
        <v>0</v>
      </c>
      <c r="Y60" s="36">
        <f t="shared" si="12"/>
        <v>0</v>
      </c>
      <c r="Z60" s="36">
        <f t="shared" si="12"/>
        <v>0</v>
      </c>
      <c r="AA60" s="36">
        <f t="shared" si="12"/>
        <v>0</v>
      </c>
      <c r="AB60" s="36">
        <f t="shared" si="12"/>
        <v>0</v>
      </c>
      <c r="AC60" s="36">
        <f t="shared" si="12"/>
        <v>0</v>
      </c>
      <c r="AD60" s="59"/>
    </row>
    <row r="61" ht="16.05" customHeight="1" spans="1:30">
      <c r="A61" s="43" t="s">
        <v>12581</v>
      </c>
      <c r="B61" s="317" t="s">
        <v>12582</v>
      </c>
      <c r="C61" s="327">
        <f t="shared" si="0"/>
        <v>0</v>
      </c>
      <c r="D61" s="327">
        <f t="shared" si="1"/>
        <v>0</v>
      </c>
      <c r="E61" s="36">
        <f t="shared" ref="E61:T70" si="13">SUMPRODUCT(E$377:E$599*(LEFT($A$377:$A$599,LEN($A61))=$A61))</f>
        <v>0</v>
      </c>
      <c r="F61" s="36">
        <f t="shared" si="13"/>
        <v>0</v>
      </c>
      <c r="G61" s="36">
        <f t="shared" si="13"/>
        <v>0</v>
      </c>
      <c r="H61" s="36">
        <f t="shared" si="13"/>
        <v>0</v>
      </c>
      <c r="I61" s="36">
        <f t="shared" si="13"/>
        <v>0</v>
      </c>
      <c r="J61" s="36">
        <f t="shared" si="13"/>
        <v>0</v>
      </c>
      <c r="K61" s="36">
        <f t="shared" si="13"/>
        <v>0</v>
      </c>
      <c r="L61" s="36">
        <f t="shared" si="13"/>
        <v>0</v>
      </c>
      <c r="M61" s="36">
        <f t="shared" si="13"/>
        <v>0</v>
      </c>
      <c r="N61" s="36">
        <f t="shared" si="13"/>
        <v>0</v>
      </c>
      <c r="O61" s="36">
        <f t="shared" si="13"/>
        <v>0</v>
      </c>
      <c r="P61" s="36">
        <f t="shared" si="13"/>
        <v>0</v>
      </c>
      <c r="Q61" s="36">
        <f t="shared" si="13"/>
        <v>0</v>
      </c>
      <c r="R61" s="36">
        <f t="shared" si="13"/>
        <v>0</v>
      </c>
      <c r="S61" s="36">
        <f t="shared" si="13"/>
        <v>0</v>
      </c>
      <c r="T61" s="36">
        <f t="shared" si="13"/>
        <v>0</v>
      </c>
      <c r="U61" s="327">
        <f t="shared" si="3"/>
        <v>0</v>
      </c>
      <c r="V61" s="36">
        <f t="shared" ref="V61:AC70" si="14">SUMPRODUCT(V$377:V$599*(LEFT($A$377:$A$599,LEN($A61))=$A61))</f>
        <v>0</v>
      </c>
      <c r="W61" s="36">
        <f t="shared" si="14"/>
        <v>0</v>
      </c>
      <c r="X61" s="36">
        <f t="shared" si="14"/>
        <v>0</v>
      </c>
      <c r="Y61" s="36">
        <f t="shared" si="14"/>
        <v>0</v>
      </c>
      <c r="Z61" s="36">
        <f t="shared" si="14"/>
        <v>0</v>
      </c>
      <c r="AA61" s="36">
        <f t="shared" si="14"/>
        <v>0</v>
      </c>
      <c r="AB61" s="36">
        <f t="shared" si="14"/>
        <v>0</v>
      </c>
      <c r="AC61" s="36">
        <f t="shared" si="14"/>
        <v>0</v>
      </c>
      <c r="AD61" s="59"/>
    </row>
    <row r="62" ht="16.05" customHeight="1" spans="1:30">
      <c r="A62" s="43" t="s">
        <v>12583</v>
      </c>
      <c r="B62" s="317" t="s">
        <v>12584</v>
      </c>
      <c r="C62" s="327">
        <f t="shared" si="0"/>
        <v>0</v>
      </c>
      <c r="D62" s="327">
        <f t="shared" si="1"/>
        <v>0</v>
      </c>
      <c r="E62" s="36">
        <f t="shared" si="13"/>
        <v>0</v>
      </c>
      <c r="F62" s="36">
        <f t="shared" si="13"/>
        <v>0</v>
      </c>
      <c r="G62" s="36">
        <f t="shared" si="13"/>
        <v>0</v>
      </c>
      <c r="H62" s="36">
        <f t="shared" si="13"/>
        <v>0</v>
      </c>
      <c r="I62" s="36">
        <f t="shared" si="13"/>
        <v>0</v>
      </c>
      <c r="J62" s="36">
        <f t="shared" si="13"/>
        <v>0</v>
      </c>
      <c r="K62" s="36">
        <f t="shared" si="13"/>
        <v>0</v>
      </c>
      <c r="L62" s="36">
        <f t="shared" si="13"/>
        <v>0</v>
      </c>
      <c r="M62" s="36">
        <f t="shared" si="13"/>
        <v>0</v>
      </c>
      <c r="N62" s="36">
        <f t="shared" si="13"/>
        <v>0</v>
      </c>
      <c r="O62" s="36">
        <f t="shared" si="13"/>
        <v>0</v>
      </c>
      <c r="P62" s="36">
        <f t="shared" si="13"/>
        <v>0</v>
      </c>
      <c r="Q62" s="36">
        <f t="shared" si="13"/>
        <v>0</v>
      </c>
      <c r="R62" s="36">
        <f t="shared" si="13"/>
        <v>0</v>
      </c>
      <c r="S62" s="36">
        <f t="shared" si="13"/>
        <v>0</v>
      </c>
      <c r="T62" s="36">
        <f t="shared" si="13"/>
        <v>0</v>
      </c>
      <c r="U62" s="327">
        <f t="shared" si="3"/>
        <v>0</v>
      </c>
      <c r="V62" s="36">
        <f t="shared" si="14"/>
        <v>0</v>
      </c>
      <c r="W62" s="36">
        <f t="shared" si="14"/>
        <v>0</v>
      </c>
      <c r="X62" s="36">
        <f t="shared" si="14"/>
        <v>0</v>
      </c>
      <c r="Y62" s="36">
        <f t="shared" si="14"/>
        <v>0</v>
      </c>
      <c r="Z62" s="36">
        <f t="shared" si="14"/>
        <v>0</v>
      </c>
      <c r="AA62" s="36">
        <f t="shared" si="14"/>
        <v>0</v>
      </c>
      <c r="AB62" s="36">
        <f t="shared" si="14"/>
        <v>0</v>
      </c>
      <c r="AC62" s="36">
        <f t="shared" si="14"/>
        <v>0</v>
      </c>
      <c r="AD62" s="59"/>
    </row>
    <row r="63" ht="16.05" customHeight="1" spans="1:30">
      <c r="A63" s="43" t="s">
        <v>12585</v>
      </c>
      <c r="B63" s="317" t="s">
        <v>12586</v>
      </c>
      <c r="C63" s="327">
        <f t="shared" si="0"/>
        <v>0</v>
      </c>
      <c r="D63" s="327">
        <f t="shared" si="1"/>
        <v>0</v>
      </c>
      <c r="E63" s="36">
        <f t="shared" si="13"/>
        <v>0</v>
      </c>
      <c r="F63" s="36">
        <f t="shared" si="13"/>
        <v>0</v>
      </c>
      <c r="G63" s="36">
        <f t="shared" si="13"/>
        <v>0</v>
      </c>
      <c r="H63" s="36">
        <f t="shared" si="13"/>
        <v>0</v>
      </c>
      <c r="I63" s="36">
        <f t="shared" si="13"/>
        <v>0</v>
      </c>
      <c r="J63" s="36">
        <f t="shared" si="13"/>
        <v>0</v>
      </c>
      <c r="K63" s="36">
        <f t="shared" si="13"/>
        <v>0</v>
      </c>
      <c r="L63" s="36">
        <f t="shared" si="13"/>
        <v>0</v>
      </c>
      <c r="M63" s="36">
        <f t="shared" si="13"/>
        <v>0</v>
      </c>
      <c r="N63" s="36">
        <f t="shared" si="13"/>
        <v>0</v>
      </c>
      <c r="O63" s="36">
        <f t="shared" si="13"/>
        <v>0</v>
      </c>
      <c r="P63" s="36">
        <f t="shared" si="13"/>
        <v>0</v>
      </c>
      <c r="Q63" s="36">
        <f t="shared" si="13"/>
        <v>0</v>
      </c>
      <c r="R63" s="36">
        <f t="shared" si="13"/>
        <v>0</v>
      </c>
      <c r="S63" s="36">
        <f t="shared" si="13"/>
        <v>0</v>
      </c>
      <c r="T63" s="36">
        <f t="shared" si="13"/>
        <v>0</v>
      </c>
      <c r="U63" s="327">
        <f t="shared" si="3"/>
        <v>0</v>
      </c>
      <c r="V63" s="36">
        <f t="shared" si="14"/>
        <v>0</v>
      </c>
      <c r="W63" s="36">
        <f t="shared" si="14"/>
        <v>0</v>
      </c>
      <c r="X63" s="36">
        <f t="shared" si="14"/>
        <v>0</v>
      </c>
      <c r="Y63" s="36">
        <f t="shared" si="14"/>
        <v>0</v>
      </c>
      <c r="Z63" s="36">
        <f t="shared" si="14"/>
        <v>0</v>
      </c>
      <c r="AA63" s="36">
        <f t="shared" si="14"/>
        <v>0</v>
      </c>
      <c r="AB63" s="36">
        <f t="shared" si="14"/>
        <v>0</v>
      </c>
      <c r="AC63" s="36">
        <f t="shared" si="14"/>
        <v>0</v>
      </c>
      <c r="AD63" s="59"/>
    </row>
    <row r="64" ht="16.05" customHeight="1" spans="1:30">
      <c r="A64" s="43" t="s">
        <v>12587</v>
      </c>
      <c r="B64" s="317" t="s">
        <v>12588</v>
      </c>
      <c r="C64" s="327">
        <f t="shared" si="0"/>
        <v>0</v>
      </c>
      <c r="D64" s="327">
        <f t="shared" si="1"/>
        <v>0</v>
      </c>
      <c r="E64" s="36">
        <f t="shared" si="13"/>
        <v>0</v>
      </c>
      <c r="F64" s="36">
        <f t="shared" si="13"/>
        <v>0</v>
      </c>
      <c r="G64" s="36">
        <f t="shared" si="13"/>
        <v>0</v>
      </c>
      <c r="H64" s="36">
        <f t="shared" si="13"/>
        <v>0</v>
      </c>
      <c r="I64" s="36">
        <f t="shared" si="13"/>
        <v>0</v>
      </c>
      <c r="J64" s="36">
        <f t="shared" si="13"/>
        <v>0</v>
      </c>
      <c r="K64" s="36">
        <f t="shared" si="13"/>
        <v>0</v>
      </c>
      <c r="L64" s="36">
        <f t="shared" si="13"/>
        <v>0</v>
      </c>
      <c r="M64" s="36">
        <f t="shared" si="13"/>
        <v>0</v>
      </c>
      <c r="N64" s="36">
        <f t="shared" si="13"/>
        <v>0</v>
      </c>
      <c r="O64" s="36">
        <f t="shared" si="13"/>
        <v>0</v>
      </c>
      <c r="P64" s="36">
        <f t="shared" si="13"/>
        <v>0</v>
      </c>
      <c r="Q64" s="36">
        <f t="shared" si="13"/>
        <v>0</v>
      </c>
      <c r="R64" s="36">
        <f t="shared" si="13"/>
        <v>0</v>
      </c>
      <c r="S64" s="36">
        <f t="shared" si="13"/>
        <v>0</v>
      </c>
      <c r="T64" s="36">
        <f t="shared" si="13"/>
        <v>0</v>
      </c>
      <c r="U64" s="327">
        <f t="shared" si="3"/>
        <v>0</v>
      </c>
      <c r="V64" s="36">
        <f t="shared" si="14"/>
        <v>0</v>
      </c>
      <c r="W64" s="36">
        <f t="shared" si="14"/>
        <v>0</v>
      </c>
      <c r="X64" s="36">
        <f t="shared" si="14"/>
        <v>0</v>
      </c>
      <c r="Y64" s="36">
        <f t="shared" si="14"/>
        <v>0</v>
      </c>
      <c r="Z64" s="36">
        <f t="shared" si="14"/>
        <v>0</v>
      </c>
      <c r="AA64" s="36">
        <f t="shared" si="14"/>
        <v>0</v>
      </c>
      <c r="AB64" s="36">
        <f t="shared" si="14"/>
        <v>0</v>
      </c>
      <c r="AC64" s="36">
        <f t="shared" si="14"/>
        <v>0</v>
      </c>
      <c r="AD64" s="59"/>
    </row>
    <row r="65" ht="16.05" customHeight="1" spans="1:30">
      <c r="A65" s="43" t="s">
        <v>12589</v>
      </c>
      <c r="B65" s="317" t="s">
        <v>12590</v>
      </c>
      <c r="C65" s="327">
        <f t="shared" si="0"/>
        <v>0</v>
      </c>
      <c r="D65" s="327">
        <f t="shared" si="1"/>
        <v>0</v>
      </c>
      <c r="E65" s="36">
        <f t="shared" si="13"/>
        <v>0</v>
      </c>
      <c r="F65" s="36">
        <f t="shared" si="13"/>
        <v>0</v>
      </c>
      <c r="G65" s="36">
        <f t="shared" si="13"/>
        <v>0</v>
      </c>
      <c r="H65" s="36">
        <f t="shared" si="13"/>
        <v>0</v>
      </c>
      <c r="I65" s="36">
        <f t="shared" si="13"/>
        <v>0</v>
      </c>
      <c r="J65" s="36">
        <f t="shared" si="13"/>
        <v>0</v>
      </c>
      <c r="K65" s="36">
        <f t="shared" si="13"/>
        <v>0</v>
      </c>
      <c r="L65" s="36">
        <f t="shared" si="13"/>
        <v>0</v>
      </c>
      <c r="M65" s="36">
        <f t="shared" si="13"/>
        <v>0</v>
      </c>
      <c r="N65" s="36">
        <f t="shared" si="13"/>
        <v>0</v>
      </c>
      <c r="O65" s="36">
        <f t="shared" si="13"/>
        <v>0</v>
      </c>
      <c r="P65" s="36">
        <f t="shared" si="13"/>
        <v>0</v>
      </c>
      <c r="Q65" s="36">
        <f t="shared" si="13"/>
        <v>0</v>
      </c>
      <c r="R65" s="36">
        <f t="shared" si="13"/>
        <v>0</v>
      </c>
      <c r="S65" s="36">
        <f t="shared" si="13"/>
        <v>0</v>
      </c>
      <c r="T65" s="36">
        <f t="shared" si="13"/>
        <v>0</v>
      </c>
      <c r="U65" s="327">
        <f t="shared" si="3"/>
        <v>0</v>
      </c>
      <c r="V65" s="36">
        <f t="shared" si="14"/>
        <v>0</v>
      </c>
      <c r="W65" s="36">
        <f t="shared" si="14"/>
        <v>0</v>
      </c>
      <c r="X65" s="36">
        <f t="shared" si="14"/>
        <v>0</v>
      </c>
      <c r="Y65" s="36">
        <f t="shared" si="14"/>
        <v>0</v>
      </c>
      <c r="Z65" s="36">
        <f t="shared" si="14"/>
        <v>0</v>
      </c>
      <c r="AA65" s="36">
        <f t="shared" si="14"/>
        <v>0</v>
      </c>
      <c r="AB65" s="36">
        <f t="shared" si="14"/>
        <v>0</v>
      </c>
      <c r="AC65" s="36">
        <f t="shared" si="14"/>
        <v>0</v>
      </c>
      <c r="AD65" s="59"/>
    </row>
    <row r="66" ht="16.05" customHeight="1" spans="1:30">
      <c r="A66" s="43" t="s">
        <v>12591</v>
      </c>
      <c r="B66" s="317" t="s">
        <v>12592</v>
      </c>
      <c r="C66" s="327">
        <f t="shared" si="0"/>
        <v>0</v>
      </c>
      <c r="D66" s="327">
        <f t="shared" si="1"/>
        <v>0</v>
      </c>
      <c r="E66" s="36">
        <f t="shared" si="13"/>
        <v>0</v>
      </c>
      <c r="F66" s="36">
        <f t="shared" si="13"/>
        <v>0</v>
      </c>
      <c r="G66" s="36">
        <f t="shared" si="13"/>
        <v>0</v>
      </c>
      <c r="H66" s="36">
        <f t="shared" si="13"/>
        <v>0</v>
      </c>
      <c r="I66" s="36">
        <f t="shared" si="13"/>
        <v>0</v>
      </c>
      <c r="J66" s="36">
        <f t="shared" si="13"/>
        <v>0</v>
      </c>
      <c r="K66" s="36">
        <f t="shared" si="13"/>
        <v>0</v>
      </c>
      <c r="L66" s="36">
        <f t="shared" si="13"/>
        <v>0</v>
      </c>
      <c r="M66" s="36">
        <f t="shared" si="13"/>
        <v>0</v>
      </c>
      <c r="N66" s="36">
        <f t="shared" si="13"/>
        <v>0</v>
      </c>
      <c r="O66" s="36">
        <f t="shared" si="13"/>
        <v>0</v>
      </c>
      <c r="P66" s="36">
        <f t="shared" si="13"/>
        <v>0</v>
      </c>
      <c r="Q66" s="36">
        <f t="shared" si="13"/>
        <v>0</v>
      </c>
      <c r="R66" s="36">
        <f t="shared" si="13"/>
        <v>0</v>
      </c>
      <c r="S66" s="36">
        <f t="shared" si="13"/>
        <v>0</v>
      </c>
      <c r="T66" s="36">
        <f t="shared" si="13"/>
        <v>0</v>
      </c>
      <c r="U66" s="327">
        <f t="shared" si="3"/>
        <v>0</v>
      </c>
      <c r="V66" s="36">
        <f t="shared" si="14"/>
        <v>0</v>
      </c>
      <c r="W66" s="36">
        <f t="shared" si="14"/>
        <v>0</v>
      </c>
      <c r="X66" s="36">
        <f t="shared" si="14"/>
        <v>0</v>
      </c>
      <c r="Y66" s="36">
        <f t="shared" si="14"/>
        <v>0</v>
      </c>
      <c r="Z66" s="36">
        <f t="shared" si="14"/>
        <v>0</v>
      </c>
      <c r="AA66" s="36">
        <f t="shared" si="14"/>
        <v>0</v>
      </c>
      <c r="AB66" s="36">
        <f t="shared" si="14"/>
        <v>0</v>
      </c>
      <c r="AC66" s="36">
        <f t="shared" si="14"/>
        <v>0</v>
      </c>
      <c r="AD66" s="59"/>
    </row>
    <row r="67" ht="16.05" customHeight="1" spans="1:30">
      <c r="A67" s="43" t="s">
        <v>12593</v>
      </c>
      <c r="B67" s="317" t="s">
        <v>12594</v>
      </c>
      <c r="C67" s="327">
        <f t="shared" si="0"/>
        <v>0</v>
      </c>
      <c r="D67" s="327">
        <f t="shared" si="1"/>
        <v>0</v>
      </c>
      <c r="E67" s="36">
        <f t="shared" si="13"/>
        <v>0</v>
      </c>
      <c r="F67" s="36">
        <f t="shared" si="13"/>
        <v>0</v>
      </c>
      <c r="G67" s="36">
        <f t="shared" si="13"/>
        <v>0</v>
      </c>
      <c r="H67" s="36">
        <f t="shared" si="13"/>
        <v>0</v>
      </c>
      <c r="I67" s="36">
        <f t="shared" si="13"/>
        <v>0</v>
      </c>
      <c r="J67" s="36">
        <f t="shared" si="13"/>
        <v>0</v>
      </c>
      <c r="K67" s="36">
        <f t="shared" si="13"/>
        <v>0</v>
      </c>
      <c r="L67" s="36">
        <f t="shared" si="13"/>
        <v>0</v>
      </c>
      <c r="M67" s="36">
        <f t="shared" si="13"/>
        <v>0</v>
      </c>
      <c r="N67" s="36">
        <f t="shared" si="13"/>
        <v>0</v>
      </c>
      <c r="O67" s="36">
        <f t="shared" si="13"/>
        <v>0</v>
      </c>
      <c r="P67" s="36">
        <f t="shared" si="13"/>
        <v>0</v>
      </c>
      <c r="Q67" s="36">
        <f t="shared" si="13"/>
        <v>0</v>
      </c>
      <c r="R67" s="36">
        <f t="shared" si="13"/>
        <v>0</v>
      </c>
      <c r="S67" s="36">
        <f t="shared" si="13"/>
        <v>0</v>
      </c>
      <c r="T67" s="36">
        <f t="shared" si="13"/>
        <v>0</v>
      </c>
      <c r="U67" s="327">
        <f t="shared" si="3"/>
        <v>0</v>
      </c>
      <c r="V67" s="36">
        <f t="shared" si="14"/>
        <v>0</v>
      </c>
      <c r="W67" s="36">
        <f t="shared" si="14"/>
        <v>0</v>
      </c>
      <c r="X67" s="36">
        <f t="shared" si="14"/>
        <v>0</v>
      </c>
      <c r="Y67" s="36">
        <f t="shared" si="14"/>
        <v>0</v>
      </c>
      <c r="Z67" s="36">
        <f t="shared" si="14"/>
        <v>0</v>
      </c>
      <c r="AA67" s="36">
        <f t="shared" si="14"/>
        <v>0</v>
      </c>
      <c r="AB67" s="36">
        <f t="shared" si="14"/>
        <v>0</v>
      </c>
      <c r="AC67" s="36">
        <f t="shared" si="14"/>
        <v>0</v>
      </c>
      <c r="AD67" s="59"/>
    </row>
    <row r="68" ht="16.05" customHeight="1" spans="1:30">
      <c r="A68" s="43" t="s">
        <v>12595</v>
      </c>
      <c r="B68" s="317" t="s">
        <v>12596</v>
      </c>
      <c r="C68" s="327">
        <f t="shared" si="0"/>
        <v>0</v>
      </c>
      <c r="D68" s="327">
        <f t="shared" si="1"/>
        <v>0</v>
      </c>
      <c r="E68" s="36">
        <f t="shared" si="13"/>
        <v>0</v>
      </c>
      <c r="F68" s="36">
        <f t="shared" si="13"/>
        <v>0</v>
      </c>
      <c r="G68" s="36">
        <f t="shared" si="13"/>
        <v>0</v>
      </c>
      <c r="H68" s="36">
        <f t="shared" si="13"/>
        <v>0</v>
      </c>
      <c r="I68" s="36">
        <f t="shared" si="13"/>
        <v>0</v>
      </c>
      <c r="J68" s="36">
        <f t="shared" si="13"/>
        <v>0</v>
      </c>
      <c r="K68" s="36">
        <f t="shared" si="13"/>
        <v>0</v>
      </c>
      <c r="L68" s="36">
        <f t="shared" si="13"/>
        <v>0</v>
      </c>
      <c r="M68" s="36">
        <f t="shared" si="13"/>
        <v>0</v>
      </c>
      <c r="N68" s="36">
        <f t="shared" si="13"/>
        <v>0</v>
      </c>
      <c r="O68" s="36">
        <f t="shared" si="13"/>
        <v>0</v>
      </c>
      <c r="P68" s="36">
        <f t="shared" si="13"/>
        <v>0</v>
      </c>
      <c r="Q68" s="36">
        <f t="shared" si="13"/>
        <v>0</v>
      </c>
      <c r="R68" s="36">
        <f t="shared" si="13"/>
        <v>0</v>
      </c>
      <c r="S68" s="36">
        <f t="shared" si="13"/>
        <v>0</v>
      </c>
      <c r="T68" s="36">
        <f t="shared" si="13"/>
        <v>0</v>
      </c>
      <c r="U68" s="327">
        <f t="shared" si="3"/>
        <v>0</v>
      </c>
      <c r="V68" s="36">
        <f t="shared" si="14"/>
        <v>0</v>
      </c>
      <c r="W68" s="36">
        <f t="shared" si="14"/>
        <v>0</v>
      </c>
      <c r="X68" s="36">
        <f t="shared" si="14"/>
        <v>0</v>
      </c>
      <c r="Y68" s="36">
        <f t="shared" si="14"/>
        <v>0</v>
      </c>
      <c r="Z68" s="36">
        <f t="shared" si="14"/>
        <v>0</v>
      </c>
      <c r="AA68" s="36">
        <f t="shared" si="14"/>
        <v>0</v>
      </c>
      <c r="AB68" s="36">
        <f t="shared" si="14"/>
        <v>0</v>
      </c>
      <c r="AC68" s="36">
        <f t="shared" si="14"/>
        <v>0</v>
      </c>
      <c r="AD68" s="59"/>
    </row>
    <row r="69" ht="16.05" customHeight="1" spans="1:30">
      <c r="A69" s="43" t="s">
        <v>12597</v>
      </c>
      <c r="B69" s="317" t="s">
        <v>12598</v>
      </c>
      <c r="C69" s="327">
        <f t="shared" si="0"/>
        <v>0</v>
      </c>
      <c r="D69" s="327">
        <f t="shared" si="1"/>
        <v>0</v>
      </c>
      <c r="E69" s="36">
        <f t="shared" si="13"/>
        <v>0</v>
      </c>
      <c r="F69" s="36">
        <f t="shared" si="13"/>
        <v>0</v>
      </c>
      <c r="G69" s="36">
        <f t="shared" si="13"/>
        <v>0</v>
      </c>
      <c r="H69" s="36">
        <f t="shared" si="13"/>
        <v>0</v>
      </c>
      <c r="I69" s="36">
        <f t="shared" si="13"/>
        <v>0</v>
      </c>
      <c r="J69" s="36">
        <f t="shared" si="13"/>
        <v>0</v>
      </c>
      <c r="K69" s="36">
        <f t="shared" si="13"/>
        <v>0</v>
      </c>
      <c r="L69" s="36">
        <f t="shared" si="13"/>
        <v>0</v>
      </c>
      <c r="M69" s="36">
        <f t="shared" si="13"/>
        <v>0</v>
      </c>
      <c r="N69" s="36">
        <f t="shared" si="13"/>
        <v>0</v>
      </c>
      <c r="O69" s="36">
        <f t="shared" si="13"/>
        <v>0</v>
      </c>
      <c r="P69" s="36">
        <f t="shared" si="13"/>
        <v>0</v>
      </c>
      <c r="Q69" s="36">
        <f t="shared" si="13"/>
        <v>0</v>
      </c>
      <c r="R69" s="36">
        <f t="shared" si="13"/>
        <v>0</v>
      </c>
      <c r="S69" s="36">
        <f t="shared" si="13"/>
        <v>0</v>
      </c>
      <c r="T69" s="36">
        <f t="shared" si="13"/>
        <v>0</v>
      </c>
      <c r="U69" s="327">
        <f t="shared" si="3"/>
        <v>0</v>
      </c>
      <c r="V69" s="36">
        <f t="shared" si="14"/>
        <v>0</v>
      </c>
      <c r="W69" s="36">
        <f t="shared" si="14"/>
        <v>0</v>
      </c>
      <c r="X69" s="36">
        <f t="shared" si="14"/>
        <v>0</v>
      </c>
      <c r="Y69" s="36">
        <f t="shared" si="14"/>
        <v>0</v>
      </c>
      <c r="Z69" s="36">
        <f t="shared" si="14"/>
        <v>0</v>
      </c>
      <c r="AA69" s="36">
        <f t="shared" si="14"/>
        <v>0</v>
      </c>
      <c r="AB69" s="36">
        <f t="shared" si="14"/>
        <v>0</v>
      </c>
      <c r="AC69" s="36">
        <f t="shared" si="14"/>
        <v>0</v>
      </c>
      <c r="AD69" s="59"/>
    </row>
    <row r="70" ht="16.05" customHeight="1" spans="1:30">
      <c r="A70" s="43" t="s">
        <v>12599</v>
      </c>
      <c r="B70" s="317" t="s">
        <v>12600</v>
      </c>
      <c r="C70" s="327">
        <f t="shared" si="0"/>
        <v>0</v>
      </c>
      <c r="D70" s="327">
        <f t="shared" si="1"/>
        <v>0</v>
      </c>
      <c r="E70" s="36">
        <f t="shared" si="13"/>
        <v>0</v>
      </c>
      <c r="F70" s="36">
        <f t="shared" si="13"/>
        <v>0</v>
      </c>
      <c r="G70" s="36">
        <f t="shared" si="13"/>
        <v>0</v>
      </c>
      <c r="H70" s="36">
        <f t="shared" si="13"/>
        <v>0</v>
      </c>
      <c r="I70" s="36">
        <f t="shared" si="13"/>
        <v>0</v>
      </c>
      <c r="J70" s="36">
        <f t="shared" si="13"/>
        <v>0</v>
      </c>
      <c r="K70" s="36">
        <f t="shared" si="13"/>
        <v>0</v>
      </c>
      <c r="L70" s="36">
        <f t="shared" si="13"/>
        <v>0</v>
      </c>
      <c r="M70" s="36">
        <f t="shared" si="13"/>
        <v>0</v>
      </c>
      <c r="N70" s="36">
        <f t="shared" si="13"/>
        <v>0</v>
      </c>
      <c r="O70" s="36">
        <f t="shared" si="13"/>
        <v>0</v>
      </c>
      <c r="P70" s="36">
        <f t="shared" si="13"/>
        <v>0</v>
      </c>
      <c r="Q70" s="36">
        <f t="shared" si="13"/>
        <v>0</v>
      </c>
      <c r="R70" s="36">
        <f t="shared" si="13"/>
        <v>0</v>
      </c>
      <c r="S70" s="36">
        <f t="shared" si="13"/>
        <v>0</v>
      </c>
      <c r="T70" s="36">
        <f t="shared" si="13"/>
        <v>0</v>
      </c>
      <c r="U70" s="327">
        <f t="shared" si="3"/>
        <v>0</v>
      </c>
      <c r="V70" s="36">
        <f t="shared" si="14"/>
        <v>0</v>
      </c>
      <c r="W70" s="36">
        <f t="shared" si="14"/>
        <v>0</v>
      </c>
      <c r="X70" s="36">
        <f t="shared" si="14"/>
        <v>0</v>
      </c>
      <c r="Y70" s="36">
        <f t="shared" si="14"/>
        <v>0</v>
      </c>
      <c r="Z70" s="36">
        <f t="shared" si="14"/>
        <v>0</v>
      </c>
      <c r="AA70" s="36">
        <f t="shared" si="14"/>
        <v>0</v>
      </c>
      <c r="AB70" s="36">
        <f t="shared" si="14"/>
        <v>0</v>
      </c>
      <c r="AC70" s="36">
        <f t="shared" si="14"/>
        <v>0</v>
      </c>
      <c r="AD70" s="59"/>
    </row>
    <row r="71" ht="16.05" customHeight="1" spans="1:30">
      <c r="A71" s="43" t="s">
        <v>12601</v>
      </c>
      <c r="B71" s="317" t="s">
        <v>12602</v>
      </c>
      <c r="C71" s="327">
        <f t="shared" si="0"/>
        <v>0</v>
      </c>
      <c r="D71" s="327">
        <f t="shared" si="1"/>
        <v>0</v>
      </c>
      <c r="E71" s="36">
        <f t="shared" ref="E71:T80" si="15">SUMPRODUCT(E$377:E$599*(LEFT($A$377:$A$599,LEN($A71))=$A71))</f>
        <v>0</v>
      </c>
      <c r="F71" s="36">
        <f t="shared" si="15"/>
        <v>0</v>
      </c>
      <c r="G71" s="36">
        <f t="shared" si="15"/>
        <v>0</v>
      </c>
      <c r="H71" s="36">
        <f t="shared" si="15"/>
        <v>0</v>
      </c>
      <c r="I71" s="36">
        <f t="shared" si="15"/>
        <v>0</v>
      </c>
      <c r="J71" s="36">
        <f t="shared" si="15"/>
        <v>0</v>
      </c>
      <c r="K71" s="36">
        <f t="shared" si="15"/>
        <v>0</v>
      </c>
      <c r="L71" s="36">
        <f t="shared" si="15"/>
        <v>0</v>
      </c>
      <c r="M71" s="36">
        <f t="shared" si="15"/>
        <v>0</v>
      </c>
      <c r="N71" s="36">
        <f t="shared" si="15"/>
        <v>0</v>
      </c>
      <c r="O71" s="36">
        <f t="shared" si="15"/>
        <v>0</v>
      </c>
      <c r="P71" s="36">
        <f t="shared" si="15"/>
        <v>0</v>
      </c>
      <c r="Q71" s="36">
        <f t="shared" si="15"/>
        <v>0</v>
      </c>
      <c r="R71" s="36">
        <f t="shared" si="15"/>
        <v>0</v>
      </c>
      <c r="S71" s="36">
        <f t="shared" si="15"/>
        <v>0</v>
      </c>
      <c r="T71" s="36">
        <f t="shared" si="15"/>
        <v>0</v>
      </c>
      <c r="U71" s="327">
        <f t="shared" si="3"/>
        <v>0</v>
      </c>
      <c r="V71" s="36">
        <f t="shared" ref="V71:AC80" si="16">SUMPRODUCT(V$377:V$599*(LEFT($A$377:$A$599,LEN($A71))=$A71))</f>
        <v>0</v>
      </c>
      <c r="W71" s="36">
        <f t="shared" si="16"/>
        <v>0</v>
      </c>
      <c r="X71" s="36">
        <f t="shared" si="16"/>
        <v>0</v>
      </c>
      <c r="Y71" s="36">
        <f t="shared" si="16"/>
        <v>0</v>
      </c>
      <c r="Z71" s="36">
        <f t="shared" si="16"/>
        <v>0</v>
      </c>
      <c r="AA71" s="36">
        <f t="shared" si="16"/>
        <v>0</v>
      </c>
      <c r="AB71" s="36">
        <f t="shared" si="16"/>
        <v>0</v>
      </c>
      <c r="AC71" s="36">
        <f t="shared" si="16"/>
        <v>0</v>
      </c>
      <c r="AD71" s="59"/>
    </row>
    <row r="72" ht="16.05" customHeight="1" spans="1:30">
      <c r="A72" s="43" t="s">
        <v>12603</v>
      </c>
      <c r="B72" s="317" t="s">
        <v>12604</v>
      </c>
      <c r="C72" s="327">
        <f t="shared" si="0"/>
        <v>0</v>
      </c>
      <c r="D72" s="327">
        <f t="shared" si="1"/>
        <v>0</v>
      </c>
      <c r="E72" s="36">
        <f t="shared" si="15"/>
        <v>0</v>
      </c>
      <c r="F72" s="36">
        <f t="shared" si="15"/>
        <v>0</v>
      </c>
      <c r="G72" s="36">
        <f t="shared" si="15"/>
        <v>0</v>
      </c>
      <c r="H72" s="36">
        <f t="shared" si="15"/>
        <v>0</v>
      </c>
      <c r="I72" s="36">
        <f t="shared" si="15"/>
        <v>0</v>
      </c>
      <c r="J72" s="36">
        <f t="shared" si="15"/>
        <v>0</v>
      </c>
      <c r="K72" s="36">
        <f t="shared" si="15"/>
        <v>0</v>
      </c>
      <c r="L72" s="36">
        <f t="shared" si="15"/>
        <v>0</v>
      </c>
      <c r="M72" s="36">
        <f t="shared" si="15"/>
        <v>0</v>
      </c>
      <c r="N72" s="36">
        <f t="shared" si="15"/>
        <v>0</v>
      </c>
      <c r="O72" s="36">
        <f t="shared" si="15"/>
        <v>0</v>
      </c>
      <c r="P72" s="36">
        <f t="shared" si="15"/>
        <v>0</v>
      </c>
      <c r="Q72" s="36">
        <f t="shared" si="15"/>
        <v>0</v>
      </c>
      <c r="R72" s="36">
        <f t="shared" si="15"/>
        <v>0</v>
      </c>
      <c r="S72" s="36">
        <f t="shared" si="15"/>
        <v>0</v>
      </c>
      <c r="T72" s="36">
        <f t="shared" si="15"/>
        <v>0</v>
      </c>
      <c r="U72" s="327">
        <f t="shared" si="3"/>
        <v>0</v>
      </c>
      <c r="V72" s="36">
        <f t="shared" si="16"/>
        <v>0</v>
      </c>
      <c r="W72" s="36">
        <f t="shared" si="16"/>
        <v>0</v>
      </c>
      <c r="X72" s="36">
        <f t="shared" si="16"/>
        <v>0</v>
      </c>
      <c r="Y72" s="36">
        <f t="shared" si="16"/>
        <v>0</v>
      </c>
      <c r="Z72" s="36">
        <f t="shared" si="16"/>
        <v>0</v>
      </c>
      <c r="AA72" s="36">
        <f t="shared" si="16"/>
        <v>0</v>
      </c>
      <c r="AB72" s="36">
        <f t="shared" si="16"/>
        <v>0</v>
      </c>
      <c r="AC72" s="36">
        <f t="shared" si="16"/>
        <v>0</v>
      </c>
      <c r="AD72" s="59"/>
    </row>
    <row r="73" ht="16.05" customHeight="1" spans="1:30">
      <c r="A73" s="43" t="s">
        <v>12605</v>
      </c>
      <c r="B73" s="317" t="s">
        <v>12606</v>
      </c>
      <c r="C73" s="327">
        <f t="shared" si="0"/>
        <v>0</v>
      </c>
      <c r="D73" s="327">
        <f t="shared" si="1"/>
        <v>0</v>
      </c>
      <c r="E73" s="36">
        <f t="shared" si="15"/>
        <v>0</v>
      </c>
      <c r="F73" s="36">
        <f t="shared" si="15"/>
        <v>0</v>
      </c>
      <c r="G73" s="36">
        <f t="shared" si="15"/>
        <v>0</v>
      </c>
      <c r="H73" s="36">
        <f t="shared" si="15"/>
        <v>0</v>
      </c>
      <c r="I73" s="36">
        <f t="shared" si="15"/>
        <v>0</v>
      </c>
      <c r="J73" s="36">
        <f t="shared" si="15"/>
        <v>0</v>
      </c>
      <c r="K73" s="36">
        <f t="shared" si="15"/>
        <v>0</v>
      </c>
      <c r="L73" s="36">
        <f t="shared" si="15"/>
        <v>0</v>
      </c>
      <c r="M73" s="36">
        <f t="shared" si="15"/>
        <v>0</v>
      </c>
      <c r="N73" s="36">
        <f t="shared" si="15"/>
        <v>0</v>
      </c>
      <c r="O73" s="36">
        <f t="shared" si="15"/>
        <v>0</v>
      </c>
      <c r="P73" s="36">
        <f t="shared" si="15"/>
        <v>0</v>
      </c>
      <c r="Q73" s="36">
        <f t="shared" si="15"/>
        <v>0</v>
      </c>
      <c r="R73" s="36">
        <f t="shared" si="15"/>
        <v>0</v>
      </c>
      <c r="S73" s="36">
        <f t="shared" si="15"/>
        <v>0</v>
      </c>
      <c r="T73" s="36">
        <f t="shared" si="15"/>
        <v>0</v>
      </c>
      <c r="U73" s="327">
        <f t="shared" si="3"/>
        <v>0</v>
      </c>
      <c r="V73" s="36">
        <f t="shared" si="16"/>
        <v>0</v>
      </c>
      <c r="W73" s="36">
        <f t="shared" si="16"/>
        <v>0</v>
      </c>
      <c r="X73" s="36">
        <f t="shared" si="16"/>
        <v>0</v>
      </c>
      <c r="Y73" s="36">
        <f t="shared" si="16"/>
        <v>0</v>
      </c>
      <c r="Z73" s="36">
        <f t="shared" si="16"/>
        <v>0</v>
      </c>
      <c r="AA73" s="36">
        <f t="shared" si="16"/>
        <v>0</v>
      </c>
      <c r="AB73" s="36">
        <f t="shared" si="16"/>
        <v>0</v>
      </c>
      <c r="AC73" s="36">
        <f t="shared" si="16"/>
        <v>0</v>
      </c>
      <c r="AD73" s="59"/>
    </row>
    <row r="74" ht="16.05" customHeight="1" spans="1:30">
      <c r="A74" s="43" t="s">
        <v>12607</v>
      </c>
      <c r="B74" s="317" t="s">
        <v>12608</v>
      </c>
      <c r="C74" s="327">
        <f t="shared" si="0"/>
        <v>0</v>
      </c>
      <c r="D74" s="327">
        <f t="shared" si="1"/>
        <v>0</v>
      </c>
      <c r="E74" s="36">
        <f t="shared" si="15"/>
        <v>0</v>
      </c>
      <c r="F74" s="36">
        <f t="shared" si="15"/>
        <v>0</v>
      </c>
      <c r="G74" s="36">
        <f t="shared" si="15"/>
        <v>0</v>
      </c>
      <c r="H74" s="36">
        <f t="shared" si="15"/>
        <v>0</v>
      </c>
      <c r="I74" s="36">
        <f t="shared" si="15"/>
        <v>0</v>
      </c>
      <c r="J74" s="36">
        <f t="shared" si="15"/>
        <v>0</v>
      </c>
      <c r="K74" s="36">
        <f t="shared" si="15"/>
        <v>0</v>
      </c>
      <c r="L74" s="36">
        <f t="shared" si="15"/>
        <v>0</v>
      </c>
      <c r="M74" s="36">
        <f t="shared" si="15"/>
        <v>0</v>
      </c>
      <c r="N74" s="36">
        <f t="shared" si="15"/>
        <v>0</v>
      </c>
      <c r="O74" s="36">
        <f t="shared" si="15"/>
        <v>0</v>
      </c>
      <c r="P74" s="36">
        <f t="shared" si="15"/>
        <v>0</v>
      </c>
      <c r="Q74" s="36">
        <f t="shared" si="15"/>
        <v>0</v>
      </c>
      <c r="R74" s="36">
        <f t="shared" si="15"/>
        <v>0</v>
      </c>
      <c r="S74" s="36">
        <f t="shared" si="15"/>
        <v>0</v>
      </c>
      <c r="T74" s="36">
        <f t="shared" si="15"/>
        <v>0</v>
      </c>
      <c r="U74" s="327">
        <f t="shared" si="3"/>
        <v>0</v>
      </c>
      <c r="V74" s="36">
        <f t="shared" si="16"/>
        <v>0</v>
      </c>
      <c r="W74" s="36">
        <f t="shared" si="16"/>
        <v>0</v>
      </c>
      <c r="X74" s="36">
        <f t="shared" si="16"/>
        <v>0</v>
      </c>
      <c r="Y74" s="36">
        <f t="shared" si="16"/>
        <v>0</v>
      </c>
      <c r="Z74" s="36">
        <f t="shared" si="16"/>
        <v>0</v>
      </c>
      <c r="AA74" s="36">
        <f t="shared" si="16"/>
        <v>0</v>
      </c>
      <c r="AB74" s="36">
        <f t="shared" si="16"/>
        <v>0</v>
      </c>
      <c r="AC74" s="36">
        <f t="shared" si="16"/>
        <v>0</v>
      </c>
      <c r="AD74" s="59"/>
    </row>
    <row r="75" ht="16.05" customHeight="1" spans="1:30">
      <c r="A75" s="43" t="s">
        <v>12609</v>
      </c>
      <c r="B75" s="317" t="s">
        <v>12610</v>
      </c>
      <c r="C75" s="327">
        <f t="shared" ref="C75:C138" si="17">D75+U75</f>
        <v>0</v>
      </c>
      <c r="D75" s="327">
        <f t="shared" ref="D75:D138" si="18">SUM(E75:T75)</f>
        <v>0</v>
      </c>
      <c r="E75" s="36">
        <f t="shared" si="15"/>
        <v>0</v>
      </c>
      <c r="F75" s="36">
        <f t="shared" si="15"/>
        <v>0</v>
      </c>
      <c r="G75" s="36">
        <f t="shared" si="15"/>
        <v>0</v>
      </c>
      <c r="H75" s="36">
        <f t="shared" si="15"/>
        <v>0</v>
      </c>
      <c r="I75" s="36">
        <f t="shared" si="15"/>
        <v>0</v>
      </c>
      <c r="J75" s="36">
        <f t="shared" si="15"/>
        <v>0</v>
      </c>
      <c r="K75" s="36">
        <f t="shared" si="15"/>
        <v>0</v>
      </c>
      <c r="L75" s="36">
        <f t="shared" si="15"/>
        <v>0</v>
      </c>
      <c r="M75" s="36">
        <f t="shared" si="15"/>
        <v>0</v>
      </c>
      <c r="N75" s="36">
        <f t="shared" si="15"/>
        <v>0</v>
      </c>
      <c r="O75" s="36">
        <f t="shared" si="15"/>
        <v>0</v>
      </c>
      <c r="P75" s="36">
        <f t="shared" si="15"/>
        <v>0</v>
      </c>
      <c r="Q75" s="36">
        <f t="shared" si="15"/>
        <v>0</v>
      </c>
      <c r="R75" s="36">
        <f t="shared" si="15"/>
        <v>0</v>
      </c>
      <c r="S75" s="36">
        <f t="shared" si="15"/>
        <v>0</v>
      </c>
      <c r="T75" s="36">
        <f t="shared" si="15"/>
        <v>0</v>
      </c>
      <c r="U75" s="327">
        <f t="shared" ref="U75:U138" si="19">SUM(V75:AC75)</f>
        <v>0</v>
      </c>
      <c r="V75" s="36">
        <f t="shared" si="16"/>
        <v>0</v>
      </c>
      <c r="W75" s="36">
        <f t="shared" si="16"/>
        <v>0</v>
      </c>
      <c r="X75" s="36">
        <f t="shared" si="16"/>
        <v>0</v>
      </c>
      <c r="Y75" s="36">
        <f t="shared" si="16"/>
        <v>0</v>
      </c>
      <c r="Z75" s="36">
        <f t="shared" si="16"/>
        <v>0</v>
      </c>
      <c r="AA75" s="36">
        <f t="shared" si="16"/>
        <v>0</v>
      </c>
      <c r="AB75" s="36">
        <f t="shared" si="16"/>
        <v>0</v>
      </c>
      <c r="AC75" s="36">
        <f t="shared" si="16"/>
        <v>0</v>
      </c>
      <c r="AD75" s="59"/>
    </row>
    <row r="76" ht="16.05" customHeight="1" spans="1:30">
      <c r="A76" s="43" t="s">
        <v>12611</v>
      </c>
      <c r="B76" s="317" t="s">
        <v>12612</v>
      </c>
      <c r="C76" s="327">
        <f t="shared" si="17"/>
        <v>0</v>
      </c>
      <c r="D76" s="327">
        <f t="shared" si="18"/>
        <v>0</v>
      </c>
      <c r="E76" s="36">
        <f t="shared" si="15"/>
        <v>0</v>
      </c>
      <c r="F76" s="36">
        <f t="shared" si="15"/>
        <v>0</v>
      </c>
      <c r="G76" s="36">
        <f t="shared" si="15"/>
        <v>0</v>
      </c>
      <c r="H76" s="36">
        <f t="shared" si="15"/>
        <v>0</v>
      </c>
      <c r="I76" s="36">
        <f t="shared" si="15"/>
        <v>0</v>
      </c>
      <c r="J76" s="36">
        <f t="shared" si="15"/>
        <v>0</v>
      </c>
      <c r="K76" s="36">
        <f t="shared" si="15"/>
        <v>0</v>
      </c>
      <c r="L76" s="36">
        <f t="shared" si="15"/>
        <v>0</v>
      </c>
      <c r="M76" s="36">
        <f t="shared" si="15"/>
        <v>0</v>
      </c>
      <c r="N76" s="36">
        <f t="shared" si="15"/>
        <v>0</v>
      </c>
      <c r="O76" s="36">
        <f t="shared" si="15"/>
        <v>0</v>
      </c>
      <c r="P76" s="36">
        <f t="shared" si="15"/>
        <v>0</v>
      </c>
      <c r="Q76" s="36">
        <f t="shared" si="15"/>
        <v>0</v>
      </c>
      <c r="R76" s="36">
        <f t="shared" si="15"/>
        <v>0</v>
      </c>
      <c r="S76" s="36">
        <f t="shared" si="15"/>
        <v>0</v>
      </c>
      <c r="T76" s="36">
        <f t="shared" si="15"/>
        <v>0</v>
      </c>
      <c r="U76" s="327">
        <f t="shared" si="19"/>
        <v>0</v>
      </c>
      <c r="V76" s="36">
        <f t="shared" si="16"/>
        <v>0</v>
      </c>
      <c r="W76" s="36">
        <f t="shared" si="16"/>
        <v>0</v>
      </c>
      <c r="X76" s="36">
        <f t="shared" si="16"/>
        <v>0</v>
      </c>
      <c r="Y76" s="36">
        <f t="shared" si="16"/>
        <v>0</v>
      </c>
      <c r="Z76" s="36">
        <f t="shared" si="16"/>
        <v>0</v>
      </c>
      <c r="AA76" s="36">
        <f t="shared" si="16"/>
        <v>0</v>
      </c>
      <c r="AB76" s="36">
        <f t="shared" si="16"/>
        <v>0</v>
      </c>
      <c r="AC76" s="36">
        <f t="shared" si="16"/>
        <v>0</v>
      </c>
      <c r="AD76" s="59"/>
    </row>
    <row r="77" ht="16.05" customHeight="1" spans="1:30">
      <c r="A77" s="43" t="s">
        <v>12613</v>
      </c>
      <c r="B77" s="317" t="s">
        <v>12614</v>
      </c>
      <c r="C77" s="327">
        <f t="shared" si="17"/>
        <v>0</v>
      </c>
      <c r="D77" s="327">
        <f t="shared" si="18"/>
        <v>0</v>
      </c>
      <c r="E77" s="36">
        <f t="shared" si="15"/>
        <v>0</v>
      </c>
      <c r="F77" s="36">
        <f t="shared" si="15"/>
        <v>0</v>
      </c>
      <c r="G77" s="36">
        <f t="shared" si="15"/>
        <v>0</v>
      </c>
      <c r="H77" s="36">
        <f t="shared" si="15"/>
        <v>0</v>
      </c>
      <c r="I77" s="36">
        <f t="shared" si="15"/>
        <v>0</v>
      </c>
      <c r="J77" s="36">
        <f t="shared" si="15"/>
        <v>0</v>
      </c>
      <c r="K77" s="36">
        <f t="shared" si="15"/>
        <v>0</v>
      </c>
      <c r="L77" s="36">
        <f t="shared" si="15"/>
        <v>0</v>
      </c>
      <c r="M77" s="36">
        <f t="shared" si="15"/>
        <v>0</v>
      </c>
      <c r="N77" s="36">
        <f t="shared" si="15"/>
        <v>0</v>
      </c>
      <c r="O77" s="36">
        <f t="shared" si="15"/>
        <v>0</v>
      </c>
      <c r="P77" s="36">
        <f t="shared" si="15"/>
        <v>0</v>
      </c>
      <c r="Q77" s="36">
        <f t="shared" si="15"/>
        <v>0</v>
      </c>
      <c r="R77" s="36">
        <f t="shared" si="15"/>
        <v>0</v>
      </c>
      <c r="S77" s="36">
        <f t="shared" si="15"/>
        <v>0</v>
      </c>
      <c r="T77" s="36">
        <f t="shared" si="15"/>
        <v>0</v>
      </c>
      <c r="U77" s="327">
        <f t="shared" si="19"/>
        <v>0</v>
      </c>
      <c r="V77" s="36">
        <f t="shared" si="16"/>
        <v>0</v>
      </c>
      <c r="W77" s="36">
        <f t="shared" si="16"/>
        <v>0</v>
      </c>
      <c r="X77" s="36">
        <f t="shared" si="16"/>
        <v>0</v>
      </c>
      <c r="Y77" s="36">
        <f t="shared" si="16"/>
        <v>0</v>
      </c>
      <c r="Z77" s="36">
        <f t="shared" si="16"/>
        <v>0</v>
      </c>
      <c r="AA77" s="36">
        <f t="shared" si="16"/>
        <v>0</v>
      </c>
      <c r="AB77" s="36">
        <f t="shared" si="16"/>
        <v>0</v>
      </c>
      <c r="AC77" s="36">
        <f t="shared" si="16"/>
        <v>0</v>
      </c>
      <c r="AD77" s="59"/>
    </row>
    <row r="78" ht="16.05" customHeight="1" spans="1:30">
      <c r="A78" s="43" t="s">
        <v>12615</v>
      </c>
      <c r="B78" s="317" t="s">
        <v>12616</v>
      </c>
      <c r="C78" s="327">
        <f t="shared" si="17"/>
        <v>0</v>
      </c>
      <c r="D78" s="327">
        <f t="shared" si="18"/>
        <v>0</v>
      </c>
      <c r="E78" s="36">
        <f t="shared" si="15"/>
        <v>0</v>
      </c>
      <c r="F78" s="36">
        <f t="shared" si="15"/>
        <v>0</v>
      </c>
      <c r="G78" s="36">
        <f t="shared" si="15"/>
        <v>0</v>
      </c>
      <c r="H78" s="36">
        <f t="shared" si="15"/>
        <v>0</v>
      </c>
      <c r="I78" s="36">
        <f t="shared" si="15"/>
        <v>0</v>
      </c>
      <c r="J78" s="36">
        <f t="shared" si="15"/>
        <v>0</v>
      </c>
      <c r="K78" s="36">
        <f t="shared" si="15"/>
        <v>0</v>
      </c>
      <c r="L78" s="36">
        <f t="shared" si="15"/>
        <v>0</v>
      </c>
      <c r="M78" s="36">
        <f t="shared" si="15"/>
        <v>0</v>
      </c>
      <c r="N78" s="36">
        <f t="shared" si="15"/>
        <v>0</v>
      </c>
      <c r="O78" s="36">
        <f t="shared" si="15"/>
        <v>0</v>
      </c>
      <c r="P78" s="36">
        <f t="shared" si="15"/>
        <v>0</v>
      </c>
      <c r="Q78" s="36">
        <f t="shared" si="15"/>
        <v>0</v>
      </c>
      <c r="R78" s="36">
        <f t="shared" si="15"/>
        <v>0</v>
      </c>
      <c r="S78" s="36">
        <f t="shared" si="15"/>
        <v>0</v>
      </c>
      <c r="T78" s="36">
        <f t="shared" si="15"/>
        <v>0</v>
      </c>
      <c r="U78" s="327">
        <f t="shared" si="19"/>
        <v>0</v>
      </c>
      <c r="V78" s="36">
        <f t="shared" si="16"/>
        <v>0</v>
      </c>
      <c r="W78" s="36">
        <f t="shared" si="16"/>
        <v>0</v>
      </c>
      <c r="X78" s="36">
        <f t="shared" si="16"/>
        <v>0</v>
      </c>
      <c r="Y78" s="36">
        <f t="shared" si="16"/>
        <v>0</v>
      </c>
      <c r="Z78" s="36">
        <f t="shared" si="16"/>
        <v>0</v>
      </c>
      <c r="AA78" s="36">
        <f t="shared" si="16"/>
        <v>0</v>
      </c>
      <c r="AB78" s="36">
        <f t="shared" si="16"/>
        <v>0</v>
      </c>
      <c r="AC78" s="36">
        <f t="shared" si="16"/>
        <v>0</v>
      </c>
      <c r="AD78" s="59"/>
    </row>
    <row r="79" ht="16.05" customHeight="1" spans="1:30">
      <c r="A79" s="43" t="s">
        <v>12617</v>
      </c>
      <c r="B79" s="317" t="s">
        <v>12618</v>
      </c>
      <c r="C79" s="327">
        <f t="shared" si="17"/>
        <v>0</v>
      </c>
      <c r="D79" s="327">
        <f t="shared" si="18"/>
        <v>0</v>
      </c>
      <c r="E79" s="36">
        <f t="shared" si="15"/>
        <v>0</v>
      </c>
      <c r="F79" s="36">
        <f t="shared" si="15"/>
        <v>0</v>
      </c>
      <c r="G79" s="36">
        <f t="shared" si="15"/>
        <v>0</v>
      </c>
      <c r="H79" s="36">
        <f t="shared" si="15"/>
        <v>0</v>
      </c>
      <c r="I79" s="36">
        <f t="shared" si="15"/>
        <v>0</v>
      </c>
      <c r="J79" s="36">
        <f t="shared" si="15"/>
        <v>0</v>
      </c>
      <c r="K79" s="36">
        <f t="shared" si="15"/>
        <v>0</v>
      </c>
      <c r="L79" s="36">
        <f t="shared" si="15"/>
        <v>0</v>
      </c>
      <c r="M79" s="36">
        <f t="shared" si="15"/>
        <v>0</v>
      </c>
      <c r="N79" s="36">
        <f t="shared" si="15"/>
        <v>0</v>
      </c>
      <c r="O79" s="36">
        <f t="shared" si="15"/>
        <v>0</v>
      </c>
      <c r="P79" s="36">
        <f t="shared" si="15"/>
        <v>0</v>
      </c>
      <c r="Q79" s="36">
        <f t="shared" si="15"/>
        <v>0</v>
      </c>
      <c r="R79" s="36">
        <f t="shared" si="15"/>
        <v>0</v>
      </c>
      <c r="S79" s="36">
        <f t="shared" si="15"/>
        <v>0</v>
      </c>
      <c r="T79" s="36">
        <f t="shared" si="15"/>
        <v>0</v>
      </c>
      <c r="U79" s="327">
        <f t="shared" si="19"/>
        <v>0</v>
      </c>
      <c r="V79" s="36">
        <f t="shared" si="16"/>
        <v>0</v>
      </c>
      <c r="W79" s="36">
        <f t="shared" si="16"/>
        <v>0</v>
      </c>
      <c r="X79" s="36">
        <f t="shared" si="16"/>
        <v>0</v>
      </c>
      <c r="Y79" s="36">
        <f t="shared" si="16"/>
        <v>0</v>
      </c>
      <c r="Z79" s="36">
        <f t="shared" si="16"/>
        <v>0</v>
      </c>
      <c r="AA79" s="36">
        <f t="shared" si="16"/>
        <v>0</v>
      </c>
      <c r="AB79" s="36">
        <f t="shared" si="16"/>
        <v>0</v>
      </c>
      <c r="AC79" s="36">
        <f t="shared" si="16"/>
        <v>0</v>
      </c>
      <c r="AD79" s="59"/>
    </row>
    <row r="80" ht="16.05" customHeight="1" spans="1:30">
      <c r="A80" s="43" t="s">
        <v>12619</v>
      </c>
      <c r="B80" s="317" t="s">
        <v>12620</v>
      </c>
      <c r="C80" s="327">
        <f t="shared" si="17"/>
        <v>0</v>
      </c>
      <c r="D80" s="327">
        <f t="shared" si="18"/>
        <v>0</v>
      </c>
      <c r="E80" s="36">
        <f t="shared" si="15"/>
        <v>0</v>
      </c>
      <c r="F80" s="36">
        <f t="shared" si="15"/>
        <v>0</v>
      </c>
      <c r="G80" s="36">
        <f t="shared" si="15"/>
        <v>0</v>
      </c>
      <c r="H80" s="36">
        <f t="shared" si="15"/>
        <v>0</v>
      </c>
      <c r="I80" s="36">
        <f t="shared" si="15"/>
        <v>0</v>
      </c>
      <c r="J80" s="36">
        <f t="shared" si="15"/>
        <v>0</v>
      </c>
      <c r="K80" s="36">
        <f t="shared" si="15"/>
        <v>0</v>
      </c>
      <c r="L80" s="36">
        <f t="shared" si="15"/>
        <v>0</v>
      </c>
      <c r="M80" s="36">
        <f t="shared" si="15"/>
        <v>0</v>
      </c>
      <c r="N80" s="36">
        <f t="shared" si="15"/>
        <v>0</v>
      </c>
      <c r="O80" s="36">
        <f t="shared" si="15"/>
        <v>0</v>
      </c>
      <c r="P80" s="36">
        <f t="shared" si="15"/>
        <v>0</v>
      </c>
      <c r="Q80" s="36">
        <f t="shared" si="15"/>
        <v>0</v>
      </c>
      <c r="R80" s="36">
        <f t="shared" si="15"/>
        <v>0</v>
      </c>
      <c r="S80" s="36">
        <f t="shared" si="15"/>
        <v>0</v>
      </c>
      <c r="T80" s="36">
        <f t="shared" si="15"/>
        <v>0</v>
      </c>
      <c r="U80" s="327">
        <f t="shared" si="19"/>
        <v>0</v>
      </c>
      <c r="V80" s="36">
        <f t="shared" si="16"/>
        <v>0</v>
      </c>
      <c r="W80" s="36">
        <f t="shared" si="16"/>
        <v>0</v>
      </c>
      <c r="X80" s="36">
        <f t="shared" si="16"/>
        <v>0</v>
      </c>
      <c r="Y80" s="36">
        <f t="shared" si="16"/>
        <v>0</v>
      </c>
      <c r="Z80" s="36">
        <f t="shared" si="16"/>
        <v>0</v>
      </c>
      <c r="AA80" s="36">
        <f t="shared" si="16"/>
        <v>0</v>
      </c>
      <c r="AB80" s="36">
        <f t="shared" si="16"/>
        <v>0</v>
      </c>
      <c r="AC80" s="36">
        <f t="shared" si="16"/>
        <v>0</v>
      </c>
      <c r="AD80" s="59"/>
    </row>
    <row r="81" ht="16.05" customHeight="1" spans="1:30">
      <c r="A81" s="43" t="s">
        <v>12621</v>
      </c>
      <c r="B81" s="317" t="s">
        <v>12622</v>
      </c>
      <c r="C81" s="327">
        <f t="shared" si="17"/>
        <v>0</v>
      </c>
      <c r="D81" s="327">
        <f t="shared" si="18"/>
        <v>0</v>
      </c>
      <c r="E81" s="36">
        <f t="shared" ref="E81:T90" si="20">SUMPRODUCT(E$377:E$599*(LEFT($A$377:$A$599,LEN($A81))=$A81))</f>
        <v>0</v>
      </c>
      <c r="F81" s="36">
        <f t="shared" si="20"/>
        <v>0</v>
      </c>
      <c r="G81" s="36">
        <f t="shared" si="20"/>
        <v>0</v>
      </c>
      <c r="H81" s="36">
        <f t="shared" si="20"/>
        <v>0</v>
      </c>
      <c r="I81" s="36">
        <f t="shared" si="20"/>
        <v>0</v>
      </c>
      <c r="J81" s="36">
        <f t="shared" si="20"/>
        <v>0</v>
      </c>
      <c r="K81" s="36">
        <f t="shared" si="20"/>
        <v>0</v>
      </c>
      <c r="L81" s="36">
        <f t="shared" si="20"/>
        <v>0</v>
      </c>
      <c r="M81" s="36">
        <f t="shared" si="20"/>
        <v>0</v>
      </c>
      <c r="N81" s="36">
        <f t="shared" si="20"/>
        <v>0</v>
      </c>
      <c r="O81" s="36">
        <f t="shared" si="20"/>
        <v>0</v>
      </c>
      <c r="P81" s="36">
        <f t="shared" si="20"/>
        <v>0</v>
      </c>
      <c r="Q81" s="36">
        <f t="shared" si="20"/>
        <v>0</v>
      </c>
      <c r="R81" s="36">
        <f t="shared" si="20"/>
        <v>0</v>
      </c>
      <c r="S81" s="36">
        <f t="shared" si="20"/>
        <v>0</v>
      </c>
      <c r="T81" s="36">
        <f t="shared" si="20"/>
        <v>0</v>
      </c>
      <c r="U81" s="327">
        <f t="shared" si="19"/>
        <v>0</v>
      </c>
      <c r="V81" s="36">
        <f t="shared" ref="V81:AC90" si="21">SUMPRODUCT(V$377:V$599*(LEFT($A$377:$A$599,LEN($A81))=$A81))</f>
        <v>0</v>
      </c>
      <c r="W81" s="36">
        <f t="shared" si="21"/>
        <v>0</v>
      </c>
      <c r="X81" s="36">
        <f t="shared" si="21"/>
        <v>0</v>
      </c>
      <c r="Y81" s="36">
        <f t="shared" si="21"/>
        <v>0</v>
      </c>
      <c r="Z81" s="36">
        <f t="shared" si="21"/>
        <v>0</v>
      </c>
      <c r="AA81" s="36">
        <f t="shared" si="21"/>
        <v>0</v>
      </c>
      <c r="AB81" s="36">
        <f t="shared" si="21"/>
        <v>0</v>
      </c>
      <c r="AC81" s="36">
        <f t="shared" si="21"/>
        <v>0</v>
      </c>
      <c r="AD81" s="59"/>
    </row>
    <row r="82" ht="16.05" customHeight="1" spans="1:30">
      <c r="A82" s="43" t="s">
        <v>12623</v>
      </c>
      <c r="B82" s="317" t="s">
        <v>12624</v>
      </c>
      <c r="C82" s="327">
        <f t="shared" si="17"/>
        <v>0</v>
      </c>
      <c r="D82" s="327">
        <f t="shared" si="18"/>
        <v>0</v>
      </c>
      <c r="E82" s="36">
        <f t="shared" si="20"/>
        <v>0</v>
      </c>
      <c r="F82" s="36">
        <f t="shared" si="20"/>
        <v>0</v>
      </c>
      <c r="G82" s="36">
        <f t="shared" si="20"/>
        <v>0</v>
      </c>
      <c r="H82" s="36">
        <f t="shared" si="20"/>
        <v>0</v>
      </c>
      <c r="I82" s="36">
        <f t="shared" si="20"/>
        <v>0</v>
      </c>
      <c r="J82" s="36">
        <f t="shared" si="20"/>
        <v>0</v>
      </c>
      <c r="K82" s="36">
        <f t="shared" si="20"/>
        <v>0</v>
      </c>
      <c r="L82" s="36">
        <f t="shared" si="20"/>
        <v>0</v>
      </c>
      <c r="M82" s="36">
        <f t="shared" si="20"/>
        <v>0</v>
      </c>
      <c r="N82" s="36">
        <f t="shared" si="20"/>
        <v>0</v>
      </c>
      <c r="O82" s="36">
        <f t="shared" si="20"/>
        <v>0</v>
      </c>
      <c r="P82" s="36">
        <f t="shared" si="20"/>
        <v>0</v>
      </c>
      <c r="Q82" s="36">
        <f t="shared" si="20"/>
        <v>0</v>
      </c>
      <c r="R82" s="36">
        <f t="shared" si="20"/>
        <v>0</v>
      </c>
      <c r="S82" s="36">
        <f t="shared" si="20"/>
        <v>0</v>
      </c>
      <c r="T82" s="36">
        <f t="shared" si="20"/>
        <v>0</v>
      </c>
      <c r="U82" s="327">
        <f t="shared" si="19"/>
        <v>0</v>
      </c>
      <c r="V82" s="36">
        <f t="shared" si="21"/>
        <v>0</v>
      </c>
      <c r="W82" s="36">
        <f t="shared" si="21"/>
        <v>0</v>
      </c>
      <c r="X82" s="36">
        <f t="shared" si="21"/>
        <v>0</v>
      </c>
      <c r="Y82" s="36">
        <f t="shared" si="21"/>
        <v>0</v>
      </c>
      <c r="Z82" s="36">
        <f t="shared" si="21"/>
        <v>0</v>
      </c>
      <c r="AA82" s="36">
        <f t="shared" si="21"/>
        <v>0</v>
      </c>
      <c r="AB82" s="36">
        <f t="shared" si="21"/>
        <v>0</v>
      </c>
      <c r="AC82" s="36">
        <f t="shared" si="21"/>
        <v>0</v>
      </c>
      <c r="AD82" s="59"/>
    </row>
    <row r="83" ht="16.05" customHeight="1" spans="1:30">
      <c r="A83" s="43" t="s">
        <v>12625</v>
      </c>
      <c r="B83" s="317" t="s">
        <v>12626</v>
      </c>
      <c r="C83" s="327">
        <f t="shared" si="17"/>
        <v>0</v>
      </c>
      <c r="D83" s="327">
        <f t="shared" si="18"/>
        <v>0</v>
      </c>
      <c r="E83" s="36">
        <f t="shared" si="20"/>
        <v>0</v>
      </c>
      <c r="F83" s="36">
        <f t="shared" si="20"/>
        <v>0</v>
      </c>
      <c r="G83" s="36">
        <f t="shared" si="20"/>
        <v>0</v>
      </c>
      <c r="H83" s="36">
        <f t="shared" si="20"/>
        <v>0</v>
      </c>
      <c r="I83" s="36">
        <f t="shared" si="20"/>
        <v>0</v>
      </c>
      <c r="J83" s="36">
        <f t="shared" si="20"/>
        <v>0</v>
      </c>
      <c r="K83" s="36">
        <f t="shared" si="20"/>
        <v>0</v>
      </c>
      <c r="L83" s="36">
        <f t="shared" si="20"/>
        <v>0</v>
      </c>
      <c r="M83" s="36">
        <f t="shared" si="20"/>
        <v>0</v>
      </c>
      <c r="N83" s="36">
        <f t="shared" si="20"/>
        <v>0</v>
      </c>
      <c r="O83" s="36">
        <f t="shared" si="20"/>
        <v>0</v>
      </c>
      <c r="P83" s="36">
        <f t="shared" si="20"/>
        <v>0</v>
      </c>
      <c r="Q83" s="36">
        <f t="shared" si="20"/>
        <v>0</v>
      </c>
      <c r="R83" s="36">
        <f t="shared" si="20"/>
        <v>0</v>
      </c>
      <c r="S83" s="36">
        <f t="shared" si="20"/>
        <v>0</v>
      </c>
      <c r="T83" s="36">
        <f t="shared" si="20"/>
        <v>0</v>
      </c>
      <c r="U83" s="327">
        <f t="shared" si="19"/>
        <v>0</v>
      </c>
      <c r="V83" s="36">
        <f t="shared" si="21"/>
        <v>0</v>
      </c>
      <c r="W83" s="36">
        <f t="shared" si="21"/>
        <v>0</v>
      </c>
      <c r="X83" s="36">
        <f t="shared" si="21"/>
        <v>0</v>
      </c>
      <c r="Y83" s="36">
        <f t="shared" si="21"/>
        <v>0</v>
      </c>
      <c r="Z83" s="36">
        <f t="shared" si="21"/>
        <v>0</v>
      </c>
      <c r="AA83" s="36">
        <f t="shared" si="21"/>
        <v>0</v>
      </c>
      <c r="AB83" s="36">
        <f t="shared" si="21"/>
        <v>0</v>
      </c>
      <c r="AC83" s="36">
        <f t="shared" si="21"/>
        <v>0</v>
      </c>
      <c r="AD83" s="59"/>
    </row>
    <row r="84" ht="16.05" customHeight="1" spans="1:30">
      <c r="A84" s="43" t="s">
        <v>12627</v>
      </c>
      <c r="B84" s="317" t="s">
        <v>12628</v>
      </c>
      <c r="C84" s="327">
        <f t="shared" si="17"/>
        <v>0</v>
      </c>
      <c r="D84" s="327">
        <f t="shared" si="18"/>
        <v>0</v>
      </c>
      <c r="E84" s="36">
        <f t="shared" si="20"/>
        <v>0</v>
      </c>
      <c r="F84" s="36">
        <f t="shared" si="20"/>
        <v>0</v>
      </c>
      <c r="G84" s="36">
        <f t="shared" si="20"/>
        <v>0</v>
      </c>
      <c r="H84" s="36">
        <f t="shared" si="20"/>
        <v>0</v>
      </c>
      <c r="I84" s="36">
        <f t="shared" si="20"/>
        <v>0</v>
      </c>
      <c r="J84" s="36">
        <f t="shared" si="20"/>
        <v>0</v>
      </c>
      <c r="K84" s="36">
        <f t="shared" si="20"/>
        <v>0</v>
      </c>
      <c r="L84" s="36">
        <f t="shared" si="20"/>
        <v>0</v>
      </c>
      <c r="M84" s="36">
        <f t="shared" si="20"/>
        <v>0</v>
      </c>
      <c r="N84" s="36">
        <f t="shared" si="20"/>
        <v>0</v>
      </c>
      <c r="O84" s="36">
        <f t="shared" si="20"/>
        <v>0</v>
      </c>
      <c r="P84" s="36">
        <f t="shared" si="20"/>
        <v>0</v>
      </c>
      <c r="Q84" s="36">
        <f t="shared" si="20"/>
        <v>0</v>
      </c>
      <c r="R84" s="36">
        <f t="shared" si="20"/>
        <v>0</v>
      </c>
      <c r="S84" s="36">
        <f t="shared" si="20"/>
        <v>0</v>
      </c>
      <c r="T84" s="36">
        <f t="shared" si="20"/>
        <v>0</v>
      </c>
      <c r="U84" s="327">
        <f t="shared" si="19"/>
        <v>0</v>
      </c>
      <c r="V84" s="36">
        <f t="shared" si="21"/>
        <v>0</v>
      </c>
      <c r="W84" s="36">
        <f t="shared" si="21"/>
        <v>0</v>
      </c>
      <c r="X84" s="36">
        <f t="shared" si="21"/>
        <v>0</v>
      </c>
      <c r="Y84" s="36">
        <f t="shared" si="21"/>
        <v>0</v>
      </c>
      <c r="Z84" s="36">
        <f t="shared" si="21"/>
        <v>0</v>
      </c>
      <c r="AA84" s="36">
        <f t="shared" si="21"/>
        <v>0</v>
      </c>
      <c r="AB84" s="36">
        <f t="shared" si="21"/>
        <v>0</v>
      </c>
      <c r="AC84" s="36">
        <f t="shared" si="21"/>
        <v>0</v>
      </c>
      <c r="AD84" s="59"/>
    </row>
    <row r="85" ht="16.05" customHeight="1" spans="1:30">
      <c r="A85" s="43" t="s">
        <v>12629</v>
      </c>
      <c r="B85" s="317" t="s">
        <v>12630</v>
      </c>
      <c r="C85" s="327">
        <f t="shared" si="17"/>
        <v>0</v>
      </c>
      <c r="D85" s="327">
        <f t="shared" si="18"/>
        <v>0</v>
      </c>
      <c r="E85" s="36">
        <f t="shared" si="20"/>
        <v>0</v>
      </c>
      <c r="F85" s="36">
        <f t="shared" si="20"/>
        <v>0</v>
      </c>
      <c r="G85" s="36">
        <f t="shared" si="20"/>
        <v>0</v>
      </c>
      <c r="H85" s="36">
        <f t="shared" si="20"/>
        <v>0</v>
      </c>
      <c r="I85" s="36">
        <f t="shared" si="20"/>
        <v>0</v>
      </c>
      <c r="J85" s="36">
        <f t="shared" si="20"/>
        <v>0</v>
      </c>
      <c r="K85" s="36">
        <f t="shared" si="20"/>
        <v>0</v>
      </c>
      <c r="L85" s="36">
        <f t="shared" si="20"/>
        <v>0</v>
      </c>
      <c r="M85" s="36">
        <f t="shared" si="20"/>
        <v>0</v>
      </c>
      <c r="N85" s="36">
        <f t="shared" si="20"/>
        <v>0</v>
      </c>
      <c r="O85" s="36">
        <f t="shared" si="20"/>
        <v>0</v>
      </c>
      <c r="P85" s="36">
        <f t="shared" si="20"/>
        <v>0</v>
      </c>
      <c r="Q85" s="36">
        <f t="shared" si="20"/>
        <v>0</v>
      </c>
      <c r="R85" s="36">
        <f t="shared" si="20"/>
        <v>0</v>
      </c>
      <c r="S85" s="36">
        <f t="shared" si="20"/>
        <v>0</v>
      </c>
      <c r="T85" s="36">
        <f t="shared" si="20"/>
        <v>0</v>
      </c>
      <c r="U85" s="327">
        <f t="shared" si="19"/>
        <v>0</v>
      </c>
      <c r="V85" s="36">
        <f t="shared" si="21"/>
        <v>0</v>
      </c>
      <c r="W85" s="36">
        <f t="shared" si="21"/>
        <v>0</v>
      </c>
      <c r="X85" s="36">
        <f t="shared" si="21"/>
        <v>0</v>
      </c>
      <c r="Y85" s="36">
        <f t="shared" si="21"/>
        <v>0</v>
      </c>
      <c r="Z85" s="36">
        <f t="shared" si="21"/>
        <v>0</v>
      </c>
      <c r="AA85" s="36">
        <f t="shared" si="21"/>
        <v>0</v>
      </c>
      <c r="AB85" s="36">
        <f t="shared" si="21"/>
        <v>0</v>
      </c>
      <c r="AC85" s="36">
        <f t="shared" si="21"/>
        <v>0</v>
      </c>
      <c r="AD85" s="59"/>
    </row>
    <row r="86" ht="16.05" customHeight="1" spans="1:30">
      <c r="A86" s="43" t="s">
        <v>12631</v>
      </c>
      <c r="B86" s="317" t="s">
        <v>12632</v>
      </c>
      <c r="C86" s="327">
        <f t="shared" si="17"/>
        <v>0</v>
      </c>
      <c r="D86" s="327">
        <f t="shared" si="18"/>
        <v>0</v>
      </c>
      <c r="E86" s="36">
        <f t="shared" si="20"/>
        <v>0</v>
      </c>
      <c r="F86" s="36">
        <f t="shared" si="20"/>
        <v>0</v>
      </c>
      <c r="G86" s="36">
        <f t="shared" si="20"/>
        <v>0</v>
      </c>
      <c r="H86" s="36">
        <f t="shared" si="20"/>
        <v>0</v>
      </c>
      <c r="I86" s="36">
        <f t="shared" si="20"/>
        <v>0</v>
      </c>
      <c r="J86" s="36">
        <f t="shared" si="20"/>
        <v>0</v>
      </c>
      <c r="K86" s="36">
        <f t="shared" si="20"/>
        <v>0</v>
      </c>
      <c r="L86" s="36">
        <f t="shared" si="20"/>
        <v>0</v>
      </c>
      <c r="M86" s="36">
        <f t="shared" si="20"/>
        <v>0</v>
      </c>
      <c r="N86" s="36">
        <f t="shared" si="20"/>
        <v>0</v>
      </c>
      <c r="O86" s="36">
        <f t="shared" si="20"/>
        <v>0</v>
      </c>
      <c r="P86" s="36">
        <f t="shared" si="20"/>
        <v>0</v>
      </c>
      <c r="Q86" s="36">
        <f t="shared" si="20"/>
        <v>0</v>
      </c>
      <c r="R86" s="36">
        <f t="shared" si="20"/>
        <v>0</v>
      </c>
      <c r="S86" s="36">
        <f t="shared" si="20"/>
        <v>0</v>
      </c>
      <c r="T86" s="36">
        <f t="shared" si="20"/>
        <v>0</v>
      </c>
      <c r="U86" s="327">
        <f t="shared" si="19"/>
        <v>0</v>
      </c>
      <c r="V86" s="36">
        <f t="shared" si="21"/>
        <v>0</v>
      </c>
      <c r="W86" s="36">
        <f t="shared" si="21"/>
        <v>0</v>
      </c>
      <c r="X86" s="36">
        <f t="shared" si="21"/>
        <v>0</v>
      </c>
      <c r="Y86" s="36">
        <f t="shared" si="21"/>
        <v>0</v>
      </c>
      <c r="Z86" s="36">
        <f t="shared" si="21"/>
        <v>0</v>
      </c>
      <c r="AA86" s="36">
        <f t="shared" si="21"/>
        <v>0</v>
      </c>
      <c r="AB86" s="36">
        <f t="shared" si="21"/>
        <v>0</v>
      </c>
      <c r="AC86" s="36">
        <f t="shared" si="21"/>
        <v>0</v>
      </c>
      <c r="AD86" s="59"/>
    </row>
    <row r="87" ht="16.05" customHeight="1" spans="1:30">
      <c r="A87" s="43" t="s">
        <v>12633</v>
      </c>
      <c r="B87" s="317" t="s">
        <v>12634</v>
      </c>
      <c r="C87" s="327">
        <f t="shared" si="17"/>
        <v>0</v>
      </c>
      <c r="D87" s="327">
        <f t="shared" si="18"/>
        <v>0</v>
      </c>
      <c r="E87" s="36">
        <f t="shared" si="20"/>
        <v>0</v>
      </c>
      <c r="F87" s="36">
        <f t="shared" si="20"/>
        <v>0</v>
      </c>
      <c r="G87" s="36">
        <f t="shared" si="20"/>
        <v>0</v>
      </c>
      <c r="H87" s="36">
        <f t="shared" si="20"/>
        <v>0</v>
      </c>
      <c r="I87" s="36">
        <f t="shared" si="20"/>
        <v>0</v>
      </c>
      <c r="J87" s="36">
        <f t="shared" si="20"/>
        <v>0</v>
      </c>
      <c r="K87" s="36">
        <f t="shared" si="20"/>
        <v>0</v>
      </c>
      <c r="L87" s="36">
        <f t="shared" si="20"/>
        <v>0</v>
      </c>
      <c r="M87" s="36">
        <f t="shared" si="20"/>
        <v>0</v>
      </c>
      <c r="N87" s="36">
        <f t="shared" si="20"/>
        <v>0</v>
      </c>
      <c r="O87" s="36">
        <f t="shared" si="20"/>
        <v>0</v>
      </c>
      <c r="P87" s="36">
        <f t="shared" si="20"/>
        <v>0</v>
      </c>
      <c r="Q87" s="36">
        <f t="shared" si="20"/>
        <v>0</v>
      </c>
      <c r="R87" s="36">
        <f t="shared" si="20"/>
        <v>0</v>
      </c>
      <c r="S87" s="36">
        <f t="shared" si="20"/>
        <v>0</v>
      </c>
      <c r="T87" s="36">
        <f t="shared" si="20"/>
        <v>0</v>
      </c>
      <c r="U87" s="327">
        <f t="shared" si="19"/>
        <v>0</v>
      </c>
      <c r="V87" s="36">
        <f t="shared" si="21"/>
        <v>0</v>
      </c>
      <c r="W87" s="36">
        <f t="shared" si="21"/>
        <v>0</v>
      </c>
      <c r="X87" s="36">
        <f t="shared" si="21"/>
        <v>0</v>
      </c>
      <c r="Y87" s="36">
        <f t="shared" si="21"/>
        <v>0</v>
      </c>
      <c r="Z87" s="36">
        <f t="shared" si="21"/>
        <v>0</v>
      </c>
      <c r="AA87" s="36">
        <f t="shared" si="21"/>
        <v>0</v>
      </c>
      <c r="AB87" s="36">
        <f t="shared" si="21"/>
        <v>0</v>
      </c>
      <c r="AC87" s="36">
        <f t="shared" si="21"/>
        <v>0</v>
      </c>
      <c r="AD87" s="59"/>
    </row>
    <row r="88" ht="16.05" customHeight="1" spans="1:30">
      <c r="A88" s="43" t="s">
        <v>12635</v>
      </c>
      <c r="B88" s="317" t="s">
        <v>12636</v>
      </c>
      <c r="C88" s="327">
        <f t="shared" si="17"/>
        <v>0</v>
      </c>
      <c r="D88" s="327">
        <f t="shared" si="18"/>
        <v>0</v>
      </c>
      <c r="E88" s="36">
        <f t="shared" si="20"/>
        <v>0</v>
      </c>
      <c r="F88" s="36">
        <f t="shared" si="20"/>
        <v>0</v>
      </c>
      <c r="G88" s="36">
        <f t="shared" si="20"/>
        <v>0</v>
      </c>
      <c r="H88" s="36">
        <f t="shared" si="20"/>
        <v>0</v>
      </c>
      <c r="I88" s="36">
        <f t="shared" si="20"/>
        <v>0</v>
      </c>
      <c r="J88" s="36">
        <f t="shared" si="20"/>
        <v>0</v>
      </c>
      <c r="K88" s="36">
        <f t="shared" si="20"/>
        <v>0</v>
      </c>
      <c r="L88" s="36">
        <f t="shared" si="20"/>
        <v>0</v>
      </c>
      <c r="M88" s="36">
        <f t="shared" si="20"/>
        <v>0</v>
      </c>
      <c r="N88" s="36">
        <f t="shared" si="20"/>
        <v>0</v>
      </c>
      <c r="O88" s="36">
        <f t="shared" si="20"/>
        <v>0</v>
      </c>
      <c r="P88" s="36">
        <f t="shared" si="20"/>
        <v>0</v>
      </c>
      <c r="Q88" s="36">
        <f t="shared" si="20"/>
        <v>0</v>
      </c>
      <c r="R88" s="36">
        <f t="shared" si="20"/>
        <v>0</v>
      </c>
      <c r="S88" s="36">
        <f t="shared" si="20"/>
        <v>0</v>
      </c>
      <c r="T88" s="36">
        <f t="shared" si="20"/>
        <v>0</v>
      </c>
      <c r="U88" s="327">
        <f t="shared" si="19"/>
        <v>0</v>
      </c>
      <c r="V88" s="36">
        <f t="shared" si="21"/>
        <v>0</v>
      </c>
      <c r="W88" s="36">
        <f t="shared" si="21"/>
        <v>0</v>
      </c>
      <c r="X88" s="36">
        <f t="shared" si="21"/>
        <v>0</v>
      </c>
      <c r="Y88" s="36">
        <f t="shared" si="21"/>
        <v>0</v>
      </c>
      <c r="Z88" s="36">
        <f t="shared" si="21"/>
        <v>0</v>
      </c>
      <c r="AA88" s="36">
        <f t="shared" si="21"/>
        <v>0</v>
      </c>
      <c r="AB88" s="36">
        <f t="shared" si="21"/>
        <v>0</v>
      </c>
      <c r="AC88" s="36">
        <f t="shared" si="21"/>
        <v>0</v>
      </c>
      <c r="AD88" s="59"/>
    </row>
    <row r="89" ht="16.05" customHeight="1" spans="1:30">
      <c r="A89" s="43" t="s">
        <v>12637</v>
      </c>
      <c r="B89" s="317" t="s">
        <v>12638</v>
      </c>
      <c r="C89" s="327">
        <f t="shared" si="17"/>
        <v>0</v>
      </c>
      <c r="D89" s="327">
        <f t="shared" si="18"/>
        <v>0</v>
      </c>
      <c r="E89" s="36">
        <f t="shared" si="20"/>
        <v>0</v>
      </c>
      <c r="F89" s="36">
        <f t="shared" si="20"/>
        <v>0</v>
      </c>
      <c r="G89" s="36">
        <f t="shared" si="20"/>
        <v>0</v>
      </c>
      <c r="H89" s="36">
        <f t="shared" si="20"/>
        <v>0</v>
      </c>
      <c r="I89" s="36">
        <f t="shared" si="20"/>
        <v>0</v>
      </c>
      <c r="J89" s="36">
        <f t="shared" si="20"/>
        <v>0</v>
      </c>
      <c r="K89" s="36">
        <f t="shared" si="20"/>
        <v>0</v>
      </c>
      <c r="L89" s="36">
        <f t="shared" si="20"/>
        <v>0</v>
      </c>
      <c r="M89" s="36">
        <f t="shared" si="20"/>
        <v>0</v>
      </c>
      <c r="N89" s="36">
        <f t="shared" si="20"/>
        <v>0</v>
      </c>
      <c r="O89" s="36">
        <f t="shared" si="20"/>
        <v>0</v>
      </c>
      <c r="P89" s="36">
        <f t="shared" si="20"/>
        <v>0</v>
      </c>
      <c r="Q89" s="36">
        <f t="shared" si="20"/>
        <v>0</v>
      </c>
      <c r="R89" s="36">
        <f t="shared" si="20"/>
        <v>0</v>
      </c>
      <c r="S89" s="36">
        <f t="shared" si="20"/>
        <v>0</v>
      </c>
      <c r="T89" s="36">
        <f t="shared" si="20"/>
        <v>0</v>
      </c>
      <c r="U89" s="327">
        <f t="shared" si="19"/>
        <v>0</v>
      </c>
      <c r="V89" s="36">
        <f t="shared" si="21"/>
        <v>0</v>
      </c>
      <c r="W89" s="36">
        <f t="shared" si="21"/>
        <v>0</v>
      </c>
      <c r="X89" s="36">
        <f t="shared" si="21"/>
        <v>0</v>
      </c>
      <c r="Y89" s="36">
        <f t="shared" si="21"/>
        <v>0</v>
      </c>
      <c r="Z89" s="36">
        <f t="shared" si="21"/>
        <v>0</v>
      </c>
      <c r="AA89" s="36">
        <f t="shared" si="21"/>
        <v>0</v>
      </c>
      <c r="AB89" s="36">
        <f t="shared" si="21"/>
        <v>0</v>
      </c>
      <c r="AC89" s="36">
        <f t="shared" si="21"/>
        <v>0</v>
      </c>
      <c r="AD89" s="59"/>
    </row>
    <row r="90" ht="16.05" customHeight="1" spans="1:30">
      <c r="A90" s="43" t="s">
        <v>12639</v>
      </c>
      <c r="B90" s="317" t="s">
        <v>12640</v>
      </c>
      <c r="C90" s="327">
        <f t="shared" si="17"/>
        <v>0</v>
      </c>
      <c r="D90" s="327">
        <f t="shared" si="18"/>
        <v>0</v>
      </c>
      <c r="E90" s="36">
        <f t="shared" si="20"/>
        <v>0</v>
      </c>
      <c r="F90" s="36">
        <f t="shared" si="20"/>
        <v>0</v>
      </c>
      <c r="G90" s="36">
        <f t="shared" si="20"/>
        <v>0</v>
      </c>
      <c r="H90" s="36">
        <f t="shared" si="20"/>
        <v>0</v>
      </c>
      <c r="I90" s="36">
        <f t="shared" si="20"/>
        <v>0</v>
      </c>
      <c r="J90" s="36">
        <f t="shared" si="20"/>
        <v>0</v>
      </c>
      <c r="K90" s="36">
        <f t="shared" si="20"/>
        <v>0</v>
      </c>
      <c r="L90" s="36">
        <f t="shared" si="20"/>
        <v>0</v>
      </c>
      <c r="M90" s="36">
        <f t="shared" si="20"/>
        <v>0</v>
      </c>
      <c r="N90" s="36">
        <f t="shared" si="20"/>
        <v>0</v>
      </c>
      <c r="O90" s="36">
        <f t="shared" si="20"/>
        <v>0</v>
      </c>
      <c r="P90" s="36">
        <f t="shared" si="20"/>
        <v>0</v>
      </c>
      <c r="Q90" s="36">
        <f t="shared" si="20"/>
        <v>0</v>
      </c>
      <c r="R90" s="36">
        <f t="shared" si="20"/>
        <v>0</v>
      </c>
      <c r="S90" s="36">
        <f t="shared" si="20"/>
        <v>0</v>
      </c>
      <c r="T90" s="36">
        <f t="shared" si="20"/>
        <v>0</v>
      </c>
      <c r="U90" s="327">
        <f t="shared" si="19"/>
        <v>0</v>
      </c>
      <c r="V90" s="36">
        <f t="shared" si="21"/>
        <v>0</v>
      </c>
      <c r="W90" s="36">
        <f t="shared" si="21"/>
        <v>0</v>
      </c>
      <c r="X90" s="36">
        <f t="shared" si="21"/>
        <v>0</v>
      </c>
      <c r="Y90" s="36">
        <f t="shared" si="21"/>
        <v>0</v>
      </c>
      <c r="Z90" s="36">
        <f t="shared" si="21"/>
        <v>0</v>
      </c>
      <c r="AA90" s="36">
        <f t="shared" si="21"/>
        <v>0</v>
      </c>
      <c r="AB90" s="36">
        <f t="shared" si="21"/>
        <v>0</v>
      </c>
      <c r="AC90" s="36">
        <f t="shared" si="21"/>
        <v>0</v>
      </c>
      <c r="AD90" s="59"/>
    </row>
    <row r="91" ht="16.05" customHeight="1" spans="1:30">
      <c r="A91" s="43" t="s">
        <v>12641</v>
      </c>
      <c r="B91" s="317" t="s">
        <v>12642</v>
      </c>
      <c r="C91" s="327">
        <f t="shared" si="17"/>
        <v>0</v>
      </c>
      <c r="D91" s="327">
        <f t="shared" si="18"/>
        <v>0</v>
      </c>
      <c r="E91" s="36">
        <f t="shared" ref="E91:T100" si="22">SUMPRODUCT(E$377:E$599*(LEFT($A$377:$A$599,LEN($A91))=$A91))</f>
        <v>0</v>
      </c>
      <c r="F91" s="36">
        <f t="shared" si="22"/>
        <v>0</v>
      </c>
      <c r="G91" s="36">
        <f t="shared" si="22"/>
        <v>0</v>
      </c>
      <c r="H91" s="36">
        <f t="shared" si="22"/>
        <v>0</v>
      </c>
      <c r="I91" s="36">
        <f t="shared" si="22"/>
        <v>0</v>
      </c>
      <c r="J91" s="36">
        <f t="shared" si="22"/>
        <v>0</v>
      </c>
      <c r="K91" s="36">
        <f t="shared" si="22"/>
        <v>0</v>
      </c>
      <c r="L91" s="36">
        <f t="shared" si="22"/>
        <v>0</v>
      </c>
      <c r="M91" s="36">
        <f t="shared" si="22"/>
        <v>0</v>
      </c>
      <c r="N91" s="36">
        <f t="shared" si="22"/>
        <v>0</v>
      </c>
      <c r="O91" s="36">
        <f t="shared" si="22"/>
        <v>0</v>
      </c>
      <c r="P91" s="36">
        <f t="shared" si="22"/>
        <v>0</v>
      </c>
      <c r="Q91" s="36">
        <f t="shared" si="22"/>
        <v>0</v>
      </c>
      <c r="R91" s="36">
        <f t="shared" si="22"/>
        <v>0</v>
      </c>
      <c r="S91" s="36">
        <f t="shared" si="22"/>
        <v>0</v>
      </c>
      <c r="T91" s="36">
        <f t="shared" si="22"/>
        <v>0</v>
      </c>
      <c r="U91" s="327">
        <f t="shared" si="19"/>
        <v>0</v>
      </c>
      <c r="V91" s="36">
        <f t="shared" ref="V91:AC100" si="23">SUMPRODUCT(V$377:V$599*(LEFT($A$377:$A$599,LEN($A91))=$A91))</f>
        <v>0</v>
      </c>
      <c r="W91" s="36">
        <f t="shared" si="23"/>
        <v>0</v>
      </c>
      <c r="X91" s="36">
        <f t="shared" si="23"/>
        <v>0</v>
      </c>
      <c r="Y91" s="36">
        <f t="shared" si="23"/>
        <v>0</v>
      </c>
      <c r="Z91" s="36">
        <f t="shared" si="23"/>
        <v>0</v>
      </c>
      <c r="AA91" s="36">
        <f t="shared" si="23"/>
        <v>0</v>
      </c>
      <c r="AB91" s="36">
        <f t="shared" si="23"/>
        <v>0</v>
      </c>
      <c r="AC91" s="36">
        <f t="shared" si="23"/>
        <v>0</v>
      </c>
      <c r="AD91" s="59"/>
    </row>
    <row r="92" ht="16.05" customHeight="1" spans="1:30">
      <c r="A92" s="43" t="s">
        <v>12643</v>
      </c>
      <c r="B92" s="317" t="s">
        <v>12644</v>
      </c>
      <c r="C92" s="327">
        <f t="shared" si="17"/>
        <v>0</v>
      </c>
      <c r="D92" s="327">
        <f t="shared" si="18"/>
        <v>0</v>
      </c>
      <c r="E92" s="36">
        <f t="shared" si="22"/>
        <v>0</v>
      </c>
      <c r="F92" s="36">
        <f t="shared" si="22"/>
        <v>0</v>
      </c>
      <c r="G92" s="36">
        <f t="shared" si="22"/>
        <v>0</v>
      </c>
      <c r="H92" s="36">
        <f t="shared" si="22"/>
        <v>0</v>
      </c>
      <c r="I92" s="36">
        <f t="shared" si="22"/>
        <v>0</v>
      </c>
      <c r="J92" s="36">
        <f t="shared" si="22"/>
        <v>0</v>
      </c>
      <c r="K92" s="36">
        <f t="shared" si="22"/>
        <v>0</v>
      </c>
      <c r="L92" s="36">
        <f t="shared" si="22"/>
        <v>0</v>
      </c>
      <c r="M92" s="36">
        <f t="shared" si="22"/>
        <v>0</v>
      </c>
      <c r="N92" s="36">
        <f t="shared" si="22"/>
        <v>0</v>
      </c>
      <c r="O92" s="36">
        <f t="shared" si="22"/>
        <v>0</v>
      </c>
      <c r="P92" s="36">
        <f t="shared" si="22"/>
        <v>0</v>
      </c>
      <c r="Q92" s="36">
        <f t="shared" si="22"/>
        <v>0</v>
      </c>
      <c r="R92" s="36">
        <f t="shared" si="22"/>
        <v>0</v>
      </c>
      <c r="S92" s="36">
        <f t="shared" si="22"/>
        <v>0</v>
      </c>
      <c r="T92" s="36">
        <f t="shared" si="22"/>
        <v>0</v>
      </c>
      <c r="U92" s="327">
        <f t="shared" si="19"/>
        <v>0</v>
      </c>
      <c r="V92" s="36">
        <f t="shared" si="23"/>
        <v>0</v>
      </c>
      <c r="W92" s="36">
        <f t="shared" si="23"/>
        <v>0</v>
      </c>
      <c r="X92" s="36">
        <f t="shared" si="23"/>
        <v>0</v>
      </c>
      <c r="Y92" s="36">
        <f t="shared" si="23"/>
        <v>0</v>
      </c>
      <c r="Z92" s="36">
        <f t="shared" si="23"/>
        <v>0</v>
      </c>
      <c r="AA92" s="36">
        <f t="shared" si="23"/>
        <v>0</v>
      </c>
      <c r="AB92" s="36">
        <f t="shared" si="23"/>
        <v>0</v>
      </c>
      <c r="AC92" s="36">
        <f t="shared" si="23"/>
        <v>0</v>
      </c>
      <c r="AD92" s="59"/>
    </row>
    <row r="93" ht="16.05" customHeight="1" spans="1:30">
      <c r="A93" s="43" t="s">
        <v>12645</v>
      </c>
      <c r="B93" s="317" t="s">
        <v>12646</v>
      </c>
      <c r="C93" s="327">
        <f t="shared" si="17"/>
        <v>0</v>
      </c>
      <c r="D93" s="327">
        <f t="shared" si="18"/>
        <v>0</v>
      </c>
      <c r="E93" s="36">
        <f t="shared" si="22"/>
        <v>0</v>
      </c>
      <c r="F93" s="36">
        <f t="shared" si="22"/>
        <v>0</v>
      </c>
      <c r="G93" s="36">
        <f t="shared" si="22"/>
        <v>0</v>
      </c>
      <c r="H93" s="36">
        <f t="shared" si="22"/>
        <v>0</v>
      </c>
      <c r="I93" s="36">
        <f t="shared" si="22"/>
        <v>0</v>
      </c>
      <c r="J93" s="36">
        <f t="shared" si="22"/>
        <v>0</v>
      </c>
      <c r="K93" s="36">
        <f t="shared" si="22"/>
        <v>0</v>
      </c>
      <c r="L93" s="36">
        <f t="shared" si="22"/>
        <v>0</v>
      </c>
      <c r="M93" s="36">
        <f t="shared" si="22"/>
        <v>0</v>
      </c>
      <c r="N93" s="36">
        <f t="shared" si="22"/>
        <v>0</v>
      </c>
      <c r="O93" s="36">
        <f t="shared" si="22"/>
        <v>0</v>
      </c>
      <c r="P93" s="36">
        <f t="shared" si="22"/>
        <v>0</v>
      </c>
      <c r="Q93" s="36">
        <f t="shared" si="22"/>
        <v>0</v>
      </c>
      <c r="R93" s="36">
        <f t="shared" si="22"/>
        <v>0</v>
      </c>
      <c r="S93" s="36">
        <f t="shared" si="22"/>
        <v>0</v>
      </c>
      <c r="T93" s="36">
        <f t="shared" si="22"/>
        <v>0</v>
      </c>
      <c r="U93" s="327">
        <f t="shared" si="19"/>
        <v>0</v>
      </c>
      <c r="V93" s="36">
        <f t="shared" si="23"/>
        <v>0</v>
      </c>
      <c r="W93" s="36">
        <f t="shared" si="23"/>
        <v>0</v>
      </c>
      <c r="X93" s="36">
        <f t="shared" si="23"/>
        <v>0</v>
      </c>
      <c r="Y93" s="36">
        <f t="shared" si="23"/>
        <v>0</v>
      </c>
      <c r="Z93" s="36">
        <f t="shared" si="23"/>
        <v>0</v>
      </c>
      <c r="AA93" s="36">
        <f t="shared" si="23"/>
        <v>0</v>
      </c>
      <c r="AB93" s="36">
        <f t="shared" si="23"/>
        <v>0</v>
      </c>
      <c r="AC93" s="36">
        <f t="shared" si="23"/>
        <v>0</v>
      </c>
      <c r="AD93" s="59"/>
    </row>
    <row r="94" ht="16.05" customHeight="1" spans="1:30">
      <c r="A94" s="43" t="s">
        <v>12647</v>
      </c>
      <c r="B94" s="317" t="s">
        <v>12648</v>
      </c>
      <c r="C94" s="327">
        <f t="shared" si="17"/>
        <v>0</v>
      </c>
      <c r="D94" s="327">
        <f t="shared" si="18"/>
        <v>0</v>
      </c>
      <c r="E94" s="36">
        <f t="shared" si="22"/>
        <v>0</v>
      </c>
      <c r="F94" s="36">
        <f t="shared" si="22"/>
        <v>0</v>
      </c>
      <c r="G94" s="36">
        <f t="shared" si="22"/>
        <v>0</v>
      </c>
      <c r="H94" s="36">
        <f t="shared" si="22"/>
        <v>0</v>
      </c>
      <c r="I94" s="36">
        <f t="shared" si="22"/>
        <v>0</v>
      </c>
      <c r="J94" s="36">
        <f t="shared" si="22"/>
        <v>0</v>
      </c>
      <c r="K94" s="36">
        <f t="shared" si="22"/>
        <v>0</v>
      </c>
      <c r="L94" s="36">
        <f t="shared" si="22"/>
        <v>0</v>
      </c>
      <c r="M94" s="36">
        <f t="shared" si="22"/>
        <v>0</v>
      </c>
      <c r="N94" s="36">
        <f t="shared" si="22"/>
        <v>0</v>
      </c>
      <c r="O94" s="36">
        <f t="shared" si="22"/>
        <v>0</v>
      </c>
      <c r="P94" s="36">
        <f t="shared" si="22"/>
        <v>0</v>
      </c>
      <c r="Q94" s="36">
        <f t="shared" si="22"/>
        <v>0</v>
      </c>
      <c r="R94" s="36">
        <f t="shared" si="22"/>
        <v>0</v>
      </c>
      <c r="S94" s="36">
        <f t="shared" si="22"/>
        <v>0</v>
      </c>
      <c r="T94" s="36">
        <f t="shared" si="22"/>
        <v>0</v>
      </c>
      <c r="U94" s="327">
        <f t="shared" si="19"/>
        <v>0</v>
      </c>
      <c r="V94" s="36">
        <f t="shared" si="23"/>
        <v>0</v>
      </c>
      <c r="W94" s="36">
        <f t="shared" si="23"/>
        <v>0</v>
      </c>
      <c r="X94" s="36">
        <f t="shared" si="23"/>
        <v>0</v>
      </c>
      <c r="Y94" s="36">
        <f t="shared" si="23"/>
        <v>0</v>
      </c>
      <c r="Z94" s="36">
        <f t="shared" si="23"/>
        <v>0</v>
      </c>
      <c r="AA94" s="36">
        <f t="shared" si="23"/>
        <v>0</v>
      </c>
      <c r="AB94" s="36">
        <f t="shared" si="23"/>
        <v>0</v>
      </c>
      <c r="AC94" s="36">
        <f t="shared" si="23"/>
        <v>0</v>
      </c>
      <c r="AD94" s="59"/>
    </row>
    <row r="95" ht="16.05" customHeight="1" spans="1:30">
      <c r="A95" s="43" t="s">
        <v>12649</v>
      </c>
      <c r="B95" s="317" t="s">
        <v>12650</v>
      </c>
      <c r="C95" s="327">
        <f t="shared" si="17"/>
        <v>0</v>
      </c>
      <c r="D95" s="327">
        <f t="shared" si="18"/>
        <v>0</v>
      </c>
      <c r="E95" s="36">
        <f t="shared" si="22"/>
        <v>0</v>
      </c>
      <c r="F95" s="36">
        <f t="shared" si="22"/>
        <v>0</v>
      </c>
      <c r="G95" s="36">
        <f t="shared" si="22"/>
        <v>0</v>
      </c>
      <c r="H95" s="36">
        <f t="shared" si="22"/>
        <v>0</v>
      </c>
      <c r="I95" s="36">
        <f t="shared" si="22"/>
        <v>0</v>
      </c>
      <c r="J95" s="36">
        <f t="shared" si="22"/>
        <v>0</v>
      </c>
      <c r="K95" s="36">
        <f t="shared" si="22"/>
        <v>0</v>
      </c>
      <c r="L95" s="36">
        <f t="shared" si="22"/>
        <v>0</v>
      </c>
      <c r="M95" s="36">
        <f t="shared" si="22"/>
        <v>0</v>
      </c>
      <c r="N95" s="36">
        <f t="shared" si="22"/>
        <v>0</v>
      </c>
      <c r="O95" s="36">
        <f t="shared" si="22"/>
        <v>0</v>
      </c>
      <c r="P95" s="36">
        <f t="shared" si="22"/>
        <v>0</v>
      </c>
      <c r="Q95" s="36">
        <f t="shared" si="22"/>
        <v>0</v>
      </c>
      <c r="R95" s="36">
        <f t="shared" si="22"/>
        <v>0</v>
      </c>
      <c r="S95" s="36">
        <f t="shared" si="22"/>
        <v>0</v>
      </c>
      <c r="T95" s="36">
        <f t="shared" si="22"/>
        <v>0</v>
      </c>
      <c r="U95" s="327">
        <f t="shared" si="19"/>
        <v>0</v>
      </c>
      <c r="V95" s="36">
        <f t="shared" si="23"/>
        <v>0</v>
      </c>
      <c r="W95" s="36">
        <f t="shared" si="23"/>
        <v>0</v>
      </c>
      <c r="X95" s="36">
        <f t="shared" si="23"/>
        <v>0</v>
      </c>
      <c r="Y95" s="36">
        <f t="shared" si="23"/>
        <v>0</v>
      </c>
      <c r="Z95" s="36">
        <f t="shared" si="23"/>
        <v>0</v>
      </c>
      <c r="AA95" s="36">
        <f t="shared" si="23"/>
        <v>0</v>
      </c>
      <c r="AB95" s="36">
        <f t="shared" si="23"/>
        <v>0</v>
      </c>
      <c r="AC95" s="36">
        <f t="shared" si="23"/>
        <v>0</v>
      </c>
      <c r="AD95" s="59"/>
    </row>
    <row r="96" ht="16.05" customHeight="1" spans="1:30">
      <c r="A96" s="43" t="s">
        <v>12651</v>
      </c>
      <c r="B96" s="317" t="s">
        <v>12652</v>
      </c>
      <c r="C96" s="327">
        <f t="shared" si="17"/>
        <v>0</v>
      </c>
      <c r="D96" s="327">
        <f t="shared" si="18"/>
        <v>0</v>
      </c>
      <c r="E96" s="36">
        <f t="shared" si="22"/>
        <v>0</v>
      </c>
      <c r="F96" s="36">
        <f t="shared" si="22"/>
        <v>0</v>
      </c>
      <c r="G96" s="36">
        <f t="shared" si="22"/>
        <v>0</v>
      </c>
      <c r="H96" s="36">
        <f t="shared" si="22"/>
        <v>0</v>
      </c>
      <c r="I96" s="36">
        <f t="shared" si="22"/>
        <v>0</v>
      </c>
      <c r="J96" s="36">
        <f t="shared" si="22"/>
        <v>0</v>
      </c>
      <c r="K96" s="36">
        <f t="shared" si="22"/>
        <v>0</v>
      </c>
      <c r="L96" s="36">
        <f t="shared" si="22"/>
        <v>0</v>
      </c>
      <c r="M96" s="36">
        <f t="shared" si="22"/>
        <v>0</v>
      </c>
      <c r="N96" s="36">
        <f t="shared" si="22"/>
        <v>0</v>
      </c>
      <c r="O96" s="36">
        <f t="shared" si="22"/>
        <v>0</v>
      </c>
      <c r="P96" s="36">
        <f t="shared" si="22"/>
        <v>0</v>
      </c>
      <c r="Q96" s="36">
        <f t="shared" si="22"/>
        <v>0</v>
      </c>
      <c r="R96" s="36">
        <f t="shared" si="22"/>
        <v>0</v>
      </c>
      <c r="S96" s="36">
        <f t="shared" si="22"/>
        <v>0</v>
      </c>
      <c r="T96" s="36">
        <f t="shared" si="22"/>
        <v>0</v>
      </c>
      <c r="U96" s="327">
        <f t="shared" si="19"/>
        <v>0</v>
      </c>
      <c r="V96" s="36">
        <f t="shared" si="23"/>
        <v>0</v>
      </c>
      <c r="W96" s="36">
        <f t="shared" si="23"/>
        <v>0</v>
      </c>
      <c r="X96" s="36">
        <f t="shared" si="23"/>
        <v>0</v>
      </c>
      <c r="Y96" s="36">
        <f t="shared" si="23"/>
        <v>0</v>
      </c>
      <c r="Z96" s="36">
        <f t="shared" si="23"/>
        <v>0</v>
      </c>
      <c r="AA96" s="36">
        <f t="shared" si="23"/>
        <v>0</v>
      </c>
      <c r="AB96" s="36">
        <f t="shared" si="23"/>
        <v>0</v>
      </c>
      <c r="AC96" s="36">
        <f t="shared" si="23"/>
        <v>0</v>
      </c>
      <c r="AD96" s="59"/>
    </row>
    <row r="97" ht="16.05" customHeight="1" spans="1:30">
      <c r="A97" s="43" t="s">
        <v>12653</v>
      </c>
      <c r="B97" s="317" t="s">
        <v>12654</v>
      </c>
      <c r="C97" s="327">
        <f t="shared" si="17"/>
        <v>0</v>
      </c>
      <c r="D97" s="327">
        <f t="shared" si="18"/>
        <v>0</v>
      </c>
      <c r="E97" s="36">
        <f t="shared" si="22"/>
        <v>0</v>
      </c>
      <c r="F97" s="36">
        <f t="shared" si="22"/>
        <v>0</v>
      </c>
      <c r="G97" s="36">
        <f t="shared" si="22"/>
        <v>0</v>
      </c>
      <c r="H97" s="36">
        <f t="shared" si="22"/>
        <v>0</v>
      </c>
      <c r="I97" s="36">
        <f t="shared" si="22"/>
        <v>0</v>
      </c>
      <c r="J97" s="36">
        <f t="shared" si="22"/>
        <v>0</v>
      </c>
      <c r="K97" s="36">
        <f t="shared" si="22"/>
        <v>0</v>
      </c>
      <c r="L97" s="36">
        <f t="shared" si="22"/>
        <v>0</v>
      </c>
      <c r="M97" s="36">
        <f t="shared" si="22"/>
        <v>0</v>
      </c>
      <c r="N97" s="36">
        <f t="shared" si="22"/>
        <v>0</v>
      </c>
      <c r="O97" s="36">
        <f t="shared" si="22"/>
        <v>0</v>
      </c>
      <c r="P97" s="36">
        <f t="shared" si="22"/>
        <v>0</v>
      </c>
      <c r="Q97" s="36">
        <f t="shared" si="22"/>
        <v>0</v>
      </c>
      <c r="R97" s="36">
        <f t="shared" si="22"/>
        <v>0</v>
      </c>
      <c r="S97" s="36">
        <f t="shared" si="22"/>
        <v>0</v>
      </c>
      <c r="T97" s="36">
        <f t="shared" si="22"/>
        <v>0</v>
      </c>
      <c r="U97" s="327">
        <f t="shared" si="19"/>
        <v>0</v>
      </c>
      <c r="V97" s="36">
        <f t="shared" si="23"/>
        <v>0</v>
      </c>
      <c r="W97" s="36">
        <f t="shared" si="23"/>
        <v>0</v>
      </c>
      <c r="X97" s="36">
        <f t="shared" si="23"/>
        <v>0</v>
      </c>
      <c r="Y97" s="36">
        <f t="shared" si="23"/>
        <v>0</v>
      </c>
      <c r="Z97" s="36">
        <f t="shared" si="23"/>
        <v>0</v>
      </c>
      <c r="AA97" s="36">
        <f t="shared" si="23"/>
        <v>0</v>
      </c>
      <c r="AB97" s="36">
        <f t="shared" si="23"/>
        <v>0</v>
      </c>
      <c r="AC97" s="36">
        <f t="shared" si="23"/>
        <v>0</v>
      </c>
      <c r="AD97" s="59"/>
    </row>
    <row r="98" ht="16.05" customHeight="1" spans="1:30">
      <c r="A98" s="43" t="s">
        <v>12655</v>
      </c>
      <c r="B98" s="317" t="s">
        <v>12656</v>
      </c>
      <c r="C98" s="327">
        <f t="shared" si="17"/>
        <v>0</v>
      </c>
      <c r="D98" s="327">
        <f t="shared" si="18"/>
        <v>0</v>
      </c>
      <c r="E98" s="36">
        <f t="shared" si="22"/>
        <v>0</v>
      </c>
      <c r="F98" s="36">
        <f t="shared" si="22"/>
        <v>0</v>
      </c>
      <c r="G98" s="36">
        <f t="shared" si="22"/>
        <v>0</v>
      </c>
      <c r="H98" s="36">
        <f t="shared" si="22"/>
        <v>0</v>
      </c>
      <c r="I98" s="36">
        <f t="shared" si="22"/>
        <v>0</v>
      </c>
      <c r="J98" s="36">
        <f t="shared" si="22"/>
        <v>0</v>
      </c>
      <c r="K98" s="36">
        <f t="shared" si="22"/>
        <v>0</v>
      </c>
      <c r="L98" s="36">
        <f t="shared" si="22"/>
        <v>0</v>
      </c>
      <c r="M98" s="36">
        <f t="shared" si="22"/>
        <v>0</v>
      </c>
      <c r="N98" s="36">
        <f t="shared" si="22"/>
        <v>0</v>
      </c>
      <c r="O98" s="36">
        <f t="shared" si="22"/>
        <v>0</v>
      </c>
      <c r="P98" s="36">
        <f t="shared" si="22"/>
        <v>0</v>
      </c>
      <c r="Q98" s="36">
        <f t="shared" si="22"/>
        <v>0</v>
      </c>
      <c r="R98" s="36">
        <f t="shared" si="22"/>
        <v>0</v>
      </c>
      <c r="S98" s="36">
        <f t="shared" si="22"/>
        <v>0</v>
      </c>
      <c r="T98" s="36">
        <f t="shared" si="22"/>
        <v>0</v>
      </c>
      <c r="U98" s="327">
        <f t="shared" si="19"/>
        <v>0</v>
      </c>
      <c r="V98" s="36">
        <f t="shared" si="23"/>
        <v>0</v>
      </c>
      <c r="W98" s="36">
        <f t="shared" si="23"/>
        <v>0</v>
      </c>
      <c r="X98" s="36">
        <f t="shared" si="23"/>
        <v>0</v>
      </c>
      <c r="Y98" s="36">
        <f t="shared" si="23"/>
        <v>0</v>
      </c>
      <c r="Z98" s="36">
        <f t="shared" si="23"/>
        <v>0</v>
      </c>
      <c r="AA98" s="36">
        <f t="shared" si="23"/>
        <v>0</v>
      </c>
      <c r="AB98" s="36">
        <f t="shared" si="23"/>
        <v>0</v>
      </c>
      <c r="AC98" s="36">
        <f t="shared" si="23"/>
        <v>0</v>
      </c>
      <c r="AD98" s="59"/>
    </row>
    <row r="99" ht="16.05" customHeight="1" spans="1:30">
      <c r="A99" s="43" t="s">
        <v>12657</v>
      </c>
      <c r="B99" s="317" t="s">
        <v>12658</v>
      </c>
      <c r="C99" s="327">
        <f t="shared" si="17"/>
        <v>0</v>
      </c>
      <c r="D99" s="327">
        <f t="shared" si="18"/>
        <v>0</v>
      </c>
      <c r="E99" s="36">
        <f t="shared" si="22"/>
        <v>0</v>
      </c>
      <c r="F99" s="36">
        <f t="shared" si="22"/>
        <v>0</v>
      </c>
      <c r="G99" s="36">
        <f t="shared" si="22"/>
        <v>0</v>
      </c>
      <c r="H99" s="36">
        <f t="shared" si="22"/>
        <v>0</v>
      </c>
      <c r="I99" s="36">
        <f t="shared" si="22"/>
        <v>0</v>
      </c>
      <c r="J99" s="36">
        <f t="shared" si="22"/>
        <v>0</v>
      </c>
      <c r="K99" s="36">
        <f t="shared" si="22"/>
        <v>0</v>
      </c>
      <c r="L99" s="36">
        <f t="shared" si="22"/>
        <v>0</v>
      </c>
      <c r="M99" s="36">
        <f t="shared" si="22"/>
        <v>0</v>
      </c>
      <c r="N99" s="36">
        <f t="shared" si="22"/>
        <v>0</v>
      </c>
      <c r="O99" s="36">
        <f t="shared" si="22"/>
        <v>0</v>
      </c>
      <c r="P99" s="36">
        <f t="shared" si="22"/>
        <v>0</v>
      </c>
      <c r="Q99" s="36">
        <f t="shared" si="22"/>
        <v>0</v>
      </c>
      <c r="R99" s="36">
        <f t="shared" si="22"/>
        <v>0</v>
      </c>
      <c r="S99" s="36">
        <f t="shared" si="22"/>
        <v>0</v>
      </c>
      <c r="T99" s="36">
        <f t="shared" si="22"/>
        <v>0</v>
      </c>
      <c r="U99" s="327">
        <f t="shared" si="19"/>
        <v>0</v>
      </c>
      <c r="V99" s="36">
        <f t="shared" si="23"/>
        <v>0</v>
      </c>
      <c r="W99" s="36">
        <f t="shared" si="23"/>
        <v>0</v>
      </c>
      <c r="X99" s="36">
        <f t="shared" si="23"/>
        <v>0</v>
      </c>
      <c r="Y99" s="36">
        <f t="shared" si="23"/>
        <v>0</v>
      </c>
      <c r="Z99" s="36">
        <f t="shared" si="23"/>
        <v>0</v>
      </c>
      <c r="AA99" s="36">
        <f t="shared" si="23"/>
        <v>0</v>
      </c>
      <c r="AB99" s="36">
        <f t="shared" si="23"/>
        <v>0</v>
      </c>
      <c r="AC99" s="36">
        <f t="shared" si="23"/>
        <v>0</v>
      </c>
      <c r="AD99" s="59"/>
    </row>
    <row r="100" ht="16.05" customHeight="1" spans="1:30">
      <c r="A100" s="43" t="s">
        <v>12659</v>
      </c>
      <c r="B100" s="317" t="s">
        <v>12660</v>
      </c>
      <c r="C100" s="327">
        <f t="shared" si="17"/>
        <v>0</v>
      </c>
      <c r="D100" s="327">
        <f t="shared" si="18"/>
        <v>0</v>
      </c>
      <c r="E100" s="36">
        <f t="shared" si="22"/>
        <v>0</v>
      </c>
      <c r="F100" s="36">
        <f t="shared" si="22"/>
        <v>0</v>
      </c>
      <c r="G100" s="36">
        <f t="shared" si="22"/>
        <v>0</v>
      </c>
      <c r="H100" s="36">
        <f t="shared" si="22"/>
        <v>0</v>
      </c>
      <c r="I100" s="36">
        <f t="shared" si="22"/>
        <v>0</v>
      </c>
      <c r="J100" s="36">
        <f t="shared" si="22"/>
        <v>0</v>
      </c>
      <c r="K100" s="36">
        <f t="shared" si="22"/>
        <v>0</v>
      </c>
      <c r="L100" s="36">
        <f t="shared" si="22"/>
        <v>0</v>
      </c>
      <c r="M100" s="36">
        <f t="shared" si="22"/>
        <v>0</v>
      </c>
      <c r="N100" s="36">
        <f t="shared" si="22"/>
        <v>0</v>
      </c>
      <c r="O100" s="36">
        <f t="shared" si="22"/>
        <v>0</v>
      </c>
      <c r="P100" s="36">
        <f t="shared" si="22"/>
        <v>0</v>
      </c>
      <c r="Q100" s="36">
        <f t="shared" si="22"/>
        <v>0</v>
      </c>
      <c r="R100" s="36">
        <f t="shared" si="22"/>
        <v>0</v>
      </c>
      <c r="S100" s="36">
        <f t="shared" si="22"/>
        <v>0</v>
      </c>
      <c r="T100" s="36">
        <f t="shared" si="22"/>
        <v>0</v>
      </c>
      <c r="U100" s="327">
        <f t="shared" si="19"/>
        <v>0</v>
      </c>
      <c r="V100" s="36">
        <f t="shared" si="23"/>
        <v>0</v>
      </c>
      <c r="W100" s="36">
        <f t="shared" si="23"/>
        <v>0</v>
      </c>
      <c r="X100" s="36">
        <f t="shared" si="23"/>
        <v>0</v>
      </c>
      <c r="Y100" s="36">
        <f t="shared" si="23"/>
        <v>0</v>
      </c>
      <c r="Z100" s="36">
        <f t="shared" si="23"/>
        <v>0</v>
      </c>
      <c r="AA100" s="36">
        <f t="shared" si="23"/>
        <v>0</v>
      </c>
      <c r="AB100" s="36">
        <f t="shared" si="23"/>
        <v>0</v>
      </c>
      <c r="AC100" s="36">
        <f t="shared" si="23"/>
        <v>0</v>
      </c>
      <c r="AD100" s="59"/>
    </row>
    <row r="101" ht="16.05" customHeight="1" spans="1:30">
      <c r="A101" s="43" t="s">
        <v>12661</v>
      </c>
      <c r="B101" s="317" t="s">
        <v>12662</v>
      </c>
      <c r="C101" s="327">
        <f t="shared" si="17"/>
        <v>0</v>
      </c>
      <c r="D101" s="327">
        <f t="shared" si="18"/>
        <v>0</v>
      </c>
      <c r="E101" s="36">
        <f t="shared" ref="E101:T110" si="24">SUMPRODUCT(E$377:E$599*(LEFT($A$377:$A$599,LEN($A101))=$A101))</f>
        <v>0</v>
      </c>
      <c r="F101" s="36">
        <f t="shared" si="24"/>
        <v>0</v>
      </c>
      <c r="G101" s="36">
        <f t="shared" si="24"/>
        <v>0</v>
      </c>
      <c r="H101" s="36">
        <f t="shared" si="24"/>
        <v>0</v>
      </c>
      <c r="I101" s="36">
        <f t="shared" si="24"/>
        <v>0</v>
      </c>
      <c r="J101" s="36">
        <f t="shared" si="24"/>
        <v>0</v>
      </c>
      <c r="K101" s="36">
        <f t="shared" si="24"/>
        <v>0</v>
      </c>
      <c r="L101" s="36">
        <f t="shared" si="24"/>
        <v>0</v>
      </c>
      <c r="M101" s="36">
        <f t="shared" si="24"/>
        <v>0</v>
      </c>
      <c r="N101" s="36">
        <f t="shared" si="24"/>
        <v>0</v>
      </c>
      <c r="O101" s="36">
        <f t="shared" si="24"/>
        <v>0</v>
      </c>
      <c r="P101" s="36">
        <f t="shared" si="24"/>
        <v>0</v>
      </c>
      <c r="Q101" s="36">
        <f t="shared" si="24"/>
        <v>0</v>
      </c>
      <c r="R101" s="36">
        <f t="shared" si="24"/>
        <v>0</v>
      </c>
      <c r="S101" s="36">
        <f t="shared" si="24"/>
        <v>0</v>
      </c>
      <c r="T101" s="36">
        <f t="shared" si="24"/>
        <v>0</v>
      </c>
      <c r="U101" s="327">
        <f t="shared" si="19"/>
        <v>0</v>
      </c>
      <c r="V101" s="36">
        <f t="shared" ref="V101:AC110" si="25">SUMPRODUCT(V$377:V$599*(LEFT($A$377:$A$599,LEN($A101))=$A101))</f>
        <v>0</v>
      </c>
      <c r="W101" s="36">
        <f t="shared" si="25"/>
        <v>0</v>
      </c>
      <c r="X101" s="36">
        <f t="shared" si="25"/>
        <v>0</v>
      </c>
      <c r="Y101" s="36">
        <f t="shared" si="25"/>
        <v>0</v>
      </c>
      <c r="Z101" s="36">
        <f t="shared" si="25"/>
        <v>0</v>
      </c>
      <c r="AA101" s="36">
        <f t="shared" si="25"/>
        <v>0</v>
      </c>
      <c r="AB101" s="36">
        <f t="shared" si="25"/>
        <v>0</v>
      </c>
      <c r="AC101" s="36">
        <f t="shared" si="25"/>
        <v>0</v>
      </c>
      <c r="AD101" s="59"/>
    </row>
    <row r="102" ht="16.05" customHeight="1" spans="1:30">
      <c r="A102" s="43" t="s">
        <v>12663</v>
      </c>
      <c r="B102" s="317" t="s">
        <v>12664</v>
      </c>
      <c r="C102" s="327">
        <f t="shared" si="17"/>
        <v>0</v>
      </c>
      <c r="D102" s="327">
        <f t="shared" si="18"/>
        <v>0</v>
      </c>
      <c r="E102" s="36">
        <f t="shared" si="24"/>
        <v>0</v>
      </c>
      <c r="F102" s="36">
        <f t="shared" si="24"/>
        <v>0</v>
      </c>
      <c r="G102" s="36">
        <f t="shared" si="24"/>
        <v>0</v>
      </c>
      <c r="H102" s="36">
        <f t="shared" si="24"/>
        <v>0</v>
      </c>
      <c r="I102" s="36">
        <f t="shared" si="24"/>
        <v>0</v>
      </c>
      <c r="J102" s="36">
        <f t="shared" si="24"/>
        <v>0</v>
      </c>
      <c r="K102" s="36">
        <f t="shared" si="24"/>
        <v>0</v>
      </c>
      <c r="L102" s="36">
        <f t="shared" si="24"/>
        <v>0</v>
      </c>
      <c r="M102" s="36">
        <f t="shared" si="24"/>
        <v>0</v>
      </c>
      <c r="N102" s="36">
        <f t="shared" si="24"/>
        <v>0</v>
      </c>
      <c r="O102" s="36">
        <f t="shared" si="24"/>
        <v>0</v>
      </c>
      <c r="P102" s="36">
        <f t="shared" si="24"/>
        <v>0</v>
      </c>
      <c r="Q102" s="36">
        <f t="shared" si="24"/>
        <v>0</v>
      </c>
      <c r="R102" s="36">
        <f t="shared" si="24"/>
        <v>0</v>
      </c>
      <c r="S102" s="36">
        <f t="shared" si="24"/>
        <v>0</v>
      </c>
      <c r="T102" s="36">
        <f t="shared" si="24"/>
        <v>0</v>
      </c>
      <c r="U102" s="327">
        <f t="shared" si="19"/>
        <v>0</v>
      </c>
      <c r="V102" s="36">
        <f t="shared" si="25"/>
        <v>0</v>
      </c>
      <c r="W102" s="36">
        <f t="shared" si="25"/>
        <v>0</v>
      </c>
      <c r="X102" s="36">
        <f t="shared" si="25"/>
        <v>0</v>
      </c>
      <c r="Y102" s="36">
        <f t="shared" si="25"/>
        <v>0</v>
      </c>
      <c r="Z102" s="36">
        <f t="shared" si="25"/>
        <v>0</v>
      </c>
      <c r="AA102" s="36">
        <f t="shared" si="25"/>
        <v>0</v>
      </c>
      <c r="AB102" s="36">
        <f t="shared" si="25"/>
        <v>0</v>
      </c>
      <c r="AC102" s="36">
        <f t="shared" si="25"/>
        <v>0</v>
      </c>
      <c r="AD102" s="59"/>
    </row>
    <row r="103" ht="16.05" customHeight="1" spans="1:30">
      <c r="A103" s="43" t="s">
        <v>12665</v>
      </c>
      <c r="B103" s="317" t="s">
        <v>12666</v>
      </c>
      <c r="C103" s="327">
        <f t="shared" si="17"/>
        <v>0</v>
      </c>
      <c r="D103" s="327">
        <f t="shared" si="18"/>
        <v>0</v>
      </c>
      <c r="E103" s="36">
        <f t="shared" si="24"/>
        <v>0</v>
      </c>
      <c r="F103" s="36">
        <f t="shared" si="24"/>
        <v>0</v>
      </c>
      <c r="G103" s="36">
        <f t="shared" si="24"/>
        <v>0</v>
      </c>
      <c r="H103" s="36">
        <f t="shared" si="24"/>
        <v>0</v>
      </c>
      <c r="I103" s="36">
        <f t="shared" si="24"/>
        <v>0</v>
      </c>
      <c r="J103" s="36">
        <f t="shared" si="24"/>
        <v>0</v>
      </c>
      <c r="K103" s="36">
        <f t="shared" si="24"/>
        <v>0</v>
      </c>
      <c r="L103" s="36">
        <f t="shared" si="24"/>
        <v>0</v>
      </c>
      <c r="M103" s="36">
        <f t="shared" si="24"/>
        <v>0</v>
      </c>
      <c r="N103" s="36">
        <f t="shared" si="24"/>
        <v>0</v>
      </c>
      <c r="O103" s="36">
        <f t="shared" si="24"/>
        <v>0</v>
      </c>
      <c r="P103" s="36">
        <f t="shared" si="24"/>
        <v>0</v>
      </c>
      <c r="Q103" s="36">
        <f t="shared" si="24"/>
        <v>0</v>
      </c>
      <c r="R103" s="36">
        <f t="shared" si="24"/>
        <v>0</v>
      </c>
      <c r="S103" s="36">
        <f t="shared" si="24"/>
        <v>0</v>
      </c>
      <c r="T103" s="36">
        <f t="shared" si="24"/>
        <v>0</v>
      </c>
      <c r="U103" s="327">
        <f t="shared" si="19"/>
        <v>0</v>
      </c>
      <c r="V103" s="36">
        <f t="shared" si="25"/>
        <v>0</v>
      </c>
      <c r="W103" s="36">
        <f t="shared" si="25"/>
        <v>0</v>
      </c>
      <c r="X103" s="36">
        <f t="shared" si="25"/>
        <v>0</v>
      </c>
      <c r="Y103" s="36">
        <f t="shared" si="25"/>
        <v>0</v>
      </c>
      <c r="Z103" s="36">
        <f t="shared" si="25"/>
        <v>0</v>
      </c>
      <c r="AA103" s="36">
        <f t="shared" si="25"/>
        <v>0</v>
      </c>
      <c r="AB103" s="36">
        <f t="shared" si="25"/>
        <v>0</v>
      </c>
      <c r="AC103" s="36">
        <f t="shared" si="25"/>
        <v>0</v>
      </c>
      <c r="AD103" s="59"/>
    </row>
    <row r="104" ht="16.05" customHeight="1" spans="1:30">
      <c r="A104" s="43" t="s">
        <v>12667</v>
      </c>
      <c r="B104" s="317" t="s">
        <v>12668</v>
      </c>
      <c r="C104" s="327">
        <f t="shared" si="17"/>
        <v>0</v>
      </c>
      <c r="D104" s="327">
        <f t="shared" si="18"/>
        <v>0</v>
      </c>
      <c r="E104" s="36">
        <f t="shared" si="24"/>
        <v>0</v>
      </c>
      <c r="F104" s="36">
        <f t="shared" si="24"/>
        <v>0</v>
      </c>
      <c r="G104" s="36">
        <f t="shared" si="24"/>
        <v>0</v>
      </c>
      <c r="H104" s="36">
        <f t="shared" si="24"/>
        <v>0</v>
      </c>
      <c r="I104" s="36">
        <f t="shared" si="24"/>
        <v>0</v>
      </c>
      <c r="J104" s="36">
        <f t="shared" si="24"/>
        <v>0</v>
      </c>
      <c r="K104" s="36">
        <f t="shared" si="24"/>
        <v>0</v>
      </c>
      <c r="L104" s="36">
        <f t="shared" si="24"/>
        <v>0</v>
      </c>
      <c r="M104" s="36">
        <f t="shared" si="24"/>
        <v>0</v>
      </c>
      <c r="N104" s="36">
        <f t="shared" si="24"/>
        <v>0</v>
      </c>
      <c r="O104" s="36">
        <f t="shared" si="24"/>
        <v>0</v>
      </c>
      <c r="P104" s="36">
        <f t="shared" si="24"/>
        <v>0</v>
      </c>
      <c r="Q104" s="36">
        <f t="shared" si="24"/>
        <v>0</v>
      </c>
      <c r="R104" s="36">
        <f t="shared" si="24"/>
        <v>0</v>
      </c>
      <c r="S104" s="36">
        <f t="shared" si="24"/>
        <v>0</v>
      </c>
      <c r="T104" s="36">
        <f t="shared" si="24"/>
        <v>0</v>
      </c>
      <c r="U104" s="327">
        <f t="shared" si="19"/>
        <v>0</v>
      </c>
      <c r="V104" s="36">
        <f t="shared" si="25"/>
        <v>0</v>
      </c>
      <c r="W104" s="36">
        <f t="shared" si="25"/>
        <v>0</v>
      </c>
      <c r="X104" s="36">
        <f t="shared" si="25"/>
        <v>0</v>
      </c>
      <c r="Y104" s="36">
        <f t="shared" si="25"/>
        <v>0</v>
      </c>
      <c r="Z104" s="36">
        <f t="shared" si="25"/>
        <v>0</v>
      </c>
      <c r="AA104" s="36">
        <f t="shared" si="25"/>
        <v>0</v>
      </c>
      <c r="AB104" s="36">
        <f t="shared" si="25"/>
        <v>0</v>
      </c>
      <c r="AC104" s="36">
        <f t="shared" si="25"/>
        <v>0</v>
      </c>
      <c r="AD104" s="59"/>
    </row>
    <row r="105" ht="16.05" customHeight="1" spans="1:30">
      <c r="A105" s="43" t="s">
        <v>12669</v>
      </c>
      <c r="B105" s="317" t="s">
        <v>12670</v>
      </c>
      <c r="C105" s="327">
        <f t="shared" si="17"/>
        <v>0</v>
      </c>
      <c r="D105" s="327">
        <f t="shared" si="18"/>
        <v>0</v>
      </c>
      <c r="E105" s="36">
        <f t="shared" si="24"/>
        <v>0</v>
      </c>
      <c r="F105" s="36">
        <f t="shared" si="24"/>
        <v>0</v>
      </c>
      <c r="G105" s="36">
        <f t="shared" si="24"/>
        <v>0</v>
      </c>
      <c r="H105" s="36">
        <f t="shared" si="24"/>
        <v>0</v>
      </c>
      <c r="I105" s="36">
        <f t="shared" si="24"/>
        <v>0</v>
      </c>
      <c r="J105" s="36">
        <f t="shared" si="24"/>
        <v>0</v>
      </c>
      <c r="K105" s="36">
        <f t="shared" si="24"/>
        <v>0</v>
      </c>
      <c r="L105" s="36">
        <f t="shared" si="24"/>
        <v>0</v>
      </c>
      <c r="M105" s="36">
        <f t="shared" si="24"/>
        <v>0</v>
      </c>
      <c r="N105" s="36">
        <f t="shared" si="24"/>
        <v>0</v>
      </c>
      <c r="O105" s="36">
        <f t="shared" si="24"/>
        <v>0</v>
      </c>
      <c r="P105" s="36">
        <f t="shared" si="24"/>
        <v>0</v>
      </c>
      <c r="Q105" s="36">
        <f t="shared" si="24"/>
        <v>0</v>
      </c>
      <c r="R105" s="36">
        <f t="shared" si="24"/>
        <v>0</v>
      </c>
      <c r="S105" s="36">
        <f t="shared" si="24"/>
        <v>0</v>
      </c>
      <c r="T105" s="36">
        <f t="shared" si="24"/>
        <v>0</v>
      </c>
      <c r="U105" s="327">
        <f t="shared" si="19"/>
        <v>0</v>
      </c>
      <c r="V105" s="36">
        <f t="shared" si="25"/>
        <v>0</v>
      </c>
      <c r="W105" s="36">
        <f t="shared" si="25"/>
        <v>0</v>
      </c>
      <c r="X105" s="36">
        <f t="shared" si="25"/>
        <v>0</v>
      </c>
      <c r="Y105" s="36">
        <f t="shared" si="25"/>
        <v>0</v>
      </c>
      <c r="Z105" s="36">
        <f t="shared" si="25"/>
        <v>0</v>
      </c>
      <c r="AA105" s="36">
        <f t="shared" si="25"/>
        <v>0</v>
      </c>
      <c r="AB105" s="36">
        <f t="shared" si="25"/>
        <v>0</v>
      </c>
      <c r="AC105" s="36">
        <f t="shared" si="25"/>
        <v>0</v>
      </c>
      <c r="AD105" s="59"/>
    </row>
    <row r="106" ht="16.05" customHeight="1" spans="1:30">
      <c r="A106" s="43" t="s">
        <v>12671</v>
      </c>
      <c r="B106" s="317" t="s">
        <v>12672</v>
      </c>
      <c r="C106" s="327">
        <f t="shared" si="17"/>
        <v>0</v>
      </c>
      <c r="D106" s="327">
        <f t="shared" si="18"/>
        <v>0</v>
      </c>
      <c r="E106" s="36">
        <f t="shared" si="24"/>
        <v>0</v>
      </c>
      <c r="F106" s="36">
        <f t="shared" si="24"/>
        <v>0</v>
      </c>
      <c r="G106" s="36">
        <f t="shared" si="24"/>
        <v>0</v>
      </c>
      <c r="H106" s="36">
        <f t="shared" si="24"/>
        <v>0</v>
      </c>
      <c r="I106" s="36">
        <f t="shared" si="24"/>
        <v>0</v>
      </c>
      <c r="J106" s="36">
        <f t="shared" si="24"/>
        <v>0</v>
      </c>
      <c r="K106" s="36">
        <f t="shared" si="24"/>
        <v>0</v>
      </c>
      <c r="L106" s="36">
        <f t="shared" si="24"/>
        <v>0</v>
      </c>
      <c r="M106" s="36">
        <f t="shared" si="24"/>
        <v>0</v>
      </c>
      <c r="N106" s="36">
        <f t="shared" si="24"/>
        <v>0</v>
      </c>
      <c r="O106" s="36">
        <f t="shared" si="24"/>
        <v>0</v>
      </c>
      <c r="P106" s="36">
        <f t="shared" si="24"/>
        <v>0</v>
      </c>
      <c r="Q106" s="36">
        <f t="shared" si="24"/>
        <v>0</v>
      </c>
      <c r="R106" s="36">
        <f t="shared" si="24"/>
        <v>0</v>
      </c>
      <c r="S106" s="36">
        <f t="shared" si="24"/>
        <v>0</v>
      </c>
      <c r="T106" s="36">
        <f t="shared" si="24"/>
        <v>0</v>
      </c>
      <c r="U106" s="327">
        <f t="shared" si="19"/>
        <v>0</v>
      </c>
      <c r="V106" s="36">
        <f t="shared" si="25"/>
        <v>0</v>
      </c>
      <c r="W106" s="36">
        <f t="shared" si="25"/>
        <v>0</v>
      </c>
      <c r="X106" s="36">
        <f t="shared" si="25"/>
        <v>0</v>
      </c>
      <c r="Y106" s="36">
        <f t="shared" si="25"/>
        <v>0</v>
      </c>
      <c r="Z106" s="36">
        <f t="shared" si="25"/>
        <v>0</v>
      </c>
      <c r="AA106" s="36">
        <f t="shared" si="25"/>
        <v>0</v>
      </c>
      <c r="AB106" s="36">
        <f t="shared" si="25"/>
        <v>0</v>
      </c>
      <c r="AC106" s="36">
        <f t="shared" si="25"/>
        <v>0</v>
      </c>
      <c r="AD106" s="59"/>
    </row>
    <row r="107" ht="16.05" customHeight="1" spans="1:30">
      <c r="A107" s="43" t="s">
        <v>12673</v>
      </c>
      <c r="B107" s="317" t="s">
        <v>12674</v>
      </c>
      <c r="C107" s="327">
        <f t="shared" si="17"/>
        <v>0</v>
      </c>
      <c r="D107" s="327">
        <f t="shared" si="18"/>
        <v>0</v>
      </c>
      <c r="E107" s="36">
        <f t="shared" si="24"/>
        <v>0</v>
      </c>
      <c r="F107" s="36">
        <f t="shared" si="24"/>
        <v>0</v>
      </c>
      <c r="G107" s="36">
        <f t="shared" si="24"/>
        <v>0</v>
      </c>
      <c r="H107" s="36">
        <f t="shared" si="24"/>
        <v>0</v>
      </c>
      <c r="I107" s="36">
        <f t="shared" si="24"/>
        <v>0</v>
      </c>
      <c r="J107" s="36">
        <f t="shared" si="24"/>
        <v>0</v>
      </c>
      <c r="K107" s="36">
        <f t="shared" si="24"/>
        <v>0</v>
      </c>
      <c r="L107" s="36">
        <f t="shared" si="24"/>
        <v>0</v>
      </c>
      <c r="M107" s="36">
        <f t="shared" si="24"/>
        <v>0</v>
      </c>
      <c r="N107" s="36">
        <f t="shared" si="24"/>
        <v>0</v>
      </c>
      <c r="O107" s="36">
        <f t="shared" si="24"/>
        <v>0</v>
      </c>
      <c r="P107" s="36">
        <f t="shared" si="24"/>
        <v>0</v>
      </c>
      <c r="Q107" s="36">
        <f t="shared" si="24"/>
        <v>0</v>
      </c>
      <c r="R107" s="36">
        <f t="shared" si="24"/>
        <v>0</v>
      </c>
      <c r="S107" s="36">
        <f t="shared" si="24"/>
        <v>0</v>
      </c>
      <c r="T107" s="36">
        <f t="shared" si="24"/>
        <v>0</v>
      </c>
      <c r="U107" s="327">
        <f t="shared" si="19"/>
        <v>0</v>
      </c>
      <c r="V107" s="36">
        <f t="shared" si="25"/>
        <v>0</v>
      </c>
      <c r="W107" s="36">
        <f t="shared" si="25"/>
        <v>0</v>
      </c>
      <c r="X107" s="36">
        <f t="shared" si="25"/>
        <v>0</v>
      </c>
      <c r="Y107" s="36">
        <f t="shared" si="25"/>
        <v>0</v>
      </c>
      <c r="Z107" s="36">
        <f t="shared" si="25"/>
        <v>0</v>
      </c>
      <c r="AA107" s="36">
        <f t="shared" si="25"/>
        <v>0</v>
      </c>
      <c r="AB107" s="36">
        <f t="shared" si="25"/>
        <v>0</v>
      </c>
      <c r="AC107" s="36">
        <f t="shared" si="25"/>
        <v>0</v>
      </c>
      <c r="AD107" s="59"/>
    </row>
    <row r="108" ht="16.05" customHeight="1" spans="1:30">
      <c r="A108" s="43" t="s">
        <v>12675</v>
      </c>
      <c r="B108" s="317" t="s">
        <v>12676</v>
      </c>
      <c r="C108" s="327">
        <f t="shared" si="17"/>
        <v>0</v>
      </c>
      <c r="D108" s="327">
        <f t="shared" si="18"/>
        <v>0</v>
      </c>
      <c r="E108" s="36">
        <f t="shared" si="24"/>
        <v>0</v>
      </c>
      <c r="F108" s="36">
        <f t="shared" si="24"/>
        <v>0</v>
      </c>
      <c r="G108" s="36">
        <f t="shared" si="24"/>
        <v>0</v>
      </c>
      <c r="H108" s="36">
        <f t="shared" si="24"/>
        <v>0</v>
      </c>
      <c r="I108" s="36">
        <f t="shared" si="24"/>
        <v>0</v>
      </c>
      <c r="J108" s="36">
        <f t="shared" si="24"/>
        <v>0</v>
      </c>
      <c r="K108" s="36">
        <f t="shared" si="24"/>
        <v>0</v>
      </c>
      <c r="L108" s="36">
        <f t="shared" si="24"/>
        <v>0</v>
      </c>
      <c r="M108" s="36">
        <f t="shared" si="24"/>
        <v>0</v>
      </c>
      <c r="N108" s="36">
        <f t="shared" si="24"/>
        <v>0</v>
      </c>
      <c r="O108" s="36">
        <f t="shared" si="24"/>
        <v>0</v>
      </c>
      <c r="P108" s="36">
        <f t="shared" si="24"/>
        <v>0</v>
      </c>
      <c r="Q108" s="36">
        <f t="shared" si="24"/>
        <v>0</v>
      </c>
      <c r="R108" s="36">
        <f t="shared" si="24"/>
        <v>0</v>
      </c>
      <c r="S108" s="36">
        <f t="shared" si="24"/>
        <v>0</v>
      </c>
      <c r="T108" s="36">
        <f t="shared" si="24"/>
        <v>0</v>
      </c>
      <c r="U108" s="327">
        <f t="shared" si="19"/>
        <v>0</v>
      </c>
      <c r="V108" s="36">
        <f t="shared" si="25"/>
        <v>0</v>
      </c>
      <c r="W108" s="36">
        <f t="shared" si="25"/>
        <v>0</v>
      </c>
      <c r="X108" s="36">
        <f t="shared" si="25"/>
        <v>0</v>
      </c>
      <c r="Y108" s="36">
        <f t="shared" si="25"/>
        <v>0</v>
      </c>
      <c r="Z108" s="36">
        <f t="shared" si="25"/>
        <v>0</v>
      </c>
      <c r="AA108" s="36">
        <f t="shared" si="25"/>
        <v>0</v>
      </c>
      <c r="AB108" s="36">
        <f t="shared" si="25"/>
        <v>0</v>
      </c>
      <c r="AC108" s="36">
        <f t="shared" si="25"/>
        <v>0</v>
      </c>
      <c r="AD108" s="59"/>
    </row>
    <row r="109" ht="16.05" customHeight="1" spans="1:30">
      <c r="A109" s="43" t="s">
        <v>12677</v>
      </c>
      <c r="B109" s="317" t="s">
        <v>12678</v>
      </c>
      <c r="C109" s="327">
        <f t="shared" si="17"/>
        <v>0</v>
      </c>
      <c r="D109" s="327">
        <f t="shared" si="18"/>
        <v>0</v>
      </c>
      <c r="E109" s="36">
        <f t="shared" si="24"/>
        <v>0</v>
      </c>
      <c r="F109" s="36">
        <f t="shared" si="24"/>
        <v>0</v>
      </c>
      <c r="G109" s="36">
        <f t="shared" si="24"/>
        <v>0</v>
      </c>
      <c r="H109" s="36">
        <f t="shared" si="24"/>
        <v>0</v>
      </c>
      <c r="I109" s="36">
        <f t="shared" si="24"/>
        <v>0</v>
      </c>
      <c r="J109" s="36">
        <f t="shared" si="24"/>
        <v>0</v>
      </c>
      <c r="K109" s="36">
        <f t="shared" si="24"/>
        <v>0</v>
      </c>
      <c r="L109" s="36">
        <f t="shared" si="24"/>
        <v>0</v>
      </c>
      <c r="M109" s="36">
        <f t="shared" si="24"/>
        <v>0</v>
      </c>
      <c r="N109" s="36">
        <f t="shared" si="24"/>
        <v>0</v>
      </c>
      <c r="O109" s="36">
        <f t="shared" si="24"/>
        <v>0</v>
      </c>
      <c r="P109" s="36">
        <f t="shared" si="24"/>
        <v>0</v>
      </c>
      <c r="Q109" s="36">
        <f t="shared" si="24"/>
        <v>0</v>
      </c>
      <c r="R109" s="36">
        <f t="shared" si="24"/>
        <v>0</v>
      </c>
      <c r="S109" s="36">
        <f t="shared" si="24"/>
        <v>0</v>
      </c>
      <c r="T109" s="36">
        <f t="shared" si="24"/>
        <v>0</v>
      </c>
      <c r="U109" s="327">
        <f t="shared" si="19"/>
        <v>0</v>
      </c>
      <c r="V109" s="36">
        <f t="shared" si="25"/>
        <v>0</v>
      </c>
      <c r="W109" s="36">
        <f t="shared" si="25"/>
        <v>0</v>
      </c>
      <c r="X109" s="36">
        <f t="shared" si="25"/>
        <v>0</v>
      </c>
      <c r="Y109" s="36">
        <f t="shared" si="25"/>
        <v>0</v>
      </c>
      <c r="Z109" s="36">
        <f t="shared" si="25"/>
        <v>0</v>
      </c>
      <c r="AA109" s="36">
        <f t="shared" si="25"/>
        <v>0</v>
      </c>
      <c r="AB109" s="36">
        <f t="shared" si="25"/>
        <v>0</v>
      </c>
      <c r="AC109" s="36">
        <f t="shared" si="25"/>
        <v>0</v>
      </c>
      <c r="AD109" s="59"/>
    </row>
    <row r="110" ht="16.05" customHeight="1" spans="1:30">
      <c r="A110" s="43" t="s">
        <v>12679</v>
      </c>
      <c r="B110" s="317" t="s">
        <v>12680</v>
      </c>
      <c r="C110" s="327">
        <f t="shared" si="17"/>
        <v>0</v>
      </c>
      <c r="D110" s="327">
        <f t="shared" si="18"/>
        <v>0</v>
      </c>
      <c r="E110" s="36">
        <f t="shared" si="24"/>
        <v>0</v>
      </c>
      <c r="F110" s="36">
        <f t="shared" si="24"/>
        <v>0</v>
      </c>
      <c r="G110" s="36">
        <f t="shared" si="24"/>
        <v>0</v>
      </c>
      <c r="H110" s="36">
        <f t="shared" si="24"/>
        <v>0</v>
      </c>
      <c r="I110" s="36">
        <f t="shared" si="24"/>
        <v>0</v>
      </c>
      <c r="J110" s="36">
        <f t="shared" si="24"/>
        <v>0</v>
      </c>
      <c r="K110" s="36">
        <f t="shared" si="24"/>
        <v>0</v>
      </c>
      <c r="L110" s="36">
        <f t="shared" si="24"/>
        <v>0</v>
      </c>
      <c r="M110" s="36">
        <f t="shared" si="24"/>
        <v>0</v>
      </c>
      <c r="N110" s="36">
        <f t="shared" si="24"/>
        <v>0</v>
      </c>
      <c r="O110" s="36">
        <f t="shared" si="24"/>
        <v>0</v>
      </c>
      <c r="P110" s="36">
        <f t="shared" si="24"/>
        <v>0</v>
      </c>
      <c r="Q110" s="36">
        <f t="shared" si="24"/>
        <v>0</v>
      </c>
      <c r="R110" s="36">
        <f t="shared" si="24"/>
        <v>0</v>
      </c>
      <c r="S110" s="36">
        <f t="shared" si="24"/>
        <v>0</v>
      </c>
      <c r="T110" s="36">
        <f t="shared" si="24"/>
        <v>0</v>
      </c>
      <c r="U110" s="327">
        <f t="shared" si="19"/>
        <v>0</v>
      </c>
      <c r="V110" s="36">
        <f t="shared" si="25"/>
        <v>0</v>
      </c>
      <c r="W110" s="36">
        <f t="shared" si="25"/>
        <v>0</v>
      </c>
      <c r="X110" s="36">
        <f t="shared" si="25"/>
        <v>0</v>
      </c>
      <c r="Y110" s="36">
        <f t="shared" si="25"/>
        <v>0</v>
      </c>
      <c r="Z110" s="36">
        <f t="shared" si="25"/>
        <v>0</v>
      </c>
      <c r="AA110" s="36">
        <f t="shared" si="25"/>
        <v>0</v>
      </c>
      <c r="AB110" s="36">
        <f t="shared" si="25"/>
        <v>0</v>
      </c>
      <c r="AC110" s="36">
        <f t="shared" si="25"/>
        <v>0</v>
      </c>
      <c r="AD110" s="59"/>
    </row>
    <row r="111" ht="16.05" customHeight="1" spans="1:30">
      <c r="A111" s="43" t="s">
        <v>12681</v>
      </c>
      <c r="B111" s="317" t="s">
        <v>12682</v>
      </c>
      <c r="C111" s="327">
        <f t="shared" si="17"/>
        <v>0</v>
      </c>
      <c r="D111" s="327">
        <f t="shared" si="18"/>
        <v>0</v>
      </c>
      <c r="E111" s="36">
        <f t="shared" ref="E111:T120" si="26">SUMPRODUCT(E$377:E$599*(LEFT($A$377:$A$599,LEN($A111))=$A111))</f>
        <v>0</v>
      </c>
      <c r="F111" s="36">
        <f t="shared" si="26"/>
        <v>0</v>
      </c>
      <c r="G111" s="36">
        <f t="shared" si="26"/>
        <v>0</v>
      </c>
      <c r="H111" s="36">
        <f t="shared" si="26"/>
        <v>0</v>
      </c>
      <c r="I111" s="36">
        <f t="shared" si="26"/>
        <v>0</v>
      </c>
      <c r="J111" s="36">
        <f t="shared" si="26"/>
        <v>0</v>
      </c>
      <c r="K111" s="36">
        <f t="shared" si="26"/>
        <v>0</v>
      </c>
      <c r="L111" s="36">
        <f t="shared" si="26"/>
        <v>0</v>
      </c>
      <c r="M111" s="36">
        <f t="shared" si="26"/>
        <v>0</v>
      </c>
      <c r="N111" s="36">
        <f t="shared" si="26"/>
        <v>0</v>
      </c>
      <c r="O111" s="36">
        <f t="shared" si="26"/>
        <v>0</v>
      </c>
      <c r="P111" s="36">
        <f t="shared" si="26"/>
        <v>0</v>
      </c>
      <c r="Q111" s="36">
        <f t="shared" si="26"/>
        <v>0</v>
      </c>
      <c r="R111" s="36">
        <f t="shared" si="26"/>
        <v>0</v>
      </c>
      <c r="S111" s="36">
        <f t="shared" si="26"/>
        <v>0</v>
      </c>
      <c r="T111" s="36">
        <f t="shared" si="26"/>
        <v>0</v>
      </c>
      <c r="U111" s="327">
        <f t="shared" si="19"/>
        <v>0</v>
      </c>
      <c r="V111" s="36">
        <f t="shared" ref="V111:AC120" si="27">SUMPRODUCT(V$377:V$599*(LEFT($A$377:$A$599,LEN($A111))=$A111))</f>
        <v>0</v>
      </c>
      <c r="W111" s="36">
        <f t="shared" si="27"/>
        <v>0</v>
      </c>
      <c r="X111" s="36">
        <f t="shared" si="27"/>
        <v>0</v>
      </c>
      <c r="Y111" s="36">
        <f t="shared" si="27"/>
        <v>0</v>
      </c>
      <c r="Z111" s="36">
        <f t="shared" si="27"/>
        <v>0</v>
      </c>
      <c r="AA111" s="36">
        <f t="shared" si="27"/>
        <v>0</v>
      </c>
      <c r="AB111" s="36">
        <f t="shared" si="27"/>
        <v>0</v>
      </c>
      <c r="AC111" s="36">
        <f t="shared" si="27"/>
        <v>0</v>
      </c>
      <c r="AD111" s="59"/>
    </row>
    <row r="112" ht="16.05" customHeight="1" spans="1:30">
      <c r="A112" s="43" t="s">
        <v>12683</v>
      </c>
      <c r="B112" s="317" t="s">
        <v>12684</v>
      </c>
      <c r="C112" s="327">
        <f t="shared" si="17"/>
        <v>0</v>
      </c>
      <c r="D112" s="327">
        <f t="shared" si="18"/>
        <v>0</v>
      </c>
      <c r="E112" s="36">
        <f t="shared" si="26"/>
        <v>0</v>
      </c>
      <c r="F112" s="36">
        <f t="shared" si="26"/>
        <v>0</v>
      </c>
      <c r="G112" s="36">
        <f t="shared" si="26"/>
        <v>0</v>
      </c>
      <c r="H112" s="36">
        <f t="shared" si="26"/>
        <v>0</v>
      </c>
      <c r="I112" s="36">
        <f t="shared" si="26"/>
        <v>0</v>
      </c>
      <c r="J112" s="36">
        <f t="shared" si="26"/>
        <v>0</v>
      </c>
      <c r="K112" s="36">
        <f t="shared" si="26"/>
        <v>0</v>
      </c>
      <c r="L112" s="36">
        <f t="shared" si="26"/>
        <v>0</v>
      </c>
      <c r="M112" s="36">
        <f t="shared" si="26"/>
        <v>0</v>
      </c>
      <c r="N112" s="36">
        <f t="shared" si="26"/>
        <v>0</v>
      </c>
      <c r="O112" s="36">
        <f t="shared" si="26"/>
        <v>0</v>
      </c>
      <c r="P112" s="36">
        <f t="shared" si="26"/>
        <v>0</v>
      </c>
      <c r="Q112" s="36">
        <f t="shared" si="26"/>
        <v>0</v>
      </c>
      <c r="R112" s="36">
        <f t="shared" si="26"/>
        <v>0</v>
      </c>
      <c r="S112" s="36">
        <f t="shared" si="26"/>
        <v>0</v>
      </c>
      <c r="T112" s="36">
        <f t="shared" si="26"/>
        <v>0</v>
      </c>
      <c r="U112" s="327">
        <f t="shared" si="19"/>
        <v>0</v>
      </c>
      <c r="V112" s="36">
        <f t="shared" si="27"/>
        <v>0</v>
      </c>
      <c r="W112" s="36">
        <f t="shared" si="27"/>
        <v>0</v>
      </c>
      <c r="X112" s="36">
        <f t="shared" si="27"/>
        <v>0</v>
      </c>
      <c r="Y112" s="36">
        <f t="shared" si="27"/>
        <v>0</v>
      </c>
      <c r="Z112" s="36">
        <f t="shared" si="27"/>
        <v>0</v>
      </c>
      <c r="AA112" s="36">
        <f t="shared" si="27"/>
        <v>0</v>
      </c>
      <c r="AB112" s="36">
        <f t="shared" si="27"/>
        <v>0</v>
      </c>
      <c r="AC112" s="36">
        <f t="shared" si="27"/>
        <v>0</v>
      </c>
      <c r="AD112" s="59"/>
    </row>
    <row r="113" ht="16.05" customHeight="1" spans="1:30">
      <c r="A113" s="43" t="s">
        <v>12685</v>
      </c>
      <c r="B113" s="317" t="s">
        <v>12686</v>
      </c>
      <c r="C113" s="327">
        <f t="shared" si="17"/>
        <v>0</v>
      </c>
      <c r="D113" s="327">
        <f t="shared" si="18"/>
        <v>0</v>
      </c>
      <c r="E113" s="36">
        <f t="shared" si="26"/>
        <v>0</v>
      </c>
      <c r="F113" s="36">
        <f t="shared" si="26"/>
        <v>0</v>
      </c>
      <c r="G113" s="36">
        <f t="shared" si="26"/>
        <v>0</v>
      </c>
      <c r="H113" s="36">
        <f t="shared" si="26"/>
        <v>0</v>
      </c>
      <c r="I113" s="36">
        <f t="shared" si="26"/>
        <v>0</v>
      </c>
      <c r="J113" s="36">
        <f t="shared" si="26"/>
        <v>0</v>
      </c>
      <c r="K113" s="36">
        <f t="shared" si="26"/>
        <v>0</v>
      </c>
      <c r="L113" s="36">
        <f t="shared" si="26"/>
        <v>0</v>
      </c>
      <c r="M113" s="36">
        <f t="shared" si="26"/>
        <v>0</v>
      </c>
      <c r="N113" s="36">
        <f t="shared" si="26"/>
        <v>0</v>
      </c>
      <c r="O113" s="36">
        <f t="shared" si="26"/>
        <v>0</v>
      </c>
      <c r="P113" s="36">
        <f t="shared" si="26"/>
        <v>0</v>
      </c>
      <c r="Q113" s="36">
        <f t="shared" si="26"/>
        <v>0</v>
      </c>
      <c r="R113" s="36">
        <f t="shared" si="26"/>
        <v>0</v>
      </c>
      <c r="S113" s="36">
        <f t="shared" si="26"/>
        <v>0</v>
      </c>
      <c r="T113" s="36">
        <f t="shared" si="26"/>
        <v>0</v>
      </c>
      <c r="U113" s="327">
        <f t="shared" si="19"/>
        <v>0</v>
      </c>
      <c r="V113" s="36">
        <f t="shared" si="27"/>
        <v>0</v>
      </c>
      <c r="W113" s="36">
        <f t="shared" si="27"/>
        <v>0</v>
      </c>
      <c r="X113" s="36">
        <f t="shared" si="27"/>
        <v>0</v>
      </c>
      <c r="Y113" s="36">
        <f t="shared" si="27"/>
        <v>0</v>
      </c>
      <c r="Z113" s="36">
        <f t="shared" si="27"/>
        <v>0</v>
      </c>
      <c r="AA113" s="36">
        <f t="shared" si="27"/>
        <v>0</v>
      </c>
      <c r="AB113" s="36">
        <f t="shared" si="27"/>
        <v>0</v>
      </c>
      <c r="AC113" s="36">
        <f t="shared" si="27"/>
        <v>0</v>
      </c>
      <c r="AD113" s="59"/>
    </row>
    <row r="114" ht="16.05" customHeight="1" spans="1:30">
      <c r="A114" s="43" t="s">
        <v>12687</v>
      </c>
      <c r="B114" s="317" t="s">
        <v>12688</v>
      </c>
      <c r="C114" s="327">
        <f t="shared" si="17"/>
        <v>0</v>
      </c>
      <c r="D114" s="327">
        <f t="shared" si="18"/>
        <v>0</v>
      </c>
      <c r="E114" s="36">
        <f t="shared" si="26"/>
        <v>0</v>
      </c>
      <c r="F114" s="36">
        <f t="shared" si="26"/>
        <v>0</v>
      </c>
      <c r="G114" s="36">
        <f t="shared" si="26"/>
        <v>0</v>
      </c>
      <c r="H114" s="36">
        <f t="shared" si="26"/>
        <v>0</v>
      </c>
      <c r="I114" s="36">
        <f t="shared" si="26"/>
        <v>0</v>
      </c>
      <c r="J114" s="36">
        <f t="shared" si="26"/>
        <v>0</v>
      </c>
      <c r="K114" s="36">
        <f t="shared" si="26"/>
        <v>0</v>
      </c>
      <c r="L114" s="36">
        <f t="shared" si="26"/>
        <v>0</v>
      </c>
      <c r="M114" s="36">
        <f t="shared" si="26"/>
        <v>0</v>
      </c>
      <c r="N114" s="36">
        <f t="shared" si="26"/>
        <v>0</v>
      </c>
      <c r="O114" s="36">
        <f t="shared" si="26"/>
        <v>0</v>
      </c>
      <c r="P114" s="36">
        <f t="shared" si="26"/>
        <v>0</v>
      </c>
      <c r="Q114" s="36">
        <f t="shared" si="26"/>
        <v>0</v>
      </c>
      <c r="R114" s="36">
        <f t="shared" si="26"/>
        <v>0</v>
      </c>
      <c r="S114" s="36">
        <f t="shared" si="26"/>
        <v>0</v>
      </c>
      <c r="T114" s="36">
        <f t="shared" si="26"/>
        <v>0</v>
      </c>
      <c r="U114" s="327">
        <f t="shared" si="19"/>
        <v>0</v>
      </c>
      <c r="V114" s="36">
        <f t="shared" si="27"/>
        <v>0</v>
      </c>
      <c r="W114" s="36">
        <f t="shared" si="27"/>
        <v>0</v>
      </c>
      <c r="X114" s="36">
        <f t="shared" si="27"/>
        <v>0</v>
      </c>
      <c r="Y114" s="36">
        <f t="shared" si="27"/>
        <v>0</v>
      </c>
      <c r="Z114" s="36">
        <f t="shared" si="27"/>
        <v>0</v>
      </c>
      <c r="AA114" s="36">
        <f t="shared" si="27"/>
        <v>0</v>
      </c>
      <c r="AB114" s="36">
        <f t="shared" si="27"/>
        <v>0</v>
      </c>
      <c r="AC114" s="36">
        <f t="shared" si="27"/>
        <v>0</v>
      </c>
      <c r="AD114" s="59"/>
    </row>
    <row r="115" ht="16.05" customHeight="1" spans="1:30">
      <c r="A115" s="43" t="s">
        <v>12689</v>
      </c>
      <c r="B115" s="317" t="s">
        <v>12690</v>
      </c>
      <c r="C115" s="327">
        <f t="shared" si="17"/>
        <v>0</v>
      </c>
      <c r="D115" s="327">
        <f t="shared" si="18"/>
        <v>0</v>
      </c>
      <c r="E115" s="36">
        <f t="shared" si="26"/>
        <v>0</v>
      </c>
      <c r="F115" s="36">
        <f t="shared" si="26"/>
        <v>0</v>
      </c>
      <c r="G115" s="36">
        <f t="shared" si="26"/>
        <v>0</v>
      </c>
      <c r="H115" s="36">
        <f t="shared" si="26"/>
        <v>0</v>
      </c>
      <c r="I115" s="36">
        <f t="shared" si="26"/>
        <v>0</v>
      </c>
      <c r="J115" s="36">
        <f t="shared" si="26"/>
        <v>0</v>
      </c>
      <c r="K115" s="36">
        <f t="shared" si="26"/>
        <v>0</v>
      </c>
      <c r="L115" s="36">
        <f t="shared" si="26"/>
        <v>0</v>
      </c>
      <c r="M115" s="36">
        <f t="shared" si="26"/>
        <v>0</v>
      </c>
      <c r="N115" s="36">
        <f t="shared" si="26"/>
        <v>0</v>
      </c>
      <c r="O115" s="36">
        <f t="shared" si="26"/>
        <v>0</v>
      </c>
      <c r="P115" s="36">
        <f t="shared" si="26"/>
        <v>0</v>
      </c>
      <c r="Q115" s="36">
        <f t="shared" si="26"/>
        <v>0</v>
      </c>
      <c r="R115" s="36">
        <f t="shared" si="26"/>
        <v>0</v>
      </c>
      <c r="S115" s="36">
        <f t="shared" si="26"/>
        <v>0</v>
      </c>
      <c r="T115" s="36">
        <f t="shared" si="26"/>
        <v>0</v>
      </c>
      <c r="U115" s="327">
        <f t="shared" si="19"/>
        <v>0</v>
      </c>
      <c r="V115" s="36">
        <f t="shared" si="27"/>
        <v>0</v>
      </c>
      <c r="W115" s="36">
        <f t="shared" si="27"/>
        <v>0</v>
      </c>
      <c r="X115" s="36">
        <f t="shared" si="27"/>
        <v>0</v>
      </c>
      <c r="Y115" s="36">
        <f t="shared" si="27"/>
        <v>0</v>
      </c>
      <c r="Z115" s="36">
        <f t="shared" si="27"/>
        <v>0</v>
      </c>
      <c r="AA115" s="36">
        <f t="shared" si="27"/>
        <v>0</v>
      </c>
      <c r="AB115" s="36">
        <f t="shared" si="27"/>
        <v>0</v>
      </c>
      <c r="AC115" s="36">
        <f t="shared" si="27"/>
        <v>0</v>
      </c>
      <c r="AD115" s="59"/>
    </row>
    <row r="116" ht="16.05" customHeight="1" spans="1:30">
      <c r="A116" s="43" t="s">
        <v>12691</v>
      </c>
      <c r="B116" s="317" t="s">
        <v>12692</v>
      </c>
      <c r="C116" s="327">
        <f t="shared" si="17"/>
        <v>0</v>
      </c>
      <c r="D116" s="327">
        <f t="shared" si="18"/>
        <v>0</v>
      </c>
      <c r="E116" s="36">
        <f t="shared" si="26"/>
        <v>0</v>
      </c>
      <c r="F116" s="36">
        <f t="shared" si="26"/>
        <v>0</v>
      </c>
      <c r="G116" s="36">
        <f t="shared" si="26"/>
        <v>0</v>
      </c>
      <c r="H116" s="36">
        <f t="shared" si="26"/>
        <v>0</v>
      </c>
      <c r="I116" s="36">
        <f t="shared" si="26"/>
        <v>0</v>
      </c>
      <c r="J116" s="36">
        <f t="shared" si="26"/>
        <v>0</v>
      </c>
      <c r="K116" s="36">
        <f t="shared" si="26"/>
        <v>0</v>
      </c>
      <c r="L116" s="36">
        <f t="shared" si="26"/>
        <v>0</v>
      </c>
      <c r="M116" s="36">
        <f t="shared" si="26"/>
        <v>0</v>
      </c>
      <c r="N116" s="36">
        <f t="shared" si="26"/>
        <v>0</v>
      </c>
      <c r="O116" s="36">
        <f t="shared" si="26"/>
        <v>0</v>
      </c>
      <c r="P116" s="36">
        <f t="shared" si="26"/>
        <v>0</v>
      </c>
      <c r="Q116" s="36">
        <f t="shared" si="26"/>
        <v>0</v>
      </c>
      <c r="R116" s="36">
        <f t="shared" si="26"/>
        <v>0</v>
      </c>
      <c r="S116" s="36">
        <f t="shared" si="26"/>
        <v>0</v>
      </c>
      <c r="T116" s="36">
        <f t="shared" si="26"/>
        <v>0</v>
      </c>
      <c r="U116" s="327">
        <f t="shared" si="19"/>
        <v>0</v>
      </c>
      <c r="V116" s="36">
        <f t="shared" si="27"/>
        <v>0</v>
      </c>
      <c r="W116" s="36">
        <f t="shared" si="27"/>
        <v>0</v>
      </c>
      <c r="X116" s="36">
        <f t="shared" si="27"/>
        <v>0</v>
      </c>
      <c r="Y116" s="36">
        <f t="shared" si="27"/>
        <v>0</v>
      </c>
      <c r="Z116" s="36">
        <f t="shared" si="27"/>
        <v>0</v>
      </c>
      <c r="AA116" s="36">
        <f t="shared" si="27"/>
        <v>0</v>
      </c>
      <c r="AB116" s="36">
        <f t="shared" si="27"/>
        <v>0</v>
      </c>
      <c r="AC116" s="36">
        <f t="shared" si="27"/>
        <v>0</v>
      </c>
      <c r="AD116" s="59"/>
    </row>
    <row r="117" ht="16.05" customHeight="1" spans="1:30">
      <c r="A117" s="43" t="s">
        <v>12693</v>
      </c>
      <c r="B117" s="317" t="s">
        <v>12694</v>
      </c>
      <c r="C117" s="327">
        <f t="shared" si="17"/>
        <v>0</v>
      </c>
      <c r="D117" s="327">
        <f t="shared" si="18"/>
        <v>0</v>
      </c>
      <c r="E117" s="36">
        <f t="shared" si="26"/>
        <v>0</v>
      </c>
      <c r="F117" s="36">
        <f t="shared" si="26"/>
        <v>0</v>
      </c>
      <c r="G117" s="36">
        <f t="shared" si="26"/>
        <v>0</v>
      </c>
      <c r="H117" s="36">
        <f t="shared" si="26"/>
        <v>0</v>
      </c>
      <c r="I117" s="36">
        <f t="shared" si="26"/>
        <v>0</v>
      </c>
      <c r="J117" s="36">
        <f t="shared" si="26"/>
        <v>0</v>
      </c>
      <c r="K117" s="36">
        <f t="shared" si="26"/>
        <v>0</v>
      </c>
      <c r="L117" s="36">
        <f t="shared" si="26"/>
        <v>0</v>
      </c>
      <c r="M117" s="36">
        <f t="shared" si="26"/>
        <v>0</v>
      </c>
      <c r="N117" s="36">
        <f t="shared" si="26"/>
        <v>0</v>
      </c>
      <c r="O117" s="36">
        <f t="shared" si="26"/>
        <v>0</v>
      </c>
      <c r="P117" s="36">
        <f t="shared" si="26"/>
        <v>0</v>
      </c>
      <c r="Q117" s="36">
        <f t="shared" si="26"/>
        <v>0</v>
      </c>
      <c r="R117" s="36">
        <f t="shared" si="26"/>
        <v>0</v>
      </c>
      <c r="S117" s="36">
        <f t="shared" si="26"/>
        <v>0</v>
      </c>
      <c r="T117" s="36">
        <f t="shared" si="26"/>
        <v>0</v>
      </c>
      <c r="U117" s="327">
        <f t="shared" si="19"/>
        <v>0</v>
      </c>
      <c r="V117" s="36">
        <f t="shared" si="27"/>
        <v>0</v>
      </c>
      <c r="W117" s="36">
        <f t="shared" si="27"/>
        <v>0</v>
      </c>
      <c r="X117" s="36">
        <f t="shared" si="27"/>
        <v>0</v>
      </c>
      <c r="Y117" s="36">
        <f t="shared" si="27"/>
        <v>0</v>
      </c>
      <c r="Z117" s="36">
        <f t="shared" si="27"/>
        <v>0</v>
      </c>
      <c r="AA117" s="36">
        <f t="shared" si="27"/>
        <v>0</v>
      </c>
      <c r="AB117" s="36">
        <f t="shared" si="27"/>
        <v>0</v>
      </c>
      <c r="AC117" s="36">
        <f t="shared" si="27"/>
        <v>0</v>
      </c>
      <c r="AD117" s="59"/>
    </row>
    <row r="118" ht="16.05" customHeight="1" spans="1:30">
      <c r="A118" s="43" t="s">
        <v>12695</v>
      </c>
      <c r="B118" s="317" t="s">
        <v>12696</v>
      </c>
      <c r="C118" s="327">
        <f t="shared" si="17"/>
        <v>0</v>
      </c>
      <c r="D118" s="327">
        <f t="shared" si="18"/>
        <v>0</v>
      </c>
      <c r="E118" s="36">
        <f t="shared" si="26"/>
        <v>0</v>
      </c>
      <c r="F118" s="36">
        <f t="shared" si="26"/>
        <v>0</v>
      </c>
      <c r="G118" s="36">
        <f t="shared" si="26"/>
        <v>0</v>
      </c>
      <c r="H118" s="36">
        <f t="shared" si="26"/>
        <v>0</v>
      </c>
      <c r="I118" s="36">
        <f t="shared" si="26"/>
        <v>0</v>
      </c>
      <c r="J118" s="36">
        <f t="shared" si="26"/>
        <v>0</v>
      </c>
      <c r="K118" s="36">
        <f t="shared" si="26"/>
        <v>0</v>
      </c>
      <c r="L118" s="36">
        <f t="shared" si="26"/>
        <v>0</v>
      </c>
      <c r="M118" s="36">
        <f t="shared" si="26"/>
        <v>0</v>
      </c>
      <c r="N118" s="36">
        <f t="shared" si="26"/>
        <v>0</v>
      </c>
      <c r="O118" s="36">
        <f t="shared" si="26"/>
        <v>0</v>
      </c>
      <c r="P118" s="36">
        <f t="shared" si="26"/>
        <v>0</v>
      </c>
      <c r="Q118" s="36">
        <f t="shared" si="26"/>
        <v>0</v>
      </c>
      <c r="R118" s="36">
        <f t="shared" si="26"/>
        <v>0</v>
      </c>
      <c r="S118" s="36">
        <f t="shared" si="26"/>
        <v>0</v>
      </c>
      <c r="T118" s="36">
        <f t="shared" si="26"/>
        <v>0</v>
      </c>
      <c r="U118" s="327">
        <f t="shared" si="19"/>
        <v>0</v>
      </c>
      <c r="V118" s="36">
        <f t="shared" si="27"/>
        <v>0</v>
      </c>
      <c r="W118" s="36">
        <f t="shared" si="27"/>
        <v>0</v>
      </c>
      <c r="X118" s="36">
        <f t="shared" si="27"/>
        <v>0</v>
      </c>
      <c r="Y118" s="36">
        <f t="shared" si="27"/>
        <v>0</v>
      </c>
      <c r="Z118" s="36">
        <f t="shared" si="27"/>
        <v>0</v>
      </c>
      <c r="AA118" s="36">
        <f t="shared" si="27"/>
        <v>0</v>
      </c>
      <c r="AB118" s="36">
        <f t="shared" si="27"/>
        <v>0</v>
      </c>
      <c r="AC118" s="36">
        <f t="shared" si="27"/>
        <v>0</v>
      </c>
      <c r="AD118" s="59"/>
    </row>
    <row r="119" ht="16.05" customHeight="1" spans="1:30">
      <c r="A119" s="43" t="s">
        <v>12697</v>
      </c>
      <c r="B119" s="317" t="s">
        <v>12698</v>
      </c>
      <c r="C119" s="327">
        <f t="shared" si="17"/>
        <v>0</v>
      </c>
      <c r="D119" s="327">
        <f t="shared" si="18"/>
        <v>0</v>
      </c>
      <c r="E119" s="36">
        <f t="shared" si="26"/>
        <v>0</v>
      </c>
      <c r="F119" s="36">
        <f t="shared" si="26"/>
        <v>0</v>
      </c>
      <c r="G119" s="36">
        <f t="shared" si="26"/>
        <v>0</v>
      </c>
      <c r="H119" s="36">
        <f t="shared" si="26"/>
        <v>0</v>
      </c>
      <c r="I119" s="36">
        <f t="shared" si="26"/>
        <v>0</v>
      </c>
      <c r="J119" s="36">
        <f t="shared" si="26"/>
        <v>0</v>
      </c>
      <c r="K119" s="36">
        <f t="shared" si="26"/>
        <v>0</v>
      </c>
      <c r="L119" s="36">
        <f t="shared" si="26"/>
        <v>0</v>
      </c>
      <c r="M119" s="36">
        <f t="shared" si="26"/>
        <v>0</v>
      </c>
      <c r="N119" s="36">
        <f t="shared" si="26"/>
        <v>0</v>
      </c>
      <c r="O119" s="36">
        <f t="shared" si="26"/>
        <v>0</v>
      </c>
      <c r="P119" s="36">
        <f t="shared" si="26"/>
        <v>0</v>
      </c>
      <c r="Q119" s="36">
        <f t="shared" si="26"/>
        <v>0</v>
      </c>
      <c r="R119" s="36">
        <f t="shared" si="26"/>
        <v>0</v>
      </c>
      <c r="S119" s="36">
        <f t="shared" si="26"/>
        <v>0</v>
      </c>
      <c r="T119" s="36">
        <f t="shared" si="26"/>
        <v>0</v>
      </c>
      <c r="U119" s="327">
        <f t="shared" si="19"/>
        <v>0</v>
      </c>
      <c r="V119" s="36">
        <f t="shared" si="27"/>
        <v>0</v>
      </c>
      <c r="W119" s="36">
        <f t="shared" si="27"/>
        <v>0</v>
      </c>
      <c r="X119" s="36">
        <f t="shared" si="27"/>
        <v>0</v>
      </c>
      <c r="Y119" s="36">
        <f t="shared" si="27"/>
        <v>0</v>
      </c>
      <c r="Z119" s="36">
        <f t="shared" si="27"/>
        <v>0</v>
      </c>
      <c r="AA119" s="36">
        <f t="shared" si="27"/>
        <v>0</v>
      </c>
      <c r="AB119" s="36">
        <f t="shared" si="27"/>
        <v>0</v>
      </c>
      <c r="AC119" s="36">
        <f t="shared" si="27"/>
        <v>0</v>
      </c>
      <c r="AD119" s="59"/>
    </row>
    <row r="120" ht="16.05" customHeight="1" spans="1:30">
      <c r="A120" s="43" t="s">
        <v>12699</v>
      </c>
      <c r="B120" s="317" t="s">
        <v>12700</v>
      </c>
      <c r="C120" s="327">
        <f t="shared" si="17"/>
        <v>0</v>
      </c>
      <c r="D120" s="327">
        <f t="shared" si="18"/>
        <v>0</v>
      </c>
      <c r="E120" s="36">
        <f t="shared" si="26"/>
        <v>0</v>
      </c>
      <c r="F120" s="36">
        <f t="shared" si="26"/>
        <v>0</v>
      </c>
      <c r="G120" s="36">
        <f t="shared" si="26"/>
        <v>0</v>
      </c>
      <c r="H120" s="36">
        <f t="shared" si="26"/>
        <v>0</v>
      </c>
      <c r="I120" s="36">
        <f t="shared" si="26"/>
        <v>0</v>
      </c>
      <c r="J120" s="36">
        <f t="shared" si="26"/>
        <v>0</v>
      </c>
      <c r="K120" s="36">
        <f t="shared" si="26"/>
        <v>0</v>
      </c>
      <c r="L120" s="36">
        <f t="shared" si="26"/>
        <v>0</v>
      </c>
      <c r="M120" s="36">
        <f t="shared" si="26"/>
        <v>0</v>
      </c>
      <c r="N120" s="36">
        <f t="shared" si="26"/>
        <v>0</v>
      </c>
      <c r="O120" s="36">
        <f t="shared" si="26"/>
        <v>0</v>
      </c>
      <c r="P120" s="36">
        <f t="shared" si="26"/>
        <v>0</v>
      </c>
      <c r="Q120" s="36">
        <f t="shared" si="26"/>
        <v>0</v>
      </c>
      <c r="R120" s="36">
        <f t="shared" si="26"/>
        <v>0</v>
      </c>
      <c r="S120" s="36">
        <f t="shared" si="26"/>
        <v>0</v>
      </c>
      <c r="T120" s="36">
        <f t="shared" si="26"/>
        <v>0</v>
      </c>
      <c r="U120" s="327">
        <f t="shared" si="19"/>
        <v>0</v>
      </c>
      <c r="V120" s="36">
        <f t="shared" si="27"/>
        <v>0</v>
      </c>
      <c r="W120" s="36">
        <f t="shared" si="27"/>
        <v>0</v>
      </c>
      <c r="X120" s="36">
        <f t="shared" si="27"/>
        <v>0</v>
      </c>
      <c r="Y120" s="36">
        <f t="shared" si="27"/>
        <v>0</v>
      </c>
      <c r="Z120" s="36">
        <f t="shared" si="27"/>
        <v>0</v>
      </c>
      <c r="AA120" s="36">
        <f t="shared" si="27"/>
        <v>0</v>
      </c>
      <c r="AB120" s="36">
        <f t="shared" si="27"/>
        <v>0</v>
      </c>
      <c r="AC120" s="36">
        <f t="shared" si="27"/>
        <v>0</v>
      </c>
      <c r="AD120" s="59"/>
    </row>
    <row r="121" ht="16.05" customHeight="1" spans="1:30">
      <c r="A121" s="43" t="s">
        <v>12701</v>
      </c>
      <c r="B121" s="317" t="s">
        <v>12702</v>
      </c>
      <c r="C121" s="327">
        <f t="shared" si="17"/>
        <v>0</v>
      </c>
      <c r="D121" s="327">
        <f t="shared" si="18"/>
        <v>0</v>
      </c>
      <c r="E121" s="36">
        <f t="shared" ref="E121:T130" si="28">SUMPRODUCT(E$377:E$599*(LEFT($A$377:$A$599,LEN($A121))=$A121))</f>
        <v>0</v>
      </c>
      <c r="F121" s="36">
        <f t="shared" si="28"/>
        <v>0</v>
      </c>
      <c r="G121" s="36">
        <f t="shared" si="28"/>
        <v>0</v>
      </c>
      <c r="H121" s="36">
        <f t="shared" si="28"/>
        <v>0</v>
      </c>
      <c r="I121" s="36">
        <f t="shared" si="28"/>
        <v>0</v>
      </c>
      <c r="J121" s="36">
        <f t="shared" si="28"/>
        <v>0</v>
      </c>
      <c r="K121" s="36">
        <f t="shared" si="28"/>
        <v>0</v>
      </c>
      <c r="L121" s="36">
        <f t="shared" si="28"/>
        <v>0</v>
      </c>
      <c r="M121" s="36">
        <f t="shared" si="28"/>
        <v>0</v>
      </c>
      <c r="N121" s="36">
        <f t="shared" si="28"/>
        <v>0</v>
      </c>
      <c r="O121" s="36">
        <f t="shared" si="28"/>
        <v>0</v>
      </c>
      <c r="P121" s="36">
        <f t="shared" si="28"/>
        <v>0</v>
      </c>
      <c r="Q121" s="36">
        <f t="shared" si="28"/>
        <v>0</v>
      </c>
      <c r="R121" s="36">
        <f t="shared" si="28"/>
        <v>0</v>
      </c>
      <c r="S121" s="36">
        <f t="shared" si="28"/>
        <v>0</v>
      </c>
      <c r="T121" s="36">
        <f t="shared" si="28"/>
        <v>0</v>
      </c>
      <c r="U121" s="327">
        <f t="shared" si="19"/>
        <v>0</v>
      </c>
      <c r="V121" s="36">
        <f t="shared" ref="V121:AC130" si="29">SUMPRODUCT(V$377:V$599*(LEFT($A$377:$A$599,LEN($A121))=$A121))</f>
        <v>0</v>
      </c>
      <c r="W121" s="36">
        <f t="shared" si="29"/>
        <v>0</v>
      </c>
      <c r="X121" s="36">
        <f t="shared" si="29"/>
        <v>0</v>
      </c>
      <c r="Y121" s="36">
        <f t="shared" si="29"/>
        <v>0</v>
      </c>
      <c r="Z121" s="36">
        <f t="shared" si="29"/>
        <v>0</v>
      </c>
      <c r="AA121" s="36">
        <f t="shared" si="29"/>
        <v>0</v>
      </c>
      <c r="AB121" s="36">
        <f t="shared" si="29"/>
        <v>0</v>
      </c>
      <c r="AC121" s="36">
        <f t="shared" si="29"/>
        <v>0</v>
      </c>
      <c r="AD121" s="59"/>
    </row>
    <row r="122" ht="16.05" customHeight="1" spans="1:30">
      <c r="A122" s="43" t="s">
        <v>12703</v>
      </c>
      <c r="B122" s="317" t="s">
        <v>12704</v>
      </c>
      <c r="C122" s="327">
        <f t="shared" si="17"/>
        <v>0</v>
      </c>
      <c r="D122" s="327">
        <f t="shared" si="18"/>
        <v>0</v>
      </c>
      <c r="E122" s="36">
        <f t="shared" si="28"/>
        <v>0</v>
      </c>
      <c r="F122" s="36">
        <f t="shared" si="28"/>
        <v>0</v>
      </c>
      <c r="G122" s="36">
        <f t="shared" si="28"/>
        <v>0</v>
      </c>
      <c r="H122" s="36">
        <f t="shared" si="28"/>
        <v>0</v>
      </c>
      <c r="I122" s="36">
        <f t="shared" si="28"/>
        <v>0</v>
      </c>
      <c r="J122" s="36">
        <f t="shared" si="28"/>
        <v>0</v>
      </c>
      <c r="K122" s="36">
        <f t="shared" si="28"/>
        <v>0</v>
      </c>
      <c r="L122" s="36">
        <f t="shared" si="28"/>
        <v>0</v>
      </c>
      <c r="M122" s="36">
        <f t="shared" si="28"/>
        <v>0</v>
      </c>
      <c r="N122" s="36">
        <f t="shared" si="28"/>
        <v>0</v>
      </c>
      <c r="O122" s="36">
        <f t="shared" si="28"/>
        <v>0</v>
      </c>
      <c r="P122" s="36">
        <f t="shared" si="28"/>
        <v>0</v>
      </c>
      <c r="Q122" s="36">
        <f t="shared" si="28"/>
        <v>0</v>
      </c>
      <c r="R122" s="36">
        <f t="shared" si="28"/>
        <v>0</v>
      </c>
      <c r="S122" s="36">
        <f t="shared" si="28"/>
        <v>0</v>
      </c>
      <c r="T122" s="36">
        <f t="shared" si="28"/>
        <v>0</v>
      </c>
      <c r="U122" s="327">
        <f t="shared" si="19"/>
        <v>0</v>
      </c>
      <c r="V122" s="36">
        <f t="shared" si="29"/>
        <v>0</v>
      </c>
      <c r="W122" s="36">
        <f t="shared" si="29"/>
        <v>0</v>
      </c>
      <c r="X122" s="36">
        <f t="shared" si="29"/>
        <v>0</v>
      </c>
      <c r="Y122" s="36">
        <f t="shared" si="29"/>
        <v>0</v>
      </c>
      <c r="Z122" s="36">
        <f t="shared" si="29"/>
        <v>0</v>
      </c>
      <c r="AA122" s="36">
        <f t="shared" si="29"/>
        <v>0</v>
      </c>
      <c r="AB122" s="36">
        <f t="shared" si="29"/>
        <v>0</v>
      </c>
      <c r="AC122" s="36">
        <f t="shared" si="29"/>
        <v>0</v>
      </c>
      <c r="AD122" s="59"/>
    </row>
    <row r="123" ht="16.05" customHeight="1" spans="1:30">
      <c r="A123" s="43" t="s">
        <v>12705</v>
      </c>
      <c r="B123" s="317" t="s">
        <v>12706</v>
      </c>
      <c r="C123" s="327">
        <f t="shared" si="17"/>
        <v>0</v>
      </c>
      <c r="D123" s="327">
        <f t="shared" si="18"/>
        <v>0</v>
      </c>
      <c r="E123" s="36">
        <f t="shared" si="28"/>
        <v>0</v>
      </c>
      <c r="F123" s="36">
        <f t="shared" si="28"/>
        <v>0</v>
      </c>
      <c r="G123" s="36">
        <f t="shared" si="28"/>
        <v>0</v>
      </c>
      <c r="H123" s="36">
        <f t="shared" si="28"/>
        <v>0</v>
      </c>
      <c r="I123" s="36">
        <f t="shared" si="28"/>
        <v>0</v>
      </c>
      <c r="J123" s="36">
        <f t="shared" si="28"/>
        <v>0</v>
      </c>
      <c r="K123" s="36">
        <f t="shared" si="28"/>
        <v>0</v>
      </c>
      <c r="L123" s="36">
        <f t="shared" si="28"/>
        <v>0</v>
      </c>
      <c r="M123" s="36">
        <f t="shared" si="28"/>
        <v>0</v>
      </c>
      <c r="N123" s="36">
        <f t="shared" si="28"/>
        <v>0</v>
      </c>
      <c r="O123" s="36">
        <f t="shared" si="28"/>
        <v>0</v>
      </c>
      <c r="P123" s="36">
        <f t="shared" si="28"/>
        <v>0</v>
      </c>
      <c r="Q123" s="36">
        <f t="shared" si="28"/>
        <v>0</v>
      </c>
      <c r="R123" s="36">
        <f t="shared" si="28"/>
        <v>0</v>
      </c>
      <c r="S123" s="36">
        <f t="shared" si="28"/>
        <v>0</v>
      </c>
      <c r="T123" s="36">
        <f t="shared" si="28"/>
        <v>0</v>
      </c>
      <c r="U123" s="327">
        <f t="shared" si="19"/>
        <v>0</v>
      </c>
      <c r="V123" s="36">
        <f t="shared" si="29"/>
        <v>0</v>
      </c>
      <c r="W123" s="36">
        <f t="shared" si="29"/>
        <v>0</v>
      </c>
      <c r="X123" s="36">
        <f t="shared" si="29"/>
        <v>0</v>
      </c>
      <c r="Y123" s="36">
        <f t="shared" si="29"/>
        <v>0</v>
      </c>
      <c r="Z123" s="36">
        <f t="shared" si="29"/>
        <v>0</v>
      </c>
      <c r="AA123" s="36">
        <f t="shared" si="29"/>
        <v>0</v>
      </c>
      <c r="AB123" s="36">
        <f t="shared" si="29"/>
        <v>0</v>
      </c>
      <c r="AC123" s="36">
        <f t="shared" si="29"/>
        <v>0</v>
      </c>
      <c r="AD123" s="59"/>
    </row>
    <row r="124" ht="16.05" customHeight="1" spans="1:30">
      <c r="A124" s="43" t="s">
        <v>12707</v>
      </c>
      <c r="B124" s="317" t="s">
        <v>12708</v>
      </c>
      <c r="C124" s="327">
        <f t="shared" si="17"/>
        <v>0</v>
      </c>
      <c r="D124" s="327">
        <f t="shared" si="18"/>
        <v>0</v>
      </c>
      <c r="E124" s="36">
        <f t="shared" si="28"/>
        <v>0</v>
      </c>
      <c r="F124" s="36">
        <f t="shared" si="28"/>
        <v>0</v>
      </c>
      <c r="G124" s="36">
        <f t="shared" si="28"/>
        <v>0</v>
      </c>
      <c r="H124" s="36">
        <f t="shared" si="28"/>
        <v>0</v>
      </c>
      <c r="I124" s="36">
        <f t="shared" si="28"/>
        <v>0</v>
      </c>
      <c r="J124" s="36">
        <f t="shared" si="28"/>
        <v>0</v>
      </c>
      <c r="K124" s="36">
        <f t="shared" si="28"/>
        <v>0</v>
      </c>
      <c r="L124" s="36">
        <f t="shared" si="28"/>
        <v>0</v>
      </c>
      <c r="M124" s="36">
        <f t="shared" si="28"/>
        <v>0</v>
      </c>
      <c r="N124" s="36">
        <f t="shared" si="28"/>
        <v>0</v>
      </c>
      <c r="O124" s="36">
        <f t="shared" si="28"/>
        <v>0</v>
      </c>
      <c r="P124" s="36">
        <f t="shared" si="28"/>
        <v>0</v>
      </c>
      <c r="Q124" s="36">
        <f t="shared" si="28"/>
        <v>0</v>
      </c>
      <c r="R124" s="36">
        <f t="shared" si="28"/>
        <v>0</v>
      </c>
      <c r="S124" s="36">
        <f t="shared" si="28"/>
        <v>0</v>
      </c>
      <c r="T124" s="36">
        <f t="shared" si="28"/>
        <v>0</v>
      </c>
      <c r="U124" s="327">
        <f t="shared" si="19"/>
        <v>0</v>
      </c>
      <c r="V124" s="36">
        <f t="shared" si="29"/>
        <v>0</v>
      </c>
      <c r="W124" s="36">
        <f t="shared" si="29"/>
        <v>0</v>
      </c>
      <c r="X124" s="36">
        <f t="shared" si="29"/>
        <v>0</v>
      </c>
      <c r="Y124" s="36">
        <f t="shared" si="29"/>
        <v>0</v>
      </c>
      <c r="Z124" s="36">
        <f t="shared" si="29"/>
        <v>0</v>
      </c>
      <c r="AA124" s="36">
        <f t="shared" si="29"/>
        <v>0</v>
      </c>
      <c r="AB124" s="36">
        <f t="shared" si="29"/>
        <v>0</v>
      </c>
      <c r="AC124" s="36">
        <f t="shared" si="29"/>
        <v>0</v>
      </c>
      <c r="AD124" s="59"/>
    </row>
    <row r="125" ht="16.05" customHeight="1" spans="1:30">
      <c r="A125" s="43" t="s">
        <v>12709</v>
      </c>
      <c r="B125" s="317" t="s">
        <v>12710</v>
      </c>
      <c r="C125" s="327">
        <f t="shared" si="17"/>
        <v>0</v>
      </c>
      <c r="D125" s="327">
        <f t="shared" si="18"/>
        <v>0</v>
      </c>
      <c r="E125" s="36">
        <f t="shared" si="28"/>
        <v>0</v>
      </c>
      <c r="F125" s="36">
        <f t="shared" si="28"/>
        <v>0</v>
      </c>
      <c r="G125" s="36">
        <f t="shared" si="28"/>
        <v>0</v>
      </c>
      <c r="H125" s="36">
        <f t="shared" si="28"/>
        <v>0</v>
      </c>
      <c r="I125" s="36">
        <f t="shared" si="28"/>
        <v>0</v>
      </c>
      <c r="J125" s="36">
        <f t="shared" si="28"/>
        <v>0</v>
      </c>
      <c r="K125" s="36">
        <f t="shared" si="28"/>
        <v>0</v>
      </c>
      <c r="L125" s="36">
        <f t="shared" si="28"/>
        <v>0</v>
      </c>
      <c r="M125" s="36">
        <f t="shared" si="28"/>
        <v>0</v>
      </c>
      <c r="N125" s="36">
        <f t="shared" si="28"/>
        <v>0</v>
      </c>
      <c r="O125" s="36">
        <f t="shared" si="28"/>
        <v>0</v>
      </c>
      <c r="P125" s="36">
        <f t="shared" si="28"/>
        <v>0</v>
      </c>
      <c r="Q125" s="36">
        <f t="shared" si="28"/>
        <v>0</v>
      </c>
      <c r="R125" s="36">
        <f t="shared" si="28"/>
        <v>0</v>
      </c>
      <c r="S125" s="36">
        <f t="shared" si="28"/>
        <v>0</v>
      </c>
      <c r="T125" s="36">
        <f t="shared" si="28"/>
        <v>0</v>
      </c>
      <c r="U125" s="327">
        <f t="shared" si="19"/>
        <v>0</v>
      </c>
      <c r="V125" s="36">
        <f t="shared" si="29"/>
        <v>0</v>
      </c>
      <c r="W125" s="36">
        <f t="shared" si="29"/>
        <v>0</v>
      </c>
      <c r="X125" s="36">
        <f t="shared" si="29"/>
        <v>0</v>
      </c>
      <c r="Y125" s="36">
        <f t="shared" si="29"/>
        <v>0</v>
      </c>
      <c r="Z125" s="36">
        <f t="shared" si="29"/>
        <v>0</v>
      </c>
      <c r="AA125" s="36">
        <f t="shared" si="29"/>
        <v>0</v>
      </c>
      <c r="AB125" s="36">
        <f t="shared" si="29"/>
        <v>0</v>
      </c>
      <c r="AC125" s="36">
        <f t="shared" si="29"/>
        <v>0</v>
      </c>
      <c r="AD125" s="59"/>
    </row>
    <row r="126" ht="16.05" customHeight="1" spans="1:30">
      <c r="A126" s="43" t="s">
        <v>12711</v>
      </c>
      <c r="B126" s="317" t="s">
        <v>12712</v>
      </c>
      <c r="C126" s="327">
        <f t="shared" si="17"/>
        <v>0</v>
      </c>
      <c r="D126" s="327">
        <f t="shared" si="18"/>
        <v>0</v>
      </c>
      <c r="E126" s="36">
        <f t="shared" si="28"/>
        <v>0</v>
      </c>
      <c r="F126" s="36">
        <f t="shared" si="28"/>
        <v>0</v>
      </c>
      <c r="G126" s="36">
        <f t="shared" si="28"/>
        <v>0</v>
      </c>
      <c r="H126" s="36">
        <f t="shared" si="28"/>
        <v>0</v>
      </c>
      <c r="I126" s="36">
        <f t="shared" si="28"/>
        <v>0</v>
      </c>
      <c r="J126" s="36">
        <f t="shared" si="28"/>
        <v>0</v>
      </c>
      <c r="K126" s="36">
        <f t="shared" si="28"/>
        <v>0</v>
      </c>
      <c r="L126" s="36">
        <f t="shared" si="28"/>
        <v>0</v>
      </c>
      <c r="M126" s="36">
        <f t="shared" si="28"/>
        <v>0</v>
      </c>
      <c r="N126" s="36">
        <f t="shared" si="28"/>
        <v>0</v>
      </c>
      <c r="O126" s="36">
        <f t="shared" si="28"/>
        <v>0</v>
      </c>
      <c r="P126" s="36">
        <f t="shared" si="28"/>
        <v>0</v>
      </c>
      <c r="Q126" s="36">
        <f t="shared" si="28"/>
        <v>0</v>
      </c>
      <c r="R126" s="36">
        <f t="shared" si="28"/>
        <v>0</v>
      </c>
      <c r="S126" s="36">
        <f t="shared" si="28"/>
        <v>0</v>
      </c>
      <c r="T126" s="36">
        <f t="shared" si="28"/>
        <v>0</v>
      </c>
      <c r="U126" s="327">
        <f t="shared" si="19"/>
        <v>0</v>
      </c>
      <c r="V126" s="36">
        <f t="shared" si="29"/>
        <v>0</v>
      </c>
      <c r="W126" s="36">
        <f t="shared" si="29"/>
        <v>0</v>
      </c>
      <c r="X126" s="36">
        <f t="shared" si="29"/>
        <v>0</v>
      </c>
      <c r="Y126" s="36">
        <f t="shared" si="29"/>
        <v>0</v>
      </c>
      <c r="Z126" s="36">
        <f t="shared" si="29"/>
        <v>0</v>
      </c>
      <c r="AA126" s="36">
        <f t="shared" si="29"/>
        <v>0</v>
      </c>
      <c r="AB126" s="36">
        <f t="shared" si="29"/>
        <v>0</v>
      </c>
      <c r="AC126" s="36">
        <f t="shared" si="29"/>
        <v>0</v>
      </c>
      <c r="AD126" s="59"/>
    </row>
    <row r="127" ht="16.05" customHeight="1" spans="1:30">
      <c r="A127" s="43" t="s">
        <v>12713</v>
      </c>
      <c r="B127" s="317" t="s">
        <v>12714</v>
      </c>
      <c r="C127" s="327">
        <f t="shared" si="17"/>
        <v>0</v>
      </c>
      <c r="D127" s="327">
        <f t="shared" si="18"/>
        <v>0</v>
      </c>
      <c r="E127" s="36">
        <f t="shared" si="28"/>
        <v>0</v>
      </c>
      <c r="F127" s="36">
        <f t="shared" si="28"/>
        <v>0</v>
      </c>
      <c r="G127" s="36">
        <f t="shared" si="28"/>
        <v>0</v>
      </c>
      <c r="H127" s="36">
        <f t="shared" si="28"/>
        <v>0</v>
      </c>
      <c r="I127" s="36">
        <f t="shared" si="28"/>
        <v>0</v>
      </c>
      <c r="J127" s="36">
        <f t="shared" si="28"/>
        <v>0</v>
      </c>
      <c r="K127" s="36">
        <f t="shared" si="28"/>
        <v>0</v>
      </c>
      <c r="L127" s="36">
        <f t="shared" si="28"/>
        <v>0</v>
      </c>
      <c r="M127" s="36">
        <f t="shared" si="28"/>
        <v>0</v>
      </c>
      <c r="N127" s="36">
        <f t="shared" si="28"/>
        <v>0</v>
      </c>
      <c r="O127" s="36">
        <f t="shared" si="28"/>
        <v>0</v>
      </c>
      <c r="P127" s="36">
        <f t="shared" si="28"/>
        <v>0</v>
      </c>
      <c r="Q127" s="36">
        <f t="shared" si="28"/>
        <v>0</v>
      </c>
      <c r="R127" s="36">
        <f t="shared" si="28"/>
        <v>0</v>
      </c>
      <c r="S127" s="36">
        <f t="shared" si="28"/>
        <v>0</v>
      </c>
      <c r="T127" s="36">
        <f t="shared" si="28"/>
        <v>0</v>
      </c>
      <c r="U127" s="327">
        <f t="shared" si="19"/>
        <v>0</v>
      </c>
      <c r="V127" s="36">
        <f t="shared" si="29"/>
        <v>0</v>
      </c>
      <c r="W127" s="36">
        <f t="shared" si="29"/>
        <v>0</v>
      </c>
      <c r="X127" s="36">
        <f t="shared" si="29"/>
        <v>0</v>
      </c>
      <c r="Y127" s="36">
        <f t="shared" si="29"/>
        <v>0</v>
      </c>
      <c r="Z127" s="36">
        <f t="shared" si="29"/>
        <v>0</v>
      </c>
      <c r="AA127" s="36">
        <f t="shared" si="29"/>
        <v>0</v>
      </c>
      <c r="AB127" s="36">
        <f t="shared" si="29"/>
        <v>0</v>
      </c>
      <c r="AC127" s="36">
        <f t="shared" si="29"/>
        <v>0</v>
      </c>
      <c r="AD127" s="59"/>
    </row>
    <row r="128" ht="16.05" customHeight="1" spans="1:30">
      <c r="A128" s="43" t="s">
        <v>12715</v>
      </c>
      <c r="B128" s="317" t="s">
        <v>12716</v>
      </c>
      <c r="C128" s="327">
        <f t="shared" si="17"/>
        <v>0</v>
      </c>
      <c r="D128" s="327">
        <f t="shared" si="18"/>
        <v>0</v>
      </c>
      <c r="E128" s="36">
        <f t="shared" si="28"/>
        <v>0</v>
      </c>
      <c r="F128" s="36">
        <f t="shared" si="28"/>
        <v>0</v>
      </c>
      <c r="G128" s="36">
        <f t="shared" si="28"/>
        <v>0</v>
      </c>
      <c r="H128" s="36">
        <f t="shared" si="28"/>
        <v>0</v>
      </c>
      <c r="I128" s="36">
        <f t="shared" si="28"/>
        <v>0</v>
      </c>
      <c r="J128" s="36">
        <f t="shared" si="28"/>
        <v>0</v>
      </c>
      <c r="K128" s="36">
        <f t="shared" si="28"/>
        <v>0</v>
      </c>
      <c r="L128" s="36">
        <f t="shared" si="28"/>
        <v>0</v>
      </c>
      <c r="M128" s="36">
        <f t="shared" si="28"/>
        <v>0</v>
      </c>
      <c r="N128" s="36">
        <f t="shared" si="28"/>
        <v>0</v>
      </c>
      <c r="O128" s="36">
        <f t="shared" si="28"/>
        <v>0</v>
      </c>
      <c r="P128" s="36">
        <f t="shared" si="28"/>
        <v>0</v>
      </c>
      <c r="Q128" s="36">
        <f t="shared" si="28"/>
        <v>0</v>
      </c>
      <c r="R128" s="36">
        <f t="shared" si="28"/>
        <v>0</v>
      </c>
      <c r="S128" s="36">
        <f t="shared" si="28"/>
        <v>0</v>
      </c>
      <c r="T128" s="36">
        <f t="shared" si="28"/>
        <v>0</v>
      </c>
      <c r="U128" s="327">
        <f t="shared" si="19"/>
        <v>0</v>
      </c>
      <c r="V128" s="36">
        <f t="shared" si="29"/>
        <v>0</v>
      </c>
      <c r="W128" s="36">
        <f t="shared" si="29"/>
        <v>0</v>
      </c>
      <c r="X128" s="36">
        <f t="shared" si="29"/>
        <v>0</v>
      </c>
      <c r="Y128" s="36">
        <f t="shared" si="29"/>
        <v>0</v>
      </c>
      <c r="Z128" s="36">
        <f t="shared" si="29"/>
        <v>0</v>
      </c>
      <c r="AA128" s="36">
        <f t="shared" si="29"/>
        <v>0</v>
      </c>
      <c r="AB128" s="36">
        <f t="shared" si="29"/>
        <v>0</v>
      </c>
      <c r="AC128" s="36">
        <f t="shared" si="29"/>
        <v>0</v>
      </c>
      <c r="AD128" s="59"/>
    </row>
    <row r="129" ht="16.05" customHeight="1" spans="1:30">
      <c r="A129" s="43" t="s">
        <v>12717</v>
      </c>
      <c r="B129" s="317" t="s">
        <v>12718</v>
      </c>
      <c r="C129" s="327">
        <f t="shared" si="17"/>
        <v>0</v>
      </c>
      <c r="D129" s="327">
        <f t="shared" si="18"/>
        <v>0</v>
      </c>
      <c r="E129" s="36">
        <f t="shared" si="28"/>
        <v>0</v>
      </c>
      <c r="F129" s="36">
        <f t="shared" si="28"/>
        <v>0</v>
      </c>
      <c r="G129" s="36">
        <f t="shared" si="28"/>
        <v>0</v>
      </c>
      <c r="H129" s="36">
        <f t="shared" si="28"/>
        <v>0</v>
      </c>
      <c r="I129" s="36">
        <f t="shared" si="28"/>
        <v>0</v>
      </c>
      <c r="J129" s="36">
        <f t="shared" si="28"/>
        <v>0</v>
      </c>
      <c r="K129" s="36">
        <f t="shared" si="28"/>
        <v>0</v>
      </c>
      <c r="L129" s="36">
        <f t="shared" si="28"/>
        <v>0</v>
      </c>
      <c r="M129" s="36">
        <f t="shared" si="28"/>
        <v>0</v>
      </c>
      <c r="N129" s="36">
        <f t="shared" si="28"/>
        <v>0</v>
      </c>
      <c r="O129" s="36">
        <f t="shared" si="28"/>
        <v>0</v>
      </c>
      <c r="P129" s="36">
        <f t="shared" si="28"/>
        <v>0</v>
      </c>
      <c r="Q129" s="36">
        <f t="shared" si="28"/>
        <v>0</v>
      </c>
      <c r="R129" s="36">
        <f t="shared" si="28"/>
        <v>0</v>
      </c>
      <c r="S129" s="36">
        <f t="shared" si="28"/>
        <v>0</v>
      </c>
      <c r="T129" s="36">
        <f t="shared" si="28"/>
        <v>0</v>
      </c>
      <c r="U129" s="327">
        <f t="shared" si="19"/>
        <v>0</v>
      </c>
      <c r="V129" s="36">
        <f t="shared" si="29"/>
        <v>0</v>
      </c>
      <c r="W129" s="36">
        <f t="shared" si="29"/>
        <v>0</v>
      </c>
      <c r="X129" s="36">
        <f t="shared" si="29"/>
        <v>0</v>
      </c>
      <c r="Y129" s="36">
        <f t="shared" si="29"/>
        <v>0</v>
      </c>
      <c r="Z129" s="36">
        <f t="shared" si="29"/>
        <v>0</v>
      </c>
      <c r="AA129" s="36">
        <f t="shared" si="29"/>
        <v>0</v>
      </c>
      <c r="AB129" s="36">
        <f t="shared" si="29"/>
        <v>0</v>
      </c>
      <c r="AC129" s="36">
        <f t="shared" si="29"/>
        <v>0</v>
      </c>
      <c r="AD129" s="59"/>
    </row>
    <row r="130" ht="16.05" customHeight="1" spans="1:30">
      <c r="A130" s="43" t="s">
        <v>12719</v>
      </c>
      <c r="B130" s="317" t="s">
        <v>12720</v>
      </c>
      <c r="C130" s="327">
        <f t="shared" si="17"/>
        <v>0</v>
      </c>
      <c r="D130" s="327">
        <f t="shared" si="18"/>
        <v>0</v>
      </c>
      <c r="E130" s="36">
        <f t="shared" si="28"/>
        <v>0</v>
      </c>
      <c r="F130" s="36">
        <f t="shared" si="28"/>
        <v>0</v>
      </c>
      <c r="G130" s="36">
        <f t="shared" si="28"/>
        <v>0</v>
      </c>
      <c r="H130" s="36">
        <f t="shared" si="28"/>
        <v>0</v>
      </c>
      <c r="I130" s="36">
        <f t="shared" si="28"/>
        <v>0</v>
      </c>
      <c r="J130" s="36">
        <f t="shared" si="28"/>
        <v>0</v>
      </c>
      <c r="K130" s="36">
        <f t="shared" si="28"/>
        <v>0</v>
      </c>
      <c r="L130" s="36">
        <f t="shared" si="28"/>
        <v>0</v>
      </c>
      <c r="M130" s="36">
        <f t="shared" si="28"/>
        <v>0</v>
      </c>
      <c r="N130" s="36">
        <f t="shared" si="28"/>
        <v>0</v>
      </c>
      <c r="O130" s="36">
        <f t="shared" si="28"/>
        <v>0</v>
      </c>
      <c r="P130" s="36">
        <f t="shared" si="28"/>
        <v>0</v>
      </c>
      <c r="Q130" s="36">
        <f t="shared" si="28"/>
        <v>0</v>
      </c>
      <c r="R130" s="36">
        <f t="shared" si="28"/>
        <v>0</v>
      </c>
      <c r="S130" s="36">
        <f t="shared" si="28"/>
        <v>0</v>
      </c>
      <c r="T130" s="36">
        <f t="shared" si="28"/>
        <v>0</v>
      </c>
      <c r="U130" s="327">
        <f t="shared" si="19"/>
        <v>0</v>
      </c>
      <c r="V130" s="36">
        <f t="shared" si="29"/>
        <v>0</v>
      </c>
      <c r="W130" s="36">
        <f t="shared" si="29"/>
        <v>0</v>
      </c>
      <c r="X130" s="36">
        <f t="shared" si="29"/>
        <v>0</v>
      </c>
      <c r="Y130" s="36">
        <f t="shared" si="29"/>
        <v>0</v>
      </c>
      <c r="Z130" s="36">
        <f t="shared" si="29"/>
        <v>0</v>
      </c>
      <c r="AA130" s="36">
        <f t="shared" si="29"/>
        <v>0</v>
      </c>
      <c r="AB130" s="36">
        <f t="shared" si="29"/>
        <v>0</v>
      </c>
      <c r="AC130" s="36">
        <f t="shared" si="29"/>
        <v>0</v>
      </c>
      <c r="AD130" s="59"/>
    </row>
    <row r="131" ht="16.05" customHeight="1" spans="1:30">
      <c r="A131" s="43" t="s">
        <v>12721</v>
      </c>
      <c r="B131" s="317" t="s">
        <v>12722</v>
      </c>
      <c r="C131" s="327">
        <f t="shared" si="17"/>
        <v>0</v>
      </c>
      <c r="D131" s="327">
        <f t="shared" si="18"/>
        <v>0</v>
      </c>
      <c r="E131" s="36">
        <f t="shared" ref="E131:T140" si="30">SUMPRODUCT(E$377:E$599*(LEFT($A$377:$A$599,LEN($A131))=$A131))</f>
        <v>0</v>
      </c>
      <c r="F131" s="36">
        <f t="shared" si="30"/>
        <v>0</v>
      </c>
      <c r="G131" s="36">
        <f t="shared" si="30"/>
        <v>0</v>
      </c>
      <c r="H131" s="36">
        <f t="shared" si="30"/>
        <v>0</v>
      </c>
      <c r="I131" s="36">
        <f t="shared" si="30"/>
        <v>0</v>
      </c>
      <c r="J131" s="36">
        <f t="shared" si="30"/>
        <v>0</v>
      </c>
      <c r="K131" s="36">
        <f t="shared" si="30"/>
        <v>0</v>
      </c>
      <c r="L131" s="36">
        <f t="shared" si="30"/>
        <v>0</v>
      </c>
      <c r="M131" s="36">
        <f t="shared" si="30"/>
        <v>0</v>
      </c>
      <c r="N131" s="36">
        <f t="shared" si="30"/>
        <v>0</v>
      </c>
      <c r="O131" s="36">
        <f t="shared" si="30"/>
        <v>0</v>
      </c>
      <c r="P131" s="36">
        <f t="shared" si="30"/>
        <v>0</v>
      </c>
      <c r="Q131" s="36">
        <f t="shared" si="30"/>
        <v>0</v>
      </c>
      <c r="R131" s="36">
        <f t="shared" si="30"/>
        <v>0</v>
      </c>
      <c r="S131" s="36">
        <f t="shared" si="30"/>
        <v>0</v>
      </c>
      <c r="T131" s="36">
        <f t="shared" si="30"/>
        <v>0</v>
      </c>
      <c r="U131" s="327">
        <f t="shared" si="19"/>
        <v>0</v>
      </c>
      <c r="V131" s="36">
        <f t="shared" ref="V131:AC140" si="31">SUMPRODUCT(V$377:V$599*(LEFT($A$377:$A$599,LEN($A131))=$A131))</f>
        <v>0</v>
      </c>
      <c r="W131" s="36">
        <f t="shared" si="31"/>
        <v>0</v>
      </c>
      <c r="X131" s="36">
        <f t="shared" si="31"/>
        <v>0</v>
      </c>
      <c r="Y131" s="36">
        <f t="shared" si="31"/>
        <v>0</v>
      </c>
      <c r="Z131" s="36">
        <f t="shared" si="31"/>
        <v>0</v>
      </c>
      <c r="AA131" s="36">
        <f t="shared" si="31"/>
        <v>0</v>
      </c>
      <c r="AB131" s="36">
        <f t="shared" si="31"/>
        <v>0</v>
      </c>
      <c r="AC131" s="36">
        <f t="shared" si="31"/>
        <v>0</v>
      </c>
      <c r="AD131" s="59"/>
    </row>
    <row r="132" ht="16.05" customHeight="1" spans="1:30">
      <c r="A132" s="43" t="s">
        <v>12723</v>
      </c>
      <c r="B132" s="317" t="s">
        <v>12724</v>
      </c>
      <c r="C132" s="327">
        <f t="shared" si="17"/>
        <v>0</v>
      </c>
      <c r="D132" s="327">
        <f t="shared" si="18"/>
        <v>0</v>
      </c>
      <c r="E132" s="36">
        <f t="shared" si="30"/>
        <v>0</v>
      </c>
      <c r="F132" s="36">
        <f t="shared" si="30"/>
        <v>0</v>
      </c>
      <c r="G132" s="36">
        <f t="shared" si="30"/>
        <v>0</v>
      </c>
      <c r="H132" s="36">
        <f t="shared" si="30"/>
        <v>0</v>
      </c>
      <c r="I132" s="36">
        <f t="shared" si="30"/>
        <v>0</v>
      </c>
      <c r="J132" s="36">
        <f t="shared" si="30"/>
        <v>0</v>
      </c>
      <c r="K132" s="36">
        <f t="shared" si="30"/>
        <v>0</v>
      </c>
      <c r="L132" s="36">
        <f t="shared" si="30"/>
        <v>0</v>
      </c>
      <c r="M132" s="36">
        <f t="shared" si="30"/>
        <v>0</v>
      </c>
      <c r="N132" s="36">
        <f t="shared" si="30"/>
        <v>0</v>
      </c>
      <c r="O132" s="36">
        <f t="shared" si="30"/>
        <v>0</v>
      </c>
      <c r="P132" s="36">
        <f t="shared" si="30"/>
        <v>0</v>
      </c>
      <c r="Q132" s="36">
        <f t="shared" si="30"/>
        <v>0</v>
      </c>
      <c r="R132" s="36">
        <f t="shared" si="30"/>
        <v>0</v>
      </c>
      <c r="S132" s="36">
        <f t="shared" si="30"/>
        <v>0</v>
      </c>
      <c r="T132" s="36">
        <f t="shared" si="30"/>
        <v>0</v>
      </c>
      <c r="U132" s="327">
        <f t="shared" si="19"/>
        <v>0</v>
      </c>
      <c r="V132" s="36">
        <f t="shared" si="31"/>
        <v>0</v>
      </c>
      <c r="W132" s="36">
        <f t="shared" si="31"/>
        <v>0</v>
      </c>
      <c r="X132" s="36">
        <f t="shared" si="31"/>
        <v>0</v>
      </c>
      <c r="Y132" s="36">
        <f t="shared" si="31"/>
        <v>0</v>
      </c>
      <c r="Z132" s="36">
        <f t="shared" si="31"/>
        <v>0</v>
      </c>
      <c r="AA132" s="36">
        <f t="shared" si="31"/>
        <v>0</v>
      </c>
      <c r="AB132" s="36">
        <f t="shared" si="31"/>
        <v>0</v>
      </c>
      <c r="AC132" s="36">
        <f t="shared" si="31"/>
        <v>0</v>
      </c>
      <c r="AD132" s="59"/>
    </row>
    <row r="133" ht="16.05" customHeight="1" spans="1:30">
      <c r="A133" s="43" t="s">
        <v>12725</v>
      </c>
      <c r="B133" s="317" t="s">
        <v>12726</v>
      </c>
      <c r="C133" s="327">
        <f t="shared" si="17"/>
        <v>0</v>
      </c>
      <c r="D133" s="327">
        <f t="shared" si="18"/>
        <v>0</v>
      </c>
      <c r="E133" s="36">
        <f t="shared" si="30"/>
        <v>0</v>
      </c>
      <c r="F133" s="36">
        <f t="shared" si="30"/>
        <v>0</v>
      </c>
      <c r="G133" s="36">
        <f t="shared" si="30"/>
        <v>0</v>
      </c>
      <c r="H133" s="36">
        <f t="shared" si="30"/>
        <v>0</v>
      </c>
      <c r="I133" s="36">
        <f t="shared" si="30"/>
        <v>0</v>
      </c>
      <c r="J133" s="36">
        <f t="shared" si="30"/>
        <v>0</v>
      </c>
      <c r="K133" s="36">
        <f t="shared" si="30"/>
        <v>0</v>
      </c>
      <c r="L133" s="36">
        <f t="shared" si="30"/>
        <v>0</v>
      </c>
      <c r="M133" s="36">
        <f t="shared" si="30"/>
        <v>0</v>
      </c>
      <c r="N133" s="36">
        <f t="shared" si="30"/>
        <v>0</v>
      </c>
      <c r="O133" s="36">
        <f t="shared" si="30"/>
        <v>0</v>
      </c>
      <c r="P133" s="36">
        <f t="shared" si="30"/>
        <v>0</v>
      </c>
      <c r="Q133" s="36">
        <f t="shared" si="30"/>
        <v>0</v>
      </c>
      <c r="R133" s="36">
        <f t="shared" si="30"/>
        <v>0</v>
      </c>
      <c r="S133" s="36">
        <f t="shared" si="30"/>
        <v>0</v>
      </c>
      <c r="T133" s="36">
        <f t="shared" si="30"/>
        <v>0</v>
      </c>
      <c r="U133" s="327">
        <f t="shared" si="19"/>
        <v>0</v>
      </c>
      <c r="V133" s="36">
        <f t="shared" si="31"/>
        <v>0</v>
      </c>
      <c r="W133" s="36">
        <f t="shared" si="31"/>
        <v>0</v>
      </c>
      <c r="X133" s="36">
        <f t="shared" si="31"/>
        <v>0</v>
      </c>
      <c r="Y133" s="36">
        <f t="shared" si="31"/>
        <v>0</v>
      </c>
      <c r="Z133" s="36">
        <f t="shared" si="31"/>
        <v>0</v>
      </c>
      <c r="AA133" s="36">
        <f t="shared" si="31"/>
        <v>0</v>
      </c>
      <c r="AB133" s="36">
        <f t="shared" si="31"/>
        <v>0</v>
      </c>
      <c r="AC133" s="36">
        <f t="shared" si="31"/>
        <v>0</v>
      </c>
      <c r="AD133" s="59"/>
    </row>
    <row r="134" ht="16.05" customHeight="1" spans="1:30">
      <c r="A134" s="43" t="s">
        <v>12727</v>
      </c>
      <c r="B134" s="317" t="s">
        <v>12728</v>
      </c>
      <c r="C134" s="327">
        <f t="shared" si="17"/>
        <v>0</v>
      </c>
      <c r="D134" s="327">
        <f t="shared" si="18"/>
        <v>0</v>
      </c>
      <c r="E134" s="36">
        <f t="shared" si="30"/>
        <v>0</v>
      </c>
      <c r="F134" s="36">
        <f t="shared" si="30"/>
        <v>0</v>
      </c>
      <c r="G134" s="36">
        <f t="shared" si="30"/>
        <v>0</v>
      </c>
      <c r="H134" s="36">
        <f t="shared" si="30"/>
        <v>0</v>
      </c>
      <c r="I134" s="36">
        <f t="shared" si="30"/>
        <v>0</v>
      </c>
      <c r="J134" s="36">
        <f t="shared" si="30"/>
        <v>0</v>
      </c>
      <c r="K134" s="36">
        <f t="shared" si="30"/>
        <v>0</v>
      </c>
      <c r="L134" s="36">
        <f t="shared" si="30"/>
        <v>0</v>
      </c>
      <c r="M134" s="36">
        <f t="shared" si="30"/>
        <v>0</v>
      </c>
      <c r="N134" s="36">
        <f t="shared" si="30"/>
        <v>0</v>
      </c>
      <c r="O134" s="36">
        <f t="shared" si="30"/>
        <v>0</v>
      </c>
      <c r="P134" s="36">
        <f t="shared" si="30"/>
        <v>0</v>
      </c>
      <c r="Q134" s="36">
        <f t="shared" si="30"/>
        <v>0</v>
      </c>
      <c r="R134" s="36">
        <f t="shared" si="30"/>
        <v>0</v>
      </c>
      <c r="S134" s="36">
        <f t="shared" si="30"/>
        <v>0</v>
      </c>
      <c r="T134" s="36">
        <f t="shared" si="30"/>
        <v>0</v>
      </c>
      <c r="U134" s="327">
        <f t="shared" si="19"/>
        <v>0</v>
      </c>
      <c r="V134" s="36">
        <f t="shared" si="31"/>
        <v>0</v>
      </c>
      <c r="W134" s="36">
        <f t="shared" si="31"/>
        <v>0</v>
      </c>
      <c r="X134" s="36">
        <f t="shared" si="31"/>
        <v>0</v>
      </c>
      <c r="Y134" s="36">
        <f t="shared" si="31"/>
        <v>0</v>
      </c>
      <c r="Z134" s="36">
        <f t="shared" si="31"/>
        <v>0</v>
      </c>
      <c r="AA134" s="36">
        <f t="shared" si="31"/>
        <v>0</v>
      </c>
      <c r="AB134" s="36">
        <f t="shared" si="31"/>
        <v>0</v>
      </c>
      <c r="AC134" s="36">
        <f t="shared" si="31"/>
        <v>0</v>
      </c>
      <c r="AD134" s="59"/>
    </row>
    <row r="135" ht="16.05" customHeight="1" spans="1:30">
      <c r="A135" s="43" t="s">
        <v>12729</v>
      </c>
      <c r="B135" s="317" t="s">
        <v>12730</v>
      </c>
      <c r="C135" s="327">
        <f t="shared" si="17"/>
        <v>0</v>
      </c>
      <c r="D135" s="327">
        <f t="shared" si="18"/>
        <v>0</v>
      </c>
      <c r="E135" s="36">
        <f t="shared" si="30"/>
        <v>0</v>
      </c>
      <c r="F135" s="36">
        <f t="shared" si="30"/>
        <v>0</v>
      </c>
      <c r="G135" s="36">
        <f t="shared" si="30"/>
        <v>0</v>
      </c>
      <c r="H135" s="36">
        <f t="shared" si="30"/>
        <v>0</v>
      </c>
      <c r="I135" s="36">
        <f t="shared" si="30"/>
        <v>0</v>
      </c>
      <c r="J135" s="36">
        <f t="shared" si="30"/>
        <v>0</v>
      </c>
      <c r="K135" s="36">
        <f t="shared" si="30"/>
        <v>0</v>
      </c>
      <c r="L135" s="36">
        <f t="shared" si="30"/>
        <v>0</v>
      </c>
      <c r="M135" s="36">
        <f t="shared" si="30"/>
        <v>0</v>
      </c>
      <c r="N135" s="36">
        <f t="shared" si="30"/>
        <v>0</v>
      </c>
      <c r="O135" s="36">
        <f t="shared" si="30"/>
        <v>0</v>
      </c>
      <c r="P135" s="36">
        <f t="shared" si="30"/>
        <v>0</v>
      </c>
      <c r="Q135" s="36">
        <f t="shared" si="30"/>
        <v>0</v>
      </c>
      <c r="R135" s="36">
        <f t="shared" si="30"/>
        <v>0</v>
      </c>
      <c r="S135" s="36">
        <f t="shared" si="30"/>
        <v>0</v>
      </c>
      <c r="T135" s="36">
        <f t="shared" si="30"/>
        <v>0</v>
      </c>
      <c r="U135" s="327">
        <f t="shared" si="19"/>
        <v>0</v>
      </c>
      <c r="V135" s="36">
        <f t="shared" si="31"/>
        <v>0</v>
      </c>
      <c r="W135" s="36">
        <f t="shared" si="31"/>
        <v>0</v>
      </c>
      <c r="X135" s="36">
        <f t="shared" si="31"/>
        <v>0</v>
      </c>
      <c r="Y135" s="36">
        <f t="shared" si="31"/>
        <v>0</v>
      </c>
      <c r="Z135" s="36">
        <f t="shared" si="31"/>
        <v>0</v>
      </c>
      <c r="AA135" s="36">
        <f t="shared" si="31"/>
        <v>0</v>
      </c>
      <c r="AB135" s="36">
        <f t="shared" si="31"/>
        <v>0</v>
      </c>
      <c r="AC135" s="36">
        <f t="shared" si="31"/>
        <v>0</v>
      </c>
      <c r="AD135" s="59"/>
    </row>
    <row r="136" ht="16.05" customHeight="1" spans="1:30">
      <c r="A136" s="43" t="s">
        <v>12731</v>
      </c>
      <c r="B136" s="317" t="s">
        <v>12732</v>
      </c>
      <c r="C136" s="327">
        <f t="shared" si="17"/>
        <v>0</v>
      </c>
      <c r="D136" s="327">
        <f t="shared" si="18"/>
        <v>0</v>
      </c>
      <c r="E136" s="36">
        <f t="shared" si="30"/>
        <v>0</v>
      </c>
      <c r="F136" s="36">
        <f t="shared" si="30"/>
        <v>0</v>
      </c>
      <c r="G136" s="36">
        <f t="shared" si="30"/>
        <v>0</v>
      </c>
      <c r="H136" s="36">
        <f t="shared" si="30"/>
        <v>0</v>
      </c>
      <c r="I136" s="36">
        <f t="shared" si="30"/>
        <v>0</v>
      </c>
      <c r="J136" s="36">
        <f t="shared" si="30"/>
        <v>0</v>
      </c>
      <c r="K136" s="36">
        <f t="shared" si="30"/>
        <v>0</v>
      </c>
      <c r="L136" s="36">
        <f t="shared" si="30"/>
        <v>0</v>
      </c>
      <c r="M136" s="36">
        <f t="shared" si="30"/>
        <v>0</v>
      </c>
      <c r="N136" s="36">
        <f t="shared" si="30"/>
        <v>0</v>
      </c>
      <c r="O136" s="36">
        <f t="shared" si="30"/>
        <v>0</v>
      </c>
      <c r="P136" s="36">
        <f t="shared" si="30"/>
        <v>0</v>
      </c>
      <c r="Q136" s="36">
        <f t="shared" si="30"/>
        <v>0</v>
      </c>
      <c r="R136" s="36">
        <f t="shared" si="30"/>
        <v>0</v>
      </c>
      <c r="S136" s="36">
        <f t="shared" si="30"/>
        <v>0</v>
      </c>
      <c r="T136" s="36">
        <f t="shared" si="30"/>
        <v>0</v>
      </c>
      <c r="U136" s="327">
        <f t="shared" si="19"/>
        <v>0</v>
      </c>
      <c r="V136" s="36">
        <f t="shared" si="31"/>
        <v>0</v>
      </c>
      <c r="W136" s="36">
        <f t="shared" si="31"/>
        <v>0</v>
      </c>
      <c r="X136" s="36">
        <f t="shared" si="31"/>
        <v>0</v>
      </c>
      <c r="Y136" s="36">
        <f t="shared" si="31"/>
        <v>0</v>
      </c>
      <c r="Z136" s="36">
        <f t="shared" si="31"/>
        <v>0</v>
      </c>
      <c r="AA136" s="36">
        <f t="shared" si="31"/>
        <v>0</v>
      </c>
      <c r="AB136" s="36">
        <f t="shared" si="31"/>
        <v>0</v>
      </c>
      <c r="AC136" s="36">
        <f t="shared" si="31"/>
        <v>0</v>
      </c>
      <c r="AD136" s="59"/>
    </row>
    <row r="137" ht="16.05" customHeight="1" spans="1:30">
      <c r="A137" s="43" t="s">
        <v>12733</v>
      </c>
      <c r="B137" s="317" t="s">
        <v>12734</v>
      </c>
      <c r="C137" s="327">
        <f t="shared" si="17"/>
        <v>0</v>
      </c>
      <c r="D137" s="327">
        <f t="shared" si="18"/>
        <v>0</v>
      </c>
      <c r="E137" s="36">
        <f t="shared" si="30"/>
        <v>0</v>
      </c>
      <c r="F137" s="36">
        <f t="shared" si="30"/>
        <v>0</v>
      </c>
      <c r="G137" s="36">
        <f t="shared" si="30"/>
        <v>0</v>
      </c>
      <c r="H137" s="36">
        <f t="shared" si="30"/>
        <v>0</v>
      </c>
      <c r="I137" s="36">
        <f t="shared" si="30"/>
        <v>0</v>
      </c>
      <c r="J137" s="36">
        <f t="shared" si="30"/>
        <v>0</v>
      </c>
      <c r="K137" s="36">
        <f t="shared" si="30"/>
        <v>0</v>
      </c>
      <c r="L137" s="36">
        <f t="shared" si="30"/>
        <v>0</v>
      </c>
      <c r="M137" s="36">
        <f t="shared" si="30"/>
        <v>0</v>
      </c>
      <c r="N137" s="36">
        <f t="shared" si="30"/>
        <v>0</v>
      </c>
      <c r="O137" s="36">
        <f t="shared" si="30"/>
        <v>0</v>
      </c>
      <c r="P137" s="36">
        <f t="shared" si="30"/>
        <v>0</v>
      </c>
      <c r="Q137" s="36">
        <f t="shared" si="30"/>
        <v>0</v>
      </c>
      <c r="R137" s="36">
        <f t="shared" si="30"/>
        <v>0</v>
      </c>
      <c r="S137" s="36">
        <f t="shared" si="30"/>
        <v>0</v>
      </c>
      <c r="T137" s="36">
        <f t="shared" si="30"/>
        <v>0</v>
      </c>
      <c r="U137" s="327">
        <f t="shared" si="19"/>
        <v>0</v>
      </c>
      <c r="V137" s="36">
        <f t="shared" si="31"/>
        <v>0</v>
      </c>
      <c r="W137" s="36">
        <f t="shared" si="31"/>
        <v>0</v>
      </c>
      <c r="X137" s="36">
        <f t="shared" si="31"/>
        <v>0</v>
      </c>
      <c r="Y137" s="36">
        <f t="shared" si="31"/>
        <v>0</v>
      </c>
      <c r="Z137" s="36">
        <f t="shared" si="31"/>
        <v>0</v>
      </c>
      <c r="AA137" s="36">
        <f t="shared" si="31"/>
        <v>0</v>
      </c>
      <c r="AB137" s="36">
        <f t="shared" si="31"/>
        <v>0</v>
      </c>
      <c r="AC137" s="36">
        <f t="shared" si="31"/>
        <v>0</v>
      </c>
      <c r="AD137" s="59"/>
    </row>
    <row r="138" ht="16.05" customHeight="1" spans="1:30">
      <c r="A138" s="43" t="s">
        <v>12735</v>
      </c>
      <c r="B138" s="317" t="s">
        <v>12736</v>
      </c>
      <c r="C138" s="327">
        <f t="shared" si="17"/>
        <v>0</v>
      </c>
      <c r="D138" s="327">
        <f t="shared" si="18"/>
        <v>0</v>
      </c>
      <c r="E138" s="36">
        <f t="shared" si="30"/>
        <v>0</v>
      </c>
      <c r="F138" s="36">
        <f t="shared" si="30"/>
        <v>0</v>
      </c>
      <c r="G138" s="36">
        <f t="shared" si="30"/>
        <v>0</v>
      </c>
      <c r="H138" s="36">
        <f t="shared" si="30"/>
        <v>0</v>
      </c>
      <c r="I138" s="36">
        <f t="shared" si="30"/>
        <v>0</v>
      </c>
      <c r="J138" s="36">
        <f t="shared" si="30"/>
        <v>0</v>
      </c>
      <c r="K138" s="36">
        <f t="shared" si="30"/>
        <v>0</v>
      </c>
      <c r="L138" s="36">
        <f t="shared" si="30"/>
        <v>0</v>
      </c>
      <c r="M138" s="36">
        <f t="shared" si="30"/>
        <v>0</v>
      </c>
      <c r="N138" s="36">
        <f t="shared" si="30"/>
        <v>0</v>
      </c>
      <c r="O138" s="36">
        <f t="shared" si="30"/>
        <v>0</v>
      </c>
      <c r="P138" s="36">
        <f t="shared" si="30"/>
        <v>0</v>
      </c>
      <c r="Q138" s="36">
        <f t="shared" si="30"/>
        <v>0</v>
      </c>
      <c r="R138" s="36">
        <f t="shared" si="30"/>
        <v>0</v>
      </c>
      <c r="S138" s="36">
        <f t="shared" si="30"/>
        <v>0</v>
      </c>
      <c r="T138" s="36">
        <f t="shared" si="30"/>
        <v>0</v>
      </c>
      <c r="U138" s="327">
        <f t="shared" si="19"/>
        <v>0</v>
      </c>
      <c r="V138" s="36">
        <f t="shared" si="31"/>
        <v>0</v>
      </c>
      <c r="W138" s="36">
        <f t="shared" si="31"/>
        <v>0</v>
      </c>
      <c r="X138" s="36">
        <f t="shared" si="31"/>
        <v>0</v>
      </c>
      <c r="Y138" s="36">
        <f t="shared" si="31"/>
        <v>0</v>
      </c>
      <c r="Z138" s="36">
        <f t="shared" si="31"/>
        <v>0</v>
      </c>
      <c r="AA138" s="36">
        <f t="shared" si="31"/>
        <v>0</v>
      </c>
      <c r="AB138" s="36">
        <f t="shared" si="31"/>
        <v>0</v>
      </c>
      <c r="AC138" s="36">
        <f t="shared" si="31"/>
        <v>0</v>
      </c>
      <c r="AD138" s="59"/>
    </row>
    <row r="139" ht="16.05" customHeight="1" spans="1:30">
      <c r="A139" s="43" t="s">
        <v>12737</v>
      </c>
      <c r="B139" s="317" t="s">
        <v>12738</v>
      </c>
      <c r="C139" s="327">
        <f t="shared" ref="C139:C202" si="32">D139+U139</f>
        <v>0</v>
      </c>
      <c r="D139" s="327">
        <f t="shared" ref="D139:D202" si="33">SUM(E139:T139)</f>
        <v>0</v>
      </c>
      <c r="E139" s="36">
        <f t="shared" si="30"/>
        <v>0</v>
      </c>
      <c r="F139" s="36">
        <f t="shared" si="30"/>
        <v>0</v>
      </c>
      <c r="G139" s="36">
        <f t="shared" si="30"/>
        <v>0</v>
      </c>
      <c r="H139" s="36">
        <f t="shared" si="30"/>
        <v>0</v>
      </c>
      <c r="I139" s="36">
        <f t="shared" si="30"/>
        <v>0</v>
      </c>
      <c r="J139" s="36">
        <f t="shared" si="30"/>
        <v>0</v>
      </c>
      <c r="K139" s="36">
        <f t="shared" si="30"/>
        <v>0</v>
      </c>
      <c r="L139" s="36">
        <f t="shared" si="30"/>
        <v>0</v>
      </c>
      <c r="M139" s="36">
        <f t="shared" si="30"/>
        <v>0</v>
      </c>
      <c r="N139" s="36">
        <f t="shared" si="30"/>
        <v>0</v>
      </c>
      <c r="O139" s="36">
        <f t="shared" si="30"/>
        <v>0</v>
      </c>
      <c r="P139" s="36">
        <f t="shared" si="30"/>
        <v>0</v>
      </c>
      <c r="Q139" s="36">
        <f t="shared" si="30"/>
        <v>0</v>
      </c>
      <c r="R139" s="36">
        <f t="shared" si="30"/>
        <v>0</v>
      </c>
      <c r="S139" s="36">
        <f t="shared" si="30"/>
        <v>0</v>
      </c>
      <c r="T139" s="36">
        <f t="shared" si="30"/>
        <v>0</v>
      </c>
      <c r="U139" s="327">
        <f t="shared" ref="U139:U202" si="34">SUM(V139:AC139)</f>
        <v>0</v>
      </c>
      <c r="V139" s="36">
        <f t="shared" si="31"/>
        <v>0</v>
      </c>
      <c r="W139" s="36">
        <f t="shared" si="31"/>
        <v>0</v>
      </c>
      <c r="X139" s="36">
        <f t="shared" si="31"/>
        <v>0</v>
      </c>
      <c r="Y139" s="36">
        <f t="shared" si="31"/>
        <v>0</v>
      </c>
      <c r="Z139" s="36">
        <f t="shared" si="31"/>
        <v>0</v>
      </c>
      <c r="AA139" s="36">
        <f t="shared" si="31"/>
        <v>0</v>
      </c>
      <c r="AB139" s="36">
        <f t="shared" si="31"/>
        <v>0</v>
      </c>
      <c r="AC139" s="36">
        <f t="shared" si="31"/>
        <v>0</v>
      </c>
      <c r="AD139" s="59"/>
    </row>
    <row r="140" ht="16.05" customHeight="1" spans="1:30">
      <c r="A140" s="43" t="s">
        <v>12739</v>
      </c>
      <c r="B140" s="317" t="s">
        <v>12740</v>
      </c>
      <c r="C140" s="327">
        <f t="shared" si="32"/>
        <v>0</v>
      </c>
      <c r="D140" s="327">
        <f t="shared" si="33"/>
        <v>0</v>
      </c>
      <c r="E140" s="36">
        <f t="shared" si="30"/>
        <v>0</v>
      </c>
      <c r="F140" s="36">
        <f t="shared" si="30"/>
        <v>0</v>
      </c>
      <c r="G140" s="36">
        <f t="shared" si="30"/>
        <v>0</v>
      </c>
      <c r="H140" s="36">
        <f t="shared" si="30"/>
        <v>0</v>
      </c>
      <c r="I140" s="36">
        <f t="shared" si="30"/>
        <v>0</v>
      </c>
      <c r="J140" s="36">
        <f t="shared" si="30"/>
        <v>0</v>
      </c>
      <c r="K140" s="36">
        <f t="shared" si="30"/>
        <v>0</v>
      </c>
      <c r="L140" s="36">
        <f t="shared" si="30"/>
        <v>0</v>
      </c>
      <c r="M140" s="36">
        <f t="shared" si="30"/>
        <v>0</v>
      </c>
      <c r="N140" s="36">
        <f t="shared" si="30"/>
        <v>0</v>
      </c>
      <c r="O140" s="36">
        <f t="shared" si="30"/>
        <v>0</v>
      </c>
      <c r="P140" s="36">
        <f t="shared" si="30"/>
        <v>0</v>
      </c>
      <c r="Q140" s="36">
        <f t="shared" si="30"/>
        <v>0</v>
      </c>
      <c r="R140" s="36">
        <f t="shared" si="30"/>
        <v>0</v>
      </c>
      <c r="S140" s="36">
        <f t="shared" si="30"/>
        <v>0</v>
      </c>
      <c r="T140" s="36">
        <f t="shared" si="30"/>
        <v>0</v>
      </c>
      <c r="U140" s="327">
        <f t="shared" si="34"/>
        <v>0</v>
      </c>
      <c r="V140" s="36">
        <f t="shared" si="31"/>
        <v>0</v>
      </c>
      <c r="W140" s="36">
        <f t="shared" si="31"/>
        <v>0</v>
      </c>
      <c r="X140" s="36">
        <f t="shared" si="31"/>
        <v>0</v>
      </c>
      <c r="Y140" s="36">
        <f t="shared" si="31"/>
        <v>0</v>
      </c>
      <c r="Z140" s="36">
        <f t="shared" si="31"/>
        <v>0</v>
      </c>
      <c r="AA140" s="36">
        <f t="shared" si="31"/>
        <v>0</v>
      </c>
      <c r="AB140" s="36">
        <f t="shared" si="31"/>
        <v>0</v>
      </c>
      <c r="AC140" s="36">
        <f t="shared" si="31"/>
        <v>0</v>
      </c>
      <c r="AD140" s="59"/>
    </row>
    <row r="141" ht="16.05" customHeight="1" spans="1:30">
      <c r="A141" s="43" t="s">
        <v>12741</v>
      </c>
      <c r="B141" s="317" t="s">
        <v>12742</v>
      </c>
      <c r="C141" s="327">
        <f t="shared" si="32"/>
        <v>0</v>
      </c>
      <c r="D141" s="327">
        <f t="shared" si="33"/>
        <v>0</v>
      </c>
      <c r="E141" s="36">
        <f t="shared" ref="E141:T150" si="35">SUMPRODUCT(E$377:E$599*(LEFT($A$377:$A$599,LEN($A141))=$A141))</f>
        <v>0</v>
      </c>
      <c r="F141" s="36">
        <f t="shared" si="35"/>
        <v>0</v>
      </c>
      <c r="G141" s="36">
        <f t="shared" si="35"/>
        <v>0</v>
      </c>
      <c r="H141" s="36">
        <f t="shared" si="35"/>
        <v>0</v>
      </c>
      <c r="I141" s="36">
        <f t="shared" si="35"/>
        <v>0</v>
      </c>
      <c r="J141" s="36">
        <f t="shared" si="35"/>
        <v>0</v>
      </c>
      <c r="K141" s="36">
        <f t="shared" si="35"/>
        <v>0</v>
      </c>
      <c r="L141" s="36">
        <f t="shared" si="35"/>
        <v>0</v>
      </c>
      <c r="M141" s="36">
        <f t="shared" si="35"/>
        <v>0</v>
      </c>
      <c r="N141" s="36">
        <f t="shared" si="35"/>
        <v>0</v>
      </c>
      <c r="O141" s="36">
        <f t="shared" si="35"/>
        <v>0</v>
      </c>
      <c r="P141" s="36">
        <f t="shared" si="35"/>
        <v>0</v>
      </c>
      <c r="Q141" s="36">
        <f t="shared" si="35"/>
        <v>0</v>
      </c>
      <c r="R141" s="36">
        <f t="shared" si="35"/>
        <v>0</v>
      </c>
      <c r="S141" s="36">
        <f t="shared" si="35"/>
        <v>0</v>
      </c>
      <c r="T141" s="36">
        <f t="shared" si="35"/>
        <v>0</v>
      </c>
      <c r="U141" s="327">
        <f t="shared" si="34"/>
        <v>0</v>
      </c>
      <c r="V141" s="36">
        <f t="shared" ref="V141:AC150" si="36">SUMPRODUCT(V$377:V$599*(LEFT($A$377:$A$599,LEN($A141))=$A141))</f>
        <v>0</v>
      </c>
      <c r="W141" s="36">
        <f t="shared" si="36"/>
        <v>0</v>
      </c>
      <c r="X141" s="36">
        <f t="shared" si="36"/>
        <v>0</v>
      </c>
      <c r="Y141" s="36">
        <f t="shared" si="36"/>
        <v>0</v>
      </c>
      <c r="Z141" s="36">
        <f t="shared" si="36"/>
        <v>0</v>
      </c>
      <c r="AA141" s="36">
        <f t="shared" si="36"/>
        <v>0</v>
      </c>
      <c r="AB141" s="36">
        <f t="shared" si="36"/>
        <v>0</v>
      </c>
      <c r="AC141" s="36">
        <f t="shared" si="36"/>
        <v>0</v>
      </c>
      <c r="AD141" s="59"/>
    </row>
    <row r="142" ht="16.05" customHeight="1" spans="1:30">
      <c r="A142" s="43" t="s">
        <v>12743</v>
      </c>
      <c r="B142" s="317" t="s">
        <v>12744</v>
      </c>
      <c r="C142" s="327">
        <f t="shared" si="32"/>
        <v>0</v>
      </c>
      <c r="D142" s="327">
        <f t="shared" si="33"/>
        <v>0</v>
      </c>
      <c r="E142" s="36">
        <f t="shared" si="35"/>
        <v>0</v>
      </c>
      <c r="F142" s="36">
        <f t="shared" si="35"/>
        <v>0</v>
      </c>
      <c r="G142" s="36">
        <f t="shared" si="35"/>
        <v>0</v>
      </c>
      <c r="H142" s="36">
        <f t="shared" si="35"/>
        <v>0</v>
      </c>
      <c r="I142" s="36">
        <f t="shared" si="35"/>
        <v>0</v>
      </c>
      <c r="J142" s="36">
        <f t="shared" si="35"/>
        <v>0</v>
      </c>
      <c r="K142" s="36">
        <f t="shared" si="35"/>
        <v>0</v>
      </c>
      <c r="L142" s="36">
        <f t="shared" si="35"/>
        <v>0</v>
      </c>
      <c r="M142" s="36">
        <f t="shared" si="35"/>
        <v>0</v>
      </c>
      <c r="N142" s="36">
        <f t="shared" si="35"/>
        <v>0</v>
      </c>
      <c r="O142" s="36">
        <f t="shared" si="35"/>
        <v>0</v>
      </c>
      <c r="P142" s="36">
        <f t="shared" si="35"/>
        <v>0</v>
      </c>
      <c r="Q142" s="36">
        <f t="shared" si="35"/>
        <v>0</v>
      </c>
      <c r="R142" s="36">
        <f t="shared" si="35"/>
        <v>0</v>
      </c>
      <c r="S142" s="36">
        <f t="shared" si="35"/>
        <v>0</v>
      </c>
      <c r="T142" s="36">
        <f t="shared" si="35"/>
        <v>0</v>
      </c>
      <c r="U142" s="327">
        <f t="shared" si="34"/>
        <v>0</v>
      </c>
      <c r="V142" s="36">
        <f t="shared" si="36"/>
        <v>0</v>
      </c>
      <c r="W142" s="36">
        <f t="shared" si="36"/>
        <v>0</v>
      </c>
      <c r="X142" s="36">
        <f t="shared" si="36"/>
        <v>0</v>
      </c>
      <c r="Y142" s="36">
        <f t="shared" si="36"/>
        <v>0</v>
      </c>
      <c r="Z142" s="36">
        <f t="shared" si="36"/>
        <v>0</v>
      </c>
      <c r="AA142" s="36">
        <f t="shared" si="36"/>
        <v>0</v>
      </c>
      <c r="AB142" s="36">
        <f t="shared" si="36"/>
        <v>0</v>
      </c>
      <c r="AC142" s="36">
        <f t="shared" si="36"/>
        <v>0</v>
      </c>
      <c r="AD142" s="59"/>
    </row>
    <row r="143" ht="16.05" customHeight="1" spans="1:30">
      <c r="A143" s="43" t="s">
        <v>12745</v>
      </c>
      <c r="B143" s="317" t="s">
        <v>12746</v>
      </c>
      <c r="C143" s="327">
        <f t="shared" si="32"/>
        <v>0</v>
      </c>
      <c r="D143" s="327">
        <f t="shared" si="33"/>
        <v>0</v>
      </c>
      <c r="E143" s="36">
        <f t="shared" si="35"/>
        <v>0</v>
      </c>
      <c r="F143" s="36">
        <f t="shared" si="35"/>
        <v>0</v>
      </c>
      <c r="G143" s="36">
        <f t="shared" si="35"/>
        <v>0</v>
      </c>
      <c r="H143" s="36">
        <f t="shared" si="35"/>
        <v>0</v>
      </c>
      <c r="I143" s="36">
        <f t="shared" si="35"/>
        <v>0</v>
      </c>
      <c r="J143" s="36">
        <f t="shared" si="35"/>
        <v>0</v>
      </c>
      <c r="K143" s="36">
        <f t="shared" si="35"/>
        <v>0</v>
      </c>
      <c r="L143" s="36">
        <f t="shared" si="35"/>
        <v>0</v>
      </c>
      <c r="M143" s="36">
        <f t="shared" si="35"/>
        <v>0</v>
      </c>
      <c r="N143" s="36">
        <f t="shared" si="35"/>
        <v>0</v>
      </c>
      <c r="O143" s="36">
        <f t="shared" si="35"/>
        <v>0</v>
      </c>
      <c r="P143" s="36">
        <f t="shared" si="35"/>
        <v>0</v>
      </c>
      <c r="Q143" s="36">
        <f t="shared" si="35"/>
        <v>0</v>
      </c>
      <c r="R143" s="36">
        <f t="shared" si="35"/>
        <v>0</v>
      </c>
      <c r="S143" s="36">
        <f t="shared" si="35"/>
        <v>0</v>
      </c>
      <c r="T143" s="36">
        <f t="shared" si="35"/>
        <v>0</v>
      </c>
      <c r="U143" s="327">
        <f t="shared" si="34"/>
        <v>0</v>
      </c>
      <c r="V143" s="36">
        <f t="shared" si="36"/>
        <v>0</v>
      </c>
      <c r="W143" s="36">
        <f t="shared" si="36"/>
        <v>0</v>
      </c>
      <c r="X143" s="36">
        <f t="shared" si="36"/>
        <v>0</v>
      </c>
      <c r="Y143" s="36">
        <f t="shared" si="36"/>
        <v>0</v>
      </c>
      <c r="Z143" s="36">
        <f t="shared" si="36"/>
        <v>0</v>
      </c>
      <c r="AA143" s="36">
        <f t="shared" si="36"/>
        <v>0</v>
      </c>
      <c r="AB143" s="36">
        <f t="shared" si="36"/>
        <v>0</v>
      </c>
      <c r="AC143" s="36">
        <f t="shared" si="36"/>
        <v>0</v>
      </c>
      <c r="AD143" s="59"/>
    </row>
    <row r="144" ht="16.05" customHeight="1" spans="1:30">
      <c r="A144" s="43" t="s">
        <v>12747</v>
      </c>
      <c r="B144" s="317" t="s">
        <v>12748</v>
      </c>
      <c r="C144" s="327">
        <f t="shared" si="32"/>
        <v>0</v>
      </c>
      <c r="D144" s="327">
        <f t="shared" si="33"/>
        <v>0</v>
      </c>
      <c r="E144" s="36">
        <f t="shared" si="35"/>
        <v>0</v>
      </c>
      <c r="F144" s="36">
        <f t="shared" si="35"/>
        <v>0</v>
      </c>
      <c r="G144" s="36">
        <f t="shared" si="35"/>
        <v>0</v>
      </c>
      <c r="H144" s="36">
        <f t="shared" si="35"/>
        <v>0</v>
      </c>
      <c r="I144" s="36">
        <f t="shared" si="35"/>
        <v>0</v>
      </c>
      <c r="J144" s="36">
        <f t="shared" si="35"/>
        <v>0</v>
      </c>
      <c r="K144" s="36">
        <f t="shared" si="35"/>
        <v>0</v>
      </c>
      <c r="L144" s="36">
        <f t="shared" si="35"/>
        <v>0</v>
      </c>
      <c r="M144" s="36">
        <f t="shared" si="35"/>
        <v>0</v>
      </c>
      <c r="N144" s="36">
        <f t="shared" si="35"/>
        <v>0</v>
      </c>
      <c r="O144" s="36">
        <f t="shared" si="35"/>
        <v>0</v>
      </c>
      <c r="P144" s="36">
        <f t="shared" si="35"/>
        <v>0</v>
      </c>
      <c r="Q144" s="36">
        <f t="shared" si="35"/>
        <v>0</v>
      </c>
      <c r="R144" s="36">
        <f t="shared" si="35"/>
        <v>0</v>
      </c>
      <c r="S144" s="36">
        <f t="shared" si="35"/>
        <v>0</v>
      </c>
      <c r="T144" s="36">
        <f t="shared" si="35"/>
        <v>0</v>
      </c>
      <c r="U144" s="327">
        <f t="shared" si="34"/>
        <v>0</v>
      </c>
      <c r="V144" s="36">
        <f t="shared" si="36"/>
        <v>0</v>
      </c>
      <c r="W144" s="36">
        <f t="shared" si="36"/>
        <v>0</v>
      </c>
      <c r="X144" s="36">
        <f t="shared" si="36"/>
        <v>0</v>
      </c>
      <c r="Y144" s="36">
        <f t="shared" si="36"/>
        <v>0</v>
      </c>
      <c r="Z144" s="36">
        <f t="shared" si="36"/>
        <v>0</v>
      </c>
      <c r="AA144" s="36">
        <f t="shared" si="36"/>
        <v>0</v>
      </c>
      <c r="AB144" s="36">
        <f t="shared" si="36"/>
        <v>0</v>
      </c>
      <c r="AC144" s="36">
        <f t="shared" si="36"/>
        <v>0</v>
      </c>
      <c r="AD144" s="59"/>
    </row>
    <row r="145" ht="16.05" customHeight="1" spans="1:30">
      <c r="A145" s="43" t="s">
        <v>12749</v>
      </c>
      <c r="B145" s="317" t="s">
        <v>12750</v>
      </c>
      <c r="C145" s="327">
        <f t="shared" si="32"/>
        <v>0</v>
      </c>
      <c r="D145" s="327">
        <f t="shared" si="33"/>
        <v>0</v>
      </c>
      <c r="E145" s="36">
        <f t="shared" si="35"/>
        <v>0</v>
      </c>
      <c r="F145" s="36">
        <f t="shared" si="35"/>
        <v>0</v>
      </c>
      <c r="G145" s="36">
        <f t="shared" si="35"/>
        <v>0</v>
      </c>
      <c r="H145" s="36">
        <f t="shared" si="35"/>
        <v>0</v>
      </c>
      <c r="I145" s="36">
        <f t="shared" si="35"/>
        <v>0</v>
      </c>
      <c r="J145" s="36">
        <f t="shared" si="35"/>
        <v>0</v>
      </c>
      <c r="K145" s="36">
        <f t="shared" si="35"/>
        <v>0</v>
      </c>
      <c r="L145" s="36">
        <f t="shared" si="35"/>
        <v>0</v>
      </c>
      <c r="M145" s="36">
        <f t="shared" si="35"/>
        <v>0</v>
      </c>
      <c r="N145" s="36">
        <f t="shared" si="35"/>
        <v>0</v>
      </c>
      <c r="O145" s="36">
        <f t="shared" si="35"/>
        <v>0</v>
      </c>
      <c r="P145" s="36">
        <f t="shared" si="35"/>
        <v>0</v>
      </c>
      <c r="Q145" s="36">
        <f t="shared" si="35"/>
        <v>0</v>
      </c>
      <c r="R145" s="36">
        <f t="shared" si="35"/>
        <v>0</v>
      </c>
      <c r="S145" s="36">
        <f t="shared" si="35"/>
        <v>0</v>
      </c>
      <c r="T145" s="36">
        <f t="shared" si="35"/>
        <v>0</v>
      </c>
      <c r="U145" s="327">
        <f t="shared" si="34"/>
        <v>0</v>
      </c>
      <c r="V145" s="36">
        <f t="shared" si="36"/>
        <v>0</v>
      </c>
      <c r="W145" s="36">
        <f t="shared" si="36"/>
        <v>0</v>
      </c>
      <c r="X145" s="36">
        <f t="shared" si="36"/>
        <v>0</v>
      </c>
      <c r="Y145" s="36">
        <f t="shared" si="36"/>
        <v>0</v>
      </c>
      <c r="Z145" s="36">
        <f t="shared" si="36"/>
        <v>0</v>
      </c>
      <c r="AA145" s="36">
        <f t="shared" si="36"/>
        <v>0</v>
      </c>
      <c r="AB145" s="36">
        <f t="shared" si="36"/>
        <v>0</v>
      </c>
      <c r="AC145" s="36">
        <f t="shared" si="36"/>
        <v>0</v>
      </c>
      <c r="AD145" s="59"/>
    </row>
    <row r="146" ht="16.05" customHeight="1" spans="1:30">
      <c r="A146" s="43" t="s">
        <v>12751</v>
      </c>
      <c r="B146" s="317" t="s">
        <v>12752</v>
      </c>
      <c r="C146" s="327">
        <f t="shared" si="32"/>
        <v>0</v>
      </c>
      <c r="D146" s="327">
        <f t="shared" si="33"/>
        <v>0</v>
      </c>
      <c r="E146" s="36">
        <f t="shared" si="35"/>
        <v>0</v>
      </c>
      <c r="F146" s="36">
        <f t="shared" si="35"/>
        <v>0</v>
      </c>
      <c r="G146" s="36">
        <f t="shared" si="35"/>
        <v>0</v>
      </c>
      <c r="H146" s="36">
        <f t="shared" si="35"/>
        <v>0</v>
      </c>
      <c r="I146" s="36">
        <f t="shared" si="35"/>
        <v>0</v>
      </c>
      <c r="J146" s="36">
        <f t="shared" si="35"/>
        <v>0</v>
      </c>
      <c r="K146" s="36">
        <f t="shared" si="35"/>
        <v>0</v>
      </c>
      <c r="L146" s="36">
        <f t="shared" si="35"/>
        <v>0</v>
      </c>
      <c r="M146" s="36">
        <f t="shared" si="35"/>
        <v>0</v>
      </c>
      <c r="N146" s="36">
        <f t="shared" si="35"/>
        <v>0</v>
      </c>
      <c r="O146" s="36">
        <f t="shared" si="35"/>
        <v>0</v>
      </c>
      <c r="P146" s="36">
        <f t="shared" si="35"/>
        <v>0</v>
      </c>
      <c r="Q146" s="36">
        <f t="shared" si="35"/>
        <v>0</v>
      </c>
      <c r="R146" s="36">
        <f t="shared" si="35"/>
        <v>0</v>
      </c>
      <c r="S146" s="36">
        <f t="shared" si="35"/>
        <v>0</v>
      </c>
      <c r="T146" s="36">
        <f t="shared" si="35"/>
        <v>0</v>
      </c>
      <c r="U146" s="327">
        <f t="shared" si="34"/>
        <v>0</v>
      </c>
      <c r="V146" s="36">
        <f t="shared" si="36"/>
        <v>0</v>
      </c>
      <c r="W146" s="36">
        <f t="shared" si="36"/>
        <v>0</v>
      </c>
      <c r="X146" s="36">
        <f t="shared" si="36"/>
        <v>0</v>
      </c>
      <c r="Y146" s="36">
        <f t="shared" si="36"/>
        <v>0</v>
      </c>
      <c r="Z146" s="36">
        <f t="shared" si="36"/>
        <v>0</v>
      </c>
      <c r="AA146" s="36">
        <f t="shared" si="36"/>
        <v>0</v>
      </c>
      <c r="AB146" s="36">
        <f t="shared" si="36"/>
        <v>0</v>
      </c>
      <c r="AC146" s="36">
        <f t="shared" si="36"/>
        <v>0</v>
      </c>
      <c r="AD146" s="59"/>
    </row>
    <row r="147" ht="16.05" customHeight="1" spans="1:30">
      <c r="A147" s="43" t="s">
        <v>12753</v>
      </c>
      <c r="B147" s="317" t="s">
        <v>12754</v>
      </c>
      <c r="C147" s="327">
        <f t="shared" si="32"/>
        <v>0</v>
      </c>
      <c r="D147" s="327">
        <f t="shared" si="33"/>
        <v>0</v>
      </c>
      <c r="E147" s="36">
        <f t="shared" si="35"/>
        <v>0</v>
      </c>
      <c r="F147" s="36">
        <f t="shared" si="35"/>
        <v>0</v>
      </c>
      <c r="G147" s="36">
        <f t="shared" si="35"/>
        <v>0</v>
      </c>
      <c r="H147" s="36">
        <f t="shared" si="35"/>
        <v>0</v>
      </c>
      <c r="I147" s="36">
        <f t="shared" si="35"/>
        <v>0</v>
      </c>
      <c r="J147" s="36">
        <f t="shared" si="35"/>
        <v>0</v>
      </c>
      <c r="K147" s="36">
        <f t="shared" si="35"/>
        <v>0</v>
      </c>
      <c r="L147" s="36">
        <f t="shared" si="35"/>
        <v>0</v>
      </c>
      <c r="M147" s="36">
        <f t="shared" si="35"/>
        <v>0</v>
      </c>
      <c r="N147" s="36">
        <f t="shared" si="35"/>
        <v>0</v>
      </c>
      <c r="O147" s="36">
        <f t="shared" si="35"/>
        <v>0</v>
      </c>
      <c r="P147" s="36">
        <f t="shared" si="35"/>
        <v>0</v>
      </c>
      <c r="Q147" s="36">
        <f t="shared" si="35"/>
        <v>0</v>
      </c>
      <c r="R147" s="36">
        <f t="shared" si="35"/>
        <v>0</v>
      </c>
      <c r="S147" s="36">
        <f t="shared" si="35"/>
        <v>0</v>
      </c>
      <c r="T147" s="36">
        <f t="shared" si="35"/>
        <v>0</v>
      </c>
      <c r="U147" s="327">
        <f t="shared" si="34"/>
        <v>0</v>
      </c>
      <c r="V147" s="36">
        <f t="shared" si="36"/>
        <v>0</v>
      </c>
      <c r="W147" s="36">
        <f t="shared" si="36"/>
        <v>0</v>
      </c>
      <c r="X147" s="36">
        <f t="shared" si="36"/>
        <v>0</v>
      </c>
      <c r="Y147" s="36">
        <f t="shared" si="36"/>
        <v>0</v>
      </c>
      <c r="Z147" s="36">
        <f t="shared" si="36"/>
        <v>0</v>
      </c>
      <c r="AA147" s="36">
        <f t="shared" si="36"/>
        <v>0</v>
      </c>
      <c r="AB147" s="36">
        <f t="shared" si="36"/>
        <v>0</v>
      </c>
      <c r="AC147" s="36">
        <f t="shared" si="36"/>
        <v>0</v>
      </c>
      <c r="AD147" s="59"/>
    </row>
    <row r="148" ht="16.05" customHeight="1" spans="1:30">
      <c r="A148" s="43" t="s">
        <v>12755</v>
      </c>
      <c r="B148" s="317" t="s">
        <v>12756</v>
      </c>
      <c r="C148" s="327">
        <f t="shared" si="32"/>
        <v>0</v>
      </c>
      <c r="D148" s="327">
        <f t="shared" si="33"/>
        <v>0</v>
      </c>
      <c r="E148" s="36">
        <f t="shared" si="35"/>
        <v>0</v>
      </c>
      <c r="F148" s="36">
        <f t="shared" si="35"/>
        <v>0</v>
      </c>
      <c r="G148" s="36">
        <f t="shared" si="35"/>
        <v>0</v>
      </c>
      <c r="H148" s="36">
        <f t="shared" si="35"/>
        <v>0</v>
      </c>
      <c r="I148" s="36">
        <f t="shared" si="35"/>
        <v>0</v>
      </c>
      <c r="J148" s="36">
        <f t="shared" si="35"/>
        <v>0</v>
      </c>
      <c r="K148" s="36">
        <f t="shared" si="35"/>
        <v>0</v>
      </c>
      <c r="L148" s="36">
        <f t="shared" si="35"/>
        <v>0</v>
      </c>
      <c r="M148" s="36">
        <f t="shared" si="35"/>
        <v>0</v>
      </c>
      <c r="N148" s="36">
        <f t="shared" si="35"/>
        <v>0</v>
      </c>
      <c r="O148" s="36">
        <f t="shared" si="35"/>
        <v>0</v>
      </c>
      <c r="P148" s="36">
        <f t="shared" si="35"/>
        <v>0</v>
      </c>
      <c r="Q148" s="36">
        <f t="shared" si="35"/>
        <v>0</v>
      </c>
      <c r="R148" s="36">
        <f t="shared" si="35"/>
        <v>0</v>
      </c>
      <c r="S148" s="36">
        <f t="shared" si="35"/>
        <v>0</v>
      </c>
      <c r="T148" s="36">
        <f t="shared" si="35"/>
        <v>0</v>
      </c>
      <c r="U148" s="327">
        <f t="shared" si="34"/>
        <v>0</v>
      </c>
      <c r="V148" s="36">
        <f t="shared" si="36"/>
        <v>0</v>
      </c>
      <c r="W148" s="36">
        <f t="shared" si="36"/>
        <v>0</v>
      </c>
      <c r="X148" s="36">
        <f t="shared" si="36"/>
        <v>0</v>
      </c>
      <c r="Y148" s="36">
        <f t="shared" si="36"/>
        <v>0</v>
      </c>
      <c r="Z148" s="36">
        <f t="shared" si="36"/>
        <v>0</v>
      </c>
      <c r="AA148" s="36">
        <f t="shared" si="36"/>
        <v>0</v>
      </c>
      <c r="AB148" s="36">
        <f t="shared" si="36"/>
        <v>0</v>
      </c>
      <c r="AC148" s="36">
        <f t="shared" si="36"/>
        <v>0</v>
      </c>
      <c r="AD148" s="59"/>
    </row>
    <row r="149" ht="16.05" customHeight="1" spans="1:30">
      <c r="A149" s="43" t="s">
        <v>12757</v>
      </c>
      <c r="B149" s="317" t="s">
        <v>12758</v>
      </c>
      <c r="C149" s="327">
        <f t="shared" si="32"/>
        <v>0</v>
      </c>
      <c r="D149" s="327">
        <f t="shared" si="33"/>
        <v>0</v>
      </c>
      <c r="E149" s="36">
        <f t="shared" si="35"/>
        <v>0</v>
      </c>
      <c r="F149" s="36">
        <f t="shared" si="35"/>
        <v>0</v>
      </c>
      <c r="G149" s="36">
        <f t="shared" si="35"/>
        <v>0</v>
      </c>
      <c r="H149" s="36">
        <f t="shared" si="35"/>
        <v>0</v>
      </c>
      <c r="I149" s="36">
        <f t="shared" si="35"/>
        <v>0</v>
      </c>
      <c r="J149" s="36">
        <f t="shared" si="35"/>
        <v>0</v>
      </c>
      <c r="K149" s="36">
        <f t="shared" si="35"/>
        <v>0</v>
      </c>
      <c r="L149" s="36">
        <f t="shared" si="35"/>
        <v>0</v>
      </c>
      <c r="M149" s="36">
        <f t="shared" si="35"/>
        <v>0</v>
      </c>
      <c r="N149" s="36">
        <f t="shared" si="35"/>
        <v>0</v>
      </c>
      <c r="O149" s="36">
        <f t="shared" si="35"/>
        <v>0</v>
      </c>
      <c r="P149" s="36">
        <f t="shared" si="35"/>
        <v>0</v>
      </c>
      <c r="Q149" s="36">
        <f t="shared" si="35"/>
        <v>0</v>
      </c>
      <c r="R149" s="36">
        <f t="shared" si="35"/>
        <v>0</v>
      </c>
      <c r="S149" s="36">
        <f t="shared" si="35"/>
        <v>0</v>
      </c>
      <c r="T149" s="36">
        <f t="shared" si="35"/>
        <v>0</v>
      </c>
      <c r="U149" s="327">
        <f t="shared" si="34"/>
        <v>0</v>
      </c>
      <c r="V149" s="36">
        <f t="shared" si="36"/>
        <v>0</v>
      </c>
      <c r="W149" s="36">
        <f t="shared" si="36"/>
        <v>0</v>
      </c>
      <c r="X149" s="36">
        <f t="shared" si="36"/>
        <v>0</v>
      </c>
      <c r="Y149" s="36">
        <f t="shared" si="36"/>
        <v>0</v>
      </c>
      <c r="Z149" s="36">
        <f t="shared" si="36"/>
        <v>0</v>
      </c>
      <c r="AA149" s="36">
        <f t="shared" si="36"/>
        <v>0</v>
      </c>
      <c r="AB149" s="36">
        <f t="shared" si="36"/>
        <v>0</v>
      </c>
      <c r="AC149" s="36">
        <f t="shared" si="36"/>
        <v>0</v>
      </c>
      <c r="AD149" s="59"/>
    </row>
    <row r="150" ht="16.05" customHeight="1" spans="1:30">
      <c r="A150" s="43" t="s">
        <v>12759</v>
      </c>
      <c r="B150" s="317" t="s">
        <v>12760</v>
      </c>
      <c r="C150" s="327">
        <f t="shared" si="32"/>
        <v>0</v>
      </c>
      <c r="D150" s="327">
        <f t="shared" si="33"/>
        <v>0</v>
      </c>
      <c r="E150" s="36">
        <f t="shared" si="35"/>
        <v>0</v>
      </c>
      <c r="F150" s="36">
        <f t="shared" si="35"/>
        <v>0</v>
      </c>
      <c r="G150" s="36">
        <f t="shared" si="35"/>
        <v>0</v>
      </c>
      <c r="H150" s="36">
        <f t="shared" si="35"/>
        <v>0</v>
      </c>
      <c r="I150" s="36">
        <f t="shared" si="35"/>
        <v>0</v>
      </c>
      <c r="J150" s="36">
        <f t="shared" si="35"/>
        <v>0</v>
      </c>
      <c r="K150" s="36">
        <f t="shared" si="35"/>
        <v>0</v>
      </c>
      <c r="L150" s="36">
        <f t="shared" si="35"/>
        <v>0</v>
      </c>
      <c r="M150" s="36">
        <f t="shared" si="35"/>
        <v>0</v>
      </c>
      <c r="N150" s="36">
        <f t="shared" si="35"/>
        <v>0</v>
      </c>
      <c r="O150" s="36">
        <f t="shared" si="35"/>
        <v>0</v>
      </c>
      <c r="P150" s="36">
        <f t="shared" si="35"/>
        <v>0</v>
      </c>
      <c r="Q150" s="36">
        <f t="shared" si="35"/>
        <v>0</v>
      </c>
      <c r="R150" s="36">
        <f t="shared" si="35"/>
        <v>0</v>
      </c>
      <c r="S150" s="36">
        <f t="shared" si="35"/>
        <v>0</v>
      </c>
      <c r="T150" s="36">
        <f t="shared" si="35"/>
        <v>0</v>
      </c>
      <c r="U150" s="327">
        <f t="shared" si="34"/>
        <v>0</v>
      </c>
      <c r="V150" s="36">
        <f t="shared" si="36"/>
        <v>0</v>
      </c>
      <c r="W150" s="36">
        <f t="shared" si="36"/>
        <v>0</v>
      </c>
      <c r="X150" s="36">
        <f t="shared" si="36"/>
        <v>0</v>
      </c>
      <c r="Y150" s="36">
        <f t="shared" si="36"/>
        <v>0</v>
      </c>
      <c r="Z150" s="36">
        <f t="shared" si="36"/>
        <v>0</v>
      </c>
      <c r="AA150" s="36">
        <f t="shared" si="36"/>
        <v>0</v>
      </c>
      <c r="AB150" s="36">
        <f t="shared" si="36"/>
        <v>0</v>
      </c>
      <c r="AC150" s="36">
        <f t="shared" si="36"/>
        <v>0</v>
      </c>
      <c r="AD150" s="59"/>
    </row>
    <row r="151" ht="16.05" customHeight="1" spans="1:30">
      <c r="A151" s="43" t="s">
        <v>12761</v>
      </c>
      <c r="B151" s="317" t="s">
        <v>12762</v>
      </c>
      <c r="C151" s="327">
        <f t="shared" si="32"/>
        <v>0</v>
      </c>
      <c r="D151" s="327">
        <f t="shared" si="33"/>
        <v>0</v>
      </c>
      <c r="E151" s="36">
        <f t="shared" ref="E151:T160" si="37">SUMPRODUCT(E$377:E$599*(LEFT($A$377:$A$599,LEN($A151))=$A151))</f>
        <v>0</v>
      </c>
      <c r="F151" s="36">
        <f t="shared" si="37"/>
        <v>0</v>
      </c>
      <c r="G151" s="36">
        <f t="shared" si="37"/>
        <v>0</v>
      </c>
      <c r="H151" s="36">
        <f t="shared" si="37"/>
        <v>0</v>
      </c>
      <c r="I151" s="36">
        <f t="shared" si="37"/>
        <v>0</v>
      </c>
      <c r="J151" s="36">
        <f t="shared" si="37"/>
        <v>0</v>
      </c>
      <c r="K151" s="36">
        <f t="shared" si="37"/>
        <v>0</v>
      </c>
      <c r="L151" s="36">
        <f t="shared" si="37"/>
        <v>0</v>
      </c>
      <c r="M151" s="36">
        <f t="shared" si="37"/>
        <v>0</v>
      </c>
      <c r="N151" s="36">
        <f t="shared" si="37"/>
        <v>0</v>
      </c>
      <c r="O151" s="36">
        <f t="shared" si="37"/>
        <v>0</v>
      </c>
      <c r="P151" s="36">
        <f t="shared" si="37"/>
        <v>0</v>
      </c>
      <c r="Q151" s="36">
        <f t="shared" si="37"/>
        <v>0</v>
      </c>
      <c r="R151" s="36">
        <f t="shared" si="37"/>
        <v>0</v>
      </c>
      <c r="S151" s="36">
        <f t="shared" si="37"/>
        <v>0</v>
      </c>
      <c r="T151" s="36">
        <f t="shared" si="37"/>
        <v>0</v>
      </c>
      <c r="U151" s="327">
        <f t="shared" si="34"/>
        <v>0</v>
      </c>
      <c r="V151" s="36">
        <f t="shared" ref="V151:AC160" si="38">SUMPRODUCT(V$377:V$599*(LEFT($A$377:$A$599,LEN($A151))=$A151))</f>
        <v>0</v>
      </c>
      <c r="W151" s="36">
        <f t="shared" si="38"/>
        <v>0</v>
      </c>
      <c r="X151" s="36">
        <f t="shared" si="38"/>
        <v>0</v>
      </c>
      <c r="Y151" s="36">
        <f t="shared" si="38"/>
        <v>0</v>
      </c>
      <c r="Z151" s="36">
        <f t="shared" si="38"/>
        <v>0</v>
      </c>
      <c r="AA151" s="36">
        <f t="shared" si="38"/>
        <v>0</v>
      </c>
      <c r="AB151" s="36">
        <f t="shared" si="38"/>
        <v>0</v>
      </c>
      <c r="AC151" s="36">
        <f t="shared" si="38"/>
        <v>0</v>
      </c>
      <c r="AD151" s="59"/>
    </row>
    <row r="152" ht="16.05" customHeight="1" spans="1:30">
      <c r="A152" s="43" t="s">
        <v>12763</v>
      </c>
      <c r="B152" s="317" t="s">
        <v>12764</v>
      </c>
      <c r="C152" s="327">
        <f t="shared" si="32"/>
        <v>0</v>
      </c>
      <c r="D152" s="327">
        <f t="shared" si="33"/>
        <v>0</v>
      </c>
      <c r="E152" s="36">
        <f t="shared" si="37"/>
        <v>0</v>
      </c>
      <c r="F152" s="36">
        <f t="shared" si="37"/>
        <v>0</v>
      </c>
      <c r="G152" s="36">
        <f t="shared" si="37"/>
        <v>0</v>
      </c>
      <c r="H152" s="36">
        <f t="shared" si="37"/>
        <v>0</v>
      </c>
      <c r="I152" s="36">
        <f t="shared" si="37"/>
        <v>0</v>
      </c>
      <c r="J152" s="36">
        <f t="shared" si="37"/>
        <v>0</v>
      </c>
      <c r="K152" s="36">
        <f t="shared" si="37"/>
        <v>0</v>
      </c>
      <c r="L152" s="36">
        <f t="shared" si="37"/>
        <v>0</v>
      </c>
      <c r="M152" s="36">
        <f t="shared" si="37"/>
        <v>0</v>
      </c>
      <c r="N152" s="36">
        <f t="shared" si="37"/>
        <v>0</v>
      </c>
      <c r="O152" s="36">
        <f t="shared" si="37"/>
        <v>0</v>
      </c>
      <c r="P152" s="36">
        <f t="shared" si="37"/>
        <v>0</v>
      </c>
      <c r="Q152" s="36">
        <f t="shared" si="37"/>
        <v>0</v>
      </c>
      <c r="R152" s="36">
        <f t="shared" si="37"/>
        <v>0</v>
      </c>
      <c r="S152" s="36">
        <f t="shared" si="37"/>
        <v>0</v>
      </c>
      <c r="T152" s="36">
        <f t="shared" si="37"/>
        <v>0</v>
      </c>
      <c r="U152" s="327">
        <f t="shared" si="34"/>
        <v>0</v>
      </c>
      <c r="V152" s="36">
        <f t="shared" si="38"/>
        <v>0</v>
      </c>
      <c r="W152" s="36">
        <f t="shared" si="38"/>
        <v>0</v>
      </c>
      <c r="X152" s="36">
        <f t="shared" si="38"/>
        <v>0</v>
      </c>
      <c r="Y152" s="36">
        <f t="shared" si="38"/>
        <v>0</v>
      </c>
      <c r="Z152" s="36">
        <f t="shared" si="38"/>
        <v>0</v>
      </c>
      <c r="AA152" s="36">
        <f t="shared" si="38"/>
        <v>0</v>
      </c>
      <c r="AB152" s="36">
        <f t="shared" si="38"/>
        <v>0</v>
      </c>
      <c r="AC152" s="36">
        <f t="shared" si="38"/>
        <v>0</v>
      </c>
      <c r="AD152" s="59"/>
    </row>
    <row r="153" ht="16.05" customHeight="1" spans="1:30">
      <c r="A153" s="43" t="s">
        <v>12765</v>
      </c>
      <c r="B153" s="317" t="s">
        <v>12766</v>
      </c>
      <c r="C153" s="327">
        <f t="shared" si="32"/>
        <v>0</v>
      </c>
      <c r="D153" s="327">
        <f t="shared" si="33"/>
        <v>0</v>
      </c>
      <c r="E153" s="36">
        <f t="shared" si="37"/>
        <v>0</v>
      </c>
      <c r="F153" s="36">
        <f t="shared" si="37"/>
        <v>0</v>
      </c>
      <c r="G153" s="36">
        <f t="shared" si="37"/>
        <v>0</v>
      </c>
      <c r="H153" s="36">
        <f t="shared" si="37"/>
        <v>0</v>
      </c>
      <c r="I153" s="36">
        <f t="shared" si="37"/>
        <v>0</v>
      </c>
      <c r="J153" s="36">
        <f t="shared" si="37"/>
        <v>0</v>
      </c>
      <c r="K153" s="36">
        <f t="shared" si="37"/>
        <v>0</v>
      </c>
      <c r="L153" s="36">
        <f t="shared" si="37"/>
        <v>0</v>
      </c>
      <c r="M153" s="36">
        <f t="shared" si="37"/>
        <v>0</v>
      </c>
      <c r="N153" s="36">
        <f t="shared" si="37"/>
        <v>0</v>
      </c>
      <c r="O153" s="36">
        <f t="shared" si="37"/>
        <v>0</v>
      </c>
      <c r="P153" s="36">
        <f t="shared" si="37"/>
        <v>0</v>
      </c>
      <c r="Q153" s="36">
        <f t="shared" si="37"/>
        <v>0</v>
      </c>
      <c r="R153" s="36">
        <f t="shared" si="37"/>
        <v>0</v>
      </c>
      <c r="S153" s="36">
        <f t="shared" si="37"/>
        <v>0</v>
      </c>
      <c r="T153" s="36">
        <f t="shared" si="37"/>
        <v>0</v>
      </c>
      <c r="U153" s="327">
        <f t="shared" si="34"/>
        <v>0</v>
      </c>
      <c r="V153" s="36">
        <f t="shared" si="38"/>
        <v>0</v>
      </c>
      <c r="W153" s="36">
        <f t="shared" si="38"/>
        <v>0</v>
      </c>
      <c r="X153" s="36">
        <f t="shared" si="38"/>
        <v>0</v>
      </c>
      <c r="Y153" s="36">
        <f t="shared" si="38"/>
        <v>0</v>
      </c>
      <c r="Z153" s="36">
        <f t="shared" si="38"/>
        <v>0</v>
      </c>
      <c r="AA153" s="36">
        <f t="shared" si="38"/>
        <v>0</v>
      </c>
      <c r="AB153" s="36">
        <f t="shared" si="38"/>
        <v>0</v>
      </c>
      <c r="AC153" s="36">
        <f t="shared" si="38"/>
        <v>0</v>
      </c>
      <c r="AD153" s="59"/>
    </row>
    <row r="154" ht="16.05" customHeight="1" spans="1:30">
      <c r="A154" s="43" t="s">
        <v>12767</v>
      </c>
      <c r="B154" s="317" t="s">
        <v>12768</v>
      </c>
      <c r="C154" s="327">
        <f t="shared" si="32"/>
        <v>0</v>
      </c>
      <c r="D154" s="327">
        <f t="shared" si="33"/>
        <v>0</v>
      </c>
      <c r="E154" s="36">
        <f t="shared" si="37"/>
        <v>0</v>
      </c>
      <c r="F154" s="36">
        <f t="shared" si="37"/>
        <v>0</v>
      </c>
      <c r="G154" s="36">
        <f t="shared" si="37"/>
        <v>0</v>
      </c>
      <c r="H154" s="36">
        <f t="shared" si="37"/>
        <v>0</v>
      </c>
      <c r="I154" s="36">
        <f t="shared" si="37"/>
        <v>0</v>
      </c>
      <c r="J154" s="36">
        <f t="shared" si="37"/>
        <v>0</v>
      </c>
      <c r="K154" s="36">
        <f t="shared" si="37"/>
        <v>0</v>
      </c>
      <c r="L154" s="36">
        <f t="shared" si="37"/>
        <v>0</v>
      </c>
      <c r="M154" s="36">
        <f t="shared" si="37"/>
        <v>0</v>
      </c>
      <c r="N154" s="36">
        <f t="shared" si="37"/>
        <v>0</v>
      </c>
      <c r="O154" s="36">
        <f t="shared" si="37"/>
        <v>0</v>
      </c>
      <c r="P154" s="36">
        <f t="shared" si="37"/>
        <v>0</v>
      </c>
      <c r="Q154" s="36">
        <f t="shared" si="37"/>
        <v>0</v>
      </c>
      <c r="R154" s="36">
        <f t="shared" si="37"/>
        <v>0</v>
      </c>
      <c r="S154" s="36">
        <f t="shared" si="37"/>
        <v>0</v>
      </c>
      <c r="T154" s="36">
        <f t="shared" si="37"/>
        <v>0</v>
      </c>
      <c r="U154" s="327">
        <f t="shared" si="34"/>
        <v>0</v>
      </c>
      <c r="V154" s="36">
        <f t="shared" si="38"/>
        <v>0</v>
      </c>
      <c r="W154" s="36">
        <f t="shared" si="38"/>
        <v>0</v>
      </c>
      <c r="X154" s="36">
        <f t="shared" si="38"/>
        <v>0</v>
      </c>
      <c r="Y154" s="36">
        <f t="shared" si="38"/>
        <v>0</v>
      </c>
      <c r="Z154" s="36">
        <f t="shared" si="38"/>
        <v>0</v>
      </c>
      <c r="AA154" s="36">
        <f t="shared" si="38"/>
        <v>0</v>
      </c>
      <c r="AB154" s="36">
        <f t="shared" si="38"/>
        <v>0</v>
      </c>
      <c r="AC154" s="36">
        <f t="shared" si="38"/>
        <v>0</v>
      </c>
      <c r="AD154" s="59"/>
    </row>
    <row r="155" ht="16.05" customHeight="1" spans="1:30">
      <c r="A155" s="43" t="s">
        <v>12769</v>
      </c>
      <c r="B155" s="317" t="s">
        <v>12770</v>
      </c>
      <c r="C155" s="327">
        <f t="shared" si="32"/>
        <v>0</v>
      </c>
      <c r="D155" s="327">
        <f t="shared" si="33"/>
        <v>0</v>
      </c>
      <c r="E155" s="36">
        <f t="shared" si="37"/>
        <v>0</v>
      </c>
      <c r="F155" s="36">
        <f t="shared" si="37"/>
        <v>0</v>
      </c>
      <c r="G155" s="36">
        <f t="shared" si="37"/>
        <v>0</v>
      </c>
      <c r="H155" s="36">
        <f t="shared" si="37"/>
        <v>0</v>
      </c>
      <c r="I155" s="36">
        <f t="shared" si="37"/>
        <v>0</v>
      </c>
      <c r="J155" s="36">
        <f t="shared" si="37"/>
        <v>0</v>
      </c>
      <c r="K155" s="36">
        <f t="shared" si="37"/>
        <v>0</v>
      </c>
      <c r="L155" s="36">
        <f t="shared" si="37"/>
        <v>0</v>
      </c>
      <c r="M155" s="36">
        <f t="shared" si="37"/>
        <v>0</v>
      </c>
      <c r="N155" s="36">
        <f t="shared" si="37"/>
        <v>0</v>
      </c>
      <c r="O155" s="36">
        <f t="shared" si="37"/>
        <v>0</v>
      </c>
      <c r="P155" s="36">
        <f t="shared" si="37"/>
        <v>0</v>
      </c>
      <c r="Q155" s="36">
        <f t="shared" si="37"/>
        <v>0</v>
      </c>
      <c r="R155" s="36">
        <f t="shared" si="37"/>
        <v>0</v>
      </c>
      <c r="S155" s="36">
        <f t="shared" si="37"/>
        <v>0</v>
      </c>
      <c r="T155" s="36">
        <f t="shared" si="37"/>
        <v>0</v>
      </c>
      <c r="U155" s="327">
        <f t="shared" si="34"/>
        <v>0</v>
      </c>
      <c r="V155" s="36">
        <f t="shared" si="38"/>
        <v>0</v>
      </c>
      <c r="W155" s="36">
        <f t="shared" si="38"/>
        <v>0</v>
      </c>
      <c r="X155" s="36">
        <f t="shared" si="38"/>
        <v>0</v>
      </c>
      <c r="Y155" s="36">
        <f t="shared" si="38"/>
        <v>0</v>
      </c>
      <c r="Z155" s="36">
        <f t="shared" si="38"/>
        <v>0</v>
      </c>
      <c r="AA155" s="36">
        <f t="shared" si="38"/>
        <v>0</v>
      </c>
      <c r="AB155" s="36">
        <f t="shared" si="38"/>
        <v>0</v>
      </c>
      <c r="AC155" s="36">
        <f t="shared" si="38"/>
        <v>0</v>
      </c>
      <c r="AD155" s="59"/>
    </row>
    <row r="156" ht="16.05" customHeight="1" spans="1:30">
      <c r="A156" s="43" t="s">
        <v>12771</v>
      </c>
      <c r="B156" s="317" t="s">
        <v>12772</v>
      </c>
      <c r="C156" s="327">
        <f t="shared" si="32"/>
        <v>0</v>
      </c>
      <c r="D156" s="327">
        <f t="shared" si="33"/>
        <v>0</v>
      </c>
      <c r="E156" s="36">
        <f t="shared" si="37"/>
        <v>0</v>
      </c>
      <c r="F156" s="36">
        <f t="shared" si="37"/>
        <v>0</v>
      </c>
      <c r="G156" s="36">
        <f t="shared" si="37"/>
        <v>0</v>
      </c>
      <c r="H156" s="36">
        <f t="shared" si="37"/>
        <v>0</v>
      </c>
      <c r="I156" s="36">
        <f t="shared" si="37"/>
        <v>0</v>
      </c>
      <c r="J156" s="36">
        <f t="shared" si="37"/>
        <v>0</v>
      </c>
      <c r="K156" s="36">
        <f t="shared" si="37"/>
        <v>0</v>
      </c>
      <c r="L156" s="36">
        <f t="shared" si="37"/>
        <v>0</v>
      </c>
      <c r="M156" s="36">
        <f t="shared" si="37"/>
        <v>0</v>
      </c>
      <c r="N156" s="36">
        <f t="shared" si="37"/>
        <v>0</v>
      </c>
      <c r="O156" s="36">
        <f t="shared" si="37"/>
        <v>0</v>
      </c>
      <c r="P156" s="36">
        <f t="shared" si="37"/>
        <v>0</v>
      </c>
      <c r="Q156" s="36">
        <f t="shared" si="37"/>
        <v>0</v>
      </c>
      <c r="R156" s="36">
        <f t="shared" si="37"/>
        <v>0</v>
      </c>
      <c r="S156" s="36">
        <f t="shared" si="37"/>
        <v>0</v>
      </c>
      <c r="T156" s="36">
        <f t="shared" si="37"/>
        <v>0</v>
      </c>
      <c r="U156" s="327">
        <f t="shared" si="34"/>
        <v>0</v>
      </c>
      <c r="V156" s="36">
        <f t="shared" si="38"/>
        <v>0</v>
      </c>
      <c r="W156" s="36">
        <f t="shared" si="38"/>
        <v>0</v>
      </c>
      <c r="X156" s="36">
        <f t="shared" si="38"/>
        <v>0</v>
      </c>
      <c r="Y156" s="36">
        <f t="shared" si="38"/>
        <v>0</v>
      </c>
      <c r="Z156" s="36">
        <f t="shared" si="38"/>
        <v>0</v>
      </c>
      <c r="AA156" s="36">
        <f t="shared" si="38"/>
        <v>0</v>
      </c>
      <c r="AB156" s="36">
        <f t="shared" si="38"/>
        <v>0</v>
      </c>
      <c r="AC156" s="36">
        <f t="shared" si="38"/>
        <v>0</v>
      </c>
      <c r="AD156" s="59"/>
    </row>
    <row r="157" ht="16.05" customHeight="1" spans="1:30">
      <c r="A157" s="43" t="s">
        <v>12773</v>
      </c>
      <c r="B157" s="317" t="s">
        <v>12774</v>
      </c>
      <c r="C157" s="327">
        <f t="shared" si="32"/>
        <v>0</v>
      </c>
      <c r="D157" s="327">
        <f t="shared" si="33"/>
        <v>0</v>
      </c>
      <c r="E157" s="36">
        <f t="shared" si="37"/>
        <v>0</v>
      </c>
      <c r="F157" s="36">
        <f t="shared" si="37"/>
        <v>0</v>
      </c>
      <c r="G157" s="36">
        <f t="shared" si="37"/>
        <v>0</v>
      </c>
      <c r="H157" s="36">
        <f t="shared" si="37"/>
        <v>0</v>
      </c>
      <c r="I157" s="36">
        <f t="shared" si="37"/>
        <v>0</v>
      </c>
      <c r="J157" s="36">
        <f t="shared" si="37"/>
        <v>0</v>
      </c>
      <c r="K157" s="36">
        <f t="shared" si="37"/>
        <v>0</v>
      </c>
      <c r="L157" s="36">
        <f t="shared" si="37"/>
        <v>0</v>
      </c>
      <c r="M157" s="36">
        <f t="shared" si="37"/>
        <v>0</v>
      </c>
      <c r="N157" s="36">
        <f t="shared" si="37"/>
        <v>0</v>
      </c>
      <c r="O157" s="36">
        <f t="shared" si="37"/>
        <v>0</v>
      </c>
      <c r="P157" s="36">
        <f t="shared" si="37"/>
        <v>0</v>
      </c>
      <c r="Q157" s="36">
        <f t="shared" si="37"/>
        <v>0</v>
      </c>
      <c r="R157" s="36">
        <f t="shared" si="37"/>
        <v>0</v>
      </c>
      <c r="S157" s="36">
        <f t="shared" si="37"/>
        <v>0</v>
      </c>
      <c r="T157" s="36">
        <f t="shared" si="37"/>
        <v>0</v>
      </c>
      <c r="U157" s="327">
        <f t="shared" si="34"/>
        <v>0</v>
      </c>
      <c r="V157" s="36">
        <f t="shared" si="38"/>
        <v>0</v>
      </c>
      <c r="W157" s="36">
        <f t="shared" si="38"/>
        <v>0</v>
      </c>
      <c r="X157" s="36">
        <f t="shared" si="38"/>
        <v>0</v>
      </c>
      <c r="Y157" s="36">
        <f t="shared" si="38"/>
        <v>0</v>
      </c>
      <c r="Z157" s="36">
        <f t="shared" si="38"/>
        <v>0</v>
      </c>
      <c r="AA157" s="36">
        <f t="shared" si="38"/>
        <v>0</v>
      </c>
      <c r="AB157" s="36">
        <f t="shared" si="38"/>
        <v>0</v>
      </c>
      <c r="AC157" s="36">
        <f t="shared" si="38"/>
        <v>0</v>
      </c>
      <c r="AD157" s="59"/>
    </row>
    <row r="158" ht="16.05" customHeight="1" spans="1:30">
      <c r="A158" s="43" t="s">
        <v>12775</v>
      </c>
      <c r="B158" s="317" t="s">
        <v>12776</v>
      </c>
      <c r="C158" s="327">
        <f t="shared" si="32"/>
        <v>0</v>
      </c>
      <c r="D158" s="327">
        <f t="shared" si="33"/>
        <v>0</v>
      </c>
      <c r="E158" s="36">
        <f t="shared" si="37"/>
        <v>0</v>
      </c>
      <c r="F158" s="36">
        <f t="shared" si="37"/>
        <v>0</v>
      </c>
      <c r="G158" s="36">
        <f t="shared" si="37"/>
        <v>0</v>
      </c>
      <c r="H158" s="36">
        <f t="shared" si="37"/>
        <v>0</v>
      </c>
      <c r="I158" s="36">
        <f t="shared" si="37"/>
        <v>0</v>
      </c>
      <c r="J158" s="36">
        <f t="shared" si="37"/>
        <v>0</v>
      </c>
      <c r="K158" s="36">
        <f t="shared" si="37"/>
        <v>0</v>
      </c>
      <c r="L158" s="36">
        <f t="shared" si="37"/>
        <v>0</v>
      </c>
      <c r="M158" s="36">
        <f t="shared" si="37"/>
        <v>0</v>
      </c>
      <c r="N158" s="36">
        <f t="shared" si="37"/>
        <v>0</v>
      </c>
      <c r="O158" s="36">
        <f t="shared" si="37"/>
        <v>0</v>
      </c>
      <c r="P158" s="36">
        <f t="shared" si="37"/>
        <v>0</v>
      </c>
      <c r="Q158" s="36">
        <f t="shared" si="37"/>
        <v>0</v>
      </c>
      <c r="R158" s="36">
        <f t="shared" si="37"/>
        <v>0</v>
      </c>
      <c r="S158" s="36">
        <f t="shared" si="37"/>
        <v>0</v>
      </c>
      <c r="T158" s="36">
        <f t="shared" si="37"/>
        <v>0</v>
      </c>
      <c r="U158" s="327">
        <f t="shared" si="34"/>
        <v>0</v>
      </c>
      <c r="V158" s="36">
        <f t="shared" si="38"/>
        <v>0</v>
      </c>
      <c r="W158" s="36">
        <f t="shared" si="38"/>
        <v>0</v>
      </c>
      <c r="X158" s="36">
        <f t="shared" si="38"/>
        <v>0</v>
      </c>
      <c r="Y158" s="36">
        <f t="shared" si="38"/>
        <v>0</v>
      </c>
      <c r="Z158" s="36">
        <f t="shared" si="38"/>
        <v>0</v>
      </c>
      <c r="AA158" s="36">
        <f t="shared" si="38"/>
        <v>0</v>
      </c>
      <c r="AB158" s="36">
        <f t="shared" si="38"/>
        <v>0</v>
      </c>
      <c r="AC158" s="36">
        <f t="shared" si="38"/>
        <v>0</v>
      </c>
      <c r="AD158" s="59"/>
    </row>
    <row r="159" ht="16.05" customHeight="1" spans="1:30">
      <c r="A159" s="43" t="s">
        <v>12777</v>
      </c>
      <c r="B159" s="317" t="s">
        <v>12778</v>
      </c>
      <c r="C159" s="327">
        <f t="shared" si="32"/>
        <v>0</v>
      </c>
      <c r="D159" s="327">
        <f t="shared" si="33"/>
        <v>0</v>
      </c>
      <c r="E159" s="36">
        <f t="shared" si="37"/>
        <v>0</v>
      </c>
      <c r="F159" s="36">
        <f t="shared" si="37"/>
        <v>0</v>
      </c>
      <c r="G159" s="36">
        <f t="shared" si="37"/>
        <v>0</v>
      </c>
      <c r="H159" s="36">
        <f t="shared" si="37"/>
        <v>0</v>
      </c>
      <c r="I159" s="36">
        <f t="shared" si="37"/>
        <v>0</v>
      </c>
      <c r="J159" s="36">
        <f t="shared" si="37"/>
        <v>0</v>
      </c>
      <c r="K159" s="36">
        <f t="shared" si="37"/>
        <v>0</v>
      </c>
      <c r="L159" s="36">
        <f t="shared" si="37"/>
        <v>0</v>
      </c>
      <c r="M159" s="36">
        <f t="shared" si="37"/>
        <v>0</v>
      </c>
      <c r="N159" s="36">
        <f t="shared" si="37"/>
        <v>0</v>
      </c>
      <c r="O159" s="36">
        <f t="shared" si="37"/>
        <v>0</v>
      </c>
      <c r="P159" s="36">
        <f t="shared" si="37"/>
        <v>0</v>
      </c>
      <c r="Q159" s="36">
        <f t="shared" si="37"/>
        <v>0</v>
      </c>
      <c r="R159" s="36">
        <f t="shared" si="37"/>
        <v>0</v>
      </c>
      <c r="S159" s="36">
        <f t="shared" si="37"/>
        <v>0</v>
      </c>
      <c r="T159" s="36">
        <f t="shared" si="37"/>
        <v>0</v>
      </c>
      <c r="U159" s="327">
        <f t="shared" si="34"/>
        <v>0</v>
      </c>
      <c r="V159" s="36">
        <f t="shared" si="38"/>
        <v>0</v>
      </c>
      <c r="W159" s="36">
        <f t="shared" si="38"/>
        <v>0</v>
      </c>
      <c r="X159" s="36">
        <f t="shared" si="38"/>
        <v>0</v>
      </c>
      <c r="Y159" s="36">
        <f t="shared" si="38"/>
        <v>0</v>
      </c>
      <c r="Z159" s="36">
        <f t="shared" si="38"/>
        <v>0</v>
      </c>
      <c r="AA159" s="36">
        <f t="shared" si="38"/>
        <v>0</v>
      </c>
      <c r="AB159" s="36">
        <f t="shared" si="38"/>
        <v>0</v>
      </c>
      <c r="AC159" s="36">
        <f t="shared" si="38"/>
        <v>0</v>
      </c>
      <c r="AD159" s="59"/>
    </row>
    <row r="160" ht="16.05" customHeight="1" spans="1:30">
      <c r="A160" s="43" t="s">
        <v>12779</v>
      </c>
      <c r="B160" s="317" t="s">
        <v>12780</v>
      </c>
      <c r="C160" s="327">
        <f t="shared" si="32"/>
        <v>0</v>
      </c>
      <c r="D160" s="327">
        <f t="shared" si="33"/>
        <v>0</v>
      </c>
      <c r="E160" s="36">
        <f t="shared" si="37"/>
        <v>0</v>
      </c>
      <c r="F160" s="36">
        <f t="shared" si="37"/>
        <v>0</v>
      </c>
      <c r="G160" s="36">
        <f t="shared" si="37"/>
        <v>0</v>
      </c>
      <c r="H160" s="36">
        <f t="shared" si="37"/>
        <v>0</v>
      </c>
      <c r="I160" s="36">
        <f t="shared" si="37"/>
        <v>0</v>
      </c>
      <c r="J160" s="36">
        <f t="shared" si="37"/>
        <v>0</v>
      </c>
      <c r="K160" s="36">
        <f t="shared" si="37"/>
        <v>0</v>
      </c>
      <c r="L160" s="36">
        <f t="shared" si="37"/>
        <v>0</v>
      </c>
      <c r="M160" s="36">
        <f t="shared" si="37"/>
        <v>0</v>
      </c>
      <c r="N160" s="36">
        <f t="shared" si="37"/>
        <v>0</v>
      </c>
      <c r="O160" s="36">
        <f t="shared" si="37"/>
        <v>0</v>
      </c>
      <c r="P160" s="36">
        <f t="shared" si="37"/>
        <v>0</v>
      </c>
      <c r="Q160" s="36">
        <f t="shared" si="37"/>
        <v>0</v>
      </c>
      <c r="R160" s="36">
        <f t="shared" si="37"/>
        <v>0</v>
      </c>
      <c r="S160" s="36">
        <f t="shared" si="37"/>
        <v>0</v>
      </c>
      <c r="T160" s="36">
        <f t="shared" si="37"/>
        <v>0</v>
      </c>
      <c r="U160" s="327">
        <f t="shared" si="34"/>
        <v>0</v>
      </c>
      <c r="V160" s="36">
        <f t="shared" si="38"/>
        <v>0</v>
      </c>
      <c r="W160" s="36">
        <f t="shared" si="38"/>
        <v>0</v>
      </c>
      <c r="X160" s="36">
        <f t="shared" si="38"/>
        <v>0</v>
      </c>
      <c r="Y160" s="36">
        <f t="shared" si="38"/>
        <v>0</v>
      </c>
      <c r="Z160" s="36">
        <f t="shared" si="38"/>
        <v>0</v>
      </c>
      <c r="AA160" s="36">
        <f t="shared" si="38"/>
        <v>0</v>
      </c>
      <c r="AB160" s="36">
        <f t="shared" si="38"/>
        <v>0</v>
      </c>
      <c r="AC160" s="36">
        <f t="shared" si="38"/>
        <v>0</v>
      </c>
      <c r="AD160" s="59"/>
    </row>
    <row r="161" ht="16.05" customHeight="1" spans="1:30">
      <c r="A161" s="43" t="s">
        <v>12781</v>
      </c>
      <c r="B161" s="317" t="s">
        <v>12782</v>
      </c>
      <c r="C161" s="327">
        <f t="shared" si="32"/>
        <v>0</v>
      </c>
      <c r="D161" s="327">
        <f t="shared" si="33"/>
        <v>0</v>
      </c>
      <c r="E161" s="36">
        <f t="shared" ref="E161:T170" si="39">SUMPRODUCT(E$377:E$599*(LEFT($A$377:$A$599,LEN($A161))=$A161))</f>
        <v>0</v>
      </c>
      <c r="F161" s="36">
        <f t="shared" si="39"/>
        <v>0</v>
      </c>
      <c r="G161" s="36">
        <f t="shared" si="39"/>
        <v>0</v>
      </c>
      <c r="H161" s="36">
        <f t="shared" si="39"/>
        <v>0</v>
      </c>
      <c r="I161" s="36">
        <f t="shared" si="39"/>
        <v>0</v>
      </c>
      <c r="J161" s="36">
        <f t="shared" si="39"/>
        <v>0</v>
      </c>
      <c r="K161" s="36">
        <f t="shared" si="39"/>
        <v>0</v>
      </c>
      <c r="L161" s="36">
        <f t="shared" si="39"/>
        <v>0</v>
      </c>
      <c r="M161" s="36">
        <f t="shared" si="39"/>
        <v>0</v>
      </c>
      <c r="N161" s="36">
        <f t="shared" si="39"/>
        <v>0</v>
      </c>
      <c r="O161" s="36">
        <f t="shared" si="39"/>
        <v>0</v>
      </c>
      <c r="P161" s="36">
        <f t="shared" si="39"/>
        <v>0</v>
      </c>
      <c r="Q161" s="36">
        <f t="shared" si="39"/>
        <v>0</v>
      </c>
      <c r="R161" s="36">
        <f t="shared" si="39"/>
        <v>0</v>
      </c>
      <c r="S161" s="36">
        <f t="shared" si="39"/>
        <v>0</v>
      </c>
      <c r="T161" s="36">
        <f t="shared" si="39"/>
        <v>0</v>
      </c>
      <c r="U161" s="327">
        <f t="shared" si="34"/>
        <v>0</v>
      </c>
      <c r="V161" s="36">
        <f t="shared" ref="V161:AC170" si="40">SUMPRODUCT(V$377:V$599*(LEFT($A$377:$A$599,LEN($A161))=$A161))</f>
        <v>0</v>
      </c>
      <c r="W161" s="36">
        <f t="shared" si="40"/>
        <v>0</v>
      </c>
      <c r="X161" s="36">
        <f t="shared" si="40"/>
        <v>0</v>
      </c>
      <c r="Y161" s="36">
        <f t="shared" si="40"/>
        <v>0</v>
      </c>
      <c r="Z161" s="36">
        <f t="shared" si="40"/>
        <v>0</v>
      </c>
      <c r="AA161" s="36">
        <f t="shared" si="40"/>
        <v>0</v>
      </c>
      <c r="AB161" s="36">
        <f t="shared" si="40"/>
        <v>0</v>
      </c>
      <c r="AC161" s="36">
        <f t="shared" si="40"/>
        <v>0</v>
      </c>
      <c r="AD161" s="59"/>
    </row>
    <row r="162" ht="16.05" customHeight="1" spans="1:30">
      <c r="A162" s="43" t="s">
        <v>12783</v>
      </c>
      <c r="B162" s="317" t="s">
        <v>12784</v>
      </c>
      <c r="C162" s="327">
        <f t="shared" si="32"/>
        <v>0</v>
      </c>
      <c r="D162" s="327">
        <f t="shared" si="33"/>
        <v>0</v>
      </c>
      <c r="E162" s="36">
        <f t="shared" si="39"/>
        <v>0</v>
      </c>
      <c r="F162" s="36">
        <f t="shared" si="39"/>
        <v>0</v>
      </c>
      <c r="G162" s="36">
        <f t="shared" si="39"/>
        <v>0</v>
      </c>
      <c r="H162" s="36">
        <f t="shared" si="39"/>
        <v>0</v>
      </c>
      <c r="I162" s="36">
        <f t="shared" si="39"/>
        <v>0</v>
      </c>
      <c r="J162" s="36">
        <f t="shared" si="39"/>
        <v>0</v>
      </c>
      <c r="K162" s="36">
        <f t="shared" si="39"/>
        <v>0</v>
      </c>
      <c r="L162" s="36">
        <f t="shared" si="39"/>
        <v>0</v>
      </c>
      <c r="M162" s="36">
        <f t="shared" si="39"/>
        <v>0</v>
      </c>
      <c r="N162" s="36">
        <f t="shared" si="39"/>
        <v>0</v>
      </c>
      <c r="O162" s="36">
        <f t="shared" si="39"/>
        <v>0</v>
      </c>
      <c r="P162" s="36">
        <f t="shared" si="39"/>
        <v>0</v>
      </c>
      <c r="Q162" s="36">
        <f t="shared" si="39"/>
        <v>0</v>
      </c>
      <c r="R162" s="36">
        <f t="shared" si="39"/>
        <v>0</v>
      </c>
      <c r="S162" s="36">
        <f t="shared" si="39"/>
        <v>0</v>
      </c>
      <c r="T162" s="36">
        <f t="shared" si="39"/>
        <v>0</v>
      </c>
      <c r="U162" s="327">
        <f t="shared" si="34"/>
        <v>0</v>
      </c>
      <c r="V162" s="36">
        <f t="shared" si="40"/>
        <v>0</v>
      </c>
      <c r="W162" s="36">
        <f t="shared" si="40"/>
        <v>0</v>
      </c>
      <c r="X162" s="36">
        <f t="shared" si="40"/>
        <v>0</v>
      </c>
      <c r="Y162" s="36">
        <f t="shared" si="40"/>
        <v>0</v>
      </c>
      <c r="Z162" s="36">
        <f t="shared" si="40"/>
        <v>0</v>
      </c>
      <c r="AA162" s="36">
        <f t="shared" si="40"/>
        <v>0</v>
      </c>
      <c r="AB162" s="36">
        <f t="shared" si="40"/>
        <v>0</v>
      </c>
      <c r="AC162" s="36">
        <f t="shared" si="40"/>
        <v>0</v>
      </c>
      <c r="AD162" s="59"/>
    </row>
    <row r="163" ht="16.05" customHeight="1" spans="1:30">
      <c r="A163" s="43" t="s">
        <v>12785</v>
      </c>
      <c r="B163" s="317" t="s">
        <v>12786</v>
      </c>
      <c r="C163" s="327">
        <f t="shared" si="32"/>
        <v>0</v>
      </c>
      <c r="D163" s="327">
        <f t="shared" si="33"/>
        <v>0</v>
      </c>
      <c r="E163" s="36">
        <f t="shared" si="39"/>
        <v>0</v>
      </c>
      <c r="F163" s="36">
        <f t="shared" si="39"/>
        <v>0</v>
      </c>
      <c r="G163" s="36">
        <f t="shared" si="39"/>
        <v>0</v>
      </c>
      <c r="H163" s="36">
        <f t="shared" si="39"/>
        <v>0</v>
      </c>
      <c r="I163" s="36">
        <f t="shared" si="39"/>
        <v>0</v>
      </c>
      <c r="J163" s="36">
        <f t="shared" si="39"/>
        <v>0</v>
      </c>
      <c r="K163" s="36">
        <f t="shared" si="39"/>
        <v>0</v>
      </c>
      <c r="L163" s="36">
        <f t="shared" si="39"/>
        <v>0</v>
      </c>
      <c r="M163" s="36">
        <f t="shared" si="39"/>
        <v>0</v>
      </c>
      <c r="N163" s="36">
        <f t="shared" si="39"/>
        <v>0</v>
      </c>
      <c r="O163" s="36">
        <f t="shared" si="39"/>
        <v>0</v>
      </c>
      <c r="P163" s="36">
        <f t="shared" si="39"/>
        <v>0</v>
      </c>
      <c r="Q163" s="36">
        <f t="shared" si="39"/>
        <v>0</v>
      </c>
      <c r="R163" s="36">
        <f t="shared" si="39"/>
        <v>0</v>
      </c>
      <c r="S163" s="36">
        <f t="shared" si="39"/>
        <v>0</v>
      </c>
      <c r="T163" s="36">
        <f t="shared" si="39"/>
        <v>0</v>
      </c>
      <c r="U163" s="327">
        <f t="shared" si="34"/>
        <v>0</v>
      </c>
      <c r="V163" s="36">
        <f t="shared" si="40"/>
        <v>0</v>
      </c>
      <c r="W163" s="36">
        <f t="shared" si="40"/>
        <v>0</v>
      </c>
      <c r="X163" s="36">
        <f t="shared" si="40"/>
        <v>0</v>
      </c>
      <c r="Y163" s="36">
        <f t="shared" si="40"/>
        <v>0</v>
      </c>
      <c r="Z163" s="36">
        <f t="shared" si="40"/>
        <v>0</v>
      </c>
      <c r="AA163" s="36">
        <f t="shared" si="40"/>
        <v>0</v>
      </c>
      <c r="AB163" s="36">
        <f t="shared" si="40"/>
        <v>0</v>
      </c>
      <c r="AC163" s="36">
        <f t="shared" si="40"/>
        <v>0</v>
      </c>
      <c r="AD163" s="59"/>
    </row>
    <row r="164" ht="16.05" customHeight="1" spans="1:30">
      <c r="A164" s="43" t="s">
        <v>12787</v>
      </c>
      <c r="B164" s="317" t="s">
        <v>12788</v>
      </c>
      <c r="C164" s="327">
        <f t="shared" si="32"/>
        <v>0</v>
      </c>
      <c r="D164" s="327">
        <f t="shared" si="33"/>
        <v>0</v>
      </c>
      <c r="E164" s="36">
        <f t="shared" si="39"/>
        <v>0</v>
      </c>
      <c r="F164" s="36">
        <f t="shared" si="39"/>
        <v>0</v>
      </c>
      <c r="G164" s="36">
        <f t="shared" si="39"/>
        <v>0</v>
      </c>
      <c r="H164" s="36">
        <f t="shared" si="39"/>
        <v>0</v>
      </c>
      <c r="I164" s="36">
        <f t="shared" si="39"/>
        <v>0</v>
      </c>
      <c r="J164" s="36">
        <f t="shared" si="39"/>
        <v>0</v>
      </c>
      <c r="K164" s="36">
        <f t="shared" si="39"/>
        <v>0</v>
      </c>
      <c r="L164" s="36">
        <f t="shared" si="39"/>
        <v>0</v>
      </c>
      <c r="M164" s="36">
        <f t="shared" si="39"/>
        <v>0</v>
      </c>
      <c r="N164" s="36">
        <f t="shared" si="39"/>
        <v>0</v>
      </c>
      <c r="O164" s="36">
        <f t="shared" si="39"/>
        <v>0</v>
      </c>
      <c r="P164" s="36">
        <f t="shared" si="39"/>
        <v>0</v>
      </c>
      <c r="Q164" s="36">
        <f t="shared" si="39"/>
        <v>0</v>
      </c>
      <c r="R164" s="36">
        <f t="shared" si="39"/>
        <v>0</v>
      </c>
      <c r="S164" s="36">
        <f t="shared" si="39"/>
        <v>0</v>
      </c>
      <c r="T164" s="36">
        <f t="shared" si="39"/>
        <v>0</v>
      </c>
      <c r="U164" s="327">
        <f t="shared" si="34"/>
        <v>0</v>
      </c>
      <c r="V164" s="36">
        <f t="shared" si="40"/>
        <v>0</v>
      </c>
      <c r="W164" s="36">
        <f t="shared" si="40"/>
        <v>0</v>
      </c>
      <c r="X164" s="36">
        <f t="shared" si="40"/>
        <v>0</v>
      </c>
      <c r="Y164" s="36">
        <f t="shared" si="40"/>
        <v>0</v>
      </c>
      <c r="Z164" s="36">
        <f t="shared" si="40"/>
        <v>0</v>
      </c>
      <c r="AA164" s="36">
        <f t="shared" si="40"/>
        <v>0</v>
      </c>
      <c r="AB164" s="36">
        <f t="shared" si="40"/>
        <v>0</v>
      </c>
      <c r="AC164" s="36">
        <f t="shared" si="40"/>
        <v>0</v>
      </c>
      <c r="AD164" s="59"/>
    </row>
    <row r="165" ht="16.05" customHeight="1" spans="1:30">
      <c r="A165" s="43" t="s">
        <v>12789</v>
      </c>
      <c r="B165" s="317" t="s">
        <v>12790</v>
      </c>
      <c r="C165" s="327">
        <f t="shared" si="32"/>
        <v>0</v>
      </c>
      <c r="D165" s="327">
        <f t="shared" si="33"/>
        <v>0</v>
      </c>
      <c r="E165" s="36">
        <f t="shared" si="39"/>
        <v>0</v>
      </c>
      <c r="F165" s="36">
        <f t="shared" si="39"/>
        <v>0</v>
      </c>
      <c r="G165" s="36">
        <f t="shared" si="39"/>
        <v>0</v>
      </c>
      <c r="H165" s="36">
        <f t="shared" si="39"/>
        <v>0</v>
      </c>
      <c r="I165" s="36">
        <f t="shared" si="39"/>
        <v>0</v>
      </c>
      <c r="J165" s="36">
        <f t="shared" si="39"/>
        <v>0</v>
      </c>
      <c r="K165" s="36">
        <f t="shared" si="39"/>
        <v>0</v>
      </c>
      <c r="L165" s="36">
        <f t="shared" si="39"/>
        <v>0</v>
      </c>
      <c r="M165" s="36">
        <f t="shared" si="39"/>
        <v>0</v>
      </c>
      <c r="N165" s="36">
        <f t="shared" si="39"/>
        <v>0</v>
      </c>
      <c r="O165" s="36">
        <f t="shared" si="39"/>
        <v>0</v>
      </c>
      <c r="P165" s="36">
        <f t="shared" si="39"/>
        <v>0</v>
      </c>
      <c r="Q165" s="36">
        <f t="shared" si="39"/>
        <v>0</v>
      </c>
      <c r="R165" s="36">
        <f t="shared" si="39"/>
        <v>0</v>
      </c>
      <c r="S165" s="36">
        <f t="shared" si="39"/>
        <v>0</v>
      </c>
      <c r="T165" s="36">
        <f t="shared" si="39"/>
        <v>0</v>
      </c>
      <c r="U165" s="327">
        <f t="shared" si="34"/>
        <v>0</v>
      </c>
      <c r="V165" s="36">
        <f t="shared" si="40"/>
        <v>0</v>
      </c>
      <c r="W165" s="36">
        <f t="shared" si="40"/>
        <v>0</v>
      </c>
      <c r="X165" s="36">
        <f t="shared" si="40"/>
        <v>0</v>
      </c>
      <c r="Y165" s="36">
        <f t="shared" si="40"/>
        <v>0</v>
      </c>
      <c r="Z165" s="36">
        <f t="shared" si="40"/>
        <v>0</v>
      </c>
      <c r="AA165" s="36">
        <f t="shared" si="40"/>
        <v>0</v>
      </c>
      <c r="AB165" s="36">
        <f t="shared" si="40"/>
        <v>0</v>
      </c>
      <c r="AC165" s="36">
        <f t="shared" si="40"/>
        <v>0</v>
      </c>
      <c r="AD165" s="59"/>
    </row>
    <row r="166" ht="16.05" customHeight="1" spans="1:30">
      <c r="A166" s="43" t="s">
        <v>12791</v>
      </c>
      <c r="B166" s="317" t="s">
        <v>12792</v>
      </c>
      <c r="C166" s="327">
        <f t="shared" si="32"/>
        <v>0</v>
      </c>
      <c r="D166" s="327">
        <f t="shared" si="33"/>
        <v>0</v>
      </c>
      <c r="E166" s="36">
        <f t="shared" si="39"/>
        <v>0</v>
      </c>
      <c r="F166" s="36">
        <f t="shared" si="39"/>
        <v>0</v>
      </c>
      <c r="G166" s="36">
        <f t="shared" si="39"/>
        <v>0</v>
      </c>
      <c r="H166" s="36">
        <f t="shared" si="39"/>
        <v>0</v>
      </c>
      <c r="I166" s="36">
        <f t="shared" si="39"/>
        <v>0</v>
      </c>
      <c r="J166" s="36">
        <f t="shared" si="39"/>
        <v>0</v>
      </c>
      <c r="K166" s="36">
        <f t="shared" si="39"/>
        <v>0</v>
      </c>
      <c r="L166" s="36">
        <f t="shared" si="39"/>
        <v>0</v>
      </c>
      <c r="M166" s="36">
        <f t="shared" si="39"/>
        <v>0</v>
      </c>
      <c r="N166" s="36">
        <f t="shared" si="39"/>
        <v>0</v>
      </c>
      <c r="O166" s="36">
        <f t="shared" si="39"/>
        <v>0</v>
      </c>
      <c r="P166" s="36">
        <f t="shared" si="39"/>
        <v>0</v>
      </c>
      <c r="Q166" s="36">
        <f t="shared" si="39"/>
        <v>0</v>
      </c>
      <c r="R166" s="36">
        <f t="shared" si="39"/>
        <v>0</v>
      </c>
      <c r="S166" s="36">
        <f t="shared" si="39"/>
        <v>0</v>
      </c>
      <c r="T166" s="36">
        <f t="shared" si="39"/>
        <v>0</v>
      </c>
      <c r="U166" s="327">
        <f t="shared" si="34"/>
        <v>0</v>
      </c>
      <c r="V166" s="36">
        <f t="shared" si="40"/>
        <v>0</v>
      </c>
      <c r="W166" s="36">
        <f t="shared" si="40"/>
        <v>0</v>
      </c>
      <c r="X166" s="36">
        <f t="shared" si="40"/>
        <v>0</v>
      </c>
      <c r="Y166" s="36">
        <f t="shared" si="40"/>
        <v>0</v>
      </c>
      <c r="Z166" s="36">
        <f t="shared" si="40"/>
        <v>0</v>
      </c>
      <c r="AA166" s="36">
        <f t="shared" si="40"/>
        <v>0</v>
      </c>
      <c r="AB166" s="36">
        <f t="shared" si="40"/>
        <v>0</v>
      </c>
      <c r="AC166" s="36">
        <f t="shared" si="40"/>
        <v>0</v>
      </c>
      <c r="AD166" s="59"/>
    </row>
    <row r="167" ht="16.05" customHeight="1" spans="1:30">
      <c r="A167" s="43" t="s">
        <v>12793</v>
      </c>
      <c r="B167" s="317" t="s">
        <v>12794</v>
      </c>
      <c r="C167" s="327">
        <f t="shared" si="32"/>
        <v>0</v>
      </c>
      <c r="D167" s="327">
        <f t="shared" si="33"/>
        <v>0</v>
      </c>
      <c r="E167" s="36">
        <f t="shared" si="39"/>
        <v>0</v>
      </c>
      <c r="F167" s="36">
        <f t="shared" si="39"/>
        <v>0</v>
      </c>
      <c r="G167" s="36">
        <f t="shared" si="39"/>
        <v>0</v>
      </c>
      <c r="H167" s="36">
        <f t="shared" si="39"/>
        <v>0</v>
      </c>
      <c r="I167" s="36">
        <f t="shared" si="39"/>
        <v>0</v>
      </c>
      <c r="J167" s="36">
        <f t="shared" si="39"/>
        <v>0</v>
      </c>
      <c r="K167" s="36">
        <f t="shared" si="39"/>
        <v>0</v>
      </c>
      <c r="L167" s="36">
        <f t="shared" si="39"/>
        <v>0</v>
      </c>
      <c r="M167" s="36">
        <f t="shared" si="39"/>
        <v>0</v>
      </c>
      <c r="N167" s="36">
        <f t="shared" si="39"/>
        <v>0</v>
      </c>
      <c r="O167" s="36">
        <f t="shared" si="39"/>
        <v>0</v>
      </c>
      <c r="P167" s="36">
        <f t="shared" si="39"/>
        <v>0</v>
      </c>
      <c r="Q167" s="36">
        <f t="shared" si="39"/>
        <v>0</v>
      </c>
      <c r="R167" s="36">
        <f t="shared" si="39"/>
        <v>0</v>
      </c>
      <c r="S167" s="36">
        <f t="shared" si="39"/>
        <v>0</v>
      </c>
      <c r="T167" s="36">
        <f t="shared" si="39"/>
        <v>0</v>
      </c>
      <c r="U167" s="327">
        <f t="shared" si="34"/>
        <v>0</v>
      </c>
      <c r="V167" s="36">
        <f t="shared" si="40"/>
        <v>0</v>
      </c>
      <c r="W167" s="36">
        <f t="shared" si="40"/>
        <v>0</v>
      </c>
      <c r="X167" s="36">
        <f t="shared" si="40"/>
        <v>0</v>
      </c>
      <c r="Y167" s="36">
        <f t="shared" si="40"/>
        <v>0</v>
      </c>
      <c r="Z167" s="36">
        <f t="shared" si="40"/>
        <v>0</v>
      </c>
      <c r="AA167" s="36">
        <f t="shared" si="40"/>
        <v>0</v>
      </c>
      <c r="AB167" s="36">
        <f t="shared" si="40"/>
        <v>0</v>
      </c>
      <c r="AC167" s="36">
        <f t="shared" si="40"/>
        <v>0</v>
      </c>
      <c r="AD167" s="59"/>
    </row>
    <row r="168" ht="16.05" customHeight="1" spans="1:30">
      <c r="A168" s="43" t="s">
        <v>12795</v>
      </c>
      <c r="B168" s="317" t="s">
        <v>12796</v>
      </c>
      <c r="C168" s="327">
        <f t="shared" si="32"/>
        <v>0</v>
      </c>
      <c r="D168" s="327">
        <f t="shared" si="33"/>
        <v>0</v>
      </c>
      <c r="E168" s="36">
        <f t="shared" si="39"/>
        <v>0</v>
      </c>
      <c r="F168" s="36">
        <f t="shared" si="39"/>
        <v>0</v>
      </c>
      <c r="G168" s="36">
        <f t="shared" si="39"/>
        <v>0</v>
      </c>
      <c r="H168" s="36">
        <f t="shared" si="39"/>
        <v>0</v>
      </c>
      <c r="I168" s="36">
        <f t="shared" si="39"/>
        <v>0</v>
      </c>
      <c r="J168" s="36">
        <f t="shared" si="39"/>
        <v>0</v>
      </c>
      <c r="K168" s="36">
        <f t="shared" si="39"/>
        <v>0</v>
      </c>
      <c r="L168" s="36">
        <f t="shared" si="39"/>
        <v>0</v>
      </c>
      <c r="M168" s="36">
        <f t="shared" si="39"/>
        <v>0</v>
      </c>
      <c r="N168" s="36">
        <f t="shared" si="39"/>
        <v>0</v>
      </c>
      <c r="O168" s="36">
        <f t="shared" si="39"/>
        <v>0</v>
      </c>
      <c r="P168" s="36">
        <f t="shared" si="39"/>
        <v>0</v>
      </c>
      <c r="Q168" s="36">
        <f t="shared" si="39"/>
        <v>0</v>
      </c>
      <c r="R168" s="36">
        <f t="shared" si="39"/>
        <v>0</v>
      </c>
      <c r="S168" s="36">
        <f t="shared" si="39"/>
        <v>0</v>
      </c>
      <c r="T168" s="36">
        <f t="shared" si="39"/>
        <v>0</v>
      </c>
      <c r="U168" s="327">
        <f t="shared" si="34"/>
        <v>0</v>
      </c>
      <c r="V168" s="36">
        <f t="shared" si="40"/>
        <v>0</v>
      </c>
      <c r="W168" s="36">
        <f t="shared" si="40"/>
        <v>0</v>
      </c>
      <c r="X168" s="36">
        <f t="shared" si="40"/>
        <v>0</v>
      </c>
      <c r="Y168" s="36">
        <f t="shared" si="40"/>
        <v>0</v>
      </c>
      <c r="Z168" s="36">
        <f t="shared" si="40"/>
        <v>0</v>
      </c>
      <c r="AA168" s="36">
        <f t="shared" si="40"/>
        <v>0</v>
      </c>
      <c r="AB168" s="36">
        <f t="shared" si="40"/>
        <v>0</v>
      </c>
      <c r="AC168" s="36">
        <f t="shared" si="40"/>
        <v>0</v>
      </c>
      <c r="AD168" s="59"/>
    </row>
    <row r="169" ht="16.05" customHeight="1" spans="1:30">
      <c r="A169" s="43" t="s">
        <v>12797</v>
      </c>
      <c r="B169" s="317" t="s">
        <v>12798</v>
      </c>
      <c r="C169" s="327">
        <f t="shared" si="32"/>
        <v>0</v>
      </c>
      <c r="D169" s="327">
        <f t="shared" si="33"/>
        <v>0</v>
      </c>
      <c r="E169" s="36">
        <f t="shared" si="39"/>
        <v>0</v>
      </c>
      <c r="F169" s="36">
        <f t="shared" si="39"/>
        <v>0</v>
      </c>
      <c r="G169" s="36">
        <f t="shared" si="39"/>
        <v>0</v>
      </c>
      <c r="H169" s="36">
        <f t="shared" si="39"/>
        <v>0</v>
      </c>
      <c r="I169" s="36">
        <f t="shared" si="39"/>
        <v>0</v>
      </c>
      <c r="J169" s="36">
        <f t="shared" si="39"/>
        <v>0</v>
      </c>
      <c r="K169" s="36">
        <f t="shared" si="39"/>
        <v>0</v>
      </c>
      <c r="L169" s="36">
        <f t="shared" si="39"/>
        <v>0</v>
      </c>
      <c r="M169" s="36">
        <f t="shared" si="39"/>
        <v>0</v>
      </c>
      <c r="N169" s="36">
        <f t="shared" si="39"/>
        <v>0</v>
      </c>
      <c r="O169" s="36">
        <f t="shared" si="39"/>
        <v>0</v>
      </c>
      <c r="P169" s="36">
        <f t="shared" si="39"/>
        <v>0</v>
      </c>
      <c r="Q169" s="36">
        <f t="shared" si="39"/>
        <v>0</v>
      </c>
      <c r="R169" s="36">
        <f t="shared" si="39"/>
        <v>0</v>
      </c>
      <c r="S169" s="36">
        <f t="shared" si="39"/>
        <v>0</v>
      </c>
      <c r="T169" s="36">
        <f t="shared" si="39"/>
        <v>0</v>
      </c>
      <c r="U169" s="327">
        <f t="shared" si="34"/>
        <v>0</v>
      </c>
      <c r="V169" s="36">
        <f t="shared" si="40"/>
        <v>0</v>
      </c>
      <c r="W169" s="36">
        <f t="shared" si="40"/>
        <v>0</v>
      </c>
      <c r="X169" s="36">
        <f t="shared" si="40"/>
        <v>0</v>
      </c>
      <c r="Y169" s="36">
        <f t="shared" si="40"/>
        <v>0</v>
      </c>
      <c r="Z169" s="36">
        <f t="shared" si="40"/>
        <v>0</v>
      </c>
      <c r="AA169" s="36">
        <f t="shared" si="40"/>
        <v>0</v>
      </c>
      <c r="AB169" s="36">
        <f t="shared" si="40"/>
        <v>0</v>
      </c>
      <c r="AC169" s="36">
        <f t="shared" si="40"/>
        <v>0</v>
      </c>
      <c r="AD169" s="59"/>
    </row>
    <row r="170" ht="16.05" customHeight="1" spans="1:30">
      <c r="A170" s="43" t="s">
        <v>12799</v>
      </c>
      <c r="B170" s="317" t="s">
        <v>12800</v>
      </c>
      <c r="C170" s="327">
        <f t="shared" si="32"/>
        <v>0</v>
      </c>
      <c r="D170" s="327">
        <f t="shared" si="33"/>
        <v>0</v>
      </c>
      <c r="E170" s="36">
        <f t="shared" si="39"/>
        <v>0</v>
      </c>
      <c r="F170" s="36">
        <f t="shared" si="39"/>
        <v>0</v>
      </c>
      <c r="G170" s="36">
        <f t="shared" si="39"/>
        <v>0</v>
      </c>
      <c r="H170" s="36">
        <f t="shared" si="39"/>
        <v>0</v>
      </c>
      <c r="I170" s="36">
        <f t="shared" si="39"/>
        <v>0</v>
      </c>
      <c r="J170" s="36">
        <f t="shared" si="39"/>
        <v>0</v>
      </c>
      <c r="K170" s="36">
        <f t="shared" si="39"/>
        <v>0</v>
      </c>
      <c r="L170" s="36">
        <f t="shared" si="39"/>
        <v>0</v>
      </c>
      <c r="M170" s="36">
        <f t="shared" si="39"/>
        <v>0</v>
      </c>
      <c r="N170" s="36">
        <f t="shared" si="39"/>
        <v>0</v>
      </c>
      <c r="O170" s="36">
        <f t="shared" si="39"/>
        <v>0</v>
      </c>
      <c r="P170" s="36">
        <f t="shared" si="39"/>
        <v>0</v>
      </c>
      <c r="Q170" s="36">
        <f t="shared" si="39"/>
        <v>0</v>
      </c>
      <c r="R170" s="36">
        <f t="shared" si="39"/>
        <v>0</v>
      </c>
      <c r="S170" s="36">
        <f t="shared" si="39"/>
        <v>0</v>
      </c>
      <c r="T170" s="36">
        <f t="shared" si="39"/>
        <v>0</v>
      </c>
      <c r="U170" s="327">
        <f t="shared" si="34"/>
        <v>0</v>
      </c>
      <c r="V170" s="36">
        <f t="shared" si="40"/>
        <v>0</v>
      </c>
      <c r="W170" s="36">
        <f t="shared" si="40"/>
        <v>0</v>
      </c>
      <c r="X170" s="36">
        <f t="shared" si="40"/>
        <v>0</v>
      </c>
      <c r="Y170" s="36">
        <f t="shared" si="40"/>
        <v>0</v>
      </c>
      <c r="Z170" s="36">
        <f t="shared" si="40"/>
        <v>0</v>
      </c>
      <c r="AA170" s="36">
        <f t="shared" si="40"/>
        <v>0</v>
      </c>
      <c r="AB170" s="36">
        <f t="shared" si="40"/>
        <v>0</v>
      </c>
      <c r="AC170" s="36">
        <f t="shared" si="40"/>
        <v>0</v>
      </c>
      <c r="AD170" s="59"/>
    </row>
    <row r="171" ht="16.05" customHeight="1" spans="1:30">
      <c r="A171" s="43" t="s">
        <v>12801</v>
      </c>
      <c r="B171" s="317" t="s">
        <v>12802</v>
      </c>
      <c r="C171" s="327">
        <f t="shared" si="32"/>
        <v>0</v>
      </c>
      <c r="D171" s="327">
        <f t="shared" si="33"/>
        <v>0</v>
      </c>
      <c r="E171" s="36">
        <f t="shared" ref="E171:T180" si="41">SUMPRODUCT(E$377:E$599*(LEFT($A$377:$A$599,LEN($A171))=$A171))</f>
        <v>0</v>
      </c>
      <c r="F171" s="36">
        <f t="shared" si="41"/>
        <v>0</v>
      </c>
      <c r="G171" s="36">
        <f t="shared" si="41"/>
        <v>0</v>
      </c>
      <c r="H171" s="36">
        <f t="shared" si="41"/>
        <v>0</v>
      </c>
      <c r="I171" s="36">
        <f t="shared" si="41"/>
        <v>0</v>
      </c>
      <c r="J171" s="36">
        <f t="shared" si="41"/>
        <v>0</v>
      </c>
      <c r="K171" s="36">
        <f t="shared" si="41"/>
        <v>0</v>
      </c>
      <c r="L171" s="36">
        <f t="shared" si="41"/>
        <v>0</v>
      </c>
      <c r="M171" s="36">
        <f t="shared" si="41"/>
        <v>0</v>
      </c>
      <c r="N171" s="36">
        <f t="shared" si="41"/>
        <v>0</v>
      </c>
      <c r="O171" s="36">
        <f t="shared" si="41"/>
        <v>0</v>
      </c>
      <c r="P171" s="36">
        <f t="shared" si="41"/>
        <v>0</v>
      </c>
      <c r="Q171" s="36">
        <f t="shared" si="41"/>
        <v>0</v>
      </c>
      <c r="R171" s="36">
        <f t="shared" si="41"/>
        <v>0</v>
      </c>
      <c r="S171" s="36">
        <f t="shared" si="41"/>
        <v>0</v>
      </c>
      <c r="T171" s="36">
        <f t="shared" si="41"/>
        <v>0</v>
      </c>
      <c r="U171" s="327">
        <f t="shared" si="34"/>
        <v>0</v>
      </c>
      <c r="V171" s="36">
        <f t="shared" ref="V171:AC180" si="42">SUMPRODUCT(V$377:V$599*(LEFT($A$377:$A$599,LEN($A171))=$A171))</f>
        <v>0</v>
      </c>
      <c r="W171" s="36">
        <f t="shared" si="42"/>
        <v>0</v>
      </c>
      <c r="X171" s="36">
        <f t="shared" si="42"/>
        <v>0</v>
      </c>
      <c r="Y171" s="36">
        <f t="shared" si="42"/>
        <v>0</v>
      </c>
      <c r="Z171" s="36">
        <f t="shared" si="42"/>
        <v>0</v>
      </c>
      <c r="AA171" s="36">
        <f t="shared" si="42"/>
        <v>0</v>
      </c>
      <c r="AB171" s="36">
        <f t="shared" si="42"/>
        <v>0</v>
      </c>
      <c r="AC171" s="36">
        <f t="shared" si="42"/>
        <v>0</v>
      </c>
      <c r="AD171" s="59"/>
    </row>
    <row r="172" ht="16.05" customHeight="1" spans="1:30">
      <c r="A172" s="43" t="s">
        <v>12803</v>
      </c>
      <c r="B172" s="317" t="s">
        <v>12804</v>
      </c>
      <c r="C172" s="327">
        <f t="shared" si="32"/>
        <v>0</v>
      </c>
      <c r="D172" s="327">
        <f t="shared" si="33"/>
        <v>0</v>
      </c>
      <c r="E172" s="36">
        <f t="shared" si="41"/>
        <v>0</v>
      </c>
      <c r="F172" s="36">
        <f t="shared" si="41"/>
        <v>0</v>
      </c>
      <c r="G172" s="36">
        <f t="shared" si="41"/>
        <v>0</v>
      </c>
      <c r="H172" s="36">
        <f t="shared" si="41"/>
        <v>0</v>
      </c>
      <c r="I172" s="36">
        <f t="shared" si="41"/>
        <v>0</v>
      </c>
      <c r="J172" s="36">
        <f t="shared" si="41"/>
        <v>0</v>
      </c>
      <c r="K172" s="36">
        <f t="shared" si="41"/>
        <v>0</v>
      </c>
      <c r="L172" s="36">
        <f t="shared" si="41"/>
        <v>0</v>
      </c>
      <c r="M172" s="36">
        <f t="shared" si="41"/>
        <v>0</v>
      </c>
      <c r="N172" s="36">
        <f t="shared" si="41"/>
        <v>0</v>
      </c>
      <c r="O172" s="36">
        <f t="shared" si="41"/>
        <v>0</v>
      </c>
      <c r="P172" s="36">
        <f t="shared" si="41"/>
        <v>0</v>
      </c>
      <c r="Q172" s="36">
        <f t="shared" si="41"/>
        <v>0</v>
      </c>
      <c r="R172" s="36">
        <f t="shared" si="41"/>
        <v>0</v>
      </c>
      <c r="S172" s="36">
        <f t="shared" si="41"/>
        <v>0</v>
      </c>
      <c r="T172" s="36">
        <f t="shared" si="41"/>
        <v>0</v>
      </c>
      <c r="U172" s="327">
        <f t="shared" si="34"/>
        <v>0</v>
      </c>
      <c r="V172" s="36">
        <f t="shared" si="42"/>
        <v>0</v>
      </c>
      <c r="W172" s="36">
        <f t="shared" si="42"/>
        <v>0</v>
      </c>
      <c r="X172" s="36">
        <f t="shared" si="42"/>
        <v>0</v>
      </c>
      <c r="Y172" s="36">
        <f t="shared" si="42"/>
        <v>0</v>
      </c>
      <c r="Z172" s="36">
        <f t="shared" si="42"/>
        <v>0</v>
      </c>
      <c r="AA172" s="36">
        <f t="shared" si="42"/>
        <v>0</v>
      </c>
      <c r="AB172" s="36">
        <f t="shared" si="42"/>
        <v>0</v>
      </c>
      <c r="AC172" s="36">
        <f t="shared" si="42"/>
        <v>0</v>
      </c>
      <c r="AD172" s="59"/>
    </row>
    <row r="173" ht="16.05" customHeight="1" spans="1:30">
      <c r="A173" s="43" t="s">
        <v>12805</v>
      </c>
      <c r="B173" s="317" t="s">
        <v>12806</v>
      </c>
      <c r="C173" s="327">
        <f t="shared" si="32"/>
        <v>0</v>
      </c>
      <c r="D173" s="327">
        <f t="shared" si="33"/>
        <v>0</v>
      </c>
      <c r="E173" s="36">
        <f t="shared" si="41"/>
        <v>0</v>
      </c>
      <c r="F173" s="36">
        <f t="shared" si="41"/>
        <v>0</v>
      </c>
      <c r="G173" s="36">
        <f t="shared" si="41"/>
        <v>0</v>
      </c>
      <c r="H173" s="36">
        <f t="shared" si="41"/>
        <v>0</v>
      </c>
      <c r="I173" s="36">
        <f t="shared" si="41"/>
        <v>0</v>
      </c>
      <c r="J173" s="36">
        <f t="shared" si="41"/>
        <v>0</v>
      </c>
      <c r="K173" s="36">
        <f t="shared" si="41"/>
        <v>0</v>
      </c>
      <c r="L173" s="36">
        <f t="shared" si="41"/>
        <v>0</v>
      </c>
      <c r="M173" s="36">
        <f t="shared" si="41"/>
        <v>0</v>
      </c>
      <c r="N173" s="36">
        <f t="shared" si="41"/>
        <v>0</v>
      </c>
      <c r="O173" s="36">
        <f t="shared" si="41"/>
        <v>0</v>
      </c>
      <c r="P173" s="36">
        <f t="shared" si="41"/>
        <v>0</v>
      </c>
      <c r="Q173" s="36">
        <f t="shared" si="41"/>
        <v>0</v>
      </c>
      <c r="R173" s="36">
        <f t="shared" si="41"/>
        <v>0</v>
      </c>
      <c r="S173" s="36">
        <f t="shared" si="41"/>
        <v>0</v>
      </c>
      <c r="T173" s="36">
        <f t="shared" si="41"/>
        <v>0</v>
      </c>
      <c r="U173" s="327">
        <f t="shared" si="34"/>
        <v>0</v>
      </c>
      <c r="V173" s="36">
        <f t="shared" si="42"/>
        <v>0</v>
      </c>
      <c r="W173" s="36">
        <f t="shared" si="42"/>
        <v>0</v>
      </c>
      <c r="X173" s="36">
        <f t="shared" si="42"/>
        <v>0</v>
      </c>
      <c r="Y173" s="36">
        <f t="shared" si="42"/>
        <v>0</v>
      </c>
      <c r="Z173" s="36">
        <f t="shared" si="42"/>
        <v>0</v>
      </c>
      <c r="AA173" s="36">
        <f t="shared" si="42"/>
        <v>0</v>
      </c>
      <c r="AB173" s="36">
        <f t="shared" si="42"/>
        <v>0</v>
      </c>
      <c r="AC173" s="36">
        <f t="shared" si="42"/>
        <v>0</v>
      </c>
      <c r="AD173" s="59"/>
    </row>
    <row r="174" ht="16.05" customHeight="1" spans="1:30">
      <c r="A174" s="43" t="s">
        <v>12807</v>
      </c>
      <c r="B174" s="317" t="s">
        <v>12808</v>
      </c>
      <c r="C174" s="327">
        <f t="shared" si="32"/>
        <v>0</v>
      </c>
      <c r="D174" s="327">
        <f t="shared" si="33"/>
        <v>0</v>
      </c>
      <c r="E174" s="36">
        <f t="shared" si="41"/>
        <v>0</v>
      </c>
      <c r="F174" s="36">
        <f t="shared" si="41"/>
        <v>0</v>
      </c>
      <c r="G174" s="36">
        <f t="shared" si="41"/>
        <v>0</v>
      </c>
      <c r="H174" s="36">
        <f t="shared" si="41"/>
        <v>0</v>
      </c>
      <c r="I174" s="36">
        <f t="shared" si="41"/>
        <v>0</v>
      </c>
      <c r="J174" s="36">
        <f t="shared" si="41"/>
        <v>0</v>
      </c>
      <c r="K174" s="36">
        <f t="shared" si="41"/>
        <v>0</v>
      </c>
      <c r="L174" s="36">
        <f t="shared" si="41"/>
        <v>0</v>
      </c>
      <c r="M174" s="36">
        <f t="shared" si="41"/>
        <v>0</v>
      </c>
      <c r="N174" s="36">
        <f t="shared" si="41"/>
        <v>0</v>
      </c>
      <c r="O174" s="36">
        <f t="shared" si="41"/>
        <v>0</v>
      </c>
      <c r="P174" s="36">
        <f t="shared" si="41"/>
        <v>0</v>
      </c>
      <c r="Q174" s="36">
        <f t="shared" si="41"/>
        <v>0</v>
      </c>
      <c r="R174" s="36">
        <f t="shared" si="41"/>
        <v>0</v>
      </c>
      <c r="S174" s="36">
        <f t="shared" si="41"/>
        <v>0</v>
      </c>
      <c r="T174" s="36">
        <f t="shared" si="41"/>
        <v>0</v>
      </c>
      <c r="U174" s="327">
        <f t="shared" si="34"/>
        <v>0</v>
      </c>
      <c r="V174" s="36">
        <f t="shared" si="42"/>
        <v>0</v>
      </c>
      <c r="W174" s="36">
        <f t="shared" si="42"/>
        <v>0</v>
      </c>
      <c r="X174" s="36">
        <f t="shared" si="42"/>
        <v>0</v>
      </c>
      <c r="Y174" s="36">
        <f t="shared" si="42"/>
        <v>0</v>
      </c>
      <c r="Z174" s="36">
        <f t="shared" si="42"/>
        <v>0</v>
      </c>
      <c r="AA174" s="36">
        <f t="shared" si="42"/>
        <v>0</v>
      </c>
      <c r="AB174" s="36">
        <f t="shared" si="42"/>
        <v>0</v>
      </c>
      <c r="AC174" s="36">
        <f t="shared" si="42"/>
        <v>0</v>
      </c>
      <c r="AD174" s="59"/>
    </row>
    <row r="175" ht="16.05" customHeight="1" spans="1:30">
      <c r="A175" s="43" t="s">
        <v>12809</v>
      </c>
      <c r="B175" s="317" t="s">
        <v>12810</v>
      </c>
      <c r="C175" s="327">
        <f t="shared" si="32"/>
        <v>0</v>
      </c>
      <c r="D175" s="327">
        <f t="shared" si="33"/>
        <v>0</v>
      </c>
      <c r="E175" s="36">
        <f t="shared" si="41"/>
        <v>0</v>
      </c>
      <c r="F175" s="36">
        <f t="shared" si="41"/>
        <v>0</v>
      </c>
      <c r="G175" s="36">
        <f t="shared" si="41"/>
        <v>0</v>
      </c>
      <c r="H175" s="36">
        <f t="shared" si="41"/>
        <v>0</v>
      </c>
      <c r="I175" s="36">
        <f t="shared" si="41"/>
        <v>0</v>
      </c>
      <c r="J175" s="36">
        <f t="shared" si="41"/>
        <v>0</v>
      </c>
      <c r="K175" s="36">
        <f t="shared" si="41"/>
        <v>0</v>
      </c>
      <c r="L175" s="36">
        <f t="shared" si="41"/>
        <v>0</v>
      </c>
      <c r="M175" s="36">
        <f t="shared" si="41"/>
        <v>0</v>
      </c>
      <c r="N175" s="36">
        <f t="shared" si="41"/>
        <v>0</v>
      </c>
      <c r="O175" s="36">
        <f t="shared" si="41"/>
        <v>0</v>
      </c>
      <c r="P175" s="36">
        <f t="shared" si="41"/>
        <v>0</v>
      </c>
      <c r="Q175" s="36">
        <f t="shared" si="41"/>
        <v>0</v>
      </c>
      <c r="R175" s="36">
        <f t="shared" si="41"/>
        <v>0</v>
      </c>
      <c r="S175" s="36">
        <f t="shared" si="41"/>
        <v>0</v>
      </c>
      <c r="T175" s="36">
        <f t="shared" si="41"/>
        <v>0</v>
      </c>
      <c r="U175" s="327">
        <f t="shared" si="34"/>
        <v>0</v>
      </c>
      <c r="V175" s="36">
        <f t="shared" si="42"/>
        <v>0</v>
      </c>
      <c r="W175" s="36">
        <f t="shared" si="42"/>
        <v>0</v>
      </c>
      <c r="X175" s="36">
        <f t="shared" si="42"/>
        <v>0</v>
      </c>
      <c r="Y175" s="36">
        <f t="shared" si="42"/>
        <v>0</v>
      </c>
      <c r="Z175" s="36">
        <f t="shared" si="42"/>
        <v>0</v>
      </c>
      <c r="AA175" s="36">
        <f t="shared" si="42"/>
        <v>0</v>
      </c>
      <c r="AB175" s="36">
        <f t="shared" si="42"/>
        <v>0</v>
      </c>
      <c r="AC175" s="36">
        <f t="shared" si="42"/>
        <v>0</v>
      </c>
      <c r="AD175" s="59"/>
    </row>
    <row r="176" ht="16.05" customHeight="1" spans="1:30">
      <c r="A176" s="43" t="s">
        <v>12811</v>
      </c>
      <c r="B176" s="317" t="s">
        <v>12812</v>
      </c>
      <c r="C176" s="327">
        <f t="shared" si="32"/>
        <v>0</v>
      </c>
      <c r="D176" s="327">
        <f t="shared" si="33"/>
        <v>0</v>
      </c>
      <c r="E176" s="36">
        <f t="shared" si="41"/>
        <v>0</v>
      </c>
      <c r="F176" s="36">
        <f t="shared" si="41"/>
        <v>0</v>
      </c>
      <c r="G176" s="36">
        <f t="shared" si="41"/>
        <v>0</v>
      </c>
      <c r="H176" s="36">
        <f t="shared" si="41"/>
        <v>0</v>
      </c>
      <c r="I176" s="36">
        <f t="shared" si="41"/>
        <v>0</v>
      </c>
      <c r="J176" s="36">
        <f t="shared" si="41"/>
        <v>0</v>
      </c>
      <c r="K176" s="36">
        <f t="shared" si="41"/>
        <v>0</v>
      </c>
      <c r="L176" s="36">
        <f t="shared" si="41"/>
        <v>0</v>
      </c>
      <c r="M176" s="36">
        <f t="shared" si="41"/>
        <v>0</v>
      </c>
      <c r="N176" s="36">
        <f t="shared" si="41"/>
        <v>0</v>
      </c>
      <c r="O176" s="36">
        <f t="shared" si="41"/>
        <v>0</v>
      </c>
      <c r="P176" s="36">
        <f t="shared" si="41"/>
        <v>0</v>
      </c>
      <c r="Q176" s="36">
        <f t="shared" si="41"/>
        <v>0</v>
      </c>
      <c r="R176" s="36">
        <f t="shared" si="41"/>
        <v>0</v>
      </c>
      <c r="S176" s="36">
        <f t="shared" si="41"/>
        <v>0</v>
      </c>
      <c r="T176" s="36">
        <f t="shared" si="41"/>
        <v>0</v>
      </c>
      <c r="U176" s="327">
        <f t="shared" si="34"/>
        <v>0</v>
      </c>
      <c r="V176" s="36">
        <f t="shared" si="42"/>
        <v>0</v>
      </c>
      <c r="W176" s="36">
        <f t="shared" si="42"/>
        <v>0</v>
      </c>
      <c r="X176" s="36">
        <f t="shared" si="42"/>
        <v>0</v>
      </c>
      <c r="Y176" s="36">
        <f t="shared" si="42"/>
        <v>0</v>
      </c>
      <c r="Z176" s="36">
        <f t="shared" si="42"/>
        <v>0</v>
      </c>
      <c r="AA176" s="36">
        <f t="shared" si="42"/>
        <v>0</v>
      </c>
      <c r="AB176" s="36">
        <f t="shared" si="42"/>
        <v>0</v>
      </c>
      <c r="AC176" s="36">
        <f t="shared" si="42"/>
        <v>0</v>
      </c>
      <c r="AD176" s="59"/>
    </row>
    <row r="177" ht="16.05" customHeight="1" spans="1:30">
      <c r="A177" s="43" t="s">
        <v>12813</v>
      </c>
      <c r="B177" s="317" t="s">
        <v>12814</v>
      </c>
      <c r="C177" s="327">
        <f t="shared" si="32"/>
        <v>0</v>
      </c>
      <c r="D177" s="327">
        <f t="shared" si="33"/>
        <v>0</v>
      </c>
      <c r="E177" s="36">
        <f t="shared" si="41"/>
        <v>0</v>
      </c>
      <c r="F177" s="36">
        <f t="shared" si="41"/>
        <v>0</v>
      </c>
      <c r="G177" s="36">
        <f t="shared" si="41"/>
        <v>0</v>
      </c>
      <c r="H177" s="36">
        <f t="shared" si="41"/>
        <v>0</v>
      </c>
      <c r="I177" s="36">
        <f t="shared" si="41"/>
        <v>0</v>
      </c>
      <c r="J177" s="36">
        <f t="shared" si="41"/>
        <v>0</v>
      </c>
      <c r="K177" s="36">
        <f t="shared" si="41"/>
        <v>0</v>
      </c>
      <c r="L177" s="36">
        <f t="shared" si="41"/>
        <v>0</v>
      </c>
      <c r="M177" s="36">
        <f t="shared" si="41"/>
        <v>0</v>
      </c>
      <c r="N177" s="36">
        <f t="shared" si="41"/>
        <v>0</v>
      </c>
      <c r="O177" s="36">
        <f t="shared" si="41"/>
        <v>0</v>
      </c>
      <c r="P177" s="36">
        <f t="shared" si="41"/>
        <v>0</v>
      </c>
      <c r="Q177" s="36">
        <f t="shared" si="41"/>
        <v>0</v>
      </c>
      <c r="R177" s="36">
        <f t="shared" si="41"/>
        <v>0</v>
      </c>
      <c r="S177" s="36">
        <f t="shared" si="41"/>
        <v>0</v>
      </c>
      <c r="T177" s="36">
        <f t="shared" si="41"/>
        <v>0</v>
      </c>
      <c r="U177" s="327">
        <f t="shared" si="34"/>
        <v>0</v>
      </c>
      <c r="V177" s="36">
        <f t="shared" si="42"/>
        <v>0</v>
      </c>
      <c r="W177" s="36">
        <f t="shared" si="42"/>
        <v>0</v>
      </c>
      <c r="X177" s="36">
        <f t="shared" si="42"/>
        <v>0</v>
      </c>
      <c r="Y177" s="36">
        <f t="shared" si="42"/>
        <v>0</v>
      </c>
      <c r="Z177" s="36">
        <f t="shared" si="42"/>
        <v>0</v>
      </c>
      <c r="AA177" s="36">
        <f t="shared" si="42"/>
        <v>0</v>
      </c>
      <c r="AB177" s="36">
        <f t="shared" si="42"/>
        <v>0</v>
      </c>
      <c r="AC177" s="36">
        <f t="shared" si="42"/>
        <v>0</v>
      </c>
      <c r="AD177" s="59"/>
    </row>
    <row r="178" ht="16.05" customHeight="1" spans="1:30">
      <c r="A178" s="43" t="s">
        <v>12815</v>
      </c>
      <c r="B178" s="317" t="s">
        <v>12816</v>
      </c>
      <c r="C178" s="327">
        <f t="shared" si="32"/>
        <v>0</v>
      </c>
      <c r="D178" s="327">
        <f t="shared" si="33"/>
        <v>0</v>
      </c>
      <c r="E178" s="36">
        <f t="shared" si="41"/>
        <v>0</v>
      </c>
      <c r="F178" s="36">
        <f t="shared" si="41"/>
        <v>0</v>
      </c>
      <c r="G178" s="36">
        <f t="shared" si="41"/>
        <v>0</v>
      </c>
      <c r="H178" s="36">
        <f t="shared" si="41"/>
        <v>0</v>
      </c>
      <c r="I178" s="36">
        <f t="shared" si="41"/>
        <v>0</v>
      </c>
      <c r="J178" s="36">
        <f t="shared" si="41"/>
        <v>0</v>
      </c>
      <c r="K178" s="36">
        <f t="shared" si="41"/>
        <v>0</v>
      </c>
      <c r="L178" s="36">
        <f t="shared" si="41"/>
        <v>0</v>
      </c>
      <c r="M178" s="36">
        <f t="shared" si="41"/>
        <v>0</v>
      </c>
      <c r="N178" s="36">
        <f t="shared" si="41"/>
        <v>0</v>
      </c>
      <c r="O178" s="36">
        <f t="shared" si="41"/>
        <v>0</v>
      </c>
      <c r="P178" s="36">
        <f t="shared" si="41"/>
        <v>0</v>
      </c>
      <c r="Q178" s="36">
        <f t="shared" si="41"/>
        <v>0</v>
      </c>
      <c r="R178" s="36">
        <f t="shared" si="41"/>
        <v>0</v>
      </c>
      <c r="S178" s="36">
        <f t="shared" si="41"/>
        <v>0</v>
      </c>
      <c r="T178" s="36">
        <f t="shared" si="41"/>
        <v>0</v>
      </c>
      <c r="U178" s="327">
        <f t="shared" si="34"/>
        <v>0</v>
      </c>
      <c r="V178" s="36">
        <f t="shared" si="42"/>
        <v>0</v>
      </c>
      <c r="W178" s="36">
        <f t="shared" si="42"/>
        <v>0</v>
      </c>
      <c r="X178" s="36">
        <f t="shared" si="42"/>
        <v>0</v>
      </c>
      <c r="Y178" s="36">
        <f t="shared" si="42"/>
        <v>0</v>
      </c>
      <c r="Z178" s="36">
        <f t="shared" si="42"/>
        <v>0</v>
      </c>
      <c r="AA178" s="36">
        <f t="shared" si="42"/>
        <v>0</v>
      </c>
      <c r="AB178" s="36">
        <f t="shared" si="42"/>
        <v>0</v>
      </c>
      <c r="AC178" s="36">
        <f t="shared" si="42"/>
        <v>0</v>
      </c>
      <c r="AD178" s="59"/>
    </row>
    <row r="179" ht="16.05" customHeight="1" spans="1:30">
      <c r="A179" s="43" t="s">
        <v>12817</v>
      </c>
      <c r="B179" s="317" t="s">
        <v>12818</v>
      </c>
      <c r="C179" s="327">
        <f t="shared" si="32"/>
        <v>0</v>
      </c>
      <c r="D179" s="327">
        <f t="shared" si="33"/>
        <v>0</v>
      </c>
      <c r="E179" s="36">
        <f t="shared" si="41"/>
        <v>0</v>
      </c>
      <c r="F179" s="36">
        <f t="shared" si="41"/>
        <v>0</v>
      </c>
      <c r="G179" s="36">
        <f t="shared" si="41"/>
        <v>0</v>
      </c>
      <c r="H179" s="36">
        <f t="shared" si="41"/>
        <v>0</v>
      </c>
      <c r="I179" s="36">
        <f t="shared" si="41"/>
        <v>0</v>
      </c>
      <c r="J179" s="36">
        <f t="shared" si="41"/>
        <v>0</v>
      </c>
      <c r="K179" s="36">
        <f t="shared" si="41"/>
        <v>0</v>
      </c>
      <c r="L179" s="36">
        <f t="shared" si="41"/>
        <v>0</v>
      </c>
      <c r="M179" s="36">
        <f t="shared" si="41"/>
        <v>0</v>
      </c>
      <c r="N179" s="36">
        <f t="shared" si="41"/>
        <v>0</v>
      </c>
      <c r="O179" s="36">
        <f t="shared" si="41"/>
        <v>0</v>
      </c>
      <c r="P179" s="36">
        <f t="shared" si="41"/>
        <v>0</v>
      </c>
      <c r="Q179" s="36">
        <f t="shared" si="41"/>
        <v>0</v>
      </c>
      <c r="R179" s="36">
        <f t="shared" si="41"/>
        <v>0</v>
      </c>
      <c r="S179" s="36">
        <f t="shared" si="41"/>
        <v>0</v>
      </c>
      <c r="T179" s="36">
        <f t="shared" si="41"/>
        <v>0</v>
      </c>
      <c r="U179" s="327">
        <f t="shared" si="34"/>
        <v>0</v>
      </c>
      <c r="V179" s="36">
        <f t="shared" si="42"/>
        <v>0</v>
      </c>
      <c r="W179" s="36">
        <f t="shared" si="42"/>
        <v>0</v>
      </c>
      <c r="X179" s="36">
        <f t="shared" si="42"/>
        <v>0</v>
      </c>
      <c r="Y179" s="36">
        <f t="shared" si="42"/>
        <v>0</v>
      </c>
      <c r="Z179" s="36">
        <f t="shared" si="42"/>
        <v>0</v>
      </c>
      <c r="AA179" s="36">
        <f t="shared" si="42"/>
        <v>0</v>
      </c>
      <c r="AB179" s="36">
        <f t="shared" si="42"/>
        <v>0</v>
      </c>
      <c r="AC179" s="36">
        <f t="shared" si="42"/>
        <v>0</v>
      </c>
      <c r="AD179" s="59"/>
    </row>
    <row r="180" ht="16.05" customHeight="1" spans="1:30">
      <c r="A180" s="43" t="s">
        <v>12819</v>
      </c>
      <c r="B180" s="317" t="s">
        <v>12820</v>
      </c>
      <c r="C180" s="327">
        <f t="shared" si="32"/>
        <v>0</v>
      </c>
      <c r="D180" s="327">
        <f t="shared" si="33"/>
        <v>0</v>
      </c>
      <c r="E180" s="36">
        <f t="shared" si="41"/>
        <v>0</v>
      </c>
      <c r="F180" s="36">
        <f t="shared" si="41"/>
        <v>0</v>
      </c>
      <c r="G180" s="36">
        <f t="shared" si="41"/>
        <v>0</v>
      </c>
      <c r="H180" s="36">
        <f t="shared" si="41"/>
        <v>0</v>
      </c>
      <c r="I180" s="36">
        <f t="shared" si="41"/>
        <v>0</v>
      </c>
      <c r="J180" s="36">
        <f t="shared" si="41"/>
        <v>0</v>
      </c>
      <c r="K180" s="36">
        <f t="shared" si="41"/>
        <v>0</v>
      </c>
      <c r="L180" s="36">
        <f t="shared" si="41"/>
        <v>0</v>
      </c>
      <c r="M180" s="36">
        <f t="shared" si="41"/>
        <v>0</v>
      </c>
      <c r="N180" s="36">
        <f t="shared" si="41"/>
        <v>0</v>
      </c>
      <c r="O180" s="36">
        <f t="shared" si="41"/>
        <v>0</v>
      </c>
      <c r="P180" s="36">
        <f t="shared" si="41"/>
        <v>0</v>
      </c>
      <c r="Q180" s="36">
        <f t="shared" si="41"/>
        <v>0</v>
      </c>
      <c r="R180" s="36">
        <f t="shared" si="41"/>
        <v>0</v>
      </c>
      <c r="S180" s="36">
        <f t="shared" si="41"/>
        <v>0</v>
      </c>
      <c r="T180" s="36">
        <f t="shared" si="41"/>
        <v>0</v>
      </c>
      <c r="U180" s="327">
        <f t="shared" si="34"/>
        <v>0</v>
      </c>
      <c r="V180" s="36">
        <f t="shared" si="42"/>
        <v>0</v>
      </c>
      <c r="W180" s="36">
        <f t="shared" si="42"/>
        <v>0</v>
      </c>
      <c r="X180" s="36">
        <f t="shared" si="42"/>
        <v>0</v>
      </c>
      <c r="Y180" s="36">
        <f t="shared" si="42"/>
        <v>0</v>
      </c>
      <c r="Z180" s="36">
        <f t="shared" si="42"/>
        <v>0</v>
      </c>
      <c r="AA180" s="36">
        <f t="shared" si="42"/>
        <v>0</v>
      </c>
      <c r="AB180" s="36">
        <f t="shared" si="42"/>
        <v>0</v>
      </c>
      <c r="AC180" s="36">
        <f t="shared" si="42"/>
        <v>0</v>
      </c>
      <c r="AD180" s="59"/>
    </row>
    <row r="181" ht="16.05" customHeight="1" spans="1:30">
      <c r="A181" s="43" t="s">
        <v>12821</v>
      </c>
      <c r="B181" s="317" t="s">
        <v>12822</v>
      </c>
      <c r="C181" s="327">
        <f t="shared" si="32"/>
        <v>0</v>
      </c>
      <c r="D181" s="327">
        <f t="shared" si="33"/>
        <v>0</v>
      </c>
      <c r="E181" s="36">
        <f t="shared" ref="E181:T190" si="43">SUMPRODUCT(E$377:E$599*(LEFT($A$377:$A$599,LEN($A181))=$A181))</f>
        <v>0</v>
      </c>
      <c r="F181" s="36">
        <f t="shared" si="43"/>
        <v>0</v>
      </c>
      <c r="G181" s="36">
        <f t="shared" si="43"/>
        <v>0</v>
      </c>
      <c r="H181" s="36">
        <f t="shared" si="43"/>
        <v>0</v>
      </c>
      <c r="I181" s="36">
        <f t="shared" si="43"/>
        <v>0</v>
      </c>
      <c r="J181" s="36">
        <f t="shared" si="43"/>
        <v>0</v>
      </c>
      <c r="K181" s="36">
        <f t="shared" si="43"/>
        <v>0</v>
      </c>
      <c r="L181" s="36">
        <f t="shared" si="43"/>
        <v>0</v>
      </c>
      <c r="M181" s="36">
        <f t="shared" si="43"/>
        <v>0</v>
      </c>
      <c r="N181" s="36">
        <f t="shared" si="43"/>
        <v>0</v>
      </c>
      <c r="O181" s="36">
        <f t="shared" si="43"/>
        <v>0</v>
      </c>
      <c r="P181" s="36">
        <f t="shared" si="43"/>
        <v>0</v>
      </c>
      <c r="Q181" s="36">
        <f t="shared" si="43"/>
        <v>0</v>
      </c>
      <c r="R181" s="36">
        <f t="shared" si="43"/>
        <v>0</v>
      </c>
      <c r="S181" s="36">
        <f t="shared" si="43"/>
        <v>0</v>
      </c>
      <c r="T181" s="36">
        <f t="shared" si="43"/>
        <v>0</v>
      </c>
      <c r="U181" s="327">
        <f t="shared" si="34"/>
        <v>0</v>
      </c>
      <c r="V181" s="36">
        <f t="shared" ref="V181:AC190" si="44">SUMPRODUCT(V$377:V$599*(LEFT($A$377:$A$599,LEN($A181))=$A181))</f>
        <v>0</v>
      </c>
      <c r="W181" s="36">
        <f t="shared" si="44"/>
        <v>0</v>
      </c>
      <c r="X181" s="36">
        <f t="shared" si="44"/>
        <v>0</v>
      </c>
      <c r="Y181" s="36">
        <f t="shared" si="44"/>
        <v>0</v>
      </c>
      <c r="Z181" s="36">
        <f t="shared" si="44"/>
        <v>0</v>
      </c>
      <c r="AA181" s="36">
        <f t="shared" si="44"/>
        <v>0</v>
      </c>
      <c r="AB181" s="36">
        <f t="shared" si="44"/>
        <v>0</v>
      </c>
      <c r="AC181" s="36">
        <f t="shared" si="44"/>
        <v>0</v>
      </c>
      <c r="AD181" s="59"/>
    </row>
    <row r="182" ht="16.05" customHeight="1" spans="1:30">
      <c r="A182" s="43" t="s">
        <v>12823</v>
      </c>
      <c r="B182" s="317" t="s">
        <v>12824</v>
      </c>
      <c r="C182" s="327">
        <f t="shared" si="32"/>
        <v>0</v>
      </c>
      <c r="D182" s="327">
        <f t="shared" si="33"/>
        <v>0</v>
      </c>
      <c r="E182" s="36">
        <f t="shared" si="43"/>
        <v>0</v>
      </c>
      <c r="F182" s="36">
        <f t="shared" si="43"/>
        <v>0</v>
      </c>
      <c r="G182" s="36">
        <f t="shared" si="43"/>
        <v>0</v>
      </c>
      <c r="H182" s="36">
        <f t="shared" si="43"/>
        <v>0</v>
      </c>
      <c r="I182" s="36">
        <f t="shared" si="43"/>
        <v>0</v>
      </c>
      <c r="J182" s="36">
        <f t="shared" si="43"/>
        <v>0</v>
      </c>
      <c r="K182" s="36">
        <f t="shared" si="43"/>
        <v>0</v>
      </c>
      <c r="L182" s="36">
        <f t="shared" si="43"/>
        <v>0</v>
      </c>
      <c r="M182" s="36">
        <f t="shared" si="43"/>
        <v>0</v>
      </c>
      <c r="N182" s="36">
        <f t="shared" si="43"/>
        <v>0</v>
      </c>
      <c r="O182" s="36">
        <f t="shared" si="43"/>
        <v>0</v>
      </c>
      <c r="P182" s="36">
        <f t="shared" si="43"/>
        <v>0</v>
      </c>
      <c r="Q182" s="36">
        <f t="shared" si="43"/>
        <v>0</v>
      </c>
      <c r="R182" s="36">
        <f t="shared" si="43"/>
        <v>0</v>
      </c>
      <c r="S182" s="36">
        <f t="shared" si="43"/>
        <v>0</v>
      </c>
      <c r="T182" s="36">
        <f t="shared" si="43"/>
        <v>0</v>
      </c>
      <c r="U182" s="327">
        <f t="shared" si="34"/>
        <v>0</v>
      </c>
      <c r="V182" s="36">
        <f t="shared" si="44"/>
        <v>0</v>
      </c>
      <c r="W182" s="36">
        <f t="shared" si="44"/>
        <v>0</v>
      </c>
      <c r="X182" s="36">
        <f t="shared" si="44"/>
        <v>0</v>
      </c>
      <c r="Y182" s="36">
        <f t="shared" si="44"/>
        <v>0</v>
      </c>
      <c r="Z182" s="36">
        <f t="shared" si="44"/>
        <v>0</v>
      </c>
      <c r="AA182" s="36">
        <f t="shared" si="44"/>
        <v>0</v>
      </c>
      <c r="AB182" s="36">
        <f t="shared" si="44"/>
        <v>0</v>
      </c>
      <c r="AC182" s="36">
        <f t="shared" si="44"/>
        <v>0</v>
      </c>
      <c r="AD182" s="59"/>
    </row>
    <row r="183" ht="16.05" customHeight="1" spans="1:30">
      <c r="A183" s="43" t="s">
        <v>12825</v>
      </c>
      <c r="B183" s="317" t="s">
        <v>12826</v>
      </c>
      <c r="C183" s="327">
        <f t="shared" si="32"/>
        <v>0</v>
      </c>
      <c r="D183" s="327">
        <f t="shared" si="33"/>
        <v>0</v>
      </c>
      <c r="E183" s="36">
        <f t="shared" si="43"/>
        <v>0</v>
      </c>
      <c r="F183" s="36">
        <f t="shared" si="43"/>
        <v>0</v>
      </c>
      <c r="G183" s="36">
        <f t="shared" si="43"/>
        <v>0</v>
      </c>
      <c r="H183" s="36">
        <f t="shared" si="43"/>
        <v>0</v>
      </c>
      <c r="I183" s="36">
        <f t="shared" si="43"/>
        <v>0</v>
      </c>
      <c r="J183" s="36">
        <f t="shared" si="43"/>
        <v>0</v>
      </c>
      <c r="K183" s="36">
        <f t="shared" si="43"/>
        <v>0</v>
      </c>
      <c r="L183" s="36">
        <f t="shared" si="43"/>
        <v>0</v>
      </c>
      <c r="M183" s="36">
        <f t="shared" si="43"/>
        <v>0</v>
      </c>
      <c r="N183" s="36">
        <f t="shared" si="43"/>
        <v>0</v>
      </c>
      <c r="O183" s="36">
        <f t="shared" si="43"/>
        <v>0</v>
      </c>
      <c r="P183" s="36">
        <f t="shared" si="43"/>
        <v>0</v>
      </c>
      <c r="Q183" s="36">
        <f t="shared" si="43"/>
        <v>0</v>
      </c>
      <c r="R183" s="36">
        <f t="shared" si="43"/>
        <v>0</v>
      </c>
      <c r="S183" s="36">
        <f t="shared" si="43"/>
        <v>0</v>
      </c>
      <c r="T183" s="36">
        <f t="shared" si="43"/>
        <v>0</v>
      </c>
      <c r="U183" s="327">
        <f t="shared" si="34"/>
        <v>0</v>
      </c>
      <c r="V183" s="36">
        <f t="shared" si="44"/>
        <v>0</v>
      </c>
      <c r="W183" s="36">
        <f t="shared" si="44"/>
        <v>0</v>
      </c>
      <c r="X183" s="36">
        <f t="shared" si="44"/>
        <v>0</v>
      </c>
      <c r="Y183" s="36">
        <f t="shared" si="44"/>
        <v>0</v>
      </c>
      <c r="Z183" s="36">
        <f t="shared" si="44"/>
        <v>0</v>
      </c>
      <c r="AA183" s="36">
        <f t="shared" si="44"/>
        <v>0</v>
      </c>
      <c r="AB183" s="36">
        <f t="shared" si="44"/>
        <v>0</v>
      </c>
      <c r="AC183" s="36">
        <f t="shared" si="44"/>
        <v>0</v>
      </c>
      <c r="AD183" s="59"/>
    </row>
    <row r="184" ht="16.05" customHeight="1" spans="1:30">
      <c r="A184" s="43" t="s">
        <v>12827</v>
      </c>
      <c r="B184" s="317" t="s">
        <v>12828</v>
      </c>
      <c r="C184" s="327">
        <f t="shared" si="32"/>
        <v>0</v>
      </c>
      <c r="D184" s="327">
        <f t="shared" si="33"/>
        <v>0</v>
      </c>
      <c r="E184" s="36">
        <f t="shared" si="43"/>
        <v>0</v>
      </c>
      <c r="F184" s="36">
        <f t="shared" si="43"/>
        <v>0</v>
      </c>
      <c r="G184" s="36">
        <f t="shared" si="43"/>
        <v>0</v>
      </c>
      <c r="H184" s="36">
        <f t="shared" si="43"/>
        <v>0</v>
      </c>
      <c r="I184" s="36">
        <f t="shared" si="43"/>
        <v>0</v>
      </c>
      <c r="J184" s="36">
        <f t="shared" si="43"/>
        <v>0</v>
      </c>
      <c r="K184" s="36">
        <f t="shared" si="43"/>
        <v>0</v>
      </c>
      <c r="L184" s="36">
        <f t="shared" si="43"/>
        <v>0</v>
      </c>
      <c r="M184" s="36">
        <f t="shared" si="43"/>
        <v>0</v>
      </c>
      <c r="N184" s="36">
        <f t="shared" si="43"/>
        <v>0</v>
      </c>
      <c r="O184" s="36">
        <f t="shared" si="43"/>
        <v>0</v>
      </c>
      <c r="P184" s="36">
        <f t="shared" si="43"/>
        <v>0</v>
      </c>
      <c r="Q184" s="36">
        <f t="shared" si="43"/>
        <v>0</v>
      </c>
      <c r="R184" s="36">
        <f t="shared" si="43"/>
        <v>0</v>
      </c>
      <c r="S184" s="36">
        <f t="shared" si="43"/>
        <v>0</v>
      </c>
      <c r="T184" s="36">
        <f t="shared" si="43"/>
        <v>0</v>
      </c>
      <c r="U184" s="327">
        <f t="shared" si="34"/>
        <v>0</v>
      </c>
      <c r="V184" s="36">
        <f t="shared" si="44"/>
        <v>0</v>
      </c>
      <c r="W184" s="36">
        <f t="shared" si="44"/>
        <v>0</v>
      </c>
      <c r="X184" s="36">
        <f t="shared" si="44"/>
        <v>0</v>
      </c>
      <c r="Y184" s="36">
        <f t="shared" si="44"/>
        <v>0</v>
      </c>
      <c r="Z184" s="36">
        <f t="shared" si="44"/>
        <v>0</v>
      </c>
      <c r="AA184" s="36">
        <f t="shared" si="44"/>
        <v>0</v>
      </c>
      <c r="AB184" s="36">
        <f t="shared" si="44"/>
        <v>0</v>
      </c>
      <c r="AC184" s="36">
        <f t="shared" si="44"/>
        <v>0</v>
      </c>
      <c r="AD184" s="59"/>
    </row>
    <row r="185" ht="16.05" customHeight="1" spans="1:30">
      <c r="A185" s="43" t="s">
        <v>12829</v>
      </c>
      <c r="B185" s="317" t="s">
        <v>12830</v>
      </c>
      <c r="C185" s="327">
        <f t="shared" si="32"/>
        <v>0</v>
      </c>
      <c r="D185" s="327">
        <f t="shared" si="33"/>
        <v>0</v>
      </c>
      <c r="E185" s="36">
        <f t="shared" si="43"/>
        <v>0</v>
      </c>
      <c r="F185" s="36">
        <f t="shared" si="43"/>
        <v>0</v>
      </c>
      <c r="G185" s="36">
        <f t="shared" si="43"/>
        <v>0</v>
      </c>
      <c r="H185" s="36">
        <f t="shared" si="43"/>
        <v>0</v>
      </c>
      <c r="I185" s="36">
        <f t="shared" si="43"/>
        <v>0</v>
      </c>
      <c r="J185" s="36">
        <f t="shared" si="43"/>
        <v>0</v>
      </c>
      <c r="K185" s="36">
        <f t="shared" si="43"/>
        <v>0</v>
      </c>
      <c r="L185" s="36">
        <f t="shared" si="43"/>
        <v>0</v>
      </c>
      <c r="M185" s="36">
        <f t="shared" si="43"/>
        <v>0</v>
      </c>
      <c r="N185" s="36">
        <f t="shared" si="43"/>
        <v>0</v>
      </c>
      <c r="O185" s="36">
        <f t="shared" si="43"/>
        <v>0</v>
      </c>
      <c r="P185" s="36">
        <f t="shared" si="43"/>
        <v>0</v>
      </c>
      <c r="Q185" s="36">
        <f t="shared" si="43"/>
        <v>0</v>
      </c>
      <c r="R185" s="36">
        <f t="shared" si="43"/>
        <v>0</v>
      </c>
      <c r="S185" s="36">
        <f t="shared" si="43"/>
        <v>0</v>
      </c>
      <c r="T185" s="36">
        <f t="shared" si="43"/>
        <v>0</v>
      </c>
      <c r="U185" s="327">
        <f t="shared" si="34"/>
        <v>0</v>
      </c>
      <c r="V185" s="36">
        <f t="shared" si="44"/>
        <v>0</v>
      </c>
      <c r="W185" s="36">
        <f t="shared" si="44"/>
        <v>0</v>
      </c>
      <c r="X185" s="36">
        <f t="shared" si="44"/>
        <v>0</v>
      </c>
      <c r="Y185" s="36">
        <f t="shared" si="44"/>
        <v>0</v>
      </c>
      <c r="Z185" s="36">
        <f t="shared" si="44"/>
        <v>0</v>
      </c>
      <c r="AA185" s="36">
        <f t="shared" si="44"/>
        <v>0</v>
      </c>
      <c r="AB185" s="36">
        <f t="shared" si="44"/>
        <v>0</v>
      </c>
      <c r="AC185" s="36">
        <f t="shared" si="44"/>
        <v>0</v>
      </c>
      <c r="AD185" s="59"/>
    </row>
    <row r="186" ht="16.05" customHeight="1" spans="1:30">
      <c r="A186" s="43" t="s">
        <v>12831</v>
      </c>
      <c r="B186" s="317" t="s">
        <v>12832</v>
      </c>
      <c r="C186" s="327">
        <f t="shared" si="32"/>
        <v>0</v>
      </c>
      <c r="D186" s="327">
        <f t="shared" si="33"/>
        <v>0</v>
      </c>
      <c r="E186" s="36">
        <f t="shared" si="43"/>
        <v>0</v>
      </c>
      <c r="F186" s="36">
        <f t="shared" si="43"/>
        <v>0</v>
      </c>
      <c r="G186" s="36">
        <f t="shared" si="43"/>
        <v>0</v>
      </c>
      <c r="H186" s="36">
        <f t="shared" si="43"/>
        <v>0</v>
      </c>
      <c r="I186" s="36">
        <f t="shared" si="43"/>
        <v>0</v>
      </c>
      <c r="J186" s="36">
        <f t="shared" si="43"/>
        <v>0</v>
      </c>
      <c r="K186" s="36">
        <f t="shared" si="43"/>
        <v>0</v>
      </c>
      <c r="L186" s="36">
        <f t="shared" si="43"/>
        <v>0</v>
      </c>
      <c r="M186" s="36">
        <f t="shared" si="43"/>
        <v>0</v>
      </c>
      <c r="N186" s="36">
        <f t="shared" si="43"/>
        <v>0</v>
      </c>
      <c r="O186" s="36">
        <f t="shared" si="43"/>
        <v>0</v>
      </c>
      <c r="P186" s="36">
        <f t="shared" si="43"/>
        <v>0</v>
      </c>
      <c r="Q186" s="36">
        <f t="shared" si="43"/>
        <v>0</v>
      </c>
      <c r="R186" s="36">
        <f t="shared" si="43"/>
        <v>0</v>
      </c>
      <c r="S186" s="36">
        <f t="shared" si="43"/>
        <v>0</v>
      </c>
      <c r="T186" s="36">
        <f t="shared" si="43"/>
        <v>0</v>
      </c>
      <c r="U186" s="327">
        <f t="shared" si="34"/>
        <v>0</v>
      </c>
      <c r="V186" s="36">
        <f t="shared" si="44"/>
        <v>0</v>
      </c>
      <c r="W186" s="36">
        <f t="shared" si="44"/>
        <v>0</v>
      </c>
      <c r="X186" s="36">
        <f t="shared" si="44"/>
        <v>0</v>
      </c>
      <c r="Y186" s="36">
        <f t="shared" si="44"/>
        <v>0</v>
      </c>
      <c r="Z186" s="36">
        <f t="shared" si="44"/>
        <v>0</v>
      </c>
      <c r="AA186" s="36">
        <f t="shared" si="44"/>
        <v>0</v>
      </c>
      <c r="AB186" s="36">
        <f t="shared" si="44"/>
        <v>0</v>
      </c>
      <c r="AC186" s="36">
        <f t="shared" si="44"/>
        <v>0</v>
      </c>
      <c r="AD186" s="59"/>
    </row>
    <row r="187" ht="16.05" customHeight="1" spans="1:30">
      <c r="A187" s="43" t="s">
        <v>12833</v>
      </c>
      <c r="B187" s="317" t="s">
        <v>12834</v>
      </c>
      <c r="C187" s="327">
        <f t="shared" si="32"/>
        <v>0</v>
      </c>
      <c r="D187" s="327">
        <f t="shared" si="33"/>
        <v>0</v>
      </c>
      <c r="E187" s="36">
        <f t="shared" si="43"/>
        <v>0</v>
      </c>
      <c r="F187" s="36">
        <f t="shared" si="43"/>
        <v>0</v>
      </c>
      <c r="G187" s="36">
        <f t="shared" si="43"/>
        <v>0</v>
      </c>
      <c r="H187" s="36">
        <f t="shared" si="43"/>
        <v>0</v>
      </c>
      <c r="I187" s="36">
        <f t="shared" si="43"/>
        <v>0</v>
      </c>
      <c r="J187" s="36">
        <f t="shared" si="43"/>
        <v>0</v>
      </c>
      <c r="K187" s="36">
        <f t="shared" si="43"/>
        <v>0</v>
      </c>
      <c r="L187" s="36">
        <f t="shared" si="43"/>
        <v>0</v>
      </c>
      <c r="M187" s="36">
        <f t="shared" si="43"/>
        <v>0</v>
      </c>
      <c r="N187" s="36">
        <f t="shared" si="43"/>
        <v>0</v>
      </c>
      <c r="O187" s="36">
        <f t="shared" si="43"/>
        <v>0</v>
      </c>
      <c r="P187" s="36">
        <f t="shared" si="43"/>
        <v>0</v>
      </c>
      <c r="Q187" s="36">
        <f t="shared" si="43"/>
        <v>0</v>
      </c>
      <c r="R187" s="36">
        <f t="shared" si="43"/>
        <v>0</v>
      </c>
      <c r="S187" s="36">
        <f t="shared" si="43"/>
        <v>0</v>
      </c>
      <c r="T187" s="36">
        <f t="shared" si="43"/>
        <v>0</v>
      </c>
      <c r="U187" s="327">
        <f t="shared" si="34"/>
        <v>0</v>
      </c>
      <c r="V187" s="36">
        <f t="shared" si="44"/>
        <v>0</v>
      </c>
      <c r="W187" s="36">
        <f t="shared" si="44"/>
        <v>0</v>
      </c>
      <c r="X187" s="36">
        <f t="shared" si="44"/>
        <v>0</v>
      </c>
      <c r="Y187" s="36">
        <f t="shared" si="44"/>
        <v>0</v>
      </c>
      <c r="Z187" s="36">
        <f t="shared" si="44"/>
        <v>0</v>
      </c>
      <c r="AA187" s="36">
        <f t="shared" si="44"/>
        <v>0</v>
      </c>
      <c r="AB187" s="36">
        <f t="shared" si="44"/>
        <v>0</v>
      </c>
      <c r="AC187" s="36">
        <f t="shared" si="44"/>
        <v>0</v>
      </c>
      <c r="AD187" s="59"/>
    </row>
    <row r="188" ht="16.05" customHeight="1" spans="1:30">
      <c r="A188" s="43" t="s">
        <v>12835</v>
      </c>
      <c r="B188" s="317" t="s">
        <v>12836</v>
      </c>
      <c r="C188" s="327">
        <f t="shared" si="32"/>
        <v>0</v>
      </c>
      <c r="D188" s="327">
        <f t="shared" si="33"/>
        <v>0</v>
      </c>
      <c r="E188" s="36">
        <f t="shared" si="43"/>
        <v>0</v>
      </c>
      <c r="F188" s="36">
        <f t="shared" si="43"/>
        <v>0</v>
      </c>
      <c r="G188" s="36">
        <f t="shared" si="43"/>
        <v>0</v>
      </c>
      <c r="H188" s="36">
        <f t="shared" si="43"/>
        <v>0</v>
      </c>
      <c r="I188" s="36">
        <f t="shared" si="43"/>
        <v>0</v>
      </c>
      <c r="J188" s="36">
        <f t="shared" si="43"/>
        <v>0</v>
      </c>
      <c r="K188" s="36">
        <f t="shared" si="43"/>
        <v>0</v>
      </c>
      <c r="L188" s="36">
        <f t="shared" si="43"/>
        <v>0</v>
      </c>
      <c r="M188" s="36">
        <f t="shared" si="43"/>
        <v>0</v>
      </c>
      <c r="N188" s="36">
        <f t="shared" si="43"/>
        <v>0</v>
      </c>
      <c r="O188" s="36">
        <f t="shared" si="43"/>
        <v>0</v>
      </c>
      <c r="P188" s="36">
        <f t="shared" si="43"/>
        <v>0</v>
      </c>
      <c r="Q188" s="36">
        <f t="shared" si="43"/>
        <v>0</v>
      </c>
      <c r="R188" s="36">
        <f t="shared" si="43"/>
        <v>0</v>
      </c>
      <c r="S188" s="36">
        <f t="shared" si="43"/>
        <v>0</v>
      </c>
      <c r="T188" s="36">
        <f t="shared" si="43"/>
        <v>0</v>
      </c>
      <c r="U188" s="327">
        <f t="shared" si="34"/>
        <v>0</v>
      </c>
      <c r="V188" s="36">
        <f t="shared" si="44"/>
        <v>0</v>
      </c>
      <c r="W188" s="36">
        <f t="shared" si="44"/>
        <v>0</v>
      </c>
      <c r="X188" s="36">
        <f t="shared" si="44"/>
        <v>0</v>
      </c>
      <c r="Y188" s="36">
        <f t="shared" si="44"/>
        <v>0</v>
      </c>
      <c r="Z188" s="36">
        <f t="shared" si="44"/>
        <v>0</v>
      </c>
      <c r="AA188" s="36">
        <f t="shared" si="44"/>
        <v>0</v>
      </c>
      <c r="AB188" s="36">
        <f t="shared" si="44"/>
        <v>0</v>
      </c>
      <c r="AC188" s="36">
        <f t="shared" si="44"/>
        <v>0</v>
      </c>
      <c r="AD188" s="59"/>
    </row>
    <row r="189" ht="16.05" customHeight="1" spans="1:30">
      <c r="A189" s="43" t="s">
        <v>12837</v>
      </c>
      <c r="B189" s="317" t="s">
        <v>12838</v>
      </c>
      <c r="C189" s="327">
        <f t="shared" si="32"/>
        <v>0</v>
      </c>
      <c r="D189" s="327">
        <f t="shared" si="33"/>
        <v>0</v>
      </c>
      <c r="E189" s="36">
        <f t="shared" si="43"/>
        <v>0</v>
      </c>
      <c r="F189" s="36">
        <f t="shared" si="43"/>
        <v>0</v>
      </c>
      <c r="G189" s="36">
        <f t="shared" si="43"/>
        <v>0</v>
      </c>
      <c r="H189" s="36">
        <f t="shared" si="43"/>
        <v>0</v>
      </c>
      <c r="I189" s="36">
        <f t="shared" si="43"/>
        <v>0</v>
      </c>
      <c r="J189" s="36">
        <f t="shared" si="43"/>
        <v>0</v>
      </c>
      <c r="K189" s="36">
        <f t="shared" si="43"/>
        <v>0</v>
      </c>
      <c r="L189" s="36">
        <f t="shared" si="43"/>
        <v>0</v>
      </c>
      <c r="M189" s="36">
        <f t="shared" si="43"/>
        <v>0</v>
      </c>
      <c r="N189" s="36">
        <f t="shared" si="43"/>
        <v>0</v>
      </c>
      <c r="O189" s="36">
        <f t="shared" si="43"/>
        <v>0</v>
      </c>
      <c r="P189" s="36">
        <f t="shared" si="43"/>
        <v>0</v>
      </c>
      <c r="Q189" s="36">
        <f t="shared" si="43"/>
        <v>0</v>
      </c>
      <c r="R189" s="36">
        <f t="shared" si="43"/>
        <v>0</v>
      </c>
      <c r="S189" s="36">
        <f t="shared" si="43"/>
        <v>0</v>
      </c>
      <c r="T189" s="36">
        <f t="shared" si="43"/>
        <v>0</v>
      </c>
      <c r="U189" s="327">
        <f t="shared" si="34"/>
        <v>0</v>
      </c>
      <c r="V189" s="36">
        <f t="shared" si="44"/>
        <v>0</v>
      </c>
      <c r="W189" s="36">
        <f t="shared" si="44"/>
        <v>0</v>
      </c>
      <c r="X189" s="36">
        <f t="shared" si="44"/>
        <v>0</v>
      </c>
      <c r="Y189" s="36">
        <f t="shared" si="44"/>
        <v>0</v>
      </c>
      <c r="Z189" s="36">
        <f t="shared" si="44"/>
        <v>0</v>
      </c>
      <c r="AA189" s="36">
        <f t="shared" si="44"/>
        <v>0</v>
      </c>
      <c r="AB189" s="36">
        <f t="shared" si="44"/>
        <v>0</v>
      </c>
      <c r="AC189" s="36">
        <f t="shared" si="44"/>
        <v>0</v>
      </c>
      <c r="AD189" s="59"/>
    </row>
    <row r="190" ht="16.05" customHeight="1" spans="1:30">
      <c r="A190" s="43" t="s">
        <v>12839</v>
      </c>
      <c r="B190" s="317" t="s">
        <v>12840</v>
      </c>
      <c r="C190" s="327">
        <f t="shared" si="32"/>
        <v>0</v>
      </c>
      <c r="D190" s="327">
        <f t="shared" si="33"/>
        <v>0</v>
      </c>
      <c r="E190" s="36">
        <f t="shared" si="43"/>
        <v>0</v>
      </c>
      <c r="F190" s="36">
        <f t="shared" si="43"/>
        <v>0</v>
      </c>
      <c r="G190" s="36">
        <f t="shared" si="43"/>
        <v>0</v>
      </c>
      <c r="H190" s="36">
        <f t="shared" si="43"/>
        <v>0</v>
      </c>
      <c r="I190" s="36">
        <f t="shared" si="43"/>
        <v>0</v>
      </c>
      <c r="J190" s="36">
        <f t="shared" si="43"/>
        <v>0</v>
      </c>
      <c r="K190" s="36">
        <f t="shared" si="43"/>
        <v>0</v>
      </c>
      <c r="L190" s="36">
        <f t="shared" si="43"/>
        <v>0</v>
      </c>
      <c r="M190" s="36">
        <f t="shared" si="43"/>
        <v>0</v>
      </c>
      <c r="N190" s="36">
        <f t="shared" si="43"/>
        <v>0</v>
      </c>
      <c r="O190" s="36">
        <f t="shared" si="43"/>
        <v>0</v>
      </c>
      <c r="P190" s="36">
        <f t="shared" si="43"/>
        <v>0</v>
      </c>
      <c r="Q190" s="36">
        <f t="shared" si="43"/>
        <v>0</v>
      </c>
      <c r="R190" s="36">
        <f t="shared" si="43"/>
        <v>0</v>
      </c>
      <c r="S190" s="36">
        <f t="shared" si="43"/>
        <v>0</v>
      </c>
      <c r="T190" s="36">
        <f t="shared" si="43"/>
        <v>0</v>
      </c>
      <c r="U190" s="327">
        <f t="shared" si="34"/>
        <v>0</v>
      </c>
      <c r="V190" s="36">
        <f t="shared" si="44"/>
        <v>0</v>
      </c>
      <c r="W190" s="36">
        <f t="shared" si="44"/>
        <v>0</v>
      </c>
      <c r="X190" s="36">
        <f t="shared" si="44"/>
        <v>0</v>
      </c>
      <c r="Y190" s="36">
        <f t="shared" si="44"/>
        <v>0</v>
      </c>
      <c r="Z190" s="36">
        <f t="shared" si="44"/>
        <v>0</v>
      </c>
      <c r="AA190" s="36">
        <f t="shared" si="44"/>
        <v>0</v>
      </c>
      <c r="AB190" s="36">
        <f t="shared" si="44"/>
        <v>0</v>
      </c>
      <c r="AC190" s="36">
        <f t="shared" si="44"/>
        <v>0</v>
      </c>
      <c r="AD190" s="59"/>
    </row>
    <row r="191" ht="16.05" customHeight="1" spans="1:30">
      <c r="A191" s="43" t="s">
        <v>12841</v>
      </c>
      <c r="B191" s="317" t="s">
        <v>12842</v>
      </c>
      <c r="C191" s="327">
        <f t="shared" si="32"/>
        <v>0</v>
      </c>
      <c r="D191" s="327">
        <f t="shared" si="33"/>
        <v>0</v>
      </c>
      <c r="E191" s="36">
        <f t="shared" ref="E191:T200" si="45">SUMPRODUCT(E$377:E$599*(LEFT($A$377:$A$599,LEN($A191))=$A191))</f>
        <v>0</v>
      </c>
      <c r="F191" s="36">
        <f t="shared" si="45"/>
        <v>0</v>
      </c>
      <c r="G191" s="36">
        <f t="shared" si="45"/>
        <v>0</v>
      </c>
      <c r="H191" s="36">
        <f t="shared" si="45"/>
        <v>0</v>
      </c>
      <c r="I191" s="36">
        <f t="shared" si="45"/>
        <v>0</v>
      </c>
      <c r="J191" s="36">
        <f t="shared" si="45"/>
        <v>0</v>
      </c>
      <c r="K191" s="36">
        <f t="shared" si="45"/>
        <v>0</v>
      </c>
      <c r="L191" s="36">
        <f t="shared" si="45"/>
        <v>0</v>
      </c>
      <c r="M191" s="36">
        <f t="shared" si="45"/>
        <v>0</v>
      </c>
      <c r="N191" s="36">
        <f t="shared" si="45"/>
        <v>0</v>
      </c>
      <c r="O191" s="36">
        <f t="shared" si="45"/>
        <v>0</v>
      </c>
      <c r="P191" s="36">
        <f t="shared" si="45"/>
        <v>0</v>
      </c>
      <c r="Q191" s="36">
        <f t="shared" si="45"/>
        <v>0</v>
      </c>
      <c r="R191" s="36">
        <f t="shared" si="45"/>
        <v>0</v>
      </c>
      <c r="S191" s="36">
        <f t="shared" si="45"/>
        <v>0</v>
      </c>
      <c r="T191" s="36">
        <f t="shared" si="45"/>
        <v>0</v>
      </c>
      <c r="U191" s="327">
        <f t="shared" si="34"/>
        <v>0</v>
      </c>
      <c r="V191" s="36">
        <f t="shared" ref="V191:AC200" si="46">SUMPRODUCT(V$377:V$599*(LEFT($A$377:$A$599,LEN($A191))=$A191))</f>
        <v>0</v>
      </c>
      <c r="W191" s="36">
        <f t="shared" si="46"/>
        <v>0</v>
      </c>
      <c r="X191" s="36">
        <f t="shared" si="46"/>
        <v>0</v>
      </c>
      <c r="Y191" s="36">
        <f t="shared" si="46"/>
        <v>0</v>
      </c>
      <c r="Z191" s="36">
        <f t="shared" si="46"/>
        <v>0</v>
      </c>
      <c r="AA191" s="36">
        <f t="shared" si="46"/>
        <v>0</v>
      </c>
      <c r="AB191" s="36">
        <f t="shared" si="46"/>
        <v>0</v>
      </c>
      <c r="AC191" s="36">
        <f t="shared" si="46"/>
        <v>0</v>
      </c>
      <c r="AD191" s="59"/>
    </row>
    <row r="192" ht="16.05" customHeight="1" spans="1:30">
      <c r="A192" s="43" t="s">
        <v>12843</v>
      </c>
      <c r="B192" s="317" t="s">
        <v>12844</v>
      </c>
      <c r="C192" s="327">
        <f t="shared" si="32"/>
        <v>0</v>
      </c>
      <c r="D192" s="327">
        <f t="shared" si="33"/>
        <v>0</v>
      </c>
      <c r="E192" s="36">
        <f t="shared" si="45"/>
        <v>0</v>
      </c>
      <c r="F192" s="36">
        <f t="shared" si="45"/>
        <v>0</v>
      </c>
      <c r="G192" s="36">
        <f t="shared" si="45"/>
        <v>0</v>
      </c>
      <c r="H192" s="36">
        <f t="shared" si="45"/>
        <v>0</v>
      </c>
      <c r="I192" s="36">
        <f t="shared" si="45"/>
        <v>0</v>
      </c>
      <c r="J192" s="36">
        <f t="shared" si="45"/>
        <v>0</v>
      </c>
      <c r="K192" s="36">
        <f t="shared" si="45"/>
        <v>0</v>
      </c>
      <c r="L192" s="36">
        <f t="shared" si="45"/>
        <v>0</v>
      </c>
      <c r="M192" s="36">
        <f t="shared" si="45"/>
        <v>0</v>
      </c>
      <c r="N192" s="36">
        <f t="shared" si="45"/>
        <v>0</v>
      </c>
      <c r="O192" s="36">
        <f t="shared" si="45"/>
        <v>0</v>
      </c>
      <c r="P192" s="36">
        <f t="shared" si="45"/>
        <v>0</v>
      </c>
      <c r="Q192" s="36">
        <f t="shared" si="45"/>
        <v>0</v>
      </c>
      <c r="R192" s="36">
        <f t="shared" si="45"/>
        <v>0</v>
      </c>
      <c r="S192" s="36">
        <f t="shared" si="45"/>
        <v>0</v>
      </c>
      <c r="T192" s="36">
        <f t="shared" si="45"/>
        <v>0</v>
      </c>
      <c r="U192" s="327">
        <f t="shared" si="34"/>
        <v>0</v>
      </c>
      <c r="V192" s="36">
        <f t="shared" si="46"/>
        <v>0</v>
      </c>
      <c r="W192" s="36">
        <f t="shared" si="46"/>
        <v>0</v>
      </c>
      <c r="X192" s="36">
        <f t="shared" si="46"/>
        <v>0</v>
      </c>
      <c r="Y192" s="36">
        <f t="shared" si="46"/>
        <v>0</v>
      </c>
      <c r="Z192" s="36">
        <f t="shared" si="46"/>
        <v>0</v>
      </c>
      <c r="AA192" s="36">
        <f t="shared" si="46"/>
        <v>0</v>
      </c>
      <c r="AB192" s="36">
        <f t="shared" si="46"/>
        <v>0</v>
      </c>
      <c r="AC192" s="36">
        <f t="shared" si="46"/>
        <v>0</v>
      </c>
      <c r="AD192" s="59"/>
    </row>
    <row r="193" ht="16.05" customHeight="1" spans="1:30">
      <c r="A193" s="43" t="s">
        <v>12845</v>
      </c>
      <c r="B193" s="317" t="s">
        <v>12846</v>
      </c>
      <c r="C193" s="327">
        <f t="shared" si="32"/>
        <v>0</v>
      </c>
      <c r="D193" s="327">
        <f t="shared" si="33"/>
        <v>0</v>
      </c>
      <c r="E193" s="36">
        <f t="shared" si="45"/>
        <v>0</v>
      </c>
      <c r="F193" s="36">
        <f t="shared" si="45"/>
        <v>0</v>
      </c>
      <c r="G193" s="36">
        <f t="shared" si="45"/>
        <v>0</v>
      </c>
      <c r="H193" s="36">
        <f t="shared" si="45"/>
        <v>0</v>
      </c>
      <c r="I193" s="36">
        <f t="shared" si="45"/>
        <v>0</v>
      </c>
      <c r="J193" s="36">
        <f t="shared" si="45"/>
        <v>0</v>
      </c>
      <c r="K193" s="36">
        <f t="shared" si="45"/>
        <v>0</v>
      </c>
      <c r="L193" s="36">
        <f t="shared" si="45"/>
        <v>0</v>
      </c>
      <c r="M193" s="36">
        <f t="shared" si="45"/>
        <v>0</v>
      </c>
      <c r="N193" s="36">
        <f t="shared" si="45"/>
        <v>0</v>
      </c>
      <c r="O193" s="36">
        <f t="shared" si="45"/>
        <v>0</v>
      </c>
      <c r="P193" s="36">
        <f t="shared" si="45"/>
        <v>0</v>
      </c>
      <c r="Q193" s="36">
        <f t="shared" si="45"/>
        <v>0</v>
      </c>
      <c r="R193" s="36">
        <f t="shared" si="45"/>
        <v>0</v>
      </c>
      <c r="S193" s="36">
        <f t="shared" si="45"/>
        <v>0</v>
      </c>
      <c r="T193" s="36">
        <f t="shared" si="45"/>
        <v>0</v>
      </c>
      <c r="U193" s="327">
        <f t="shared" si="34"/>
        <v>0</v>
      </c>
      <c r="V193" s="36">
        <f t="shared" si="46"/>
        <v>0</v>
      </c>
      <c r="W193" s="36">
        <f t="shared" si="46"/>
        <v>0</v>
      </c>
      <c r="X193" s="36">
        <f t="shared" si="46"/>
        <v>0</v>
      </c>
      <c r="Y193" s="36">
        <f t="shared" si="46"/>
        <v>0</v>
      </c>
      <c r="Z193" s="36">
        <f t="shared" si="46"/>
        <v>0</v>
      </c>
      <c r="AA193" s="36">
        <f t="shared" si="46"/>
        <v>0</v>
      </c>
      <c r="AB193" s="36">
        <f t="shared" si="46"/>
        <v>0</v>
      </c>
      <c r="AC193" s="36">
        <f t="shared" si="46"/>
        <v>0</v>
      </c>
      <c r="AD193" s="59"/>
    </row>
    <row r="194" ht="16.05" customHeight="1" spans="1:30">
      <c r="A194" s="43" t="s">
        <v>12847</v>
      </c>
      <c r="B194" s="317" t="s">
        <v>12848</v>
      </c>
      <c r="C194" s="327">
        <f t="shared" si="32"/>
        <v>0</v>
      </c>
      <c r="D194" s="327">
        <f t="shared" si="33"/>
        <v>0</v>
      </c>
      <c r="E194" s="36">
        <f t="shared" si="45"/>
        <v>0</v>
      </c>
      <c r="F194" s="36">
        <f t="shared" si="45"/>
        <v>0</v>
      </c>
      <c r="G194" s="36">
        <f t="shared" si="45"/>
        <v>0</v>
      </c>
      <c r="H194" s="36">
        <f t="shared" si="45"/>
        <v>0</v>
      </c>
      <c r="I194" s="36">
        <f t="shared" si="45"/>
        <v>0</v>
      </c>
      <c r="J194" s="36">
        <f t="shared" si="45"/>
        <v>0</v>
      </c>
      <c r="K194" s="36">
        <f t="shared" si="45"/>
        <v>0</v>
      </c>
      <c r="L194" s="36">
        <f t="shared" si="45"/>
        <v>0</v>
      </c>
      <c r="M194" s="36">
        <f t="shared" si="45"/>
        <v>0</v>
      </c>
      <c r="N194" s="36">
        <f t="shared" si="45"/>
        <v>0</v>
      </c>
      <c r="O194" s="36">
        <f t="shared" si="45"/>
        <v>0</v>
      </c>
      <c r="P194" s="36">
        <f t="shared" si="45"/>
        <v>0</v>
      </c>
      <c r="Q194" s="36">
        <f t="shared" si="45"/>
        <v>0</v>
      </c>
      <c r="R194" s="36">
        <f t="shared" si="45"/>
        <v>0</v>
      </c>
      <c r="S194" s="36">
        <f t="shared" si="45"/>
        <v>0</v>
      </c>
      <c r="T194" s="36">
        <f t="shared" si="45"/>
        <v>0</v>
      </c>
      <c r="U194" s="327">
        <f t="shared" si="34"/>
        <v>0</v>
      </c>
      <c r="V194" s="36">
        <f t="shared" si="46"/>
        <v>0</v>
      </c>
      <c r="W194" s="36">
        <f t="shared" si="46"/>
        <v>0</v>
      </c>
      <c r="X194" s="36">
        <f t="shared" si="46"/>
        <v>0</v>
      </c>
      <c r="Y194" s="36">
        <f t="shared" si="46"/>
        <v>0</v>
      </c>
      <c r="Z194" s="36">
        <f t="shared" si="46"/>
        <v>0</v>
      </c>
      <c r="AA194" s="36">
        <f t="shared" si="46"/>
        <v>0</v>
      </c>
      <c r="AB194" s="36">
        <f t="shared" si="46"/>
        <v>0</v>
      </c>
      <c r="AC194" s="36">
        <f t="shared" si="46"/>
        <v>0</v>
      </c>
      <c r="AD194" s="59"/>
    </row>
    <row r="195" ht="16.05" customHeight="1" spans="1:30">
      <c r="A195" s="43" t="s">
        <v>12849</v>
      </c>
      <c r="B195" s="317" t="s">
        <v>12850</v>
      </c>
      <c r="C195" s="327">
        <f t="shared" si="32"/>
        <v>0</v>
      </c>
      <c r="D195" s="327">
        <f t="shared" si="33"/>
        <v>0</v>
      </c>
      <c r="E195" s="36">
        <f t="shared" si="45"/>
        <v>0</v>
      </c>
      <c r="F195" s="36">
        <f t="shared" si="45"/>
        <v>0</v>
      </c>
      <c r="G195" s="36">
        <f t="shared" si="45"/>
        <v>0</v>
      </c>
      <c r="H195" s="36">
        <f t="shared" si="45"/>
        <v>0</v>
      </c>
      <c r="I195" s="36">
        <f t="shared" si="45"/>
        <v>0</v>
      </c>
      <c r="J195" s="36">
        <f t="shared" si="45"/>
        <v>0</v>
      </c>
      <c r="K195" s="36">
        <f t="shared" si="45"/>
        <v>0</v>
      </c>
      <c r="L195" s="36">
        <f t="shared" si="45"/>
        <v>0</v>
      </c>
      <c r="M195" s="36">
        <f t="shared" si="45"/>
        <v>0</v>
      </c>
      <c r="N195" s="36">
        <f t="shared" si="45"/>
        <v>0</v>
      </c>
      <c r="O195" s="36">
        <f t="shared" si="45"/>
        <v>0</v>
      </c>
      <c r="P195" s="36">
        <f t="shared" si="45"/>
        <v>0</v>
      </c>
      <c r="Q195" s="36">
        <f t="shared" si="45"/>
        <v>0</v>
      </c>
      <c r="R195" s="36">
        <f t="shared" si="45"/>
        <v>0</v>
      </c>
      <c r="S195" s="36">
        <f t="shared" si="45"/>
        <v>0</v>
      </c>
      <c r="T195" s="36">
        <f t="shared" si="45"/>
        <v>0</v>
      </c>
      <c r="U195" s="327">
        <f t="shared" si="34"/>
        <v>0</v>
      </c>
      <c r="V195" s="36">
        <f t="shared" si="46"/>
        <v>0</v>
      </c>
      <c r="W195" s="36">
        <f t="shared" si="46"/>
        <v>0</v>
      </c>
      <c r="X195" s="36">
        <f t="shared" si="46"/>
        <v>0</v>
      </c>
      <c r="Y195" s="36">
        <f t="shared" si="46"/>
        <v>0</v>
      </c>
      <c r="Z195" s="36">
        <f t="shared" si="46"/>
        <v>0</v>
      </c>
      <c r="AA195" s="36">
        <f t="shared" si="46"/>
        <v>0</v>
      </c>
      <c r="AB195" s="36">
        <f t="shared" si="46"/>
        <v>0</v>
      </c>
      <c r="AC195" s="36">
        <f t="shared" si="46"/>
        <v>0</v>
      </c>
      <c r="AD195" s="59"/>
    </row>
    <row r="196" ht="16.05" customHeight="1" spans="1:30">
      <c r="A196" s="43" t="s">
        <v>12851</v>
      </c>
      <c r="B196" s="317" t="s">
        <v>12852</v>
      </c>
      <c r="C196" s="327">
        <f t="shared" si="32"/>
        <v>0</v>
      </c>
      <c r="D196" s="327">
        <f t="shared" si="33"/>
        <v>0</v>
      </c>
      <c r="E196" s="36">
        <f t="shared" si="45"/>
        <v>0</v>
      </c>
      <c r="F196" s="36">
        <f t="shared" si="45"/>
        <v>0</v>
      </c>
      <c r="G196" s="36">
        <f t="shared" si="45"/>
        <v>0</v>
      </c>
      <c r="H196" s="36">
        <f t="shared" si="45"/>
        <v>0</v>
      </c>
      <c r="I196" s="36">
        <f t="shared" si="45"/>
        <v>0</v>
      </c>
      <c r="J196" s="36">
        <f t="shared" si="45"/>
        <v>0</v>
      </c>
      <c r="K196" s="36">
        <f t="shared" si="45"/>
        <v>0</v>
      </c>
      <c r="L196" s="36">
        <f t="shared" si="45"/>
        <v>0</v>
      </c>
      <c r="M196" s="36">
        <f t="shared" si="45"/>
        <v>0</v>
      </c>
      <c r="N196" s="36">
        <f t="shared" si="45"/>
        <v>0</v>
      </c>
      <c r="O196" s="36">
        <f t="shared" si="45"/>
        <v>0</v>
      </c>
      <c r="P196" s="36">
        <f t="shared" si="45"/>
        <v>0</v>
      </c>
      <c r="Q196" s="36">
        <f t="shared" si="45"/>
        <v>0</v>
      </c>
      <c r="R196" s="36">
        <f t="shared" si="45"/>
        <v>0</v>
      </c>
      <c r="S196" s="36">
        <f t="shared" si="45"/>
        <v>0</v>
      </c>
      <c r="T196" s="36">
        <f t="shared" si="45"/>
        <v>0</v>
      </c>
      <c r="U196" s="327">
        <f t="shared" si="34"/>
        <v>0</v>
      </c>
      <c r="V196" s="36">
        <f t="shared" si="46"/>
        <v>0</v>
      </c>
      <c r="W196" s="36">
        <f t="shared" si="46"/>
        <v>0</v>
      </c>
      <c r="X196" s="36">
        <f t="shared" si="46"/>
        <v>0</v>
      </c>
      <c r="Y196" s="36">
        <f t="shared" si="46"/>
        <v>0</v>
      </c>
      <c r="Z196" s="36">
        <f t="shared" si="46"/>
        <v>0</v>
      </c>
      <c r="AA196" s="36">
        <f t="shared" si="46"/>
        <v>0</v>
      </c>
      <c r="AB196" s="36">
        <f t="shared" si="46"/>
        <v>0</v>
      </c>
      <c r="AC196" s="36">
        <f t="shared" si="46"/>
        <v>0</v>
      </c>
      <c r="AD196" s="59"/>
    </row>
    <row r="197" ht="16.05" customHeight="1" spans="1:30">
      <c r="A197" s="43" t="s">
        <v>12853</v>
      </c>
      <c r="B197" s="317" t="s">
        <v>12854</v>
      </c>
      <c r="C197" s="327">
        <f t="shared" si="32"/>
        <v>0</v>
      </c>
      <c r="D197" s="327">
        <f t="shared" si="33"/>
        <v>0</v>
      </c>
      <c r="E197" s="36">
        <f t="shared" si="45"/>
        <v>0</v>
      </c>
      <c r="F197" s="36">
        <f t="shared" si="45"/>
        <v>0</v>
      </c>
      <c r="G197" s="36">
        <f t="shared" si="45"/>
        <v>0</v>
      </c>
      <c r="H197" s="36">
        <f t="shared" si="45"/>
        <v>0</v>
      </c>
      <c r="I197" s="36">
        <f t="shared" si="45"/>
        <v>0</v>
      </c>
      <c r="J197" s="36">
        <f t="shared" si="45"/>
        <v>0</v>
      </c>
      <c r="K197" s="36">
        <f t="shared" si="45"/>
        <v>0</v>
      </c>
      <c r="L197" s="36">
        <f t="shared" si="45"/>
        <v>0</v>
      </c>
      <c r="M197" s="36">
        <f t="shared" si="45"/>
        <v>0</v>
      </c>
      <c r="N197" s="36">
        <f t="shared" si="45"/>
        <v>0</v>
      </c>
      <c r="O197" s="36">
        <f t="shared" si="45"/>
        <v>0</v>
      </c>
      <c r="P197" s="36">
        <f t="shared" si="45"/>
        <v>0</v>
      </c>
      <c r="Q197" s="36">
        <f t="shared" si="45"/>
        <v>0</v>
      </c>
      <c r="R197" s="36">
        <f t="shared" si="45"/>
        <v>0</v>
      </c>
      <c r="S197" s="36">
        <f t="shared" si="45"/>
        <v>0</v>
      </c>
      <c r="T197" s="36">
        <f t="shared" si="45"/>
        <v>0</v>
      </c>
      <c r="U197" s="327">
        <f t="shared" si="34"/>
        <v>0</v>
      </c>
      <c r="V197" s="36">
        <f t="shared" si="46"/>
        <v>0</v>
      </c>
      <c r="W197" s="36">
        <f t="shared" si="46"/>
        <v>0</v>
      </c>
      <c r="X197" s="36">
        <f t="shared" si="46"/>
        <v>0</v>
      </c>
      <c r="Y197" s="36">
        <f t="shared" si="46"/>
        <v>0</v>
      </c>
      <c r="Z197" s="36">
        <f t="shared" si="46"/>
        <v>0</v>
      </c>
      <c r="AA197" s="36">
        <f t="shared" si="46"/>
        <v>0</v>
      </c>
      <c r="AB197" s="36">
        <f t="shared" si="46"/>
        <v>0</v>
      </c>
      <c r="AC197" s="36">
        <f t="shared" si="46"/>
        <v>0</v>
      </c>
      <c r="AD197" s="59"/>
    </row>
    <row r="198" ht="16.05" customHeight="1" spans="1:30">
      <c r="A198" s="43" t="s">
        <v>12855</v>
      </c>
      <c r="B198" s="317" t="s">
        <v>12856</v>
      </c>
      <c r="C198" s="327">
        <f t="shared" si="32"/>
        <v>0</v>
      </c>
      <c r="D198" s="327">
        <f t="shared" si="33"/>
        <v>0</v>
      </c>
      <c r="E198" s="36">
        <f t="shared" si="45"/>
        <v>0</v>
      </c>
      <c r="F198" s="36">
        <f t="shared" si="45"/>
        <v>0</v>
      </c>
      <c r="G198" s="36">
        <f t="shared" si="45"/>
        <v>0</v>
      </c>
      <c r="H198" s="36">
        <f t="shared" si="45"/>
        <v>0</v>
      </c>
      <c r="I198" s="36">
        <f t="shared" si="45"/>
        <v>0</v>
      </c>
      <c r="J198" s="36">
        <f t="shared" si="45"/>
        <v>0</v>
      </c>
      <c r="K198" s="36">
        <f t="shared" si="45"/>
        <v>0</v>
      </c>
      <c r="L198" s="36">
        <f t="shared" si="45"/>
        <v>0</v>
      </c>
      <c r="M198" s="36">
        <f t="shared" si="45"/>
        <v>0</v>
      </c>
      <c r="N198" s="36">
        <f t="shared" si="45"/>
        <v>0</v>
      </c>
      <c r="O198" s="36">
        <f t="shared" si="45"/>
        <v>0</v>
      </c>
      <c r="P198" s="36">
        <f t="shared" si="45"/>
        <v>0</v>
      </c>
      <c r="Q198" s="36">
        <f t="shared" si="45"/>
        <v>0</v>
      </c>
      <c r="R198" s="36">
        <f t="shared" si="45"/>
        <v>0</v>
      </c>
      <c r="S198" s="36">
        <f t="shared" si="45"/>
        <v>0</v>
      </c>
      <c r="T198" s="36">
        <f t="shared" si="45"/>
        <v>0</v>
      </c>
      <c r="U198" s="327">
        <f t="shared" si="34"/>
        <v>0</v>
      </c>
      <c r="V198" s="36">
        <f t="shared" si="46"/>
        <v>0</v>
      </c>
      <c r="W198" s="36">
        <f t="shared" si="46"/>
        <v>0</v>
      </c>
      <c r="X198" s="36">
        <f t="shared" si="46"/>
        <v>0</v>
      </c>
      <c r="Y198" s="36">
        <f t="shared" si="46"/>
        <v>0</v>
      </c>
      <c r="Z198" s="36">
        <f t="shared" si="46"/>
        <v>0</v>
      </c>
      <c r="AA198" s="36">
        <f t="shared" si="46"/>
        <v>0</v>
      </c>
      <c r="AB198" s="36">
        <f t="shared" si="46"/>
        <v>0</v>
      </c>
      <c r="AC198" s="36">
        <f t="shared" si="46"/>
        <v>0</v>
      </c>
      <c r="AD198" s="59"/>
    </row>
    <row r="199" ht="16.05" customHeight="1" spans="1:30">
      <c r="A199" s="43" t="s">
        <v>12857</v>
      </c>
      <c r="B199" s="317" t="s">
        <v>12858</v>
      </c>
      <c r="C199" s="327">
        <f t="shared" si="32"/>
        <v>0</v>
      </c>
      <c r="D199" s="327">
        <f t="shared" si="33"/>
        <v>0</v>
      </c>
      <c r="E199" s="36">
        <f t="shared" si="45"/>
        <v>0</v>
      </c>
      <c r="F199" s="36">
        <f t="shared" si="45"/>
        <v>0</v>
      </c>
      <c r="G199" s="36">
        <f t="shared" si="45"/>
        <v>0</v>
      </c>
      <c r="H199" s="36">
        <f t="shared" si="45"/>
        <v>0</v>
      </c>
      <c r="I199" s="36">
        <f t="shared" si="45"/>
        <v>0</v>
      </c>
      <c r="J199" s="36">
        <f t="shared" si="45"/>
        <v>0</v>
      </c>
      <c r="K199" s="36">
        <f t="shared" si="45"/>
        <v>0</v>
      </c>
      <c r="L199" s="36">
        <f t="shared" si="45"/>
        <v>0</v>
      </c>
      <c r="M199" s="36">
        <f t="shared" si="45"/>
        <v>0</v>
      </c>
      <c r="N199" s="36">
        <f t="shared" si="45"/>
        <v>0</v>
      </c>
      <c r="O199" s="36">
        <f t="shared" si="45"/>
        <v>0</v>
      </c>
      <c r="P199" s="36">
        <f t="shared" si="45"/>
        <v>0</v>
      </c>
      <c r="Q199" s="36">
        <f t="shared" si="45"/>
        <v>0</v>
      </c>
      <c r="R199" s="36">
        <f t="shared" si="45"/>
        <v>0</v>
      </c>
      <c r="S199" s="36">
        <f t="shared" si="45"/>
        <v>0</v>
      </c>
      <c r="T199" s="36">
        <f t="shared" si="45"/>
        <v>0</v>
      </c>
      <c r="U199" s="327">
        <f t="shared" si="34"/>
        <v>0</v>
      </c>
      <c r="V199" s="36">
        <f t="shared" si="46"/>
        <v>0</v>
      </c>
      <c r="W199" s="36">
        <f t="shared" si="46"/>
        <v>0</v>
      </c>
      <c r="X199" s="36">
        <f t="shared" si="46"/>
        <v>0</v>
      </c>
      <c r="Y199" s="36">
        <f t="shared" si="46"/>
        <v>0</v>
      </c>
      <c r="Z199" s="36">
        <f t="shared" si="46"/>
        <v>0</v>
      </c>
      <c r="AA199" s="36">
        <f t="shared" si="46"/>
        <v>0</v>
      </c>
      <c r="AB199" s="36">
        <f t="shared" si="46"/>
        <v>0</v>
      </c>
      <c r="AC199" s="36">
        <f t="shared" si="46"/>
        <v>0</v>
      </c>
      <c r="AD199" s="59"/>
    </row>
    <row r="200" ht="16.05" customHeight="1" spans="1:30">
      <c r="A200" s="43" t="s">
        <v>12859</v>
      </c>
      <c r="B200" s="317" t="s">
        <v>12860</v>
      </c>
      <c r="C200" s="327">
        <f t="shared" si="32"/>
        <v>0</v>
      </c>
      <c r="D200" s="327">
        <f t="shared" si="33"/>
        <v>0</v>
      </c>
      <c r="E200" s="36">
        <f t="shared" si="45"/>
        <v>0</v>
      </c>
      <c r="F200" s="36">
        <f t="shared" si="45"/>
        <v>0</v>
      </c>
      <c r="G200" s="36">
        <f t="shared" si="45"/>
        <v>0</v>
      </c>
      <c r="H200" s="36">
        <f t="shared" si="45"/>
        <v>0</v>
      </c>
      <c r="I200" s="36">
        <f t="shared" si="45"/>
        <v>0</v>
      </c>
      <c r="J200" s="36">
        <f t="shared" si="45"/>
        <v>0</v>
      </c>
      <c r="K200" s="36">
        <f t="shared" si="45"/>
        <v>0</v>
      </c>
      <c r="L200" s="36">
        <f t="shared" si="45"/>
        <v>0</v>
      </c>
      <c r="M200" s="36">
        <f t="shared" si="45"/>
        <v>0</v>
      </c>
      <c r="N200" s="36">
        <f t="shared" si="45"/>
        <v>0</v>
      </c>
      <c r="O200" s="36">
        <f t="shared" si="45"/>
        <v>0</v>
      </c>
      <c r="P200" s="36">
        <f t="shared" si="45"/>
        <v>0</v>
      </c>
      <c r="Q200" s="36">
        <f t="shared" si="45"/>
        <v>0</v>
      </c>
      <c r="R200" s="36">
        <f t="shared" si="45"/>
        <v>0</v>
      </c>
      <c r="S200" s="36">
        <f t="shared" si="45"/>
        <v>0</v>
      </c>
      <c r="T200" s="36">
        <f t="shared" si="45"/>
        <v>0</v>
      </c>
      <c r="U200" s="327">
        <f t="shared" si="34"/>
        <v>0</v>
      </c>
      <c r="V200" s="36">
        <f t="shared" si="46"/>
        <v>0</v>
      </c>
      <c r="W200" s="36">
        <f t="shared" si="46"/>
        <v>0</v>
      </c>
      <c r="X200" s="36">
        <f t="shared" si="46"/>
        <v>0</v>
      </c>
      <c r="Y200" s="36">
        <f t="shared" si="46"/>
        <v>0</v>
      </c>
      <c r="Z200" s="36">
        <f t="shared" si="46"/>
        <v>0</v>
      </c>
      <c r="AA200" s="36">
        <f t="shared" si="46"/>
        <v>0</v>
      </c>
      <c r="AB200" s="36">
        <f t="shared" si="46"/>
        <v>0</v>
      </c>
      <c r="AC200" s="36">
        <f t="shared" si="46"/>
        <v>0</v>
      </c>
      <c r="AD200" s="59"/>
    </row>
    <row r="201" ht="16.05" customHeight="1" spans="1:30">
      <c r="A201" s="43" t="s">
        <v>12861</v>
      </c>
      <c r="B201" s="317" t="s">
        <v>12862</v>
      </c>
      <c r="C201" s="327">
        <f t="shared" si="32"/>
        <v>0</v>
      </c>
      <c r="D201" s="327">
        <f t="shared" si="33"/>
        <v>0</v>
      </c>
      <c r="E201" s="36">
        <f t="shared" ref="E201:T210" si="47">SUMPRODUCT(E$377:E$599*(LEFT($A$377:$A$599,LEN($A201))=$A201))</f>
        <v>0</v>
      </c>
      <c r="F201" s="36">
        <f t="shared" si="47"/>
        <v>0</v>
      </c>
      <c r="G201" s="36">
        <f t="shared" si="47"/>
        <v>0</v>
      </c>
      <c r="H201" s="36">
        <f t="shared" si="47"/>
        <v>0</v>
      </c>
      <c r="I201" s="36">
        <f t="shared" si="47"/>
        <v>0</v>
      </c>
      <c r="J201" s="36">
        <f t="shared" si="47"/>
        <v>0</v>
      </c>
      <c r="K201" s="36">
        <f t="shared" si="47"/>
        <v>0</v>
      </c>
      <c r="L201" s="36">
        <f t="shared" si="47"/>
        <v>0</v>
      </c>
      <c r="M201" s="36">
        <f t="shared" si="47"/>
        <v>0</v>
      </c>
      <c r="N201" s="36">
        <f t="shared" si="47"/>
        <v>0</v>
      </c>
      <c r="O201" s="36">
        <f t="shared" si="47"/>
        <v>0</v>
      </c>
      <c r="P201" s="36">
        <f t="shared" si="47"/>
        <v>0</v>
      </c>
      <c r="Q201" s="36">
        <f t="shared" si="47"/>
        <v>0</v>
      </c>
      <c r="R201" s="36">
        <f t="shared" si="47"/>
        <v>0</v>
      </c>
      <c r="S201" s="36">
        <f t="shared" si="47"/>
        <v>0</v>
      </c>
      <c r="T201" s="36">
        <f t="shared" si="47"/>
        <v>0</v>
      </c>
      <c r="U201" s="327">
        <f t="shared" si="34"/>
        <v>0</v>
      </c>
      <c r="V201" s="36">
        <f t="shared" ref="V201:AC210" si="48">SUMPRODUCT(V$377:V$599*(LEFT($A$377:$A$599,LEN($A201))=$A201))</f>
        <v>0</v>
      </c>
      <c r="W201" s="36">
        <f t="shared" si="48"/>
        <v>0</v>
      </c>
      <c r="X201" s="36">
        <f t="shared" si="48"/>
        <v>0</v>
      </c>
      <c r="Y201" s="36">
        <f t="shared" si="48"/>
        <v>0</v>
      </c>
      <c r="Z201" s="36">
        <f t="shared" si="48"/>
        <v>0</v>
      </c>
      <c r="AA201" s="36">
        <f t="shared" si="48"/>
        <v>0</v>
      </c>
      <c r="AB201" s="36">
        <f t="shared" si="48"/>
        <v>0</v>
      </c>
      <c r="AC201" s="36">
        <f t="shared" si="48"/>
        <v>0</v>
      </c>
      <c r="AD201" s="59"/>
    </row>
    <row r="202" ht="16.05" customHeight="1" spans="1:30">
      <c r="A202" s="43" t="s">
        <v>12863</v>
      </c>
      <c r="B202" s="317" t="s">
        <v>12864</v>
      </c>
      <c r="C202" s="327">
        <f t="shared" si="32"/>
        <v>0</v>
      </c>
      <c r="D202" s="327">
        <f t="shared" si="33"/>
        <v>0</v>
      </c>
      <c r="E202" s="36">
        <f t="shared" si="47"/>
        <v>0</v>
      </c>
      <c r="F202" s="36">
        <f t="shared" si="47"/>
        <v>0</v>
      </c>
      <c r="G202" s="36">
        <f t="shared" si="47"/>
        <v>0</v>
      </c>
      <c r="H202" s="36">
        <f t="shared" si="47"/>
        <v>0</v>
      </c>
      <c r="I202" s="36">
        <f t="shared" si="47"/>
        <v>0</v>
      </c>
      <c r="J202" s="36">
        <f t="shared" si="47"/>
        <v>0</v>
      </c>
      <c r="K202" s="36">
        <f t="shared" si="47"/>
        <v>0</v>
      </c>
      <c r="L202" s="36">
        <f t="shared" si="47"/>
        <v>0</v>
      </c>
      <c r="M202" s="36">
        <f t="shared" si="47"/>
        <v>0</v>
      </c>
      <c r="N202" s="36">
        <f t="shared" si="47"/>
        <v>0</v>
      </c>
      <c r="O202" s="36">
        <f t="shared" si="47"/>
        <v>0</v>
      </c>
      <c r="P202" s="36">
        <f t="shared" si="47"/>
        <v>0</v>
      </c>
      <c r="Q202" s="36">
        <f t="shared" si="47"/>
        <v>0</v>
      </c>
      <c r="R202" s="36">
        <f t="shared" si="47"/>
        <v>0</v>
      </c>
      <c r="S202" s="36">
        <f t="shared" si="47"/>
        <v>0</v>
      </c>
      <c r="T202" s="36">
        <f t="shared" si="47"/>
        <v>0</v>
      </c>
      <c r="U202" s="327">
        <f t="shared" si="34"/>
        <v>0</v>
      </c>
      <c r="V202" s="36">
        <f t="shared" si="48"/>
        <v>0</v>
      </c>
      <c r="W202" s="36">
        <f t="shared" si="48"/>
        <v>0</v>
      </c>
      <c r="X202" s="36">
        <f t="shared" si="48"/>
        <v>0</v>
      </c>
      <c r="Y202" s="36">
        <f t="shared" si="48"/>
        <v>0</v>
      </c>
      <c r="Z202" s="36">
        <f t="shared" si="48"/>
        <v>0</v>
      </c>
      <c r="AA202" s="36">
        <f t="shared" si="48"/>
        <v>0</v>
      </c>
      <c r="AB202" s="36">
        <f t="shared" si="48"/>
        <v>0</v>
      </c>
      <c r="AC202" s="36">
        <f t="shared" si="48"/>
        <v>0</v>
      </c>
      <c r="AD202" s="59"/>
    </row>
    <row r="203" ht="16.05" customHeight="1" spans="1:30">
      <c r="A203" s="43" t="s">
        <v>12865</v>
      </c>
      <c r="B203" s="317" t="s">
        <v>12866</v>
      </c>
      <c r="C203" s="327">
        <f t="shared" ref="C203:C266" si="49">D203+U203</f>
        <v>0</v>
      </c>
      <c r="D203" s="327">
        <f t="shared" ref="D203:D266" si="50">SUM(E203:T203)</f>
        <v>0</v>
      </c>
      <c r="E203" s="36">
        <f t="shared" si="47"/>
        <v>0</v>
      </c>
      <c r="F203" s="36">
        <f t="shared" si="47"/>
        <v>0</v>
      </c>
      <c r="G203" s="36">
        <f t="shared" si="47"/>
        <v>0</v>
      </c>
      <c r="H203" s="36">
        <f t="shared" si="47"/>
        <v>0</v>
      </c>
      <c r="I203" s="36">
        <f t="shared" si="47"/>
        <v>0</v>
      </c>
      <c r="J203" s="36">
        <f t="shared" si="47"/>
        <v>0</v>
      </c>
      <c r="K203" s="36">
        <f t="shared" si="47"/>
        <v>0</v>
      </c>
      <c r="L203" s="36">
        <f t="shared" si="47"/>
        <v>0</v>
      </c>
      <c r="M203" s="36">
        <f t="shared" si="47"/>
        <v>0</v>
      </c>
      <c r="N203" s="36">
        <f t="shared" si="47"/>
        <v>0</v>
      </c>
      <c r="O203" s="36">
        <f t="shared" si="47"/>
        <v>0</v>
      </c>
      <c r="P203" s="36">
        <f t="shared" si="47"/>
        <v>0</v>
      </c>
      <c r="Q203" s="36">
        <f t="shared" si="47"/>
        <v>0</v>
      </c>
      <c r="R203" s="36">
        <f t="shared" si="47"/>
        <v>0</v>
      </c>
      <c r="S203" s="36">
        <f t="shared" si="47"/>
        <v>0</v>
      </c>
      <c r="T203" s="36">
        <f t="shared" si="47"/>
        <v>0</v>
      </c>
      <c r="U203" s="327">
        <f t="shared" ref="U203:U266" si="51">SUM(V203:AC203)</f>
        <v>0</v>
      </c>
      <c r="V203" s="36">
        <f t="shared" si="48"/>
        <v>0</v>
      </c>
      <c r="W203" s="36">
        <f t="shared" si="48"/>
        <v>0</v>
      </c>
      <c r="X203" s="36">
        <f t="shared" si="48"/>
        <v>0</v>
      </c>
      <c r="Y203" s="36">
        <f t="shared" si="48"/>
        <v>0</v>
      </c>
      <c r="Z203" s="36">
        <f t="shared" si="48"/>
        <v>0</v>
      </c>
      <c r="AA203" s="36">
        <f t="shared" si="48"/>
        <v>0</v>
      </c>
      <c r="AB203" s="36">
        <f t="shared" si="48"/>
        <v>0</v>
      </c>
      <c r="AC203" s="36">
        <f t="shared" si="48"/>
        <v>0</v>
      </c>
      <c r="AD203" s="59"/>
    </row>
    <row r="204" ht="16.05" customHeight="1" spans="1:30">
      <c r="A204" s="43" t="s">
        <v>12867</v>
      </c>
      <c r="B204" s="317" t="s">
        <v>12868</v>
      </c>
      <c r="C204" s="327">
        <f t="shared" si="49"/>
        <v>0</v>
      </c>
      <c r="D204" s="327">
        <f t="shared" si="50"/>
        <v>0</v>
      </c>
      <c r="E204" s="36">
        <f t="shared" si="47"/>
        <v>0</v>
      </c>
      <c r="F204" s="36">
        <f t="shared" si="47"/>
        <v>0</v>
      </c>
      <c r="G204" s="36">
        <f t="shared" si="47"/>
        <v>0</v>
      </c>
      <c r="H204" s="36">
        <f t="shared" si="47"/>
        <v>0</v>
      </c>
      <c r="I204" s="36">
        <f t="shared" si="47"/>
        <v>0</v>
      </c>
      <c r="J204" s="36">
        <f t="shared" si="47"/>
        <v>0</v>
      </c>
      <c r="K204" s="36">
        <f t="shared" si="47"/>
        <v>0</v>
      </c>
      <c r="L204" s="36">
        <f t="shared" si="47"/>
        <v>0</v>
      </c>
      <c r="M204" s="36">
        <f t="shared" si="47"/>
        <v>0</v>
      </c>
      <c r="N204" s="36">
        <f t="shared" si="47"/>
        <v>0</v>
      </c>
      <c r="O204" s="36">
        <f t="shared" si="47"/>
        <v>0</v>
      </c>
      <c r="P204" s="36">
        <f t="shared" si="47"/>
        <v>0</v>
      </c>
      <c r="Q204" s="36">
        <f t="shared" si="47"/>
        <v>0</v>
      </c>
      <c r="R204" s="36">
        <f t="shared" si="47"/>
        <v>0</v>
      </c>
      <c r="S204" s="36">
        <f t="shared" si="47"/>
        <v>0</v>
      </c>
      <c r="T204" s="36">
        <f t="shared" si="47"/>
        <v>0</v>
      </c>
      <c r="U204" s="327">
        <f t="shared" si="51"/>
        <v>0</v>
      </c>
      <c r="V204" s="36">
        <f t="shared" si="48"/>
        <v>0</v>
      </c>
      <c r="W204" s="36">
        <f t="shared" si="48"/>
        <v>0</v>
      </c>
      <c r="X204" s="36">
        <f t="shared" si="48"/>
        <v>0</v>
      </c>
      <c r="Y204" s="36">
        <f t="shared" si="48"/>
        <v>0</v>
      </c>
      <c r="Z204" s="36">
        <f t="shared" si="48"/>
        <v>0</v>
      </c>
      <c r="AA204" s="36">
        <f t="shared" si="48"/>
        <v>0</v>
      </c>
      <c r="AB204" s="36">
        <f t="shared" si="48"/>
        <v>0</v>
      </c>
      <c r="AC204" s="36">
        <f t="shared" si="48"/>
        <v>0</v>
      </c>
      <c r="AD204" s="59"/>
    </row>
    <row r="205" ht="16.05" customHeight="1" spans="1:30">
      <c r="A205" s="43" t="s">
        <v>12869</v>
      </c>
      <c r="B205" s="317" t="s">
        <v>12870</v>
      </c>
      <c r="C205" s="327">
        <f t="shared" si="49"/>
        <v>0</v>
      </c>
      <c r="D205" s="327">
        <f t="shared" si="50"/>
        <v>0</v>
      </c>
      <c r="E205" s="36">
        <f t="shared" si="47"/>
        <v>0</v>
      </c>
      <c r="F205" s="36">
        <f t="shared" si="47"/>
        <v>0</v>
      </c>
      <c r="G205" s="36">
        <f t="shared" si="47"/>
        <v>0</v>
      </c>
      <c r="H205" s="36">
        <f t="shared" si="47"/>
        <v>0</v>
      </c>
      <c r="I205" s="36">
        <f t="shared" si="47"/>
        <v>0</v>
      </c>
      <c r="J205" s="36">
        <f t="shared" si="47"/>
        <v>0</v>
      </c>
      <c r="K205" s="36">
        <f t="shared" si="47"/>
        <v>0</v>
      </c>
      <c r="L205" s="36">
        <f t="shared" si="47"/>
        <v>0</v>
      </c>
      <c r="M205" s="36">
        <f t="shared" si="47"/>
        <v>0</v>
      </c>
      <c r="N205" s="36">
        <f t="shared" si="47"/>
        <v>0</v>
      </c>
      <c r="O205" s="36">
        <f t="shared" si="47"/>
        <v>0</v>
      </c>
      <c r="P205" s="36">
        <f t="shared" si="47"/>
        <v>0</v>
      </c>
      <c r="Q205" s="36">
        <f t="shared" si="47"/>
        <v>0</v>
      </c>
      <c r="R205" s="36">
        <f t="shared" si="47"/>
        <v>0</v>
      </c>
      <c r="S205" s="36">
        <f t="shared" si="47"/>
        <v>0</v>
      </c>
      <c r="T205" s="36">
        <f t="shared" si="47"/>
        <v>0</v>
      </c>
      <c r="U205" s="327">
        <f t="shared" si="51"/>
        <v>0</v>
      </c>
      <c r="V205" s="36">
        <f t="shared" si="48"/>
        <v>0</v>
      </c>
      <c r="W205" s="36">
        <f t="shared" si="48"/>
        <v>0</v>
      </c>
      <c r="X205" s="36">
        <f t="shared" si="48"/>
        <v>0</v>
      </c>
      <c r="Y205" s="36">
        <f t="shared" si="48"/>
        <v>0</v>
      </c>
      <c r="Z205" s="36">
        <f t="shared" si="48"/>
        <v>0</v>
      </c>
      <c r="AA205" s="36">
        <f t="shared" si="48"/>
        <v>0</v>
      </c>
      <c r="AB205" s="36">
        <f t="shared" si="48"/>
        <v>0</v>
      </c>
      <c r="AC205" s="36">
        <f t="shared" si="48"/>
        <v>0</v>
      </c>
      <c r="AD205" s="59"/>
    </row>
    <row r="206" ht="16.05" customHeight="1" spans="1:30">
      <c r="A206" s="43" t="s">
        <v>12871</v>
      </c>
      <c r="B206" s="317" t="s">
        <v>12872</v>
      </c>
      <c r="C206" s="327">
        <f t="shared" si="49"/>
        <v>0</v>
      </c>
      <c r="D206" s="327">
        <f t="shared" si="50"/>
        <v>0</v>
      </c>
      <c r="E206" s="36">
        <f t="shared" si="47"/>
        <v>0</v>
      </c>
      <c r="F206" s="36">
        <f t="shared" si="47"/>
        <v>0</v>
      </c>
      <c r="G206" s="36">
        <f t="shared" si="47"/>
        <v>0</v>
      </c>
      <c r="H206" s="36">
        <f t="shared" si="47"/>
        <v>0</v>
      </c>
      <c r="I206" s="36">
        <f t="shared" si="47"/>
        <v>0</v>
      </c>
      <c r="J206" s="36">
        <f t="shared" si="47"/>
        <v>0</v>
      </c>
      <c r="K206" s="36">
        <f t="shared" si="47"/>
        <v>0</v>
      </c>
      <c r="L206" s="36">
        <f t="shared" si="47"/>
        <v>0</v>
      </c>
      <c r="M206" s="36">
        <f t="shared" si="47"/>
        <v>0</v>
      </c>
      <c r="N206" s="36">
        <f t="shared" si="47"/>
        <v>0</v>
      </c>
      <c r="O206" s="36">
        <f t="shared" si="47"/>
        <v>0</v>
      </c>
      <c r="P206" s="36">
        <f t="shared" si="47"/>
        <v>0</v>
      </c>
      <c r="Q206" s="36">
        <f t="shared" si="47"/>
        <v>0</v>
      </c>
      <c r="R206" s="36">
        <f t="shared" si="47"/>
        <v>0</v>
      </c>
      <c r="S206" s="36">
        <f t="shared" si="47"/>
        <v>0</v>
      </c>
      <c r="T206" s="36">
        <f t="shared" si="47"/>
        <v>0</v>
      </c>
      <c r="U206" s="327">
        <f t="shared" si="51"/>
        <v>0</v>
      </c>
      <c r="V206" s="36">
        <f t="shared" si="48"/>
        <v>0</v>
      </c>
      <c r="W206" s="36">
        <f t="shared" si="48"/>
        <v>0</v>
      </c>
      <c r="X206" s="36">
        <f t="shared" si="48"/>
        <v>0</v>
      </c>
      <c r="Y206" s="36">
        <f t="shared" si="48"/>
        <v>0</v>
      </c>
      <c r="Z206" s="36">
        <f t="shared" si="48"/>
        <v>0</v>
      </c>
      <c r="AA206" s="36">
        <f t="shared" si="48"/>
        <v>0</v>
      </c>
      <c r="AB206" s="36">
        <f t="shared" si="48"/>
        <v>0</v>
      </c>
      <c r="AC206" s="36">
        <f t="shared" si="48"/>
        <v>0</v>
      </c>
      <c r="AD206" s="59"/>
    </row>
    <row r="207" ht="16.05" customHeight="1" spans="1:30">
      <c r="A207" s="43" t="s">
        <v>12873</v>
      </c>
      <c r="B207" s="317" t="s">
        <v>12874</v>
      </c>
      <c r="C207" s="327">
        <f t="shared" si="49"/>
        <v>0</v>
      </c>
      <c r="D207" s="327">
        <f t="shared" si="50"/>
        <v>0</v>
      </c>
      <c r="E207" s="36">
        <f t="shared" si="47"/>
        <v>0</v>
      </c>
      <c r="F207" s="36">
        <f t="shared" si="47"/>
        <v>0</v>
      </c>
      <c r="G207" s="36">
        <f t="shared" si="47"/>
        <v>0</v>
      </c>
      <c r="H207" s="36">
        <f t="shared" si="47"/>
        <v>0</v>
      </c>
      <c r="I207" s="36">
        <f t="shared" si="47"/>
        <v>0</v>
      </c>
      <c r="J207" s="36">
        <f t="shared" si="47"/>
        <v>0</v>
      </c>
      <c r="K207" s="36">
        <f t="shared" si="47"/>
        <v>0</v>
      </c>
      <c r="L207" s="36">
        <f t="shared" si="47"/>
        <v>0</v>
      </c>
      <c r="M207" s="36">
        <f t="shared" si="47"/>
        <v>0</v>
      </c>
      <c r="N207" s="36">
        <f t="shared" si="47"/>
        <v>0</v>
      </c>
      <c r="O207" s="36">
        <f t="shared" si="47"/>
        <v>0</v>
      </c>
      <c r="P207" s="36">
        <f t="shared" si="47"/>
        <v>0</v>
      </c>
      <c r="Q207" s="36">
        <f t="shared" si="47"/>
        <v>0</v>
      </c>
      <c r="R207" s="36">
        <f t="shared" si="47"/>
        <v>0</v>
      </c>
      <c r="S207" s="36">
        <f t="shared" si="47"/>
        <v>0</v>
      </c>
      <c r="T207" s="36">
        <f t="shared" si="47"/>
        <v>0</v>
      </c>
      <c r="U207" s="327">
        <f t="shared" si="51"/>
        <v>0</v>
      </c>
      <c r="V207" s="36">
        <f t="shared" si="48"/>
        <v>0</v>
      </c>
      <c r="W207" s="36">
        <f t="shared" si="48"/>
        <v>0</v>
      </c>
      <c r="X207" s="36">
        <f t="shared" si="48"/>
        <v>0</v>
      </c>
      <c r="Y207" s="36">
        <f t="shared" si="48"/>
        <v>0</v>
      </c>
      <c r="Z207" s="36">
        <f t="shared" si="48"/>
        <v>0</v>
      </c>
      <c r="AA207" s="36">
        <f t="shared" si="48"/>
        <v>0</v>
      </c>
      <c r="AB207" s="36">
        <f t="shared" si="48"/>
        <v>0</v>
      </c>
      <c r="AC207" s="36">
        <f t="shared" si="48"/>
        <v>0</v>
      </c>
      <c r="AD207" s="59"/>
    </row>
    <row r="208" ht="16.05" customHeight="1" spans="1:30">
      <c r="A208" s="43" t="s">
        <v>12875</v>
      </c>
      <c r="B208" s="317" t="s">
        <v>12876</v>
      </c>
      <c r="C208" s="327">
        <f t="shared" si="49"/>
        <v>0</v>
      </c>
      <c r="D208" s="327">
        <f t="shared" si="50"/>
        <v>0</v>
      </c>
      <c r="E208" s="36">
        <f t="shared" si="47"/>
        <v>0</v>
      </c>
      <c r="F208" s="36">
        <f t="shared" si="47"/>
        <v>0</v>
      </c>
      <c r="G208" s="36">
        <f t="shared" si="47"/>
        <v>0</v>
      </c>
      <c r="H208" s="36">
        <f t="shared" si="47"/>
        <v>0</v>
      </c>
      <c r="I208" s="36">
        <f t="shared" si="47"/>
        <v>0</v>
      </c>
      <c r="J208" s="36">
        <f t="shared" si="47"/>
        <v>0</v>
      </c>
      <c r="K208" s="36">
        <f t="shared" si="47"/>
        <v>0</v>
      </c>
      <c r="L208" s="36">
        <f t="shared" si="47"/>
        <v>0</v>
      </c>
      <c r="M208" s="36">
        <f t="shared" si="47"/>
        <v>0</v>
      </c>
      <c r="N208" s="36">
        <f t="shared" si="47"/>
        <v>0</v>
      </c>
      <c r="O208" s="36">
        <f t="shared" si="47"/>
        <v>0</v>
      </c>
      <c r="P208" s="36">
        <f t="shared" si="47"/>
        <v>0</v>
      </c>
      <c r="Q208" s="36">
        <f t="shared" si="47"/>
        <v>0</v>
      </c>
      <c r="R208" s="36">
        <f t="shared" si="47"/>
        <v>0</v>
      </c>
      <c r="S208" s="36">
        <f t="shared" si="47"/>
        <v>0</v>
      </c>
      <c r="T208" s="36">
        <f t="shared" si="47"/>
        <v>0</v>
      </c>
      <c r="U208" s="327">
        <f t="shared" si="51"/>
        <v>0</v>
      </c>
      <c r="V208" s="36">
        <f t="shared" si="48"/>
        <v>0</v>
      </c>
      <c r="W208" s="36">
        <f t="shared" si="48"/>
        <v>0</v>
      </c>
      <c r="X208" s="36">
        <f t="shared" si="48"/>
        <v>0</v>
      </c>
      <c r="Y208" s="36">
        <f t="shared" si="48"/>
        <v>0</v>
      </c>
      <c r="Z208" s="36">
        <f t="shared" si="48"/>
        <v>0</v>
      </c>
      <c r="AA208" s="36">
        <f t="shared" si="48"/>
        <v>0</v>
      </c>
      <c r="AB208" s="36">
        <f t="shared" si="48"/>
        <v>0</v>
      </c>
      <c r="AC208" s="36">
        <f t="shared" si="48"/>
        <v>0</v>
      </c>
      <c r="AD208" s="59"/>
    </row>
    <row r="209" ht="16.05" customHeight="1" spans="1:30">
      <c r="A209" s="43" t="s">
        <v>12877</v>
      </c>
      <c r="B209" s="317" t="s">
        <v>12878</v>
      </c>
      <c r="C209" s="327">
        <f t="shared" si="49"/>
        <v>0</v>
      </c>
      <c r="D209" s="327">
        <f t="shared" si="50"/>
        <v>0</v>
      </c>
      <c r="E209" s="36">
        <f t="shared" si="47"/>
        <v>0</v>
      </c>
      <c r="F209" s="36">
        <f t="shared" si="47"/>
        <v>0</v>
      </c>
      <c r="G209" s="36">
        <f t="shared" si="47"/>
        <v>0</v>
      </c>
      <c r="H209" s="36">
        <f t="shared" si="47"/>
        <v>0</v>
      </c>
      <c r="I209" s="36">
        <f t="shared" si="47"/>
        <v>0</v>
      </c>
      <c r="J209" s="36">
        <f t="shared" si="47"/>
        <v>0</v>
      </c>
      <c r="K209" s="36">
        <f t="shared" si="47"/>
        <v>0</v>
      </c>
      <c r="L209" s="36">
        <f t="shared" si="47"/>
        <v>0</v>
      </c>
      <c r="M209" s="36">
        <f t="shared" si="47"/>
        <v>0</v>
      </c>
      <c r="N209" s="36">
        <f t="shared" si="47"/>
        <v>0</v>
      </c>
      <c r="O209" s="36">
        <f t="shared" si="47"/>
        <v>0</v>
      </c>
      <c r="P209" s="36">
        <f t="shared" si="47"/>
        <v>0</v>
      </c>
      <c r="Q209" s="36">
        <f t="shared" si="47"/>
        <v>0</v>
      </c>
      <c r="R209" s="36">
        <f t="shared" si="47"/>
        <v>0</v>
      </c>
      <c r="S209" s="36">
        <f t="shared" si="47"/>
        <v>0</v>
      </c>
      <c r="T209" s="36">
        <f t="shared" si="47"/>
        <v>0</v>
      </c>
      <c r="U209" s="327">
        <f t="shared" si="51"/>
        <v>0</v>
      </c>
      <c r="V209" s="36">
        <f t="shared" si="48"/>
        <v>0</v>
      </c>
      <c r="W209" s="36">
        <f t="shared" si="48"/>
        <v>0</v>
      </c>
      <c r="X209" s="36">
        <f t="shared" si="48"/>
        <v>0</v>
      </c>
      <c r="Y209" s="36">
        <f t="shared" si="48"/>
        <v>0</v>
      </c>
      <c r="Z209" s="36">
        <f t="shared" si="48"/>
        <v>0</v>
      </c>
      <c r="AA209" s="36">
        <f t="shared" si="48"/>
        <v>0</v>
      </c>
      <c r="AB209" s="36">
        <f t="shared" si="48"/>
        <v>0</v>
      </c>
      <c r="AC209" s="36">
        <f t="shared" si="48"/>
        <v>0</v>
      </c>
      <c r="AD209" s="59"/>
    </row>
    <row r="210" ht="16.05" customHeight="1" spans="1:30">
      <c r="A210" s="43" t="s">
        <v>12879</v>
      </c>
      <c r="B210" s="317" t="s">
        <v>12880</v>
      </c>
      <c r="C210" s="327">
        <f t="shared" si="49"/>
        <v>0</v>
      </c>
      <c r="D210" s="327">
        <f t="shared" si="50"/>
        <v>0</v>
      </c>
      <c r="E210" s="36">
        <f t="shared" si="47"/>
        <v>0</v>
      </c>
      <c r="F210" s="36">
        <f t="shared" si="47"/>
        <v>0</v>
      </c>
      <c r="G210" s="36">
        <f t="shared" si="47"/>
        <v>0</v>
      </c>
      <c r="H210" s="36">
        <f t="shared" si="47"/>
        <v>0</v>
      </c>
      <c r="I210" s="36">
        <f t="shared" si="47"/>
        <v>0</v>
      </c>
      <c r="J210" s="36">
        <f t="shared" si="47"/>
        <v>0</v>
      </c>
      <c r="K210" s="36">
        <f t="shared" si="47"/>
        <v>0</v>
      </c>
      <c r="L210" s="36">
        <f t="shared" si="47"/>
        <v>0</v>
      </c>
      <c r="M210" s="36">
        <f t="shared" si="47"/>
        <v>0</v>
      </c>
      <c r="N210" s="36">
        <f t="shared" si="47"/>
        <v>0</v>
      </c>
      <c r="O210" s="36">
        <f t="shared" si="47"/>
        <v>0</v>
      </c>
      <c r="P210" s="36">
        <f t="shared" si="47"/>
        <v>0</v>
      </c>
      <c r="Q210" s="36">
        <f t="shared" si="47"/>
        <v>0</v>
      </c>
      <c r="R210" s="36">
        <f t="shared" si="47"/>
        <v>0</v>
      </c>
      <c r="S210" s="36">
        <f t="shared" si="47"/>
        <v>0</v>
      </c>
      <c r="T210" s="36">
        <f t="shared" si="47"/>
        <v>0</v>
      </c>
      <c r="U210" s="327">
        <f t="shared" si="51"/>
        <v>0</v>
      </c>
      <c r="V210" s="36">
        <f t="shared" si="48"/>
        <v>0</v>
      </c>
      <c r="W210" s="36">
        <f t="shared" si="48"/>
        <v>0</v>
      </c>
      <c r="X210" s="36">
        <f t="shared" si="48"/>
        <v>0</v>
      </c>
      <c r="Y210" s="36">
        <f t="shared" si="48"/>
        <v>0</v>
      </c>
      <c r="Z210" s="36">
        <f t="shared" si="48"/>
        <v>0</v>
      </c>
      <c r="AA210" s="36">
        <f t="shared" si="48"/>
        <v>0</v>
      </c>
      <c r="AB210" s="36">
        <f t="shared" si="48"/>
        <v>0</v>
      </c>
      <c r="AC210" s="36">
        <f t="shared" si="48"/>
        <v>0</v>
      </c>
      <c r="AD210" s="59"/>
    </row>
    <row r="211" ht="16.05" customHeight="1" spans="1:30">
      <c r="A211" s="43" t="s">
        <v>12881</v>
      </c>
      <c r="B211" s="317" t="s">
        <v>12882</v>
      </c>
      <c r="C211" s="327">
        <f t="shared" si="49"/>
        <v>0</v>
      </c>
      <c r="D211" s="327">
        <f t="shared" si="50"/>
        <v>0</v>
      </c>
      <c r="E211" s="36">
        <f t="shared" ref="E211:T220" si="52">SUMPRODUCT(E$377:E$599*(LEFT($A$377:$A$599,LEN($A211))=$A211))</f>
        <v>0</v>
      </c>
      <c r="F211" s="36">
        <f t="shared" si="52"/>
        <v>0</v>
      </c>
      <c r="G211" s="36">
        <f t="shared" si="52"/>
        <v>0</v>
      </c>
      <c r="H211" s="36">
        <f t="shared" si="52"/>
        <v>0</v>
      </c>
      <c r="I211" s="36">
        <f t="shared" si="52"/>
        <v>0</v>
      </c>
      <c r="J211" s="36">
        <f t="shared" si="52"/>
        <v>0</v>
      </c>
      <c r="K211" s="36">
        <f t="shared" si="52"/>
        <v>0</v>
      </c>
      <c r="L211" s="36">
        <f t="shared" si="52"/>
        <v>0</v>
      </c>
      <c r="M211" s="36">
        <f t="shared" si="52"/>
        <v>0</v>
      </c>
      <c r="N211" s="36">
        <f t="shared" si="52"/>
        <v>0</v>
      </c>
      <c r="O211" s="36">
        <f t="shared" si="52"/>
        <v>0</v>
      </c>
      <c r="P211" s="36">
        <f t="shared" si="52"/>
        <v>0</v>
      </c>
      <c r="Q211" s="36">
        <f t="shared" si="52"/>
        <v>0</v>
      </c>
      <c r="R211" s="36">
        <f t="shared" si="52"/>
        <v>0</v>
      </c>
      <c r="S211" s="36">
        <f t="shared" si="52"/>
        <v>0</v>
      </c>
      <c r="T211" s="36">
        <f t="shared" si="52"/>
        <v>0</v>
      </c>
      <c r="U211" s="327">
        <f t="shared" si="51"/>
        <v>0</v>
      </c>
      <c r="V211" s="36">
        <f t="shared" ref="V211:AC220" si="53">SUMPRODUCT(V$377:V$599*(LEFT($A$377:$A$599,LEN($A211))=$A211))</f>
        <v>0</v>
      </c>
      <c r="W211" s="36">
        <f t="shared" si="53"/>
        <v>0</v>
      </c>
      <c r="X211" s="36">
        <f t="shared" si="53"/>
        <v>0</v>
      </c>
      <c r="Y211" s="36">
        <f t="shared" si="53"/>
        <v>0</v>
      </c>
      <c r="Z211" s="36">
        <f t="shared" si="53"/>
        <v>0</v>
      </c>
      <c r="AA211" s="36">
        <f t="shared" si="53"/>
        <v>0</v>
      </c>
      <c r="AB211" s="36">
        <f t="shared" si="53"/>
        <v>0</v>
      </c>
      <c r="AC211" s="36">
        <f t="shared" si="53"/>
        <v>0</v>
      </c>
      <c r="AD211" s="59"/>
    </row>
    <row r="212" ht="16.05" customHeight="1" spans="1:30">
      <c r="A212" s="43" t="s">
        <v>12883</v>
      </c>
      <c r="B212" s="317" t="s">
        <v>12884</v>
      </c>
      <c r="C212" s="327">
        <f t="shared" si="49"/>
        <v>0</v>
      </c>
      <c r="D212" s="327">
        <f t="shared" si="50"/>
        <v>0</v>
      </c>
      <c r="E212" s="36">
        <f t="shared" si="52"/>
        <v>0</v>
      </c>
      <c r="F212" s="36">
        <f t="shared" si="52"/>
        <v>0</v>
      </c>
      <c r="G212" s="36">
        <f t="shared" si="52"/>
        <v>0</v>
      </c>
      <c r="H212" s="36">
        <f t="shared" si="52"/>
        <v>0</v>
      </c>
      <c r="I212" s="36">
        <f t="shared" si="52"/>
        <v>0</v>
      </c>
      <c r="J212" s="36">
        <f t="shared" si="52"/>
        <v>0</v>
      </c>
      <c r="K212" s="36">
        <f t="shared" si="52"/>
        <v>0</v>
      </c>
      <c r="L212" s="36">
        <f t="shared" si="52"/>
        <v>0</v>
      </c>
      <c r="M212" s="36">
        <f t="shared" si="52"/>
        <v>0</v>
      </c>
      <c r="N212" s="36">
        <f t="shared" si="52"/>
        <v>0</v>
      </c>
      <c r="O212" s="36">
        <f t="shared" si="52"/>
        <v>0</v>
      </c>
      <c r="P212" s="36">
        <f t="shared" si="52"/>
        <v>0</v>
      </c>
      <c r="Q212" s="36">
        <f t="shared" si="52"/>
        <v>0</v>
      </c>
      <c r="R212" s="36">
        <f t="shared" si="52"/>
        <v>0</v>
      </c>
      <c r="S212" s="36">
        <f t="shared" si="52"/>
        <v>0</v>
      </c>
      <c r="T212" s="36">
        <f t="shared" si="52"/>
        <v>0</v>
      </c>
      <c r="U212" s="327">
        <f t="shared" si="51"/>
        <v>0</v>
      </c>
      <c r="V212" s="36">
        <f t="shared" si="53"/>
        <v>0</v>
      </c>
      <c r="W212" s="36">
        <f t="shared" si="53"/>
        <v>0</v>
      </c>
      <c r="X212" s="36">
        <f t="shared" si="53"/>
        <v>0</v>
      </c>
      <c r="Y212" s="36">
        <f t="shared" si="53"/>
        <v>0</v>
      </c>
      <c r="Z212" s="36">
        <f t="shared" si="53"/>
        <v>0</v>
      </c>
      <c r="AA212" s="36">
        <f t="shared" si="53"/>
        <v>0</v>
      </c>
      <c r="AB212" s="36">
        <f t="shared" si="53"/>
        <v>0</v>
      </c>
      <c r="AC212" s="36">
        <f t="shared" si="53"/>
        <v>0</v>
      </c>
      <c r="AD212" s="59"/>
    </row>
    <row r="213" ht="16.05" customHeight="1" spans="1:30">
      <c r="A213" s="43" t="s">
        <v>12885</v>
      </c>
      <c r="B213" s="317" t="s">
        <v>12886</v>
      </c>
      <c r="C213" s="327">
        <f t="shared" si="49"/>
        <v>0</v>
      </c>
      <c r="D213" s="327">
        <f t="shared" si="50"/>
        <v>0</v>
      </c>
      <c r="E213" s="36">
        <f t="shared" si="52"/>
        <v>0</v>
      </c>
      <c r="F213" s="36">
        <f t="shared" si="52"/>
        <v>0</v>
      </c>
      <c r="G213" s="36">
        <f t="shared" si="52"/>
        <v>0</v>
      </c>
      <c r="H213" s="36">
        <f t="shared" si="52"/>
        <v>0</v>
      </c>
      <c r="I213" s="36">
        <f t="shared" si="52"/>
        <v>0</v>
      </c>
      <c r="J213" s="36">
        <f t="shared" si="52"/>
        <v>0</v>
      </c>
      <c r="K213" s="36">
        <f t="shared" si="52"/>
        <v>0</v>
      </c>
      <c r="L213" s="36">
        <f t="shared" si="52"/>
        <v>0</v>
      </c>
      <c r="M213" s="36">
        <f t="shared" si="52"/>
        <v>0</v>
      </c>
      <c r="N213" s="36">
        <f t="shared" si="52"/>
        <v>0</v>
      </c>
      <c r="O213" s="36">
        <f t="shared" si="52"/>
        <v>0</v>
      </c>
      <c r="P213" s="36">
        <f t="shared" si="52"/>
        <v>0</v>
      </c>
      <c r="Q213" s="36">
        <f t="shared" si="52"/>
        <v>0</v>
      </c>
      <c r="R213" s="36">
        <f t="shared" si="52"/>
        <v>0</v>
      </c>
      <c r="S213" s="36">
        <f t="shared" si="52"/>
        <v>0</v>
      </c>
      <c r="T213" s="36">
        <f t="shared" si="52"/>
        <v>0</v>
      </c>
      <c r="U213" s="327">
        <f t="shared" si="51"/>
        <v>0</v>
      </c>
      <c r="V213" s="36">
        <f t="shared" si="53"/>
        <v>0</v>
      </c>
      <c r="W213" s="36">
        <f t="shared" si="53"/>
        <v>0</v>
      </c>
      <c r="X213" s="36">
        <f t="shared" si="53"/>
        <v>0</v>
      </c>
      <c r="Y213" s="36">
        <f t="shared" si="53"/>
        <v>0</v>
      </c>
      <c r="Z213" s="36">
        <f t="shared" si="53"/>
        <v>0</v>
      </c>
      <c r="AA213" s="36">
        <f t="shared" si="53"/>
        <v>0</v>
      </c>
      <c r="AB213" s="36">
        <f t="shared" si="53"/>
        <v>0</v>
      </c>
      <c r="AC213" s="36">
        <f t="shared" si="53"/>
        <v>0</v>
      </c>
      <c r="AD213" s="59"/>
    </row>
    <row r="214" ht="16.05" customHeight="1" spans="1:30">
      <c r="A214" s="43" t="s">
        <v>12887</v>
      </c>
      <c r="B214" s="317" t="s">
        <v>12888</v>
      </c>
      <c r="C214" s="327">
        <f t="shared" si="49"/>
        <v>0</v>
      </c>
      <c r="D214" s="327">
        <f t="shared" si="50"/>
        <v>0</v>
      </c>
      <c r="E214" s="36">
        <f t="shared" si="52"/>
        <v>0</v>
      </c>
      <c r="F214" s="36">
        <f t="shared" si="52"/>
        <v>0</v>
      </c>
      <c r="G214" s="36">
        <f t="shared" si="52"/>
        <v>0</v>
      </c>
      <c r="H214" s="36">
        <f t="shared" si="52"/>
        <v>0</v>
      </c>
      <c r="I214" s="36">
        <f t="shared" si="52"/>
        <v>0</v>
      </c>
      <c r="J214" s="36">
        <f t="shared" si="52"/>
        <v>0</v>
      </c>
      <c r="K214" s="36">
        <f t="shared" si="52"/>
        <v>0</v>
      </c>
      <c r="L214" s="36">
        <f t="shared" si="52"/>
        <v>0</v>
      </c>
      <c r="M214" s="36">
        <f t="shared" si="52"/>
        <v>0</v>
      </c>
      <c r="N214" s="36">
        <f t="shared" si="52"/>
        <v>0</v>
      </c>
      <c r="O214" s="36">
        <f t="shared" si="52"/>
        <v>0</v>
      </c>
      <c r="P214" s="36">
        <f t="shared" si="52"/>
        <v>0</v>
      </c>
      <c r="Q214" s="36">
        <f t="shared" si="52"/>
        <v>0</v>
      </c>
      <c r="R214" s="36">
        <f t="shared" si="52"/>
        <v>0</v>
      </c>
      <c r="S214" s="36">
        <f t="shared" si="52"/>
        <v>0</v>
      </c>
      <c r="T214" s="36">
        <f t="shared" si="52"/>
        <v>0</v>
      </c>
      <c r="U214" s="327">
        <f t="shared" si="51"/>
        <v>0</v>
      </c>
      <c r="V214" s="36">
        <f t="shared" si="53"/>
        <v>0</v>
      </c>
      <c r="W214" s="36">
        <f t="shared" si="53"/>
        <v>0</v>
      </c>
      <c r="X214" s="36">
        <f t="shared" si="53"/>
        <v>0</v>
      </c>
      <c r="Y214" s="36">
        <f t="shared" si="53"/>
        <v>0</v>
      </c>
      <c r="Z214" s="36">
        <f t="shared" si="53"/>
        <v>0</v>
      </c>
      <c r="AA214" s="36">
        <f t="shared" si="53"/>
        <v>0</v>
      </c>
      <c r="AB214" s="36">
        <f t="shared" si="53"/>
        <v>0</v>
      </c>
      <c r="AC214" s="36">
        <f t="shared" si="53"/>
        <v>0</v>
      </c>
      <c r="AD214" s="59"/>
    </row>
    <row r="215" ht="16.05" customHeight="1" spans="1:30">
      <c r="A215" s="43" t="s">
        <v>12889</v>
      </c>
      <c r="B215" s="317" t="s">
        <v>12890</v>
      </c>
      <c r="C215" s="327">
        <f t="shared" si="49"/>
        <v>0</v>
      </c>
      <c r="D215" s="327">
        <f t="shared" si="50"/>
        <v>0</v>
      </c>
      <c r="E215" s="36">
        <f t="shared" si="52"/>
        <v>0</v>
      </c>
      <c r="F215" s="36">
        <f t="shared" si="52"/>
        <v>0</v>
      </c>
      <c r="G215" s="36">
        <f t="shared" si="52"/>
        <v>0</v>
      </c>
      <c r="H215" s="36">
        <f t="shared" si="52"/>
        <v>0</v>
      </c>
      <c r="I215" s="36">
        <f t="shared" si="52"/>
        <v>0</v>
      </c>
      <c r="J215" s="36">
        <f t="shared" si="52"/>
        <v>0</v>
      </c>
      <c r="K215" s="36">
        <f t="shared" si="52"/>
        <v>0</v>
      </c>
      <c r="L215" s="36">
        <f t="shared" si="52"/>
        <v>0</v>
      </c>
      <c r="M215" s="36">
        <f t="shared" si="52"/>
        <v>0</v>
      </c>
      <c r="N215" s="36">
        <f t="shared" si="52"/>
        <v>0</v>
      </c>
      <c r="O215" s="36">
        <f t="shared" si="52"/>
        <v>0</v>
      </c>
      <c r="P215" s="36">
        <f t="shared" si="52"/>
        <v>0</v>
      </c>
      <c r="Q215" s="36">
        <f t="shared" si="52"/>
        <v>0</v>
      </c>
      <c r="R215" s="36">
        <f t="shared" si="52"/>
        <v>0</v>
      </c>
      <c r="S215" s="36">
        <f t="shared" si="52"/>
        <v>0</v>
      </c>
      <c r="T215" s="36">
        <f t="shared" si="52"/>
        <v>0</v>
      </c>
      <c r="U215" s="327">
        <f t="shared" si="51"/>
        <v>0</v>
      </c>
      <c r="V215" s="36">
        <f t="shared" si="53"/>
        <v>0</v>
      </c>
      <c r="W215" s="36">
        <f t="shared" si="53"/>
        <v>0</v>
      </c>
      <c r="X215" s="36">
        <f t="shared" si="53"/>
        <v>0</v>
      </c>
      <c r="Y215" s="36">
        <f t="shared" si="53"/>
        <v>0</v>
      </c>
      <c r="Z215" s="36">
        <f t="shared" si="53"/>
        <v>0</v>
      </c>
      <c r="AA215" s="36">
        <f t="shared" si="53"/>
        <v>0</v>
      </c>
      <c r="AB215" s="36">
        <f t="shared" si="53"/>
        <v>0</v>
      </c>
      <c r="AC215" s="36">
        <f t="shared" si="53"/>
        <v>0</v>
      </c>
      <c r="AD215" s="59"/>
    </row>
    <row r="216" ht="16.05" customHeight="1" spans="1:30">
      <c r="A216" s="43" t="s">
        <v>12891</v>
      </c>
      <c r="B216" s="317" t="s">
        <v>12892</v>
      </c>
      <c r="C216" s="327">
        <f t="shared" si="49"/>
        <v>0</v>
      </c>
      <c r="D216" s="327">
        <f t="shared" si="50"/>
        <v>0</v>
      </c>
      <c r="E216" s="36">
        <f t="shared" si="52"/>
        <v>0</v>
      </c>
      <c r="F216" s="36">
        <f t="shared" si="52"/>
        <v>0</v>
      </c>
      <c r="G216" s="36">
        <f t="shared" si="52"/>
        <v>0</v>
      </c>
      <c r="H216" s="36">
        <f t="shared" si="52"/>
        <v>0</v>
      </c>
      <c r="I216" s="36">
        <f t="shared" si="52"/>
        <v>0</v>
      </c>
      <c r="J216" s="36">
        <f t="shared" si="52"/>
        <v>0</v>
      </c>
      <c r="K216" s="36">
        <f t="shared" si="52"/>
        <v>0</v>
      </c>
      <c r="L216" s="36">
        <f t="shared" si="52"/>
        <v>0</v>
      </c>
      <c r="M216" s="36">
        <f t="shared" si="52"/>
        <v>0</v>
      </c>
      <c r="N216" s="36">
        <f t="shared" si="52"/>
        <v>0</v>
      </c>
      <c r="O216" s="36">
        <f t="shared" si="52"/>
        <v>0</v>
      </c>
      <c r="P216" s="36">
        <f t="shared" si="52"/>
        <v>0</v>
      </c>
      <c r="Q216" s="36">
        <f t="shared" si="52"/>
        <v>0</v>
      </c>
      <c r="R216" s="36">
        <f t="shared" si="52"/>
        <v>0</v>
      </c>
      <c r="S216" s="36">
        <f t="shared" si="52"/>
        <v>0</v>
      </c>
      <c r="T216" s="36">
        <f t="shared" si="52"/>
        <v>0</v>
      </c>
      <c r="U216" s="327">
        <f t="shared" si="51"/>
        <v>0</v>
      </c>
      <c r="V216" s="36">
        <f t="shared" si="53"/>
        <v>0</v>
      </c>
      <c r="W216" s="36">
        <f t="shared" si="53"/>
        <v>0</v>
      </c>
      <c r="X216" s="36">
        <f t="shared" si="53"/>
        <v>0</v>
      </c>
      <c r="Y216" s="36">
        <f t="shared" si="53"/>
        <v>0</v>
      </c>
      <c r="Z216" s="36">
        <f t="shared" si="53"/>
        <v>0</v>
      </c>
      <c r="AA216" s="36">
        <f t="shared" si="53"/>
        <v>0</v>
      </c>
      <c r="AB216" s="36">
        <f t="shared" si="53"/>
        <v>0</v>
      </c>
      <c r="AC216" s="36">
        <f t="shared" si="53"/>
        <v>0</v>
      </c>
      <c r="AD216" s="59"/>
    </row>
    <row r="217" ht="16.05" customHeight="1" spans="1:30">
      <c r="A217" s="43" t="s">
        <v>12893</v>
      </c>
      <c r="B217" s="317" t="s">
        <v>12894</v>
      </c>
      <c r="C217" s="327">
        <f t="shared" si="49"/>
        <v>0</v>
      </c>
      <c r="D217" s="327">
        <f t="shared" si="50"/>
        <v>0</v>
      </c>
      <c r="E217" s="36">
        <f t="shared" si="52"/>
        <v>0</v>
      </c>
      <c r="F217" s="36">
        <f t="shared" si="52"/>
        <v>0</v>
      </c>
      <c r="G217" s="36">
        <f t="shared" si="52"/>
        <v>0</v>
      </c>
      <c r="H217" s="36">
        <f t="shared" si="52"/>
        <v>0</v>
      </c>
      <c r="I217" s="36">
        <f t="shared" si="52"/>
        <v>0</v>
      </c>
      <c r="J217" s="36">
        <f t="shared" si="52"/>
        <v>0</v>
      </c>
      <c r="K217" s="36">
        <f t="shared" si="52"/>
        <v>0</v>
      </c>
      <c r="L217" s="36">
        <f t="shared" si="52"/>
        <v>0</v>
      </c>
      <c r="M217" s="36">
        <f t="shared" si="52"/>
        <v>0</v>
      </c>
      <c r="N217" s="36">
        <f t="shared" si="52"/>
        <v>0</v>
      </c>
      <c r="O217" s="36">
        <f t="shared" si="52"/>
        <v>0</v>
      </c>
      <c r="P217" s="36">
        <f t="shared" si="52"/>
        <v>0</v>
      </c>
      <c r="Q217" s="36">
        <f t="shared" si="52"/>
        <v>0</v>
      </c>
      <c r="R217" s="36">
        <f t="shared" si="52"/>
        <v>0</v>
      </c>
      <c r="S217" s="36">
        <f t="shared" si="52"/>
        <v>0</v>
      </c>
      <c r="T217" s="36">
        <f t="shared" si="52"/>
        <v>0</v>
      </c>
      <c r="U217" s="327">
        <f t="shared" si="51"/>
        <v>0</v>
      </c>
      <c r="V217" s="36">
        <f t="shared" si="53"/>
        <v>0</v>
      </c>
      <c r="W217" s="36">
        <f t="shared" si="53"/>
        <v>0</v>
      </c>
      <c r="X217" s="36">
        <f t="shared" si="53"/>
        <v>0</v>
      </c>
      <c r="Y217" s="36">
        <f t="shared" si="53"/>
        <v>0</v>
      </c>
      <c r="Z217" s="36">
        <f t="shared" si="53"/>
        <v>0</v>
      </c>
      <c r="AA217" s="36">
        <f t="shared" si="53"/>
        <v>0</v>
      </c>
      <c r="AB217" s="36">
        <f t="shared" si="53"/>
        <v>0</v>
      </c>
      <c r="AC217" s="36">
        <f t="shared" si="53"/>
        <v>0</v>
      </c>
      <c r="AD217" s="59"/>
    </row>
    <row r="218" ht="16.05" customHeight="1" spans="1:30">
      <c r="A218" s="43" t="s">
        <v>12895</v>
      </c>
      <c r="B218" s="317" t="s">
        <v>12896</v>
      </c>
      <c r="C218" s="327">
        <f t="shared" si="49"/>
        <v>0</v>
      </c>
      <c r="D218" s="327">
        <f t="shared" si="50"/>
        <v>0</v>
      </c>
      <c r="E218" s="36">
        <f t="shared" si="52"/>
        <v>0</v>
      </c>
      <c r="F218" s="36">
        <f t="shared" si="52"/>
        <v>0</v>
      </c>
      <c r="G218" s="36">
        <f t="shared" si="52"/>
        <v>0</v>
      </c>
      <c r="H218" s="36">
        <f t="shared" si="52"/>
        <v>0</v>
      </c>
      <c r="I218" s="36">
        <f t="shared" si="52"/>
        <v>0</v>
      </c>
      <c r="J218" s="36">
        <f t="shared" si="52"/>
        <v>0</v>
      </c>
      <c r="K218" s="36">
        <f t="shared" si="52"/>
        <v>0</v>
      </c>
      <c r="L218" s="36">
        <f t="shared" si="52"/>
        <v>0</v>
      </c>
      <c r="M218" s="36">
        <f t="shared" si="52"/>
        <v>0</v>
      </c>
      <c r="N218" s="36">
        <f t="shared" si="52"/>
        <v>0</v>
      </c>
      <c r="O218" s="36">
        <f t="shared" si="52"/>
        <v>0</v>
      </c>
      <c r="P218" s="36">
        <f t="shared" si="52"/>
        <v>0</v>
      </c>
      <c r="Q218" s="36">
        <f t="shared" si="52"/>
        <v>0</v>
      </c>
      <c r="R218" s="36">
        <f t="shared" si="52"/>
        <v>0</v>
      </c>
      <c r="S218" s="36">
        <f t="shared" si="52"/>
        <v>0</v>
      </c>
      <c r="T218" s="36">
        <f t="shared" si="52"/>
        <v>0</v>
      </c>
      <c r="U218" s="327">
        <f t="shared" si="51"/>
        <v>0</v>
      </c>
      <c r="V218" s="36">
        <f t="shared" si="53"/>
        <v>0</v>
      </c>
      <c r="W218" s="36">
        <f t="shared" si="53"/>
        <v>0</v>
      </c>
      <c r="X218" s="36">
        <f t="shared" si="53"/>
        <v>0</v>
      </c>
      <c r="Y218" s="36">
        <f t="shared" si="53"/>
        <v>0</v>
      </c>
      <c r="Z218" s="36">
        <f t="shared" si="53"/>
        <v>0</v>
      </c>
      <c r="AA218" s="36">
        <f t="shared" si="53"/>
        <v>0</v>
      </c>
      <c r="AB218" s="36">
        <f t="shared" si="53"/>
        <v>0</v>
      </c>
      <c r="AC218" s="36">
        <f t="shared" si="53"/>
        <v>0</v>
      </c>
      <c r="AD218" s="59"/>
    </row>
    <row r="219" ht="16.05" customHeight="1" spans="1:30">
      <c r="A219" s="43" t="s">
        <v>12897</v>
      </c>
      <c r="B219" s="317" t="s">
        <v>12898</v>
      </c>
      <c r="C219" s="327">
        <f t="shared" si="49"/>
        <v>0</v>
      </c>
      <c r="D219" s="327">
        <f t="shared" si="50"/>
        <v>0</v>
      </c>
      <c r="E219" s="36">
        <f t="shared" si="52"/>
        <v>0</v>
      </c>
      <c r="F219" s="36">
        <f t="shared" si="52"/>
        <v>0</v>
      </c>
      <c r="G219" s="36">
        <f t="shared" si="52"/>
        <v>0</v>
      </c>
      <c r="H219" s="36">
        <f t="shared" si="52"/>
        <v>0</v>
      </c>
      <c r="I219" s="36">
        <f t="shared" si="52"/>
        <v>0</v>
      </c>
      <c r="J219" s="36">
        <f t="shared" si="52"/>
        <v>0</v>
      </c>
      <c r="K219" s="36">
        <f t="shared" si="52"/>
        <v>0</v>
      </c>
      <c r="L219" s="36">
        <f t="shared" si="52"/>
        <v>0</v>
      </c>
      <c r="M219" s="36">
        <f t="shared" si="52"/>
        <v>0</v>
      </c>
      <c r="N219" s="36">
        <f t="shared" si="52"/>
        <v>0</v>
      </c>
      <c r="O219" s="36">
        <f t="shared" si="52"/>
        <v>0</v>
      </c>
      <c r="P219" s="36">
        <f t="shared" si="52"/>
        <v>0</v>
      </c>
      <c r="Q219" s="36">
        <f t="shared" si="52"/>
        <v>0</v>
      </c>
      <c r="R219" s="36">
        <f t="shared" si="52"/>
        <v>0</v>
      </c>
      <c r="S219" s="36">
        <f t="shared" si="52"/>
        <v>0</v>
      </c>
      <c r="T219" s="36">
        <f t="shared" si="52"/>
        <v>0</v>
      </c>
      <c r="U219" s="327">
        <f t="shared" si="51"/>
        <v>0</v>
      </c>
      <c r="V219" s="36">
        <f t="shared" si="53"/>
        <v>0</v>
      </c>
      <c r="W219" s="36">
        <f t="shared" si="53"/>
        <v>0</v>
      </c>
      <c r="X219" s="36">
        <f t="shared" si="53"/>
        <v>0</v>
      </c>
      <c r="Y219" s="36">
        <f t="shared" si="53"/>
        <v>0</v>
      </c>
      <c r="Z219" s="36">
        <f t="shared" si="53"/>
        <v>0</v>
      </c>
      <c r="AA219" s="36">
        <f t="shared" si="53"/>
        <v>0</v>
      </c>
      <c r="AB219" s="36">
        <f t="shared" si="53"/>
        <v>0</v>
      </c>
      <c r="AC219" s="36">
        <f t="shared" si="53"/>
        <v>0</v>
      </c>
      <c r="AD219" s="59"/>
    </row>
    <row r="220" ht="16.05" customHeight="1" spans="1:30">
      <c r="A220" s="43" t="s">
        <v>12899</v>
      </c>
      <c r="B220" s="317" t="s">
        <v>12900</v>
      </c>
      <c r="C220" s="327">
        <f t="shared" si="49"/>
        <v>0</v>
      </c>
      <c r="D220" s="327">
        <f t="shared" si="50"/>
        <v>0</v>
      </c>
      <c r="E220" s="36">
        <f t="shared" si="52"/>
        <v>0</v>
      </c>
      <c r="F220" s="36">
        <f t="shared" si="52"/>
        <v>0</v>
      </c>
      <c r="G220" s="36">
        <f t="shared" si="52"/>
        <v>0</v>
      </c>
      <c r="H220" s="36">
        <f t="shared" si="52"/>
        <v>0</v>
      </c>
      <c r="I220" s="36">
        <f t="shared" si="52"/>
        <v>0</v>
      </c>
      <c r="J220" s="36">
        <f t="shared" si="52"/>
        <v>0</v>
      </c>
      <c r="K220" s="36">
        <f t="shared" si="52"/>
        <v>0</v>
      </c>
      <c r="L220" s="36">
        <f t="shared" si="52"/>
        <v>0</v>
      </c>
      <c r="M220" s="36">
        <f t="shared" si="52"/>
        <v>0</v>
      </c>
      <c r="N220" s="36">
        <f t="shared" si="52"/>
        <v>0</v>
      </c>
      <c r="O220" s="36">
        <f t="shared" si="52"/>
        <v>0</v>
      </c>
      <c r="P220" s="36">
        <f t="shared" si="52"/>
        <v>0</v>
      </c>
      <c r="Q220" s="36">
        <f t="shared" si="52"/>
        <v>0</v>
      </c>
      <c r="R220" s="36">
        <f t="shared" si="52"/>
        <v>0</v>
      </c>
      <c r="S220" s="36">
        <f t="shared" si="52"/>
        <v>0</v>
      </c>
      <c r="T220" s="36">
        <f t="shared" si="52"/>
        <v>0</v>
      </c>
      <c r="U220" s="327">
        <f t="shared" si="51"/>
        <v>0</v>
      </c>
      <c r="V220" s="36">
        <f t="shared" si="53"/>
        <v>0</v>
      </c>
      <c r="W220" s="36">
        <f t="shared" si="53"/>
        <v>0</v>
      </c>
      <c r="X220" s="36">
        <f t="shared" si="53"/>
        <v>0</v>
      </c>
      <c r="Y220" s="36">
        <f t="shared" si="53"/>
        <v>0</v>
      </c>
      <c r="Z220" s="36">
        <f t="shared" si="53"/>
        <v>0</v>
      </c>
      <c r="AA220" s="36">
        <f t="shared" si="53"/>
        <v>0</v>
      </c>
      <c r="AB220" s="36">
        <f t="shared" si="53"/>
        <v>0</v>
      </c>
      <c r="AC220" s="36">
        <f t="shared" si="53"/>
        <v>0</v>
      </c>
      <c r="AD220" s="59"/>
    </row>
    <row r="221" ht="16.05" customHeight="1" spans="1:30">
      <c r="A221" s="43" t="s">
        <v>12901</v>
      </c>
      <c r="B221" s="317" t="s">
        <v>12902</v>
      </c>
      <c r="C221" s="327">
        <f t="shared" si="49"/>
        <v>0</v>
      </c>
      <c r="D221" s="327">
        <f t="shared" si="50"/>
        <v>0</v>
      </c>
      <c r="E221" s="36">
        <f t="shared" ref="E221:T230" si="54">SUMPRODUCT(E$377:E$599*(LEFT($A$377:$A$599,LEN($A221))=$A221))</f>
        <v>0</v>
      </c>
      <c r="F221" s="36">
        <f t="shared" si="54"/>
        <v>0</v>
      </c>
      <c r="G221" s="36">
        <f t="shared" si="54"/>
        <v>0</v>
      </c>
      <c r="H221" s="36">
        <f t="shared" si="54"/>
        <v>0</v>
      </c>
      <c r="I221" s="36">
        <f t="shared" si="54"/>
        <v>0</v>
      </c>
      <c r="J221" s="36">
        <f t="shared" si="54"/>
        <v>0</v>
      </c>
      <c r="K221" s="36">
        <f t="shared" si="54"/>
        <v>0</v>
      </c>
      <c r="L221" s="36">
        <f t="shared" si="54"/>
        <v>0</v>
      </c>
      <c r="M221" s="36">
        <f t="shared" si="54"/>
        <v>0</v>
      </c>
      <c r="N221" s="36">
        <f t="shared" si="54"/>
        <v>0</v>
      </c>
      <c r="O221" s="36">
        <f t="shared" si="54"/>
        <v>0</v>
      </c>
      <c r="P221" s="36">
        <f t="shared" si="54"/>
        <v>0</v>
      </c>
      <c r="Q221" s="36">
        <f t="shared" si="54"/>
        <v>0</v>
      </c>
      <c r="R221" s="36">
        <f t="shared" si="54"/>
        <v>0</v>
      </c>
      <c r="S221" s="36">
        <f t="shared" si="54"/>
        <v>0</v>
      </c>
      <c r="T221" s="36">
        <f t="shared" si="54"/>
        <v>0</v>
      </c>
      <c r="U221" s="327">
        <f t="shared" si="51"/>
        <v>0</v>
      </c>
      <c r="V221" s="36">
        <f t="shared" ref="V221:AC230" si="55">SUMPRODUCT(V$377:V$599*(LEFT($A$377:$A$599,LEN($A221))=$A221))</f>
        <v>0</v>
      </c>
      <c r="W221" s="36">
        <f t="shared" si="55"/>
        <v>0</v>
      </c>
      <c r="X221" s="36">
        <f t="shared" si="55"/>
        <v>0</v>
      </c>
      <c r="Y221" s="36">
        <f t="shared" si="55"/>
        <v>0</v>
      </c>
      <c r="Z221" s="36">
        <f t="shared" si="55"/>
        <v>0</v>
      </c>
      <c r="AA221" s="36">
        <f t="shared" si="55"/>
        <v>0</v>
      </c>
      <c r="AB221" s="36">
        <f t="shared" si="55"/>
        <v>0</v>
      </c>
      <c r="AC221" s="36">
        <f t="shared" si="55"/>
        <v>0</v>
      </c>
      <c r="AD221" s="59"/>
    </row>
    <row r="222" ht="16.05" customHeight="1" spans="1:30">
      <c r="A222" s="43" t="s">
        <v>12903</v>
      </c>
      <c r="B222" s="317" t="s">
        <v>12904</v>
      </c>
      <c r="C222" s="327">
        <f t="shared" si="49"/>
        <v>0</v>
      </c>
      <c r="D222" s="327">
        <f t="shared" si="50"/>
        <v>0</v>
      </c>
      <c r="E222" s="36">
        <f t="shared" si="54"/>
        <v>0</v>
      </c>
      <c r="F222" s="36">
        <f t="shared" si="54"/>
        <v>0</v>
      </c>
      <c r="G222" s="36">
        <f t="shared" si="54"/>
        <v>0</v>
      </c>
      <c r="H222" s="36">
        <f t="shared" si="54"/>
        <v>0</v>
      </c>
      <c r="I222" s="36">
        <f t="shared" si="54"/>
        <v>0</v>
      </c>
      <c r="J222" s="36">
        <f t="shared" si="54"/>
        <v>0</v>
      </c>
      <c r="K222" s="36">
        <f t="shared" si="54"/>
        <v>0</v>
      </c>
      <c r="L222" s="36">
        <f t="shared" si="54"/>
        <v>0</v>
      </c>
      <c r="M222" s="36">
        <f t="shared" si="54"/>
        <v>0</v>
      </c>
      <c r="N222" s="36">
        <f t="shared" si="54"/>
        <v>0</v>
      </c>
      <c r="O222" s="36">
        <f t="shared" si="54"/>
        <v>0</v>
      </c>
      <c r="P222" s="36">
        <f t="shared" si="54"/>
        <v>0</v>
      </c>
      <c r="Q222" s="36">
        <f t="shared" si="54"/>
        <v>0</v>
      </c>
      <c r="R222" s="36">
        <f t="shared" si="54"/>
        <v>0</v>
      </c>
      <c r="S222" s="36">
        <f t="shared" si="54"/>
        <v>0</v>
      </c>
      <c r="T222" s="36">
        <f t="shared" si="54"/>
        <v>0</v>
      </c>
      <c r="U222" s="327">
        <f t="shared" si="51"/>
        <v>0</v>
      </c>
      <c r="V222" s="36">
        <f t="shared" si="55"/>
        <v>0</v>
      </c>
      <c r="W222" s="36">
        <f t="shared" si="55"/>
        <v>0</v>
      </c>
      <c r="X222" s="36">
        <f t="shared" si="55"/>
        <v>0</v>
      </c>
      <c r="Y222" s="36">
        <f t="shared" si="55"/>
        <v>0</v>
      </c>
      <c r="Z222" s="36">
        <f t="shared" si="55"/>
        <v>0</v>
      </c>
      <c r="AA222" s="36">
        <f t="shared" si="55"/>
        <v>0</v>
      </c>
      <c r="AB222" s="36">
        <f t="shared" si="55"/>
        <v>0</v>
      </c>
      <c r="AC222" s="36">
        <f t="shared" si="55"/>
        <v>0</v>
      </c>
      <c r="AD222" s="59"/>
    </row>
    <row r="223" ht="16.05" customHeight="1" spans="1:30">
      <c r="A223" s="43" t="s">
        <v>12905</v>
      </c>
      <c r="B223" s="317" t="s">
        <v>12906</v>
      </c>
      <c r="C223" s="327">
        <f t="shared" si="49"/>
        <v>0</v>
      </c>
      <c r="D223" s="327">
        <f t="shared" si="50"/>
        <v>0</v>
      </c>
      <c r="E223" s="36">
        <f t="shared" si="54"/>
        <v>0</v>
      </c>
      <c r="F223" s="36">
        <f t="shared" si="54"/>
        <v>0</v>
      </c>
      <c r="G223" s="36">
        <f t="shared" si="54"/>
        <v>0</v>
      </c>
      <c r="H223" s="36">
        <f t="shared" si="54"/>
        <v>0</v>
      </c>
      <c r="I223" s="36">
        <f t="shared" si="54"/>
        <v>0</v>
      </c>
      <c r="J223" s="36">
        <f t="shared" si="54"/>
        <v>0</v>
      </c>
      <c r="K223" s="36">
        <f t="shared" si="54"/>
        <v>0</v>
      </c>
      <c r="L223" s="36">
        <f t="shared" si="54"/>
        <v>0</v>
      </c>
      <c r="M223" s="36">
        <f t="shared" si="54"/>
        <v>0</v>
      </c>
      <c r="N223" s="36">
        <f t="shared" si="54"/>
        <v>0</v>
      </c>
      <c r="O223" s="36">
        <f t="shared" si="54"/>
        <v>0</v>
      </c>
      <c r="P223" s="36">
        <f t="shared" si="54"/>
        <v>0</v>
      </c>
      <c r="Q223" s="36">
        <f t="shared" si="54"/>
        <v>0</v>
      </c>
      <c r="R223" s="36">
        <f t="shared" si="54"/>
        <v>0</v>
      </c>
      <c r="S223" s="36">
        <f t="shared" si="54"/>
        <v>0</v>
      </c>
      <c r="T223" s="36">
        <f t="shared" si="54"/>
        <v>0</v>
      </c>
      <c r="U223" s="327">
        <f t="shared" si="51"/>
        <v>0</v>
      </c>
      <c r="V223" s="36">
        <f t="shared" si="55"/>
        <v>0</v>
      </c>
      <c r="W223" s="36">
        <f t="shared" si="55"/>
        <v>0</v>
      </c>
      <c r="X223" s="36">
        <f t="shared" si="55"/>
        <v>0</v>
      </c>
      <c r="Y223" s="36">
        <f t="shared" si="55"/>
        <v>0</v>
      </c>
      <c r="Z223" s="36">
        <f t="shared" si="55"/>
        <v>0</v>
      </c>
      <c r="AA223" s="36">
        <f t="shared" si="55"/>
        <v>0</v>
      </c>
      <c r="AB223" s="36">
        <f t="shared" si="55"/>
        <v>0</v>
      </c>
      <c r="AC223" s="36">
        <f t="shared" si="55"/>
        <v>0</v>
      </c>
      <c r="AD223" s="59"/>
    </row>
    <row r="224" ht="16.05" customHeight="1" spans="1:30">
      <c r="A224" s="43" t="s">
        <v>12907</v>
      </c>
      <c r="B224" s="317" t="s">
        <v>12908</v>
      </c>
      <c r="C224" s="327">
        <f t="shared" si="49"/>
        <v>0</v>
      </c>
      <c r="D224" s="327">
        <f t="shared" si="50"/>
        <v>0</v>
      </c>
      <c r="E224" s="36">
        <f t="shared" si="54"/>
        <v>0</v>
      </c>
      <c r="F224" s="36">
        <f t="shared" si="54"/>
        <v>0</v>
      </c>
      <c r="G224" s="36">
        <f t="shared" si="54"/>
        <v>0</v>
      </c>
      <c r="H224" s="36">
        <f t="shared" si="54"/>
        <v>0</v>
      </c>
      <c r="I224" s="36">
        <f t="shared" si="54"/>
        <v>0</v>
      </c>
      <c r="J224" s="36">
        <f t="shared" si="54"/>
        <v>0</v>
      </c>
      <c r="K224" s="36">
        <f t="shared" si="54"/>
        <v>0</v>
      </c>
      <c r="L224" s="36">
        <f t="shared" si="54"/>
        <v>0</v>
      </c>
      <c r="M224" s="36">
        <f t="shared" si="54"/>
        <v>0</v>
      </c>
      <c r="N224" s="36">
        <f t="shared" si="54"/>
        <v>0</v>
      </c>
      <c r="O224" s="36">
        <f t="shared" si="54"/>
        <v>0</v>
      </c>
      <c r="P224" s="36">
        <f t="shared" si="54"/>
        <v>0</v>
      </c>
      <c r="Q224" s="36">
        <f t="shared" si="54"/>
        <v>0</v>
      </c>
      <c r="R224" s="36">
        <f t="shared" si="54"/>
        <v>0</v>
      </c>
      <c r="S224" s="36">
        <f t="shared" si="54"/>
        <v>0</v>
      </c>
      <c r="T224" s="36">
        <f t="shared" si="54"/>
        <v>0</v>
      </c>
      <c r="U224" s="327">
        <f t="shared" si="51"/>
        <v>0</v>
      </c>
      <c r="V224" s="36">
        <f t="shared" si="55"/>
        <v>0</v>
      </c>
      <c r="W224" s="36">
        <f t="shared" si="55"/>
        <v>0</v>
      </c>
      <c r="X224" s="36">
        <f t="shared" si="55"/>
        <v>0</v>
      </c>
      <c r="Y224" s="36">
        <f t="shared" si="55"/>
        <v>0</v>
      </c>
      <c r="Z224" s="36">
        <f t="shared" si="55"/>
        <v>0</v>
      </c>
      <c r="AA224" s="36">
        <f t="shared" si="55"/>
        <v>0</v>
      </c>
      <c r="AB224" s="36">
        <f t="shared" si="55"/>
        <v>0</v>
      </c>
      <c r="AC224" s="36">
        <f t="shared" si="55"/>
        <v>0</v>
      </c>
      <c r="AD224" s="59"/>
    </row>
    <row r="225" ht="16.05" customHeight="1" spans="1:30">
      <c r="A225" s="43" t="s">
        <v>12909</v>
      </c>
      <c r="B225" s="317" t="s">
        <v>12910</v>
      </c>
      <c r="C225" s="327">
        <f t="shared" si="49"/>
        <v>0</v>
      </c>
      <c r="D225" s="327">
        <f t="shared" si="50"/>
        <v>0</v>
      </c>
      <c r="E225" s="36">
        <f t="shared" si="54"/>
        <v>0</v>
      </c>
      <c r="F225" s="36">
        <f t="shared" si="54"/>
        <v>0</v>
      </c>
      <c r="G225" s="36">
        <f t="shared" si="54"/>
        <v>0</v>
      </c>
      <c r="H225" s="36">
        <f t="shared" si="54"/>
        <v>0</v>
      </c>
      <c r="I225" s="36">
        <f t="shared" si="54"/>
        <v>0</v>
      </c>
      <c r="J225" s="36">
        <f t="shared" si="54"/>
        <v>0</v>
      </c>
      <c r="K225" s="36">
        <f t="shared" si="54"/>
        <v>0</v>
      </c>
      <c r="L225" s="36">
        <f t="shared" si="54"/>
        <v>0</v>
      </c>
      <c r="M225" s="36">
        <f t="shared" si="54"/>
        <v>0</v>
      </c>
      <c r="N225" s="36">
        <f t="shared" si="54"/>
        <v>0</v>
      </c>
      <c r="O225" s="36">
        <f t="shared" si="54"/>
        <v>0</v>
      </c>
      <c r="P225" s="36">
        <f t="shared" si="54"/>
        <v>0</v>
      </c>
      <c r="Q225" s="36">
        <f t="shared" si="54"/>
        <v>0</v>
      </c>
      <c r="R225" s="36">
        <f t="shared" si="54"/>
        <v>0</v>
      </c>
      <c r="S225" s="36">
        <f t="shared" si="54"/>
        <v>0</v>
      </c>
      <c r="T225" s="36">
        <f t="shared" si="54"/>
        <v>0</v>
      </c>
      <c r="U225" s="327">
        <f t="shared" si="51"/>
        <v>0</v>
      </c>
      <c r="V225" s="36">
        <f t="shared" si="55"/>
        <v>0</v>
      </c>
      <c r="W225" s="36">
        <f t="shared" si="55"/>
        <v>0</v>
      </c>
      <c r="X225" s="36">
        <f t="shared" si="55"/>
        <v>0</v>
      </c>
      <c r="Y225" s="36">
        <f t="shared" si="55"/>
        <v>0</v>
      </c>
      <c r="Z225" s="36">
        <f t="shared" si="55"/>
        <v>0</v>
      </c>
      <c r="AA225" s="36">
        <f t="shared" si="55"/>
        <v>0</v>
      </c>
      <c r="AB225" s="36">
        <f t="shared" si="55"/>
        <v>0</v>
      </c>
      <c r="AC225" s="36">
        <f t="shared" si="55"/>
        <v>0</v>
      </c>
      <c r="AD225" s="59"/>
    </row>
    <row r="226" ht="16.05" customHeight="1" spans="1:30">
      <c r="A226" s="43" t="s">
        <v>12911</v>
      </c>
      <c r="B226" s="317" t="s">
        <v>12912</v>
      </c>
      <c r="C226" s="327">
        <f t="shared" si="49"/>
        <v>0</v>
      </c>
      <c r="D226" s="327">
        <f t="shared" si="50"/>
        <v>0</v>
      </c>
      <c r="E226" s="36">
        <f t="shared" si="54"/>
        <v>0</v>
      </c>
      <c r="F226" s="36">
        <f t="shared" si="54"/>
        <v>0</v>
      </c>
      <c r="G226" s="36">
        <f t="shared" si="54"/>
        <v>0</v>
      </c>
      <c r="H226" s="36">
        <f t="shared" si="54"/>
        <v>0</v>
      </c>
      <c r="I226" s="36">
        <f t="shared" si="54"/>
        <v>0</v>
      </c>
      <c r="J226" s="36">
        <f t="shared" si="54"/>
        <v>0</v>
      </c>
      <c r="K226" s="36">
        <f t="shared" si="54"/>
        <v>0</v>
      </c>
      <c r="L226" s="36">
        <f t="shared" si="54"/>
        <v>0</v>
      </c>
      <c r="M226" s="36">
        <f t="shared" si="54"/>
        <v>0</v>
      </c>
      <c r="N226" s="36">
        <f t="shared" si="54"/>
        <v>0</v>
      </c>
      <c r="O226" s="36">
        <f t="shared" si="54"/>
        <v>0</v>
      </c>
      <c r="P226" s="36">
        <f t="shared" si="54"/>
        <v>0</v>
      </c>
      <c r="Q226" s="36">
        <f t="shared" si="54"/>
        <v>0</v>
      </c>
      <c r="R226" s="36">
        <f t="shared" si="54"/>
        <v>0</v>
      </c>
      <c r="S226" s="36">
        <f t="shared" si="54"/>
        <v>0</v>
      </c>
      <c r="T226" s="36">
        <f t="shared" si="54"/>
        <v>0</v>
      </c>
      <c r="U226" s="327">
        <f t="shared" si="51"/>
        <v>0</v>
      </c>
      <c r="V226" s="36">
        <f t="shared" si="55"/>
        <v>0</v>
      </c>
      <c r="W226" s="36">
        <f t="shared" si="55"/>
        <v>0</v>
      </c>
      <c r="X226" s="36">
        <f t="shared" si="55"/>
        <v>0</v>
      </c>
      <c r="Y226" s="36">
        <f t="shared" si="55"/>
        <v>0</v>
      </c>
      <c r="Z226" s="36">
        <f t="shared" si="55"/>
        <v>0</v>
      </c>
      <c r="AA226" s="36">
        <f t="shared" si="55"/>
        <v>0</v>
      </c>
      <c r="AB226" s="36">
        <f t="shared" si="55"/>
        <v>0</v>
      </c>
      <c r="AC226" s="36">
        <f t="shared" si="55"/>
        <v>0</v>
      </c>
      <c r="AD226" s="59"/>
    </row>
    <row r="227" ht="16.05" customHeight="1" spans="1:30">
      <c r="A227" s="43" t="s">
        <v>12913</v>
      </c>
      <c r="B227" s="317" t="s">
        <v>12914</v>
      </c>
      <c r="C227" s="327">
        <f t="shared" si="49"/>
        <v>0</v>
      </c>
      <c r="D227" s="327">
        <f t="shared" si="50"/>
        <v>0</v>
      </c>
      <c r="E227" s="36">
        <f t="shared" si="54"/>
        <v>0</v>
      </c>
      <c r="F227" s="36">
        <f t="shared" si="54"/>
        <v>0</v>
      </c>
      <c r="G227" s="36">
        <f t="shared" si="54"/>
        <v>0</v>
      </c>
      <c r="H227" s="36">
        <f t="shared" si="54"/>
        <v>0</v>
      </c>
      <c r="I227" s="36">
        <f t="shared" si="54"/>
        <v>0</v>
      </c>
      <c r="J227" s="36">
        <f t="shared" si="54"/>
        <v>0</v>
      </c>
      <c r="K227" s="36">
        <f t="shared" si="54"/>
        <v>0</v>
      </c>
      <c r="L227" s="36">
        <f t="shared" si="54"/>
        <v>0</v>
      </c>
      <c r="M227" s="36">
        <f t="shared" si="54"/>
        <v>0</v>
      </c>
      <c r="N227" s="36">
        <f t="shared" si="54"/>
        <v>0</v>
      </c>
      <c r="O227" s="36">
        <f t="shared" si="54"/>
        <v>0</v>
      </c>
      <c r="P227" s="36">
        <f t="shared" si="54"/>
        <v>0</v>
      </c>
      <c r="Q227" s="36">
        <f t="shared" si="54"/>
        <v>0</v>
      </c>
      <c r="R227" s="36">
        <f t="shared" si="54"/>
        <v>0</v>
      </c>
      <c r="S227" s="36">
        <f t="shared" si="54"/>
        <v>0</v>
      </c>
      <c r="T227" s="36">
        <f t="shared" si="54"/>
        <v>0</v>
      </c>
      <c r="U227" s="327">
        <f t="shared" si="51"/>
        <v>0</v>
      </c>
      <c r="V227" s="36">
        <f t="shared" si="55"/>
        <v>0</v>
      </c>
      <c r="W227" s="36">
        <f t="shared" si="55"/>
        <v>0</v>
      </c>
      <c r="X227" s="36">
        <f t="shared" si="55"/>
        <v>0</v>
      </c>
      <c r="Y227" s="36">
        <f t="shared" si="55"/>
        <v>0</v>
      </c>
      <c r="Z227" s="36">
        <f t="shared" si="55"/>
        <v>0</v>
      </c>
      <c r="AA227" s="36">
        <f t="shared" si="55"/>
        <v>0</v>
      </c>
      <c r="AB227" s="36">
        <f t="shared" si="55"/>
        <v>0</v>
      </c>
      <c r="AC227" s="36">
        <f t="shared" si="55"/>
        <v>0</v>
      </c>
      <c r="AD227" s="59"/>
    </row>
    <row r="228" ht="16.05" customHeight="1" spans="1:30">
      <c r="A228" s="43" t="s">
        <v>12915</v>
      </c>
      <c r="B228" s="317" t="s">
        <v>12916</v>
      </c>
      <c r="C228" s="327">
        <f t="shared" si="49"/>
        <v>0</v>
      </c>
      <c r="D228" s="327">
        <f t="shared" si="50"/>
        <v>0</v>
      </c>
      <c r="E228" s="36">
        <f t="shared" si="54"/>
        <v>0</v>
      </c>
      <c r="F228" s="36">
        <f t="shared" si="54"/>
        <v>0</v>
      </c>
      <c r="G228" s="36">
        <f t="shared" si="54"/>
        <v>0</v>
      </c>
      <c r="H228" s="36">
        <f t="shared" si="54"/>
        <v>0</v>
      </c>
      <c r="I228" s="36">
        <f t="shared" si="54"/>
        <v>0</v>
      </c>
      <c r="J228" s="36">
        <f t="shared" si="54"/>
        <v>0</v>
      </c>
      <c r="K228" s="36">
        <f t="shared" si="54"/>
        <v>0</v>
      </c>
      <c r="L228" s="36">
        <f t="shared" si="54"/>
        <v>0</v>
      </c>
      <c r="M228" s="36">
        <f t="shared" si="54"/>
        <v>0</v>
      </c>
      <c r="N228" s="36">
        <f t="shared" si="54"/>
        <v>0</v>
      </c>
      <c r="O228" s="36">
        <f t="shared" si="54"/>
        <v>0</v>
      </c>
      <c r="P228" s="36">
        <f t="shared" si="54"/>
        <v>0</v>
      </c>
      <c r="Q228" s="36">
        <f t="shared" si="54"/>
        <v>0</v>
      </c>
      <c r="R228" s="36">
        <f t="shared" si="54"/>
        <v>0</v>
      </c>
      <c r="S228" s="36">
        <f t="shared" si="54"/>
        <v>0</v>
      </c>
      <c r="T228" s="36">
        <f t="shared" si="54"/>
        <v>0</v>
      </c>
      <c r="U228" s="327">
        <f t="shared" si="51"/>
        <v>0</v>
      </c>
      <c r="V228" s="36">
        <f t="shared" si="55"/>
        <v>0</v>
      </c>
      <c r="W228" s="36">
        <f t="shared" si="55"/>
        <v>0</v>
      </c>
      <c r="X228" s="36">
        <f t="shared" si="55"/>
        <v>0</v>
      </c>
      <c r="Y228" s="36">
        <f t="shared" si="55"/>
        <v>0</v>
      </c>
      <c r="Z228" s="36">
        <f t="shared" si="55"/>
        <v>0</v>
      </c>
      <c r="AA228" s="36">
        <f t="shared" si="55"/>
        <v>0</v>
      </c>
      <c r="AB228" s="36">
        <f t="shared" si="55"/>
        <v>0</v>
      </c>
      <c r="AC228" s="36">
        <f t="shared" si="55"/>
        <v>0</v>
      </c>
      <c r="AD228" s="59"/>
    </row>
    <row r="229" ht="16.05" customHeight="1" spans="1:30">
      <c r="A229" s="43" t="s">
        <v>12917</v>
      </c>
      <c r="B229" s="317" t="s">
        <v>12918</v>
      </c>
      <c r="C229" s="327">
        <f t="shared" si="49"/>
        <v>0</v>
      </c>
      <c r="D229" s="327">
        <f t="shared" si="50"/>
        <v>0</v>
      </c>
      <c r="E229" s="36">
        <f t="shared" si="54"/>
        <v>0</v>
      </c>
      <c r="F229" s="36">
        <f t="shared" si="54"/>
        <v>0</v>
      </c>
      <c r="G229" s="36">
        <f t="shared" si="54"/>
        <v>0</v>
      </c>
      <c r="H229" s="36">
        <f t="shared" si="54"/>
        <v>0</v>
      </c>
      <c r="I229" s="36">
        <f t="shared" si="54"/>
        <v>0</v>
      </c>
      <c r="J229" s="36">
        <f t="shared" si="54"/>
        <v>0</v>
      </c>
      <c r="K229" s="36">
        <f t="shared" si="54"/>
        <v>0</v>
      </c>
      <c r="L229" s="36">
        <f t="shared" si="54"/>
        <v>0</v>
      </c>
      <c r="M229" s="36">
        <f t="shared" si="54"/>
        <v>0</v>
      </c>
      <c r="N229" s="36">
        <f t="shared" si="54"/>
        <v>0</v>
      </c>
      <c r="O229" s="36">
        <f t="shared" si="54"/>
        <v>0</v>
      </c>
      <c r="P229" s="36">
        <f t="shared" si="54"/>
        <v>0</v>
      </c>
      <c r="Q229" s="36">
        <f t="shared" si="54"/>
        <v>0</v>
      </c>
      <c r="R229" s="36">
        <f t="shared" si="54"/>
        <v>0</v>
      </c>
      <c r="S229" s="36">
        <f t="shared" si="54"/>
        <v>0</v>
      </c>
      <c r="T229" s="36">
        <f t="shared" si="54"/>
        <v>0</v>
      </c>
      <c r="U229" s="327">
        <f t="shared" si="51"/>
        <v>0</v>
      </c>
      <c r="V229" s="36">
        <f t="shared" si="55"/>
        <v>0</v>
      </c>
      <c r="W229" s="36">
        <f t="shared" si="55"/>
        <v>0</v>
      </c>
      <c r="X229" s="36">
        <f t="shared" si="55"/>
        <v>0</v>
      </c>
      <c r="Y229" s="36">
        <f t="shared" si="55"/>
        <v>0</v>
      </c>
      <c r="Z229" s="36">
        <f t="shared" si="55"/>
        <v>0</v>
      </c>
      <c r="AA229" s="36">
        <f t="shared" si="55"/>
        <v>0</v>
      </c>
      <c r="AB229" s="36">
        <f t="shared" si="55"/>
        <v>0</v>
      </c>
      <c r="AC229" s="36">
        <f t="shared" si="55"/>
        <v>0</v>
      </c>
      <c r="AD229" s="59"/>
    </row>
    <row r="230" ht="16.05" customHeight="1" spans="1:30">
      <c r="A230" s="43" t="s">
        <v>12919</v>
      </c>
      <c r="B230" s="317" t="s">
        <v>12920</v>
      </c>
      <c r="C230" s="327">
        <f t="shared" si="49"/>
        <v>0</v>
      </c>
      <c r="D230" s="327">
        <f t="shared" si="50"/>
        <v>0</v>
      </c>
      <c r="E230" s="36">
        <f t="shared" si="54"/>
        <v>0</v>
      </c>
      <c r="F230" s="36">
        <f t="shared" si="54"/>
        <v>0</v>
      </c>
      <c r="G230" s="36">
        <f t="shared" si="54"/>
        <v>0</v>
      </c>
      <c r="H230" s="36">
        <f t="shared" si="54"/>
        <v>0</v>
      </c>
      <c r="I230" s="36">
        <f t="shared" si="54"/>
        <v>0</v>
      </c>
      <c r="J230" s="36">
        <f t="shared" si="54"/>
        <v>0</v>
      </c>
      <c r="K230" s="36">
        <f t="shared" si="54"/>
        <v>0</v>
      </c>
      <c r="L230" s="36">
        <f t="shared" si="54"/>
        <v>0</v>
      </c>
      <c r="M230" s="36">
        <f t="shared" si="54"/>
        <v>0</v>
      </c>
      <c r="N230" s="36">
        <f t="shared" si="54"/>
        <v>0</v>
      </c>
      <c r="O230" s="36">
        <f t="shared" si="54"/>
        <v>0</v>
      </c>
      <c r="P230" s="36">
        <f t="shared" si="54"/>
        <v>0</v>
      </c>
      <c r="Q230" s="36">
        <f t="shared" si="54"/>
        <v>0</v>
      </c>
      <c r="R230" s="36">
        <f t="shared" si="54"/>
        <v>0</v>
      </c>
      <c r="S230" s="36">
        <f t="shared" si="54"/>
        <v>0</v>
      </c>
      <c r="T230" s="36">
        <f t="shared" si="54"/>
        <v>0</v>
      </c>
      <c r="U230" s="327">
        <f t="shared" si="51"/>
        <v>0</v>
      </c>
      <c r="V230" s="36">
        <f t="shared" si="55"/>
        <v>0</v>
      </c>
      <c r="W230" s="36">
        <f t="shared" si="55"/>
        <v>0</v>
      </c>
      <c r="X230" s="36">
        <f t="shared" si="55"/>
        <v>0</v>
      </c>
      <c r="Y230" s="36">
        <f t="shared" si="55"/>
        <v>0</v>
      </c>
      <c r="Z230" s="36">
        <f t="shared" si="55"/>
        <v>0</v>
      </c>
      <c r="AA230" s="36">
        <f t="shared" si="55"/>
        <v>0</v>
      </c>
      <c r="AB230" s="36">
        <f t="shared" si="55"/>
        <v>0</v>
      </c>
      <c r="AC230" s="36">
        <f t="shared" si="55"/>
        <v>0</v>
      </c>
      <c r="AD230" s="59"/>
    </row>
    <row r="231" ht="16.05" customHeight="1" spans="1:30">
      <c r="A231" s="43" t="s">
        <v>12921</v>
      </c>
      <c r="B231" s="317" t="s">
        <v>12922</v>
      </c>
      <c r="C231" s="327">
        <f t="shared" si="49"/>
        <v>0</v>
      </c>
      <c r="D231" s="327">
        <f t="shared" si="50"/>
        <v>0</v>
      </c>
      <c r="E231" s="36">
        <f t="shared" ref="E231:T240" si="56">SUMPRODUCT(E$377:E$599*(LEFT($A$377:$A$599,LEN($A231))=$A231))</f>
        <v>0</v>
      </c>
      <c r="F231" s="36">
        <f t="shared" si="56"/>
        <v>0</v>
      </c>
      <c r="G231" s="36">
        <f t="shared" si="56"/>
        <v>0</v>
      </c>
      <c r="H231" s="36">
        <f t="shared" si="56"/>
        <v>0</v>
      </c>
      <c r="I231" s="36">
        <f t="shared" si="56"/>
        <v>0</v>
      </c>
      <c r="J231" s="36">
        <f t="shared" si="56"/>
        <v>0</v>
      </c>
      <c r="K231" s="36">
        <f t="shared" si="56"/>
        <v>0</v>
      </c>
      <c r="L231" s="36">
        <f t="shared" si="56"/>
        <v>0</v>
      </c>
      <c r="M231" s="36">
        <f t="shared" si="56"/>
        <v>0</v>
      </c>
      <c r="N231" s="36">
        <f t="shared" si="56"/>
        <v>0</v>
      </c>
      <c r="O231" s="36">
        <f t="shared" si="56"/>
        <v>0</v>
      </c>
      <c r="P231" s="36">
        <f t="shared" si="56"/>
        <v>0</v>
      </c>
      <c r="Q231" s="36">
        <f t="shared" si="56"/>
        <v>0</v>
      </c>
      <c r="R231" s="36">
        <f t="shared" si="56"/>
        <v>0</v>
      </c>
      <c r="S231" s="36">
        <f t="shared" si="56"/>
        <v>0</v>
      </c>
      <c r="T231" s="36">
        <f t="shared" si="56"/>
        <v>0</v>
      </c>
      <c r="U231" s="327">
        <f t="shared" si="51"/>
        <v>0</v>
      </c>
      <c r="V231" s="36">
        <f t="shared" ref="V231:AC240" si="57">SUMPRODUCT(V$377:V$599*(LEFT($A$377:$A$599,LEN($A231))=$A231))</f>
        <v>0</v>
      </c>
      <c r="W231" s="36">
        <f t="shared" si="57"/>
        <v>0</v>
      </c>
      <c r="X231" s="36">
        <f t="shared" si="57"/>
        <v>0</v>
      </c>
      <c r="Y231" s="36">
        <f t="shared" si="57"/>
        <v>0</v>
      </c>
      <c r="Z231" s="36">
        <f t="shared" si="57"/>
        <v>0</v>
      </c>
      <c r="AA231" s="36">
        <f t="shared" si="57"/>
        <v>0</v>
      </c>
      <c r="AB231" s="36">
        <f t="shared" si="57"/>
        <v>0</v>
      </c>
      <c r="AC231" s="36">
        <f t="shared" si="57"/>
        <v>0</v>
      </c>
      <c r="AD231" s="59"/>
    </row>
    <row r="232" ht="16.05" customHeight="1" spans="1:30">
      <c r="A232" s="43" t="s">
        <v>12923</v>
      </c>
      <c r="B232" s="317" t="s">
        <v>12924</v>
      </c>
      <c r="C232" s="327">
        <f t="shared" si="49"/>
        <v>0</v>
      </c>
      <c r="D232" s="327">
        <f t="shared" si="50"/>
        <v>0</v>
      </c>
      <c r="E232" s="36">
        <f t="shared" si="56"/>
        <v>0</v>
      </c>
      <c r="F232" s="36">
        <f t="shared" si="56"/>
        <v>0</v>
      </c>
      <c r="G232" s="36">
        <f t="shared" si="56"/>
        <v>0</v>
      </c>
      <c r="H232" s="36">
        <f t="shared" si="56"/>
        <v>0</v>
      </c>
      <c r="I232" s="36">
        <f t="shared" si="56"/>
        <v>0</v>
      </c>
      <c r="J232" s="36">
        <f t="shared" si="56"/>
        <v>0</v>
      </c>
      <c r="K232" s="36">
        <f t="shared" si="56"/>
        <v>0</v>
      </c>
      <c r="L232" s="36">
        <f t="shared" si="56"/>
        <v>0</v>
      </c>
      <c r="M232" s="36">
        <f t="shared" si="56"/>
        <v>0</v>
      </c>
      <c r="N232" s="36">
        <f t="shared" si="56"/>
        <v>0</v>
      </c>
      <c r="O232" s="36">
        <f t="shared" si="56"/>
        <v>0</v>
      </c>
      <c r="P232" s="36">
        <f t="shared" si="56"/>
        <v>0</v>
      </c>
      <c r="Q232" s="36">
        <f t="shared" si="56"/>
        <v>0</v>
      </c>
      <c r="R232" s="36">
        <f t="shared" si="56"/>
        <v>0</v>
      </c>
      <c r="S232" s="36">
        <f t="shared" si="56"/>
        <v>0</v>
      </c>
      <c r="T232" s="36">
        <f t="shared" si="56"/>
        <v>0</v>
      </c>
      <c r="U232" s="327">
        <f t="shared" si="51"/>
        <v>0</v>
      </c>
      <c r="V232" s="36">
        <f t="shared" si="57"/>
        <v>0</v>
      </c>
      <c r="W232" s="36">
        <f t="shared" si="57"/>
        <v>0</v>
      </c>
      <c r="X232" s="36">
        <f t="shared" si="57"/>
        <v>0</v>
      </c>
      <c r="Y232" s="36">
        <f t="shared" si="57"/>
        <v>0</v>
      </c>
      <c r="Z232" s="36">
        <f t="shared" si="57"/>
        <v>0</v>
      </c>
      <c r="AA232" s="36">
        <f t="shared" si="57"/>
        <v>0</v>
      </c>
      <c r="AB232" s="36">
        <f t="shared" si="57"/>
        <v>0</v>
      </c>
      <c r="AC232" s="36">
        <f t="shared" si="57"/>
        <v>0</v>
      </c>
      <c r="AD232" s="59"/>
    </row>
    <row r="233" ht="16.05" customHeight="1" spans="1:30">
      <c r="A233" s="43" t="s">
        <v>12925</v>
      </c>
      <c r="B233" s="317" t="s">
        <v>12926</v>
      </c>
      <c r="C233" s="327">
        <f t="shared" si="49"/>
        <v>0</v>
      </c>
      <c r="D233" s="327">
        <f t="shared" si="50"/>
        <v>0</v>
      </c>
      <c r="E233" s="36">
        <f t="shared" si="56"/>
        <v>0</v>
      </c>
      <c r="F233" s="36">
        <f t="shared" si="56"/>
        <v>0</v>
      </c>
      <c r="G233" s="36">
        <f t="shared" si="56"/>
        <v>0</v>
      </c>
      <c r="H233" s="36">
        <f t="shared" si="56"/>
        <v>0</v>
      </c>
      <c r="I233" s="36">
        <f t="shared" si="56"/>
        <v>0</v>
      </c>
      <c r="J233" s="36">
        <f t="shared" si="56"/>
        <v>0</v>
      </c>
      <c r="K233" s="36">
        <f t="shared" si="56"/>
        <v>0</v>
      </c>
      <c r="L233" s="36">
        <f t="shared" si="56"/>
        <v>0</v>
      </c>
      <c r="M233" s="36">
        <f t="shared" si="56"/>
        <v>0</v>
      </c>
      <c r="N233" s="36">
        <f t="shared" si="56"/>
        <v>0</v>
      </c>
      <c r="O233" s="36">
        <f t="shared" si="56"/>
        <v>0</v>
      </c>
      <c r="P233" s="36">
        <f t="shared" si="56"/>
        <v>0</v>
      </c>
      <c r="Q233" s="36">
        <f t="shared" si="56"/>
        <v>0</v>
      </c>
      <c r="R233" s="36">
        <f t="shared" si="56"/>
        <v>0</v>
      </c>
      <c r="S233" s="36">
        <f t="shared" si="56"/>
        <v>0</v>
      </c>
      <c r="T233" s="36">
        <f t="shared" si="56"/>
        <v>0</v>
      </c>
      <c r="U233" s="327">
        <f t="shared" si="51"/>
        <v>0</v>
      </c>
      <c r="V233" s="36">
        <f t="shared" si="57"/>
        <v>0</v>
      </c>
      <c r="W233" s="36">
        <f t="shared" si="57"/>
        <v>0</v>
      </c>
      <c r="X233" s="36">
        <f t="shared" si="57"/>
        <v>0</v>
      </c>
      <c r="Y233" s="36">
        <f t="shared" si="57"/>
        <v>0</v>
      </c>
      <c r="Z233" s="36">
        <f t="shared" si="57"/>
        <v>0</v>
      </c>
      <c r="AA233" s="36">
        <f t="shared" si="57"/>
        <v>0</v>
      </c>
      <c r="AB233" s="36">
        <f t="shared" si="57"/>
        <v>0</v>
      </c>
      <c r="AC233" s="36">
        <f t="shared" si="57"/>
        <v>0</v>
      </c>
      <c r="AD233" s="59"/>
    </row>
    <row r="234" ht="16.05" customHeight="1" spans="1:30">
      <c r="A234" s="43" t="s">
        <v>12927</v>
      </c>
      <c r="B234" s="317" t="s">
        <v>12928</v>
      </c>
      <c r="C234" s="327">
        <f t="shared" si="49"/>
        <v>0</v>
      </c>
      <c r="D234" s="327">
        <f t="shared" si="50"/>
        <v>0</v>
      </c>
      <c r="E234" s="36">
        <f t="shared" si="56"/>
        <v>0</v>
      </c>
      <c r="F234" s="36">
        <f t="shared" si="56"/>
        <v>0</v>
      </c>
      <c r="G234" s="36">
        <f t="shared" si="56"/>
        <v>0</v>
      </c>
      <c r="H234" s="36">
        <f t="shared" si="56"/>
        <v>0</v>
      </c>
      <c r="I234" s="36">
        <f t="shared" si="56"/>
        <v>0</v>
      </c>
      <c r="J234" s="36">
        <f t="shared" si="56"/>
        <v>0</v>
      </c>
      <c r="K234" s="36">
        <f t="shared" si="56"/>
        <v>0</v>
      </c>
      <c r="L234" s="36">
        <f t="shared" si="56"/>
        <v>0</v>
      </c>
      <c r="M234" s="36">
        <f t="shared" si="56"/>
        <v>0</v>
      </c>
      <c r="N234" s="36">
        <f t="shared" si="56"/>
        <v>0</v>
      </c>
      <c r="O234" s="36">
        <f t="shared" si="56"/>
        <v>0</v>
      </c>
      <c r="P234" s="36">
        <f t="shared" si="56"/>
        <v>0</v>
      </c>
      <c r="Q234" s="36">
        <f t="shared" si="56"/>
        <v>0</v>
      </c>
      <c r="R234" s="36">
        <f t="shared" si="56"/>
        <v>0</v>
      </c>
      <c r="S234" s="36">
        <f t="shared" si="56"/>
        <v>0</v>
      </c>
      <c r="T234" s="36">
        <f t="shared" si="56"/>
        <v>0</v>
      </c>
      <c r="U234" s="327">
        <f t="shared" si="51"/>
        <v>0</v>
      </c>
      <c r="V234" s="36">
        <f t="shared" si="57"/>
        <v>0</v>
      </c>
      <c r="W234" s="36">
        <f t="shared" si="57"/>
        <v>0</v>
      </c>
      <c r="X234" s="36">
        <f t="shared" si="57"/>
        <v>0</v>
      </c>
      <c r="Y234" s="36">
        <f t="shared" si="57"/>
        <v>0</v>
      </c>
      <c r="Z234" s="36">
        <f t="shared" si="57"/>
        <v>0</v>
      </c>
      <c r="AA234" s="36">
        <f t="shared" si="57"/>
        <v>0</v>
      </c>
      <c r="AB234" s="36">
        <f t="shared" si="57"/>
        <v>0</v>
      </c>
      <c r="AC234" s="36">
        <f t="shared" si="57"/>
        <v>0</v>
      </c>
      <c r="AD234" s="59"/>
    </row>
    <row r="235" ht="16.05" customHeight="1" spans="1:30">
      <c r="A235" s="43" t="s">
        <v>12929</v>
      </c>
      <c r="B235" s="317" t="s">
        <v>12930</v>
      </c>
      <c r="C235" s="327">
        <f t="shared" si="49"/>
        <v>0</v>
      </c>
      <c r="D235" s="327">
        <f t="shared" si="50"/>
        <v>0</v>
      </c>
      <c r="E235" s="36">
        <f t="shared" si="56"/>
        <v>0</v>
      </c>
      <c r="F235" s="36">
        <f t="shared" si="56"/>
        <v>0</v>
      </c>
      <c r="G235" s="36">
        <f t="shared" si="56"/>
        <v>0</v>
      </c>
      <c r="H235" s="36">
        <f t="shared" si="56"/>
        <v>0</v>
      </c>
      <c r="I235" s="36">
        <f t="shared" si="56"/>
        <v>0</v>
      </c>
      <c r="J235" s="36">
        <f t="shared" si="56"/>
        <v>0</v>
      </c>
      <c r="K235" s="36">
        <f t="shared" si="56"/>
        <v>0</v>
      </c>
      <c r="L235" s="36">
        <f t="shared" si="56"/>
        <v>0</v>
      </c>
      <c r="M235" s="36">
        <f t="shared" si="56"/>
        <v>0</v>
      </c>
      <c r="N235" s="36">
        <f t="shared" si="56"/>
        <v>0</v>
      </c>
      <c r="O235" s="36">
        <f t="shared" si="56"/>
        <v>0</v>
      </c>
      <c r="P235" s="36">
        <f t="shared" si="56"/>
        <v>0</v>
      </c>
      <c r="Q235" s="36">
        <f t="shared" si="56"/>
        <v>0</v>
      </c>
      <c r="R235" s="36">
        <f t="shared" si="56"/>
        <v>0</v>
      </c>
      <c r="S235" s="36">
        <f t="shared" si="56"/>
        <v>0</v>
      </c>
      <c r="T235" s="36">
        <f t="shared" si="56"/>
        <v>0</v>
      </c>
      <c r="U235" s="327">
        <f t="shared" si="51"/>
        <v>0</v>
      </c>
      <c r="V235" s="36">
        <f t="shared" si="57"/>
        <v>0</v>
      </c>
      <c r="W235" s="36">
        <f t="shared" si="57"/>
        <v>0</v>
      </c>
      <c r="X235" s="36">
        <f t="shared" si="57"/>
        <v>0</v>
      </c>
      <c r="Y235" s="36">
        <f t="shared" si="57"/>
        <v>0</v>
      </c>
      <c r="Z235" s="36">
        <f t="shared" si="57"/>
        <v>0</v>
      </c>
      <c r="AA235" s="36">
        <f t="shared" si="57"/>
        <v>0</v>
      </c>
      <c r="AB235" s="36">
        <f t="shared" si="57"/>
        <v>0</v>
      </c>
      <c r="AC235" s="36">
        <f t="shared" si="57"/>
        <v>0</v>
      </c>
      <c r="AD235" s="59"/>
    </row>
    <row r="236" ht="16.05" customHeight="1" spans="1:30">
      <c r="A236" s="43" t="s">
        <v>12931</v>
      </c>
      <c r="B236" s="317" t="s">
        <v>12932</v>
      </c>
      <c r="C236" s="327">
        <f t="shared" si="49"/>
        <v>0</v>
      </c>
      <c r="D236" s="327">
        <f t="shared" si="50"/>
        <v>0</v>
      </c>
      <c r="E236" s="36">
        <f t="shared" si="56"/>
        <v>0</v>
      </c>
      <c r="F236" s="36">
        <f t="shared" si="56"/>
        <v>0</v>
      </c>
      <c r="G236" s="36">
        <f t="shared" si="56"/>
        <v>0</v>
      </c>
      <c r="H236" s="36">
        <f t="shared" si="56"/>
        <v>0</v>
      </c>
      <c r="I236" s="36">
        <f t="shared" si="56"/>
        <v>0</v>
      </c>
      <c r="J236" s="36">
        <f t="shared" si="56"/>
        <v>0</v>
      </c>
      <c r="K236" s="36">
        <f t="shared" si="56"/>
        <v>0</v>
      </c>
      <c r="L236" s="36">
        <f t="shared" si="56"/>
        <v>0</v>
      </c>
      <c r="M236" s="36">
        <f t="shared" si="56"/>
        <v>0</v>
      </c>
      <c r="N236" s="36">
        <f t="shared" si="56"/>
        <v>0</v>
      </c>
      <c r="O236" s="36">
        <f t="shared" si="56"/>
        <v>0</v>
      </c>
      <c r="P236" s="36">
        <f t="shared" si="56"/>
        <v>0</v>
      </c>
      <c r="Q236" s="36">
        <f t="shared" si="56"/>
        <v>0</v>
      </c>
      <c r="R236" s="36">
        <f t="shared" si="56"/>
        <v>0</v>
      </c>
      <c r="S236" s="36">
        <f t="shared" si="56"/>
        <v>0</v>
      </c>
      <c r="T236" s="36">
        <f t="shared" si="56"/>
        <v>0</v>
      </c>
      <c r="U236" s="327">
        <f t="shared" si="51"/>
        <v>0</v>
      </c>
      <c r="V236" s="36">
        <f t="shared" si="57"/>
        <v>0</v>
      </c>
      <c r="W236" s="36">
        <f t="shared" si="57"/>
        <v>0</v>
      </c>
      <c r="X236" s="36">
        <f t="shared" si="57"/>
        <v>0</v>
      </c>
      <c r="Y236" s="36">
        <f t="shared" si="57"/>
        <v>0</v>
      </c>
      <c r="Z236" s="36">
        <f t="shared" si="57"/>
        <v>0</v>
      </c>
      <c r="AA236" s="36">
        <f t="shared" si="57"/>
        <v>0</v>
      </c>
      <c r="AB236" s="36">
        <f t="shared" si="57"/>
        <v>0</v>
      </c>
      <c r="AC236" s="36">
        <f t="shared" si="57"/>
        <v>0</v>
      </c>
      <c r="AD236" s="59"/>
    </row>
    <row r="237" ht="16.05" customHeight="1" spans="1:30">
      <c r="A237" s="43" t="s">
        <v>12933</v>
      </c>
      <c r="B237" s="317" t="s">
        <v>12934</v>
      </c>
      <c r="C237" s="327">
        <f t="shared" si="49"/>
        <v>0</v>
      </c>
      <c r="D237" s="327">
        <f t="shared" si="50"/>
        <v>0</v>
      </c>
      <c r="E237" s="36">
        <f t="shared" si="56"/>
        <v>0</v>
      </c>
      <c r="F237" s="36">
        <f t="shared" si="56"/>
        <v>0</v>
      </c>
      <c r="G237" s="36">
        <f t="shared" si="56"/>
        <v>0</v>
      </c>
      <c r="H237" s="36">
        <f t="shared" si="56"/>
        <v>0</v>
      </c>
      <c r="I237" s="36">
        <f t="shared" si="56"/>
        <v>0</v>
      </c>
      <c r="J237" s="36">
        <f t="shared" si="56"/>
        <v>0</v>
      </c>
      <c r="K237" s="36">
        <f t="shared" si="56"/>
        <v>0</v>
      </c>
      <c r="L237" s="36">
        <f t="shared" si="56"/>
        <v>0</v>
      </c>
      <c r="M237" s="36">
        <f t="shared" si="56"/>
        <v>0</v>
      </c>
      <c r="N237" s="36">
        <f t="shared" si="56"/>
        <v>0</v>
      </c>
      <c r="O237" s="36">
        <f t="shared" si="56"/>
        <v>0</v>
      </c>
      <c r="P237" s="36">
        <f t="shared" si="56"/>
        <v>0</v>
      </c>
      <c r="Q237" s="36">
        <f t="shared" si="56"/>
        <v>0</v>
      </c>
      <c r="R237" s="36">
        <f t="shared" si="56"/>
        <v>0</v>
      </c>
      <c r="S237" s="36">
        <f t="shared" si="56"/>
        <v>0</v>
      </c>
      <c r="T237" s="36">
        <f t="shared" si="56"/>
        <v>0</v>
      </c>
      <c r="U237" s="327">
        <f t="shared" si="51"/>
        <v>0</v>
      </c>
      <c r="V237" s="36">
        <f t="shared" si="57"/>
        <v>0</v>
      </c>
      <c r="W237" s="36">
        <f t="shared" si="57"/>
        <v>0</v>
      </c>
      <c r="X237" s="36">
        <f t="shared" si="57"/>
        <v>0</v>
      </c>
      <c r="Y237" s="36">
        <f t="shared" si="57"/>
        <v>0</v>
      </c>
      <c r="Z237" s="36">
        <f t="shared" si="57"/>
        <v>0</v>
      </c>
      <c r="AA237" s="36">
        <f t="shared" si="57"/>
        <v>0</v>
      </c>
      <c r="AB237" s="36">
        <f t="shared" si="57"/>
        <v>0</v>
      </c>
      <c r="AC237" s="36">
        <f t="shared" si="57"/>
        <v>0</v>
      </c>
      <c r="AD237" s="59"/>
    </row>
    <row r="238" ht="16.05" customHeight="1" spans="1:30">
      <c r="A238" s="43" t="s">
        <v>12935</v>
      </c>
      <c r="B238" s="317" t="s">
        <v>12936</v>
      </c>
      <c r="C238" s="327">
        <f t="shared" si="49"/>
        <v>0</v>
      </c>
      <c r="D238" s="327">
        <f t="shared" si="50"/>
        <v>0</v>
      </c>
      <c r="E238" s="36">
        <f t="shared" si="56"/>
        <v>0</v>
      </c>
      <c r="F238" s="36">
        <f t="shared" si="56"/>
        <v>0</v>
      </c>
      <c r="G238" s="36">
        <f t="shared" si="56"/>
        <v>0</v>
      </c>
      <c r="H238" s="36">
        <f t="shared" si="56"/>
        <v>0</v>
      </c>
      <c r="I238" s="36">
        <f t="shared" si="56"/>
        <v>0</v>
      </c>
      <c r="J238" s="36">
        <f t="shared" si="56"/>
        <v>0</v>
      </c>
      <c r="K238" s="36">
        <f t="shared" si="56"/>
        <v>0</v>
      </c>
      <c r="L238" s="36">
        <f t="shared" si="56"/>
        <v>0</v>
      </c>
      <c r="M238" s="36">
        <f t="shared" si="56"/>
        <v>0</v>
      </c>
      <c r="N238" s="36">
        <f t="shared" si="56"/>
        <v>0</v>
      </c>
      <c r="O238" s="36">
        <f t="shared" si="56"/>
        <v>0</v>
      </c>
      <c r="P238" s="36">
        <f t="shared" si="56"/>
        <v>0</v>
      </c>
      <c r="Q238" s="36">
        <f t="shared" si="56"/>
        <v>0</v>
      </c>
      <c r="R238" s="36">
        <f t="shared" si="56"/>
        <v>0</v>
      </c>
      <c r="S238" s="36">
        <f t="shared" si="56"/>
        <v>0</v>
      </c>
      <c r="T238" s="36">
        <f t="shared" si="56"/>
        <v>0</v>
      </c>
      <c r="U238" s="327">
        <f t="shared" si="51"/>
        <v>0</v>
      </c>
      <c r="V238" s="36">
        <f t="shared" si="57"/>
        <v>0</v>
      </c>
      <c r="W238" s="36">
        <f t="shared" si="57"/>
        <v>0</v>
      </c>
      <c r="X238" s="36">
        <f t="shared" si="57"/>
        <v>0</v>
      </c>
      <c r="Y238" s="36">
        <f t="shared" si="57"/>
        <v>0</v>
      </c>
      <c r="Z238" s="36">
        <f t="shared" si="57"/>
        <v>0</v>
      </c>
      <c r="AA238" s="36">
        <f t="shared" si="57"/>
        <v>0</v>
      </c>
      <c r="AB238" s="36">
        <f t="shared" si="57"/>
        <v>0</v>
      </c>
      <c r="AC238" s="36">
        <f t="shared" si="57"/>
        <v>0</v>
      </c>
      <c r="AD238" s="59"/>
    </row>
    <row r="239" ht="16.05" customHeight="1" spans="1:30">
      <c r="A239" s="43" t="s">
        <v>12937</v>
      </c>
      <c r="B239" s="317" t="s">
        <v>12938</v>
      </c>
      <c r="C239" s="327">
        <f t="shared" si="49"/>
        <v>0</v>
      </c>
      <c r="D239" s="327">
        <f t="shared" si="50"/>
        <v>0</v>
      </c>
      <c r="E239" s="36">
        <f t="shared" si="56"/>
        <v>0</v>
      </c>
      <c r="F239" s="36">
        <f t="shared" si="56"/>
        <v>0</v>
      </c>
      <c r="G239" s="36">
        <f t="shared" si="56"/>
        <v>0</v>
      </c>
      <c r="H239" s="36">
        <f t="shared" si="56"/>
        <v>0</v>
      </c>
      <c r="I239" s="36">
        <f t="shared" si="56"/>
        <v>0</v>
      </c>
      <c r="J239" s="36">
        <f t="shared" si="56"/>
        <v>0</v>
      </c>
      <c r="K239" s="36">
        <f t="shared" si="56"/>
        <v>0</v>
      </c>
      <c r="L239" s="36">
        <f t="shared" si="56"/>
        <v>0</v>
      </c>
      <c r="M239" s="36">
        <f t="shared" si="56"/>
        <v>0</v>
      </c>
      <c r="N239" s="36">
        <f t="shared" si="56"/>
        <v>0</v>
      </c>
      <c r="O239" s="36">
        <f t="shared" si="56"/>
        <v>0</v>
      </c>
      <c r="P239" s="36">
        <f t="shared" si="56"/>
        <v>0</v>
      </c>
      <c r="Q239" s="36">
        <f t="shared" si="56"/>
        <v>0</v>
      </c>
      <c r="R239" s="36">
        <f t="shared" si="56"/>
        <v>0</v>
      </c>
      <c r="S239" s="36">
        <f t="shared" si="56"/>
        <v>0</v>
      </c>
      <c r="T239" s="36">
        <f t="shared" si="56"/>
        <v>0</v>
      </c>
      <c r="U239" s="327">
        <f t="shared" si="51"/>
        <v>0</v>
      </c>
      <c r="V239" s="36">
        <f t="shared" si="57"/>
        <v>0</v>
      </c>
      <c r="W239" s="36">
        <f t="shared" si="57"/>
        <v>0</v>
      </c>
      <c r="X239" s="36">
        <f t="shared" si="57"/>
        <v>0</v>
      </c>
      <c r="Y239" s="36">
        <f t="shared" si="57"/>
        <v>0</v>
      </c>
      <c r="Z239" s="36">
        <f t="shared" si="57"/>
        <v>0</v>
      </c>
      <c r="AA239" s="36">
        <f t="shared" si="57"/>
        <v>0</v>
      </c>
      <c r="AB239" s="36">
        <f t="shared" si="57"/>
        <v>0</v>
      </c>
      <c r="AC239" s="36">
        <f t="shared" si="57"/>
        <v>0</v>
      </c>
      <c r="AD239" s="59"/>
    </row>
    <row r="240" ht="16.05" customHeight="1" spans="1:30">
      <c r="A240" s="43" t="s">
        <v>12939</v>
      </c>
      <c r="B240" s="317" t="s">
        <v>12940</v>
      </c>
      <c r="C240" s="327">
        <f t="shared" si="49"/>
        <v>0</v>
      </c>
      <c r="D240" s="327">
        <f t="shared" si="50"/>
        <v>0</v>
      </c>
      <c r="E240" s="36">
        <f t="shared" si="56"/>
        <v>0</v>
      </c>
      <c r="F240" s="36">
        <f t="shared" si="56"/>
        <v>0</v>
      </c>
      <c r="G240" s="36">
        <f t="shared" si="56"/>
        <v>0</v>
      </c>
      <c r="H240" s="36">
        <f t="shared" si="56"/>
        <v>0</v>
      </c>
      <c r="I240" s="36">
        <f t="shared" si="56"/>
        <v>0</v>
      </c>
      <c r="J240" s="36">
        <f t="shared" si="56"/>
        <v>0</v>
      </c>
      <c r="K240" s="36">
        <f t="shared" si="56"/>
        <v>0</v>
      </c>
      <c r="L240" s="36">
        <f t="shared" si="56"/>
        <v>0</v>
      </c>
      <c r="M240" s="36">
        <f t="shared" si="56"/>
        <v>0</v>
      </c>
      <c r="N240" s="36">
        <f t="shared" si="56"/>
        <v>0</v>
      </c>
      <c r="O240" s="36">
        <f t="shared" si="56"/>
        <v>0</v>
      </c>
      <c r="P240" s="36">
        <f t="shared" si="56"/>
        <v>0</v>
      </c>
      <c r="Q240" s="36">
        <f t="shared" si="56"/>
        <v>0</v>
      </c>
      <c r="R240" s="36">
        <f t="shared" si="56"/>
        <v>0</v>
      </c>
      <c r="S240" s="36">
        <f t="shared" si="56"/>
        <v>0</v>
      </c>
      <c r="T240" s="36">
        <f t="shared" si="56"/>
        <v>0</v>
      </c>
      <c r="U240" s="327">
        <f t="shared" si="51"/>
        <v>0</v>
      </c>
      <c r="V240" s="36">
        <f t="shared" si="57"/>
        <v>0</v>
      </c>
      <c r="W240" s="36">
        <f t="shared" si="57"/>
        <v>0</v>
      </c>
      <c r="X240" s="36">
        <f t="shared" si="57"/>
        <v>0</v>
      </c>
      <c r="Y240" s="36">
        <f t="shared" si="57"/>
        <v>0</v>
      </c>
      <c r="Z240" s="36">
        <f t="shared" si="57"/>
        <v>0</v>
      </c>
      <c r="AA240" s="36">
        <f t="shared" si="57"/>
        <v>0</v>
      </c>
      <c r="AB240" s="36">
        <f t="shared" si="57"/>
        <v>0</v>
      </c>
      <c r="AC240" s="36">
        <f t="shared" si="57"/>
        <v>0</v>
      </c>
      <c r="AD240" s="59"/>
    </row>
    <row r="241" ht="16.05" customHeight="1" spans="1:30">
      <c r="A241" s="43" t="s">
        <v>12941</v>
      </c>
      <c r="B241" s="317" t="s">
        <v>12942</v>
      </c>
      <c r="C241" s="327">
        <f t="shared" si="49"/>
        <v>0</v>
      </c>
      <c r="D241" s="327">
        <f t="shared" si="50"/>
        <v>0</v>
      </c>
      <c r="E241" s="36">
        <f t="shared" ref="E241:T250" si="58">SUMPRODUCT(E$377:E$599*(LEFT($A$377:$A$599,LEN($A241))=$A241))</f>
        <v>0</v>
      </c>
      <c r="F241" s="36">
        <f t="shared" si="58"/>
        <v>0</v>
      </c>
      <c r="G241" s="36">
        <f t="shared" si="58"/>
        <v>0</v>
      </c>
      <c r="H241" s="36">
        <f t="shared" si="58"/>
        <v>0</v>
      </c>
      <c r="I241" s="36">
        <f t="shared" si="58"/>
        <v>0</v>
      </c>
      <c r="J241" s="36">
        <f t="shared" si="58"/>
        <v>0</v>
      </c>
      <c r="K241" s="36">
        <f t="shared" si="58"/>
        <v>0</v>
      </c>
      <c r="L241" s="36">
        <f t="shared" si="58"/>
        <v>0</v>
      </c>
      <c r="M241" s="36">
        <f t="shared" si="58"/>
        <v>0</v>
      </c>
      <c r="N241" s="36">
        <f t="shared" si="58"/>
        <v>0</v>
      </c>
      <c r="O241" s="36">
        <f t="shared" si="58"/>
        <v>0</v>
      </c>
      <c r="P241" s="36">
        <f t="shared" si="58"/>
        <v>0</v>
      </c>
      <c r="Q241" s="36">
        <f t="shared" si="58"/>
        <v>0</v>
      </c>
      <c r="R241" s="36">
        <f t="shared" si="58"/>
        <v>0</v>
      </c>
      <c r="S241" s="36">
        <f t="shared" si="58"/>
        <v>0</v>
      </c>
      <c r="T241" s="36">
        <f t="shared" si="58"/>
        <v>0</v>
      </c>
      <c r="U241" s="327">
        <f t="shared" si="51"/>
        <v>0</v>
      </c>
      <c r="V241" s="36">
        <f t="shared" ref="V241:AC250" si="59">SUMPRODUCT(V$377:V$599*(LEFT($A$377:$A$599,LEN($A241))=$A241))</f>
        <v>0</v>
      </c>
      <c r="W241" s="36">
        <f t="shared" si="59"/>
        <v>0</v>
      </c>
      <c r="X241" s="36">
        <f t="shared" si="59"/>
        <v>0</v>
      </c>
      <c r="Y241" s="36">
        <f t="shared" si="59"/>
        <v>0</v>
      </c>
      <c r="Z241" s="36">
        <f t="shared" si="59"/>
        <v>0</v>
      </c>
      <c r="AA241" s="36">
        <f t="shared" si="59"/>
        <v>0</v>
      </c>
      <c r="AB241" s="36">
        <f t="shared" si="59"/>
        <v>0</v>
      </c>
      <c r="AC241" s="36">
        <f t="shared" si="59"/>
        <v>0</v>
      </c>
      <c r="AD241" s="59"/>
    </row>
    <row r="242" ht="16.05" customHeight="1" spans="1:30">
      <c r="A242" s="43" t="s">
        <v>12943</v>
      </c>
      <c r="B242" s="317" t="s">
        <v>12944</v>
      </c>
      <c r="C242" s="327">
        <f t="shared" si="49"/>
        <v>0</v>
      </c>
      <c r="D242" s="327">
        <f t="shared" si="50"/>
        <v>0</v>
      </c>
      <c r="E242" s="36">
        <f t="shared" si="58"/>
        <v>0</v>
      </c>
      <c r="F242" s="36">
        <f t="shared" si="58"/>
        <v>0</v>
      </c>
      <c r="G242" s="36">
        <f t="shared" si="58"/>
        <v>0</v>
      </c>
      <c r="H242" s="36">
        <f t="shared" si="58"/>
        <v>0</v>
      </c>
      <c r="I242" s="36">
        <f t="shared" si="58"/>
        <v>0</v>
      </c>
      <c r="J242" s="36">
        <f t="shared" si="58"/>
        <v>0</v>
      </c>
      <c r="K242" s="36">
        <f t="shared" si="58"/>
        <v>0</v>
      </c>
      <c r="L242" s="36">
        <f t="shared" si="58"/>
        <v>0</v>
      </c>
      <c r="M242" s="36">
        <f t="shared" si="58"/>
        <v>0</v>
      </c>
      <c r="N242" s="36">
        <f t="shared" si="58"/>
        <v>0</v>
      </c>
      <c r="O242" s="36">
        <f t="shared" si="58"/>
        <v>0</v>
      </c>
      <c r="P242" s="36">
        <f t="shared" si="58"/>
        <v>0</v>
      </c>
      <c r="Q242" s="36">
        <f t="shared" si="58"/>
        <v>0</v>
      </c>
      <c r="R242" s="36">
        <f t="shared" si="58"/>
        <v>0</v>
      </c>
      <c r="S242" s="36">
        <f t="shared" si="58"/>
        <v>0</v>
      </c>
      <c r="T242" s="36">
        <f t="shared" si="58"/>
        <v>0</v>
      </c>
      <c r="U242" s="327">
        <f t="shared" si="51"/>
        <v>0</v>
      </c>
      <c r="V242" s="36">
        <f t="shared" si="59"/>
        <v>0</v>
      </c>
      <c r="W242" s="36">
        <f t="shared" si="59"/>
        <v>0</v>
      </c>
      <c r="X242" s="36">
        <f t="shared" si="59"/>
        <v>0</v>
      </c>
      <c r="Y242" s="36">
        <f t="shared" si="59"/>
        <v>0</v>
      </c>
      <c r="Z242" s="36">
        <f t="shared" si="59"/>
        <v>0</v>
      </c>
      <c r="AA242" s="36">
        <f t="shared" si="59"/>
        <v>0</v>
      </c>
      <c r="AB242" s="36">
        <f t="shared" si="59"/>
        <v>0</v>
      </c>
      <c r="AC242" s="36">
        <f t="shared" si="59"/>
        <v>0</v>
      </c>
      <c r="AD242" s="59"/>
    </row>
    <row r="243" ht="16.05" customHeight="1" spans="1:30">
      <c r="A243" s="43" t="s">
        <v>12945</v>
      </c>
      <c r="B243" s="317" t="s">
        <v>12946</v>
      </c>
      <c r="C243" s="327">
        <f t="shared" si="49"/>
        <v>0</v>
      </c>
      <c r="D243" s="327">
        <f t="shared" si="50"/>
        <v>0</v>
      </c>
      <c r="E243" s="36">
        <f t="shared" si="58"/>
        <v>0</v>
      </c>
      <c r="F243" s="36">
        <f t="shared" si="58"/>
        <v>0</v>
      </c>
      <c r="G243" s="36">
        <f t="shared" si="58"/>
        <v>0</v>
      </c>
      <c r="H243" s="36">
        <f t="shared" si="58"/>
        <v>0</v>
      </c>
      <c r="I243" s="36">
        <f t="shared" si="58"/>
        <v>0</v>
      </c>
      <c r="J243" s="36">
        <f t="shared" si="58"/>
        <v>0</v>
      </c>
      <c r="K243" s="36">
        <f t="shared" si="58"/>
        <v>0</v>
      </c>
      <c r="L243" s="36">
        <f t="shared" si="58"/>
        <v>0</v>
      </c>
      <c r="M243" s="36">
        <f t="shared" si="58"/>
        <v>0</v>
      </c>
      <c r="N243" s="36">
        <f t="shared" si="58"/>
        <v>0</v>
      </c>
      <c r="O243" s="36">
        <f t="shared" si="58"/>
        <v>0</v>
      </c>
      <c r="P243" s="36">
        <f t="shared" si="58"/>
        <v>0</v>
      </c>
      <c r="Q243" s="36">
        <f t="shared" si="58"/>
        <v>0</v>
      </c>
      <c r="R243" s="36">
        <f t="shared" si="58"/>
        <v>0</v>
      </c>
      <c r="S243" s="36">
        <f t="shared" si="58"/>
        <v>0</v>
      </c>
      <c r="T243" s="36">
        <f t="shared" si="58"/>
        <v>0</v>
      </c>
      <c r="U243" s="327">
        <f t="shared" si="51"/>
        <v>0</v>
      </c>
      <c r="V243" s="36">
        <f t="shared" si="59"/>
        <v>0</v>
      </c>
      <c r="W243" s="36">
        <f t="shared" si="59"/>
        <v>0</v>
      </c>
      <c r="X243" s="36">
        <f t="shared" si="59"/>
        <v>0</v>
      </c>
      <c r="Y243" s="36">
        <f t="shared" si="59"/>
        <v>0</v>
      </c>
      <c r="Z243" s="36">
        <f t="shared" si="59"/>
        <v>0</v>
      </c>
      <c r="AA243" s="36">
        <f t="shared" si="59"/>
        <v>0</v>
      </c>
      <c r="AB243" s="36">
        <f t="shared" si="59"/>
        <v>0</v>
      </c>
      <c r="AC243" s="36">
        <f t="shared" si="59"/>
        <v>0</v>
      </c>
      <c r="AD243" s="59"/>
    </row>
    <row r="244" ht="16.05" customHeight="1" spans="1:30">
      <c r="A244" s="43" t="s">
        <v>12947</v>
      </c>
      <c r="B244" s="317" t="s">
        <v>12948</v>
      </c>
      <c r="C244" s="327">
        <f t="shared" si="49"/>
        <v>0</v>
      </c>
      <c r="D244" s="327">
        <f t="shared" si="50"/>
        <v>0</v>
      </c>
      <c r="E244" s="36">
        <f t="shared" si="58"/>
        <v>0</v>
      </c>
      <c r="F244" s="36">
        <f t="shared" si="58"/>
        <v>0</v>
      </c>
      <c r="G244" s="36">
        <f t="shared" si="58"/>
        <v>0</v>
      </c>
      <c r="H244" s="36">
        <f t="shared" si="58"/>
        <v>0</v>
      </c>
      <c r="I244" s="36">
        <f t="shared" si="58"/>
        <v>0</v>
      </c>
      <c r="J244" s="36">
        <f t="shared" si="58"/>
        <v>0</v>
      </c>
      <c r="K244" s="36">
        <f t="shared" si="58"/>
        <v>0</v>
      </c>
      <c r="L244" s="36">
        <f t="shared" si="58"/>
        <v>0</v>
      </c>
      <c r="M244" s="36">
        <f t="shared" si="58"/>
        <v>0</v>
      </c>
      <c r="N244" s="36">
        <f t="shared" si="58"/>
        <v>0</v>
      </c>
      <c r="O244" s="36">
        <f t="shared" si="58"/>
        <v>0</v>
      </c>
      <c r="P244" s="36">
        <f t="shared" si="58"/>
        <v>0</v>
      </c>
      <c r="Q244" s="36">
        <f t="shared" si="58"/>
        <v>0</v>
      </c>
      <c r="R244" s="36">
        <f t="shared" si="58"/>
        <v>0</v>
      </c>
      <c r="S244" s="36">
        <f t="shared" si="58"/>
        <v>0</v>
      </c>
      <c r="T244" s="36">
        <f t="shared" si="58"/>
        <v>0</v>
      </c>
      <c r="U244" s="327">
        <f t="shared" si="51"/>
        <v>0</v>
      </c>
      <c r="V244" s="36">
        <f t="shared" si="59"/>
        <v>0</v>
      </c>
      <c r="W244" s="36">
        <f t="shared" si="59"/>
        <v>0</v>
      </c>
      <c r="X244" s="36">
        <f t="shared" si="59"/>
        <v>0</v>
      </c>
      <c r="Y244" s="36">
        <f t="shared" si="59"/>
        <v>0</v>
      </c>
      <c r="Z244" s="36">
        <f t="shared" si="59"/>
        <v>0</v>
      </c>
      <c r="AA244" s="36">
        <f t="shared" si="59"/>
        <v>0</v>
      </c>
      <c r="AB244" s="36">
        <f t="shared" si="59"/>
        <v>0</v>
      </c>
      <c r="AC244" s="36">
        <f t="shared" si="59"/>
        <v>0</v>
      </c>
      <c r="AD244" s="59"/>
    </row>
    <row r="245" ht="16.05" customHeight="1" spans="1:30">
      <c r="A245" s="43" t="s">
        <v>12949</v>
      </c>
      <c r="B245" s="317" t="s">
        <v>12950</v>
      </c>
      <c r="C245" s="327">
        <f t="shared" si="49"/>
        <v>0</v>
      </c>
      <c r="D245" s="327">
        <f t="shared" si="50"/>
        <v>0</v>
      </c>
      <c r="E245" s="36">
        <f t="shared" si="58"/>
        <v>0</v>
      </c>
      <c r="F245" s="36">
        <f t="shared" si="58"/>
        <v>0</v>
      </c>
      <c r="G245" s="36">
        <f t="shared" si="58"/>
        <v>0</v>
      </c>
      <c r="H245" s="36">
        <f t="shared" si="58"/>
        <v>0</v>
      </c>
      <c r="I245" s="36">
        <f t="shared" si="58"/>
        <v>0</v>
      </c>
      <c r="J245" s="36">
        <f t="shared" si="58"/>
        <v>0</v>
      </c>
      <c r="K245" s="36">
        <f t="shared" si="58"/>
        <v>0</v>
      </c>
      <c r="L245" s="36">
        <f t="shared" si="58"/>
        <v>0</v>
      </c>
      <c r="M245" s="36">
        <f t="shared" si="58"/>
        <v>0</v>
      </c>
      <c r="N245" s="36">
        <f t="shared" si="58"/>
        <v>0</v>
      </c>
      <c r="O245" s="36">
        <f t="shared" si="58"/>
        <v>0</v>
      </c>
      <c r="P245" s="36">
        <f t="shared" si="58"/>
        <v>0</v>
      </c>
      <c r="Q245" s="36">
        <f t="shared" si="58"/>
        <v>0</v>
      </c>
      <c r="R245" s="36">
        <f t="shared" si="58"/>
        <v>0</v>
      </c>
      <c r="S245" s="36">
        <f t="shared" si="58"/>
        <v>0</v>
      </c>
      <c r="T245" s="36">
        <f t="shared" si="58"/>
        <v>0</v>
      </c>
      <c r="U245" s="327">
        <f t="shared" si="51"/>
        <v>0</v>
      </c>
      <c r="V245" s="36">
        <f t="shared" si="59"/>
        <v>0</v>
      </c>
      <c r="W245" s="36">
        <f t="shared" si="59"/>
        <v>0</v>
      </c>
      <c r="X245" s="36">
        <f t="shared" si="59"/>
        <v>0</v>
      </c>
      <c r="Y245" s="36">
        <f t="shared" si="59"/>
        <v>0</v>
      </c>
      <c r="Z245" s="36">
        <f t="shared" si="59"/>
        <v>0</v>
      </c>
      <c r="AA245" s="36">
        <f t="shared" si="59"/>
        <v>0</v>
      </c>
      <c r="AB245" s="36">
        <f t="shared" si="59"/>
        <v>0</v>
      </c>
      <c r="AC245" s="36">
        <f t="shared" si="59"/>
        <v>0</v>
      </c>
      <c r="AD245" s="59"/>
    </row>
    <row r="246" ht="15" spans="1:30">
      <c r="A246" s="43" t="s">
        <v>12951</v>
      </c>
      <c r="B246" s="317" t="s">
        <v>12952</v>
      </c>
      <c r="C246" s="327">
        <f t="shared" si="49"/>
        <v>0</v>
      </c>
      <c r="D246" s="327">
        <f t="shared" si="50"/>
        <v>0</v>
      </c>
      <c r="E246" s="36">
        <f t="shared" si="58"/>
        <v>0</v>
      </c>
      <c r="F246" s="36">
        <f t="shared" si="58"/>
        <v>0</v>
      </c>
      <c r="G246" s="36">
        <f t="shared" si="58"/>
        <v>0</v>
      </c>
      <c r="H246" s="36">
        <f t="shared" si="58"/>
        <v>0</v>
      </c>
      <c r="I246" s="36">
        <f t="shared" si="58"/>
        <v>0</v>
      </c>
      <c r="J246" s="36">
        <f t="shared" si="58"/>
        <v>0</v>
      </c>
      <c r="K246" s="36">
        <f t="shared" si="58"/>
        <v>0</v>
      </c>
      <c r="L246" s="36">
        <f t="shared" si="58"/>
        <v>0</v>
      </c>
      <c r="M246" s="36">
        <f t="shared" si="58"/>
        <v>0</v>
      </c>
      <c r="N246" s="36">
        <f t="shared" si="58"/>
        <v>0</v>
      </c>
      <c r="O246" s="36">
        <f t="shared" si="58"/>
        <v>0</v>
      </c>
      <c r="P246" s="36">
        <f t="shared" si="58"/>
        <v>0</v>
      </c>
      <c r="Q246" s="36">
        <f t="shared" si="58"/>
        <v>0</v>
      </c>
      <c r="R246" s="36">
        <f t="shared" si="58"/>
        <v>0</v>
      </c>
      <c r="S246" s="36">
        <f t="shared" si="58"/>
        <v>0</v>
      </c>
      <c r="T246" s="36">
        <f t="shared" si="58"/>
        <v>0</v>
      </c>
      <c r="U246" s="327">
        <f t="shared" si="51"/>
        <v>0</v>
      </c>
      <c r="V246" s="36">
        <f t="shared" si="59"/>
        <v>0</v>
      </c>
      <c r="W246" s="36">
        <f t="shared" si="59"/>
        <v>0</v>
      </c>
      <c r="X246" s="36">
        <f t="shared" si="59"/>
        <v>0</v>
      </c>
      <c r="Y246" s="36">
        <f t="shared" si="59"/>
        <v>0</v>
      </c>
      <c r="Z246" s="36">
        <f t="shared" si="59"/>
        <v>0</v>
      </c>
      <c r="AA246" s="36">
        <f t="shared" si="59"/>
        <v>0</v>
      </c>
      <c r="AB246" s="36">
        <f t="shared" si="59"/>
        <v>0</v>
      </c>
      <c r="AC246" s="36">
        <f t="shared" si="59"/>
        <v>0</v>
      </c>
      <c r="AD246" s="59"/>
    </row>
    <row r="247" ht="15" spans="1:30">
      <c r="A247" s="43" t="s">
        <v>12953</v>
      </c>
      <c r="B247" s="317" t="s">
        <v>12954</v>
      </c>
      <c r="C247" s="327">
        <f t="shared" si="49"/>
        <v>0</v>
      </c>
      <c r="D247" s="327">
        <f t="shared" si="50"/>
        <v>0</v>
      </c>
      <c r="E247" s="36">
        <f t="shared" si="58"/>
        <v>0</v>
      </c>
      <c r="F247" s="36">
        <f t="shared" si="58"/>
        <v>0</v>
      </c>
      <c r="G247" s="36">
        <f t="shared" si="58"/>
        <v>0</v>
      </c>
      <c r="H247" s="36">
        <f t="shared" si="58"/>
        <v>0</v>
      </c>
      <c r="I247" s="36">
        <f t="shared" si="58"/>
        <v>0</v>
      </c>
      <c r="J247" s="36">
        <f t="shared" si="58"/>
        <v>0</v>
      </c>
      <c r="K247" s="36">
        <f t="shared" si="58"/>
        <v>0</v>
      </c>
      <c r="L247" s="36">
        <f t="shared" si="58"/>
        <v>0</v>
      </c>
      <c r="M247" s="36">
        <f t="shared" si="58"/>
        <v>0</v>
      </c>
      <c r="N247" s="36">
        <f t="shared" si="58"/>
        <v>0</v>
      </c>
      <c r="O247" s="36">
        <f t="shared" si="58"/>
        <v>0</v>
      </c>
      <c r="P247" s="36">
        <f t="shared" si="58"/>
        <v>0</v>
      </c>
      <c r="Q247" s="36">
        <f t="shared" si="58"/>
        <v>0</v>
      </c>
      <c r="R247" s="36">
        <f t="shared" si="58"/>
        <v>0</v>
      </c>
      <c r="S247" s="36">
        <f t="shared" si="58"/>
        <v>0</v>
      </c>
      <c r="T247" s="36">
        <f t="shared" si="58"/>
        <v>0</v>
      </c>
      <c r="U247" s="327">
        <f t="shared" si="51"/>
        <v>0</v>
      </c>
      <c r="V247" s="36">
        <f t="shared" si="59"/>
        <v>0</v>
      </c>
      <c r="W247" s="36">
        <f t="shared" si="59"/>
        <v>0</v>
      </c>
      <c r="X247" s="36">
        <f t="shared" si="59"/>
        <v>0</v>
      </c>
      <c r="Y247" s="36">
        <f t="shared" si="59"/>
        <v>0</v>
      </c>
      <c r="Z247" s="36">
        <f t="shared" si="59"/>
        <v>0</v>
      </c>
      <c r="AA247" s="36">
        <f t="shared" si="59"/>
        <v>0</v>
      </c>
      <c r="AB247" s="36">
        <f t="shared" si="59"/>
        <v>0</v>
      </c>
      <c r="AC247" s="36">
        <f t="shared" si="59"/>
        <v>0</v>
      </c>
      <c r="AD247" s="59"/>
    </row>
    <row r="248" ht="15" spans="1:30">
      <c r="A248" s="43" t="s">
        <v>12955</v>
      </c>
      <c r="B248" s="317" t="s">
        <v>12956</v>
      </c>
      <c r="C248" s="327">
        <f t="shared" si="49"/>
        <v>0</v>
      </c>
      <c r="D248" s="327">
        <f t="shared" si="50"/>
        <v>0</v>
      </c>
      <c r="E248" s="36">
        <f t="shared" si="58"/>
        <v>0</v>
      </c>
      <c r="F248" s="36">
        <f t="shared" si="58"/>
        <v>0</v>
      </c>
      <c r="G248" s="36">
        <f t="shared" si="58"/>
        <v>0</v>
      </c>
      <c r="H248" s="36">
        <f t="shared" si="58"/>
        <v>0</v>
      </c>
      <c r="I248" s="36">
        <f t="shared" si="58"/>
        <v>0</v>
      </c>
      <c r="J248" s="36">
        <f t="shared" si="58"/>
        <v>0</v>
      </c>
      <c r="K248" s="36">
        <f t="shared" si="58"/>
        <v>0</v>
      </c>
      <c r="L248" s="36">
        <f t="shared" si="58"/>
        <v>0</v>
      </c>
      <c r="M248" s="36">
        <f t="shared" si="58"/>
        <v>0</v>
      </c>
      <c r="N248" s="36">
        <f t="shared" si="58"/>
        <v>0</v>
      </c>
      <c r="O248" s="36">
        <f t="shared" si="58"/>
        <v>0</v>
      </c>
      <c r="P248" s="36">
        <f t="shared" si="58"/>
        <v>0</v>
      </c>
      <c r="Q248" s="36">
        <f t="shared" si="58"/>
        <v>0</v>
      </c>
      <c r="R248" s="36">
        <f t="shared" si="58"/>
        <v>0</v>
      </c>
      <c r="S248" s="36">
        <f t="shared" si="58"/>
        <v>0</v>
      </c>
      <c r="T248" s="36">
        <f t="shared" si="58"/>
        <v>0</v>
      </c>
      <c r="U248" s="327">
        <f t="shared" si="51"/>
        <v>0</v>
      </c>
      <c r="V248" s="36">
        <f t="shared" si="59"/>
        <v>0</v>
      </c>
      <c r="W248" s="36">
        <f t="shared" si="59"/>
        <v>0</v>
      </c>
      <c r="X248" s="36">
        <f t="shared" si="59"/>
        <v>0</v>
      </c>
      <c r="Y248" s="36">
        <f t="shared" si="59"/>
        <v>0</v>
      </c>
      <c r="Z248" s="36">
        <f t="shared" si="59"/>
        <v>0</v>
      </c>
      <c r="AA248" s="36">
        <f t="shared" si="59"/>
        <v>0</v>
      </c>
      <c r="AB248" s="36">
        <f t="shared" si="59"/>
        <v>0</v>
      </c>
      <c r="AC248" s="36">
        <f t="shared" si="59"/>
        <v>0</v>
      </c>
      <c r="AD248" s="59"/>
    </row>
    <row r="249" ht="15" spans="1:30">
      <c r="A249" s="43" t="s">
        <v>12957</v>
      </c>
      <c r="B249" s="317" t="s">
        <v>12958</v>
      </c>
      <c r="C249" s="327">
        <f t="shared" si="49"/>
        <v>0</v>
      </c>
      <c r="D249" s="327">
        <f t="shared" si="50"/>
        <v>0</v>
      </c>
      <c r="E249" s="36">
        <f t="shared" si="58"/>
        <v>0</v>
      </c>
      <c r="F249" s="36">
        <f t="shared" si="58"/>
        <v>0</v>
      </c>
      <c r="G249" s="36">
        <f t="shared" si="58"/>
        <v>0</v>
      </c>
      <c r="H249" s="36">
        <f t="shared" si="58"/>
        <v>0</v>
      </c>
      <c r="I249" s="36">
        <f t="shared" si="58"/>
        <v>0</v>
      </c>
      <c r="J249" s="36">
        <f t="shared" si="58"/>
        <v>0</v>
      </c>
      <c r="K249" s="36">
        <f t="shared" si="58"/>
        <v>0</v>
      </c>
      <c r="L249" s="36">
        <f t="shared" si="58"/>
        <v>0</v>
      </c>
      <c r="M249" s="36">
        <f t="shared" si="58"/>
        <v>0</v>
      </c>
      <c r="N249" s="36">
        <f t="shared" si="58"/>
        <v>0</v>
      </c>
      <c r="O249" s="36">
        <f t="shared" si="58"/>
        <v>0</v>
      </c>
      <c r="P249" s="36">
        <f t="shared" si="58"/>
        <v>0</v>
      </c>
      <c r="Q249" s="36">
        <f t="shared" si="58"/>
        <v>0</v>
      </c>
      <c r="R249" s="36">
        <f t="shared" si="58"/>
        <v>0</v>
      </c>
      <c r="S249" s="36">
        <f t="shared" si="58"/>
        <v>0</v>
      </c>
      <c r="T249" s="36">
        <f t="shared" si="58"/>
        <v>0</v>
      </c>
      <c r="U249" s="327">
        <f t="shared" si="51"/>
        <v>0</v>
      </c>
      <c r="V249" s="36">
        <f t="shared" si="59"/>
        <v>0</v>
      </c>
      <c r="W249" s="36">
        <f t="shared" si="59"/>
        <v>0</v>
      </c>
      <c r="X249" s="36">
        <f t="shared" si="59"/>
        <v>0</v>
      </c>
      <c r="Y249" s="36">
        <f t="shared" si="59"/>
        <v>0</v>
      </c>
      <c r="Z249" s="36">
        <f t="shared" si="59"/>
        <v>0</v>
      </c>
      <c r="AA249" s="36">
        <f t="shared" si="59"/>
        <v>0</v>
      </c>
      <c r="AB249" s="36">
        <f t="shared" si="59"/>
        <v>0</v>
      </c>
      <c r="AC249" s="36">
        <f t="shared" si="59"/>
        <v>0</v>
      </c>
      <c r="AD249" s="59"/>
    </row>
    <row r="250" ht="15" spans="1:30">
      <c r="A250" s="43" t="s">
        <v>12959</v>
      </c>
      <c r="B250" s="317" t="s">
        <v>12960</v>
      </c>
      <c r="C250" s="327">
        <f t="shared" si="49"/>
        <v>0</v>
      </c>
      <c r="D250" s="327">
        <f t="shared" si="50"/>
        <v>0</v>
      </c>
      <c r="E250" s="36">
        <f t="shared" si="58"/>
        <v>0</v>
      </c>
      <c r="F250" s="36">
        <f t="shared" si="58"/>
        <v>0</v>
      </c>
      <c r="G250" s="36">
        <f t="shared" si="58"/>
        <v>0</v>
      </c>
      <c r="H250" s="36">
        <f t="shared" si="58"/>
        <v>0</v>
      </c>
      <c r="I250" s="36">
        <f t="shared" si="58"/>
        <v>0</v>
      </c>
      <c r="J250" s="36">
        <f t="shared" si="58"/>
        <v>0</v>
      </c>
      <c r="K250" s="36">
        <f t="shared" si="58"/>
        <v>0</v>
      </c>
      <c r="L250" s="36">
        <f t="shared" si="58"/>
        <v>0</v>
      </c>
      <c r="M250" s="36">
        <f t="shared" si="58"/>
        <v>0</v>
      </c>
      <c r="N250" s="36">
        <f t="shared" si="58"/>
        <v>0</v>
      </c>
      <c r="O250" s="36">
        <f t="shared" si="58"/>
        <v>0</v>
      </c>
      <c r="P250" s="36">
        <f t="shared" si="58"/>
        <v>0</v>
      </c>
      <c r="Q250" s="36">
        <f t="shared" si="58"/>
        <v>0</v>
      </c>
      <c r="R250" s="36">
        <f t="shared" si="58"/>
        <v>0</v>
      </c>
      <c r="S250" s="36">
        <f t="shared" si="58"/>
        <v>0</v>
      </c>
      <c r="T250" s="36">
        <f t="shared" si="58"/>
        <v>0</v>
      </c>
      <c r="U250" s="327">
        <f t="shared" si="51"/>
        <v>0</v>
      </c>
      <c r="V250" s="36">
        <f t="shared" si="59"/>
        <v>0</v>
      </c>
      <c r="W250" s="36">
        <f t="shared" si="59"/>
        <v>0</v>
      </c>
      <c r="X250" s="36">
        <f t="shared" si="59"/>
        <v>0</v>
      </c>
      <c r="Y250" s="36">
        <f t="shared" si="59"/>
        <v>0</v>
      </c>
      <c r="Z250" s="36">
        <f t="shared" si="59"/>
        <v>0</v>
      </c>
      <c r="AA250" s="36">
        <f t="shared" si="59"/>
        <v>0</v>
      </c>
      <c r="AB250" s="36">
        <f t="shared" si="59"/>
        <v>0</v>
      </c>
      <c r="AC250" s="36">
        <f t="shared" si="59"/>
        <v>0</v>
      </c>
      <c r="AD250" s="59"/>
    </row>
    <row r="251" ht="15" spans="1:30">
      <c r="A251" s="43" t="s">
        <v>12961</v>
      </c>
      <c r="B251" s="317" t="s">
        <v>12962</v>
      </c>
      <c r="C251" s="327">
        <f t="shared" si="49"/>
        <v>0</v>
      </c>
      <c r="D251" s="327">
        <f t="shared" si="50"/>
        <v>0</v>
      </c>
      <c r="E251" s="36">
        <f t="shared" ref="E251:T260" si="60">SUMPRODUCT(E$377:E$599*(LEFT($A$377:$A$599,LEN($A251))=$A251))</f>
        <v>0</v>
      </c>
      <c r="F251" s="36">
        <f t="shared" si="60"/>
        <v>0</v>
      </c>
      <c r="G251" s="36">
        <f t="shared" si="60"/>
        <v>0</v>
      </c>
      <c r="H251" s="36">
        <f t="shared" si="60"/>
        <v>0</v>
      </c>
      <c r="I251" s="36">
        <f t="shared" si="60"/>
        <v>0</v>
      </c>
      <c r="J251" s="36">
        <f t="shared" si="60"/>
        <v>0</v>
      </c>
      <c r="K251" s="36">
        <f t="shared" si="60"/>
        <v>0</v>
      </c>
      <c r="L251" s="36">
        <f t="shared" si="60"/>
        <v>0</v>
      </c>
      <c r="M251" s="36">
        <f t="shared" si="60"/>
        <v>0</v>
      </c>
      <c r="N251" s="36">
        <f t="shared" si="60"/>
        <v>0</v>
      </c>
      <c r="O251" s="36">
        <f t="shared" si="60"/>
        <v>0</v>
      </c>
      <c r="P251" s="36">
        <f t="shared" si="60"/>
        <v>0</v>
      </c>
      <c r="Q251" s="36">
        <f t="shared" si="60"/>
        <v>0</v>
      </c>
      <c r="R251" s="36">
        <f t="shared" si="60"/>
        <v>0</v>
      </c>
      <c r="S251" s="36">
        <f t="shared" si="60"/>
        <v>0</v>
      </c>
      <c r="T251" s="36">
        <f t="shared" si="60"/>
        <v>0</v>
      </c>
      <c r="U251" s="327">
        <f t="shared" si="51"/>
        <v>0</v>
      </c>
      <c r="V251" s="36">
        <f t="shared" ref="V251:AC260" si="61">SUMPRODUCT(V$377:V$599*(LEFT($A$377:$A$599,LEN($A251))=$A251))</f>
        <v>0</v>
      </c>
      <c r="W251" s="36">
        <f t="shared" si="61"/>
        <v>0</v>
      </c>
      <c r="X251" s="36">
        <f t="shared" si="61"/>
        <v>0</v>
      </c>
      <c r="Y251" s="36">
        <f t="shared" si="61"/>
        <v>0</v>
      </c>
      <c r="Z251" s="36">
        <f t="shared" si="61"/>
        <v>0</v>
      </c>
      <c r="AA251" s="36">
        <f t="shared" si="61"/>
        <v>0</v>
      </c>
      <c r="AB251" s="36">
        <f t="shared" si="61"/>
        <v>0</v>
      </c>
      <c r="AC251" s="36">
        <f t="shared" si="61"/>
        <v>0</v>
      </c>
      <c r="AD251" s="59"/>
    </row>
    <row r="252" ht="15" spans="1:30">
      <c r="A252" s="43" t="s">
        <v>12963</v>
      </c>
      <c r="B252" s="317" t="s">
        <v>12964</v>
      </c>
      <c r="C252" s="327">
        <f t="shared" si="49"/>
        <v>0</v>
      </c>
      <c r="D252" s="327">
        <f t="shared" si="50"/>
        <v>0</v>
      </c>
      <c r="E252" s="36">
        <f t="shared" si="60"/>
        <v>0</v>
      </c>
      <c r="F252" s="36">
        <f t="shared" si="60"/>
        <v>0</v>
      </c>
      <c r="G252" s="36">
        <f t="shared" si="60"/>
        <v>0</v>
      </c>
      <c r="H252" s="36">
        <f t="shared" si="60"/>
        <v>0</v>
      </c>
      <c r="I252" s="36">
        <f t="shared" si="60"/>
        <v>0</v>
      </c>
      <c r="J252" s="36">
        <f t="shared" si="60"/>
        <v>0</v>
      </c>
      <c r="K252" s="36">
        <f t="shared" si="60"/>
        <v>0</v>
      </c>
      <c r="L252" s="36">
        <f t="shared" si="60"/>
        <v>0</v>
      </c>
      <c r="M252" s="36">
        <f t="shared" si="60"/>
        <v>0</v>
      </c>
      <c r="N252" s="36">
        <f t="shared" si="60"/>
        <v>0</v>
      </c>
      <c r="O252" s="36">
        <f t="shared" si="60"/>
        <v>0</v>
      </c>
      <c r="P252" s="36">
        <f t="shared" si="60"/>
        <v>0</v>
      </c>
      <c r="Q252" s="36">
        <f t="shared" si="60"/>
        <v>0</v>
      </c>
      <c r="R252" s="36">
        <f t="shared" si="60"/>
        <v>0</v>
      </c>
      <c r="S252" s="36">
        <f t="shared" si="60"/>
        <v>0</v>
      </c>
      <c r="T252" s="36">
        <f t="shared" si="60"/>
        <v>0</v>
      </c>
      <c r="U252" s="327">
        <f t="shared" si="51"/>
        <v>0</v>
      </c>
      <c r="V252" s="36">
        <f t="shared" si="61"/>
        <v>0</v>
      </c>
      <c r="W252" s="36">
        <f t="shared" si="61"/>
        <v>0</v>
      </c>
      <c r="X252" s="36">
        <f t="shared" si="61"/>
        <v>0</v>
      </c>
      <c r="Y252" s="36">
        <f t="shared" si="61"/>
        <v>0</v>
      </c>
      <c r="Z252" s="36">
        <f t="shared" si="61"/>
        <v>0</v>
      </c>
      <c r="AA252" s="36">
        <f t="shared" si="61"/>
        <v>0</v>
      </c>
      <c r="AB252" s="36">
        <f t="shared" si="61"/>
        <v>0</v>
      </c>
      <c r="AC252" s="36">
        <f t="shared" si="61"/>
        <v>0</v>
      </c>
      <c r="AD252" s="59"/>
    </row>
    <row r="253" ht="15" spans="1:30">
      <c r="A253" s="43" t="s">
        <v>12965</v>
      </c>
      <c r="B253" s="317" t="s">
        <v>12966</v>
      </c>
      <c r="C253" s="327">
        <f t="shared" si="49"/>
        <v>0</v>
      </c>
      <c r="D253" s="327">
        <f t="shared" si="50"/>
        <v>0</v>
      </c>
      <c r="E253" s="36">
        <f t="shared" si="60"/>
        <v>0</v>
      </c>
      <c r="F253" s="36">
        <f t="shared" si="60"/>
        <v>0</v>
      </c>
      <c r="G253" s="36">
        <f t="shared" si="60"/>
        <v>0</v>
      </c>
      <c r="H253" s="36">
        <f t="shared" si="60"/>
        <v>0</v>
      </c>
      <c r="I253" s="36">
        <f t="shared" si="60"/>
        <v>0</v>
      </c>
      <c r="J253" s="36">
        <f t="shared" si="60"/>
        <v>0</v>
      </c>
      <c r="K253" s="36">
        <f t="shared" si="60"/>
        <v>0</v>
      </c>
      <c r="L253" s="36">
        <f t="shared" si="60"/>
        <v>0</v>
      </c>
      <c r="M253" s="36">
        <f t="shared" si="60"/>
        <v>0</v>
      </c>
      <c r="N253" s="36">
        <f t="shared" si="60"/>
        <v>0</v>
      </c>
      <c r="O253" s="36">
        <f t="shared" si="60"/>
        <v>0</v>
      </c>
      <c r="P253" s="36">
        <f t="shared" si="60"/>
        <v>0</v>
      </c>
      <c r="Q253" s="36">
        <f t="shared" si="60"/>
        <v>0</v>
      </c>
      <c r="R253" s="36">
        <f t="shared" si="60"/>
        <v>0</v>
      </c>
      <c r="S253" s="36">
        <f t="shared" si="60"/>
        <v>0</v>
      </c>
      <c r="T253" s="36">
        <f t="shared" si="60"/>
        <v>0</v>
      </c>
      <c r="U253" s="327">
        <f t="shared" si="51"/>
        <v>0</v>
      </c>
      <c r="V253" s="36">
        <f t="shared" si="61"/>
        <v>0</v>
      </c>
      <c r="W253" s="36">
        <f t="shared" si="61"/>
        <v>0</v>
      </c>
      <c r="X253" s="36">
        <f t="shared" si="61"/>
        <v>0</v>
      </c>
      <c r="Y253" s="36">
        <f t="shared" si="61"/>
        <v>0</v>
      </c>
      <c r="Z253" s="36">
        <f t="shared" si="61"/>
        <v>0</v>
      </c>
      <c r="AA253" s="36">
        <f t="shared" si="61"/>
        <v>0</v>
      </c>
      <c r="AB253" s="36">
        <f t="shared" si="61"/>
        <v>0</v>
      </c>
      <c r="AC253" s="36">
        <f t="shared" si="61"/>
        <v>0</v>
      </c>
      <c r="AD253" s="59"/>
    </row>
    <row r="254" ht="15" spans="1:30">
      <c r="A254" s="43" t="s">
        <v>12967</v>
      </c>
      <c r="B254" s="317" t="s">
        <v>12968</v>
      </c>
      <c r="C254" s="327">
        <f t="shared" si="49"/>
        <v>0</v>
      </c>
      <c r="D254" s="327">
        <f t="shared" si="50"/>
        <v>0</v>
      </c>
      <c r="E254" s="36">
        <f t="shared" si="60"/>
        <v>0</v>
      </c>
      <c r="F254" s="36">
        <f t="shared" si="60"/>
        <v>0</v>
      </c>
      <c r="G254" s="36">
        <f t="shared" si="60"/>
        <v>0</v>
      </c>
      <c r="H254" s="36">
        <f t="shared" si="60"/>
        <v>0</v>
      </c>
      <c r="I254" s="36">
        <f t="shared" si="60"/>
        <v>0</v>
      </c>
      <c r="J254" s="36">
        <f t="shared" si="60"/>
        <v>0</v>
      </c>
      <c r="K254" s="36">
        <f t="shared" si="60"/>
        <v>0</v>
      </c>
      <c r="L254" s="36">
        <f t="shared" si="60"/>
        <v>0</v>
      </c>
      <c r="M254" s="36">
        <f t="shared" si="60"/>
        <v>0</v>
      </c>
      <c r="N254" s="36">
        <f t="shared" si="60"/>
        <v>0</v>
      </c>
      <c r="O254" s="36">
        <f t="shared" si="60"/>
        <v>0</v>
      </c>
      <c r="P254" s="36">
        <f t="shared" si="60"/>
        <v>0</v>
      </c>
      <c r="Q254" s="36">
        <f t="shared" si="60"/>
        <v>0</v>
      </c>
      <c r="R254" s="36">
        <f t="shared" si="60"/>
        <v>0</v>
      </c>
      <c r="S254" s="36">
        <f t="shared" si="60"/>
        <v>0</v>
      </c>
      <c r="T254" s="36">
        <f t="shared" si="60"/>
        <v>0</v>
      </c>
      <c r="U254" s="327">
        <f t="shared" si="51"/>
        <v>0</v>
      </c>
      <c r="V254" s="36">
        <f t="shared" si="61"/>
        <v>0</v>
      </c>
      <c r="W254" s="36">
        <f t="shared" si="61"/>
        <v>0</v>
      </c>
      <c r="X254" s="36">
        <f t="shared" si="61"/>
        <v>0</v>
      </c>
      <c r="Y254" s="36">
        <f t="shared" si="61"/>
        <v>0</v>
      </c>
      <c r="Z254" s="36">
        <f t="shared" si="61"/>
        <v>0</v>
      </c>
      <c r="AA254" s="36">
        <f t="shared" si="61"/>
        <v>0</v>
      </c>
      <c r="AB254" s="36">
        <f t="shared" si="61"/>
        <v>0</v>
      </c>
      <c r="AC254" s="36">
        <f t="shared" si="61"/>
        <v>0</v>
      </c>
      <c r="AD254" s="59"/>
    </row>
    <row r="255" ht="15" spans="1:30">
      <c r="A255" s="43" t="s">
        <v>12969</v>
      </c>
      <c r="B255" s="317" t="s">
        <v>12970</v>
      </c>
      <c r="C255" s="327">
        <f t="shared" si="49"/>
        <v>0</v>
      </c>
      <c r="D255" s="327">
        <f t="shared" si="50"/>
        <v>0</v>
      </c>
      <c r="E255" s="36">
        <f t="shared" si="60"/>
        <v>0</v>
      </c>
      <c r="F255" s="36">
        <f t="shared" si="60"/>
        <v>0</v>
      </c>
      <c r="G255" s="36">
        <f t="shared" si="60"/>
        <v>0</v>
      </c>
      <c r="H255" s="36">
        <f t="shared" si="60"/>
        <v>0</v>
      </c>
      <c r="I255" s="36">
        <f t="shared" si="60"/>
        <v>0</v>
      </c>
      <c r="J255" s="36">
        <f t="shared" si="60"/>
        <v>0</v>
      </c>
      <c r="K255" s="36">
        <f t="shared" si="60"/>
        <v>0</v>
      </c>
      <c r="L255" s="36">
        <f t="shared" si="60"/>
        <v>0</v>
      </c>
      <c r="M255" s="36">
        <f t="shared" si="60"/>
        <v>0</v>
      </c>
      <c r="N255" s="36">
        <f t="shared" si="60"/>
        <v>0</v>
      </c>
      <c r="O255" s="36">
        <f t="shared" si="60"/>
        <v>0</v>
      </c>
      <c r="P255" s="36">
        <f t="shared" si="60"/>
        <v>0</v>
      </c>
      <c r="Q255" s="36">
        <f t="shared" si="60"/>
        <v>0</v>
      </c>
      <c r="R255" s="36">
        <f t="shared" si="60"/>
        <v>0</v>
      </c>
      <c r="S255" s="36">
        <f t="shared" si="60"/>
        <v>0</v>
      </c>
      <c r="T255" s="36">
        <f t="shared" si="60"/>
        <v>0</v>
      </c>
      <c r="U255" s="327">
        <f t="shared" si="51"/>
        <v>0</v>
      </c>
      <c r="V255" s="36">
        <f t="shared" si="61"/>
        <v>0</v>
      </c>
      <c r="W255" s="36">
        <f t="shared" si="61"/>
        <v>0</v>
      </c>
      <c r="X255" s="36">
        <f t="shared" si="61"/>
        <v>0</v>
      </c>
      <c r="Y255" s="36">
        <f t="shared" si="61"/>
        <v>0</v>
      </c>
      <c r="Z255" s="36">
        <f t="shared" si="61"/>
        <v>0</v>
      </c>
      <c r="AA255" s="36">
        <f t="shared" si="61"/>
        <v>0</v>
      </c>
      <c r="AB255" s="36">
        <f t="shared" si="61"/>
        <v>0</v>
      </c>
      <c r="AC255" s="36">
        <f t="shared" si="61"/>
        <v>0</v>
      </c>
      <c r="AD255" s="59"/>
    </row>
    <row r="256" ht="15" spans="1:30">
      <c r="A256" s="43" t="s">
        <v>12971</v>
      </c>
      <c r="B256" s="317" t="s">
        <v>12972</v>
      </c>
      <c r="C256" s="327">
        <f t="shared" si="49"/>
        <v>0</v>
      </c>
      <c r="D256" s="327">
        <f t="shared" si="50"/>
        <v>0</v>
      </c>
      <c r="E256" s="36">
        <f t="shared" si="60"/>
        <v>0</v>
      </c>
      <c r="F256" s="36">
        <f t="shared" si="60"/>
        <v>0</v>
      </c>
      <c r="G256" s="36">
        <f t="shared" si="60"/>
        <v>0</v>
      </c>
      <c r="H256" s="36">
        <f t="shared" si="60"/>
        <v>0</v>
      </c>
      <c r="I256" s="36">
        <f t="shared" si="60"/>
        <v>0</v>
      </c>
      <c r="J256" s="36">
        <f t="shared" si="60"/>
        <v>0</v>
      </c>
      <c r="K256" s="36">
        <f t="shared" si="60"/>
        <v>0</v>
      </c>
      <c r="L256" s="36">
        <f t="shared" si="60"/>
        <v>0</v>
      </c>
      <c r="M256" s="36">
        <f t="shared" si="60"/>
        <v>0</v>
      </c>
      <c r="N256" s="36">
        <f t="shared" si="60"/>
        <v>0</v>
      </c>
      <c r="O256" s="36">
        <f t="shared" si="60"/>
        <v>0</v>
      </c>
      <c r="P256" s="36">
        <f t="shared" si="60"/>
        <v>0</v>
      </c>
      <c r="Q256" s="36">
        <f t="shared" si="60"/>
        <v>0</v>
      </c>
      <c r="R256" s="36">
        <f t="shared" si="60"/>
        <v>0</v>
      </c>
      <c r="S256" s="36">
        <f t="shared" si="60"/>
        <v>0</v>
      </c>
      <c r="T256" s="36">
        <f t="shared" si="60"/>
        <v>0</v>
      </c>
      <c r="U256" s="327">
        <f t="shared" si="51"/>
        <v>0</v>
      </c>
      <c r="V256" s="36">
        <f t="shared" si="61"/>
        <v>0</v>
      </c>
      <c r="W256" s="36">
        <f t="shared" si="61"/>
        <v>0</v>
      </c>
      <c r="X256" s="36">
        <f t="shared" si="61"/>
        <v>0</v>
      </c>
      <c r="Y256" s="36">
        <f t="shared" si="61"/>
        <v>0</v>
      </c>
      <c r="Z256" s="36">
        <f t="shared" si="61"/>
        <v>0</v>
      </c>
      <c r="AA256" s="36">
        <f t="shared" si="61"/>
        <v>0</v>
      </c>
      <c r="AB256" s="36">
        <f t="shared" si="61"/>
        <v>0</v>
      </c>
      <c r="AC256" s="36">
        <f t="shared" si="61"/>
        <v>0</v>
      </c>
      <c r="AD256" s="59"/>
    </row>
    <row r="257" ht="15" spans="1:30">
      <c r="A257" s="43" t="s">
        <v>12973</v>
      </c>
      <c r="B257" s="317" t="s">
        <v>12974</v>
      </c>
      <c r="C257" s="327">
        <f t="shared" si="49"/>
        <v>0</v>
      </c>
      <c r="D257" s="327">
        <f t="shared" si="50"/>
        <v>0</v>
      </c>
      <c r="E257" s="36">
        <f t="shared" si="60"/>
        <v>0</v>
      </c>
      <c r="F257" s="36">
        <f t="shared" si="60"/>
        <v>0</v>
      </c>
      <c r="G257" s="36">
        <f t="shared" si="60"/>
        <v>0</v>
      </c>
      <c r="H257" s="36">
        <f t="shared" si="60"/>
        <v>0</v>
      </c>
      <c r="I257" s="36">
        <f t="shared" si="60"/>
        <v>0</v>
      </c>
      <c r="J257" s="36">
        <f t="shared" si="60"/>
        <v>0</v>
      </c>
      <c r="K257" s="36">
        <f t="shared" si="60"/>
        <v>0</v>
      </c>
      <c r="L257" s="36">
        <f t="shared" si="60"/>
        <v>0</v>
      </c>
      <c r="M257" s="36">
        <f t="shared" si="60"/>
        <v>0</v>
      </c>
      <c r="N257" s="36">
        <f t="shared" si="60"/>
        <v>0</v>
      </c>
      <c r="O257" s="36">
        <f t="shared" si="60"/>
        <v>0</v>
      </c>
      <c r="P257" s="36">
        <f t="shared" si="60"/>
        <v>0</v>
      </c>
      <c r="Q257" s="36">
        <f t="shared" si="60"/>
        <v>0</v>
      </c>
      <c r="R257" s="36">
        <f t="shared" si="60"/>
        <v>0</v>
      </c>
      <c r="S257" s="36">
        <f t="shared" si="60"/>
        <v>0</v>
      </c>
      <c r="T257" s="36">
        <f t="shared" si="60"/>
        <v>0</v>
      </c>
      <c r="U257" s="327">
        <f t="shared" si="51"/>
        <v>0</v>
      </c>
      <c r="V257" s="36">
        <f t="shared" si="61"/>
        <v>0</v>
      </c>
      <c r="W257" s="36">
        <f t="shared" si="61"/>
        <v>0</v>
      </c>
      <c r="X257" s="36">
        <f t="shared" si="61"/>
        <v>0</v>
      </c>
      <c r="Y257" s="36">
        <f t="shared" si="61"/>
        <v>0</v>
      </c>
      <c r="Z257" s="36">
        <f t="shared" si="61"/>
        <v>0</v>
      </c>
      <c r="AA257" s="36">
        <f t="shared" si="61"/>
        <v>0</v>
      </c>
      <c r="AB257" s="36">
        <f t="shared" si="61"/>
        <v>0</v>
      </c>
      <c r="AC257" s="36">
        <f t="shared" si="61"/>
        <v>0</v>
      </c>
      <c r="AD257" s="59"/>
    </row>
    <row r="258" ht="15" spans="1:30">
      <c r="A258" s="43" t="s">
        <v>12975</v>
      </c>
      <c r="B258" s="317" t="s">
        <v>12976</v>
      </c>
      <c r="C258" s="327">
        <f t="shared" si="49"/>
        <v>0</v>
      </c>
      <c r="D258" s="327">
        <f t="shared" si="50"/>
        <v>0</v>
      </c>
      <c r="E258" s="36">
        <f t="shared" si="60"/>
        <v>0</v>
      </c>
      <c r="F258" s="36">
        <f t="shared" si="60"/>
        <v>0</v>
      </c>
      <c r="G258" s="36">
        <f t="shared" si="60"/>
        <v>0</v>
      </c>
      <c r="H258" s="36">
        <f t="shared" si="60"/>
        <v>0</v>
      </c>
      <c r="I258" s="36">
        <f t="shared" si="60"/>
        <v>0</v>
      </c>
      <c r="J258" s="36">
        <f t="shared" si="60"/>
        <v>0</v>
      </c>
      <c r="K258" s="36">
        <f t="shared" si="60"/>
        <v>0</v>
      </c>
      <c r="L258" s="36">
        <f t="shared" si="60"/>
        <v>0</v>
      </c>
      <c r="M258" s="36">
        <f t="shared" si="60"/>
        <v>0</v>
      </c>
      <c r="N258" s="36">
        <f t="shared" si="60"/>
        <v>0</v>
      </c>
      <c r="O258" s="36">
        <f t="shared" si="60"/>
        <v>0</v>
      </c>
      <c r="P258" s="36">
        <f t="shared" si="60"/>
        <v>0</v>
      </c>
      <c r="Q258" s="36">
        <f t="shared" si="60"/>
        <v>0</v>
      </c>
      <c r="R258" s="36">
        <f t="shared" si="60"/>
        <v>0</v>
      </c>
      <c r="S258" s="36">
        <f t="shared" si="60"/>
        <v>0</v>
      </c>
      <c r="T258" s="36">
        <f t="shared" si="60"/>
        <v>0</v>
      </c>
      <c r="U258" s="327">
        <f t="shared" si="51"/>
        <v>0</v>
      </c>
      <c r="V258" s="36">
        <f t="shared" si="61"/>
        <v>0</v>
      </c>
      <c r="W258" s="36">
        <f t="shared" si="61"/>
        <v>0</v>
      </c>
      <c r="X258" s="36">
        <f t="shared" si="61"/>
        <v>0</v>
      </c>
      <c r="Y258" s="36">
        <f t="shared" si="61"/>
        <v>0</v>
      </c>
      <c r="Z258" s="36">
        <f t="shared" si="61"/>
        <v>0</v>
      </c>
      <c r="AA258" s="36">
        <f t="shared" si="61"/>
        <v>0</v>
      </c>
      <c r="AB258" s="36">
        <f t="shared" si="61"/>
        <v>0</v>
      </c>
      <c r="AC258" s="36">
        <f t="shared" si="61"/>
        <v>0</v>
      </c>
      <c r="AD258" s="59"/>
    </row>
    <row r="259" ht="15" spans="1:30">
      <c r="A259" s="43" t="s">
        <v>12977</v>
      </c>
      <c r="B259" s="317" t="s">
        <v>12978</v>
      </c>
      <c r="C259" s="327">
        <f t="shared" si="49"/>
        <v>0</v>
      </c>
      <c r="D259" s="327">
        <f t="shared" si="50"/>
        <v>0</v>
      </c>
      <c r="E259" s="36">
        <f t="shared" si="60"/>
        <v>0</v>
      </c>
      <c r="F259" s="36">
        <f t="shared" si="60"/>
        <v>0</v>
      </c>
      <c r="G259" s="36">
        <f t="shared" si="60"/>
        <v>0</v>
      </c>
      <c r="H259" s="36">
        <f t="shared" si="60"/>
        <v>0</v>
      </c>
      <c r="I259" s="36">
        <f t="shared" si="60"/>
        <v>0</v>
      </c>
      <c r="J259" s="36">
        <f t="shared" si="60"/>
        <v>0</v>
      </c>
      <c r="K259" s="36">
        <f t="shared" si="60"/>
        <v>0</v>
      </c>
      <c r="L259" s="36">
        <f t="shared" si="60"/>
        <v>0</v>
      </c>
      <c r="M259" s="36">
        <f t="shared" si="60"/>
        <v>0</v>
      </c>
      <c r="N259" s="36">
        <f t="shared" si="60"/>
        <v>0</v>
      </c>
      <c r="O259" s="36">
        <f t="shared" si="60"/>
        <v>0</v>
      </c>
      <c r="P259" s="36">
        <f t="shared" si="60"/>
        <v>0</v>
      </c>
      <c r="Q259" s="36">
        <f t="shared" si="60"/>
        <v>0</v>
      </c>
      <c r="R259" s="36">
        <f t="shared" si="60"/>
        <v>0</v>
      </c>
      <c r="S259" s="36">
        <f t="shared" si="60"/>
        <v>0</v>
      </c>
      <c r="T259" s="36">
        <f t="shared" si="60"/>
        <v>0</v>
      </c>
      <c r="U259" s="327">
        <f t="shared" si="51"/>
        <v>0</v>
      </c>
      <c r="V259" s="36">
        <f t="shared" si="61"/>
        <v>0</v>
      </c>
      <c r="W259" s="36">
        <f t="shared" si="61"/>
        <v>0</v>
      </c>
      <c r="X259" s="36">
        <f t="shared" si="61"/>
        <v>0</v>
      </c>
      <c r="Y259" s="36">
        <f t="shared" si="61"/>
        <v>0</v>
      </c>
      <c r="Z259" s="36">
        <f t="shared" si="61"/>
        <v>0</v>
      </c>
      <c r="AA259" s="36">
        <f t="shared" si="61"/>
        <v>0</v>
      </c>
      <c r="AB259" s="36">
        <f t="shared" si="61"/>
        <v>0</v>
      </c>
      <c r="AC259" s="36">
        <f t="shared" si="61"/>
        <v>0</v>
      </c>
      <c r="AD259" s="59"/>
    </row>
    <row r="260" ht="15" spans="1:30">
      <c r="A260" s="43" t="s">
        <v>12979</v>
      </c>
      <c r="B260" s="317" t="s">
        <v>12980</v>
      </c>
      <c r="C260" s="327">
        <f t="shared" si="49"/>
        <v>0</v>
      </c>
      <c r="D260" s="327">
        <f t="shared" si="50"/>
        <v>0</v>
      </c>
      <c r="E260" s="36">
        <f t="shared" si="60"/>
        <v>0</v>
      </c>
      <c r="F260" s="36">
        <f t="shared" si="60"/>
        <v>0</v>
      </c>
      <c r="G260" s="36">
        <f t="shared" si="60"/>
        <v>0</v>
      </c>
      <c r="H260" s="36">
        <f t="shared" si="60"/>
        <v>0</v>
      </c>
      <c r="I260" s="36">
        <f t="shared" si="60"/>
        <v>0</v>
      </c>
      <c r="J260" s="36">
        <f t="shared" si="60"/>
        <v>0</v>
      </c>
      <c r="K260" s="36">
        <f t="shared" si="60"/>
        <v>0</v>
      </c>
      <c r="L260" s="36">
        <f t="shared" si="60"/>
        <v>0</v>
      </c>
      <c r="M260" s="36">
        <f t="shared" si="60"/>
        <v>0</v>
      </c>
      <c r="N260" s="36">
        <f t="shared" si="60"/>
        <v>0</v>
      </c>
      <c r="O260" s="36">
        <f t="shared" si="60"/>
        <v>0</v>
      </c>
      <c r="P260" s="36">
        <f t="shared" si="60"/>
        <v>0</v>
      </c>
      <c r="Q260" s="36">
        <f t="shared" si="60"/>
        <v>0</v>
      </c>
      <c r="R260" s="36">
        <f t="shared" si="60"/>
        <v>0</v>
      </c>
      <c r="S260" s="36">
        <f t="shared" si="60"/>
        <v>0</v>
      </c>
      <c r="T260" s="36">
        <f t="shared" si="60"/>
        <v>0</v>
      </c>
      <c r="U260" s="327">
        <f t="shared" si="51"/>
        <v>0</v>
      </c>
      <c r="V260" s="36">
        <f t="shared" si="61"/>
        <v>0</v>
      </c>
      <c r="W260" s="36">
        <f t="shared" si="61"/>
        <v>0</v>
      </c>
      <c r="X260" s="36">
        <f t="shared" si="61"/>
        <v>0</v>
      </c>
      <c r="Y260" s="36">
        <f t="shared" si="61"/>
        <v>0</v>
      </c>
      <c r="Z260" s="36">
        <f t="shared" si="61"/>
        <v>0</v>
      </c>
      <c r="AA260" s="36">
        <f t="shared" si="61"/>
        <v>0</v>
      </c>
      <c r="AB260" s="36">
        <f t="shared" si="61"/>
        <v>0</v>
      </c>
      <c r="AC260" s="36">
        <f t="shared" si="61"/>
        <v>0</v>
      </c>
      <c r="AD260" s="59"/>
    </row>
    <row r="261" ht="15" spans="1:30">
      <c r="A261" s="43" t="s">
        <v>12981</v>
      </c>
      <c r="B261" s="317" t="s">
        <v>12982</v>
      </c>
      <c r="C261" s="327">
        <f t="shared" si="49"/>
        <v>0</v>
      </c>
      <c r="D261" s="327">
        <f t="shared" si="50"/>
        <v>0</v>
      </c>
      <c r="E261" s="36">
        <f t="shared" ref="E261:T270" si="62">SUMPRODUCT(E$377:E$599*(LEFT($A$377:$A$599,LEN($A261))=$A261))</f>
        <v>0</v>
      </c>
      <c r="F261" s="36">
        <f t="shared" si="62"/>
        <v>0</v>
      </c>
      <c r="G261" s="36">
        <f t="shared" si="62"/>
        <v>0</v>
      </c>
      <c r="H261" s="36">
        <f t="shared" si="62"/>
        <v>0</v>
      </c>
      <c r="I261" s="36">
        <f t="shared" si="62"/>
        <v>0</v>
      </c>
      <c r="J261" s="36">
        <f t="shared" si="62"/>
        <v>0</v>
      </c>
      <c r="K261" s="36">
        <f t="shared" si="62"/>
        <v>0</v>
      </c>
      <c r="L261" s="36">
        <f t="shared" si="62"/>
        <v>0</v>
      </c>
      <c r="M261" s="36">
        <f t="shared" si="62"/>
        <v>0</v>
      </c>
      <c r="N261" s="36">
        <f t="shared" si="62"/>
        <v>0</v>
      </c>
      <c r="O261" s="36">
        <f t="shared" si="62"/>
        <v>0</v>
      </c>
      <c r="P261" s="36">
        <f t="shared" si="62"/>
        <v>0</v>
      </c>
      <c r="Q261" s="36">
        <f t="shared" si="62"/>
        <v>0</v>
      </c>
      <c r="R261" s="36">
        <f t="shared" si="62"/>
        <v>0</v>
      </c>
      <c r="S261" s="36">
        <f t="shared" si="62"/>
        <v>0</v>
      </c>
      <c r="T261" s="36">
        <f t="shared" si="62"/>
        <v>0</v>
      </c>
      <c r="U261" s="327">
        <f t="shared" si="51"/>
        <v>0</v>
      </c>
      <c r="V261" s="36">
        <f t="shared" ref="V261:AC270" si="63">SUMPRODUCT(V$377:V$599*(LEFT($A$377:$A$599,LEN($A261))=$A261))</f>
        <v>0</v>
      </c>
      <c r="W261" s="36">
        <f t="shared" si="63"/>
        <v>0</v>
      </c>
      <c r="X261" s="36">
        <f t="shared" si="63"/>
        <v>0</v>
      </c>
      <c r="Y261" s="36">
        <f t="shared" si="63"/>
        <v>0</v>
      </c>
      <c r="Z261" s="36">
        <f t="shared" si="63"/>
        <v>0</v>
      </c>
      <c r="AA261" s="36">
        <f t="shared" si="63"/>
        <v>0</v>
      </c>
      <c r="AB261" s="36">
        <f t="shared" si="63"/>
        <v>0</v>
      </c>
      <c r="AC261" s="36">
        <f t="shared" si="63"/>
        <v>0</v>
      </c>
      <c r="AD261" s="59"/>
    </row>
    <row r="262" ht="15" spans="1:30">
      <c r="A262" s="43" t="s">
        <v>12983</v>
      </c>
      <c r="B262" s="317" t="s">
        <v>12984</v>
      </c>
      <c r="C262" s="327">
        <f t="shared" si="49"/>
        <v>0</v>
      </c>
      <c r="D262" s="327">
        <f t="shared" si="50"/>
        <v>0</v>
      </c>
      <c r="E262" s="36">
        <f t="shared" si="62"/>
        <v>0</v>
      </c>
      <c r="F262" s="36">
        <f t="shared" si="62"/>
        <v>0</v>
      </c>
      <c r="G262" s="36">
        <f t="shared" si="62"/>
        <v>0</v>
      </c>
      <c r="H262" s="36">
        <f t="shared" si="62"/>
        <v>0</v>
      </c>
      <c r="I262" s="36">
        <f t="shared" si="62"/>
        <v>0</v>
      </c>
      <c r="J262" s="36">
        <f t="shared" si="62"/>
        <v>0</v>
      </c>
      <c r="K262" s="36">
        <f t="shared" si="62"/>
        <v>0</v>
      </c>
      <c r="L262" s="36">
        <f t="shared" si="62"/>
        <v>0</v>
      </c>
      <c r="M262" s="36">
        <f t="shared" si="62"/>
        <v>0</v>
      </c>
      <c r="N262" s="36">
        <f t="shared" si="62"/>
        <v>0</v>
      </c>
      <c r="O262" s="36">
        <f t="shared" si="62"/>
        <v>0</v>
      </c>
      <c r="P262" s="36">
        <f t="shared" si="62"/>
        <v>0</v>
      </c>
      <c r="Q262" s="36">
        <f t="shared" si="62"/>
        <v>0</v>
      </c>
      <c r="R262" s="36">
        <f t="shared" si="62"/>
        <v>0</v>
      </c>
      <c r="S262" s="36">
        <f t="shared" si="62"/>
        <v>0</v>
      </c>
      <c r="T262" s="36">
        <f t="shared" si="62"/>
        <v>0</v>
      </c>
      <c r="U262" s="327">
        <f t="shared" si="51"/>
        <v>0</v>
      </c>
      <c r="V262" s="36">
        <f t="shared" si="63"/>
        <v>0</v>
      </c>
      <c r="W262" s="36">
        <f t="shared" si="63"/>
        <v>0</v>
      </c>
      <c r="X262" s="36">
        <f t="shared" si="63"/>
        <v>0</v>
      </c>
      <c r="Y262" s="36">
        <f t="shared" si="63"/>
        <v>0</v>
      </c>
      <c r="Z262" s="36">
        <f t="shared" si="63"/>
        <v>0</v>
      </c>
      <c r="AA262" s="36">
        <f t="shared" si="63"/>
        <v>0</v>
      </c>
      <c r="AB262" s="36">
        <f t="shared" si="63"/>
        <v>0</v>
      </c>
      <c r="AC262" s="36">
        <f t="shared" si="63"/>
        <v>0</v>
      </c>
      <c r="AD262" s="59"/>
    </row>
    <row r="263" ht="15" spans="1:30">
      <c r="A263" s="43" t="s">
        <v>12985</v>
      </c>
      <c r="B263" s="317" t="s">
        <v>12986</v>
      </c>
      <c r="C263" s="327">
        <f t="shared" si="49"/>
        <v>0</v>
      </c>
      <c r="D263" s="327">
        <f t="shared" si="50"/>
        <v>0</v>
      </c>
      <c r="E263" s="36">
        <f t="shared" si="62"/>
        <v>0</v>
      </c>
      <c r="F263" s="36">
        <f t="shared" si="62"/>
        <v>0</v>
      </c>
      <c r="G263" s="36">
        <f t="shared" si="62"/>
        <v>0</v>
      </c>
      <c r="H263" s="36">
        <f t="shared" si="62"/>
        <v>0</v>
      </c>
      <c r="I263" s="36">
        <f t="shared" si="62"/>
        <v>0</v>
      </c>
      <c r="J263" s="36">
        <f t="shared" si="62"/>
        <v>0</v>
      </c>
      <c r="K263" s="36">
        <f t="shared" si="62"/>
        <v>0</v>
      </c>
      <c r="L263" s="36">
        <f t="shared" si="62"/>
        <v>0</v>
      </c>
      <c r="M263" s="36">
        <f t="shared" si="62"/>
        <v>0</v>
      </c>
      <c r="N263" s="36">
        <f t="shared" si="62"/>
        <v>0</v>
      </c>
      <c r="O263" s="36">
        <f t="shared" si="62"/>
        <v>0</v>
      </c>
      <c r="P263" s="36">
        <f t="shared" si="62"/>
        <v>0</v>
      </c>
      <c r="Q263" s="36">
        <f t="shared" si="62"/>
        <v>0</v>
      </c>
      <c r="R263" s="36">
        <f t="shared" si="62"/>
        <v>0</v>
      </c>
      <c r="S263" s="36">
        <f t="shared" si="62"/>
        <v>0</v>
      </c>
      <c r="T263" s="36">
        <f t="shared" si="62"/>
        <v>0</v>
      </c>
      <c r="U263" s="327">
        <f t="shared" si="51"/>
        <v>0</v>
      </c>
      <c r="V263" s="36">
        <f t="shared" si="63"/>
        <v>0</v>
      </c>
      <c r="W263" s="36">
        <f t="shared" si="63"/>
        <v>0</v>
      </c>
      <c r="X263" s="36">
        <f t="shared" si="63"/>
        <v>0</v>
      </c>
      <c r="Y263" s="36">
        <f t="shared" si="63"/>
        <v>0</v>
      </c>
      <c r="Z263" s="36">
        <f t="shared" si="63"/>
        <v>0</v>
      </c>
      <c r="AA263" s="36">
        <f t="shared" si="63"/>
        <v>0</v>
      </c>
      <c r="AB263" s="36">
        <f t="shared" si="63"/>
        <v>0</v>
      </c>
      <c r="AC263" s="36">
        <f t="shared" si="63"/>
        <v>0</v>
      </c>
      <c r="AD263" s="59"/>
    </row>
    <row r="264" ht="15" spans="1:30">
      <c r="A264" s="43" t="s">
        <v>12987</v>
      </c>
      <c r="B264" s="317" t="s">
        <v>12988</v>
      </c>
      <c r="C264" s="327">
        <f t="shared" si="49"/>
        <v>0</v>
      </c>
      <c r="D264" s="327">
        <f t="shared" si="50"/>
        <v>0</v>
      </c>
      <c r="E264" s="36">
        <f t="shared" si="62"/>
        <v>0</v>
      </c>
      <c r="F264" s="36">
        <f t="shared" si="62"/>
        <v>0</v>
      </c>
      <c r="G264" s="36">
        <f t="shared" si="62"/>
        <v>0</v>
      </c>
      <c r="H264" s="36">
        <f t="shared" si="62"/>
        <v>0</v>
      </c>
      <c r="I264" s="36">
        <f t="shared" si="62"/>
        <v>0</v>
      </c>
      <c r="J264" s="36">
        <f t="shared" si="62"/>
        <v>0</v>
      </c>
      <c r="K264" s="36">
        <f t="shared" si="62"/>
        <v>0</v>
      </c>
      <c r="L264" s="36">
        <f t="shared" si="62"/>
        <v>0</v>
      </c>
      <c r="M264" s="36">
        <f t="shared" si="62"/>
        <v>0</v>
      </c>
      <c r="N264" s="36">
        <f t="shared" si="62"/>
        <v>0</v>
      </c>
      <c r="O264" s="36">
        <f t="shared" si="62"/>
        <v>0</v>
      </c>
      <c r="P264" s="36">
        <f t="shared" si="62"/>
        <v>0</v>
      </c>
      <c r="Q264" s="36">
        <f t="shared" si="62"/>
        <v>0</v>
      </c>
      <c r="R264" s="36">
        <f t="shared" si="62"/>
        <v>0</v>
      </c>
      <c r="S264" s="36">
        <f t="shared" si="62"/>
        <v>0</v>
      </c>
      <c r="T264" s="36">
        <f t="shared" si="62"/>
        <v>0</v>
      </c>
      <c r="U264" s="327">
        <f t="shared" si="51"/>
        <v>0</v>
      </c>
      <c r="V264" s="36">
        <f t="shared" si="63"/>
        <v>0</v>
      </c>
      <c r="W264" s="36">
        <f t="shared" si="63"/>
        <v>0</v>
      </c>
      <c r="X264" s="36">
        <f t="shared" si="63"/>
        <v>0</v>
      </c>
      <c r="Y264" s="36">
        <f t="shared" si="63"/>
        <v>0</v>
      </c>
      <c r="Z264" s="36">
        <f t="shared" si="63"/>
        <v>0</v>
      </c>
      <c r="AA264" s="36">
        <f t="shared" si="63"/>
        <v>0</v>
      </c>
      <c r="AB264" s="36">
        <f t="shared" si="63"/>
        <v>0</v>
      </c>
      <c r="AC264" s="36">
        <f t="shared" si="63"/>
        <v>0</v>
      </c>
      <c r="AD264" s="59"/>
    </row>
    <row r="265" ht="15" spans="1:30">
      <c r="A265" s="43" t="s">
        <v>12989</v>
      </c>
      <c r="B265" s="317" t="s">
        <v>12990</v>
      </c>
      <c r="C265" s="327">
        <f t="shared" si="49"/>
        <v>0</v>
      </c>
      <c r="D265" s="327">
        <f t="shared" si="50"/>
        <v>0</v>
      </c>
      <c r="E265" s="36">
        <f t="shared" si="62"/>
        <v>0</v>
      </c>
      <c r="F265" s="36">
        <f t="shared" si="62"/>
        <v>0</v>
      </c>
      <c r="G265" s="36">
        <f t="shared" si="62"/>
        <v>0</v>
      </c>
      <c r="H265" s="36">
        <f t="shared" si="62"/>
        <v>0</v>
      </c>
      <c r="I265" s="36">
        <f t="shared" si="62"/>
        <v>0</v>
      </c>
      <c r="J265" s="36">
        <f t="shared" si="62"/>
        <v>0</v>
      </c>
      <c r="K265" s="36">
        <f t="shared" si="62"/>
        <v>0</v>
      </c>
      <c r="L265" s="36">
        <f t="shared" si="62"/>
        <v>0</v>
      </c>
      <c r="M265" s="36">
        <f t="shared" si="62"/>
        <v>0</v>
      </c>
      <c r="N265" s="36">
        <f t="shared" si="62"/>
        <v>0</v>
      </c>
      <c r="O265" s="36">
        <f t="shared" si="62"/>
        <v>0</v>
      </c>
      <c r="P265" s="36">
        <f t="shared" si="62"/>
        <v>0</v>
      </c>
      <c r="Q265" s="36">
        <f t="shared" si="62"/>
        <v>0</v>
      </c>
      <c r="R265" s="36">
        <f t="shared" si="62"/>
        <v>0</v>
      </c>
      <c r="S265" s="36">
        <f t="shared" si="62"/>
        <v>0</v>
      </c>
      <c r="T265" s="36">
        <f t="shared" si="62"/>
        <v>0</v>
      </c>
      <c r="U265" s="327">
        <f t="shared" si="51"/>
        <v>0</v>
      </c>
      <c r="V265" s="36">
        <f t="shared" si="63"/>
        <v>0</v>
      </c>
      <c r="W265" s="36">
        <f t="shared" si="63"/>
        <v>0</v>
      </c>
      <c r="X265" s="36">
        <f t="shared" si="63"/>
        <v>0</v>
      </c>
      <c r="Y265" s="36">
        <f t="shared" si="63"/>
        <v>0</v>
      </c>
      <c r="Z265" s="36">
        <f t="shared" si="63"/>
        <v>0</v>
      </c>
      <c r="AA265" s="36">
        <f t="shared" si="63"/>
        <v>0</v>
      </c>
      <c r="AB265" s="36">
        <f t="shared" si="63"/>
        <v>0</v>
      </c>
      <c r="AC265" s="36">
        <f t="shared" si="63"/>
        <v>0</v>
      </c>
      <c r="AD265" s="59"/>
    </row>
    <row r="266" ht="15" spans="1:30">
      <c r="A266" s="43" t="s">
        <v>12991</v>
      </c>
      <c r="B266" s="317" t="s">
        <v>12992</v>
      </c>
      <c r="C266" s="327">
        <f t="shared" si="49"/>
        <v>0</v>
      </c>
      <c r="D266" s="327">
        <f t="shared" si="50"/>
        <v>0</v>
      </c>
      <c r="E266" s="36">
        <f t="shared" si="62"/>
        <v>0</v>
      </c>
      <c r="F266" s="36">
        <f t="shared" si="62"/>
        <v>0</v>
      </c>
      <c r="G266" s="36">
        <f t="shared" si="62"/>
        <v>0</v>
      </c>
      <c r="H266" s="36">
        <f t="shared" si="62"/>
        <v>0</v>
      </c>
      <c r="I266" s="36">
        <f t="shared" si="62"/>
        <v>0</v>
      </c>
      <c r="J266" s="36">
        <f t="shared" si="62"/>
        <v>0</v>
      </c>
      <c r="K266" s="36">
        <f t="shared" si="62"/>
        <v>0</v>
      </c>
      <c r="L266" s="36">
        <f t="shared" si="62"/>
        <v>0</v>
      </c>
      <c r="M266" s="36">
        <f t="shared" si="62"/>
        <v>0</v>
      </c>
      <c r="N266" s="36">
        <f t="shared" si="62"/>
        <v>0</v>
      </c>
      <c r="O266" s="36">
        <f t="shared" si="62"/>
        <v>0</v>
      </c>
      <c r="P266" s="36">
        <f t="shared" si="62"/>
        <v>0</v>
      </c>
      <c r="Q266" s="36">
        <f t="shared" si="62"/>
        <v>0</v>
      </c>
      <c r="R266" s="36">
        <f t="shared" si="62"/>
        <v>0</v>
      </c>
      <c r="S266" s="36">
        <f t="shared" si="62"/>
        <v>0</v>
      </c>
      <c r="T266" s="36">
        <f t="shared" si="62"/>
        <v>0</v>
      </c>
      <c r="U266" s="327">
        <f t="shared" si="51"/>
        <v>0</v>
      </c>
      <c r="V266" s="36">
        <f t="shared" si="63"/>
        <v>0</v>
      </c>
      <c r="W266" s="36">
        <f t="shared" si="63"/>
        <v>0</v>
      </c>
      <c r="X266" s="36">
        <f t="shared" si="63"/>
        <v>0</v>
      </c>
      <c r="Y266" s="36">
        <f t="shared" si="63"/>
        <v>0</v>
      </c>
      <c r="Z266" s="36">
        <f t="shared" si="63"/>
        <v>0</v>
      </c>
      <c r="AA266" s="36">
        <f t="shared" si="63"/>
        <v>0</v>
      </c>
      <c r="AB266" s="36">
        <f t="shared" si="63"/>
        <v>0</v>
      </c>
      <c r="AC266" s="36">
        <f t="shared" si="63"/>
        <v>0</v>
      </c>
      <c r="AD266" s="59"/>
    </row>
    <row r="267" ht="15" spans="1:30">
      <c r="A267" s="43" t="s">
        <v>12993</v>
      </c>
      <c r="B267" s="317" t="s">
        <v>12994</v>
      </c>
      <c r="C267" s="327">
        <f t="shared" ref="C267:C330" si="64">D267+U267</f>
        <v>0</v>
      </c>
      <c r="D267" s="327">
        <f t="shared" ref="D267:D330" si="65">SUM(E267:T267)</f>
        <v>0</v>
      </c>
      <c r="E267" s="36">
        <f t="shared" si="62"/>
        <v>0</v>
      </c>
      <c r="F267" s="36">
        <f t="shared" si="62"/>
        <v>0</v>
      </c>
      <c r="G267" s="36">
        <f t="shared" si="62"/>
        <v>0</v>
      </c>
      <c r="H267" s="36">
        <f t="shared" si="62"/>
        <v>0</v>
      </c>
      <c r="I267" s="36">
        <f t="shared" si="62"/>
        <v>0</v>
      </c>
      <c r="J267" s="36">
        <f t="shared" si="62"/>
        <v>0</v>
      </c>
      <c r="K267" s="36">
        <f t="shared" si="62"/>
        <v>0</v>
      </c>
      <c r="L267" s="36">
        <f t="shared" si="62"/>
        <v>0</v>
      </c>
      <c r="M267" s="36">
        <f t="shared" si="62"/>
        <v>0</v>
      </c>
      <c r="N267" s="36">
        <f t="shared" si="62"/>
        <v>0</v>
      </c>
      <c r="O267" s="36">
        <f t="shared" si="62"/>
        <v>0</v>
      </c>
      <c r="P267" s="36">
        <f t="shared" si="62"/>
        <v>0</v>
      </c>
      <c r="Q267" s="36">
        <f t="shared" si="62"/>
        <v>0</v>
      </c>
      <c r="R267" s="36">
        <f t="shared" si="62"/>
        <v>0</v>
      </c>
      <c r="S267" s="36">
        <f t="shared" si="62"/>
        <v>0</v>
      </c>
      <c r="T267" s="36">
        <f t="shared" si="62"/>
        <v>0</v>
      </c>
      <c r="U267" s="327">
        <f t="shared" ref="U267:U330" si="66">SUM(V267:AC267)</f>
        <v>0</v>
      </c>
      <c r="V267" s="36">
        <f t="shared" si="63"/>
        <v>0</v>
      </c>
      <c r="W267" s="36">
        <f t="shared" si="63"/>
        <v>0</v>
      </c>
      <c r="X267" s="36">
        <f t="shared" si="63"/>
        <v>0</v>
      </c>
      <c r="Y267" s="36">
        <f t="shared" si="63"/>
        <v>0</v>
      </c>
      <c r="Z267" s="36">
        <f t="shared" si="63"/>
        <v>0</v>
      </c>
      <c r="AA267" s="36">
        <f t="shared" si="63"/>
        <v>0</v>
      </c>
      <c r="AB267" s="36">
        <f t="shared" si="63"/>
        <v>0</v>
      </c>
      <c r="AC267" s="36">
        <f t="shared" si="63"/>
        <v>0</v>
      </c>
      <c r="AD267" s="59"/>
    </row>
    <row r="268" ht="15" spans="1:30">
      <c r="A268" s="43" t="s">
        <v>12995</v>
      </c>
      <c r="B268" s="317" t="s">
        <v>12996</v>
      </c>
      <c r="C268" s="327">
        <f t="shared" si="64"/>
        <v>0</v>
      </c>
      <c r="D268" s="327">
        <f t="shared" si="65"/>
        <v>0</v>
      </c>
      <c r="E268" s="36">
        <f t="shared" si="62"/>
        <v>0</v>
      </c>
      <c r="F268" s="36">
        <f t="shared" si="62"/>
        <v>0</v>
      </c>
      <c r="G268" s="36">
        <f t="shared" si="62"/>
        <v>0</v>
      </c>
      <c r="H268" s="36">
        <f t="shared" si="62"/>
        <v>0</v>
      </c>
      <c r="I268" s="36">
        <f t="shared" si="62"/>
        <v>0</v>
      </c>
      <c r="J268" s="36">
        <f t="shared" si="62"/>
        <v>0</v>
      </c>
      <c r="K268" s="36">
        <f t="shared" si="62"/>
        <v>0</v>
      </c>
      <c r="L268" s="36">
        <f t="shared" si="62"/>
        <v>0</v>
      </c>
      <c r="M268" s="36">
        <f t="shared" si="62"/>
        <v>0</v>
      </c>
      <c r="N268" s="36">
        <f t="shared" si="62"/>
        <v>0</v>
      </c>
      <c r="O268" s="36">
        <f t="shared" si="62"/>
        <v>0</v>
      </c>
      <c r="P268" s="36">
        <f t="shared" si="62"/>
        <v>0</v>
      </c>
      <c r="Q268" s="36">
        <f t="shared" si="62"/>
        <v>0</v>
      </c>
      <c r="R268" s="36">
        <f t="shared" si="62"/>
        <v>0</v>
      </c>
      <c r="S268" s="36">
        <f t="shared" si="62"/>
        <v>0</v>
      </c>
      <c r="T268" s="36">
        <f t="shared" si="62"/>
        <v>0</v>
      </c>
      <c r="U268" s="327">
        <f t="shared" si="66"/>
        <v>0</v>
      </c>
      <c r="V268" s="36">
        <f t="shared" si="63"/>
        <v>0</v>
      </c>
      <c r="W268" s="36">
        <f t="shared" si="63"/>
        <v>0</v>
      </c>
      <c r="X268" s="36">
        <f t="shared" si="63"/>
        <v>0</v>
      </c>
      <c r="Y268" s="36">
        <f t="shared" si="63"/>
        <v>0</v>
      </c>
      <c r="Z268" s="36">
        <f t="shared" si="63"/>
        <v>0</v>
      </c>
      <c r="AA268" s="36">
        <f t="shared" si="63"/>
        <v>0</v>
      </c>
      <c r="AB268" s="36">
        <f t="shared" si="63"/>
        <v>0</v>
      </c>
      <c r="AC268" s="36">
        <f t="shared" si="63"/>
        <v>0</v>
      </c>
      <c r="AD268" s="59"/>
    </row>
    <row r="269" ht="15" spans="1:30">
      <c r="A269" s="43" t="s">
        <v>12997</v>
      </c>
      <c r="B269" s="317" t="s">
        <v>12998</v>
      </c>
      <c r="C269" s="327">
        <f t="shared" si="64"/>
        <v>0</v>
      </c>
      <c r="D269" s="327">
        <f t="shared" si="65"/>
        <v>0</v>
      </c>
      <c r="E269" s="36">
        <f t="shared" si="62"/>
        <v>0</v>
      </c>
      <c r="F269" s="36">
        <f t="shared" si="62"/>
        <v>0</v>
      </c>
      <c r="G269" s="36">
        <f t="shared" si="62"/>
        <v>0</v>
      </c>
      <c r="H269" s="36">
        <f t="shared" si="62"/>
        <v>0</v>
      </c>
      <c r="I269" s="36">
        <f t="shared" si="62"/>
        <v>0</v>
      </c>
      <c r="J269" s="36">
        <f t="shared" si="62"/>
        <v>0</v>
      </c>
      <c r="K269" s="36">
        <f t="shared" si="62"/>
        <v>0</v>
      </c>
      <c r="L269" s="36">
        <f t="shared" si="62"/>
        <v>0</v>
      </c>
      <c r="M269" s="36">
        <f t="shared" si="62"/>
        <v>0</v>
      </c>
      <c r="N269" s="36">
        <f t="shared" si="62"/>
        <v>0</v>
      </c>
      <c r="O269" s="36">
        <f t="shared" si="62"/>
        <v>0</v>
      </c>
      <c r="P269" s="36">
        <f t="shared" si="62"/>
        <v>0</v>
      </c>
      <c r="Q269" s="36">
        <f t="shared" si="62"/>
        <v>0</v>
      </c>
      <c r="R269" s="36">
        <f t="shared" si="62"/>
        <v>0</v>
      </c>
      <c r="S269" s="36">
        <f t="shared" si="62"/>
        <v>0</v>
      </c>
      <c r="T269" s="36">
        <f t="shared" si="62"/>
        <v>0</v>
      </c>
      <c r="U269" s="327">
        <f t="shared" si="66"/>
        <v>0</v>
      </c>
      <c r="V269" s="36">
        <f t="shared" si="63"/>
        <v>0</v>
      </c>
      <c r="W269" s="36">
        <f t="shared" si="63"/>
        <v>0</v>
      </c>
      <c r="X269" s="36">
        <f t="shared" si="63"/>
        <v>0</v>
      </c>
      <c r="Y269" s="36">
        <f t="shared" si="63"/>
        <v>0</v>
      </c>
      <c r="Z269" s="36">
        <f t="shared" si="63"/>
        <v>0</v>
      </c>
      <c r="AA269" s="36">
        <f t="shared" si="63"/>
        <v>0</v>
      </c>
      <c r="AB269" s="36">
        <f t="shared" si="63"/>
        <v>0</v>
      </c>
      <c r="AC269" s="36">
        <f t="shared" si="63"/>
        <v>0</v>
      </c>
      <c r="AD269" s="59"/>
    </row>
    <row r="270" ht="15" spans="1:30">
      <c r="A270" s="43" t="s">
        <v>12999</v>
      </c>
      <c r="B270" s="317" t="s">
        <v>13000</v>
      </c>
      <c r="C270" s="327">
        <f t="shared" si="64"/>
        <v>0</v>
      </c>
      <c r="D270" s="327">
        <f t="shared" si="65"/>
        <v>0</v>
      </c>
      <c r="E270" s="36">
        <f t="shared" si="62"/>
        <v>0</v>
      </c>
      <c r="F270" s="36">
        <f t="shared" si="62"/>
        <v>0</v>
      </c>
      <c r="G270" s="36">
        <f t="shared" si="62"/>
        <v>0</v>
      </c>
      <c r="H270" s="36">
        <f t="shared" si="62"/>
        <v>0</v>
      </c>
      <c r="I270" s="36">
        <f t="shared" si="62"/>
        <v>0</v>
      </c>
      <c r="J270" s="36">
        <f t="shared" si="62"/>
        <v>0</v>
      </c>
      <c r="K270" s="36">
        <f t="shared" si="62"/>
        <v>0</v>
      </c>
      <c r="L270" s="36">
        <f t="shared" si="62"/>
        <v>0</v>
      </c>
      <c r="M270" s="36">
        <f t="shared" si="62"/>
        <v>0</v>
      </c>
      <c r="N270" s="36">
        <f t="shared" si="62"/>
        <v>0</v>
      </c>
      <c r="O270" s="36">
        <f t="shared" si="62"/>
        <v>0</v>
      </c>
      <c r="P270" s="36">
        <f t="shared" si="62"/>
        <v>0</v>
      </c>
      <c r="Q270" s="36">
        <f t="shared" si="62"/>
        <v>0</v>
      </c>
      <c r="R270" s="36">
        <f t="shared" si="62"/>
        <v>0</v>
      </c>
      <c r="S270" s="36">
        <f t="shared" si="62"/>
        <v>0</v>
      </c>
      <c r="T270" s="36">
        <f t="shared" si="62"/>
        <v>0</v>
      </c>
      <c r="U270" s="327">
        <f t="shared" si="66"/>
        <v>0</v>
      </c>
      <c r="V270" s="36">
        <f t="shared" si="63"/>
        <v>0</v>
      </c>
      <c r="W270" s="36">
        <f t="shared" si="63"/>
        <v>0</v>
      </c>
      <c r="X270" s="36">
        <f t="shared" si="63"/>
        <v>0</v>
      </c>
      <c r="Y270" s="36">
        <f t="shared" si="63"/>
        <v>0</v>
      </c>
      <c r="Z270" s="36">
        <f t="shared" si="63"/>
        <v>0</v>
      </c>
      <c r="AA270" s="36">
        <f t="shared" si="63"/>
        <v>0</v>
      </c>
      <c r="AB270" s="36">
        <f t="shared" si="63"/>
        <v>0</v>
      </c>
      <c r="AC270" s="36">
        <f t="shared" si="63"/>
        <v>0</v>
      </c>
      <c r="AD270" s="59"/>
    </row>
    <row r="271" ht="15" spans="1:30">
      <c r="A271" s="43" t="s">
        <v>13001</v>
      </c>
      <c r="B271" s="317" t="s">
        <v>13002</v>
      </c>
      <c r="C271" s="327">
        <f t="shared" si="64"/>
        <v>0</v>
      </c>
      <c r="D271" s="327">
        <f t="shared" si="65"/>
        <v>0</v>
      </c>
      <c r="E271" s="36">
        <f t="shared" ref="E271:T280" si="67">SUMPRODUCT(E$377:E$599*(LEFT($A$377:$A$599,LEN($A271))=$A271))</f>
        <v>0</v>
      </c>
      <c r="F271" s="36">
        <f t="shared" si="67"/>
        <v>0</v>
      </c>
      <c r="G271" s="36">
        <f t="shared" si="67"/>
        <v>0</v>
      </c>
      <c r="H271" s="36">
        <f t="shared" si="67"/>
        <v>0</v>
      </c>
      <c r="I271" s="36">
        <f t="shared" si="67"/>
        <v>0</v>
      </c>
      <c r="J271" s="36">
        <f t="shared" si="67"/>
        <v>0</v>
      </c>
      <c r="K271" s="36">
        <f t="shared" si="67"/>
        <v>0</v>
      </c>
      <c r="L271" s="36">
        <f t="shared" si="67"/>
        <v>0</v>
      </c>
      <c r="M271" s="36">
        <f t="shared" si="67"/>
        <v>0</v>
      </c>
      <c r="N271" s="36">
        <f t="shared" si="67"/>
        <v>0</v>
      </c>
      <c r="O271" s="36">
        <f t="shared" si="67"/>
        <v>0</v>
      </c>
      <c r="P271" s="36">
        <f t="shared" si="67"/>
        <v>0</v>
      </c>
      <c r="Q271" s="36">
        <f t="shared" si="67"/>
        <v>0</v>
      </c>
      <c r="R271" s="36">
        <f t="shared" si="67"/>
        <v>0</v>
      </c>
      <c r="S271" s="36">
        <f t="shared" si="67"/>
        <v>0</v>
      </c>
      <c r="T271" s="36">
        <f t="shared" si="67"/>
        <v>0</v>
      </c>
      <c r="U271" s="327">
        <f t="shared" si="66"/>
        <v>0</v>
      </c>
      <c r="V271" s="36">
        <f t="shared" ref="V271:AC280" si="68">SUMPRODUCT(V$377:V$599*(LEFT($A$377:$A$599,LEN($A271))=$A271))</f>
        <v>0</v>
      </c>
      <c r="W271" s="36">
        <f t="shared" si="68"/>
        <v>0</v>
      </c>
      <c r="X271" s="36">
        <f t="shared" si="68"/>
        <v>0</v>
      </c>
      <c r="Y271" s="36">
        <f t="shared" si="68"/>
        <v>0</v>
      </c>
      <c r="Z271" s="36">
        <f t="shared" si="68"/>
        <v>0</v>
      </c>
      <c r="AA271" s="36">
        <f t="shared" si="68"/>
        <v>0</v>
      </c>
      <c r="AB271" s="36">
        <f t="shared" si="68"/>
        <v>0</v>
      </c>
      <c r="AC271" s="36">
        <f t="shared" si="68"/>
        <v>0</v>
      </c>
      <c r="AD271" s="59"/>
    </row>
    <row r="272" ht="15" spans="1:30">
      <c r="A272" s="43" t="s">
        <v>13003</v>
      </c>
      <c r="B272" s="317" t="s">
        <v>13004</v>
      </c>
      <c r="C272" s="327">
        <f t="shared" si="64"/>
        <v>0</v>
      </c>
      <c r="D272" s="327">
        <f t="shared" si="65"/>
        <v>0</v>
      </c>
      <c r="E272" s="36">
        <f t="shared" si="67"/>
        <v>0</v>
      </c>
      <c r="F272" s="36">
        <f t="shared" si="67"/>
        <v>0</v>
      </c>
      <c r="G272" s="36">
        <f t="shared" si="67"/>
        <v>0</v>
      </c>
      <c r="H272" s="36">
        <f t="shared" si="67"/>
        <v>0</v>
      </c>
      <c r="I272" s="36">
        <f t="shared" si="67"/>
        <v>0</v>
      </c>
      <c r="J272" s="36">
        <f t="shared" si="67"/>
        <v>0</v>
      </c>
      <c r="K272" s="36">
        <f t="shared" si="67"/>
        <v>0</v>
      </c>
      <c r="L272" s="36">
        <f t="shared" si="67"/>
        <v>0</v>
      </c>
      <c r="M272" s="36">
        <f t="shared" si="67"/>
        <v>0</v>
      </c>
      <c r="N272" s="36">
        <f t="shared" si="67"/>
        <v>0</v>
      </c>
      <c r="O272" s="36">
        <f t="shared" si="67"/>
        <v>0</v>
      </c>
      <c r="P272" s="36">
        <f t="shared" si="67"/>
        <v>0</v>
      </c>
      <c r="Q272" s="36">
        <f t="shared" si="67"/>
        <v>0</v>
      </c>
      <c r="R272" s="36">
        <f t="shared" si="67"/>
        <v>0</v>
      </c>
      <c r="S272" s="36">
        <f t="shared" si="67"/>
        <v>0</v>
      </c>
      <c r="T272" s="36">
        <f t="shared" si="67"/>
        <v>0</v>
      </c>
      <c r="U272" s="327">
        <f t="shared" si="66"/>
        <v>0</v>
      </c>
      <c r="V272" s="36">
        <f t="shared" si="68"/>
        <v>0</v>
      </c>
      <c r="W272" s="36">
        <f t="shared" si="68"/>
        <v>0</v>
      </c>
      <c r="X272" s="36">
        <f t="shared" si="68"/>
        <v>0</v>
      </c>
      <c r="Y272" s="36">
        <f t="shared" si="68"/>
        <v>0</v>
      </c>
      <c r="Z272" s="36">
        <f t="shared" si="68"/>
        <v>0</v>
      </c>
      <c r="AA272" s="36">
        <f t="shared" si="68"/>
        <v>0</v>
      </c>
      <c r="AB272" s="36">
        <f t="shared" si="68"/>
        <v>0</v>
      </c>
      <c r="AC272" s="36">
        <f t="shared" si="68"/>
        <v>0</v>
      </c>
      <c r="AD272" s="59"/>
    </row>
    <row r="273" ht="15" spans="1:30">
      <c r="A273" s="43" t="s">
        <v>13005</v>
      </c>
      <c r="B273" s="317" t="s">
        <v>13006</v>
      </c>
      <c r="C273" s="327">
        <f t="shared" si="64"/>
        <v>0</v>
      </c>
      <c r="D273" s="327">
        <f t="shared" si="65"/>
        <v>0</v>
      </c>
      <c r="E273" s="36">
        <f t="shared" si="67"/>
        <v>0</v>
      </c>
      <c r="F273" s="36">
        <f t="shared" si="67"/>
        <v>0</v>
      </c>
      <c r="G273" s="36">
        <f t="shared" si="67"/>
        <v>0</v>
      </c>
      <c r="H273" s="36">
        <f t="shared" si="67"/>
        <v>0</v>
      </c>
      <c r="I273" s="36">
        <f t="shared" si="67"/>
        <v>0</v>
      </c>
      <c r="J273" s="36">
        <f t="shared" si="67"/>
        <v>0</v>
      </c>
      <c r="K273" s="36">
        <f t="shared" si="67"/>
        <v>0</v>
      </c>
      <c r="L273" s="36">
        <f t="shared" si="67"/>
        <v>0</v>
      </c>
      <c r="M273" s="36">
        <f t="shared" si="67"/>
        <v>0</v>
      </c>
      <c r="N273" s="36">
        <f t="shared" si="67"/>
        <v>0</v>
      </c>
      <c r="O273" s="36">
        <f t="shared" si="67"/>
        <v>0</v>
      </c>
      <c r="P273" s="36">
        <f t="shared" si="67"/>
        <v>0</v>
      </c>
      <c r="Q273" s="36">
        <f t="shared" si="67"/>
        <v>0</v>
      </c>
      <c r="R273" s="36">
        <f t="shared" si="67"/>
        <v>0</v>
      </c>
      <c r="S273" s="36">
        <f t="shared" si="67"/>
        <v>0</v>
      </c>
      <c r="T273" s="36">
        <f t="shared" si="67"/>
        <v>0</v>
      </c>
      <c r="U273" s="327">
        <f t="shared" si="66"/>
        <v>0</v>
      </c>
      <c r="V273" s="36">
        <f t="shared" si="68"/>
        <v>0</v>
      </c>
      <c r="W273" s="36">
        <f t="shared" si="68"/>
        <v>0</v>
      </c>
      <c r="X273" s="36">
        <f t="shared" si="68"/>
        <v>0</v>
      </c>
      <c r="Y273" s="36">
        <f t="shared" si="68"/>
        <v>0</v>
      </c>
      <c r="Z273" s="36">
        <f t="shared" si="68"/>
        <v>0</v>
      </c>
      <c r="AA273" s="36">
        <f t="shared" si="68"/>
        <v>0</v>
      </c>
      <c r="AB273" s="36">
        <f t="shared" si="68"/>
        <v>0</v>
      </c>
      <c r="AC273" s="36">
        <f t="shared" si="68"/>
        <v>0</v>
      </c>
      <c r="AD273" s="59"/>
    </row>
    <row r="274" ht="15" spans="1:30">
      <c r="A274" s="43" t="s">
        <v>13007</v>
      </c>
      <c r="B274" s="317" t="s">
        <v>13008</v>
      </c>
      <c r="C274" s="327">
        <f t="shared" si="64"/>
        <v>0</v>
      </c>
      <c r="D274" s="327">
        <f t="shared" si="65"/>
        <v>0</v>
      </c>
      <c r="E274" s="36">
        <f t="shared" si="67"/>
        <v>0</v>
      </c>
      <c r="F274" s="36">
        <f t="shared" si="67"/>
        <v>0</v>
      </c>
      <c r="G274" s="36">
        <f t="shared" si="67"/>
        <v>0</v>
      </c>
      <c r="H274" s="36">
        <f t="shared" si="67"/>
        <v>0</v>
      </c>
      <c r="I274" s="36">
        <f t="shared" si="67"/>
        <v>0</v>
      </c>
      <c r="J274" s="36">
        <f t="shared" si="67"/>
        <v>0</v>
      </c>
      <c r="K274" s="36">
        <f t="shared" si="67"/>
        <v>0</v>
      </c>
      <c r="L274" s="36">
        <f t="shared" si="67"/>
        <v>0</v>
      </c>
      <c r="M274" s="36">
        <f t="shared" si="67"/>
        <v>0</v>
      </c>
      <c r="N274" s="36">
        <f t="shared" si="67"/>
        <v>0</v>
      </c>
      <c r="O274" s="36">
        <f t="shared" si="67"/>
        <v>0</v>
      </c>
      <c r="P274" s="36">
        <f t="shared" si="67"/>
        <v>0</v>
      </c>
      <c r="Q274" s="36">
        <f t="shared" si="67"/>
        <v>0</v>
      </c>
      <c r="R274" s="36">
        <f t="shared" si="67"/>
        <v>0</v>
      </c>
      <c r="S274" s="36">
        <f t="shared" si="67"/>
        <v>0</v>
      </c>
      <c r="T274" s="36">
        <f t="shared" si="67"/>
        <v>0</v>
      </c>
      <c r="U274" s="327">
        <f t="shared" si="66"/>
        <v>0</v>
      </c>
      <c r="V274" s="36">
        <f t="shared" si="68"/>
        <v>0</v>
      </c>
      <c r="W274" s="36">
        <f t="shared" si="68"/>
        <v>0</v>
      </c>
      <c r="X274" s="36">
        <f t="shared" si="68"/>
        <v>0</v>
      </c>
      <c r="Y274" s="36">
        <f t="shared" si="68"/>
        <v>0</v>
      </c>
      <c r="Z274" s="36">
        <f t="shared" si="68"/>
        <v>0</v>
      </c>
      <c r="AA274" s="36">
        <f t="shared" si="68"/>
        <v>0</v>
      </c>
      <c r="AB274" s="36">
        <f t="shared" si="68"/>
        <v>0</v>
      </c>
      <c r="AC274" s="36">
        <f t="shared" si="68"/>
        <v>0</v>
      </c>
      <c r="AD274" s="59"/>
    </row>
    <row r="275" ht="15" spans="1:30">
      <c r="A275" s="43" t="s">
        <v>13009</v>
      </c>
      <c r="B275" s="317" t="s">
        <v>13010</v>
      </c>
      <c r="C275" s="327">
        <f t="shared" si="64"/>
        <v>0</v>
      </c>
      <c r="D275" s="327">
        <f t="shared" si="65"/>
        <v>0</v>
      </c>
      <c r="E275" s="36">
        <f t="shared" si="67"/>
        <v>0</v>
      </c>
      <c r="F275" s="36">
        <f t="shared" si="67"/>
        <v>0</v>
      </c>
      <c r="G275" s="36">
        <f t="shared" si="67"/>
        <v>0</v>
      </c>
      <c r="H275" s="36">
        <f t="shared" si="67"/>
        <v>0</v>
      </c>
      <c r="I275" s="36">
        <f t="shared" si="67"/>
        <v>0</v>
      </c>
      <c r="J275" s="36">
        <f t="shared" si="67"/>
        <v>0</v>
      </c>
      <c r="K275" s="36">
        <f t="shared" si="67"/>
        <v>0</v>
      </c>
      <c r="L275" s="36">
        <f t="shared" si="67"/>
        <v>0</v>
      </c>
      <c r="M275" s="36">
        <f t="shared" si="67"/>
        <v>0</v>
      </c>
      <c r="N275" s="36">
        <f t="shared" si="67"/>
        <v>0</v>
      </c>
      <c r="O275" s="36">
        <f t="shared" si="67"/>
        <v>0</v>
      </c>
      <c r="P275" s="36">
        <f t="shared" si="67"/>
        <v>0</v>
      </c>
      <c r="Q275" s="36">
        <f t="shared" si="67"/>
        <v>0</v>
      </c>
      <c r="R275" s="36">
        <f t="shared" si="67"/>
        <v>0</v>
      </c>
      <c r="S275" s="36">
        <f t="shared" si="67"/>
        <v>0</v>
      </c>
      <c r="T275" s="36">
        <f t="shared" si="67"/>
        <v>0</v>
      </c>
      <c r="U275" s="327">
        <f t="shared" si="66"/>
        <v>0</v>
      </c>
      <c r="V275" s="36">
        <f t="shared" si="68"/>
        <v>0</v>
      </c>
      <c r="W275" s="36">
        <f t="shared" si="68"/>
        <v>0</v>
      </c>
      <c r="X275" s="36">
        <f t="shared" si="68"/>
        <v>0</v>
      </c>
      <c r="Y275" s="36">
        <f t="shared" si="68"/>
        <v>0</v>
      </c>
      <c r="Z275" s="36">
        <f t="shared" si="68"/>
        <v>0</v>
      </c>
      <c r="AA275" s="36">
        <f t="shared" si="68"/>
        <v>0</v>
      </c>
      <c r="AB275" s="36">
        <f t="shared" si="68"/>
        <v>0</v>
      </c>
      <c r="AC275" s="36">
        <f t="shared" si="68"/>
        <v>0</v>
      </c>
      <c r="AD275" s="59"/>
    </row>
    <row r="276" ht="15" spans="1:30">
      <c r="A276" s="43" t="s">
        <v>13011</v>
      </c>
      <c r="B276" s="317" t="s">
        <v>13012</v>
      </c>
      <c r="C276" s="327">
        <f t="shared" si="64"/>
        <v>0</v>
      </c>
      <c r="D276" s="327">
        <f t="shared" si="65"/>
        <v>0</v>
      </c>
      <c r="E276" s="36">
        <f t="shared" si="67"/>
        <v>0</v>
      </c>
      <c r="F276" s="36">
        <f t="shared" si="67"/>
        <v>0</v>
      </c>
      <c r="G276" s="36">
        <f t="shared" si="67"/>
        <v>0</v>
      </c>
      <c r="H276" s="36">
        <f t="shared" si="67"/>
        <v>0</v>
      </c>
      <c r="I276" s="36">
        <f t="shared" si="67"/>
        <v>0</v>
      </c>
      <c r="J276" s="36">
        <f t="shared" si="67"/>
        <v>0</v>
      </c>
      <c r="K276" s="36">
        <f t="shared" si="67"/>
        <v>0</v>
      </c>
      <c r="L276" s="36">
        <f t="shared" si="67"/>
        <v>0</v>
      </c>
      <c r="M276" s="36">
        <f t="shared" si="67"/>
        <v>0</v>
      </c>
      <c r="N276" s="36">
        <f t="shared" si="67"/>
        <v>0</v>
      </c>
      <c r="O276" s="36">
        <f t="shared" si="67"/>
        <v>0</v>
      </c>
      <c r="P276" s="36">
        <f t="shared" si="67"/>
        <v>0</v>
      </c>
      <c r="Q276" s="36">
        <f t="shared" si="67"/>
        <v>0</v>
      </c>
      <c r="R276" s="36">
        <f t="shared" si="67"/>
        <v>0</v>
      </c>
      <c r="S276" s="36">
        <f t="shared" si="67"/>
        <v>0</v>
      </c>
      <c r="T276" s="36">
        <f t="shared" si="67"/>
        <v>0</v>
      </c>
      <c r="U276" s="327">
        <f t="shared" si="66"/>
        <v>0</v>
      </c>
      <c r="V276" s="36">
        <f t="shared" si="68"/>
        <v>0</v>
      </c>
      <c r="W276" s="36">
        <f t="shared" si="68"/>
        <v>0</v>
      </c>
      <c r="X276" s="36">
        <f t="shared" si="68"/>
        <v>0</v>
      </c>
      <c r="Y276" s="36">
        <f t="shared" si="68"/>
        <v>0</v>
      </c>
      <c r="Z276" s="36">
        <f t="shared" si="68"/>
        <v>0</v>
      </c>
      <c r="AA276" s="36">
        <f t="shared" si="68"/>
        <v>0</v>
      </c>
      <c r="AB276" s="36">
        <f t="shared" si="68"/>
        <v>0</v>
      </c>
      <c r="AC276" s="36">
        <f t="shared" si="68"/>
        <v>0</v>
      </c>
      <c r="AD276" s="59"/>
    </row>
    <row r="277" ht="15" spans="1:30">
      <c r="A277" s="43" t="s">
        <v>13013</v>
      </c>
      <c r="B277" s="317" t="s">
        <v>13014</v>
      </c>
      <c r="C277" s="327">
        <f t="shared" si="64"/>
        <v>0</v>
      </c>
      <c r="D277" s="327">
        <f t="shared" si="65"/>
        <v>0</v>
      </c>
      <c r="E277" s="36">
        <f t="shared" si="67"/>
        <v>0</v>
      </c>
      <c r="F277" s="36">
        <f t="shared" si="67"/>
        <v>0</v>
      </c>
      <c r="G277" s="36">
        <f t="shared" si="67"/>
        <v>0</v>
      </c>
      <c r="H277" s="36">
        <f t="shared" si="67"/>
        <v>0</v>
      </c>
      <c r="I277" s="36">
        <f t="shared" si="67"/>
        <v>0</v>
      </c>
      <c r="J277" s="36">
        <f t="shared" si="67"/>
        <v>0</v>
      </c>
      <c r="K277" s="36">
        <f t="shared" si="67"/>
        <v>0</v>
      </c>
      <c r="L277" s="36">
        <f t="shared" si="67"/>
        <v>0</v>
      </c>
      <c r="M277" s="36">
        <f t="shared" si="67"/>
        <v>0</v>
      </c>
      <c r="N277" s="36">
        <f t="shared" si="67"/>
        <v>0</v>
      </c>
      <c r="O277" s="36">
        <f t="shared" si="67"/>
        <v>0</v>
      </c>
      <c r="P277" s="36">
        <f t="shared" si="67"/>
        <v>0</v>
      </c>
      <c r="Q277" s="36">
        <f t="shared" si="67"/>
        <v>0</v>
      </c>
      <c r="R277" s="36">
        <f t="shared" si="67"/>
        <v>0</v>
      </c>
      <c r="S277" s="36">
        <f t="shared" si="67"/>
        <v>0</v>
      </c>
      <c r="T277" s="36">
        <f t="shared" si="67"/>
        <v>0</v>
      </c>
      <c r="U277" s="327">
        <f t="shared" si="66"/>
        <v>0</v>
      </c>
      <c r="V277" s="36">
        <f t="shared" si="68"/>
        <v>0</v>
      </c>
      <c r="W277" s="36">
        <f t="shared" si="68"/>
        <v>0</v>
      </c>
      <c r="X277" s="36">
        <f t="shared" si="68"/>
        <v>0</v>
      </c>
      <c r="Y277" s="36">
        <f t="shared" si="68"/>
        <v>0</v>
      </c>
      <c r="Z277" s="36">
        <f t="shared" si="68"/>
        <v>0</v>
      </c>
      <c r="AA277" s="36">
        <f t="shared" si="68"/>
        <v>0</v>
      </c>
      <c r="AB277" s="36">
        <f t="shared" si="68"/>
        <v>0</v>
      </c>
      <c r="AC277" s="36">
        <f t="shared" si="68"/>
        <v>0</v>
      </c>
      <c r="AD277" s="59"/>
    </row>
    <row r="278" ht="15" spans="1:30">
      <c r="A278" s="43" t="s">
        <v>13015</v>
      </c>
      <c r="B278" s="317" t="s">
        <v>13016</v>
      </c>
      <c r="C278" s="327">
        <f t="shared" si="64"/>
        <v>0</v>
      </c>
      <c r="D278" s="327">
        <f t="shared" si="65"/>
        <v>0</v>
      </c>
      <c r="E278" s="36">
        <f t="shared" si="67"/>
        <v>0</v>
      </c>
      <c r="F278" s="36">
        <f t="shared" si="67"/>
        <v>0</v>
      </c>
      <c r="G278" s="36">
        <f t="shared" si="67"/>
        <v>0</v>
      </c>
      <c r="H278" s="36">
        <f t="shared" si="67"/>
        <v>0</v>
      </c>
      <c r="I278" s="36">
        <f t="shared" si="67"/>
        <v>0</v>
      </c>
      <c r="J278" s="36">
        <f t="shared" si="67"/>
        <v>0</v>
      </c>
      <c r="K278" s="36">
        <f t="shared" si="67"/>
        <v>0</v>
      </c>
      <c r="L278" s="36">
        <f t="shared" si="67"/>
        <v>0</v>
      </c>
      <c r="M278" s="36">
        <f t="shared" si="67"/>
        <v>0</v>
      </c>
      <c r="N278" s="36">
        <f t="shared" si="67"/>
        <v>0</v>
      </c>
      <c r="O278" s="36">
        <f t="shared" si="67"/>
        <v>0</v>
      </c>
      <c r="P278" s="36">
        <f t="shared" si="67"/>
        <v>0</v>
      </c>
      <c r="Q278" s="36">
        <f t="shared" si="67"/>
        <v>0</v>
      </c>
      <c r="R278" s="36">
        <f t="shared" si="67"/>
        <v>0</v>
      </c>
      <c r="S278" s="36">
        <f t="shared" si="67"/>
        <v>0</v>
      </c>
      <c r="T278" s="36">
        <f t="shared" si="67"/>
        <v>0</v>
      </c>
      <c r="U278" s="327">
        <f t="shared" si="66"/>
        <v>0</v>
      </c>
      <c r="V278" s="36">
        <f t="shared" si="68"/>
        <v>0</v>
      </c>
      <c r="W278" s="36">
        <f t="shared" si="68"/>
        <v>0</v>
      </c>
      <c r="X278" s="36">
        <f t="shared" si="68"/>
        <v>0</v>
      </c>
      <c r="Y278" s="36">
        <f t="shared" si="68"/>
        <v>0</v>
      </c>
      <c r="Z278" s="36">
        <f t="shared" si="68"/>
        <v>0</v>
      </c>
      <c r="AA278" s="36">
        <f t="shared" si="68"/>
        <v>0</v>
      </c>
      <c r="AB278" s="36">
        <f t="shared" si="68"/>
        <v>0</v>
      </c>
      <c r="AC278" s="36">
        <f t="shared" si="68"/>
        <v>0</v>
      </c>
      <c r="AD278" s="59"/>
    </row>
    <row r="279" ht="15" spans="1:30">
      <c r="A279" s="43" t="s">
        <v>13017</v>
      </c>
      <c r="B279" s="317" t="s">
        <v>13018</v>
      </c>
      <c r="C279" s="327">
        <f t="shared" si="64"/>
        <v>0</v>
      </c>
      <c r="D279" s="327">
        <f t="shared" si="65"/>
        <v>0</v>
      </c>
      <c r="E279" s="36">
        <f t="shared" si="67"/>
        <v>0</v>
      </c>
      <c r="F279" s="36">
        <f t="shared" si="67"/>
        <v>0</v>
      </c>
      <c r="G279" s="36">
        <f t="shared" si="67"/>
        <v>0</v>
      </c>
      <c r="H279" s="36">
        <f t="shared" si="67"/>
        <v>0</v>
      </c>
      <c r="I279" s="36">
        <f t="shared" si="67"/>
        <v>0</v>
      </c>
      <c r="J279" s="36">
        <f t="shared" si="67"/>
        <v>0</v>
      </c>
      <c r="K279" s="36">
        <f t="shared" si="67"/>
        <v>0</v>
      </c>
      <c r="L279" s="36">
        <f t="shared" si="67"/>
        <v>0</v>
      </c>
      <c r="M279" s="36">
        <f t="shared" si="67"/>
        <v>0</v>
      </c>
      <c r="N279" s="36">
        <f t="shared" si="67"/>
        <v>0</v>
      </c>
      <c r="O279" s="36">
        <f t="shared" si="67"/>
        <v>0</v>
      </c>
      <c r="P279" s="36">
        <f t="shared" si="67"/>
        <v>0</v>
      </c>
      <c r="Q279" s="36">
        <f t="shared" si="67"/>
        <v>0</v>
      </c>
      <c r="R279" s="36">
        <f t="shared" si="67"/>
        <v>0</v>
      </c>
      <c r="S279" s="36">
        <f t="shared" si="67"/>
        <v>0</v>
      </c>
      <c r="T279" s="36">
        <f t="shared" si="67"/>
        <v>0</v>
      </c>
      <c r="U279" s="327">
        <f t="shared" si="66"/>
        <v>0</v>
      </c>
      <c r="V279" s="36">
        <f t="shared" si="68"/>
        <v>0</v>
      </c>
      <c r="W279" s="36">
        <f t="shared" si="68"/>
        <v>0</v>
      </c>
      <c r="X279" s="36">
        <f t="shared" si="68"/>
        <v>0</v>
      </c>
      <c r="Y279" s="36">
        <f t="shared" si="68"/>
        <v>0</v>
      </c>
      <c r="Z279" s="36">
        <f t="shared" si="68"/>
        <v>0</v>
      </c>
      <c r="AA279" s="36">
        <f t="shared" si="68"/>
        <v>0</v>
      </c>
      <c r="AB279" s="36">
        <f t="shared" si="68"/>
        <v>0</v>
      </c>
      <c r="AC279" s="36">
        <f t="shared" si="68"/>
        <v>0</v>
      </c>
      <c r="AD279" s="59"/>
    </row>
    <row r="280" ht="15" spans="1:30">
      <c r="A280" s="43" t="s">
        <v>13019</v>
      </c>
      <c r="B280" s="317" t="s">
        <v>13020</v>
      </c>
      <c r="C280" s="327">
        <f t="shared" si="64"/>
        <v>0</v>
      </c>
      <c r="D280" s="327">
        <f t="shared" si="65"/>
        <v>0</v>
      </c>
      <c r="E280" s="36">
        <f t="shared" si="67"/>
        <v>0</v>
      </c>
      <c r="F280" s="36">
        <f t="shared" si="67"/>
        <v>0</v>
      </c>
      <c r="G280" s="36">
        <f t="shared" si="67"/>
        <v>0</v>
      </c>
      <c r="H280" s="36">
        <f t="shared" si="67"/>
        <v>0</v>
      </c>
      <c r="I280" s="36">
        <f t="shared" si="67"/>
        <v>0</v>
      </c>
      <c r="J280" s="36">
        <f t="shared" si="67"/>
        <v>0</v>
      </c>
      <c r="K280" s="36">
        <f t="shared" si="67"/>
        <v>0</v>
      </c>
      <c r="L280" s="36">
        <f t="shared" si="67"/>
        <v>0</v>
      </c>
      <c r="M280" s="36">
        <f t="shared" si="67"/>
        <v>0</v>
      </c>
      <c r="N280" s="36">
        <f t="shared" si="67"/>
        <v>0</v>
      </c>
      <c r="O280" s="36">
        <f t="shared" si="67"/>
        <v>0</v>
      </c>
      <c r="P280" s="36">
        <f t="shared" si="67"/>
        <v>0</v>
      </c>
      <c r="Q280" s="36">
        <f t="shared" si="67"/>
        <v>0</v>
      </c>
      <c r="R280" s="36">
        <f t="shared" si="67"/>
        <v>0</v>
      </c>
      <c r="S280" s="36">
        <f t="shared" si="67"/>
        <v>0</v>
      </c>
      <c r="T280" s="36">
        <f t="shared" si="67"/>
        <v>0</v>
      </c>
      <c r="U280" s="327">
        <f t="shared" si="66"/>
        <v>0</v>
      </c>
      <c r="V280" s="36">
        <f t="shared" si="68"/>
        <v>0</v>
      </c>
      <c r="W280" s="36">
        <f t="shared" si="68"/>
        <v>0</v>
      </c>
      <c r="X280" s="36">
        <f t="shared" si="68"/>
        <v>0</v>
      </c>
      <c r="Y280" s="36">
        <f t="shared" si="68"/>
        <v>0</v>
      </c>
      <c r="Z280" s="36">
        <f t="shared" si="68"/>
        <v>0</v>
      </c>
      <c r="AA280" s="36">
        <f t="shared" si="68"/>
        <v>0</v>
      </c>
      <c r="AB280" s="36">
        <f t="shared" si="68"/>
        <v>0</v>
      </c>
      <c r="AC280" s="36">
        <f t="shared" si="68"/>
        <v>0</v>
      </c>
      <c r="AD280" s="59"/>
    </row>
    <row r="281" ht="15" spans="1:30">
      <c r="A281" s="43" t="s">
        <v>13021</v>
      </c>
      <c r="B281" s="317" t="s">
        <v>13022</v>
      </c>
      <c r="C281" s="327">
        <f t="shared" si="64"/>
        <v>0</v>
      </c>
      <c r="D281" s="327">
        <f t="shared" si="65"/>
        <v>0</v>
      </c>
      <c r="E281" s="36">
        <f t="shared" ref="E281:T290" si="69">SUMPRODUCT(E$377:E$599*(LEFT($A$377:$A$599,LEN($A281))=$A281))</f>
        <v>0</v>
      </c>
      <c r="F281" s="36">
        <f t="shared" si="69"/>
        <v>0</v>
      </c>
      <c r="G281" s="36">
        <f t="shared" si="69"/>
        <v>0</v>
      </c>
      <c r="H281" s="36">
        <f t="shared" si="69"/>
        <v>0</v>
      </c>
      <c r="I281" s="36">
        <f t="shared" si="69"/>
        <v>0</v>
      </c>
      <c r="J281" s="36">
        <f t="shared" si="69"/>
        <v>0</v>
      </c>
      <c r="K281" s="36">
        <f t="shared" si="69"/>
        <v>0</v>
      </c>
      <c r="L281" s="36">
        <f t="shared" si="69"/>
        <v>0</v>
      </c>
      <c r="M281" s="36">
        <f t="shared" si="69"/>
        <v>0</v>
      </c>
      <c r="N281" s="36">
        <f t="shared" si="69"/>
        <v>0</v>
      </c>
      <c r="O281" s="36">
        <f t="shared" si="69"/>
        <v>0</v>
      </c>
      <c r="P281" s="36">
        <f t="shared" si="69"/>
        <v>0</v>
      </c>
      <c r="Q281" s="36">
        <f t="shared" si="69"/>
        <v>0</v>
      </c>
      <c r="R281" s="36">
        <f t="shared" si="69"/>
        <v>0</v>
      </c>
      <c r="S281" s="36">
        <f t="shared" si="69"/>
        <v>0</v>
      </c>
      <c r="T281" s="36">
        <f t="shared" si="69"/>
        <v>0</v>
      </c>
      <c r="U281" s="327">
        <f t="shared" si="66"/>
        <v>0</v>
      </c>
      <c r="V281" s="36">
        <f t="shared" ref="V281:AC290" si="70">SUMPRODUCT(V$377:V$599*(LEFT($A$377:$A$599,LEN($A281))=$A281))</f>
        <v>0</v>
      </c>
      <c r="W281" s="36">
        <f t="shared" si="70"/>
        <v>0</v>
      </c>
      <c r="X281" s="36">
        <f t="shared" si="70"/>
        <v>0</v>
      </c>
      <c r="Y281" s="36">
        <f t="shared" si="70"/>
        <v>0</v>
      </c>
      <c r="Z281" s="36">
        <f t="shared" si="70"/>
        <v>0</v>
      </c>
      <c r="AA281" s="36">
        <f t="shared" si="70"/>
        <v>0</v>
      </c>
      <c r="AB281" s="36">
        <f t="shared" si="70"/>
        <v>0</v>
      </c>
      <c r="AC281" s="36">
        <f t="shared" si="70"/>
        <v>0</v>
      </c>
      <c r="AD281" s="59"/>
    </row>
    <row r="282" ht="15" spans="1:30">
      <c r="A282" s="43" t="s">
        <v>13023</v>
      </c>
      <c r="B282" s="317" t="s">
        <v>13024</v>
      </c>
      <c r="C282" s="327">
        <f t="shared" si="64"/>
        <v>0</v>
      </c>
      <c r="D282" s="327">
        <f t="shared" si="65"/>
        <v>0</v>
      </c>
      <c r="E282" s="36">
        <f t="shared" si="69"/>
        <v>0</v>
      </c>
      <c r="F282" s="36">
        <f t="shared" si="69"/>
        <v>0</v>
      </c>
      <c r="G282" s="36">
        <f t="shared" si="69"/>
        <v>0</v>
      </c>
      <c r="H282" s="36">
        <f t="shared" si="69"/>
        <v>0</v>
      </c>
      <c r="I282" s="36">
        <f t="shared" si="69"/>
        <v>0</v>
      </c>
      <c r="J282" s="36">
        <f t="shared" si="69"/>
        <v>0</v>
      </c>
      <c r="K282" s="36">
        <f t="shared" si="69"/>
        <v>0</v>
      </c>
      <c r="L282" s="36">
        <f t="shared" si="69"/>
        <v>0</v>
      </c>
      <c r="M282" s="36">
        <f t="shared" si="69"/>
        <v>0</v>
      </c>
      <c r="N282" s="36">
        <f t="shared" si="69"/>
        <v>0</v>
      </c>
      <c r="O282" s="36">
        <f t="shared" si="69"/>
        <v>0</v>
      </c>
      <c r="P282" s="36">
        <f t="shared" si="69"/>
        <v>0</v>
      </c>
      <c r="Q282" s="36">
        <f t="shared" si="69"/>
        <v>0</v>
      </c>
      <c r="R282" s="36">
        <f t="shared" si="69"/>
        <v>0</v>
      </c>
      <c r="S282" s="36">
        <f t="shared" si="69"/>
        <v>0</v>
      </c>
      <c r="T282" s="36">
        <f t="shared" si="69"/>
        <v>0</v>
      </c>
      <c r="U282" s="327">
        <f t="shared" si="66"/>
        <v>0</v>
      </c>
      <c r="V282" s="36">
        <f t="shared" si="70"/>
        <v>0</v>
      </c>
      <c r="W282" s="36">
        <f t="shared" si="70"/>
        <v>0</v>
      </c>
      <c r="X282" s="36">
        <f t="shared" si="70"/>
        <v>0</v>
      </c>
      <c r="Y282" s="36">
        <f t="shared" si="70"/>
        <v>0</v>
      </c>
      <c r="Z282" s="36">
        <f t="shared" si="70"/>
        <v>0</v>
      </c>
      <c r="AA282" s="36">
        <f t="shared" si="70"/>
        <v>0</v>
      </c>
      <c r="AB282" s="36">
        <f t="shared" si="70"/>
        <v>0</v>
      </c>
      <c r="AC282" s="36">
        <f t="shared" si="70"/>
        <v>0</v>
      </c>
      <c r="AD282" s="59"/>
    </row>
    <row r="283" ht="15" spans="1:30">
      <c r="A283" s="43" t="s">
        <v>13025</v>
      </c>
      <c r="B283" s="317" t="s">
        <v>13026</v>
      </c>
      <c r="C283" s="327">
        <f t="shared" si="64"/>
        <v>0</v>
      </c>
      <c r="D283" s="327">
        <f t="shared" si="65"/>
        <v>0</v>
      </c>
      <c r="E283" s="36">
        <f t="shared" si="69"/>
        <v>0</v>
      </c>
      <c r="F283" s="36">
        <f t="shared" si="69"/>
        <v>0</v>
      </c>
      <c r="G283" s="36">
        <f t="shared" si="69"/>
        <v>0</v>
      </c>
      <c r="H283" s="36">
        <f t="shared" si="69"/>
        <v>0</v>
      </c>
      <c r="I283" s="36">
        <f t="shared" si="69"/>
        <v>0</v>
      </c>
      <c r="J283" s="36">
        <f t="shared" si="69"/>
        <v>0</v>
      </c>
      <c r="K283" s="36">
        <f t="shared" si="69"/>
        <v>0</v>
      </c>
      <c r="L283" s="36">
        <f t="shared" si="69"/>
        <v>0</v>
      </c>
      <c r="M283" s="36">
        <f t="shared" si="69"/>
        <v>0</v>
      </c>
      <c r="N283" s="36">
        <f t="shared" si="69"/>
        <v>0</v>
      </c>
      <c r="O283" s="36">
        <f t="shared" si="69"/>
        <v>0</v>
      </c>
      <c r="P283" s="36">
        <f t="shared" si="69"/>
        <v>0</v>
      </c>
      <c r="Q283" s="36">
        <f t="shared" si="69"/>
        <v>0</v>
      </c>
      <c r="R283" s="36">
        <f t="shared" si="69"/>
        <v>0</v>
      </c>
      <c r="S283" s="36">
        <f t="shared" si="69"/>
        <v>0</v>
      </c>
      <c r="T283" s="36">
        <f t="shared" si="69"/>
        <v>0</v>
      </c>
      <c r="U283" s="327">
        <f t="shared" si="66"/>
        <v>0</v>
      </c>
      <c r="V283" s="36">
        <f t="shared" si="70"/>
        <v>0</v>
      </c>
      <c r="W283" s="36">
        <f t="shared" si="70"/>
        <v>0</v>
      </c>
      <c r="X283" s="36">
        <f t="shared" si="70"/>
        <v>0</v>
      </c>
      <c r="Y283" s="36">
        <f t="shared" si="70"/>
        <v>0</v>
      </c>
      <c r="Z283" s="36">
        <f t="shared" si="70"/>
        <v>0</v>
      </c>
      <c r="AA283" s="36">
        <f t="shared" si="70"/>
        <v>0</v>
      </c>
      <c r="AB283" s="36">
        <f t="shared" si="70"/>
        <v>0</v>
      </c>
      <c r="AC283" s="36">
        <f t="shared" si="70"/>
        <v>0</v>
      </c>
      <c r="AD283" s="59"/>
    </row>
    <row r="284" ht="15" spans="1:30">
      <c r="A284" s="43" t="s">
        <v>13027</v>
      </c>
      <c r="B284" s="317" t="s">
        <v>13028</v>
      </c>
      <c r="C284" s="327">
        <f t="shared" si="64"/>
        <v>0</v>
      </c>
      <c r="D284" s="327">
        <f t="shared" si="65"/>
        <v>0</v>
      </c>
      <c r="E284" s="36">
        <f t="shared" si="69"/>
        <v>0</v>
      </c>
      <c r="F284" s="36">
        <f t="shared" si="69"/>
        <v>0</v>
      </c>
      <c r="G284" s="36">
        <f t="shared" si="69"/>
        <v>0</v>
      </c>
      <c r="H284" s="36">
        <f t="shared" si="69"/>
        <v>0</v>
      </c>
      <c r="I284" s="36">
        <f t="shared" si="69"/>
        <v>0</v>
      </c>
      <c r="J284" s="36">
        <f t="shared" si="69"/>
        <v>0</v>
      </c>
      <c r="K284" s="36">
        <f t="shared" si="69"/>
        <v>0</v>
      </c>
      <c r="L284" s="36">
        <f t="shared" si="69"/>
        <v>0</v>
      </c>
      <c r="M284" s="36">
        <f t="shared" si="69"/>
        <v>0</v>
      </c>
      <c r="N284" s="36">
        <f t="shared" si="69"/>
        <v>0</v>
      </c>
      <c r="O284" s="36">
        <f t="shared" si="69"/>
        <v>0</v>
      </c>
      <c r="P284" s="36">
        <f t="shared" si="69"/>
        <v>0</v>
      </c>
      <c r="Q284" s="36">
        <f t="shared" si="69"/>
        <v>0</v>
      </c>
      <c r="R284" s="36">
        <f t="shared" si="69"/>
        <v>0</v>
      </c>
      <c r="S284" s="36">
        <f t="shared" si="69"/>
        <v>0</v>
      </c>
      <c r="T284" s="36">
        <f t="shared" si="69"/>
        <v>0</v>
      </c>
      <c r="U284" s="327">
        <f t="shared" si="66"/>
        <v>0</v>
      </c>
      <c r="V284" s="36">
        <f t="shared" si="70"/>
        <v>0</v>
      </c>
      <c r="W284" s="36">
        <f t="shared" si="70"/>
        <v>0</v>
      </c>
      <c r="X284" s="36">
        <f t="shared" si="70"/>
        <v>0</v>
      </c>
      <c r="Y284" s="36">
        <f t="shared" si="70"/>
        <v>0</v>
      </c>
      <c r="Z284" s="36">
        <f t="shared" si="70"/>
        <v>0</v>
      </c>
      <c r="AA284" s="36">
        <f t="shared" si="70"/>
        <v>0</v>
      </c>
      <c r="AB284" s="36">
        <f t="shared" si="70"/>
        <v>0</v>
      </c>
      <c r="AC284" s="36">
        <f t="shared" si="70"/>
        <v>0</v>
      </c>
      <c r="AD284" s="59"/>
    </row>
    <row r="285" ht="15" spans="1:30">
      <c r="A285" s="43" t="s">
        <v>13029</v>
      </c>
      <c r="B285" s="317" t="s">
        <v>13030</v>
      </c>
      <c r="C285" s="327">
        <f t="shared" si="64"/>
        <v>0</v>
      </c>
      <c r="D285" s="327">
        <f t="shared" si="65"/>
        <v>0</v>
      </c>
      <c r="E285" s="36">
        <f t="shared" si="69"/>
        <v>0</v>
      </c>
      <c r="F285" s="36">
        <f t="shared" si="69"/>
        <v>0</v>
      </c>
      <c r="G285" s="36">
        <f t="shared" si="69"/>
        <v>0</v>
      </c>
      <c r="H285" s="36">
        <f t="shared" si="69"/>
        <v>0</v>
      </c>
      <c r="I285" s="36">
        <f t="shared" si="69"/>
        <v>0</v>
      </c>
      <c r="J285" s="36">
        <f t="shared" si="69"/>
        <v>0</v>
      </c>
      <c r="K285" s="36">
        <f t="shared" si="69"/>
        <v>0</v>
      </c>
      <c r="L285" s="36">
        <f t="shared" si="69"/>
        <v>0</v>
      </c>
      <c r="M285" s="36">
        <f t="shared" si="69"/>
        <v>0</v>
      </c>
      <c r="N285" s="36">
        <f t="shared" si="69"/>
        <v>0</v>
      </c>
      <c r="O285" s="36">
        <f t="shared" si="69"/>
        <v>0</v>
      </c>
      <c r="P285" s="36">
        <f t="shared" si="69"/>
        <v>0</v>
      </c>
      <c r="Q285" s="36">
        <f t="shared" si="69"/>
        <v>0</v>
      </c>
      <c r="R285" s="36">
        <f t="shared" si="69"/>
        <v>0</v>
      </c>
      <c r="S285" s="36">
        <f t="shared" si="69"/>
        <v>0</v>
      </c>
      <c r="T285" s="36">
        <f t="shared" si="69"/>
        <v>0</v>
      </c>
      <c r="U285" s="327">
        <f t="shared" si="66"/>
        <v>0</v>
      </c>
      <c r="V285" s="36">
        <f t="shared" si="70"/>
        <v>0</v>
      </c>
      <c r="W285" s="36">
        <f t="shared" si="70"/>
        <v>0</v>
      </c>
      <c r="X285" s="36">
        <f t="shared" si="70"/>
        <v>0</v>
      </c>
      <c r="Y285" s="36">
        <f t="shared" si="70"/>
        <v>0</v>
      </c>
      <c r="Z285" s="36">
        <f t="shared" si="70"/>
        <v>0</v>
      </c>
      <c r="AA285" s="36">
        <f t="shared" si="70"/>
        <v>0</v>
      </c>
      <c r="AB285" s="36">
        <f t="shared" si="70"/>
        <v>0</v>
      </c>
      <c r="AC285" s="36">
        <f t="shared" si="70"/>
        <v>0</v>
      </c>
      <c r="AD285" s="59"/>
    </row>
    <row r="286" ht="15" spans="1:30">
      <c r="A286" s="43" t="s">
        <v>13031</v>
      </c>
      <c r="B286" s="317" t="s">
        <v>13032</v>
      </c>
      <c r="C286" s="327">
        <f t="shared" si="64"/>
        <v>0</v>
      </c>
      <c r="D286" s="327">
        <f t="shared" si="65"/>
        <v>0</v>
      </c>
      <c r="E286" s="36">
        <f t="shared" si="69"/>
        <v>0</v>
      </c>
      <c r="F286" s="36">
        <f t="shared" si="69"/>
        <v>0</v>
      </c>
      <c r="G286" s="36">
        <f t="shared" si="69"/>
        <v>0</v>
      </c>
      <c r="H286" s="36">
        <f t="shared" si="69"/>
        <v>0</v>
      </c>
      <c r="I286" s="36">
        <f t="shared" si="69"/>
        <v>0</v>
      </c>
      <c r="J286" s="36">
        <f t="shared" si="69"/>
        <v>0</v>
      </c>
      <c r="K286" s="36">
        <f t="shared" si="69"/>
        <v>0</v>
      </c>
      <c r="L286" s="36">
        <f t="shared" si="69"/>
        <v>0</v>
      </c>
      <c r="M286" s="36">
        <f t="shared" si="69"/>
        <v>0</v>
      </c>
      <c r="N286" s="36">
        <f t="shared" si="69"/>
        <v>0</v>
      </c>
      <c r="O286" s="36">
        <f t="shared" si="69"/>
        <v>0</v>
      </c>
      <c r="P286" s="36">
        <f t="shared" si="69"/>
        <v>0</v>
      </c>
      <c r="Q286" s="36">
        <f t="shared" si="69"/>
        <v>0</v>
      </c>
      <c r="R286" s="36">
        <f t="shared" si="69"/>
        <v>0</v>
      </c>
      <c r="S286" s="36">
        <f t="shared" si="69"/>
        <v>0</v>
      </c>
      <c r="T286" s="36">
        <f t="shared" si="69"/>
        <v>0</v>
      </c>
      <c r="U286" s="327">
        <f t="shared" si="66"/>
        <v>0</v>
      </c>
      <c r="V286" s="36">
        <f t="shared" si="70"/>
        <v>0</v>
      </c>
      <c r="W286" s="36">
        <f t="shared" si="70"/>
        <v>0</v>
      </c>
      <c r="X286" s="36">
        <f t="shared" si="70"/>
        <v>0</v>
      </c>
      <c r="Y286" s="36">
        <f t="shared" si="70"/>
        <v>0</v>
      </c>
      <c r="Z286" s="36">
        <f t="shared" si="70"/>
        <v>0</v>
      </c>
      <c r="AA286" s="36">
        <f t="shared" si="70"/>
        <v>0</v>
      </c>
      <c r="AB286" s="36">
        <f t="shared" si="70"/>
        <v>0</v>
      </c>
      <c r="AC286" s="36">
        <f t="shared" si="70"/>
        <v>0</v>
      </c>
      <c r="AD286" s="59"/>
    </row>
    <row r="287" ht="15" spans="1:30">
      <c r="A287" s="43" t="s">
        <v>13033</v>
      </c>
      <c r="B287" s="317" t="s">
        <v>13034</v>
      </c>
      <c r="C287" s="327">
        <f t="shared" si="64"/>
        <v>0</v>
      </c>
      <c r="D287" s="327">
        <f t="shared" si="65"/>
        <v>0</v>
      </c>
      <c r="E287" s="36">
        <f t="shared" si="69"/>
        <v>0</v>
      </c>
      <c r="F287" s="36">
        <f t="shared" si="69"/>
        <v>0</v>
      </c>
      <c r="G287" s="36">
        <f t="shared" si="69"/>
        <v>0</v>
      </c>
      <c r="H287" s="36">
        <f t="shared" si="69"/>
        <v>0</v>
      </c>
      <c r="I287" s="36">
        <f t="shared" si="69"/>
        <v>0</v>
      </c>
      <c r="J287" s="36">
        <f t="shared" si="69"/>
        <v>0</v>
      </c>
      <c r="K287" s="36">
        <f t="shared" si="69"/>
        <v>0</v>
      </c>
      <c r="L287" s="36">
        <f t="shared" si="69"/>
        <v>0</v>
      </c>
      <c r="M287" s="36">
        <f t="shared" si="69"/>
        <v>0</v>
      </c>
      <c r="N287" s="36">
        <f t="shared" si="69"/>
        <v>0</v>
      </c>
      <c r="O287" s="36">
        <f t="shared" si="69"/>
        <v>0</v>
      </c>
      <c r="P287" s="36">
        <f t="shared" si="69"/>
        <v>0</v>
      </c>
      <c r="Q287" s="36">
        <f t="shared" si="69"/>
        <v>0</v>
      </c>
      <c r="R287" s="36">
        <f t="shared" si="69"/>
        <v>0</v>
      </c>
      <c r="S287" s="36">
        <f t="shared" si="69"/>
        <v>0</v>
      </c>
      <c r="T287" s="36">
        <f t="shared" si="69"/>
        <v>0</v>
      </c>
      <c r="U287" s="327">
        <f t="shared" si="66"/>
        <v>0</v>
      </c>
      <c r="V287" s="36">
        <f t="shared" si="70"/>
        <v>0</v>
      </c>
      <c r="W287" s="36">
        <f t="shared" si="70"/>
        <v>0</v>
      </c>
      <c r="X287" s="36">
        <f t="shared" si="70"/>
        <v>0</v>
      </c>
      <c r="Y287" s="36">
        <f t="shared" si="70"/>
        <v>0</v>
      </c>
      <c r="Z287" s="36">
        <f t="shared" si="70"/>
        <v>0</v>
      </c>
      <c r="AA287" s="36">
        <f t="shared" si="70"/>
        <v>0</v>
      </c>
      <c r="AB287" s="36">
        <f t="shared" si="70"/>
        <v>0</v>
      </c>
      <c r="AC287" s="36">
        <f t="shared" si="70"/>
        <v>0</v>
      </c>
      <c r="AD287" s="59"/>
    </row>
    <row r="288" ht="15" spans="1:30">
      <c r="A288" s="43" t="s">
        <v>13035</v>
      </c>
      <c r="B288" s="317" t="s">
        <v>13036</v>
      </c>
      <c r="C288" s="327">
        <f t="shared" si="64"/>
        <v>0</v>
      </c>
      <c r="D288" s="327">
        <f t="shared" si="65"/>
        <v>0</v>
      </c>
      <c r="E288" s="36">
        <f t="shared" si="69"/>
        <v>0</v>
      </c>
      <c r="F288" s="36">
        <f t="shared" si="69"/>
        <v>0</v>
      </c>
      <c r="G288" s="36">
        <f t="shared" si="69"/>
        <v>0</v>
      </c>
      <c r="H288" s="36">
        <f t="shared" si="69"/>
        <v>0</v>
      </c>
      <c r="I288" s="36">
        <f t="shared" si="69"/>
        <v>0</v>
      </c>
      <c r="J288" s="36">
        <f t="shared" si="69"/>
        <v>0</v>
      </c>
      <c r="K288" s="36">
        <f t="shared" si="69"/>
        <v>0</v>
      </c>
      <c r="L288" s="36">
        <f t="shared" si="69"/>
        <v>0</v>
      </c>
      <c r="M288" s="36">
        <f t="shared" si="69"/>
        <v>0</v>
      </c>
      <c r="N288" s="36">
        <f t="shared" si="69"/>
        <v>0</v>
      </c>
      <c r="O288" s="36">
        <f t="shared" si="69"/>
        <v>0</v>
      </c>
      <c r="P288" s="36">
        <f t="shared" si="69"/>
        <v>0</v>
      </c>
      <c r="Q288" s="36">
        <f t="shared" si="69"/>
        <v>0</v>
      </c>
      <c r="R288" s="36">
        <f t="shared" si="69"/>
        <v>0</v>
      </c>
      <c r="S288" s="36">
        <f t="shared" si="69"/>
        <v>0</v>
      </c>
      <c r="T288" s="36">
        <f t="shared" si="69"/>
        <v>0</v>
      </c>
      <c r="U288" s="327">
        <f t="shared" si="66"/>
        <v>0</v>
      </c>
      <c r="V288" s="36">
        <f t="shared" si="70"/>
        <v>0</v>
      </c>
      <c r="W288" s="36">
        <f t="shared" si="70"/>
        <v>0</v>
      </c>
      <c r="X288" s="36">
        <f t="shared" si="70"/>
        <v>0</v>
      </c>
      <c r="Y288" s="36">
        <f t="shared" si="70"/>
        <v>0</v>
      </c>
      <c r="Z288" s="36">
        <f t="shared" si="70"/>
        <v>0</v>
      </c>
      <c r="AA288" s="36">
        <f t="shared" si="70"/>
        <v>0</v>
      </c>
      <c r="AB288" s="36">
        <f t="shared" si="70"/>
        <v>0</v>
      </c>
      <c r="AC288" s="36">
        <f t="shared" si="70"/>
        <v>0</v>
      </c>
      <c r="AD288" s="59"/>
    </row>
    <row r="289" ht="15" spans="1:30">
      <c r="A289" s="43" t="s">
        <v>13037</v>
      </c>
      <c r="B289" s="317" t="s">
        <v>13038</v>
      </c>
      <c r="C289" s="327">
        <f t="shared" si="64"/>
        <v>0</v>
      </c>
      <c r="D289" s="327">
        <f t="shared" si="65"/>
        <v>0</v>
      </c>
      <c r="E289" s="36">
        <f t="shared" si="69"/>
        <v>0</v>
      </c>
      <c r="F289" s="36">
        <f t="shared" si="69"/>
        <v>0</v>
      </c>
      <c r="G289" s="36">
        <f t="shared" si="69"/>
        <v>0</v>
      </c>
      <c r="H289" s="36">
        <f t="shared" si="69"/>
        <v>0</v>
      </c>
      <c r="I289" s="36">
        <f t="shared" si="69"/>
        <v>0</v>
      </c>
      <c r="J289" s="36">
        <f t="shared" si="69"/>
        <v>0</v>
      </c>
      <c r="K289" s="36">
        <f t="shared" si="69"/>
        <v>0</v>
      </c>
      <c r="L289" s="36">
        <f t="shared" si="69"/>
        <v>0</v>
      </c>
      <c r="M289" s="36">
        <f t="shared" si="69"/>
        <v>0</v>
      </c>
      <c r="N289" s="36">
        <f t="shared" si="69"/>
        <v>0</v>
      </c>
      <c r="O289" s="36">
        <f t="shared" si="69"/>
        <v>0</v>
      </c>
      <c r="P289" s="36">
        <f t="shared" si="69"/>
        <v>0</v>
      </c>
      <c r="Q289" s="36">
        <f t="shared" si="69"/>
        <v>0</v>
      </c>
      <c r="R289" s="36">
        <f t="shared" si="69"/>
        <v>0</v>
      </c>
      <c r="S289" s="36">
        <f t="shared" si="69"/>
        <v>0</v>
      </c>
      <c r="T289" s="36">
        <f t="shared" si="69"/>
        <v>0</v>
      </c>
      <c r="U289" s="327">
        <f t="shared" si="66"/>
        <v>0</v>
      </c>
      <c r="V289" s="36">
        <f t="shared" si="70"/>
        <v>0</v>
      </c>
      <c r="W289" s="36">
        <f t="shared" si="70"/>
        <v>0</v>
      </c>
      <c r="X289" s="36">
        <f t="shared" si="70"/>
        <v>0</v>
      </c>
      <c r="Y289" s="36">
        <f t="shared" si="70"/>
        <v>0</v>
      </c>
      <c r="Z289" s="36">
        <f t="shared" si="70"/>
        <v>0</v>
      </c>
      <c r="AA289" s="36">
        <f t="shared" si="70"/>
        <v>0</v>
      </c>
      <c r="AB289" s="36">
        <f t="shared" si="70"/>
        <v>0</v>
      </c>
      <c r="AC289" s="36">
        <f t="shared" si="70"/>
        <v>0</v>
      </c>
      <c r="AD289" s="59"/>
    </row>
    <row r="290" ht="15" spans="1:30">
      <c r="A290" s="43" t="s">
        <v>13039</v>
      </c>
      <c r="B290" s="317" t="s">
        <v>13040</v>
      </c>
      <c r="C290" s="327">
        <f t="shared" si="64"/>
        <v>0</v>
      </c>
      <c r="D290" s="327">
        <f t="shared" si="65"/>
        <v>0</v>
      </c>
      <c r="E290" s="36">
        <f t="shared" si="69"/>
        <v>0</v>
      </c>
      <c r="F290" s="36">
        <f t="shared" si="69"/>
        <v>0</v>
      </c>
      <c r="G290" s="36">
        <f t="shared" si="69"/>
        <v>0</v>
      </c>
      <c r="H290" s="36">
        <f t="shared" si="69"/>
        <v>0</v>
      </c>
      <c r="I290" s="36">
        <f t="shared" si="69"/>
        <v>0</v>
      </c>
      <c r="J290" s="36">
        <f t="shared" si="69"/>
        <v>0</v>
      </c>
      <c r="K290" s="36">
        <f t="shared" si="69"/>
        <v>0</v>
      </c>
      <c r="L290" s="36">
        <f t="shared" si="69"/>
        <v>0</v>
      </c>
      <c r="M290" s="36">
        <f t="shared" si="69"/>
        <v>0</v>
      </c>
      <c r="N290" s="36">
        <f t="shared" si="69"/>
        <v>0</v>
      </c>
      <c r="O290" s="36">
        <f t="shared" si="69"/>
        <v>0</v>
      </c>
      <c r="P290" s="36">
        <f t="shared" si="69"/>
        <v>0</v>
      </c>
      <c r="Q290" s="36">
        <f t="shared" si="69"/>
        <v>0</v>
      </c>
      <c r="R290" s="36">
        <f t="shared" si="69"/>
        <v>0</v>
      </c>
      <c r="S290" s="36">
        <f t="shared" si="69"/>
        <v>0</v>
      </c>
      <c r="T290" s="36">
        <f t="shared" si="69"/>
        <v>0</v>
      </c>
      <c r="U290" s="327">
        <f t="shared" si="66"/>
        <v>0</v>
      </c>
      <c r="V290" s="36">
        <f t="shared" si="70"/>
        <v>0</v>
      </c>
      <c r="W290" s="36">
        <f t="shared" si="70"/>
        <v>0</v>
      </c>
      <c r="X290" s="36">
        <f t="shared" si="70"/>
        <v>0</v>
      </c>
      <c r="Y290" s="36">
        <f t="shared" si="70"/>
        <v>0</v>
      </c>
      <c r="Z290" s="36">
        <f t="shared" si="70"/>
        <v>0</v>
      </c>
      <c r="AA290" s="36">
        <f t="shared" si="70"/>
        <v>0</v>
      </c>
      <c r="AB290" s="36">
        <f t="shared" si="70"/>
        <v>0</v>
      </c>
      <c r="AC290" s="36">
        <f t="shared" si="70"/>
        <v>0</v>
      </c>
      <c r="AD290" s="59"/>
    </row>
    <row r="291" ht="15" spans="1:30">
      <c r="A291" s="43" t="s">
        <v>13041</v>
      </c>
      <c r="B291" s="317" t="s">
        <v>13042</v>
      </c>
      <c r="C291" s="327">
        <f t="shared" si="64"/>
        <v>0</v>
      </c>
      <c r="D291" s="327">
        <f t="shared" si="65"/>
        <v>0</v>
      </c>
      <c r="E291" s="36">
        <f t="shared" ref="E291:T300" si="71">SUMPRODUCT(E$377:E$599*(LEFT($A$377:$A$599,LEN($A291))=$A291))</f>
        <v>0</v>
      </c>
      <c r="F291" s="36">
        <f t="shared" si="71"/>
        <v>0</v>
      </c>
      <c r="G291" s="36">
        <f t="shared" si="71"/>
        <v>0</v>
      </c>
      <c r="H291" s="36">
        <f t="shared" si="71"/>
        <v>0</v>
      </c>
      <c r="I291" s="36">
        <f t="shared" si="71"/>
        <v>0</v>
      </c>
      <c r="J291" s="36">
        <f t="shared" si="71"/>
        <v>0</v>
      </c>
      <c r="K291" s="36">
        <f t="shared" si="71"/>
        <v>0</v>
      </c>
      <c r="L291" s="36">
        <f t="shared" si="71"/>
        <v>0</v>
      </c>
      <c r="M291" s="36">
        <f t="shared" si="71"/>
        <v>0</v>
      </c>
      <c r="N291" s="36">
        <f t="shared" si="71"/>
        <v>0</v>
      </c>
      <c r="O291" s="36">
        <f t="shared" si="71"/>
        <v>0</v>
      </c>
      <c r="P291" s="36">
        <f t="shared" si="71"/>
        <v>0</v>
      </c>
      <c r="Q291" s="36">
        <f t="shared" si="71"/>
        <v>0</v>
      </c>
      <c r="R291" s="36">
        <f t="shared" si="71"/>
        <v>0</v>
      </c>
      <c r="S291" s="36">
        <f t="shared" si="71"/>
        <v>0</v>
      </c>
      <c r="T291" s="36">
        <f t="shared" si="71"/>
        <v>0</v>
      </c>
      <c r="U291" s="327">
        <f t="shared" si="66"/>
        <v>0</v>
      </c>
      <c r="V291" s="36">
        <f t="shared" ref="V291:AC300" si="72">SUMPRODUCT(V$377:V$599*(LEFT($A$377:$A$599,LEN($A291))=$A291))</f>
        <v>0</v>
      </c>
      <c r="W291" s="36">
        <f t="shared" si="72"/>
        <v>0</v>
      </c>
      <c r="X291" s="36">
        <f t="shared" si="72"/>
        <v>0</v>
      </c>
      <c r="Y291" s="36">
        <f t="shared" si="72"/>
        <v>0</v>
      </c>
      <c r="Z291" s="36">
        <f t="shared" si="72"/>
        <v>0</v>
      </c>
      <c r="AA291" s="36">
        <f t="shared" si="72"/>
        <v>0</v>
      </c>
      <c r="AB291" s="36">
        <f t="shared" si="72"/>
        <v>0</v>
      </c>
      <c r="AC291" s="36">
        <f t="shared" si="72"/>
        <v>0</v>
      </c>
      <c r="AD291" s="59"/>
    </row>
    <row r="292" ht="15" spans="1:30">
      <c r="A292" s="43" t="s">
        <v>13043</v>
      </c>
      <c r="B292" s="317" t="s">
        <v>13044</v>
      </c>
      <c r="C292" s="327">
        <f t="shared" si="64"/>
        <v>0</v>
      </c>
      <c r="D292" s="327">
        <f t="shared" si="65"/>
        <v>0</v>
      </c>
      <c r="E292" s="36">
        <f t="shared" si="71"/>
        <v>0</v>
      </c>
      <c r="F292" s="36">
        <f t="shared" si="71"/>
        <v>0</v>
      </c>
      <c r="G292" s="36">
        <f t="shared" si="71"/>
        <v>0</v>
      </c>
      <c r="H292" s="36">
        <f t="shared" si="71"/>
        <v>0</v>
      </c>
      <c r="I292" s="36">
        <f t="shared" si="71"/>
        <v>0</v>
      </c>
      <c r="J292" s="36">
        <f t="shared" si="71"/>
        <v>0</v>
      </c>
      <c r="K292" s="36">
        <f t="shared" si="71"/>
        <v>0</v>
      </c>
      <c r="L292" s="36">
        <f t="shared" si="71"/>
        <v>0</v>
      </c>
      <c r="M292" s="36">
        <f t="shared" si="71"/>
        <v>0</v>
      </c>
      <c r="N292" s="36">
        <f t="shared" si="71"/>
        <v>0</v>
      </c>
      <c r="O292" s="36">
        <f t="shared" si="71"/>
        <v>0</v>
      </c>
      <c r="P292" s="36">
        <f t="shared" si="71"/>
        <v>0</v>
      </c>
      <c r="Q292" s="36">
        <f t="shared" si="71"/>
        <v>0</v>
      </c>
      <c r="R292" s="36">
        <f t="shared" si="71"/>
        <v>0</v>
      </c>
      <c r="S292" s="36">
        <f t="shared" si="71"/>
        <v>0</v>
      </c>
      <c r="T292" s="36">
        <f t="shared" si="71"/>
        <v>0</v>
      </c>
      <c r="U292" s="327">
        <f t="shared" si="66"/>
        <v>0</v>
      </c>
      <c r="V292" s="36">
        <f t="shared" si="72"/>
        <v>0</v>
      </c>
      <c r="W292" s="36">
        <f t="shared" si="72"/>
        <v>0</v>
      </c>
      <c r="X292" s="36">
        <f t="shared" si="72"/>
        <v>0</v>
      </c>
      <c r="Y292" s="36">
        <f t="shared" si="72"/>
        <v>0</v>
      </c>
      <c r="Z292" s="36">
        <f t="shared" si="72"/>
        <v>0</v>
      </c>
      <c r="AA292" s="36">
        <f t="shared" si="72"/>
        <v>0</v>
      </c>
      <c r="AB292" s="36">
        <f t="shared" si="72"/>
        <v>0</v>
      </c>
      <c r="AC292" s="36">
        <f t="shared" si="72"/>
        <v>0</v>
      </c>
      <c r="AD292" s="59"/>
    </row>
    <row r="293" ht="15" spans="1:30">
      <c r="A293" s="43" t="s">
        <v>13045</v>
      </c>
      <c r="B293" s="317" t="s">
        <v>13046</v>
      </c>
      <c r="C293" s="327">
        <f t="shared" si="64"/>
        <v>0</v>
      </c>
      <c r="D293" s="327">
        <f t="shared" si="65"/>
        <v>0</v>
      </c>
      <c r="E293" s="36">
        <f t="shared" si="71"/>
        <v>0</v>
      </c>
      <c r="F293" s="36">
        <f t="shared" si="71"/>
        <v>0</v>
      </c>
      <c r="G293" s="36">
        <f t="shared" si="71"/>
        <v>0</v>
      </c>
      <c r="H293" s="36">
        <f t="shared" si="71"/>
        <v>0</v>
      </c>
      <c r="I293" s="36">
        <f t="shared" si="71"/>
        <v>0</v>
      </c>
      <c r="J293" s="36">
        <f t="shared" si="71"/>
        <v>0</v>
      </c>
      <c r="K293" s="36">
        <f t="shared" si="71"/>
        <v>0</v>
      </c>
      <c r="L293" s="36">
        <f t="shared" si="71"/>
        <v>0</v>
      </c>
      <c r="M293" s="36">
        <f t="shared" si="71"/>
        <v>0</v>
      </c>
      <c r="N293" s="36">
        <f t="shared" si="71"/>
        <v>0</v>
      </c>
      <c r="O293" s="36">
        <f t="shared" si="71"/>
        <v>0</v>
      </c>
      <c r="P293" s="36">
        <f t="shared" si="71"/>
        <v>0</v>
      </c>
      <c r="Q293" s="36">
        <f t="shared" si="71"/>
        <v>0</v>
      </c>
      <c r="R293" s="36">
        <f t="shared" si="71"/>
        <v>0</v>
      </c>
      <c r="S293" s="36">
        <f t="shared" si="71"/>
        <v>0</v>
      </c>
      <c r="T293" s="36">
        <f t="shared" si="71"/>
        <v>0</v>
      </c>
      <c r="U293" s="327">
        <f t="shared" si="66"/>
        <v>0</v>
      </c>
      <c r="V293" s="36">
        <f t="shared" si="72"/>
        <v>0</v>
      </c>
      <c r="W293" s="36">
        <f t="shared" si="72"/>
        <v>0</v>
      </c>
      <c r="X293" s="36">
        <f t="shared" si="72"/>
        <v>0</v>
      </c>
      <c r="Y293" s="36">
        <f t="shared" si="72"/>
        <v>0</v>
      </c>
      <c r="Z293" s="36">
        <f t="shared" si="72"/>
        <v>0</v>
      </c>
      <c r="AA293" s="36">
        <f t="shared" si="72"/>
        <v>0</v>
      </c>
      <c r="AB293" s="36">
        <f t="shared" si="72"/>
        <v>0</v>
      </c>
      <c r="AC293" s="36">
        <f t="shared" si="72"/>
        <v>0</v>
      </c>
      <c r="AD293" s="59"/>
    </row>
    <row r="294" ht="15" spans="1:30">
      <c r="A294" s="43" t="s">
        <v>13047</v>
      </c>
      <c r="B294" s="317" t="s">
        <v>13048</v>
      </c>
      <c r="C294" s="327">
        <f t="shared" si="64"/>
        <v>0</v>
      </c>
      <c r="D294" s="327">
        <f t="shared" si="65"/>
        <v>0</v>
      </c>
      <c r="E294" s="36">
        <f t="shared" si="71"/>
        <v>0</v>
      </c>
      <c r="F294" s="36">
        <f t="shared" si="71"/>
        <v>0</v>
      </c>
      <c r="G294" s="36">
        <f t="shared" si="71"/>
        <v>0</v>
      </c>
      <c r="H294" s="36">
        <f t="shared" si="71"/>
        <v>0</v>
      </c>
      <c r="I294" s="36">
        <f t="shared" si="71"/>
        <v>0</v>
      </c>
      <c r="J294" s="36">
        <f t="shared" si="71"/>
        <v>0</v>
      </c>
      <c r="K294" s="36">
        <f t="shared" si="71"/>
        <v>0</v>
      </c>
      <c r="L294" s="36">
        <f t="shared" si="71"/>
        <v>0</v>
      </c>
      <c r="M294" s="36">
        <f t="shared" si="71"/>
        <v>0</v>
      </c>
      <c r="N294" s="36">
        <f t="shared" si="71"/>
        <v>0</v>
      </c>
      <c r="O294" s="36">
        <f t="shared" si="71"/>
        <v>0</v>
      </c>
      <c r="P294" s="36">
        <f t="shared" si="71"/>
        <v>0</v>
      </c>
      <c r="Q294" s="36">
        <f t="shared" si="71"/>
        <v>0</v>
      </c>
      <c r="R294" s="36">
        <f t="shared" si="71"/>
        <v>0</v>
      </c>
      <c r="S294" s="36">
        <f t="shared" si="71"/>
        <v>0</v>
      </c>
      <c r="T294" s="36">
        <f t="shared" si="71"/>
        <v>0</v>
      </c>
      <c r="U294" s="327">
        <f t="shared" si="66"/>
        <v>0</v>
      </c>
      <c r="V294" s="36">
        <f t="shared" si="72"/>
        <v>0</v>
      </c>
      <c r="W294" s="36">
        <f t="shared" si="72"/>
        <v>0</v>
      </c>
      <c r="X294" s="36">
        <f t="shared" si="72"/>
        <v>0</v>
      </c>
      <c r="Y294" s="36">
        <f t="shared" si="72"/>
        <v>0</v>
      </c>
      <c r="Z294" s="36">
        <f t="shared" si="72"/>
        <v>0</v>
      </c>
      <c r="AA294" s="36">
        <f t="shared" si="72"/>
        <v>0</v>
      </c>
      <c r="AB294" s="36">
        <f t="shared" si="72"/>
        <v>0</v>
      </c>
      <c r="AC294" s="36">
        <f t="shared" si="72"/>
        <v>0</v>
      </c>
      <c r="AD294" s="59"/>
    </row>
    <row r="295" ht="15" spans="1:30">
      <c r="A295" s="43" t="s">
        <v>13049</v>
      </c>
      <c r="B295" s="317" t="s">
        <v>13050</v>
      </c>
      <c r="C295" s="327">
        <f t="shared" si="64"/>
        <v>0</v>
      </c>
      <c r="D295" s="327">
        <f t="shared" si="65"/>
        <v>0</v>
      </c>
      <c r="E295" s="36">
        <f t="shared" si="71"/>
        <v>0</v>
      </c>
      <c r="F295" s="36">
        <f t="shared" si="71"/>
        <v>0</v>
      </c>
      <c r="G295" s="36">
        <f t="shared" si="71"/>
        <v>0</v>
      </c>
      <c r="H295" s="36">
        <f t="shared" si="71"/>
        <v>0</v>
      </c>
      <c r="I295" s="36">
        <f t="shared" si="71"/>
        <v>0</v>
      </c>
      <c r="J295" s="36">
        <f t="shared" si="71"/>
        <v>0</v>
      </c>
      <c r="K295" s="36">
        <f t="shared" si="71"/>
        <v>0</v>
      </c>
      <c r="L295" s="36">
        <f t="shared" si="71"/>
        <v>0</v>
      </c>
      <c r="M295" s="36">
        <f t="shared" si="71"/>
        <v>0</v>
      </c>
      <c r="N295" s="36">
        <f t="shared" si="71"/>
        <v>0</v>
      </c>
      <c r="O295" s="36">
        <f t="shared" si="71"/>
        <v>0</v>
      </c>
      <c r="P295" s="36">
        <f t="shared" si="71"/>
        <v>0</v>
      </c>
      <c r="Q295" s="36">
        <f t="shared" si="71"/>
        <v>0</v>
      </c>
      <c r="R295" s="36">
        <f t="shared" si="71"/>
        <v>0</v>
      </c>
      <c r="S295" s="36">
        <f t="shared" si="71"/>
        <v>0</v>
      </c>
      <c r="T295" s="36">
        <f t="shared" si="71"/>
        <v>0</v>
      </c>
      <c r="U295" s="327">
        <f t="shared" si="66"/>
        <v>0</v>
      </c>
      <c r="V295" s="36">
        <f t="shared" si="72"/>
        <v>0</v>
      </c>
      <c r="W295" s="36">
        <f t="shared" si="72"/>
        <v>0</v>
      </c>
      <c r="X295" s="36">
        <f t="shared" si="72"/>
        <v>0</v>
      </c>
      <c r="Y295" s="36">
        <f t="shared" si="72"/>
        <v>0</v>
      </c>
      <c r="Z295" s="36">
        <f t="shared" si="72"/>
        <v>0</v>
      </c>
      <c r="AA295" s="36">
        <f t="shared" si="72"/>
        <v>0</v>
      </c>
      <c r="AB295" s="36">
        <f t="shared" si="72"/>
        <v>0</v>
      </c>
      <c r="AC295" s="36">
        <f t="shared" si="72"/>
        <v>0</v>
      </c>
      <c r="AD295" s="59"/>
    </row>
    <row r="296" ht="15" spans="1:30">
      <c r="A296" s="43" t="s">
        <v>13051</v>
      </c>
      <c r="B296" s="317" t="s">
        <v>13052</v>
      </c>
      <c r="C296" s="327">
        <f t="shared" si="64"/>
        <v>0</v>
      </c>
      <c r="D296" s="327">
        <f t="shared" si="65"/>
        <v>0</v>
      </c>
      <c r="E296" s="36">
        <f t="shared" si="71"/>
        <v>0</v>
      </c>
      <c r="F296" s="36">
        <f t="shared" si="71"/>
        <v>0</v>
      </c>
      <c r="G296" s="36">
        <f t="shared" si="71"/>
        <v>0</v>
      </c>
      <c r="H296" s="36">
        <f t="shared" si="71"/>
        <v>0</v>
      </c>
      <c r="I296" s="36">
        <f t="shared" si="71"/>
        <v>0</v>
      </c>
      <c r="J296" s="36">
        <f t="shared" si="71"/>
        <v>0</v>
      </c>
      <c r="K296" s="36">
        <f t="shared" si="71"/>
        <v>0</v>
      </c>
      <c r="L296" s="36">
        <f t="shared" si="71"/>
        <v>0</v>
      </c>
      <c r="M296" s="36">
        <f t="shared" si="71"/>
        <v>0</v>
      </c>
      <c r="N296" s="36">
        <f t="shared" si="71"/>
        <v>0</v>
      </c>
      <c r="O296" s="36">
        <f t="shared" si="71"/>
        <v>0</v>
      </c>
      <c r="P296" s="36">
        <f t="shared" si="71"/>
        <v>0</v>
      </c>
      <c r="Q296" s="36">
        <f t="shared" si="71"/>
        <v>0</v>
      </c>
      <c r="R296" s="36">
        <f t="shared" si="71"/>
        <v>0</v>
      </c>
      <c r="S296" s="36">
        <f t="shared" si="71"/>
        <v>0</v>
      </c>
      <c r="T296" s="36">
        <f t="shared" si="71"/>
        <v>0</v>
      </c>
      <c r="U296" s="327">
        <f t="shared" si="66"/>
        <v>0</v>
      </c>
      <c r="V296" s="36">
        <f t="shared" si="72"/>
        <v>0</v>
      </c>
      <c r="W296" s="36">
        <f t="shared" si="72"/>
        <v>0</v>
      </c>
      <c r="X296" s="36">
        <f t="shared" si="72"/>
        <v>0</v>
      </c>
      <c r="Y296" s="36">
        <f t="shared" si="72"/>
        <v>0</v>
      </c>
      <c r="Z296" s="36">
        <f t="shared" si="72"/>
        <v>0</v>
      </c>
      <c r="AA296" s="36">
        <f t="shared" si="72"/>
        <v>0</v>
      </c>
      <c r="AB296" s="36">
        <f t="shared" si="72"/>
        <v>0</v>
      </c>
      <c r="AC296" s="36">
        <f t="shared" si="72"/>
        <v>0</v>
      </c>
      <c r="AD296" s="59"/>
    </row>
    <row r="297" ht="15" spans="1:30">
      <c r="A297" s="43" t="s">
        <v>13053</v>
      </c>
      <c r="B297" s="317" t="s">
        <v>13054</v>
      </c>
      <c r="C297" s="327">
        <f t="shared" si="64"/>
        <v>0</v>
      </c>
      <c r="D297" s="327">
        <f t="shared" si="65"/>
        <v>0</v>
      </c>
      <c r="E297" s="36">
        <f t="shared" si="71"/>
        <v>0</v>
      </c>
      <c r="F297" s="36">
        <f t="shared" si="71"/>
        <v>0</v>
      </c>
      <c r="G297" s="36">
        <f t="shared" si="71"/>
        <v>0</v>
      </c>
      <c r="H297" s="36">
        <f t="shared" si="71"/>
        <v>0</v>
      </c>
      <c r="I297" s="36">
        <f t="shared" si="71"/>
        <v>0</v>
      </c>
      <c r="J297" s="36">
        <f t="shared" si="71"/>
        <v>0</v>
      </c>
      <c r="K297" s="36">
        <f t="shared" si="71"/>
        <v>0</v>
      </c>
      <c r="L297" s="36">
        <f t="shared" si="71"/>
        <v>0</v>
      </c>
      <c r="M297" s="36">
        <f t="shared" si="71"/>
        <v>0</v>
      </c>
      <c r="N297" s="36">
        <f t="shared" si="71"/>
        <v>0</v>
      </c>
      <c r="O297" s="36">
        <f t="shared" si="71"/>
        <v>0</v>
      </c>
      <c r="P297" s="36">
        <f t="shared" si="71"/>
        <v>0</v>
      </c>
      <c r="Q297" s="36">
        <f t="shared" si="71"/>
        <v>0</v>
      </c>
      <c r="R297" s="36">
        <f t="shared" si="71"/>
        <v>0</v>
      </c>
      <c r="S297" s="36">
        <f t="shared" si="71"/>
        <v>0</v>
      </c>
      <c r="T297" s="36">
        <f t="shared" si="71"/>
        <v>0</v>
      </c>
      <c r="U297" s="327">
        <f t="shared" si="66"/>
        <v>0</v>
      </c>
      <c r="V297" s="36">
        <f t="shared" si="72"/>
        <v>0</v>
      </c>
      <c r="W297" s="36">
        <f t="shared" si="72"/>
        <v>0</v>
      </c>
      <c r="X297" s="36">
        <f t="shared" si="72"/>
        <v>0</v>
      </c>
      <c r="Y297" s="36">
        <f t="shared" si="72"/>
        <v>0</v>
      </c>
      <c r="Z297" s="36">
        <f t="shared" si="72"/>
        <v>0</v>
      </c>
      <c r="AA297" s="36">
        <f t="shared" si="72"/>
        <v>0</v>
      </c>
      <c r="AB297" s="36">
        <f t="shared" si="72"/>
        <v>0</v>
      </c>
      <c r="AC297" s="36">
        <f t="shared" si="72"/>
        <v>0</v>
      </c>
      <c r="AD297" s="59"/>
    </row>
    <row r="298" ht="15" spans="1:30">
      <c r="A298" s="43" t="s">
        <v>13055</v>
      </c>
      <c r="B298" s="317" t="s">
        <v>13056</v>
      </c>
      <c r="C298" s="327">
        <f t="shared" si="64"/>
        <v>0</v>
      </c>
      <c r="D298" s="327">
        <f t="shared" si="65"/>
        <v>0</v>
      </c>
      <c r="E298" s="36">
        <f t="shared" si="71"/>
        <v>0</v>
      </c>
      <c r="F298" s="36">
        <f t="shared" si="71"/>
        <v>0</v>
      </c>
      <c r="G298" s="36">
        <f t="shared" si="71"/>
        <v>0</v>
      </c>
      <c r="H298" s="36">
        <f t="shared" si="71"/>
        <v>0</v>
      </c>
      <c r="I298" s="36">
        <f t="shared" si="71"/>
        <v>0</v>
      </c>
      <c r="J298" s="36">
        <f t="shared" si="71"/>
        <v>0</v>
      </c>
      <c r="K298" s="36">
        <f t="shared" si="71"/>
        <v>0</v>
      </c>
      <c r="L298" s="36">
        <f t="shared" si="71"/>
        <v>0</v>
      </c>
      <c r="M298" s="36">
        <f t="shared" si="71"/>
        <v>0</v>
      </c>
      <c r="N298" s="36">
        <f t="shared" si="71"/>
        <v>0</v>
      </c>
      <c r="O298" s="36">
        <f t="shared" si="71"/>
        <v>0</v>
      </c>
      <c r="P298" s="36">
        <f t="shared" si="71"/>
        <v>0</v>
      </c>
      <c r="Q298" s="36">
        <f t="shared" si="71"/>
        <v>0</v>
      </c>
      <c r="R298" s="36">
        <f t="shared" si="71"/>
        <v>0</v>
      </c>
      <c r="S298" s="36">
        <f t="shared" si="71"/>
        <v>0</v>
      </c>
      <c r="T298" s="36">
        <f t="shared" si="71"/>
        <v>0</v>
      </c>
      <c r="U298" s="327">
        <f t="shared" si="66"/>
        <v>0</v>
      </c>
      <c r="V298" s="36">
        <f t="shared" si="72"/>
        <v>0</v>
      </c>
      <c r="W298" s="36">
        <f t="shared" si="72"/>
        <v>0</v>
      </c>
      <c r="X298" s="36">
        <f t="shared" si="72"/>
        <v>0</v>
      </c>
      <c r="Y298" s="36">
        <f t="shared" si="72"/>
        <v>0</v>
      </c>
      <c r="Z298" s="36">
        <f t="shared" si="72"/>
        <v>0</v>
      </c>
      <c r="AA298" s="36">
        <f t="shared" si="72"/>
        <v>0</v>
      </c>
      <c r="AB298" s="36">
        <f t="shared" si="72"/>
        <v>0</v>
      </c>
      <c r="AC298" s="36">
        <f t="shared" si="72"/>
        <v>0</v>
      </c>
      <c r="AD298" s="59"/>
    </row>
    <row r="299" ht="15" spans="1:30">
      <c r="A299" s="43" t="s">
        <v>13057</v>
      </c>
      <c r="B299" s="317" t="s">
        <v>13058</v>
      </c>
      <c r="C299" s="327">
        <f t="shared" si="64"/>
        <v>0</v>
      </c>
      <c r="D299" s="327">
        <f t="shared" si="65"/>
        <v>0</v>
      </c>
      <c r="E299" s="36">
        <f t="shared" si="71"/>
        <v>0</v>
      </c>
      <c r="F299" s="36">
        <f t="shared" si="71"/>
        <v>0</v>
      </c>
      <c r="G299" s="36">
        <f t="shared" si="71"/>
        <v>0</v>
      </c>
      <c r="H299" s="36">
        <f t="shared" si="71"/>
        <v>0</v>
      </c>
      <c r="I299" s="36">
        <f t="shared" si="71"/>
        <v>0</v>
      </c>
      <c r="J299" s="36">
        <f t="shared" si="71"/>
        <v>0</v>
      </c>
      <c r="K299" s="36">
        <f t="shared" si="71"/>
        <v>0</v>
      </c>
      <c r="L299" s="36">
        <f t="shared" si="71"/>
        <v>0</v>
      </c>
      <c r="M299" s="36">
        <f t="shared" si="71"/>
        <v>0</v>
      </c>
      <c r="N299" s="36">
        <f t="shared" si="71"/>
        <v>0</v>
      </c>
      <c r="O299" s="36">
        <f t="shared" si="71"/>
        <v>0</v>
      </c>
      <c r="P299" s="36">
        <f t="shared" si="71"/>
        <v>0</v>
      </c>
      <c r="Q299" s="36">
        <f t="shared" si="71"/>
        <v>0</v>
      </c>
      <c r="R299" s="36">
        <f t="shared" si="71"/>
        <v>0</v>
      </c>
      <c r="S299" s="36">
        <f t="shared" si="71"/>
        <v>0</v>
      </c>
      <c r="T299" s="36">
        <f t="shared" si="71"/>
        <v>0</v>
      </c>
      <c r="U299" s="327">
        <f t="shared" si="66"/>
        <v>0</v>
      </c>
      <c r="V299" s="36">
        <f t="shared" si="72"/>
        <v>0</v>
      </c>
      <c r="W299" s="36">
        <f t="shared" si="72"/>
        <v>0</v>
      </c>
      <c r="X299" s="36">
        <f t="shared" si="72"/>
        <v>0</v>
      </c>
      <c r="Y299" s="36">
        <f t="shared" si="72"/>
        <v>0</v>
      </c>
      <c r="Z299" s="36">
        <f t="shared" si="72"/>
        <v>0</v>
      </c>
      <c r="AA299" s="36">
        <f t="shared" si="72"/>
        <v>0</v>
      </c>
      <c r="AB299" s="36">
        <f t="shared" si="72"/>
        <v>0</v>
      </c>
      <c r="AC299" s="36">
        <f t="shared" si="72"/>
        <v>0</v>
      </c>
      <c r="AD299" s="59"/>
    </row>
    <row r="300" ht="15" spans="1:30">
      <c r="A300" s="43" t="s">
        <v>13059</v>
      </c>
      <c r="B300" s="317" t="s">
        <v>13060</v>
      </c>
      <c r="C300" s="327">
        <f t="shared" si="64"/>
        <v>0</v>
      </c>
      <c r="D300" s="327">
        <f t="shared" si="65"/>
        <v>0</v>
      </c>
      <c r="E300" s="36">
        <f t="shared" si="71"/>
        <v>0</v>
      </c>
      <c r="F300" s="36">
        <f t="shared" si="71"/>
        <v>0</v>
      </c>
      <c r="G300" s="36">
        <f t="shared" si="71"/>
        <v>0</v>
      </c>
      <c r="H300" s="36">
        <f t="shared" si="71"/>
        <v>0</v>
      </c>
      <c r="I300" s="36">
        <f t="shared" si="71"/>
        <v>0</v>
      </c>
      <c r="J300" s="36">
        <f t="shared" si="71"/>
        <v>0</v>
      </c>
      <c r="K300" s="36">
        <f t="shared" si="71"/>
        <v>0</v>
      </c>
      <c r="L300" s="36">
        <f t="shared" si="71"/>
        <v>0</v>
      </c>
      <c r="M300" s="36">
        <f t="shared" si="71"/>
        <v>0</v>
      </c>
      <c r="N300" s="36">
        <f t="shared" si="71"/>
        <v>0</v>
      </c>
      <c r="O300" s="36">
        <f t="shared" si="71"/>
        <v>0</v>
      </c>
      <c r="P300" s="36">
        <f t="shared" si="71"/>
        <v>0</v>
      </c>
      <c r="Q300" s="36">
        <f t="shared" si="71"/>
        <v>0</v>
      </c>
      <c r="R300" s="36">
        <f t="shared" si="71"/>
        <v>0</v>
      </c>
      <c r="S300" s="36">
        <f t="shared" si="71"/>
        <v>0</v>
      </c>
      <c r="T300" s="36">
        <f t="shared" si="71"/>
        <v>0</v>
      </c>
      <c r="U300" s="327">
        <f t="shared" si="66"/>
        <v>0</v>
      </c>
      <c r="V300" s="36">
        <f t="shared" si="72"/>
        <v>0</v>
      </c>
      <c r="W300" s="36">
        <f t="shared" si="72"/>
        <v>0</v>
      </c>
      <c r="X300" s="36">
        <f t="shared" si="72"/>
        <v>0</v>
      </c>
      <c r="Y300" s="36">
        <f t="shared" si="72"/>
        <v>0</v>
      </c>
      <c r="Z300" s="36">
        <f t="shared" si="72"/>
        <v>0</v>
      </c>
      <c r="AA300" s="36">
        <f t="shared" si="72"/>
        <v>0</v>
      </c>
      <c r="AB300" s="36">
        <f t="shared" si="72"/>
        <v>0</v>
      </c>
      <c r="AC300" s="36">
        <f t="shared" si="72"/>
        <v>0</v>
      </c>
      <c r="AD300" s="59"/>
    </row>
    <row r="301" ht="15" spans="1:30">
      <c r="A301" s="43" t="s">
        <v>13061</v>
      </c>
      <c r="B301" s="317" t="s">
        <v>13062</v>
      </c>
      <c r="C301" s="327">
        <f t="shared" si="64"/>
        <v>0</v>
      </c>
      <c r="D301" s="327">
        <f t="shared" si="65"/>
        <v>0</v>
      </c>
      <c r="E301" s="36">
        <f t="shared" ref="E301:T310" si="73">SUMPRODUCT(E$377:E$599*(LEFT($A$377:$A$599,LEN($A301))=$A301))</f>
        <v>0</v>
      </c>
      <c r="F301" s="36">
        <f t="shared" si="73"/>
        <v>0</v>
      </c>
      <c r="G301" s="36">
        <f t="shared" si="73"/>
        <v>0</v>
      </c>
      <c r="H301" s="36">
        <f t="shared" si="73"/>
        <v>0</v>
      </c>
      <c r="I301" s="36">
        <f t="shared" si="73"/>
        <v>0</v>
      </c>
      <c r="J301" s="36">
        <f t="shared" si="73"/>
        <v>0</v>
      </c>
      <c r="K301" s="36">
        <f t="shared" si="73"/>
        <v>0</v>
      </c>
      <c r="L301" s="36">
        <f t="shared" si="73"/>
        <v>0</v>
      </c>
      <c r="M301" s="36">
        <f t="shared" si="73"/>
        <v>0</v>
      </c>
      <c r="N301" s="36">
        <f t="shared" si="73"/>
        <v>0</v>
      </c>
      <c r="O301" s="36">
        <f t="shared" si="73"/>
        <v>0</v>
      </c>
      <c r="P301" s="36">
        <f t="shared" si="73"/>
        <v>0</v>
      </c>
      <c r="Q301" s="36">
        <f t="shared" si="73"/>
        <v>0</v>
      </c>
      <c r="R301" s="36">
        <f t="shared" si="73"/>
        <v>0</v>
      </c>
      <c r="S301" s="36">
        <f t="shared" si="73"/>
        <v>0</v>
      </c>
      <c r="T301" s="36">
        <f t="shared" si="73"/>
        <v>0</v>
      </c>
      <c r="U301" s="327">
        <f t="shared" si="66"/>
        <v>0</v>
      </c>
      <c r="V301" s="36">
        <f t="shared" ref="V301:AC310" si="74">SUMPRODUCT(V$377:V$599*(LEFT($A$377:$A$599,LEN($A301))=$A301))</f>
        <v>0</v>
      </c>
      <c r="W301" s="36">
        <f t="shared" si="74"/>
        <v>0</v>
      </c>
      <c r="X301" s="36">
        <f t="shared" si="74"/>
        <v>0</v>
      </c>
      <c r="Y301" s="36">
        <f t="shared" si="74"/>
        <v>0</v>
      </c>
      <c r="Z301" s="36">
        <f t="shared" si="74"/>
        <v>0</v>
      </c>
      <c r="AA301" s="36">
        <f t="shared" si="74"/>
        <v>0</v>
      </c>
      <c r="AB301" s="36">
        <f t="shared" si="74"/>
        <v>0</v>
      </c>
      <c r="AC301" s="36">
        <f t="shared" si="74"/>
        <v>0</v>
      </c>
      <c r="AD301" s="59"/>
    </row>
    <row r="302" ht="15" spans="1:30">
      <c r="A302" s="43" t="s">
        <v>13063</v>
      </c>
      <c r="B302" s="317" t="s">
        <v>13064</v>
      </c>
      <c r="C302" s="327">
        <f t="shared" si="64"/>
        <v>0</v>
      </c>
      <c r="D302" s="327">
        <f t="shared" si="65"/>
        <v>0</v>
      </c>
      <c r="E302" s="36">
        <f t="shared" si="73"/>
        <v>0</v>
      </c>
      <c r="F302" s="36">
        <f t="shared" si="73"/>
        <v>0</v>
      </c>
      <c r="G302" s="36">
        <f t="shared" si="73"/>
        <v>0</v>
      </c>
      <c r="H302" s="36">
        <f t="shared" si="73"/>
        <v>0</v>
      </c>
      <c r="I302" s="36">
        <f t="shared" si="73"/>
        <v>0</v>
      </c>
      <c r="J302" s="36">
        <f t="shared" si="73"/>
        <v>0</v>
      </c>
      <c r="K302" s="36">
        <f t="shared" si="73"/>
        <v>0</v>
      </c>
      <c r="L302" s="36">
        <f t="shared" si="73"/>
        <v>0</v>
      </c>
      <c r="M302" s="36">
        <f t="shared" si="73"/>
        <v>0</v>
      </c>
      <c r="N302" s="36">
        <f t="shared" si="73"/>
        <v>0</v>
      </c>
      <c r="O302" s="36">
        <f t="shared" si="73"/>
        <v>0</v>
      </c>
      <c r="P302" s="36">
        <f t="shared" si="73"/>
        <v>0</v>
      </c>
      <c r="Q302" s="36">
        <f t="shared" si="73"/>
        <v>0</v>
      </c>
      <c r="R302" s="36">
        <f t="shared" si="73"/>
        <v>0</v>
      </c>
      <c r="S302" s="36">
        <f t="shared" si="73"/>
        <v>0</v>
      </c>
      <c r="T302" s="36">
        <f t="shared" si="73"/>
        <v>0</v>
      </c>
      <c r="U302" s="327">
        <f t="shared" si="66"/>
        <v>0</v>
      </c>
      <c r="V302" s="36">
        <f t="shared" si="74"/>
        <v>0</v>
      </c>
      <c r="W302" s="36">
        <f t="shared" si="74"/>
        <v>0</v>
      </c>
      <c r="X302" s="36">
        <f t="shared" si="74"/>
        <v>0</v>
      </c>
      <c r="Y302" s="36">
        <f t="shared" si="74"/>
        <v>0</v>
      </c>
      <c r="Z302" s="36">
        <f t="shared" si="74"/>
        <v>0</v>
      </c>
      <c r="AA302" s="36">
        <f t="shared" si="74"/>
        <v>0</v>
      </c>
      <c r="AB302" s="36">
        <f t="shared" si="74"/>
        <v>0</v>
      </c>
      <c r="AC302" s="36">
        <f t="shared" si="74"/>
        <v>0</v>
      </c>
      <c r="AD302" s="59"/>
    </row>
    <row r="303" ht="15" spans="1:30">
      <c r="A303" s="43" t="s">
        <v>13065</v>
      </c>
      <c r="B303" s="317" t="s">
        <v>13066</v>
      </c>
      <c r="C303" s="327">
        <f t="shared" si="64"/>
        <v>0</v>
      </c>
      <c r="D303" s="327">
        <f t="shared" si="65"/>
        <v>0</v>
      </c>
      <c r="E303" s="36">
        <f t="shared" si="73"/>
        <v>0</v>
      </c>
      <c r="F303" s="36">
        <f t="shared" si="73"/>
        <v>0</v>
      </c>
      <c r="G303" s="36">
        <f t="shared" si="73"/>
        <v>0</v>
      </c>
      <c r="H303" s="36">
        <f t="shared" si="73"/>
        <v>0</v>
      </c>
      <c r="I303" s="36">
        <f t="shared" si="73"/>
        <v>0</v>
      </c>
      <c r="J303" s="36">
        <f t="shared" si="73"/>
        <v>0</v>
      </c>
      <c r="K303" s="36">
        <f t="shared" si="73"/>
        <v>0</v>
      </c>
      <c r="L303" s="36">
        <f t="shared" si="73"/>
        <v>0</v>
      </c>
      <c r="M303" s="36">
        <f t="shared" si="73"/>
        <v>0</v>
      </c>
      <c r="N303" s="36">
        <f t="shared" si="73"/>
        <v>0</v>
      </c>
      <c r="O303" s="36">
        <f t="shared" si="73"/>
        <v>0</v>
      </c>
      <c r="P303" s="36">
        <f t="shared" si="73"/>
        <v>0</v>
      </c>
      <c r="Q303" s="36">
        <f t="shared" si="73"/>
        <v>0</v>
      </c>
      <c r="R303" s="36">
        <f t="shared" si="73"/>
        <v>0</v>
      </c>
      <c r="S303" s="36">
        <f t="shared" si="73"/>
        <v>0</v>
      </c>
      <c r="T303" s="36">
        <f t="shared" si="73"/>
        <v>0</v>
      </c>
      <c r="U303" s="327">
        <f t="shared" si="66"/>
        <v>0</v>
      </c>
      <c r="V303" s="36">
        <f t="shared" si="74"/>
        <v>0</v>
      </c>
      <c r="W303" s="36">
        <f t="shared" si="74"/>
        <v>0</v>
      </c>
      <c r="X303" s="36">
        <f t="shared" si="74"/>
        <v>0</v>
      </c>
      <c r="Y303" s="36">
        <f t="shared" si="74"/>
        <v>0</v>
      </c>
      <c r="Z303" s="36">
        <f t="shared" si="74"/>
        <v>0</v>
      </c>
      <c r="AA303" s="36">
        <f t="shared" si="74"/>
        <v>0</v>
      </c>
      <c r="AB303" s="36">
        <f t="shared" si="74"/>
        <v>0</v>
      </c>
      <c r="AC303" s="36">
        <f t="shared" si="74"/>
        <v>0</v>
      </c>
      <c r="AD303" s="59"/>
    </row>
    <row r="304" ht="15" spans="1:30">
      <c r="A304" s="43" t="s">
        <v>13067</v>
      </c>
      <c r="B304" s="317" t="s">
        <v>13068</v>
      </c>
      <c r="C304" s="327">
        <f t="shared" si="64"/>
        <v>0</v>
      </c>
      <c r="D304" s="327">
        <f t="shared" si="65"/>
        <v>0</v>
      </c>
      <c r="E304" s="36">
        <f t="shared" si="73"/>
        <v>0</v>
      </c>
      <c r="F304" s="36">
        <f t="shared" si="73"/>
        <v>0</v>
      </c>
      <c r="G304" s="36">
        <f t="shared" si="73"/>
        <v>0</v>
      </c>
      <c r="H304" s="36">
        <f t="shared" si="73"/>
        <v>0</v>
      </c>
      <c r="I304" s="36">
        <f t="shared" si="73"/>
        <v>0</v>
      </c>
      <c r="J304" s="36">
        <f t="shared" si="73"/>
        <v>0</v>
      </c>
      <c r="K304" s="36">
        <f t="shared" si="73"/>
        <v>0</v>
      </c>
      <c r="L304" s="36">
        <f t="shared" si="73"/>
        <v>0</v>
      </c>
      <c r="M304" s="36">
        <f t="shared" si="73"/>
        <v>0</v>
      </c>
      <c r="N304" s="36">
        <f t="shared" si="73"/>
        <v>0</v>
      </c>
      <c r="O304" s="36">
        <f t="shared" si="73"/>
        <v>0</v>
      </c>
      <c r="P304" s="36">
        <f t="shared" si="73"/>
        <v>0</v>
      </c>
      <c r="Q304" s="36">
        <f t="shared" si="73"/>
        <v>0</v>
      </c>
      <c r="R304" s="36">
        <f t="shared" si="73"/>
        <v>0</v>
      </c>
      <c r="S304" s="36">
        <f t="shared" si="73"/>
        <v>0</v>
      </c>
      <c r="T304" s="36">
        <f t="shared" si="73"/>
        <v>0</v>
      </c>
      <c r="U304" s="327">
        <f t="shared" si="66"/>
        <v>0</v>
      </c>
      <c r="V304" s="36">
        <f t="shared" si="74"/>
        <v>0</v>
      </c>
      <c r="W304" s="36">
        <f t="shared" si="74"/>
        <v>0</v>
      </c>
      <c r="X304" s="36">
        <f t="shared" si="74"/>
        <v>0</v>
      </c>
      <c r="Y304" s="36">
        <f t="shared" si="74"/>
        <v>0</v>
      </c>
      <c r="Z304" s="36">
        <f t="shared" si="74"/>
        <v>0</v>
      </c>
      <c r="AA304" s="36">
        <f t="shared" si="74"/>
        <v>0</v>
      </c>
      <c r="AB304" s="36">
        <f t="shared" si="74"/>
        <v>0</v>
      </c>
      <c r="AC304" s="36">
        <f t="shared" si="74"/>
        <v>0</v>
      </c>
      <c r="AD304" s="59"/>
    </row>
    <row r="305" ht="15" spans="1:30">
      <c r="A305" s="43" t="s">
        <v>13069</v>
      </c>
      <c r="B305" s="317" t="s">
        <v>13070</v>
      </c>
      <c r="C305" s="327">
        <f t="shared" si="64"/>
        <v>0</v>
      </c>
      <c r="D305" s="327">
        <f t="shared" si="65"/>
        <v>0</v>
      </c>
      <c r="E305" s="36">
        <f t="shared" si="73"/>
        <v>0</v>
      </c>
      <c r="F305" s="36">
        <f t="shared" si="73"/>
        <v>0</v>
      </c>
      <c r="G305" s="36">
        <f t="shared" si="73"/>
        <v>0</v>
      </c>
      <c r="H305" s="36">
        <f t="shared" si="73"/>
        <v>0</v>
      </c>
      <c r="I305" s="36">
        <f t="shared" si="73"/>
        <v>0</v>
      </c>
      <c r="J305" s="36">
        <f t="shared" si="73"/>
        <v>0</v>
      </c>
      <c r="K305" s="36">
        <f t="shared" si="73"/>
        <v>0</v>
      </c>
      <c r="L305" s="36">
        <f t="shared" si="73"/>
        <v>0</v>
      </c>
      <c r="M305" s="36">
        <f t="shared" si="73"/>
        <v>0</v>
      </c>
      <c r="N305" s="36">
        <f t="shared" si="73"/>
        <v>0</v>
      </c>
      <c r="O305" s="36">
        <f t="shared" si="73"/>
        <v>0</v>
      </c>
      <c r="P305" s="36">
        <f t="shared" si="73"/>
        <v>0</v>
      </c>
      <c r="Q305" s="36">
        <f t="shared" si="73"/>
        <v>0</v>
      </c>
      <c r="R305" s="36">
        <f t="shared" si="73"/>
        <v>0</v>
      </c>
      <c r="S305" s="36">
        <f t="shared" si="73"/>
        <v>0</v>
      </c>
      <c r="T305" s="36">
        <f t="shared" si="73"/>
        <v>0</v>
      </c>
      <c r="U305" s="327">
        <f t="shared" si="66"/>
        <v>0</v>
      </c>
      <c r="V305" s="36">
        <f t="shared" si="74"/>
        <v>0</v>
      </c>
      <c r="W305" s="36">
        <f t="shared" si="74"/>
        <v>0</v>
      </c>
      <c r="X305" s="36">
        <f t="shared" si="74"/>
        <v>0</v>
      </c>
      <c r="Y305" s="36">
        <f t="shared" si="74"/>
        <v>0</v>
      </c>
      <c r="Z305" s="36">
        <f t="shared" si="74"/>
        <v>0</v>
      </c>
      <c r="AA305" s="36">
        <f t="shared" si="74"/>
        <v>0</v>
      </c>
      <c r="AB305" s="36">
        <f t="shared" si="74"/>
        <v>0</v>
      </c>
      <c r="AC305" s="36">
        <f t="shared" si="74"/>
        <v>0</v>
      </c>
      <c r="AD305" s="59"/>
    </row>
    <row r="306" ht="15" spans="1:30">
      <c r="A306" s="43" t="s">
        <v>13071</v>
      </c>
      <c r="B306" s="317" t="s">
        <v>13072</v>
      </c>
      <c r="C306" s="327">
        <f t="shared" si="64"/>
        <v>0</v>
      </c>
      <c r="D306" s="327">
        <f t="shared" si="65"/>
        <v>0</v>
      </c>
      <c r="E306" s="36">
        <f t="shared" si="73"/>
        <v>0</v>
      </c>
      <c r="F306" s="36">
        <f t="shared" si="73"/>
        <v>0</v>
      </c>
      <c r="G306" s="36">
        <f t="shared" si="73"/>
        <v>0</v>
      </c>
      <c r="H306" s="36">
        <f t="shared" si="73"/>
        <v>0</v>
      </c>
      <c r="I306" s="36">
        <f t="shared" si="73"/>
        <v>0</v>
      </c>
      <c r="J306" s="36">
        <f t="shared" si="73"/>
        <v>0</v>
      </c>
      <c r="K306" s="36">
        <f t="shared" si="73"/>
        <v>0</v>
      </c>
      <c r="L306" s="36">
        <f t="shared" si="73"/>
        <v>0</v>
      </c>
      <c r="M306" s="36">
        <f t="shared" si="73"/>
        <v>0</v>
      </c>
      <c r="N306" s="36">
        <f t="shared" si="73"/>
        <v>0</v>
      </c>
      <c r="O306" s="36">
        <f t="shared" si="73"/>
        <v>0</v>
      </c>
      <c r="P306" s="36">
        <f t="shared" si="73"/>
        <v>0</v>
      </c>
      <c r="Q306" s="36">
        <f t="shared" si="73"/>
        <v>0</v>
      </c>
      <c r="R306" s="36">
        <f t="shared" si="73"/>
        <v>0</v>
      </c>
      <c r="S306" s="36">
        <f t="shared" si="73"/>
        <v>0</v>
      </c>
      <c r="T306" s="36">
        <f t="shared" si="73"/>
        <v>0</v>
      </c>
      <c r="U306" s="327">
        <f t="shared" si="66"/>
        <v>0</v>
      </c>
      <c r="V306" s="36">
        <f t="shared" si="74"/>
        <v>0</v>
      </c>
      <c r="W306" s="36">
        <f t="shared" si="74"/>
        <v>0</v>
      </c>
      <c r="X306" s="36">
        <f t="shared" si="74"/>
        <v>0</v>
      </c>
      <c r="Y306" s="36">
        <f t="shared" si="74"/>
        <v>0</v>
      </c>
      <c r="Z306" s="36">
        <f t="shared" si="74"/>
        <v>0</v>
      </c>
      <c r="AA306" s="36">
        <f t="shared" si="74"/>
        <v>0</v>
      </c>
      <c r="AB306" s="36">
        <f t="shared" si="74"/>
        <v>0</v>
      </c>
      <c r="AC306" s="36">
        <f t="shared" si="74"/>
        <v>0</v>
      </c>
      <c r="AD306" s="59"/>
    </row>
    <row r="307" ht="15" spans="1:30">
      <c r="A307" s="43" t="s">
        <v>13073</v>
      </c>
      <c r="B307" s="317" t="s">
        <v>13074</v>
      </c>
      <c r="C307" s="327">
        <f t="shared" si="64"/>
        <v>0</v>
      </c>
      <c r="D307" s="327">
        <f t="shared" si="65"/>
        <v>0</v>
      </c>
      <c r="E307" s="36">
        <f t="shared" si="73"/>
        <v>0</v>
      </c>
      <c r="F307" s="36">
        <f t="shared" si="73"/>
        <v>0</v>
      </c>
      <c r="G307" s="36">
        <f t="shared" si="73"/>
        <v>0</v>
      </c>
      <c r="H307" s="36">
        <f t="shared" si="73"/>
        <v>0</v>
      </c>
      <c r="I307" s="36">
        <f t="shared" si="73"/>
        <v>0</v>
      </c>
      <c r="J307" s="36">
        <f t="shared" si="73"/>
        <v>0</v>
      </c>
      <c r="K307" s="36">
        <f t="shared" si="73"/>
        <v>0</v>
      </c>
      <c r="L307" s="36">
        <f t="shared" si="73"/>
        <v>0</v>
      </c>
      <c r="M307" s="36">
        <f t="shared" si="73"/>
        <v>0</v>
      </c>
      <c r="N307" s="36">
        <f t="shared" si="73"/>
        <v>0</v>
      </c>
      <c r="O307" s="36">
        <f t="shared" si="73"/>
        <v>0</v>
      </c>
      <c r="P307" s="36">
        <f t="shared" si="73"/>
        <v>0</v>
      </c>
      <c r="Q307" s="36">
        <f t="shared" si="73"/>
        <v>0</v>
      </c>
      <c r="R307" s="36">
        <f t="shared" si="73"/>
        <v>0</v>
      </c>
      <c r="S307" s="36">
        <f t="shared" si="73"/>
        <v>0</v>
      </c>
      <c r="T307" s="36">
        <f t="shared" si="73"/>
        <v>0</v>
      </c>
      <c r="U307" s="327">
        <f t="shared" si="66"/>
        <v>0</v>
      </c>
      <c r="V307" s="36">
        <f t="shared" si="74"/>
        <v>0</v>
      </c>
      <c r="W307" s="36">
        <f t="shared" si="74"/>
        <v>0</v>
      </c>
      <c r="X307" s="36">
        <f t="shared" si="74"/>
        <v>0</v>
      </c>
      <c r="Y307" s="36">
        <f t="shared" si="74"/>
        <v>0</v>
      </c>
      <c r="Z307" s="36">
        <f t="shared" si="74"/>
        <v>0</v>
      </c>
      <c r="AA307" s="36">
        <f t="shared" si="74"/>
        <v>0</v>
      </c>
      <c r="AB307" s="36">
        <f t="shared" si="74"/>
        <v>0</v>
      </c>
      <c r="AC307" s="36">
        <f t="shared" si="74"/>
        <v>0</v>
      </c>
      <c r="AD307" s="59"/>
    </row>
    <row r="308" ht="15" spans="1:30">
      <c r="A308" s="43" t="s">
        <v>13075</v>
      </c>
      <c r="B308" s="317" t="s">
        <v>13076</v>
      </c>
      <c r="C308" s="327">
        <f t="shared" si="64"/>
        <v>0</v>
      </c>
      <c r="D308" s="327">
        <f t="shared" si="65"/>
        <v>0</v>
      </c>
      <c r="E308" s="36">
        <f t="shared" si="73"/>
        <v>0</v>
      </c>
      <c r="F308" s="36">
        <f t="shared" si="73"/>
        <v>0</v>
      </c>
      <c r="G308" s="36">
        <f t="shared" si="73"/>
        <v>0</v>
      </c>
      <c r="H308" s="36">
        <f t="shared" si="73"/>
        <v>0</v>
      </c>
      <c r="I308" s="36">
        <f t="shared" si="73"/>
        <v>0</v>
      </c>
      <c r="J308" s="36">
        <f t="shared" si="73"/>
        <v>0</v>
      </c>
      <c r="K308" s="36">
        <f t="shared" si="73"/>
        <v>0</v>
      </c>
      <c r="L308" s="36">
        <f t="shared" si="73"/>
        <v>0</v>
      </c>
      <c r="M308" s="36">
        <f t="shared" si="73"/>
        <v>0</v>
      </c>
      <c r="N308" s="36">
        <f t="shared" si="73"/>
        <v>0</v>
      </c>
      <c r="O308" s="36">
        <f t="shared" si="73"/>
        <v>0</v>
      </c>
      <c r="P308" s="36">
        <f t="shared" si="73"/>
        <v>0</v>
      </c>
      <c r="Q308" s="36">
        <f t="shared" si="73"/>
        <v>0</v>
      </c>
      <c r="R308" s="36">
        <f t="shared" si="73"/>
        <v>0</v>
      </c>
      <c r="S308" s="36">
        <f t="shared" si="73"/>
        <v>0</v>
      </c>
      <c r="T308" s="36">
        <f t="shared" si="73"/>
        <v>0</v>
      </c>
      <c r="U308" s="327">
        <f t="shared" si="66"/>
        <v>0</v>
      </c>
      <c r="V308" s="36">
        <f t="shared" si="74"/>
        <v>0</v>
      </c>
      <c r="W308" s="36">
        <f t="shared" si="74"/>
        <v>0</v>
      </c>
      <c r="X308" s="36">
        <f t="shared" si="74"/>
        <v>0</v>
      </c>
      <c r="Y308" s="36">
        <f t="shared" si="74"/>
        <v>0</v>
      </c>
      <c r="Z308" s="36">
        <f t="shared" si="74"/>
        <v>0</v>
      </c>
      <c r="AA308" s="36">
        <f t="shared" si="74"/>
        <v>0</v>
      </c>
      <c r="AB308" s="36">
        <f t="shared" si="74"/>
        <v>0</v>
      </c>
      <c r="AC308" s="36">
        <f t="shared" si="74"/>
        <v>0</v>
      </c>
      <c r="AD308" s="59"/>
    </row>
    <row r="309" ht="15" spans="1:30">
      <c r="A309" s="43" t="s">
        <v>13077</v>
      </c>
      <c r="B309" s="317" t="s">
        <v>13078</v>
      </c>
      <c r="C309" s="327">
        <f t="shared" si="64"/>
        <v>0</v>
      </c>
      <c r="D309" s="327">
        <f t="shared" si="65"/>
        <v>0</v>
      </c>
      <c r="E309" s="36">
        <f t="shared" si="73"/>
        <v>0</v>
      </c>
      <c r="F309" s="36">
        <f t="shared" si="73"/>
        <v>0</v>
      </c>
      <c r="G309" s="36">
        <f t="shared" si="73"/>
        <v>0</v>
      </c>
      <c r="H309" s="36">
        <f t="shared" si="73"/>
        <v>0</v>
      </c>
      <c r="I309" s="36">
        <f t="shared" si="73"/>
        <v>0</v>
      </c>
      <c r="J309" s="36">
        <f t="shared" si="73"/>
        <v>0</v>
      </c>
      <c r="K309" s="36">
        <f t="shared" si="73"/>
        <v>0</v>
      </c>
      <c r="L309" s="36">
        <f t="shared" si="73"/>
        <v>0</v>
      </c>
      <c r="M309" s="36">
        <f t="shared" si="73"/>
        <v>0</v>
      </c>
      <c r="N309" s="36">
        <f t="shared" si="73"/>
        <v>0</v>
      </c>
      <c r="O309" s="36">
        <f t="shared" si="73"/>
        <v>0</v>
      </c>
      <c r="P309" s="36">
        <f t="shared" si="73"/>
        <v>0</v>
      </c>
      <c r="Q309" s="36">
        <f t="shared" si="73"/>
        <v>0</v>
      </c>
      <c r="R309" s="36">
        <f t="shared" si="73"/>
        <v>0</v>
      </c>
      <c r="S309" s="36">
        <f t="shared" si="73"/>
        <v>0</v>
      </c>
      <c r="T309" s="36">
        <f t="shared" si="73"/>
        <v>0</v>
      </c>
      <c r="U309" s="327">
        <f t="shared" si="66"/>
        <v>0</v>
      </c>
      <c r="V309" s="36">
        <f t="shared" si="74"/>
        <v>0</v>
      </c>
      <c r="W309" s="36">
        <f t="shared" si="74"/>
        <v>0</v>
      </c>
      <c r="X309" s="36">
        <f t="shared" si="74"/>
        <v>0</v>
      </c>
      <c r="Y309" s="36">
        <f t="shared" si="74"/>
        <v>0</v>
      </c>
      <c r="Z309" s="36">
        <f t="shared" si="74"/>
        <v>0</v>
      </c>
      <c r="AA309" s="36">
        <f t="shared" si="74"/>
        <v>0</v>
      </c>
      <c r="AB309" s="36">
        <f t="shared" si="74"/>
        <v>0</v>
      </c>
      <c r="AC309" s="36">
        <f t="shared" si="74"/>
        <v>0</v>
      </c>
      <c r="AD309" s="59"/>
    </row>
    <row r="310" ht="15" spans="1:30">
      <c r="A310" s="43" t="s">
        <v>13079</v>
      </c>
      <c r="B310" s="317" t="s">
        <v>13080</v>
      </c>
      <c r="C310" s="327">
        <f t="shared" si="64"/>
        <v>0</v>
      </c>
      <c r="D310" s="327">
        <f t="shared" si="65"/>
        <v>0</v>
      </c>
      <c r="E310" s="36">
        <f t="shared" si="73"/>
        <v>0</v>
      </c>
      <c r="F310" s="36">
        <f t="shared" si="73"/>
        <v>0</v>
      </c>
      <c r="G310" s="36">
        <f t="shared" si="73"/>
        <v>0</v>
      </c>
      <c r="H310" s="36">
        <f t="shared" si="73"/>
        <v>0</v>
      </c>
      <c r="I310" s="36">
        <f t="shared" si="73"/>
        <v>0</v>
      </c>
      <c r="J310" s="36">
        <f t="shared" si="73"/>
        <v>0</v>
      </c>
      <c r="K310" s="36">
        <f t="shared" si="73"/>
        <v>0</v>
      </c>
      <c r="L310" s="36">
        <f t="shared" si="73"/>
        <v>0</v>
      </c>
      <c r="M310" s="36">
        <f t="shared" si="73"/>
        <v>0</v>
      </c>
      <c r="N310" s="36">
        <f t="shared" si="73"/>
        <v>0</v>
      </c>
      <c r="O310" s="36">
        <f t="shared" si="73"/>
        <v>0</v>
      </c>
      <c r="P310" s="36">
        <f t="shared" si="73"/>
        <v>0</v>
      </c>
      <c r="Q310" s="36">
        <f t="shared" si="73"/>
        <v>0</v>
      </c>
      <c r="R310" s="36">
        <f t="shared" si="73"/>
        <v>0</v>
      </c>
      <c r="S310" s="36">
        <f t="shared" si="73"/>
        <v>0</v>
      </c>
      <c r="T310" s="36">
        <f t="shared" si="73"/>
        <v>0</v>
      </c>
      <c r="U310" s="327">
        <f t="shared" si="66"/>
        <v>0</v>
      </c>
      <c r="V310" s="36">
        <f t="shared" si="74"/>
        <v>0</v>
      </c>
      <c r="W310" s="36">
        <f t="shared" si="74"/>
        <v>0</v>
      </c>
      <c r="X310" s="36">
        <f t="shared" si="74"/>
        <v>0</v>
      </c>
      <c r="Y310" s="36">
        <f t="shared" si="74"/>
        <v>0</v>
      </c>
      <c r="Z310" s="36">
        <f t="shared" si="74"/>
        <v>0</v>
      </c>
      <c r="AA310" s="36">
        <f t="shared" si="74"/>
        <v>0</v>
      </c>
      <c r="AB310" s="36">
        <f t="shared" si="74"/>
        <v>0</v>
      </c>
      <c r="AC310" s="36">
        <f t="shared" si="74"/>
        <v>0</v>
      </c>
      <c r="AD310" s="59"/>
    </row>
    <row r="311" ht="15" spans="1:30">
      <c r="A311" s="43" t="s">
        <v>13081</v>
      </c>
      <c r="B311" s="317" t="s">
        <v>13082</v>
      </c>
      <c r="C311" s="327">
        <f t="shared" si="64"/>
        <v>0</v>
      </c>
      <c r="D311" s="327">
        <f t="shared" si="65"/>
        <v>0</v>
      </c>
      <c r="E311" s="36">
        <f t="shared" ref="E311:T320" si="75">SUMPRODUCT(E$377:E$599*(LEFT($A$377:$A$599,LEN($A311))=$A311))</f>
        <v>0</v>
      </c>
      <c r="F311" s="36">
        <f t="shared" si="75"/>
        <v>0</v>
      </c>
      <c r="G311" s="36">
        <f t="shared" si="75"/>
        <v>0</v>
      </c>
      <c r="H311" s="36">
        <f t="shared" si="75"/>
        <v>0</v>
      </c>
      <c r="I311" s="36">
        <f t="shared" si="75"/>
        <v>0</v>
      </c>
      <c r="J311" s="36">
        <f t="shared" si="75"/>
        <v>0</v>
      </c>
      <c r="K311" s="36">
        <f t="shared" si="75"/>
        <v>0</v>
      </c>
      <c r="L311" s="36">
        <f t="shared" si="75"/>
        <v>0</v>
      </c>
      <c r="M311" s="36">
        <f t="shared" si="75"/>
        <v>0</v>
      </c>
      <c r="N311" s="36">
        <f t="shared" si="75"/>
        <v>0</v>
      </c>
      <c r="O311" s="36">
        <f t="shared" si="75"/>
        <v>0</v>
      </c>
      <c r="P311" s="36">
        <f t="shared" si="75"/>
        <v>0</v>
      </c>
      <c r="Q311" s="36">
        <f t="shared" si="75"/>
        <v>0</v>
      </c>
      <c r="R311" s="36">
        <f t="shared" si="75"/>
        <v>0</v>
      </c>
      <c r="S311" s="36">
        <f t="shared" si="75"/>
        <v>0</v>
      </c>
      <c r="T311" s="36">
        <f t="shared" si="75"/>
        <v>0</v>
      </c>
      <c r="U311" s="327">
        <f t="shared" si="66"/>
        <v>0</v>
      </c>
      <c r="V311" s="36">
        <f t="shared" ref="V311:AC320" si="76">SUMPRODUCT(V$377:V$599*(LEFT($A$377:$A$599,LEN($A311))=$A311))</f>
        <v>0</v>
      </c>
      <c r="W311" s="36">
        <f t="shared" si="76"/>
        <v>0</v>
      </c>
      <c r="X311" s="36">
        <f t="shared" si="76"/>
        <v>0</v>
      </c>
      <c r="Y311" s="36">
        <f t="shared" si="76"/>
        <v>0</v>
      </c>
      <c r="Z311" s="36">
        <f t="shared" si="76"/>
        <v>0</v>
      </c>
      <c r="AA311" s="36">
        <f t="shared" si="76"/>
        <v>0</v>
      </c>
      <c r="AB311" s="36">
        <f t="shared" si="76"/>
        <v>0</v>
      </c>
      <c r="AC311" s="36">
        <f t="shared" si="76"/>
        <v>0</v>
      </c>
      <c r="AD311" s="59"/>
    </row>
    <row r="312" ht="15" spans="1:30">
      <c r="A312" s="43" t="s">
        <v>13083</v>
      </c>
      <c r="B312" s="317" t="s">
        <v>13084</v>
      </c>
      <c r="C312" s="327">
        <f t="shared" si="64"/>
        <v>0</v>
      </c>
      <c r="D312" s="327">
        <f t="shared" si="65"/>
        <v>0</v>
      </c>
      <c r="E312" s="36">
        <f t="shared" si="75"/>
        <v>0</v>
      </c>
      <c r="F312" s="36">
        <f t="shared" si="75"/>
        <v>0</v>
      </c>
      <c r="G312" s="36">
        <f t="shared" si="75"/>
        <v>0</v>
      </c>
      <c r="H312" s="36">
        <f t="shared" si="75"/>
        <v>0</v>
      </c>
      <c r="I312" s="36">
        <f t="shared" si="75"/>
        <v>0</v>
      </c>
      <c r="J312" s="36">
        <f t="shared" si="75"/>
        <v>0</v>
      </c>
      <c r="K312" s="36">
        <f t="shared" si="75"/>
        <v>0</v>
      </c>
      <c r="L312" s="36">
        <f t="shared" si="75"/>
        <v>0</v>
      </c>
      <c r="M312" s="36">
        <f t="shared" si="75"/>
        <v>0</v>
      </c>
      <c r="N312" s="36">
        <f t="shared" si="75"/>
        <v>0</v>
      </c>
      <c r="O312" s="36">
        <f t="shared" si="75"/>
        <v>0</v>
      </c>
      <c r="P312" s="36">
        <f t="shared" si="75"/>
        <v>0</v>
      </c>
      <c r="Q312" s="36">
        <f t="shared" si="75"/>
        <v>0</v>
      </c>
      <c r="R312" s="36">
        <f t="shared" si="75"/>
        <v>0</v>
      </c>
      <c r="S312" s="36">
        <f t="shared" si="75"/>
        <v>0</v>
      </c>
      <c r="T312" s="36">
        <f t="shared" si="75"/>
        <v>0</v>
      </c>
      <c r="U312" s="327">
        <f t="shared" si="66"/>
        <v>0</v>
      </c>
      <c r="V312" s="36">
        <f t="shared" si="76"/>
        <v>0</v>
      </c>
      <c r="W312" s="36">
        <f t="shared" si="76"/>
        <v>0</v>
      </c>
      <c r="X312" s="36">
        <f t="shared" si="76"/>
        <v>0</v>
      </c>
      <c r="Y312" s="36">
        <f t="shared" si="76"/>
        <v>0</v>
      </c>
      <c r="Z312" s="36">
        <f t="shared" si="76"/>
        <v>0</v>
      </c>
      <c r="AA312" s="36">
        <f t="shared" si="76"/>
        <v>0</v>
      </c>
      <c r="AB312" s="36">
        <f t="shared" si="76"/>
        <v>0</v>
      </c>
      <c r="AC312" s="36">
        <f t="shared" si="76"/>
        <v>0</v>
      </c>
      <c r="AD312" s="59"/>
    </row>
    <row r="313" ht="15" spans="1:30">
      <c r="A313" s="43" t="s">
        <v>13085</v>
      </c>
      <c r="B313" s="317" t="s">
        <v>13086</v>
      </c>
      <c r="C313" s="327">
        <f t="shared" si="64"/>
        <v>0</v>
      </c>
      <c r="D313" s="327">
        <f t="shared" si="65"/>
        <v>0</v>
      </c>
      <c r="E313" s="36">
        <f t="shared" si="75"/>
        <v>0</v>
      </c>
      <c r="F313" s="36">
        <f t="shared" si="75"/>
        <v>0</v>
      </c>
      <c r="G313" s="36">
        <f t="shared" si="75"/>
        <v>0</v>
      </c>
      <c r="H313" s="36">
        <f t="shared" si="75"/>
        <v>0</v>
      </c>
      <c r="I313" s="36">
        <f t="shared" si="75"/>
        <v>0</v>
      </c>
      <c r="J313" s="36">
        <f t="shared" si="75"/>
        <v>0</v>
      </c>
      <c r="K313" s="36">
        <f t="shared" si="75"/>
        <v>0</v>
      </c>
      <c r="L313" s="36">
        <f t="shared" si="75"/>
        <v>0</v>
      </c>
      <c r="M313" s="36">
        <f t="shared" si="75"/>
        <v>0</v>
      </c>
      <c r="N313" s="36">
        <f t="shared" si="75"/>
        <v>0</v>
      </c>
      <c r="O313" s="36">
        <f t="shared" si="75"/>
        <v>0</v>
      </c>
      <c r="P313" s="36">
        <f t="shared" si="75"/>
        <v>0</v>
      </c>
      <c r="Q313" s="36">
        <f t="shared" si="75"/>
        <v>0</v>
      </c>
      <c r="R313" s="36">
        <f t="shared" si="75"/>
        <v>0</v>
      </c>
      <c r="S313" s="36">
        <f t="shared" si="75"/>
        <v>0</v>
      </c>
      <c r="T313" s="36">
        <f t="shared" si="75"/>
        <v>0</v>
      </c>
      <c r="U313" s="327">
        <f t="shared" si="66"/>
        <v>0</v>
      </c>
      <c r="V313" s="36">
        <f t="shared" si="76"/>
        <v>0</v>
      </c>
      <c r="W313" s="36">
        <f t="shared" si="76"/>
        <v>0</v>
      </c>
      <c r="X313" s="36">
        <f t="shared" si="76"/>
        <v>0</v>
      </c>
      <c r="Y313" s="36">
        <f t="shared" si="76"/>
        <v>0</v>
      </c>
      <c r="Z313" s="36">
        <f t="shared" si="76"/>
        <v>0</v>
      </c>
      <c r="AA313" s="36">
        <f t="shared" si="76"/>
        <v>0</v>
      </c>
      <c r="AB313" s="36">
        <f t="shared" si="76"/>
        <v>0</v>
      </c>
      <c r="AC313" s="36">
        <f t="shared" si="76"/>
        <v>0</v>
      </c>
      <c r="AD313" s="59"/>
    </row>
    <row r="314" ht="15" spans="1:30">
      <c r="A314" s="43" t="s">
        <v>13087</v>
      </c>
      <c r="B314" s="317" t="s">
        <v>13088</v>
      </c>
      <c r="C314" s="327">
        <f t="shared" si="64"/>
        <v>0</v>
      </c>
      <c r="D314" s="327">
        <f t="shared" si="65"/>
        <v>0</v>
      </c>
      <c r="E314" s="36">
        <f t="shared" si="75"/>
        <v>0</v>
      </c>
      <c r="F314" s="36">
        <f t="shared" si="75"/>
        <v>0</v>
      </c>
      <c r="G314" s="36">
        <f t="shared" si="75"/>
        <v>0</v>
      </c>
      <c r="H314" s="36">
        <f t="shared" si="75"/>
        <v>0</v>
      </c>
      <c r="I314" s="36">
        <f t="shared" si="75"/>
        <v>0</v>
      </c>
      <c r="J314" s="36">
        <f t="shared" si="75"/>
        <v>0</v>
      </c>
      <c r="K314" s="36">
        <f t="shared" si="75"/>
        <v>0</v>
      </c>
      <c r="L314" s="36">
        <f t="shared" si="75"/>
        <v>0</v>
      </c>
      <c r="M314" s="36">
        <f t="shared" si="75"/>
        <v>0</v>
      </c>
      <c r="N314" s="36">
        <f t="shared" si="75"/>
        <v>0</v>
      </c>
      <c r="O314" s="36">
        <f t="shared" si="75"/>
        <v>0</v>
      </c>
      <c r="P314" s="36">
        <f t="shared" si="75"/>
        <v>0</v>
      </c>
      <c r="Q314" s="36">
        <f t="shared" si="75"/>
        <v>0</v>
      </c>
      <c r="R314" s="36">
        <f t="shared" si="75"/>
        <v>0</v>
      </c>
      <c r="S314" s="36">
        <f t="shared" si="75"/>
        <v>0</v>
      </c>
      <c r="T314" s="36">
        <f t="shared" si="75"/>
        <v>0</v>
      </c>
      <c r="U314" s="327">
        <f t="shared" si="66"/>
        <v>0</v>
      </c>
      <c r="V314" s="36">
        <f t="shared" si="76"/>
        <v>0</v>
      </c>
      <c r="W314" s="36">
        <f t="shared" si="76"/>
        <v>0</v>
      </c>
      <c r="X314" s="36">
        <f t="shared" si="76"/>
        <v>0</v>
      </c>
      <c r="Y314" s="36">
        <f t="shared" si="76"/>
        <v>0</v>
      </c>
      <c r="Z314" s="36">
        <f t="shared" si="76"/>
        <v>0</v>
      </c>
      <c r="AA314" s="36">
        <f t="shared" si="76"/>
        <v>0</v>
      </c>
      <c r="AB314" s="36">
        <f t="shared" si="76"/>
        <v>0</v>
      </c>
      <c r="AC314" s="36">
        <f t="shared" si="76"/>
        <v>0</v>
      </c>
      <c r="AD314" s="59"/>
    </row>
    <row r="315" ht="15" spans="1:30">
      <c r="A315" s="43" t="s">
        <v>13089</v>
      </c>
      <c r="B315" s="317" t="s">
        <v>13090</v>
      </c>
      <c r="C315" s="327">
        <f t="shared" si="64"/>
        <v>0</v>
      </c>
      <c r="D315" s="327">
        <f t="shared" si="65"/>
        <v>0</v>
      </c>
      <c r="E315" s="36">
        <f t="shared" si="75"/>
        <v>0</v>
      </c>
      <c r="F315" s="36">
        <f t="shared" si="75"/>
        <v>0</v>
      </c>
      <c r="G315" s="36">
        <f t="shared" si="75"/>
        <v>0</v>
      </c>
      <c r="H315" s="36">
        <f t="shared" si="75"/>
        <v>0</v>
      </c>
      <c r="I315" s="36">
        <f t="shared" si="75"/>
        <v>0</v>
      </c>
      <c r="J315" s="36">
        <f t="shared" si="75"/>
        <v>0</v>
      </c>
      <c r="K315" s="36">
        <f t="shared" si="75"/>
        <v>0</v>
      </c>
      <c r="L315" s="36">
        <f t="shared" si="75"/>
        <v>0</v>
      </c>
      <c r="M315" s="36">
        <f t="shared" si="75"/>
        <v>0</v>
      </c>
      <c r="N315" s="36">
        <f t="shared" si="75"/>
        <v>0</v>
      </c>
      <c r="O315" s="36">
        <f t="shared" si="75"/>
        <v>0</v>
      </c>
      <c r="P315" s="36">
        <f t="shared" si="75"/>
        <v>0</v>
      </c>
      <c r="Q315" s="36">
        <f t="shared" si="75"/>
        <v>0</v>
      </c>
      <c r="R315" s="36">
        <f t="shared" si="75"/>
        <v>0</v>
      </c>
      <c r="S315" s="36">
        <f t="shared" si="75"/>
        <v>0</v>
      </c>
      <c r="T315" s="36">
        <f t="shared" si="75"/>
        <v>0</v>
      </c>
      <c r="U315" s="327">
        <f t="shared" si="66"/>
        <v>0</v>
      </c>
      <c r="V315" s="36">
        <f t="shared" si="76"/>
        <v>0</v>
      </c>
      <c r="W315" s="36">
        <f t="shared" si="76"/>
        <v>0</v>
      </c>
      <c r="X315" s="36">
        <f t="shared" si="76"/>
        <v>0</v>
      </c>
      <c r="Y315" s="36">
        <f t="shared" si="76"/>
        <v>0</v>
      </c>
      <c r="Z315" s="36">
        <f t="shared" si="76"/>
        <v>0</v>
      </c>
      <c r="AA315" s="36">
        <f t="shared" si="76"/>
        <v>0</v>
      </c>
      <c r="AB315" s="36">
        <f t="shared" si="76"/>
        <v>0</v>
      </c>
      <c r="AC315" s="36">
        <f t="shared" si="76"/>
        <v>0</v>
      </c>
      <c r="AD315" s="59"/>
    </row>
    <row r="316" ht="15" spans="1:30">
      <c r="A316" s="43" t="s">
        <v>13091</v>
      </c>
      <c r="B316" s="317" t="s">
        <v>13092</v>
      </c>
      <c r="C316" s="327">
        <f t="shared" si="64"/>
        <v>0</v>
      </c>
      <c r="D316" s="327">
        <f t="shared" si="65"/>
        <v>0</v>
      </c>
      <c r="E316" s="36">
        <f t="shared" si="75"/>
        <v>0</v>
      </c>
      <c r="F316" s="36">
        <f t="shared" si="75"/>
        <v>0</v>
      </c>
      <c r="G316" s="36">
        <f t="shared" si="75"/>
        <v>0</v>
      </c>
      <c r="H316" s="36">
        <f t="shared" si="75"/>
        <v>0</v>
      </c>
      <c r="I316" s="36">
        <f t="shared" si="75"/>
        <v>0</v>
      </c>
      <c r="J316" s="36">
        <f t="shared" si="75"/>
        <v>0</v>
      </c>
      <c r="K316" s="36">
        <f t="shared" si="75"/>
        <v>0</v>
      </c>
      <c r="L316" s="36">
        <f t="shared" si="75"/>
        <v>0</v>
      </c>
      <c r="M316" s="36">
        <f t="shared" si="75"/>
        <v>0</v>
      </c>
      <c r="N316" s="36">
        <f t="shared" si="75"/>
        <v>0</v>
      </c>
      <c r="O316" s="36">
        <f t="shared" si="75"/>
        <v>0</v>
      </c>
      <c r="P316" s="36">
        <f t="shared" si="75"/>
        <v>0</v>
      </c>
      <c r="Q316" s="36">
        <f t="shared" si="75"/>
        <v>0</v>
      </c>
      <c r="R316" s="36">
        <f t="shared" si="75"/>
        <v>0</v>
      </c>
      <c r="S316" s="36">
        <f t="shared" si="75"/>
        <v>0</v>
      </c>
      <c r="T316" s="36">
        <f t="shared" si="75"/>
        <v>0</v>
      </c>
      <c r="U316" s="327">
        <f t="shared" si="66"/>
        <v>0</v>
      </c>
      <c r="V316" s="36">
        <f t="shared" si="76"/>
        <v>0</v>
      </c>
      <c r="W316" s="36">
        <f t="shared" si="76"/>
        <v>0</v>
      </c>
      <c r="X316" s="36">
        <f t="shared" si="76"/>
        <v>0</v>
      </c>
      <c r="Y316" s="36">
        <f t="shared" si="76"/>
        <v>0</v>
      </c>
      <c r="Z316" s="36">
        <f t="shared" si="76"/>
        <v>0</v>
      </c>
      <c r="AA316" s="36">
        <f t="shared" si="76"/>
        <v>0</v>
      </c>
      <c r="AB316" s="36">
        <f t="shared" si="76"/>
        <v>0</v>
      </c>
      <c r="AC316" s="36">
        <f t="shared" si="76"/>
        <v>0</v>
      </c>
      <c r="AD316" s="59"/>
    </row>
    <row r="317" ht="15" spans="1:30">
      <c r="A317" s="43" t="s">
        <v>13093</v>
      </c>
      <c r="B317" s="317" t="s">
        <v>13094</v>
      </c>
      <c r="C317" s="327">
        <f t="shared" si="64"/>
        <v>0</v>
      </c>
      <c r="D317" s="327">
        <f t="shared" si="65"/>
        <v>0</v>
      </c>
      <c r="E317" s="36">
        <f t="shared" si="75"/>
        <v>0</v>
      </c>
      <c r="F317" s="36">
        <f t="shared" si="75"/>
        <v>0</v>
      </c>
      <c r="G317" s="36">
        <f t="shared" si="75"/>
        <v>0</v>
      </c>
      <c r="H317" s="36">
        <f t="shared" si="75"/>
        <v>0</v>
      </c>
      <c r="I317" s="36">
        <f t="shared" si="75"/>
        <v>0</v>
      </c>
      <c r="J317" s="36">
        <f t="shared" si="75"/>
        <v>0</v>
      </c>
      <c r="K317" s="36">
        <f t="shared" si="75"/>
        <v>0</v>
      </c>
      <c r="L317" s="36">
        <f t="shared" si="75"/>
        <v>0</v>
      </c>
      <c r="M317" s="36">
        <f t="shared" si="75"/>
        <v>0</v>
      </c>
      <c r="N317" s="36">
        <f t="shared" si="75"/>
        <v>0</v>
      </c>
      <c r="O317" s="36">
        <f t="shared" si="75"/>
        <v>0</v>
      </c>
      <c r="P317" s="36">
        <f t="shared" si="75"/>
        <v>0</v>
      </c>
      <c r="Q317" s="36">
        <f t="shared" si="75"/>
        <v>0</v>
      </c>
      <c r="R317" s="36">
        <f t="shared" si="75"/>
        <v>0</v>
      </c>
      <c r="S317" s="36">
        <f t="shared" si="75"/>
        <v>0</v>
      </c>
      <c r="T317" s="36">
        <f t="shared" si="75"/>
        <v>0</v>
      </c>
      <c r="U317" s="327">
        <f t="shared" si="66"/>
        <v>0</v>
      </c>
      <c r="V317" s="36">
        <f t="shared" si="76"/>
        <v>0</v>
      </c>
      <c r="W317" s="36">
        <f t="shared" si="76"/>
        <v>0</v>
      </c>
      <c r="X317" s="36">
        <f t="shared" si="76"/>
        <v>0</v>
      </c>
      <c r="Y317" s="36">
        <f t="shared" si="76"/>
        <v>0</v>
      </c>
      <c r="Z317" s="36">
        <f t="shared" si="76"/>
        <v>0</v>
      </c>
      <c r="AA317" s="36">
        <f t="shared" si="76"/>
        <v>0</v>
      </c>
      <c r="AB317" s="36">
        <f t="shared" si="76"/>
        <v>0</v>
      </c>
      <c r="AC317" s="36">
        <f t="shared" si="76"/>
        <v>0</v>
      </c>
      <c r="AD317" s="59"/>
    </row>
    <row r="318" ht="15" spans="1:30">
      <c r="A318" s="43" t="s">
        <v>13095</v>
      </c>
      <c r="B318" s="317" t="s">
        <v>13096</v>
      </c>
      <c r="C318" s="327">
        <f t="shared" si="64"/>
        <v>0</v>
      </c>
      <c r="D318" s="327">
        <f t="shared" si="65"/>
        <v>0</v>
      </c>
      <c r="E318" s="36">
        <f t="shared" si="75"/>
        <v>0</v>
      </c>
      <c r="F318" s="36">
        <f t="shared" si="75"/>
        <v>0</v>
      </c>
      <c r="G318" s="36">
        <f t="shared" si="75"/>
        <v>0</v>
      </c>
      <c r="H318" s="36">
        <f t="shared" si="75"/>
        <v>0</v>
      </c>
      <c r="I318" s="36">
        <f t="shared" si="75"/>
        <v>0</v>
      </c>
      <c r="J318" s="36">
        <f t="shared" si="75"/>
        <v>0</v>
      </c>
      <c r="K318" s="36">
        <f t="shared" si="75"/>
        <v>0</v>
      </c>
      <c r="L318" s="36">
        <f t="shared" si="75"/>
        <v>0</v>
      </c>
      <c r="M318" s="36">
        <f t="shared" si="75"/>
        <v>0</v>
      </c>
      <c r="N318" s="36">
        <f t="shared" si="75"/>
        <v>0</v>
      </c>
      <c r="O318" s="36">
        <f t="shared" si="75"/>
        <v>0</v>
      </c>
      <c r="P318" s="36">
        <f t="shared" si="75"/>
        <v>0</v>
      </c>
      <c r="Q318" s="36">
        <f t="shared" si="75"/>
        <v>0</v>
      </c>
      <c r="R318" s="36">
        <f t="shared" si="75"/>
        <v>0</v>
      </c>
      <c r="S318" s="36">
        <f t="shared" si="75"/>
        <v>0</v>
      </c>
      <c r="T318" s="36">
        <f t="shared" si="75"/>
        <v>0</v>
      </c>
      <c r="U318" s="327">
        <f t="shared" si="66"/>
        <v>0</v>
      </c>
      <c r="V318" s="36">
        <f t="shared" si="76"/>
        <v>0</v>
      </c>
      <c r="W318" s="36">
        <f t="shared" si="76"/>
        <v>0</v>
      </c>
      <c r="X318" s="36">
        <f t="shared" si="76"/>
        <v>0</v>
      </c>
      <c r="Y318" s="36">
        <f t="shared" si="76"/>
        <v>0</v>
      </c>
      <c r="Z318" s="36">
        <f t="shared" si="76"/>
        <v>0</v>
      </c>
      <c r="AA318" s="36">
        <f t="shared" si="76"/>
        <v>0</v>
      </c>
      <c r="AB318" s="36">
        <f t="shared" si="76"/>
        <v>0</v>
      </c>
      <c r="AC318" s="36">
        <f t="shared" si="76"/>
        <v>0</v>
      </c>
      <c r="AD318" s="59"/>
    </row>
    <row r="319" ht="15" spans="1:30">
      <c r="A319" s="43" t="s">
        <v>13097</v>
      </c>
      <c r="B319" s="317" t="s">
        <v>13098</v>
      </c>
      <c r="C319" s="327">
        <f t="shared" si="64"/>
        <v>0</v>
      </c>
      <c r="D319" s="327">
        <f t="shared" si="65"/>
        <v>0</v>
      </c>
      <c r="E319" s="36">
        <f t="shared" si="75"/>
        <v>0</v>
      </c>
      <c r="F319" s="36">
        <f t="shared" si="75"/>
        <v>0</v>
      </c>
      <c r="G319" s="36">
        <f t="shared" si="75"/>
        <v>0</v>
      </c>
      <c r="H319" s="36">
        <f t="shared" si="75"/>
        <v>0</v>
      </c>
      <c r="I319" s="36">
        <f t="shared" si="75"/>
        <v>0</v>
      </c>
      <c r="J319" s="36">
        <f t="shared" si="75"/>
        <v>0</v>
      </c>
      <c r="K319" s="36">
        <f t="shared" si="75"/>
        <v>0</v>
      </c>
      <c r="L319" s="36">
        <f t="shared" si="75"/>
        <v>0</v>
      </c>
      <c r="M319" s="36">
        <f t="shared" si="75"/>
        <v>0</v>
      </c>
      <c r="N319" s="36">
        <f t="shared" si="75"/>
        <v>0</v>
      </c>
      <c r="O319" s="36">
        <f t="shared" si="75"/>
        <v>0</v>
      </c>
      <c r="P319" s="36">
        <f t="shared" si="75"/>
        <v>0</v>
      </c>
      <c r="Q319" s="36">
        <f t="shared" si="75"/>
        <v>0</v>
      </c>
      <c r="R319" s="36">
        <f t="shared" si="75"/>
        <v>0</v>
      </c>
      <c r="S319" s="36">
        <f t="shared" si="75"/>
        <v>0</v>
      </c>
      <c r="T319" s="36">
        <f t="shared" si="75"/>
        <v>0</v>
      </c>
      <c r="U319" s="327">
        <f t="shared" si="66"/>
        <v>0</v>
      </c>
      <c r="V319" s="36">
        <f t="shared" si="76"/>
        <v>0</v>
      </c>
      <c r="W319" s="36">
        <f t="shared" si="76"/>
        <v>0</v>
      </c>
      <c r="X319" s="36">
        <f t="shared" si="76"/>
        <v>0</v>
      </c>
      <c r="Y319" s="36">
        <f t="shared" si="76"/>
        <v>0</v>
      </c>
      <c r="Z319" s="36">
        <f t="shared" si="76"/>
        <v>0</v>
      </c>
      <c r="AA319" s="36">
        <f t="shared" si="76"/>
        <v>0</v>
      </c>
      <c r="AB319" s="36">
        <f t="shared" si="76"/>
        <v>0</v>
      </c>
      <c r="AC319" s="36">
        <f t="shared" si="76"/>
        <v>0</v>
      </c>
      <c r="AD319" s="59"/>
    </row>
    <row r="320" ht="15" spans="1:30">
      <c r="A320" s="43" t="s">
        <v>13099</v>
      </c>
      <c r="B320" s="317" t="s">
        <v>13100</v>
      </c>
      <c r="C320" s="327">
        <f t="shared" si="64"/>
        <v>0</v>
      </c>
      <c r="D320" s="327">
        <f t="shared" si="65"/>
        <v>0</v>
      </c>
      <c r="E320" s="36">
        <f t="shared" si="75"/>
        <v>0</v>
      </c>
      <c r="F320" s="36">
        <f t="shared" si="75"/>
        <v>0</v>
      </c>
      <c r="G320" s="36">
        <f t="shared" si="75"/>
        <v>0</v>
      </c>
      <c r="H320" s="36">
        <f t="shared" si="75"/>
        <v>0</v>
      </c>
      <c r="I320" s="36">
        <f t="shared" si="75"/>
        <v>0</v>
      </c>
      <c r="J320" s="36">
        <f t="shared" si="75"/>
        <v>0</v>
      </c>
      <c r="K320" s="36">
        <f t="shared" si="75"/>
        <v>0</v>
      </c>
      <c r="L320" s="36">
        <f t="shared" si="75"/>
        <v>0</v>
      </c>
      <c r="M320" s="36">
        <f t="shared" si="75"/>
        <v>0</v>
      </c>
      <c r="N320" s="36">
        <f t="shared" si="75"/>
        <v>0</v>
      </c>
      <c r="O320" s="36">
        <f t="shared" si="75"/>
        <v>0</v>
      </c>
      <c r="P320" s="36">
        <f t="shared" si="75"/>
        <v>0</v>
      </c>
      <c r="Q320" s="36">
        <f t="shared" si="75"/>
        <v>0</v>
      </c>
      <c r="R320" s="36">
        <f t="shared" si="75"/>
        <v>0</v>
      </c>
      <c r="S320" s="36">
        <f t="shared" si="75"/>
        <v>0</v>
      </c>
      <c r="T320" s="36">
        <f t="shared" si="75"/>
        <v>0</v>
      </c>
      <c r="U320" s="327">
        <f t="shared" si="66"/>
        <v>0</v>
      </c>
      <c r="V320" s="36">
        <f t="shared" si="76"/>
        <v>0</v>
      </c>
      <c r="W320" s="36">
        <f t="shared" si="76"/>
        <v>0</v>
      </c>
      <c r="X320" s="36">
        <f t="shared" si="76"/>
        <v>0</v>
      </c>
      <c r="Y320" s="36">
        <f t="shared" si="76"/>
        <v>0</v>
      </c>
      <c r="Z320" s="36">
        <f t="shared" si="76"/>
        <v>0</v>
      </c>
      <c r="AA320" s="36">
        <f t="shared" si="76"/>
        <v>0</v>
      </c>
      <c r="AB320" s="36">
        <f t="shared" si="76"/>
        <v>0</v>
      </c>
      <c r="AC320" s="36">
        <f t="shared" si="76"/>
        <v>0</v>
      </c>
      <c r="AD320" s="59"/>
    </row>
    <row r="321" ht="15" spans="1:30">
      <c r="A321" s="43" t="s">
        <v>13101</v>
      </c>
      <c r="B321" s="317" t="s">
        <v>13102</v>
      </c>
      <c r="C321" s="327">
        <f t="shared" si="64"/>
        <v>0</v>
      </c>
      <c r="D321" s="327">
        <f t="shared" si="65"/>
        <v>0</v>
      </c>
      <c r="E321" s="36">
        <f t="shared" ref="E321:T330" si="77">SUMPRODUCT(E$377:E$599*(LEFT($A$377:$A$599,LEN($A321))=$A321))</f>
        <v>0</v>
      </c>
      <c r="F321" s="36">
        <f t="shared" si="77"/>
        <v>0</v>
      </c>
      <c r="G321" s="36">
        <f t="shared" si="77"/>
        <v>0</v>
      </c>
      <c r="H321" s="36">
        <f t="shared" si="77"/>
        <v>0</v>
      </c>
      <c r="I321" s="36">
        <f t="shared" si="77"/>
        <v>0</v>
      </c>
      <c r="J321" s="36">
        <f t="shared" si="77"/>
        <v>0</v>
      </c>
      <c r="K321" s="36">
        <f t="shared" si="77"/>
        <v>0</v>
      </c>
      <c r="L321" s="36">
        <f t="shared" si="77"/>
        <v>0</v>
      </c>
      <c r="M321" s="36">
        <f t="shared" si="77"/>
        <v>0</v>
      </c>
      <c r="N321" s="36">
        <f t="shared" si="77"/>
        <v>0</v>
      </c>
      <c r="O321" s="36">
        <f t="shared" si="77"/>
        <v>0</v>
      </c>
      <c r="P321" s="36">
        <f t="shared" si="77"/>
        <v>0</v>
      </c>
      <c r="Q321" s="36">
        <f t="shared" si="77"/>
        <v>0</v>
      </c>
      <c r="R321" s="36">
        <f t="shared" si="77"/>
        <v>0</v>
      </c>
      <c r="S321" s="36">
        <f t="shared" si="77"/>
        <v>0</v>
      </c>
      <c r="T321" s="36">
        <f t="shared" si="77"/>
        <v>0</v>
      </c>
      <c r="U321" s="327">
        <f t="shared" si="66"/>
        <v>0</v>
      </c>
      <c r="V321" s="36">
        <f t="shared" ref="V321:AC330" si="78">SUMPRODUCT(V$377:V$599*(LEFT($A$377:$A$599,LEN($A321))=$A321))</f>
        <v>0</v>
      </c>
      <c r="W321" s="36">
        <f t="shared" si="78"/>
        <v>0</v>
      </c>
      <c r="X321" s="36">
        <f t="shared" si="78"/>
        <v>0</v>
      </c>
      <c r="Y321" s="36">
        <f t="shared" si="78"/>
        <v>0</v>
      </c>
      <c r="Z321" s="36">
        <f t="shared" si="78"/>
        <v>0</v>
      </c>
      <c r="AA321" s="36">
        <f t="shared" si="78"/>
        <v>0</v>
      </c>
      <c r="AB321" s="36">
        <f t="shared" si="78"/>
        <v>0</v>
      </c>
      <c r="AC321" s="36">
        <f t="shared" si="78"/>
        <v>0</v>
      </c>
      <c r="AD321" s="59"/>
    </row>
    <row r="322" ht="15" spans="1:30">
      <c r="A322" s="43" t="s">
        <v>13103</v>
      </c>
      <c r="B322" s="317" t="s">
        <v>13104</v>
      </c>
      <c r="C322" s="327">
        <f t="shared" si="64"/>
        <v>0</v>
      </c>
      <c r="D322" s="327">
        <f t="shared" si="65"/>
        <v>0</v>
      </c>
      <c r="E322" s="36">
        <f t="shared" si="77"/>
        <v>0</v>
      </c>
      <c r="F322" s="36">
        <f t="shared" si="77"/>
        <v>0</v>
      </c>
      <c r="G322" s="36">
        <f t="shared" si="77"/>
        <v>0</v>
      </c>
      <c r="H322" s="36">
        <f t="shared" si="77"/>
        <v>0</v>
      </c>
      <c r="I322" s="36">
        <f t="shared" si="77"/>
        <v>0</v>
      </c>
      <c r="J322" s="36">
        <f t="shared" si="77"/>
        <v>0</v>
      </c>
      <c r="K322" s="36">
        <f t="shared" si="77"/>
        <v>0</v>
      </c>
      <c r="L322" s="36">
        <f t="shared" si="77"/>
        <v>0</v>
      </c>
      <c r="M322" s="36">
        <f t="shared" si="77"/>
        <v>0</v>
      </c>
      <c r="N322" s="36">
        <f t="shared" si="77"/>
        <v>0</v>
      </c>
      <c r="O322" s="36">
        <f t="shared" si="77"/>
        <v>0</v>
      </c>
      <c r="P322" s="36">
        <f t="shared" si="77"/>
        <v>0</v>
      </c>
      <c r="Q322" s="36">
        <f t="shared" si="77"/>
        <v>0</v>
      </c>
      <c r="R322" s="36">
        <f t="shared" si="77"/>
        <v>0</v>
      </c>
      <c r="S322" s="36">
        <f t="shared" si="77"/>
        <v>0</v>
      </c>
      <c r="T322" s="36">
        <f t="shared" si="77"/>
        <v>0</v>
      </c>
      <c r="U322" s="327">
        <f t="shared" si="66"/>
        <v>0</v>
      </c>
      <c r="V322" s="36">
        <f t="shared" si="78"/>
        <v>0</v>
      </c>
      <c r="W322" s="36">
        <f t="shared" si="78"/>
        <v>0</v>
      </c>
      <c r="X322" s="36">
        <f t="shared" si="78"/>
        <v>0</v>
      </c>
      <c r="Y322" s="36">
        <f t="shared" si="78"/>
        <v>0</v>
      </c>
      <c r="Z322" s="36">
        <f t="shared" si="78"/>
        <v>0</v>
      </c>
      <c r="AA322" s="36">
        <f t="shared" si="78"/>
        <v>0</v>
      </c>
      <c r="AB322" s="36">
        <f t="shared" si="78"/>
        <v>0</v>
      </c>
      <c r="AC322" s="36">
        <f t="shared" si="78"/>
        <v>0</v>
      </c>
      <c r="AD322" s="59"/>
    </row>
    <row r="323" ht="15" spans="1:30">
      <c r="A323" s="43" t="s">
        <v>13105</v>
      </c>
      <c r="B323" s="317" t="s">
        <v>13106</v>
      </c>
      <c r="C323" s="327">
        <f t="shared" si="64"/>
        <v>0</v>
      </c>
      <c r="D323" s="327">
        <f t="shared" si="65"/>
        <v>0</v>
      </c>
      <c r="E323" s="36">
        <f t="shared" si="77"/>
        <v>0</v>
      </c>
      <c r="F323" s="36">
        <f t="shared" si="77"/>
        <v>0</v>
      </c>
      <c r="G323" s="36">
        <f t="shared" si="77"/>
        <v>0</v>
      </c>
      <c r="H323" s="36">
        <f t="shared" si="77"/>
        <v>0</v>
      </c>
      <c r="I323" s="36">
        <f t="shared" si="77"/>
        <v>0</v>
      </c>
      <c r="J323" s="36">
        <f t="shared" si="77"/>
        <v>0</v>
      </c>
      <c r="K323" s="36">
        <f t="shared" si="77"/>
        <v>0</v>
      </c>
      <c r="L323" s="36">
        <f t="shared" si="77"/>
        <v>0</v>
      </c>
      <c r="M323" s="36">
        <f t="shared" si="77"/>
        <v>0</v>
      </c>
      <c r="N323" s="36">
        <f t="shared" si="77"/>
        <v>0</v>
      </c>
      <c r="O323" s="36">
        <f t="shared" si="77"/>
        <v>0</v>
      </c>
      <c r="P323" s="36">
        <f t="shared" si="77"/>
        <v>0</v>
      </c>
      <c r="Q323" s="36">
        <f t="shared" si="77"/>
        <v>0</v>
      </c>
      <c r="R323" s="36">
        <f t="shared" si="77"/>
        <v>0</v>
      </c>
      <c r="S323" s="36">
        <f t="shared" si="77"/>
        <v>0</v>
      </c>
      <c r="T323" s="36">
        <f t="shared" si="77"/>
        <v>0</v>
      </c>
      <c r="U323" s="327">
        <f t="shared" si="66"/>
        <v>0</v>
      </c>
      <c r="V323" s="36">
        <f t="shared" si="78"/>
        <v>0</v>
      </c>
      <c r="W323" s="36">
        <f t="shared" si="78"/>
        <v>0</v>
      </c>
      <c r="X323" s="36">
        <f t="shared" si="78"/>
        <v>0</v>
      </c>
      <c r="Y323" s="36">
        <f t="shared" si="78"/>
        <v>0</v>
      </c>
      <c r="Z323" s="36">
        <f t="shared" si="78"/>
        <v>0</v>
      </c>
      <c r="AA323" s="36">
        <f t="shared" si="78"/>
        <v>0</v>
      </c>
      <c r="AB323" s="36">
        <f t="shared" si="78"/>
        <v>0</v>
      </c>
      <c r="AC323" s="36">
        <f t="shared" si="78"/>
        <v>0</v>
      </c>
      <c r="AD323" s="59"/>
    </row>
    <row r="324" ht="15" spans="1:30">
      <c r="A324" s="43" t="s">
        <v>13107</v>
      </c>
      <c r="B324" s="317" t="s">
        <v>13108</v>
      </c>
      <c r="C324" s="327">
        <f t="shared" si="64"/>
        <v>0</v>
      </c>
      <c r="D324" s="327">
        <f t="shared" si="65"/>
        <v>0</v>
      </c>
      <c r="E324" s="36">
        <f t="shared" si="77"/>
        <v>0</v>
      </c>
      <c r="F324" s="36">
        <f t="shared" si="77"/>
        <v>0</v>
      </c>
      <c r="G324" s="36">
        <f t="shared" si="77"/>
        <v>0</v>
      </c>
      <c r="H324" s="36">
        <f t="shared" si="77"/>
        <v>0</v>
      </c>
      <c r="I324" s="36">
        <f t="shared" si="77"/>
        <v>0</v>
      </c>
      <c r="J324" s="36">
        <f t="shared" si="77"/>
        <v>0</v>
      </c>
      <c r="K324" s="36">
        <f t="shared" si="77"/>
        <v>0</v>
      </c>
      <c r="L324" s="36">
        <f t="shared" si="77"/>
        <v>0</v>
      </c>
      <c r="M324" s="36">
        <f t="shared" si="77"/>
        <v>0</v>
      </c>
      <c r="N324" s="36">
        <f t="shared" si="77"/>
        <v>0</v>
      </c>
      <c r="O324" s="36">
        <f t="shared" si="77"/>
        <v>0</v>
      </c>
      <c r="P324" s="36">
        <f t="shared" si="77"/>
        <v>0</v>
      </c>
      <c r="Q324" s="36">
        <f t="shared" si="77"/>
        <v>0</v>
      </c>
      <c r="R324" s="36">
        <f t="shared" si="77"/>
        <v>0</v>
      </c>
      <c r="S324" s="36">
        <f t="shared" si="77"/>
        <v>0</v>
      </c>
      <c r="T324" s="36">
        <f t="shared" si="77"/>
        <v>0</v>
      </c>
      <c r="U324" s="327">
        <f t="shared" si="66"/>
        <v>0</v>
      </c>
      <c r="V324" s="36">
        <f t="shared" si="78"/>
        <v>0</v>
      </c>
      <c r="W324" s="36">
        <f t="shared" si="78"/>
        <v>0</v>
      </c>
      <c r="X324" s="36">
        <f t="shared" si="78"/>
        <v>0</v>
      </c>
      <c r="Y324" s="36">
        <f t="shared" si="78"/>
        <v>0</v>
      </c>
      <c r="Z324" s="36">
        <f t="shared" si="78"/>
        <v>0</v>
      </c>
      <c r="AA324" s="36">
        <f t="shared" si="78"/>
        <v>0</v>
      </c>
      <c r="AB324" s="36">
        <f t="shared" si="78"/>
        <v>0</v>
      </c>
      <c r="AC324" s="36">
        <f t="shared" si="78"/>
        <v>0</v>
      </c>
      <c r="AD324" s="59"/>
    </row>
    <row r="325" ht="15" spans="1:30">
      <c r="A325" s="43" t="s">
        <v>13109</v>
      </c>
      <c r="B325" s="317" t="s">
        <v>13110</v>
      </c>
      <c r="C325" s="327">
        <f t="shared" si="64"/>
        <v>0</v>
      </c>
      <c r="D325" s="327">
        <f t="shared" si="65"/>
        <v>0</v>
      </c>
      <c r="E325" s="36">
        <f t="shared" si="77"/>
        <v>0</v>
      </c>
      <c r="F325" s="36">
        <f t="shared" si="77"/>
        <v>0</v>
      </c>
      <c r="G325" s="36">
        <f t="shared" si="77"/>
        <v>0</v>
      </c>
      <c r="H325" s="36">
        <f t="shared" si="77"/>
        <v>0</v>
      </c>
      <c r="I325" s="36">
        <f t="shared" si="77"/>
        <v>0</v>
      </c>
      <c r="J325" s="36">
        <f t="shared" si="77"/>
        <v>0</v>
      </c>
      <c r="K325" s="36">
        <f t="shared" si="77"/>
        <v>0</v>
      </c>
      <c r="L325" s="36">
        <f t="shared" si="77"/>
        <v>0</v>
      </c>
      <c r="M325" s="36">
        <f t="shared" si="77"/>
        <v>0</v>
      </c>
      <c r="N325" s="36">
        <f t="shared" si="77"/>
        <v>0</v>
      </c>
      <c r="O325" s="36">
        <f t="shared" si="77"/>
        <v>0</v>
      </c>
      <c r="P325" s="36">
        <f t="shared" si="77"/>
        <v>0</v>
      </c>
      <c r="Q325" s="36">
        <f t="shared" si="77"/>
        <v>0</v>
      </c>
      <c r="R325" s="36">
        <f t="shared" si="77"/>
        <v>0</v>
      </c>
      <c r="S325" s="36">
        <f t="shared" si="77"/>
        <v>0</v>
      </c>
      <c r="T325" s="36">
        <f t="shared" si="77"/>
        <v>0</v>
      </c>
      <c r="U325" s="327">
        <f t="shared" si="66"/>
        <v>0</v>
      </c>
      <c r="V325" s="36">
        <f t="shared" si="78"/>
        <v>0</v>
      </c>
      <c r="W325" s="36">
        <f t="shared" si="78"/>
        <v>0</v>
      </c>
      <c r="X325" s="36">
        <f t="shared" si="78"/>
        <v>0</v>
      </c>
      <c r="Y325" s="36">
        <f t="shared" si="78"/>
        <v>0</v>
      </c>
      <c r="Z325" s="36">
        <f t="shared" si="78"/>
        <v>0</v>
      </c>
      <c r="AA325" s="36">
        <f t="shared" si="78"/>
        <v>0</v>
      </c>
      <c r="AB325" s="36">
        <f t="shared" si="78"/>
        <v>0</v>
      </c>
      <c r="AC325" s="36">
        <f t="shared" si="78"/>
        <v>0</v>
      </c>
      <c r="AD325" s="59"/>
    </row>
    <row r="326" ht="15" spans="1:30">
      <c r="A326" s="43" t="s">
        <v>13111</v>
      </c>
      <c r="B326" s="317" t="s">
        <v>13112</v>
      </c>
      <c r="C326" s="327">
        <f t="shared" si="64"/>
        <v>0</v>
      </c>
      <c r="D326" s="327">
        <f t="shared" si="65"/>
        <v>0</v>
      </c>
      <c r="E326" s="36">
        <f t="shared" si="77"/>
        <v>0</v>
      </c>
      <c r="F326" s="36">
        <f t="shared" si="77"/>
        <v>0</v>
      </c>
      <c r="G326" s="36">
        <f t="shared" si="77"/>
        <v>0</v>
      </c>
      <c r="H326" s="36">
        <f t="shared" si="77"/>
        <v>0</v>
      </c>
      <c r="I326" s="36">
        <f t="shared" si="77"/>
        <v>0</v>
      </c>
      <c r="J326" s="36">
        <f t="shared" si="77"/>
        <v>0</v>
      </c>
      <c r="K326" s="36">
        <f t="shared" si="77"/>
        <v>0</v>
      </c>
      <c r="L326" s="36">
        <f t="shared" si="77"/>
        <v>0</v>
      </c>
      <c r="M326" s="36">
        <f t="shared" si="77"/>
        <v>0</v>
      </c>
      <c r="N326" s="36">
        <f t="shared" si="77"/>
        <v>0</v>
      </c>
      <c r="O326" s="36">
        <f t="shared" si="77"/>
        <v>0</v>
      </c>
      <c r="P326" s="36">
        <f t="shared" si="77"/>
        <v>0</v>
      </c>
      <c r="Q326" s="36">
        <f t="shared" si="77"/>
        <v>0</v>
      </c>
      <c r="R326" s="36">
        <f t="shared" si="77"/>
        <v>0</v>
      </c>
      <c r="S326" s="36">
        <f t="shared" si="77"/>
        <v>0</v>
      </c>
      <c r="T326" s="36">
        <f t="shared" si="77"/>
        <v>0</v>
      </c>
      <c r="U326" s="327">
        <f t="shared" si="66"/>
        <v>0</v>
      </c>
      <c r="V326" s="36">
        <f t="shared" si="78"/>
        <v>0</v>
      </c>
      <c r="W326" s="36">
        <f t="shared" si="78"/>
        <v>0</v>
      </c>
      <c r="X326" s="36">
        <f t="shared" si="78"/>
        <v>0</v>
      </c>
      <c r="Y326" s="36">
        <f t="shared" si="78"/>
        <v>0</v>
      </c>
      <c r="Z326" s="36">
        <f t="shared" si="78"/>
        <v>0</v>
      </c>
      <c r="AA326" s="36">
        <f t="shared" si="78"/>
        <v>0</v>
      </c>
      <c r="AB326" s="36">
        <f t="shared" si="78"/>
        <v>0</v>
      </c>
      <c r="AC326" s="36">
        <f t="shared" si="78"/>
        <v>0</v>
      </c>
      <c r="AD326" s="59"/>
    </row>
    <row r="327" ht="15" spans="1:30">
      <c r="A327" s="43" t="s">
        <v>13113</v>
      </c>
      <c r="B327" s="317" t="s">
        <v>13114</v>
      </c>
      <c r="C327" s="327">
        <f t="shared" si="64"/>
        <v>0</v>
      </c>
      <c r="D327" s="327">
        <f t="shared" si="65"/>
        <v>0</v>
      </c>
      <c r="E327" s="36">
        <f t="shared" si="77"/>
        <v>0</v>
      </c>
      <c r="F327" s="36">
        <f t="shared" si="77"/>
        <v>0</v>
      </c>
      <c r="G327" s="36">
        <f t="shared" si="77"/>
        <v>0</v>
      </c>
      <c r="H327" s="36">
        <f t="shared" si="77"/>
        <v>0</v>
      </c>
      <c r="I327" s="36">
        <f t="shared" si="77"/>
        <v>0</v>
      </c>
      <c r="J327" s="36">
        <f t="shared" si="77"/>
        <v>0</v>
      </c>
      <c r="K327" s="36">
        <f t="shared" si="77"/>
        <v>0</v>
      </c>
      <c r="L327" s="36">
        <f t="shared" si="77"/>
        <v>0</v>
      </c>
      <c r="M327" s="36">
        <f t="shared" si="77"/>
        <v>0</v>
      </c>
      <c r="N327" s="36">
        <f t="shared" si="77"/>
        <v>0</v>
      </c>
      <c r="O327" s="36">
        <f t="shared" si="77"/>
        <v>0</v>
      </c>
      <c r="P327" s="36">
        <f t="shared" si="77"/>
        <v>0</v>
      </c>
      <c r="Q327" s="36">
        <f t="shared" si="77"/>
        <v>0</v>
      </c>
      <c r="R327" s="36">
        <f t="shared" si="77"/>
        <v>0</v>
      </c>
      <c r="S327" s="36">
        <f t="shared" si="77"/>
        <v>0</v>
      </c>
      <c r="T327" s="36">
        <f t="shared" si="77"/>
        <v>0</v>
      </c>
      <c r="U327" s="327">
        <f t="shared" si="66"/>
        <v>0</v>
      </c>
      <c r="V327" s="36">
        <f t="shared" si="78"/>
        <v>0</v>
      </c>
      <c r="W327" s="36">
        <f t="shared" si="78"/>
        <v>0</v>
      </c>
      <c r="X327" s="36">
        <f t="shared" si="78"/>
        <v>0</v>
      </c>
      <c r="Y327" s="36">
        <f t="shared" si="78"/>
        <v>0</v>
      </c>
      <c r="Z327" s="36">
        <f t="shared" si="78"/>
        <v>0</v>
      </c>
      <c r="AA327" s="36">
        <f t="shared" si="78"/>
        <v>0</v>
      </c>
      <c r="AB327" s="36">
        <f t="shared" si="78"/>
        <v>0</v>
      </c>
      <c r="AC327" s="36">
        <f t="shared" si="78"/>
        <v>0</v>
      </c>
      <c r="AD327" s="59"/>
    </row>
    <row r="328" ht="15" spans="1:30">
      <c r="A328" s="43" t="s">
        <v>13115</v>
      </c>
      <c r="B328" s="317" t="s">
        <v>13116</v>
      </c>
      <c r="C328" s="327">
        <f t="shared" si="64"/>
        <v>0</v>
      </c>
      <c r="D328" s="327">
        <f t="shared" si="65"/>
        <v>0</v>
      </c>
      <c r="E328" s="36">
        <f t="shared" si="77"/>
        <v>0</v>
      </c>
      <c r="F328" s="36">
        <f t="shared" si="77"/>
        <v>0</v>
      </c>
      <c r="G328" s="36">
        <f t="shared" si="77"/>
        <v>0</v>
      </c>
      <c r="H328" s="36">
        <f t="shared" si="77"/>
        <v>0</v>
      </c>
      <c r="I328" s="36">
        <f t="shared" si="77"/>
        <v>0</v>
      </c>
      <c r="J328" s="36">
        <f t="shared" si="77"/>
        <v>0</v>
      </c>
      <c r="K328" s="36">
        <f t="shared" si="77"/>
        <v>0</v>
      </c>
      <c r="L328" s="36">
        <f t="shared" si="77"/>
        <v>0</v>
      </c>
      <c r="M328" s="36">
        <f t="shared" si="77"/>
        <v>0</v>
      </c>
      <c r="N328" s="36">
        <f t="shared" si="77"/>
        <v>0</v>
      </c>
      <c r="O328" s="36">
        <f t="shared" si="77"/>
        <v>0</v>
      </c>
      <c r="P328" s="36">
        <f t="shared" si="77"/>
        <v>0</v>
      </c>
      <c r="Q328" s="36">
        <f t="shared" si="77"/>
        <v>0</v>
      </c>
      <c r="R328" s="36">
        <f t="shared" si="77"/>
        <v>0</v>
      </c>
      <c r="S328" s="36">
        <f t="shared" si="77"/>
        <v>0</v>
      </c>
      <c r="T328" s="36">
        <f t="shared" si="77"/>
        <v>0</v>
      </c>
      <c r="U328" s="327">
        <f t="shared" si="66"/>
        <v>0</v>
      </c>
      <c r="V328" s="36">
        <f t="shared" si="78"/>
        <v>0</v>
      </c>
      <c r="W328" s="36">
        <f t="shared" si="78"/>
        <v>0</v>
      </c>
      <c r="X328" s="36">
        <f t="shared" si="78"/>
        <v>0</v>
      </c>
      <c r="Y328" s="36">
        <f t="shared" si="78"/>
        <v>0</v>
      </c>
      <c r="Z328" s="36">
        <f t="shared" si="78"/>
        <v>0</v>
      </c>
      <c r="AA328" s="36">
        <f t="shared" si="78"/>
        <v>0</v>
      </c>
      <c r="AB328" s="36">
        <f t="shared" si="78"/>
        <v>0</v>
      </c>
      <c r="AC328" s="36">
        <f t="shared" si="78"/>
        <v>0</v>
      </c>
      <c r="AD328" s="59"/>
    </row>
    <row r="329" ht="15" spans="1:30">
      <c r="A329" s="43" t="s">
        <v>13117</v>
      </c>
      <c r="B329" s="317" t="s">
        <v>13118</v>
      </c>
      <c r="C329" s="327">
        <f t="shared" si="64"/>
        <v>0</v>
      </c>
      <c r="D329" s="327">
        <f t="shared" si="65"/>
        <v>0</v>
      </c>
      <c r="E329" s="36">
        <f t="shared" si="77"/>
        <v>0</v>
      </c>
      <c r="F329" s="36">
        <f t="shared" si="77"/>
        <v>0</v>
      </c>
      <c r="G329" s="36">
        <f t="shared" si="77"/>
        <v>0</v>
      </c>
      <c r="H329" s="36">
        <f t="shared" si="77"/>
        <v>0</v>
      </c>
      <c r="I329" s="36">
        <f t="shared" si="77"/>
        <v>0</v>
      </c>
      <c r="J329" s="36">
        <f t="shared" si="77"/>
        <v>0</v>
      </c>
      <c r="K329" s="36">
        <f t="shared" si="77"/>
        <v>0</v>
      </c>
      <c r="L329" s="36">
        <f t="shared" si="77"/>
        <v>0</v>
      </c>
      <c r="M329" s="36">
        <f t="shared" si="77"/>
        <v>0</v>
      </c>
      <c r="N329" s="36">
        <f t="shared" si="77"/>
        <v>0</v>
      </c>
      <c r="O329" s="36">
        <f t="shared" si="77"/>
        <v>0</v>
      </c>
      <c r="P329" s="36">
        <f t="shared" si="77"/>
        <v>0</v>
      </c>
      <c r="Q329" s="36">
        <f t="shared" si="77"/>
        <v>0</v>
      </c>
      <c r="R329" s="36">
        <f t="shared" si="77"/>
        <v>0</v>
      </c>
      <c r="S329" s="36">
        <f t="shared" si="77"/>
        <v>0</v>
      </c>
      <c r="T329" s="36">
        <f t="shared" si="77"/>
        <v>0</v>
      </c>
      <c r="U329" s="327">
        <f t="shared" si="66"/>
        <v>0</v>
      </c>
      <c r="V329" s="36">
        <f t="shared" si="78"/>
        <v>0</v>
      </c>
      <c r="W329" s="36">
        <f t="shared" si="78"/>
        <v>0</v>
      </c>
      <c r="X329" s="36">
        <f t="shared" si="78"/>
        <v>0</v>
      </c>
      <c r="Y329" s="36">
        <f t="shared" si="78"/>
        <v>0</v>
      </c>
      <c r="Z329" s="36">
        <f t="shared" si="78"/>
        <v>0</v>
      </c>
      <c r="AA329" s="36">
        <f t="shared" si="78"/>
        <v>0</v>
      </c>
      <c r="AB329" s="36">
        <f t="shared" si="78"/>
        <v>0</v>
      </c>
      <c r="AC329" s="36">
        <f t="shared" si="78"/>
        <v>0</v>
      </c>
      <c r="AD329" s="59"/>
    </row>
    <row r="330" ht="15" spans="1:30">
      <c r="A330" s="43" t="s">
        <v>13119</v>
      </c>
      <c r="B330" s="317" t="s">
        <v>13120</v>
      </c>
      <c r="C330" s="327">
        <f t="shared" si="64"/>
        <v>0</v>
      </c>
      <c r="D330" s="327">
        <f t="shared" si="65"/>
        <v>0</v>
      </c>
      <c r="E330" s="36">
        <f t="shared" si="77"/>
        <v>0</v>
      </c>
      <c r="F330" s="36">
        <f t="shared" si="77"/>
        <v>0</v>
      </c>
      <c r="G330" s="36">
        <f t="shared" si="77"/>
        <v>0</v>
      </c>
      <c r="H330" s="36">
        <f t="shared" si="77"/>
        <v>0</v>
      </c>
      <c r="I330" s="36">
        <f t="shared" si="77"/>
        <v>0</v>
      </c>
      <c r="J330" s="36">
        <f t="shared" si="77"/>
        <v>0</v>
      </c>
      <c r="K330" s="36">
        <f t="shared" si="77"/>
        <v>0</v>
      </c>
      <c r="L330" s="36">
        <f t="shared" si="77"/>
        <v>0</v>
      </c>
      <c r="M330" s="36">
        <f t="shared" si="77"/>
        <v>0</v>
      </c>
      <c r="N330" s="36">
        <f t="shared" si="77"/>
        <v>0</v>
      </c>
      <c r="O330" s="36">
        <f t="shared" si="77"/>
        <v>0</v>
      </c>
      <c r="P330" s="36">
        <f t="shared" si="77"/>
        <v>0</v>
      </c>
      <c r="Q330" s="36">
        <f t="shared" si="77"/>
        <v>0</v>
      </c>
      <c r="R330" s="36">
        <f t="shared" si="77"/>
        <v>0</v>
      </c>
      <c r="S330" s="36">
        <f t="shared" si="77"/>
        <v>0</v>
      </c>
      <c r="T330" s="36">
        <f t="shared" si="77"/>
        <v>0</v>
      </c>
      <c r="U330" s="327">
        <f t="shared" si="66"/>
        <v>0</v>
      </c>
      <c r="V330" s="36">
        <f t="shared" si="78"/>
        <v>0</v>
      </c>
      <c r="W330" s="36">
        <f t="shared" si="78"/>
        <v>0</v>
      </c>
      <c r="X330" s="36">
        <f t="shared" si="78"/>
        <v>0</v>
      </c>
      <c r="Y330" s="36">
        <f t="shared" si="78"/>
        <v>0</v>
      </c>
      <c r="Z330" s="36">
        <f t="shared" si="78"/>
        <v>0</v>
      </c>
      <c r="AA330" s="36">
        <f t="shared" si="78"/>
        <v>0</v>
      </c>
      <c r="AB330" s="36">
        <f t="shared" si="78"/>
        <v>0</v>
      </c>
      <c r="AC330" s="36">
        <f t="shared" si="78"/>
        <v>0</v>
      </c>
      <c r="AD330" s="59"/>
    </row>
    <row r="331" ht="15" spans="1:30">
      <c r="A331" s="43" t="s">
        <v>13121</v>
      </c>
      <c r="B331" s="317" t="s">
        <v>13122</v>
      </c>
      <c r="C331" s="327">
        <f t="shared" ref="C331:C376" si="79">D331+U331</f>
        <v>0</v>
      </c>
      <c r="D331" s="327">
        <f t="shared" ref="D331:D376" si="80">SUM(E331:T331)</f>
        <v>0</v>
      </c>
      <c r="E331" s="36">
        <f t="shared" ref="E331:T340" si="81">SUMPRODUCT(E$377:E$599*(LEFT($A$377:$A$599,LEN($A331))=$A331))</f>
        <v>0</v>
      </c>
      <c r="F331" s="36">
        <f t="shared" si="81"/>
        <v>0</v>
      </c>
      <c r="G331" s="36">
        <f t="shared" si="81"/>
        <v>0</v>
      </c>
      <c r="H331" s="36">
        <f t="shared" si="81"/>
        <v>0</v>
      </c>
      <c r="I331" s="36">
        <f t="shared" si="81"/>
        <v>0</v>
      </c>
      <c r="J331" s="36">
        <f t="shared" si="81"/>
        <v>0</v>
      </c>
      <c r="K331" s="36">
        <f t="shared" si="81"/>
        <v>0</v>
      </c>
      <c r="L331" s="36">
        <f t="shared" si="81"/>
        <v>0</v>
      </c>
      <c r="M331" s="36">
        <f t="shared" si="81"/>
        <v>0</v>
      </c>
      <c r="N331" s="36">
        <f t="shared" si="81"/>
        <v>0</v>
      </c>
      <c r="O331" s="36">
        <f t="shared" si="81"/>
        <v>0</v>
      </c>
      <c r="P331" s="36">
        <f t="shared" si="81"/>
        <v>0</v>
      </c>
      <c r="Q331" s="36">
        <f t="shared" si="81"/>
        <v>0</v>
      </c>
      <c r="R331" s="36">
        <f t="shared" si="81"/>
        <v>0</v>
      </c>
      <c r="S331" s="36">
        <f t="shared" si="81"/>
        <v>0</v>
      </c>
      <c r="T331" s="36">
        <f t="shared" si="81"/>
        <v>0</v>
      </c>
      <c r="U331" s="327">
        <f t="shared" ref="U331:U375" si="82">SUM(V331:AC331)</f>
        <v>0</v>
      </c>
      <c r="V331" s="36">
        <f t="shared" ref="V331:AC340" si="83">SUMPRODUCT(V$377:V$599*(LEFT($A$377:$A$599,LEN($A331))=$A331))</f>
        <v>0</v>
      </c>
      <c r="W331" s="36">
        <f t="shared" si="83"/>
        <v>0</v>
      </c>
      <c r="X331" s="36">
        <f t="shared" si="83"/>
        <v>0</v>
      </c>
      <c r="Y331" s="36">
        <f t="shared" si="83"/>
        <v>0</v>
      </c>
      <c r="Z331" s="36">
        <f t="shared" si="83"/>
        <v>0</v>
      </c>
      <c r="AA331" s="36">
        <f t="shared" si="83"/>
        <v>0</v>
      </c>
      <c r="AB331" s="36">
        <f t="shared" si="83"/>
        <v>0</v>
      </c>
      <c r="AC331" s="36">
        <f t="shared" si="83"/>
        <v>0</v>
      </c>
      <c r="AD331" s="59"/>
    </row>
    <row r="332" ht="15" spans="1:30">
      <c r="A332" s="43" t="s">
        <v>13123</v>
      </c>
      <c r="B332" s="317" t="s">
        <v>13124</v>
      </c>
      <c r="C332" s="327">
        <f t="shared" si="79"/>
        <v>0</v>
      </c>
      <c r="D332" s="327">
        <f t="shared" si="80"/>
        <v>0</v>
      </c>
      <c r="E332" s="36">
        <f t="shared" si="81"/>
        <v>0</v>
      </c>
      <c r="F332" s="36">
        <f t="shared" si="81"/>
        <v>0</v>
      </c>
      <c r="G332" s="36">
        <f t="shared" si="81"/>
        <v>0</v>
      </c>
      <c r="H332" s="36">
        <f t="shared" si="81"/>
        <v>0</v>
      </c>
      <c r="I332" s="36">
        <f t="shared" si="81"/>
        <v>0</v>
      </c>
      <c r="J332" s="36">
        <f t="shared" si="81"/>
        <v>0</v>
      </c>
      <c r="K332" s="36">
        <f t="shared" si="81"/>
        <v>0</v>
      </c>
      <c r="L332" s="36">
        <f t="shared" si="81"/>
        <v>0</v>
      </c>
      <c r="M332" s="36">
        <f t="shared" si="81"/>
        <v>0</v>
      </c>
      <c r="N332" s="36">
        <f t="shared" si="81"/>
        <v>0</v>
      </c>
      <c r="O332" s="36">
        <f t="shared" si="81"/>
        <v>0</v>
      </c>
      <c r="P332" s="36">
        <f t="shared" si="81"/>
        <v>0</v>
      </c>
      <c r="Q332" s="36">
        <f t="shared" si="81"/>
        <v>0</v>
      </c>
      <c r="R332" s="36">
        <f t="shared" si="81"/>
        <v>0</v>
      </c>
      <c r="S332" s="36">
        <f t="shared" si="81"/>
        <v>0</v>
      </c>
      <c r="T332" s="36">
        <f t="shared" si="81"/>
        <v>0</v>
      </c>
      <c r="U332" s="327">
        <f t="shared" si="82"/>
        <v>0</v>
      </c>
      <c r="V332" s="36">
        <f t="shared" si="83"/>
        <v>0</v>
      </c>
      <c r="W332" s="36">
        <f t="shared" si="83"/>
        <v>0</v>
      </c>
      <c r="X332" s="36">
        <f t="shared" si="83"/>
        <v>0</v>
      </c>
      <c r="Y332" s="36">
        <f t="shared" si="83"/>
        <v>0</v>
      </c>
      <c r="Z332" s="36">
        <f t="shared" si="83"/>
        <v>0</v>
      </c>
      <c r="AA332" s="36">
        <f t="shared" si="83"/>
        <v>0</v>
      </c>
      <c r="AB332" s="36">
        <f t="shared" si="83"/>
        <v>0</v>
      </c>
      <c r="AC332" s="36">
        <f t="shared" si="83"/>
        <v>0</v>
      </c>
      <c r="AD332" s="59"/>
    </row>
    <row r="333" ht="15" spans="1:30">
      <c r="A333" s="43" t="s">
        <v>13125</v>
      </c>
      <c r="B333" s="317" t="s">
        <v>13126</v>
      </c>
      <c r="C333" s="327">
        <f t="shared" si="79"/>
        <v>0</v>
      </c>
      <c r="D333" s="327">
        <f t="shared" si="80"/>
        <v>0</v>
      </c>
      <c r="E333" s="36">
        <f t="shared" si="81"/>
        <v>0</v>
      </c>
      <c r="F333" s="36">
        <f t="shared" si="81"/>
        <v>0</v>
      </c>
      <c r="G333" s="36">
        <f t="shared" si="81"/>
        <v>0</v>
      </c>
      <c r="H333" s="36">
        <f t="shared" si="81"/>
        <v>0</v>
      </c>
      <c r="I333" s="36">
        <f t="shared" si="81"/>
        <v>0</v>
      </c>
      <c r="J333" s="36">
        <f t="shared" si="81"/>
        <v>0</v>
      </c>
      <c r="K333" s="36">
        <f t="shared" si="81"/>
        <v>0</v>
      </c>
      <c r="L333" s="36">
        <f t="shared" si="81"/>
        <v>0</v>
      </c>
      <c r="M333" s="36">
        <f t="shared" si="81"/>
        <v>0</v>
      </c>
      <c r="N333" s="36">
        <f t="shared" si="81"/>
        <v>0</v>
      </c>
      <c r="O333" s="36">
        <f t="shared" si="81"/>
        <v>0</v>
      </c>
      <c r="P333" s="36">
        <f t="shared" si="81"/>
        <v>0</v>
      </c>
      <c r="Q333" s="36">
        <f t="shared" si="81"/>
        <v>0</v>
      </c>
      <c r="R333" s="36">
        <f t="shared" si="81"/>
        <v>0</v>
      </c>
      <c r="S333" s="36">
        <f t="shared" si="81"/>
        <v>0</v>
      </c>
      <c r="T333" s="36">
        <f t="shared" si="81"/>
        <v>0</v>
      </c>
      <c r="U333" s="327">
        <f t="shared" si="82"/>
        <v>0</v>
      </c>
      <c r="V333" s="36">
        <f t="shared" si="83"/>
        <v>0</v>
      </c>
      <c r="W333" s="36">
        <f t="shared" si="83"/>
        <v>0</v>
      </c>
      <c r="X333" s="36">
        <f t="shared" si="83"/>
        <v>0</v>
      </c>
      <c r="Y333" s="36">
        <f t="shared" si="83"/>
        <v>0</v>
      </c>
      <c r="Z333" s="36">
        <f t="shared" si="83"/>
        <v>0</v>
      </c>
      <c r="AA333" s="36">
        <f t="shared" si="83"/>
        <v>0</v>
      </c>
      <c r="AB333" s="36">
        <f t="shared" si="83"/>
        <v>0</v>
      </c>
      <c r="AC333" s="36">
        <f t="shared" si="83"/>
        <v>0</v>
      </c>
      <c r="AD333" s="59"/>
    </row>
    <row r="334" ht="15" spans="1:30">
      <c r="A334" s="43" t="s">
        <v>13127</v>
      </c>
      <c r="B334" s="317" t="s">
        <v>13128</v>
      </c>
      <c r="C334" s="327">
        <f t="shared" si="79"/>
        <v>0</v>
      </c>
      <c r="D334" s="327">
        <f t="shared" si="80"/>
        <v>0</v>
      </c>
      <c r="E334" s="36">
        <f t="shared" si="81"/>
        <v>0</v>
      </c>
      <c r="F334" s="36">
        <f t="shared" si="81"/>
        <v>0</v>
      </c>
      <c r="G334" s="36">
        <f t="shared" si="81"/>
        <v>0</v>
      </c>
      <c r="H334" s="36">
        <f t="shared" si="81"/>
        <v>0</v>
      </c>
      <c r="I334" s="36">
        <f t="shared" si="81"/>
        <v>0</v>
      </c>
      <c r="J334" s="36">
        <f t="shared" si="81"/>
        <v>0</v>
      </c>
      <c r="K334" s="36">
        <f t="shared" si="81"/>
        <v>0</v>
      </c>
      <c r="L334" s="36">
        <f t="shared" si="81"/>
        <v>0</v>
      </c>
      <c r="M334" s="36">
        <f t="shared" si="81"/>
        <v>0</v>
      </c>
      <c r="N334" s="36">
        <f t="shared" si="81"/>
        <v>0</v>
      </c>
      <c r="O334" s="36">
        <f t="shared" si="81"/>
        <v>0</v>
      </c>
      <c r="P334" s="36">
        <f t="shared" si="81"/>
        <v>0</v>
      </c>
      <c r="Q334" s="36">
        <f t="shared" si="81"/>
        <v>0</v>
      </c>
      <c r="R334" s="36">
        <f t="shared" si="81"/>
        <v>0</v>
      </c>
      <c r="S334" s="36">
        <f t="shared" si="81"/>
        <v>0</v>
      </c>
      <c r="T334" s="36">
        <f t="shared" si="81"/>
        <v>0</v>
      </c>
      <c r="U334" s="327">
        <f t="shared" si="82"/>
        <v>0</v>
      </c>
      <c r="V334" s="36">
        <f t="shared" si="83"/>
        <v>0</v>
      </c>
      <c r="W334" s="36">
        <f t="shared" si="83"/>
        <v>0</v>
      </c>
      <c r="X334" s="36">
        <f t="shared" si="83"/>
        <v>0</v>
      </c>
      <c r="Y334" s="36">
        <f t="shared" si="83"/>
        <v>0</v>
      </c>
      <c r="Z334" s="36">
        <f t="shared" si="83"/>
        <v>0</v>
      </c>
      <c r="AA334" s="36">
        <f t="shared" si="83"/>
        <v>0</v>
      </c>
      <c r="AB334" s="36">
        <f t="shared" si="83"/>
        <v>0</v>
      </c>
      <c r="AC334" s="36">
        <f t="shared" si="83"/>
        <v>0</v>
      </c>
      <c r="AD334" s="59"/>
    </row>
    <row r="335" ht="15" spans="1:30">
      <c r="A335" s="43" t="s">
        <v>13129</v>
      </c>
      <c r="B335" s="317" t="s">
        <v>13130</v>
      </c>
      <c r="C335" s="327">
        <f t="shared" si="79"/>
        <v>0</v>
      </c>
      <c r="D335" s="327">
        <f t="shared" si="80"/>
        <v>0</v>
      </c>
      <c r="E335" s="36">
        <f t="shared" si="81"/>
        <v>0</v>
      </c>
      <c r="F335" s="36">
        <f t="shared" si="81"/>
        <v>0</v>
      </c>
      <c r="G335" s="36">
        <f t="shared" si="81"/>
        <v>0</v>
      </c>
      <c r="H335" s="36">
        <f t="shared" si="81"/>
        <v>0</v>
      </c>
      <c r="I335" s="36">
        <f t="shared" si="81"/>
        <v>0</v>
      </c>
      <c r="J335" s="36">
        <f t="shared" si="81"/>
        <v>0</v>
      </c>
      <c r="K335" s="36">
        <f t="shared" si="81"/>
        <v>0</v>
      </c>
      <c r="L335" s="36">
        <f t="shared" si="81"/>
        <v>0</v>
      </c>
      <c r="M335" s="36">
        <f t="shared" si="81"/>
        <v>0</v>
      </c>
      <c r="N335" s="36">
        <f t="shared" si="81"/>
        <v>0</v>
      </c>
      <c r="O335" s="36">
        <f t="shared" si="81"/>
        <v>0</v>
      </c>
      <c r="P335" s="36">
        <f t="shared" si="81"/>
        <v>0</v>
      </c>
      <c r="Q335" s="36">
        <f t="shared" si="81"/>
        <v>0</v>
      </c>
      <c r="R335" s="36">
        <f t="shared" si="81"/>
        <v>0</v>
      </c>
      <c r="S335" s="36">
        <f t="shared" si="81"/>
        <v>0</v>
      </c>
      <c r="T335" s="36">
        <f t="shared" si="81"/>
        <v>0</v>
      </c>
      <c r="U335" s="327">
        <f t="shared" si="82"/>
        <v>0</v>
      </c>
      <c r="V335" s="36">
        <f t="shared" si="83"/>
        <v>0</v>
      </c>
      <c r="W335" s="36">
        <f t="shared" si="83"/>
        <v>0</v>
      </c>
      <c r="X335" s="36">
        <f t="shared" si="83"/>
        <v>0</v>
      </c>
      <c r="Y335" s="36">
        <f t="shared" si="83"/>
        <v>0</v>
      </c>
      <c r="Z335" s="36">
        <f t="shared" si="83"/>
        <v>0</v>
      </c>
      <c r="AA335" s="36">
        <f t="shared" si="83"/>
        <v>0</v>
      </c>
      <c r="AB335" s="36">
        <f t="shared" si="83"/>
        <v>0</v>
      </c>
      <c r="AC335" s="36">
        <f t="shared" si="83"/>
        <v>0</v>
      </c>
      <c r="AD335" s="59"/>
    </row>
    <row r="336" ht="15" spans="1:30">
      <c r="A336" s="43" t="s">
        <v>13131</v>
      </c>
      <c r="B336" s="317" t="s">
        <v>13132</v>
      </c>
      <c r="C336" s="327">
        <f t="shared" si="79"/>
        <v>0</v>
      </c>
      <c r="D336" s="327">
        <f t="shared" si="80"/>
        <v>0</v>
      </c>
      <c r="E336" s="36">
        <f t="shared" si="81"/>
        <v>0</v>
      </c>
      <c r="F336" s="36">
        <f t="shared" si="81"/>
        <v>0</v>
      </c>
      <c r="G336" s="36">
        <f t="shared" si="81"/>
        <v>0</v>
      </c>
      <c r="H336" s="36">
        <f t="shared" si="81"/>
        <v>0</v>
      </c>
      <c r="I336" s="36">
        <f t="shared" si="81"/>
        <v>0</v>
      </c>
      <c r="J336" s="36">
        <f t="shared" si="81"/>
        <v>0</v>
      </c>
      <c r="K336" s="36">
        <f t="shared" si="81"/>
        <v>0</v>
      </c>
      <c r="L336" s="36">
        <f t="shared" si="81"/>
        <v>0</v>
      </c>
      <c r="M336" s="36">
        <f t="shared" si="81"/>
        <v>0</v>
      </c>
      <c r="N336" s="36">
        <f t="shared" si="81"/>
        <v>0</v>
      </c>
      <c r="O336" s="36">
        <f t="shared" si="81"/>
        <v>0</v>
      </c>
      <c r="P336" s="36">
        <f t="shared" si="81"/>
        <v>0</v>
      </c>
      <c r="Q336" s="36">
        <f t="shared" si="81"/>
        <v>0</v>
      </c>
      <c r="R336" s="36">
        <f t="shared" si="81"/>
        <v>0</v>
      </c>
      <c r="S336" s="36">
        <f t="shared" si="81"/>
        <v>0</v>
      </c>
      <c r="T336" s="36">
        <f t="shared" si="81"/>
        <v>0</v>
      </c>
      <c r="U336" s="327">
        <f t="shared" si="82"/>
        <v>0</v>
      </c>
      <c r="V336" s="36">
        <f t="shared" si="83"/>
        <v>0</v>
      </c>
      <c r="W336" s="36">
        <f t="shared" si="83"/>
        <v>0</v>
      </c>
      <c r="X336" s="36">
        <f t="shared" si="83"/>
        <v>0</v>
      </c>
      <c r="Y336" s="36">
        <f t="shared" si="83"/>
        <v>0</v>
      </c>
      <c r="Z336" s="36">
        <f t="shared" si="83"/>
        <v>0</v>
      </c>
      <c r="AA336" s="36">
        <f t="shared" si="83"/>
        <v>0</v>
      </c>
      <c r="AB336" s="36">
        <f t="shared" si="83"/>
        <v>0</v>
      </c>
      <c r="AC336" s="36">
        <f t="shared" si="83"/>
        <v>0</v>
      </c>
      <c r="AD336" s="59"/>
    </row>
    <row r="337" ht="15" spans="1:30">
      <c r="A337" s="43" t="s">
        <v>13133</v>
      </c>
      <c r="B337" s="317" t="s">
        <v>13134</v>
      </c>
      <c r="C337" s="327">
        <f t="shared" si="79"/>
        <v>0</v>
      </c>
      <c r="D337" s="327">
        <f t="shared" si="80"/>
        <v>0</v>
      </c>
      <c r="E337" s="36">
        <f t="shared" si="81"/>
        <v>0</v>
      </c>
      <c r="F337" s="36">
        <f t="shared" si="81"/>
        <v>0</v>
      </c>
      <c r="G337" s="36">
        <f t="shared" si="81"/>
        <v>0</v>
      </c>
      <c r="H337" s="36">
        <f t="shared" si="81"/>
        <v>0</v>
      </c>
      <c r="I337" s="36">
        <f t="shared" si="81"/>
        <v>0</v>
      </c>
      <c r="J337" s="36">
        <f t="shared" si="81"/>
        <v>0</v>
      </c>
      <c r="K337" s="36">
        <f t="shared" si="81"/>
        <v>0</v>
      </c>
      <c r="L337" s="36">
        <f t="shared" si="81"/>
        <v>0</v>
      </c>
      <c r="M337" s="36">
        <f t="shared" si="81"/>
        <v>0</v>
      </c>
      <c r="N337" s="36">
        <f t="shared" si="81"/>
        <v>0</v>
      </c>
      <c r="O337" s="36">
        <f t="shared" si="81"/>
        <v>0</v>
      </c>
      <c r="P337" s="36">
        <f t="shared" si="81"/>
        <v>0</v>
      </c>
      <c r="Q337" s="36">
        <f t="shared" si="81"/>
        <v>0</v>
      </c>
      <c r="R337" s="36">
        <f t="shared" si="81"/>
        <v>0</v>
      </c>
      <c r="S337" s="36">
        <f t="shared" si="81"/>
        <v>0</v>
      </c>
      <c r="T337" s="36">
        <f t="shared" si="81"/>
        <v>0</v>
      </c>
      <c r="U337" s="327">
        <f t="shared" si="82"/>
        <v>0</v>
      </c>
      <c r="V337" s="36">
        <f t="shared" si="83"/>
        <v>0</v>
      </c>
      <c r="W337" s="36">
        <f t="shared" si="83"/>
        <v>0</v>
      </c>
      <c r="X337" s="36">
        <f t="shared" si="83"/>
        <v>0</v>
      </c>
      <c r="Y337" s="36">
        <f t="shared" si="83"/>
        <v>0</v>
      </c>
      <c r="Z337" s="36">
        <f t="shared" si="83"/>
        <v>0</v>
      </c>
      <c r="AA337" s="36">
        <f t="shared" si="83"/>
        <v>0</v>
      </c>
      <c r="AB337" s="36">
        <f t="shared" si="83"/>
        <v>0</v>
      </c>
      <c r="AC337" s="36">
        <f t="shared" si="83"/>
        <v>0</v>
      </c>
      <c r="AD337" s="59"/>
    </row>
    <row r="338" ht="15" spans="1:30">
      <c r="A338" s="43" t="s">
        <v>13135</v>
      </c>
      <c r="B338" s="317" t="s">
        <v>13136</v>
      </c>
      <c r="C338" s="327">
        <f t="shared" si="79"/>
        <v>0</v>
      </c>
      <c r="D338" s="327">
        <f t="shared" si="80"/>
        <v>0</v>
      </c>
      <c r="E338" s="36">
        <f t="shared" si="81"/>
        <v>0</v>
      </c>
      <c r="F338" s="36">
        <f t="shared" si="81"/>
        <v>0</v>
      </c>
      <c r="G338" s="36">
        <f t="shared" si="81"/>
        <v>0</v>
      </c>
      <c r="H338" s="36">
        <f t="shared" si="81"/>
        <v>0</v>
      </c>
      <c r="I338" s="36">
        <f t="shared" si="81"/>
        <v>0</v>
      </c>
      <c r="J338" s="36">
        <f t="shared" si="81"/>
        <v>0</v>
      </c>
      <c r="K338" s="36">
        <f t="shared" si="81"/>
        <v>0</v>
      </c>
      <c r="L338" s="36">
        <f t="shared" si="81"/>
        <v>0</v>
      </c>
      <c r="M338" s="36">
        <f t="shared" si="81"/>
        <v>0</v>
      </c>
      <c r="N338" s="36">
        <f t="shared" si="81"/>
        <v>0</v>
      </c>
      <c r="O338" s="36">
        <f t="shared" si="81"/>
        <v>0</v>
      </c>
      <c r="P338" s="36">
        <f t="shared" si="81"/>
        <v>0</v>
      </c>
      <c r="Q338" s="36">
        <f t="shared" si="81"/>
        <v>0</v>
      </c>
      <c r="R338" s="36">
        <f t="shared" si="81"/>
        <v>0</v>
      </c>
      <c r="S338" s="36">
        <f t="shared" si="81"/>
        <v>0</v>
      </c>
      <c r="T338" s="36">
        <f t="shared" si="81"/>
        <v>0</v>
      </c>
      <c r="U338" s="327">
        <f t="shared" si="82"/>
        <v>0</v>
      </c>
      <c r="V338" s="36">
        <f t="shared" si="83"/>
        <v>0</v>
      </c>
      <c r="W338" s="36">
        <f t="shared" si="83"/>
        <v>0</v>
      </c>
      <c r="X338" s="36">
        <f t="shared" si="83"/>
        <v>0</v>
      </c>
      <c r="Y338" s="36">
        <f t="shared" si="83"/>
        <v>0</v>
      </c>
      <c r="Z338" s="36">
        <f t="shared" si="83"/>
        <v>0</v>
      </c>
      <c r="AA338" s="36">
        <f t="shared" si="83"/>
        <v>0</v>
      </c>
      <c r="AB338" s="36">
        <f t="shared" si="83"/>
        <v>0</v>
      </c>
      <c r="AC338" s="36">
        <f t="shared" si="83"/>
        <v>0</v>
      </c>
      <c r="AD338" s="59"/>
    </row>
    <row r="339" ht="15" spans="1:30">
      <c r="A339" s="43" t="s">
        <v>13137</v>
      </c>
      <c r="B339" s="317" t="s">
        <v>13138</v>
      </c>
      <c r="C339" s="327">
        <f t="shared" si="79"/>
        <v>0</v>
      </c>
      <c r="D339" s="327">
        <f t="shared" si="80"/>
        <v>0</v>
      </c>
      <c r="E339" s="36">
        <f t="shared" si="81"/>
        <v>0</v>
      </c>
      <c r="F339" s="36">
        <f t="shared" si="81"/>
        <v>0</v>
      </c>
      <c r="G339" s="36">
        <f t="shared" si="81"/>
        <v>0</v>
      </c>
      <c r="H339" s="36">
        <f t="shared" si="81"/>
        <v>0</v>
      </c>
      <c r="I339" s="36">
        <f t="shared" si="81"/>
        <v>0</v>
      </c>
      <c r="J339" s="36">
        <f t="shared" si="81"/>
        <v>0</v>
      </c>
      <c r="K339" s="36">
        <f t="shared" si="81"/>
        <v>0</v>
      </c>
      <c r="L339" s="36">
        <f t="shared" si="81"/>
        <v>0</v>
      </c>
      <c r="M339" s="36">
        <f t="shared" si="81"/>
        <v>0</v>
      </c>
      <c r="N339" s="36">
        <f t="shared" si="81"/>
        <v>0</v>
      </c>
      <c r="O339" s="36">
        <f t="shared" si="81"/>
        <v>0</v>
      </c>
      <c r="P339" s="36">
        <f t="shared" si="81"/>
        <v>0</v>
      </c>
      <c r="Q339" s="36">
        <f t="shared" si="81"/>
        <v>0</v>
      </c>
      <c r="R339" s="36">
        <f t="shared" si="81"/>
        <v>0</v>
      </c>
      <c r="S339" s="36">
        <f t="shared" si="81"/>
        <v>0</v>
      </c>
      <c r="T339" s="36">
        <f t="shared" si="81"/>
        <v>0</v>
      </c>
      <c r="U339" s="327">
        <f t="shared" si="82"/>
        <v>0</v>
      </c>
      <c r="V339" s="36">
        <f t="shared" si="83"/>
        <v>0</v>
      </c>
      <c r="W339" s="36">
        <f t="shared" si="83"/>
        <v>0</v>
      </c>
      <c r="X339" s="36">
        <f t="shared" si="83"/>
        <v>0</v>
      </c>
      <c r="Y339" s="36">
        <f t="shared" si="83"/>
        <v>0</v>
      </c>
      <c r="Z339" s="36">
        <f t="shared" si="83"/>
        <v>0</v>
      </c>
      <c r="AA339" s="36">
        <f t="shared" si="83"/>
        <v>0</v>
      </c>
      <c r="AB339" s="36">
        <f t="shared" si="83"/>
        <v>0</v>
      </c>
      <c r="AC339" s="36">
        <f t="shared" si="83"/>
        <v>0</v>
      </c>
      <c r="AD339" s="59"/>
    </row>
    <row r="340" ht="15" spans="1:30">
      <c r="A340" s="43" t="s">
        <v>13139</v>
      </c>
      <c r="B340" s="317" t="s">
        <v>13140</v>
      </c>
      <c r="C340" s="327">
        <f t="shared" si="79"/>
        <v>0</v>
      </c>
      <c r="D340" s="327">
        <f t="shared" si="80"/>
        <v>0</v>
      </c>
      <c r="E340" s="36">
        <f t="shared" si="81"/>
        <v>0</v>
      </c>
      <c r="F340" s="36">
        <f t="shared" si="81"/>
        <v>0</v>
      </c>
      <c r="G340" s="36">
        <f t="shared" si="81"/>
        <v>0</v>
      </c>
      <c r="H340" s="36">
        <f t="shared" si="81"/>
        <v>0</v>
      </c>
      <c r="I340" s="36">
        <f t="shared" si="81"/>
        <v>0</v>
      </c>
      <c r="J340" s="36">
        <f t="shared" si="81"/>
        <v>0</v>
      </c>
      <c r="K340" s="36">
        <f t="shared" si="81"/>
        <v>0</v>
      </c>
      <c r="L340" s="36">
        <f t="shared" si="81"/>
        <v>0</v>
      </c>
      <c r="M340" s="36">
        <f t="shared" si="81"/>
        <v>0</v>
      </c>
      <c r="N340" s="36">
        <f t="shared" si="81"/>
        <v>0</v>
      </c>
      <c r="O340" s="36">
        <f t="shared" si="81"/>
        <v>0</v>
      </c>
      <c r="P340" s="36">
        <f t="shared" si="81"/>
        <v>0</v>
      </c>
      <c r="Q340" s="36">
        <f t="shared" si="81"/>
        <v>0</v>
      </c>
      <c r="R340" s="36">
        <f t="shared" si="81"/>
        <v>0</v>
      </c>
      <c r="S340" s="36">
        <f t="shared" si="81"/>
        <v>0</v>
      </c>
      <c r="T340" s="36">
        <f t="shared" si="81"/>
        <v>0</v>
      </c>
      <c r="U340" s="327">
        <f t="shared" si="82"/>
        <v>0</v>
      </c>
      <c r="V340" s="36">
        <f t="shared" si="83"/>
        <v>0</v>
      </c>
      <c r="W340" s="36">
        <f t="shared" si="83"/>
        <v>0</v>
      </c>
      <c r="X340" s="36">
        <f t="shared" si="83"/>
        <v>0</v>
      </c>
      <c r="Y340" s="36">
        <f t="shared" si="83"/>
        <v>0</v>
      </c>
      <c r="Z340" s="36">
        <f t="shared" si="83"/>
        <v>0</v>
      </c>
      <c r="AA340" s="36">
        <f t="shared" si="83"/>
        <v>0</v>
      </c>
      <c r="AB340" s="36">
        <f t="shared" si="83"/>
        <v>0</v>
      </c>
      <c r="AC340" s="36">
        <f t="shared" si="83"/>
        <v>0</v>
      </c>
      <c r="AD340" s="59"/>
    </row>
    <row r="341" ht="15" spans="1:30">
      <c r="A341" s="43" t="s">
        <v>13141</v>
      </c>
      <c r="B341" s="317" t="s">
        <v>13142</v>
      </c>
      <c r="C341" s="327">
        <f t="shared" si="79"/>
        <v>0</v>
      </c>
      <c r="D341" s="327">
        <f t="shared" si="80"/>
        <v>0</v>
      </c>
      <c r="E341" s="36">
        <f t="shared" ref="E341:T350" si="84">SUMPRODUCT(E$377:E$599*(LEFT($A$377:$A$599,LEN($A341))=$A341))</f>
        <v>0</v>
      </c>
      <c r="F341" s="36">
        <f t="shared" si="84"/>
        <v>0</v>
      </c>
      <c r="G341" s="36">
        <f t="shared" si="84"/>
        <v>0</v>
      </c>
      <c r="H341" s="36">
        <f t="shared" si="84"/>
        <v>0</v>
      </c>
      <c r="I341" s="36">
        <f t="shared" si="84"/>
        <v>0</v>
      </c>
      <c r="J341" s="36">
        <f t="shared" si="84"/>
        <v>0</v>
      </c>
      <c r="K341" s="36">
        <f t="shared" si="84"/>
        <v>0</v>
      </c>
      <c r="L341" s="36">
        <f t="shared" si="84"/>
        <v>0</v>
      </c>
      <c r="M341" s="36">
        <f t="shared" si="84"/>
        <v>0</v>
      </c>
      <c r="N341" s="36">
        <f t="shared" si="84"/>
        <v>0</v>
      </c>
      <c r="O341" s="36">
        <f t="shared" si="84"/>
        <v>0</v>
      </c>
      <c r="P341" s="36">
        <f t="shared" si="84"/>
        <v>0</v>
      </c>
      <c r="Q341" s="36">
        <f t="shared" si="84"/>
        <v>0</v>
      </c>
      <c r="R341" s="36">
        <f t="shared" si="84"/>
        <v>0</v>
      </c>
      <c r="S341" s="36">
        <f t="shared" si="84"/>
        <v>0</v>
      </c>
      <c r="T341" s="36">
        <f t="shared" si="84"/>
        <v>0</v>
      </c>
      <c r="U341" s="327">
        <f t="shared" si="82"/>
        <v>0</v>
      </c>
      <c r="V341" s="36">
        <f t="shared" ref="V341:AC350" si="85">SUMPRODUCT(V$377:V$599*(LEFT($A$377:$A$599,LEN($A341))=$A341))</f>
        <v>0</v>
      </c>
      <c r="W341" s="36">
        <f t="shared" si="85"/>
        <v>0</v>
      </c>
      <c r="X341" s="36">
        <f t="shared" si="85"/>
        <v>0</v>
      </c>
      <c r="Y341" s="36">
        <f t="shared" si="85"/>
        <v>0</v>
      </c>
      <c r="Z341" s="36">
        <f t="shared" si="85"/>
        <v>0</v>
      </c>
      <c r="AA341" s="36">
        <f t="shared" si="85"/>
        <v>0</v>
      </c>
      <c r="AB341" s="36">
        <f t="shared" si="85"/>
        <v>0</v>
      </c>
      <c r="AC341" s="36">
        <f t="shared" si="85"/>
        <v>0</v>
      </c>
      <c r="AD341" s="59"/>
    </row>
    <row r="342" ht="15" spans="1:30">
      <c r="A342" s="43" t="s">
        <v>13143</v>
      </c>
      <c r="B342" s="317" t="s">
        <v>13144</v>
      </c>
      <c r="C342" s="327">
        <f t="shared" si="79"/>
        <v>0</v>
      </c>
      <c r="D342" s="327">
        <f t="shared" si="80"/>
        <v>0</v>
      </c>
      <c r="E342" s="36">
        <f t="shared" si="84"/>
        <v>0</v>
      </c>
      <c r="F342" s="36">
        <f t="shared" si="84"/>
        <v>0</v>
      </c>
      <c r="G342" s="36">
        <f t="shared" si="84"/>
        <v>0</v>
      </c>
      <c r="H342" s="36">
        <f t="shared" si="84"/>
        <v>0</v>
      </c>
      <c r="I342" s="36">
        <f t="shared" si="84"/>
        <v>0</v>
      </c>
      <c r="J342" s="36">
        <f t="shared" si="84"/>
        <v>0</v>
      </c>
      <c r="K342" s="36">
        <f t="shared" si="84"/>
        <v>0</v>
      </c>
      <c r="L342" s="36">
        <f t="shared" si="84"/>
        <v>0</v>
      </c>
      <c r="M342" s="36">
        <f t="shared" si="84"/>
        <v>0</v>
      </c>
      <c r="N342" s="36">
        <f t="shared" si="84"/>
        <v>0</v>
      </c>
      <c r="O342" s="36">
        <f t="shared" si="84"/>
        <v>0</v>
      </c>
      <c r="P342" s="36">
        <f t="shared" si="84"/>
        <v>0</v>
      </c>
      <c r="Q342" s="36">
        <f t="shared" si="84"/>
        <v>0</v>
      </c>
      <c r="R342" s="36">
        <f t="shared" si="84"/>
        <v>0</v>
      </c>
      <c r="S342" s="36">
        <f t="shared" si="84"/>
        <v>0</v>
      </c>
      <c r="T342" s="36">
        <f t="shared" si="84"/>
        <v>0</v>
      </c>
      <c r="U342" s="327">
        <f t="shared" si="82"/>
        <v>0</v>
      </c>
      <c r="V342" s="36">
        <f t="shared" si="85"/>
        <v>0</v>
      </c>
      <c r="W342" s="36">
        <f t="shared" si="85"/>
        <v>0</v>
      </c>
      <c r="X342" s="36">
        <f t="shared" si="85"/>
        <v>0</v>
      </c>
      <c r="Y342" s="36">
        <f t="shared" si="85"/>
        <v>0</v>
      </c>
      <c r="Z342" s="36">
        <f t="shared" si="85"/>
        <v>0</v>
      </c>
      <c r="AA342" s="36">
        <f t="shared" si="85"/>
        <v>0</v>
      </c>
      <c r="AB342" s="36">
        <f t="shared" si="85"/>
        <v>0</v>
      </c>
      <c r="AC342" s="36">
        <f t="shared" si="85"/>
        <v>0</v>
      </c>
      <c r="AD342" s="59"/>
    </row>
    <row r="343" ht="15" spans="1:30">
      <c r="A343" s="43" t="s">
        <v>13145</v>
      </c>
      <c r="B343" s="317" t="s">
        <v>13146</v>
      </c>
      <c r="C343" s="327">
        <f t="shared" si="79"/>
        <v>0</v>
      </c>
      <c r="D343" s="327">
        <f t="shared" si="80"/>
        <v>0</v>
      </c>
      <c r="E343" s="36">
        <f t="shared" si="84"/>
        <v>0</v>
      </c>
      <c r="F343" s="36">
        <f t="shared" si="84"/>
        <v>0</v>
      </c>
      <c r="G343" s="36">
        <f t="shared" si="84"/>
        <v>0</v>
      </c>
      <c r="H343" s="36">
        <f t="shared" si="84"/>
        <v>0</v>
      </c>
      <c r="I343" s="36">
        <f t="shared" si="84"/>
        <v>0</v>
      </c>
      <c r="J343" s="36">
        <f t="shared" si="84"/>
        <v>0</v>
      </c>
      <c r="K343" s="36">
        <f t="shared" si="84"/>
        <v>0</v>
      </c>
      <c r="L343" s="36">
        <f t="shared" si="84"/>
        <v>0</v>
      </c>
      <c r="M343" s="36">
        <f t="shared" si="84"/>
        <v>0</v>
      </c>
      <c r="N343" s="36">
        <f t="shared" si="84"/>
        <v>0</v>
      </c>
      <c r="O343" s="36">
        <f t="shared" si="84"/>
        <v>0</v>
      </c>
      <c r="P343" s="36">
        <f t="shared" si="84"/>
        <v>0</v>
      </c>
      <c r="Q343" s="36">
        <f t="shared" si="84"/>
        <v>0</v>
      </c>
      <c r="R343" s="36">
        <f t="shared" si="84"/>
        <v>0</v>
      </c>
      <c r="S343" s="36">
        <f t="shared" si="84"/>
        <v>0</v>
      </c>
      <c r="T343" s="36">
        <f t="shared" si="84"/>
        <v>0</v>
      </c>
      <c r="U343" s="327">
        <f t="shared" si="82"/>
        <v>0</v>
      </c>
      <c r="V343" s="36">
        <f t="shared" si="85"/>
        <v>0</v>
      </c>
      <c r="W343" s="36">
        <f t="shared" si="85"/>
        <v>0</v>
      </c>
      <c r="X343" s="36">
        <f t="shared" si="85"/>
        <v>0</v>
      </c>
      <c r="Y343" s="36">
        <f t="shared" si="85"/>
        <v>0</v>
      </c>
      <c r="Z343" s="36">
        <f t="shared" si="85"/>
        <v>0</v>
      </c>
      <c r="AA343" s="36">
        <f t="shared" si="85"/>
        <v>0</v>
      </c>
      <c r="AB343" s="36">
        <f t="shared" si="85"/>
        <v>0</v>
      </c>
      <c r="AC343" s="36">
        <f t="shared" si="85"/>
        <v>0</v>
      </c>
      <c r="AD343" s="59"/>
    </row>
    <row r="344" ht="15" spans="1:30">
      <c r="A344" s="43" t="s">
        <v>13147</v>
      </c>
      <c r="B344" s="317" t="s">
        <v>13148</v>
      </c>
      <c r="C344" s="327">
        <f t="shared" si="79"/>
        <v>0</v>
      </c>
      <c r="D344" s="327">
        <f t="shared" si="80"/>
        <v>0</v>
      </c>
      <c r="E344" s="36">
        <f t="shared" si="84"/>
        <v>0</v>
      </c>
      <c r="F344" s="36">
        <f t="shared" si="84"/>
        <v>0</v>
      </c>
      <c r="G344" s="36">
        <f t="shared" si="84"/>
        <v>0</v>
      </c>
      <c r="H344" s="36">
        <f t="shared" si="84"/>
        <v>0</v>
      </c>
      <c r="I344" s="36">
        <f t="shared" si="84"/>
        <v>0</v>
      </c>
      <c r="J344" s="36">
        <f t="shared" si="84"/>
        <v>0</v>
      </c>
      <c r="K344" s="36">
        <f t="shared" si="84"/>
        <v>0</v>
      </c>
      <c r="L344" s="36">
        <f t="shared" si="84"/>
        <v>0</v>
      </c>
      <c r="M344" s="36">
        <f t="shared" si="84"/>
        <v>0</v>
      </c>
      <c r="N344" s="36">
        <f t="shared" si="84"/>
        <v>0</v>
      </c>
      <c r="O344" s="36">
        <f t="shared" si="84"/>
        <v>0</v>
      </c>
      <c r="P344" s="36">
        <f t="shared" si="84"/>
        <v>0</v>
      </c>
      <c r="Q344" s="36">
        <f t="shared" si="84"/>
        <v>0</v>
      </c>
      <c r="R344" s="36">
        <f t="shared" si="84"/>
        <v>0</v>
      </c>
      <c r="S344" s="36">
        <f t="shared" si="84"/>
        <v>0</v>
      </c>
      <c r="T344" s="36">
        <f t="shared" si="84"/>
        <v>0</v>
      </c>
      <c r="U344" s="327">
        <f t="shared" si="82"/>
        <v>0</v>
      </c>
      <c r="V344" s="36">
        <f t="shared" si="85"/>
        <v>0</v>
      </c>
      <c r="W344" s="36">
        <f t="shared" si="85"/>
        <v>0</v>
      </c>
      <c r="X344" s="36">
        <f t="shared" si="85"/>
        <v>0</v>
      </c>
      <c r="Y344" s="36">
        <f t="shared" si="85"/>
        <v>0</v>
      </c>
      <c r="Z344" s="36">
        <f t="shared" si="85"/>
        <v>0</v>
      </c>
      <c r="AA344" s="36">
        <f t="shared" si="85"/>
        <v>0</v>
      </c>
      <c r="AB344" s="36">
        <f t="shared" si="85"/>
        <v>0</v>
      </c>
      <c r="AC344" s="36">
        <f t="shared" si="85"/>
        <v>0</v>
      </c>
      <c r="AD344" s="59"/>
    </row>
    <row r="345" ht="15" spans="1:30">
      <c r="A345" s="43" t="s">
        <v>13149</v>
      </c>
      <c r="B345" s="317" t="s">
        <v>13150</v>
      </c>
      <c r="C345" s="327">
        <f t="shared" si="79"/>
        <v>0</v>
      </c>
      <c r="D345" s="327">
        <f t="shared" si="80"/>
        <v>0</v>
      </c>
      <c r="E345" s="36">
        <f t="shared" si="84"/>
        <v>0</v>
      </c>
      <c r="F345" s="36">
        <f t="shared" si="84"/>
        <v>0</v>
      </c>
      <c r="G345" s="36">
        <f t="shared" si="84"/>
        <v>0</v>
      </c>
      <c r="H345" s="36">
        <f t="shared" si="84"/>
        <v>0</v>
      </c>
      <c r="I345" s="36">
        <f t="shared" si="84"/>
        <v>0</v>
      </c>
      <c r="J345" s="36">
        <f t="shared" si="84"/>
        <v>0</v>
      </c>
      <c r="K345" s="36">
        <f t="shared" si="84"/>
        <v>0</v>
      </c>
      <c r="L345" s="36">
        <f t="shared" si="84"/>
        <v>0</v>
      </c>
      <c r="M345" s="36">
        <f t="shared" si="84"/>
        <v>0</v>
      </c>
      <c r="N345" s="36">
        <f t="shared" si="84"/>
        <v>0</v>
      </c>
      <c r="O345" s="36">
        <f t="shared" si="84"/>
        <v>0</v>
      </c>
      <c r="P345" s="36">
        <f t="shared" si="84"/>
        <v>0</v>
      </c>
      <c r="Q345" s="36">
        <f t="shared" si="84"/>
        <v>0</v>
      </c>
      <c r="R345" s="36">
        <f t="shared" si="84"/>
        <v>0</v>
      </c>
      <c r="S345" s="36">
        <f t="shared" si="84"/>
        <v>0</v>
      </c>
      <c r="T345" s="36">
        <f t="shared" si="84"/>
        <v>0</v>
      </c>
      <c r="U345" s="327">
        <f t="shared" si="82"/>
        <v>0</v>
      </c>
      <c r="V345" s="36">
        <f t="shared" si="85"/>
        <v>0</v>
      </c>
      <c r="W345" s="36">
        <f t="shared" si="85"/>
        <v>0</v>
      </c>
      <c r="X345" s="36">
        <f t="shared" si="85"/>
        <v>0</v>
      </c>
      <c r="Y345" s="36">
        <f t="shared" si="85"/>
        <v>0</v>
      </c>
      <c r="Z345" s="36">
        <f t="shared" si="85"/>
        <v>0</v>
      </c>
      <c r="AA345" s="36">
        <f t="shared" si="85"/>
        <v>0</v>
      </c>
      <c r="AB345" s="36">
        <f t="shared" si="85"/>
        <v>0</v>
      </c>
      <c r="AC345" s="36">
        <f t="shared" si="85"/>
        <v>0</v>
      </c>
      <c r="AD345" s="59"/>
    </row>
    <row r="346" ht="15" spans="1:30">
      <c r="A346" s="43" t="s">
        <v>13151</v>
      </c>
      <c r="B346" s="317" t="s">
        <v>13152</v>
      </c>
      <c r="C346" s="327">
        <f t="shared" si="79"/>
        <v>0</v>
      </c>
      <c r="D346" s="327">
        <f t="shared" si="80"/>
        <v>0</v>
      </c>
      <c r="E346" s="36">
        <f t="shared" si="84"/>
        <v>0</v>
      </c>
      <c r="F346" s="36">
        <f t="shared" si="84"/>
        <v>0</v>
      </c>
      <c r="G346" s="36">
        <f t="shared" si="84"/>
        <v>0</v>
      </c>
      <c r="H346" s="36">
        <f t="shared" si="84"/>
        <v>0</v>
      </c>
      <c r="I346" s="36">
        <f t="shared" si="84"/>
        <v>0</v>
      </c>
      <c r="J346" s="36">
        <f t="shared" si="84"/>
        <v>0</v>
      </c>
      <c r="K346" s="36">
        <f t="shared" si="84"/>
        <v>0</v>
      </c>
      <c r="L346" s="36">
        <f t="shared" si="84"/>
        <v>0</v>
      </c>
      <c r="M346" s="36">
        <f t="shared" si="84"/>
        <v>0</v>
      </c>
      <c r="N346" s="36">
        <f t="shared" si="84"/>
        <v>0</v>
      </c>
      <c r="O346" s="36">
        <f t="shared" si="84"/>
        <v>0</v>
      </c>
      <c r="P346" s="36">
        <f t="shared" si="84"/>
        <v>0</v>
      </c>
      <c r="Q346" s="36">
        <f t="shared" si="84"/>
        <v>0</v>
      </c>
      <c r="R346" s="36">
        <f t="shared" si="84"/>
        <v>0</v>
      </c>
      <c r="S346" s="36">
        <f t="shared" si="84"/>
        <v>0</v>
      </c>
      <c r="T346" s="36">
        <f t="shared" si="84"/>
        <v>0</v>
      </c>
      <c r="U346" s="327">
        <f t="shared" si="82"/>
        <v>0</v>
      </c>
      <c r="V346" s="36">
        <f t="shared" si="85"/>
        <v>0</v>
      </c>
      <c r="W346" s="36">
        <f t="shared" si="85"/>
        <v>0</v>
      </c>
      <c r="X346" s="36">
        <f t="shared" si="85"/>
        <v>0</v>
      </c>
      <c r="Y346" s="36">
        <f t="shared" si="85"/>
        <v>0</v>
      </c>
      <c r="Z346" s="36">
        <f t="shared" si="85"/>
        <v>0</v>
      </c>
      <c r="AA346" s="36">
        <f t="shared" si="85"/>
        <v>0</v>
      </c>
      <c r="AB346" s="36">
        <f t="shared" si="85"/>
        <v>0</v>
      </c>
      <c r="AC346" s="36">
        <f t="shared" si="85"/>
        <v>0</v>
      </c>
      <c r="AD346" s="59"/>
    </row>
    <row r="347" ht="15" spans="1:30">
      <c r="A347" s="43" t="s">
        <v>13153</v>
      </c>
      <c r="B347" s="317" t="s">
        <v>13154</v>
      </c>
      <c r="C347" s="327">
        <f t="shared" si="79"/>
        <v>0</v>
      </c>
      <c r="D347" s="327">
        <f t="shared" si="80"/>
        <v>0</v>
      </c>
      <c r="E347" s="36">
        <f t="shared" si="84"/>
        <v>0</v>
      </c>
      <c r="F347" s="36">
        <f t="shared" si="84"/>
        <v>0</v>
      </c>
      <c r="G347" s="36">
        <f t="shared" si="84"/>
        <v>0</v>
      </c>
      <c r="H347" s="36">
        <f t="shared" si="84"/>
        <v>0</v>
      </c>
      <c r="I347" s="36">
        <f t="shared" si="84"/>
        <v>0</v>
      </c>
      <c r="J347" s="36">
        <f t="shared" si="84"/>
        <v>0</v>
      </c>
      <c r="K347" s="36">
        <f t="shared" si="84"/>
        <v>0</v>
      </c>
      <c r="L347" s="36">
        <f t="shared" si="84"/>
        <v>0</v>
      </c>
      <c r="M347" s="36">
        <f t="shared" si="84"/>
        <v>0</v>
      </c>
      <c r="N347" s="36">
        <f t="shared" si="84"/>
        <v>0</v>
      </c>
      <c r="O347" s="36">
        <f t="shared" si="84"/>
        <v>0</v>
      </c>
      <c r="P347" s="36">
        <f t="shared" si="84"/>
        <v>0</v>
      </c>
      <c r="Q347" s="36">
        <f t="shared" si="84"/>
        <v>0</v>
      </c>
      <c r="R347" s="36">
        <f t="shared" si="84"/>
        <v>0</v>
      </c>
      <c r="S347" s="36">
        <f t="shared" si="84"/>
        <v>0</v>
      </c>
      <c r="T347" s="36">
        <f t="shared" si="84"/>
        <v>0</v>
      </c>
      <c r="U347" s="327">
        <f t="shared" si="82"/>
        <v>0</v>
      </c>
      <c r="V347" s="36">
        <f t="shared" si="85"/>
        <v>0</v>
      </c>
      <c r="W347" s="36">
        <f t="shared" si="85"/>
        <v>0</v>
      </c>
      <c r="X347" s="36">
        <f t="shared" si="85"/>
        <v>0</v>
      </c>
      <c r="Y347" s="36">
        <f t="shared" si="85"/>
        <v>0</v>
      </c>
      <c r="Z347" s="36">
        <f t="shared" si="85"/>
        <v>0</v>
      </c>
      <c r="AA347" s="36">
        <f t="shared" si="85"/>
        <v>0</v>
      </c>
      <c r="AB347" s="36">
        <f t="shared" si="85"/>
        <v>0</v>
      </c>
      <c r="AC347" s="36">
        <f t="shared" si="85"/>
        <v>0</v>
      </c>
      <c r="AD347" s="59"/>
    </row>
    <row r="348" ht="15" spans="1:30">
      <c r="A348" s="43" t="s">
        <v>13155</v>
      </c>
      <c r="B348" s="317" t="s">
        <v>13156</v>
      </c>
      <c r="C348" s="327">
        <f t="shared" si="79"/>
        <v>0</v>
      </c>
      <c r="D348" s="327">
        <f t="shared" si="80"/>
        <v>0</v>
      </c>
      <c r="E348" s="36">
        <f t="shared" si="84"/>
        <v>0</v>
      </c>
      <c r="F348" s="36">
        <f t="shared" si="84"/>
        <v>0</v>
      </c>
      <c r="G348" s="36">
        <f t="shared" si="84"/>
        <v>0</v>
      </c>
      <c r="H348" s="36">
        <f t="shared" si="84"/>
        <v>0</v>
      </c>
      <c r="I348" s="36">
        <f t="shared" si="84"/>
        <v>0</v>
      </c>
      <c r="J348" s="36">
        <f t="shared" si="84"/>
        <v>0</v>
      </c>
      <c r="K348" s="36">
        <f t="shared" si="84"/>
        <v>0</v>
      </c>
      <c r="L348" s="36">
        <f t="shared" si="84"/>
        <v>0</v>
      </c>
      <c r="M348" s="36">
        <f t="shared" si="84"/>
        <v>0</v>
      </c>
      <c r="N348" s="36">
        <f t="shared" si="84"/>
        <v>0</v>
      </c>
      <c r="O348" s="36">
        <f t="shared" si="84"/>
        <v>0</v>
      </c>
      <c r="P348" s="36">
        <f t="shared" si="84"/>
        <v>0</v>
      </c>
      <c r="Q348" s="36">
        <f t="shared" si="84"/>
        <v>0</v>
      </c>
      <c r="R348" s="36">
        <f t="shared" si="84"/>
        <v>0</v>
      </c>
      <c r="S348" s="36">
        <f t="shared" si="84"/>
        <v>0</v>
      </c>
      <c r="T348" s="36">
        <f t="shared" si="84"/>
        <v>0</v>
      </c>
      <c r="U348" s="327">
        <f t="shared" si="82"/>
        <v>0</v>
      </c>
      <c r="V348" s="36">
        <f t="shared" si="85"/>
        <v>0</v>
      </c>
      <c r="W348" s="36">
        <f t="shared" si="85"/>
        <v>0</v>
      </c>
      <c r="X348" s="36">
        <f t="shared" si="85"/>
        <v>0</v>
      </c>
      <c r="Y348" s="36">
        <f t="shared" si="85"/>
        <v>0</v>
      </c>
      <c r="Z348" s="36">
        <f t="shared" si="85"/>
        <v>0</v>
      </c>
      <c r="AA348" s="36">
        <f t="shared" si="85"/>
        <v>0</v>
      </c>
      <c r="AB348" s="36">
        <f t="shared" si="85"/>
        <v>0</v>
      </c>
      <c r="AC348" s="36">
        <f t="shared" si="85"/>
        <v>0</v>
      </c>
      <c r="AD348" s="59"/>
    </row>
    <row r="349" ht="15" spans="1:30">
      <c r="A349" s="43" t="s">
        <v>13157</v>
      </c>
      <c r="B349" s="317" t="s">
        <v>13158</v>
      </c>
      <c r="C349" s="327">
        <f t="shared" si="79"/>
        <v>0</v>
      </c>
      <c r="D349" s="327">
        <f t="shared" si="80"/>
        <v>0</v>
      </c>
      <c r="E349" s="36">
        <f t="shared" si="84"/>
        <v>0</v>
      </c>
      <c r="F349" s="36">
        <f t="shared" si="84"/>
        <v>0</v>
      </c>
      <c r="G349" s="36">
        <f t="shared" si="84"/>
        <v>0</v>
      </c>
      <c r="H349" s="36">
        <f t="shared" si="84"/>
        <v>0</v>
      </c>
      <c r="I349" s="36">
        <f t="shared" si="84"/>
        <v>0</v>
      </c>
      <c r="J349" s="36">
        <f t="shared" si="84"/>
        <v>0</v>
      </c>
      <c r="K349" s="36">
        <f t="shared" si="84"/>
        <v>0</v>
      </c>
      <c r="L349" s="36">
        <f t="shared" si="84"/>
        <v>0</v>
      </c>
      <c r="M349" s="36">
        <f t="shared" si="84"/>
        <v>0</v>
      </c>
      <c r="N349" s="36">
        <f t="shared" si="84"/>
        <v>0</v>
      </c>
      <c r="O349" s="36">
        <f t="shared" si="84"/>
        <v>0</v>
      </c>
      <c r="P349" s="36">
        <f t="shared" si="84"/>
        <v>0</v>
      </c>
      <c r="Q349" s="36">
        <f t="shared" si="84"/>
        <v>0</v>
      </c>
      <c r="R349" s="36">
        <f t="shared" si="84"/>
        <v>0</v>
      </c>
      <c r="S349" s="36">
        <f t="shared" si="84"/>
        <v>0</v>
      </c>
      <c r="T349" s="36">
        <f t="shared" si="84"/>
        <v>0</v>
      </c>
      <c r="U349" s="327">
        <f t="shared" si="82"/>
        <v>0</v>
      </c>
      <c r="V349" s="36">
        <f t="shared" si="85"/>
        <v>0</v>
      </c>
      <c r="W349" s="36">
        <f t="shared" si="85"/>
        <v>0</v>
      </c>
      <c r="X349" s="36">
        <f t="shared" si="85"/>
        <v>0</v>
      </c>
      <c r="Y349" s="36">
        <f t="shared" si="85"/>
        <v>0</v>
      </c>
      <c r="Z349" s="36">
        <f t="shared" si="85"/>
        <v>0</v>
      </c>
      <c r="AA349" s="36">
        <f t="shared" si="85"/>
        <v>0</v>
      </c>
      <c r="AB349" s="36">
        <f t="shared" si="85"/>
        <v>0</v>
      </c>
      <c r="AC349" s="36">
        <f t="shared" si="85"/>
        <v>0</v>
      </c>
      <c r="AD349" s="59"/>
    </row>
    <row r="350" ht="15" spans="1:30">
      <c r="A350" s="43" t="s">
        <v>13159</v>
      </c>
      <c r="B350" s="317" t="s">
        <v>13160</v>
      </c>
      <c r="C350" s="327">
        <f t="shared" si="79"/>
        <v>0</v>
      </c>
      <c r="D350" s="327">
        <f t="shared" si="80"/>
        <v>0</v>
      </c>
      <c r="E350" s="36">
        <f t="shared" si="84"/>
        <v>0</v>
      </c>
      <c r="F350" s="36">
        <f t="shared" si="84"/>
        <v>0</v>
      </c>
      <c r="G350" s="36">
        <f t="shared" si="84"/>
        <v>0</v>
      </c>
      <c r="H350" s="36">
        <f t="shared" si="84"/>
        <v>0</v>
      </c>
      <c r="I350" s="36">
        <f t="shared" si="84"/>
        <v>0</v>
      </c>
      <c r="J350" s="36">
        <f t="shared" si="84"/>
        <v>0</v>
      </c>
      <c r="K350" s="36">
        <f t="shared" si="84"/>
        <v>0</v>
      </c>
      <c r="L350" s="36">
        <f t="shared" si="84"/>
        <v>0</v>
      </c>
      <c r="M350" s="36">
        <f t="shared" si="84"/>
        <v>0</v>
      </c>
      <c r="N350" s="36">
        <f t="shared" si="84"/>
        <v>0</v>
      </c>
      <c r="O350" s="36">
        <f t="shared" si="84"/>
        <v>0</v>
      </c>
      <c r="P350" s="36">
        <f t="shared" si="84"/>
        <v>0</v>
      </c>
      <c r="Q350" s="36">
        <f t="shared" si="84"/>
        <v>0</v>
      </c>
      <c r="R350" s="36">
        <f t="shared" si="84"/>
        <v>0</v>
      </c>
      <c r="S350" s="36">
        <f t="shared" si="84"/>
        <v>0</v>
      </c>
      <c r="T350" s="36">
        <f t="shared" si="84"/>
        <v>0</v>
      </c>
      <c r="U350" s="327">
        <f t="shared" si="82"/>
        <v>0</v>
      </c>
      <c r="V350" s="36">
        <f t="shared" si="85"/>
        <v>0</v>
      </c>
      <c r="W350" s="36">
        <f t="shared" si="85"/>
        <v>0</v>
      </c>
      <c r="X350" s="36">
        <f t="shared" si="85"/>
        <v>0</v>
      </c>
      <c r="Y350" s="36">
        <f t="shared" si="85"/>
        <v>0</v>
      </c>
      <c r="Z350" s="36">
        <f t="shared" si="85"/>
        <v>0</v>
      </c>
      <c r="AA350" s="36">
        <f t="shared" si="85"/>
        <v>0</v>
      </c>
      <c r="AB350" s="36">
        <f t="shared" si="85"/>
        <v>0</v>
      </c>
      <c r="AC350" s="36">
        <f t="shared" si="85"/>
        <v>0</v>
      </c>
      <c r="AD350" s="59"/>
    </row>
    <row r="351" ht="15" spans="1:30">
      <c r="A351" s="43" t="s">
        <v>13161</v>
      </c>
      <c r="B351" s="317" t="s">
        <v>13162</v>
      </c>
      <c r="C351" s="327">
        <f t="shared" si="79"/>
        <v>0</v>
      </c>
      <c r="D351" s="327">
        <f t="shared" si="80"/>
        <v>0</v>
      </c>
      <c r="E351" s="36">
        <f t="shared" ref="E351:T360" si="86">SUMPRODUCT(E$377:E$599*(LEFT($A$377:$A$599,LEN($A351))=$A351))</f>
        <v>0</v>
      </c>
      <c r="F351" s="36">
        <f t="shared" si="86"/>
        <v>0</v>
      </c>
      <c r="G351" s="36">
        <f t="shared" si="86"/>
        <v>0</v>
      </c>
      <c r="H351" s="36">
        <f t="shared" si="86"/>
        <v>0</v>
      </c>
      <c r="I351" s="36">
        <f t="shared" si="86"/>
        <v>0</v>
      </c>
      <c r="J351" s="36">
        <f t="shared" si="86"/>
        <v>0</v>
      </c>
      <c r="K351" s="36">
        <f t="shared" si="86"/>
        <v>0</v>
      </c>
      <c r="L351" s="36">
        <f t="shared" si="86"/>
        <v>0</v>
      </c>
      <c r="M351" s="36">
        <f t="shared" si="86"/>
        <v>0</v>
      </c>
      <c r="N351" s="36">
        <f t="shared" si="86"/>
        <v>0</v>
      </c>
      <c r="O351" s="36">
        <f t="shared" si="86"/>
        <v>0</v>
      </c>
      <c r="P351" s="36">
        <f t="shared" si="86"/>
        <v>0</v>
      </c>
      <c r="Q351" s="36">
        <f t="shared" si="86"/>
        <v>0</v>
      </c>
      <c r="R351" s="36">
        <f t="shared" si="86"/>
        <v>0</v>
      </c>
      <c r="S351" s="36">
        <f t="shared" si="86"/>
        <v>0</v>
      </c>
      <c r="T351" s="36">
        <f t="shared" si="86"/>
        <v>0</v>
      </c>
      <c r="U351" s="327">
        <f t="shared" si="82"/>
        <v>0</v>
      </c>
      <c r="V351" s="36">
        <f t="shared" ref="V351:AC360" si="87">SUMPRODUCT(V$377:V$599*(LEFT($A$377:$A$599,LEN($A351))=$A351))</f>
        <v>0</v>
      </c>
      <c r="W351" s="36">
        <f t="shared" si="87"/>
        <v>0</v>
      </c>
      <c r="X351" s="36">
        <f t="shared" si="87"/>
        <v>0</v>
      </c>
      <c r="Y351" s="36">
        <f t="shared" si="87"/>
        <v>0</v>
      </c>
      <c r="Z351" s="36">
        <f t="shared" si="87"/>
        <v>0</v>
      </c>
      <c r="AA351" s="36">
        <f t="shared" si="87"/>
        <v>0</v>
      </c>
      <c r="AB351" s="36">
        <f t="shared" si="87"/>
        <v>0</v>
      </c>
      <c r="AC351" s="36">
        <f t="shared" si="87"/>
        <v>0</v>
      </c>
      <c r="AD351" s="59"/>
    </row>
    <row r="352" ht="15" spans="1:30">
      <c r="A352" s="43" t="s">
        <v>13163</v>
      </c>
      <c r="B352" s="317" t="s">
        <v>13164</v>
      </c>
      <c r="C352" s="327">
        <f t="shared" si="79"/>
        <v>0</v>
      </c>
      <c r="D352" s="327">
        <f t="shared" si="80"/>
        <v>0</v>
      </c>
      <c r="E352" s="36">
        <f t="shared" si="86"/>
        <v>0</v>
      </c>
      <c r="F352" s="36">
        <f t="shared" si="86"/>
        <v>0</v>
      </c>
      <c r="G352" s="36">
        <f t="shared" si="86"/>
        <v>0</v>
      </c>
      <c r="H352" s="36">
        <f t="shared" si="86"/>
        <v>0</v>
      </c>
      <c r="I352" s="36">
        <f t="shared" si="86"/>
        <v>0</v>
      </c>
      <c r="J352" s="36">
        <f t="shared" si="86"/>
        <v>0</v>
      </c>
      <c r="K352" s="36">
        <f t="shared" si="86"/>
        <v>0</v>
      </c>
      <c r="L352" s="36">
        <f t="shared" si="86"/>
        <v>0</v>
      </c>
      <c r="M352" s="36">
        <f t="shared" si="86"/>
        <v>0</v>
      </c>
      <c r="N352" s="36">
        <f t="shared" si="86"/>
        <v>0</v>
      </c>
      <c r="O352" s="36">
        <f t="shared" si="86"/>
        <v>0</v>
      </c>
      <c r="P352" s="36">
        <f t="shared" si="86"/>
        <v>0</v>
      </c>
      <c r="Q352" s="36">
        <f t="shared" si="86"/>
        <v>0</v>
      </c>
      <c r="R352" s="36">
        <f t="shared" si="86"/>
        <v>0</v>
      </c>
      <c r="S352" s="36">
        <f t="shared" si="86"/>
        <v>0</v>
      </c>
      <c r="T352" s="36">
        <f t="shared" si="86"/>
        <v>0</v>
      </c>
      <c r="U352" s="327">
        <f t="shared" si="82"/>
        <v>0</v>
      </c>
      <c r="V352" s="36">
        <f t="shared" si="87"/>
        <v>0</v>
      </c>
      <c r="W352" s="36">
        <f t="shared" si="87"/>
        <v>0</v>
      </c>
      <c r="X352" s="36">
        <f t="shared" si="87"/>
        <v>0</v>
      </c>
      <c r="Y352" s="36">
        <f t="shared" si="87"/>
        <v>0</v>
      </c>
      <c r="Z352" s="36">
        <f t="shared" si="87"/>
        <v>0</v>
      </c>
      <c r="AA352" s="36">
        <f t="shared" si="87"/>
        <v>0</v>
      </c>
      <c r="AB352" s="36">
        <f t="shared" si="87"/>
        <v>0</v>
      </c>
      <c r="AC352" s="36">
        <f t="shared" si="87"/>
        <v>0</v>
      </c>
      <c r="AD352" s="59"/>
    </row>
    <row r="353" ht="15" spans="1:30">
      <c r="A353" s="43" t="s">
        <v>13165</v>
      </c>
      <c r="B353" s="317" t="s">
        <v>13166</v>
      </c>
      <c r="C353" s="327">
        <f t="shared" si="79"/>
        <v>0</v>
      </c>
      <c r="D353" s="327">
        <f t="shared" si="80"/>
        <v>0</v>
      </c>
      <c r="E353" s="36">
        <f t="shared" si="86"/>
        <v>0</v>
      </c>
      <c r="F353" s="36">
        <f t="shared" si="86"/>
        <v>0</v>
      </c>
      <c r="G353" s="36">
        <f t="shared" si="86"/>
        <v>0</v>
      </c>
      <c r="H353" s="36">
        <f t="shared" si="86"/>
        <v>0</v>
      </c>
      <c r="I353" s="36">
        <f t="shared" si="86"/>
        <v>0</v>
      </c>
      <c r="J353" s="36">
        <f t="shared" si="86"/>
        <v>0</v>
      </c>
      <c r="K353" s="36">
        <f t="shared" si="86"/>
        <v>0</v>
      </c>
      <c r="L353" s="36">
        <f t="shared" si="86"/>
        <v>0</v>
      </c>
      <c r="M353" s="36">
        <f t="shared" si="86"/>
        <v>0</v>
      </c>
      <c r="N353" s="36">
        <f t="shared" si="86"/>
        <v>0</v>
      </c>
      <c r="O353" s="36">
        <f t="shared" si="86"/>
        <v>0</v>
      </c>
      <c r="P353" s="36">
        <f t="shared" si="86"/>
        <v>0</v>
      </c>
      <c r="Q353" s="36">
        <f t="shared" si="86"/>
        <v>0</v>
      </c>
      <c r="R353" s="36">
        <f t="shared" si="86"/>
        <v>0</v>
      </c>
      <c r="S353" s="36">
        <f t="shared" si="86"/>
        <v>0</v>
      </c>
      <c r="T353" s="36">
        <f t="shared" si="86"/>
        <v>0</v>
      </c>
      <c r="U353" s="327">
        <f t="shared" si="82"/>
        <v>0</v>
      </c>
      <c r="V353" s="36">
        <f t="shared" si="87"/>
        <v>0</v>
      </c>
      <c r="W353" s="36">
        <f t="shared" si="87"/>
        <v>0</v>
      </c>
      <c r="X353" s="36">
        <f t="shared" si="87"/>
        <v>0</v>
      </c>
      <c r="Y353" s="36">
        <f t="shared" si="87"/>
        <v>0</v>
      </c>
      <c r="Z353" s="36">
        <f t="shared" si="87"/>
        <v>0</v>
      </c>
      <c r="AA353" s="36">
        <f t="shared" si="87"/>
        <v>0</v>
      </c>
      <c r="AB353" s="36">
        <f t="shared" si="87"/>
        <v>0</v>
      </c>
      <c r="AC353" s="36">
        <f t="shared" si="87"/>
        <v>0</v>
      </c>
      <c r="AD353" s="59"/>
    </row>
    <row r="354" ht="15" spans="1:30">
      <c r="A354" s="43" t="s">
        <v>13167</v>
      </c>
      <c r="B354" s="317" t="s">
        <v>13168</v>
      </c>
      <c r="C354" s="327">
        <f t="shared" si="79"/>
        <v>0</v>
      </c>
      <c r="D354" s="327">
        <f t="shared" si="80"/>
        <v>0</v>
      </c>
      <c r="E354" s="36">
        <f t="shared" si="86"/>
        <v>0</v>
      </c>
      <c r="F354" s="36">
        <f t="shared" si="86"/>
        <v>0</v>
      </c>
      <c r="G354" s="36">
        <f t="shared" si="86"/>
        <v>0</v>
      </c>
      <c r="H354" s="36">
        <f t="shared" si="86"/>
        <v>0</v>
      </c>
      <c r="I354" s="36">
        <f t="shared" si="86"/>
        <v>0</v>
      </c>
      <c r="J354" s="36">
        <f t="shared" si="86"/>
        <v>0</v>
      </c>
      <c r="K354" s="36">
        <f t="shared" si="86"/>
        <v>0</v>
      </c>
      <c r="L354" s="36">
        <f t="shared" si="86"/>
        <v>0</v>
      </c>
      <c r="M354" s="36">
        <f t="shared" si="86"/>
        <v>0</v>
      </c>
      <c r="N354" s="36">
        <f t="shared" si="86"/>
        <v>0</v>
      </c>
      <c r="O354" s="36">
        <f t="shared" si="86"/>
        <v>0</v>
      </c>
      <c r="P354" s="36">
        <f t="shared" si="86"/>
        <v>0</v>
      </c>
      <c r="Q354" s="36">
        <f t="shared" si="86"/>
        <v>0</v>
      </c>
      <c r="R354" s="36">
        <f t="shared" si="86"/>
        <v>0</v>
      </c>
      <c r="S354" s="36">
        <f t="shared" si="86"/>
        <v>0</v>
      </c>
      <c r="T354" s="36">
        <f t="shared" si="86"/>
        <v>0</v>
      </c>
      <c r="U354" s="327">
        <f t="shared" si="82"/>
        <v>0</v>
      </c>
      <c r="V354" s="36">
        <f t="shared" si="87"/>
        <v>0</v>
      </c>
      <c r="W354" s="36">
        <f t="shared" si="87"/>
        <v>0</v>
      </c>
      <c r="X354" s="36">
        <f t="shared" si="87"/>
        <v>0</v>
      </c>
      <c r="Y354" s="36">
        <f t="shared" si="87"/>
        <v>0</v>
      </c>
      <c r="Z354" s="36">
        <f t="shared" si="87"/>
        <v>0</v>
      </c>
      <c r="AA354" s="36">
        <f t="shared" si="87"/>
        <v>0</v>
      </c>
      <c r="AB354" s="36">
        <f t="shared" si="87"/>
        <v>0</v>
      </c>
      <c r="AC354" s="36">
        <f t="shared" si="87"/>
        <v>0</v>
      </c>
      <c r="AD354" s="59"/>
    </row>
    <row r="355" ht="15" spans="1:30">
      <c r="A355" s="43" t="s">
        <v>13169</v>
      </c>
      <c r="B355" s="317" t="s">
        <v>13170</v>
      </c>
      <c r="C355" s="327">
        <f t="shared" si="79"/>
        <v>0</v>
      </c>
      <c r="D355" s="327">
        <f t="shared" si="80"/>
        <v>0</v>
      </c>
      <c r="E355" s="36">
        <f t="shared" si="86"/>
        <v>0</v>
      </c>
      <c r="F355" s="36">
        <f t="shared" si="86"/>
        <v>0</v>
      </c>
      <c r="G355" s="36">
        <f t="shared" si="86"/>
        <v>0</v>
      </c>
      <c r="H355" s="36">
        <f t="shared" si="86"/>
        <v>0</v>
      </c>
      <c r="I355" s="36">
        <f t="shared" si="86"/>
        <v>0</v>
      </c>
      <c r="J355" s="36">
        <f t="shared" si="86"/>
        <v>0</v>
      </c>
      <c r="K355" s="36">
        <f t="shared" si="86"/>
        <v>0</v>
      </c>
      <c r="L355" s="36">
        <f t="shared" si="86"/>
        <v>0</v>
      </c>
      <c r="M355" s="36">
        <f t="shared" si="86"/>
        <v>0</v>
      </c>
      <c r="N355" s="36">
        <f t="shared" si="86"/>
        <v>0</v>
      </c>
      <c r="O355" s="36">
        <f t="shared" si="86"/>
        <v>0</v>
      </c>
      <c r="P355" s="36">
        <f t="shared" si="86"/>
        <v>0</v>
      </c>
      <c r="Q355" s="36">
        <f t="shared" si="86"/>
        <v>0</v>
      </c>
      <c r="R355" s="36">
        <f t="shared" si="86"/>
        <v>0</v>
      </c>
      <c r="S355" s="36">
        <f t="shared" si="86"/>
        <v>0</v>
      </c>
      <c r="T355" s="36">
        <f t="shared" si="86"/>
        <v>0</v>
      </c>
      <c r="U355" s="327">
        <f t="shared" si="82"/>
        <v>0</v>
      </c>
      <c r="V355" s="36">
        <f t="shared" si="87"/>
        <v>0</v>
      </c>
      <c r="W355" s="36">
        <f t="shared" si="87"/>
        <v>0</v>
      </c>
      <c r="X355" s="36">
        <f t="shared" si="87"/>
        <v>0</v>
      </c>
      <c r="Y355" s="36">
        <f t="shared" si="87"/>
        <v>0</v>
      </c>
      <c r="Z355" s="36">
        <f t="shared" si="87"/>
        <v>0</v>
      </c>
      <c r="AA355" s="36">
        <f t="shared" si="87"/>
        <v>0</v>
      </c>
      <c r="AB355" s="36">
        <f t="shared" si="87"/>
        <v>0</v>
      </c>
      <c r="AC355" s="36">
        <f t="shared" si="87"/>
        <v>0</v>
      </c>
      <c r="AD355" s="59"/>
    </row>
    <row r="356" ht="15" spans="1:30">
      <c r="A356" s="43" t="s">
        <v>13171</v>
      </c>
      <c r="B356" s="317" t="s">
        <v>13172</v>
      </c>
      <c r="C356" s="327">
        <f t="shared" si="79"/>
        <v>0</v>
      </c>
      <c r="D356" s="327">
        <f t="shared" si="80"/>
        <v>0</v>
      </c>
      <c r="E356" s="36">
        <f t="shared" si="86"/>
        <v>0</v>
      </c>
      <c r="F356" s="36">
        <f t="shared" si="86"/>
        <v>0</v>
      </c>
      <c r="G356" s="36">
        <f t="shared" si="86"/>
        <v>0</v>
      </c>
      <c r="H356" s="36">
        <f t="shared" si="86"/>
        <v>0</v>
      </c>
      <c r="I356" s="36">
        <f t="shared" si="86"/>
        <v>0</v>
      </c>
      <c r="J356" s="36">
        <f t="shared" si="86"/>
        <v>0</v>
      </c>
      <c r="K356" s="36">
        <f t="shared" si="86"/>
        <v>0</v>
      </c>
      <c r="L356" s="36">
        <f t="shared" si="86"/>
        <v>0</v>
      </c>
      <c r="M356" s="36">
        <f t="shared" si="86"/>
        <v>0</v>
      </c>
      <c r="N356" s="36">
        <f t="shared" si="86"/>
        <v>0</v>
      </c>
      <c r="O356" s="36">
        <f t="shared" si="86"/>
        <v>0</v>
      </c>
      <c r="P356" s="36">
        <f t="shared" si="86"/>
        <v>0</v>
      </c>
      <c r="Q356" s="36">
        <f t="shared" si="86"/>
        <v>0</v>
      </c>
      <c r="R356" s="36">
        <f t="shared" si="86"/>
        <v>0</v>
      </c>
      <c r="S356" s="36">
        <f t="shared" si="86"/>
        <v>0</v>
      </c>
      <c r="T356" s="36">
        <f t="shared" si="86"/>
        <v>0</v>
      </c>
      <c r="U356" s="327">
        <f t="shared" si="82"/>
        <v>0</v>
      </c>
      <c r="V356" s="36">
        <f t="shared" si="87"/>
        <v>0</v>
      </c>
      <c r="W356" s="36">
        <f t="shared" si="87"/>
        <v>0</v>
      </c>
      <c r="X356" s="36">
        <f t="shared" si="87"/>
        <v>0</v>
      </c>
      <c r="Y356" s="36">
        <f t="shared" si="87"/>
        <v>0</v>
      </c>
      <c r="Z356" s="36">
        <f t="shared" si="87"/>
        <v>0</v>
      </c>
      <c r="AA356" s="36">
        <f t="shared" si="87"/>
        <v>0</v>
      </c>
      <c r="AB356" s="36">
        <f t="shared" si="87"/>
        <v>0</v>
      </c>
      <c r="AC356" s="36">
        <f t="shared" si="87"/>
        <v>0</v>
      </c>
      <c r="AD356" s="59"/>
    </row>
    <row r="357" ht="15" spans="1:30">
      <c r="A357" s="43" t="s">
        <v>13173</v>
      </c>
      <c r="B357" s="317" t="s">
        <v>13174</v>
      </c>
      <c r="C357" s="327">
        <f t="shared" si="79"/>
        <v>0</v>
      </c>
      <c r="D357" s="327">
        <f t="shared" si="80"/>
        <v>0</v>
      </c>
      <c r="E357" s="36">
        <f t="shared" si="86"/>
        <v>0</v>
      </c>
      <c r="F357" s="36">
        <f t="shared" si="86"/>
        <v>0</v>
      </c>
      <c r="G357" s="36">
        <f t="shared" si="86"/>
        <v>0</v>
      </c>
      <c r="H357" s="36">
        <f t="shared" si="86"/>
        <v>0</v>
      </c>
      <c r="I357" s="36">
        <f t="shared" si="86"/>
        <v>0</v>
      </c>
      <c r="J357" s="36">
        <f t="shared" si="86"/>
        <v>0</v>
      </c>
      <c r="K357" s="36">
        <f t="shared" si="86"/>
        <v>0</v>
      </c>
      <c r="L357" s="36">
        <f t="shared" si="86"/>
        <v>0</v>
      </c>
      <c r="M357" s="36">
        <f t="shared" si="86"/>
        <v>0</v>
      </c>
      <c r="N357" s="36">
        <f t="shared" si="86"/>
        <v>0</v>
      </c>
      <c r="O357" s="36">
        <f t="shared" si="86"/>
        <v>0</v>
      </c>
      <c r="P357" s="36">
        <f t="shared" si="86"/>
        <v>0</v>
      </c>
      <c r="Q357" s="36">
        <f t="shared" si="86"/>
        <v>0</v>
      </c>
      <c r="R357" s="36">
        <f t="shared" si="86"/>
        <v>0</v>
      </c>
      <c r="S357" s="36">
        <f t="shared" si="86"/>
        <v>0</v>
      </c>
      <c r="T357" s="36">
        <f t="shared" si="86"/>
        <v>0</v>
      </c>
      <c r="U357" s="327">
        <f t="shared" si="82"/>
        <v>0</v>
      </c>
      <c r="V357" s="36">
        <f t="shared" si="87"/>
        <v>0</v>
      </c>
      <c r="W357" s="36">
        <f t="shared" si="87"/>
        <v>0</v>
      </c>
      <c r="X357" s="36">
        <f t="shared" si="87"/>
        <v>0</v>
      </c>
      <c r="Y357" s="36">
        <f t="shared" si="87"/>
        <v>0</v>
      </c>
      <c r="Z357" s="36">
        <f t="shared" si="87"/>
        <v>0</v>
      </c>
      <c r="AA357" s="36">
        <f t="shared" si="87"/>
        <v>0</v>
      </c>
      <c r="AB357" s="36">
        <f t="shared" si="87"/>
        <v>0</v>
      </c>
      <c r="AC357" s="36">
        <f t="shared" si="87"/>
        <v>0</v>
      </c>
      <c r="AD357" s="59"/>
    </row>
    <row r="358" ht="15" spans="1:30">
      <c r="A358" s="43" t="s">
        <v>13175</v>
      </c>
      <c r="B358" s="317" t="s">
        <v>13176</v>
      </c>
      <c r="C358" s="327">
        <f t="shared" si="79"/>
        <v>0</v>
      </c>
      <c r="D358" s="327">
        <f t="shared" si="80"/>
        <v>0</v>
      </c>
      <c r="E358" s="36">
        <f t="shared" si="86"/>
        <v>0</v>
      </c>
      <c r="F358" s="36">
        <f t="shared" si="86"/>
        <v>0</v>
      </c>
      <c r="G358" s="36">
        <f t="shared" si="86"/>
        <v>0</v>
      </c>
      <c r="H358" s="36">
        <f t="shared" si="86"/>
        <v>0</v>
      </c>
      <c r="I358" s="36">
        <f t="shared" si="86"/>
        <v>0</v>
      </c>
      <c r="J358" s="36">
        <f t="shared" si="86"/>
        <v>0</v>
      </c>
      <c r="K358" s="36">
        <f t="shared" si="86"/>
        <v>0</v>
      </c>
      <c r="L358" s="36">
        <f t="shared" si="86"/>
        <v>0</v>
      </c>
      <c r="M358" s="36">
        <f t="shared" si="86"/>
        <v>0</v>
      </c>
      <c r="N358" s="36">
        <f t="shared" si="86"/>
        <v>0</v>
      </c>
      <c r="O358" s="36">
        <f t="shared" si="86"/>
        <v>0</v>
      </c>
      <c r="P358" s="36">
        <f t="shared" si="86"/>
        <v>0</v>
      </c>
      <c r="Q358" s="36">
        <f t="shared" si="86"/>
        <v>0</v>
      </c>
      <c r="R358" s="36">
        <f t="shared" si="86"/>
        <v>0</v>
      </c>
      <c r="S358" s="36">
        <f t="shared" si="86"/>
        <v>0</v>
      </c>
      <c r="T358" s="36">
        <f t="shared" si="86"/>
        <v>0</v>
      </c>
      <c r="U358" s="327">
        <f t="shared" si="82"/>
        <v>0</v>
      </c>
      <c r="V358" s="36">
        <f t="shared" si="87"/>
        <v>0</v>
      </c>
      <c r="W358" s="36">
        <f t="shared" si="87"/>
        <v>0</v>
      </c>
      <c r="X358" s="36">
        <f t="shared" si="87"/>
        <v>0</v>
      </c>
      <c r="Y358" s="36">
        <f t="shared" si="87"/>
        <v>0</v>
      </c>
      <c r="Z358" s="36">
        <f t="shared" si="87"/>
        <v>0</v>
      </c>
      <c r="AA358" s="36">
        <f t="shared" si="87"/>
        <v>0</v>
      </c>
      <c r="AB358" s="36">
        <f t="shared" si="87"/>
        <v>0</v>
      </c>
      <c r="AC358" s="36">
        <f t="shared" si="87"/>
        <v>0</v>
      </c>
      <c r="AD358" s="59"/>
    </row>
    <row r="359" ht="15" spans="1:30">
      <c r="A359" s="43" t="s">
        <v>13177</v>
      </c>
      <c r="B359" s="317" t="s">
        <v>13178</v>
      </c>
      <c r="C359" s="327">
        <f t="shared" si="79"/>
        <v>0</v>
      </c>
      <c r="D359" s="327">
        <f t="shared" si="80"/>
        <v>0</v>
      </c>
      <c r="E359" s="36">
        <f t="shared" si="86"/>
        <v>0</v>
      </c>
      <c r="F359" s="36">
        <f t="shared" si="86"/>
        <v>0</v>
      </c>
      <c r="G359" s="36">
        <f t="shared" si="86"/>
        <v>0</v>
      </c>
      <c r="H359" s="36">
        <f t="shared" si="86"/>
        <v>0</v>
      </c>
      <c r="I359" s="36">
        <f t="shared" si="86"/>
        <v>0</v>
      </c>
      <c r="J359" s="36">
        <f t="shared" si="86"/>
        <v>0</v>
      </c>
      <c r="K359" s="36">
        <f t="shared" si="86"/>
        <v>0</v>
      </c>
      <c r="L359" s="36">
        <f t="shared" si="86"/>
        <v>0</v>
      </c>
      <c r="M359" s="36">
        <f t="shared" si="86"/>
        <v>0</v>
      </c>
      <c r="N359" s="36">
        <f t="shared" si="86"/>
        <v>0</v>
      </c>
      <c r="O359" s="36">
        <f t="shared" si="86"/>
        <v>0</v>
      </c>
      <c r="P359" s="36">
        <f t="shared" si="86"/>
        <v>0</v>
      </c>
      <c r="Q359" s="36">
        <f t="shared" si="86"/>
        <v>0</v>
      </c>
      <c r="R359" s="36">
        <f t="shared" si="86"/>
        <v>0</v>
      </c>
      <c r="S359" s="36">
        <f t="shared" si="86"/>
        <v>0</v>
      </c>
      <c r="T359" s="36">
        <f t="shared" si="86"/>
        <v>0</v>
      </c>
      <c r="U359" s="327">
        <f t="shared" si="82"/>
        <v>0</v>
      </c>
      <c r="V359" s="36">
        <f t="shared" si="87"/>
        <v>0</v>
      </c>
      <c r="W359" s="36">
        <f t="shared" si="87"/>
        <v>0</v>
      </c>
      <c r="X359" s="36">
        <f t="shared" si="87"/>
        <v>0</v>
      </c>
      <c r="Y359" s="36">
        <f t="shared" si="87"/>
        <v>0</v>
      </c>
      <c r="Z359" s="36">
        <f t="shared" si="87"/>
        <v>0</v>
      </c>
      <c r="AA359" s="36">
        <f t="shared" si="87"/>
        <v>0</v>
      </c>
      <c r="AB359" s="36">
        <f t="shared" si="87"/>
        <v>0</v>
      </c>
      <c r="AC359" s="36">
        <f t="shared" si="87"/>
        <v>0</v>
      </c>
      <c r="AD359" s="59"/>
    </row>
    <row r="360" ht="15" spans="1:30">
      <c r="A360" s="43" t="s">
        <v>13179</v>
      </c>
      <c r="B360" s="317" t="s">
        <v>13180</v>
      </c>
      <c r="C360" s="327">
        <f t="shared" si="79"/>
        <v>0</v>
      </c>
      <c r="D360" s="327">
        <f t="shared" si="80"/>
        <v>0</v>
      </c>
      <c r="E360" s="36">
        <f t="shared" si="86"/>
        <v>0</v>
      </c>
      <c r="F360" s="36">
        <f t="shared" si="86"/>
        <v>0</v>
      </c>
      <c r="G360" s="36">
        <f t="shared" si="86"/>
        <v>0</v>
      </c>
      <c r="H360" s="36">
        <f t="shared" si="86"/>
        <v>0</v>
      </c>
      <c r="I360" s="36">
        <f t="shared" si="86"/>
        <v>0</v>
      </c>
      <c r="J360" s="36">
        <f t="shared" si="86"/>
        <v>0</v>
      </c>
      <c r="K360" s="36">
        <f t="shared" si="86"/>
        <v>0</v>
      </c>
      <c r="L360" s="36">
        <f t="shared" si="86"/>
        <v>0</v>
      </c>
      <c r="M360" s="36">
        <f t="shared" si="86"/>
        <v>0</v>
      </c>
      <c r="N360" s="36">
        <f t="shared" si="86"/>
        <v>0</v>
      </c>
      <c r="O360" s="36">
        <f t="shared" si="86"/>
        <v>0</v>
      </c>
      <c r="P360" s="36">
        <f t="shared" si="86"/>
        <v>0</v>
      </c>
      <c r="Q360" s="36">
        <f t="shared" si="86"/>
        <v>0</v>
      </c>
      <c r="R360" s="36">
        <f t="shared" si="86"/>
        <v>0</v>
      </c>
      <c r="S360" s="36">
        <f t="shared" si="86"/>
        <v>0</v>
      </c>
      <c r="T360" s="36">
        <f t="shared" si="86"/>
        <v>0</v>
      </c>
      <c r="U360" s="327">
        <f t="shared" si="82"/>
        <v>0</v>
      </c>
      <c r="V360" s="36">
        <f t="shared" si="87"/>
        <v>0</v>
      </c>
      <c r="W360" s="36">
        <f t="shared" si="87"/>
        <v>0</v>
      </c>
      <c r="X360" s="36">
        <f t="shared" si="87"/>
        <v>0</v>
      </c>
      <c r="Y360" s="36">
        <f t="shared" si="87"/>
        <v>0</v>
      </c>
      <c r="Z360" s="36">
        <f t="shared" si="87"/>
        <v>0</v>
      </c>
      <c r="AA360" s="36">
        <f t="shared" si="87"/>
        <v>0</v>
      </c>
      <c r="AB360" s="36">
        <f t="shared" si="87"/>
        <v>0</v>
      </c>
      <c r="AC360" s="36">
        <f t="shared" si="87"/>
        <v>0</v>
      </c>
      <c r="AD360" s="59"/>
    </row>
    <row r="361" ht="15" spans="1:30">
      <c r="A361" s="43" t="s">
        <v>13181</v>
      </c>
      <c r="B361" s="317" t="s">
        <v>13182</v>
      </c>
      <c r="C361" s="327">
        <f t="shared" si="79"/>
        <v>0</v>
      </c>
      <c r="D361" s="327">
        <f t="shared" si="80"/>
        <v>0</v>
      </c>
      <c r="E361" s="36">
        <f t="shared" ref="E361:T370" si="88">SUMPRODUCT(E$377:E$599*(LEFT($A$377:$A$599,LEN($A361))=$A361))</f>
        <v>0</v>
      </c>
      <c r="F361" s="36">
        <f t="shared" si="88"/>
        <v>0</v>
      </c>
      <c r="G361" s="36">
        <f t="shared" si="88"/>
        <v>0</v>
      </c>
      <c r="H361" s="36">
        <f t="shared" si="88"/>
        <v>0</v>
      </c>
      <c r="I361" s="36">
        <f t="shared" si="88"/>
        <v>0</v>
      </c>
      <c r="J361" s="36">
        <f t="shared" si="88"/>
        <v>0</v>
      </c>
      <c r="K361" s="36">
        <f t="shared" si="88"/>
        <v>0</v>
      </c>
      <c r="L361" s="36">
        <f t="shared" si="88"/>
        <v>0</v>
      </c>
      <c r="M361" s="36">
        <f t="shared" si="88"/>
        <v>0</v>
      </c>
      <c r="N361" s="36">
        <f t="shared" si="88"/>
        <v>0</v>
      </c>
      <c r="O361" s="36">
        <f t="shared" si="88"/>
        <v>0</v>
      </c>
      <c r="P361" s="36">
        <f t="shared" si="88"/>
        <v>0</v>
      </c>
      <c r="Q361" s="36">
        <f t="shared" si="88"/>
        <v>0</v>
      </c>
      <c r="R361" s="36">
        <f t="shared" si="88"/>
        <v>0</v>
      </c>
      <c r="S361" s="36">
        <f t="shared" si="88"/>
        <v>0</v>
      </c>
      <c r="T361" s="36">
        <f t="shared" si="88"/>
        <v>0</v>
      </c>
      <c r="U361" s="327">
        <f t="shared" si="82"/>
        <v>0</v>
      </c>
      <c r="V361" s="36">
        <f t="shared" ref="V361:AC370" si="89">SUMPRODUCT(V$377:V$599*(LEFT($A$377:$A$599,LEN($A361))=$A361))</f>
        <v>0</v>
      </c>
      <c r="W361" s="36">
        <f t="shared" si="89"/>
        <v>0</v>
      </c>
      <c r="X361" s="36">
        <f t="shared" si="89"/>
        <v>0</v>
      </c>
      <c r="Y361" s="36">
        <f t="shared" si="89"/>
        <v>0</v>
      </c>
      <c r="Z361" s="36">
        <f t="shared" si="89"/>
        <v>0</v>
      </c>
      <c r="AA361" s="36">
        <f t="shared" si="89"/>
        <v>0</v>
      </c>
      <c r="AB361" s="36">
        <f t="shared" si="89"/>
        <v>0</v>
      </c>
      <c r="AC361" s="36">
        <f t="shared" si="89"/>
        <v>0</v>
      </c>
      <c r="AD361" s="59"/>
    </row>
    <row r="362" ht="15" spans="1:30">
      <c r="A362" s="43" t="s">
        <v>13183</v>
      </c>
      <c r="B362" s="317" t="s">
        <v>13184</v>
      </c>
      <c r="C362" s="327">
        <f t="shared" si="79"/>
        <v>0</v>
      </c>
      <c r="D362" s="327">
        <f t="shared" si="80"/>
        <v>0</v>
      </c>
      <c r="E362" s="36">
        <f t="shared" si="88"/>
        <v>0</v>
      </c>
      <c r="F362" s="36">
        <f t="shared" si="88"/>
        <v>0</v>
      </c>
      <c r="G362" s="36">
        <f t="shared" si="88"/>
        <v>0</v>
      </c>
      <c r="H362" s="36">
        <f t="shared" si="88"/>
        <v>0</v>
      </c>
      <c r="I362" s="36">
        <f t="shared" si="88"/>
        <v>0</v>
      </c>
      <c r="J362" s="36">
        <f t="shared" si="88"/>
        <v>0</v>
      </c>
      <c r="K362" s="36">
        <f t="shared" si="88"/>
        <v>0</v>
      </c>
      <c r="L362" s="36">
        <f t="shared" si="88"/>
        <v>0</v>
      </c>
      <c r="M362" s="36">
        <f t="shared" si="88"/>
        <v>0</v>
      </c>
      <c r="N362" s="36">
        <f t="shared" si="88"/>
        <v>0</v>
      </c>
      <c r="O362" s="36">
        <f t="shared" si="88"/>
        <v>0</v>
      </c>
      <c r="P362" s="36">
        <f t="shared" si="88"/>
        <v>0</v>
      </c>
      <c r="Q362" s="36">
        <f t="shared" si="88"/>
        <v>0</v>
      </c>
      <c r="R362" s="36">
        <f t="shared" si="88"/>
        <v>0</v>
      </c>
      <c r="S362" s="36">
        <f t="shared" si="88"/>
        <v>0</v>
      </c>
      <c r="T362" s="36">
        <f t="shared" si="88"/>
        <v>0</v>
      </c>
      <c r="U362" s="327">
        <f t="shared" si="82"/>
        <v>0</v>
      </c>
      <c r="V362" s="36">
        <f t="shared" si="89"/>
        <v>0</v>
      </c>
      <c r="W362" s="36">
        <f t="shared" si="89"/>
        <v>0</v>
      </c>
      <c r="X362" s="36">
        <f t="shared" si="89"/>
        <v>0</v>
      </c>
      <c r="Y362" s="36">
        <f t="shared" si="89"/>
        <v>0</v>
      </c>
      <c r="Z362" s="36">
        <f t="shared" si="89"/>
        <v>0</v>
      </c>
      <c r="AA362" s="36">
        <f t="shared" si="89"/>
        <v>0</v>
      </c>
      <c r="AB362" s="36">
        <f t="shared" si="89"/>
        <v>0</v>
      </c>
      <c r="AC362" s="36">
        <f t="shared" si="89"/>
        <v>0</v>
      </c>
      <c r="AD362" s="59"/>
    </row>
    <row r="363" ht="15" spans="1:30">
      <c r="A363" s="43" t="s">
        <v>13185</v>
      </c>
      <c r="B363" s="317" t="s">
        <v>13186</v>
      </c>
      <c r="C363" s="327">
        <f t="shared" si="79"/>
        <v>0</v>
      </c>
      <c r="D363" s="327">
        <f t="shared" si="80"/>
        <v>0</v>
      </c>
      <c r="E363" s="36">
        <f t="shared" si="88"/>
        <v>0</v>
      </c>
      <c r="F363" s="36">
        <f t="shared" si="88"/>
        <v>0</v>
      </c>
      <c r="G363" s="36">
        <f t="shared" si="88"/>
        <v>0</v>
      </c>
      <c r="H363" s="36">
        <f t="shared" si="88"/>
        <v>0</v>
      </c>
      <c r="I363" s="36">
        <f t="shared" si="88"/>
        <v>0</v>
      </c>
      <c r="J363" s="36">
        <f t="shared" si="88"/>
        <v>0</v>
      </c>
      <c r="K363" s="36">
        <f t="shared" si="88"/>
        <v>0</v>
      </c>
      <c r="L363" s="36">
        <f t="shared" si="88"/>
        <v>0</v>
      </c>
      <c r="M363" s="36">
        <f t="shared" si="88"/>
        <v>0</v>
      </c>
      <c r="N363" s="36">
        <f t="shared" si="88"/>
        <v>0</v>
      </c>
      <c r="O363" s="36">
        <f t="shared" si="88"/>
        <v>0</v>
      </c>
      <c r="P363" s="36">
        <f t="shared" si="88"/>
        <v>0</v>
      </c>
      <c r="Q363" s="36">
        <f t="shared" si="88"/>
        <v>0</v>
      </c>
      <c r="R363" s="36">
        <f t="shared" si="88"/>
        <v>0</v>
      </c>
      <c r="S363" s="36">
        <f t="shared" si="88"/>
        <v>0</v>
      </c>
      <c r="T363" s="36">
        <f t="shared" si="88"/>
        <v>0</v>
      </c>
      <c r="U363" s="327">
        <f t="shared" si="82"/>
        <v>0</v>
      </c>
      <c r="V363" s="36">
        <f t="shared" si="89"/>
        <v>0</v>
      </c>
      <c r="W363" s="36">
        <f t="shared" si="89"/>
        <v>0</v>
      </c>
      <c r="X363" s="36">
        <f t="shared" si="89"/>
        <v>0</v>
      </c>
      <c r="Y363" s="36">
        <f t="shared" si="89"/>
        <v>0</v>
      </c>
      <c r="Z363" s="36">
        <f t="shared" si="89"/>
        <v>0</v>
      </c>
      <c r="AA363" s="36">
        <f t="shared" si="89"/>
        <v>0</v>
      </c>
      <c r="AB363" s="36">
        <f t="shared" si="89"/>
        <v>0</v>
      </c>
      <c r="AC363" s="36">
        <f t="shared" si="89"/>
        <v>0</v>
      </c>
      <c r="AD363" s="59"/>
    </row>
    <row r="364" ht="15" spans="1:30">
      <c r="A364" s="43" t="s">
        <v>13187</v>
      </c>
      <c r="B364" s="317" t="s">
        <v>13188</v>
      </c>
      <c r="C364" s="327">
        <f t="shared" si="79"/>
        <v>0</v>
      </c>
      <c r="D364" s="327">
        <f t="shared" si="80"/>
        <v>0</v>
      </c>
      <c r="E364" s="36">
        <f t="shared" si="88"/>
        <v>0</v>
      </c>
      <c r="F364" s="36">
        <f t="shared" si="88"/>
        <v>0</v>
      </c>
      <c r="G364" s="36">
        <f t="shared" si="88"/>
        <v>0</v>
      </c>
      <c r="H364" s="36">
        <f t="shared" si="88"/>
        <v>0</v>
      </c>
      <c r="I364" s="36">
        <f t="shared" si="88"/>
        <v>0</v>
      </c>
      <c r="J364" s="36">
        <f t="shared" si="88"/>
        <v>0</v>
      </c>
      <c r="K364" s="36">
        <f t="shared" si="88"/>
        <v>0</v>
      </c>
      <c r="L364" s="36">
        <f t="shared" si="88"/>
        <v>0</v>
      </c>
      <c r="M364" s="36">
        <f t="shared" si="88"/>
        <v>0</v>
      </c>
      <c r="N364" s="36">
        <f t="shared" si="88"/>
        <v>0</v>
      </c>
      <c r="O364" s="36">
        <f t="shared" si="88"/>
        <v>0</v>
      </c>
      <c r="P364" s="36">
        <f t="shared" si="88"/>
        <v>0</v>
      </c>
      <c r="Q364" s="36">
        <f t="shared" si="88"/>
        <v>0</v>
      </c>
      <c r="R364" s="36">
        <f t="shared" si="88"/>
        <v>0</v>
      </c>
      <c r="S364" s="36">
        <f t="shared" si="88"/>
        <v>0</v>
      </c>
      <c r="T364" s="36">
        <f t="shared" si="88"/>
        <v>0</v>
      </c>
      <c r="U364" s="327">
        <f t="shared" si="82"/>
        <v>0</v>
      </c>
      <c r="V364" s="36">
        <f t="shared" si="89"/>
        <v>0</v>
      </c>
      <c r="W364" s="36">
        <f t="shared" si="89"/>
        <v>0</v>
      </c>
      <c r="X364" s="36">
        <f t="shared" si="89"/>
        <v>0</v>
      </c>
      <c r="Y364" s="36">
        <f t="shared" si="89"/>
        <v>0</v>
      </c>
      <c r="Z364" s="36">
        <f t="shared" si="89"/>
        <v>0</v>
      </c>
      <c r="AA364" s="36">
        <f t="shared" si="89"/>
        <v>0</v>
      </c>
      <c r="AB364" s="36">
        <f t="shared" si="89"/>
        <v>0</v>
      </c>
      <c r="AC364" s="36">
        <f t="shared" si="89"/>
        <v>0</v>
      </c>
      <c r="AD364" s="59"/>
    </row>
    <row r="365" ht="15" spans="1:30">
      <c r="A365" s="43" t="s">
        <v>13189</v>
      </c>
      <c r="B365" s="317" t="s">
        <v>13190</v>
      </c>
      <c r="C365" s="327">
        <f t="shared" si="79"/>
        <v>0</v>
      </c>
      <c r="D365" s="327">
        <f t="shared" si="80"/>
        <v>0</v>
      </c>
      <c r="E365" s="36">
        <f t="shared" si="88"/>
        <v>0</v>
      </c>
      <c r="F365" s="36">
        <f t="shared" si="88"/>
        <v>0</v>
      </c>
      <c r="G365" s="36">
        <f t="shared" si="88"/>
        <v>0</v>
      </c>
      <c r="H365" s="36">
        <f t="shared" si="88"/>
        <v>0</v>
      </c>
      <c r="I365" s="36">
        <f t="shared" si="88"/>
        <v>0</v>
      </c>
      <c r="J365" s="36">
        <f t="shared" si="88"/>
        <v>0</v>
      </c>
      <c r="K365" s="36">
        <f t="shared" si="88"/>
        <v>0</v>
      </c>
      <c r="L365" s="36">
        <f t="shared" si="88"/>
        <v>0</v>
      </c>
      <c r="M365" s="36">
        <f t="shared" si="88"/>
        <v>0</v>
      </c>
      <c r="N365" s="36">
        <f t="shared" si="88"/>
        <v>0</v>
      </c>
      <c r="O365" s="36">
        <f t="shared" si="88"/>
        <v>0</v>
      </c>
      <c r="P365" s="36">
        <f t="shared" si="88"/>
        <v>0</v>
      </c>
      <c r="Q365" s="36">
        <f t="shared" si="88"/>
        <v>0</v>
      </c>
      <c r="R365" s="36">
        <f t="shared" si="88"/>
        <v>0</v>
      </c>
      <c r="S365" s="36">
        <f t="shared" si="88"/>
        <v>0</v>
      </c>
      <c r="T365" s="36">
        <f t="shared" si="88"/>
        <v>0</v>
      </c>
      <c r="U365" s="327">
        <f t="shared" si="82"/>
        <v>0</v>
      </c>
      <c r="V365" s="36">
        <f t="shared" si="89"/>
        <v>0</v>
      </c>
      <c r="W365" s="36">
        <f t="shared" si="89"/>
        <v>0</v>
      </c>
      <c r="X365" s="36">
        <f t="shared" si="89"/>
        <v>0</v>
      </c>
      <c r="Y365" s="36">
        <f t="shared" si="89"/>
        <v>0</v>
      </c>
      <c r="Z365" s="36">
        <f t="shared" si="89"/>
        <v>0</v>
      </c>
      <c r="AA365" s="36">
        <f t="shared" si="89"/>
        <v>0</v>
      </c>
      <c r="AB365" s="36">
        <f t="shared" si="89"/>
        <v>0</v>
      </c>
      <c r="AC365" s="36">
        <f t="shared" si="89"/>
        <v>0</v>
      </c>
      <c r="AD365" s="59"/>
    </row>
    <row r="366" ht="15" spans="1:30">
      <c r="A366" s="43" t="s">
        <v>13191</v>
      </c>
      <c r="B366" s="317" t="s">
        <v>13192</v>
      </c>
      <c r="C366" s="327">
        <f t="shared" si="79"/>
        <v>0</v>
      </c>
      <c r="D366" s="327">
        <f t="shared" si="80"/>
        <v>0</v>
      </c>
      <c r="E366" s="36">
        <f t="shared" si="88"/>
        <v>0</v>
      </c>
      <c r="F366" s="36">
        <f t="shared" si="88"/>
        <v>0</v>
      </c>
      <c r="G366" s="36">
        <f t="shared" si="88"/>
        <v>0</v>
      </c>
      <c r="H366" s="36">
        <f t="shared" si="88"/>
        <v>0</v>
      </c>
      <c r="I366" s="36">
        <f t="shared" si="88"/>
        <v>0</v>
      </c>
      <c r="J366" s="36">
        <f t="shared" si="88"/>
        <v>0</v>
      </c>
      <c r="K366" s="36">
        <f t="shared" si="88"/>
        <v>0</v>
      </c>
      <c r="L366" s="36">
        <f t="shared" si="88"/>
        <v>0</v>
      </c>
      <c r="M366" s="36">
        <f t="shared" si="88"/>
        <v>0</v>
      </c>
      <c r="N366" s="36">
        <f t="shared" si="88"/>
        <v>0</v>
      </c>
      <c r="O366" s="36">
        <f t="shared" si="88"/>
        <v>0</v>
      </c>
      <c r="P366" s="36">
        <f t="shared" si="88"/>
        <v>0</v>
      </c>
      <c r="Q366" s="36">
        <f t="shared" si="88"/>
        <v>0</v>
      </c>
      <c r="R366" s="36">
        <f t="shared" si="88"/>
        <v>0</v>
      </c>
      <c r="S366" s="36">
        <f t="shared" si="88"/>
        <v>0</v>
      </c>
      <c r="T366" s="36">
        <f t="shared" si="88"/>
        <v>0</v>
      </c>
      <c r="U366" s="327">
        <f t="shared" si="82"/>
        <v>0</v>
      </c>
      <c r="V366" s="36">
        <f t="shared" si="89"/>
        <v>0</v>
      </c>
      <c r="W366" s="36">
        <f t="shared" si="89"/>
        <v>0</v>
      </c>
      <c r="X366" s="36">
        <f t="shared" si="89"/>
        <v>0</v>
      </c>
      <c r="Y366" s="36">
        <f t="shared" si="89"/>
        <v>0</v>
      </c>
      <c r="Z366" s="36">
        <f t="shared" si="89"/>
        <v>0</v>
      </c>
      <c r="AA366" s="36">
        <f t="shared" si="89"/>
        <v>0</v>
      </c>
      <c r="AB366" s="36">
        <f t="shared" si="89"/>
        <v>0</v>
      </c>
      <c r="AC366" s="36">
        <f t="shared" si="89"/>
        <v>0</v>
      </c>
      <c r="AD366" s="59"/>
    </row>
    <row r="367" ht="15" spans="1:30">
      <c r="A367" s="43" t="s">
        <v>13193</v>
      </c>
      <c r="B367" s="317" t="s">
        <v>13194</v>
      </c>
      <c r="C367" s="327">
        <f t="shared" si="79"/>
        <v>0</v>
      </c>
      <c r="D367" s="327">
        <f t="shared" si="80"/>
        <v>0</v>
      </c>
      <c r="E367" s="36">
        <f t="shared" si="88"/>
        <v>0</v>
      </c>
      <c r="F367" s="36">
        <f t="shared" si="88"/>
        <v>0</v>
      </c>
      <c r="G367" s="36">
        <f t="shared" si="88"/>
        <v>0</v>
      </c>
      <c r="H367" s="36">
        <f t="shared" si="88"/>
        <v>0</v>
      </c>
      <c r="I367" s="36">
        <f t="shared" si="88"/>
        <v>0</v>
      </c>
      <c r="J367" s="36">
        <f t="shared" si="88"/>
        <v>0</v>
      </c>
      <c r="K367" s="36">
        <f t="shared" si="88"/>
        <v>0</v>
      </c>
      <c r="L367" s="36">
        <f t="shared" si="88"/>
        <v>0</v>
      </c>
      <c r="M367" s="36">
        <f t="shared" si="88"/>
        <v>0</v>
      </c>
      <c r="N367" s="36">
        <f t="shared" si="88"/>
        <v>0</v>
      </c>
      <c r="O367" s="36">
        <f t="shared" si="88"/>
        <v>0</v>
      </c>
      <c r="P367" s="36">
        <f t="shared" si="88"/>
        <v>0</v>
      </c>
      <c r="Q367" s="36">
        <f t="shared" si="88"/>
        <v>0</v>
      </c>
      <c r="R367" s="36">
        <f t="shared" si="88"/>
        <v>0</v>
      </c>
      <c r="S367" s="36">
        <f t="shared" si="88"/>
        <v>0</v>
      </c>
      <c r="T367" s="36">
        <f t="shared" si="88"/>
        <v>0</v>
      </c>
      <c r="U367" s="327">
        <f t="shared" si="82"/>
        <v>0</v>
      </c>
      <c r="V367" s="36">
        <f t="shared" si="89"/>
        <v>0</v>
      </c>
      <c r="W367" s="36">
        <f t="shared" si="89"/>
        <v>0</v>
      </c>
      <c r="X367" s="36">
        <f t="shared" si="89"/>
        <v>0</v>
      </c>
      <c r="Y367" s="36">
        <f t="shared" si="89"/>
        <v>0</v>
      </c>
      <c r="Z367" s="36">
        <f t="shared" si="89"/>
        <v>0</v>
      </c>
      <c r="AA367" s="36">
        <f t="shared" si="89"/>
        <v>0</v>
      </c>
      <c r="AB367" s="36">
        <f t="shared" si="89"/>
        <v>0</v>
      </c>
      <c r="AC367" s="36">
        <f t="shared" si="89"/>
        <v>0</v>
      </c>
      <c r="AD367" s="59"/>
    </row>
    <row r="368" ht="15" spans="1:30">
      <c r="A368" s="43" t="s">
        <v>13195</v>
      </c>
      <c r="B368" s="317" t="s">
        <v>13196</v>
      </c>
      <c r="C368" s="327">
        <f t="shared" si="79"/>
        <v>0</v>
      </c>
      <c r="D368" s="327">
        <f t="shared" si="80"/>
        <v>0</v>
      </c>
      <c r="E368" s="36">
        <f t="shared" si="88"/>
        <v>0</v>
      </c>
      <c r="F368" s="36">
        <f t="shared" si="88"/>
        <v>0</v>
      </c>
      <c r="G368" s="36">
        <f t="shared" si="88"/>
        <v>0</v>
      </c>
      <c r="H368" s="36">
        <f t="shared" si="88"/>
        <v>0</v>
      </c>
      <c r="I368" s="36">
        <f t="shared" si="88"/>
        <v>0</v>
      </c>
      <c r="J368" s="36">
        <f t="shared" si="88"/>
        <v>0</v>
      </c>
      <c r="K368" s="36">
        <f t="shared" si="88"/>
        <v>0</v>
      </c>
      <c r="L368" s="36">
        <f t="shared" si="88"/>
        <v>0</v>
      </c>
      <c r="M368" s="36">
        <f t="shared" si="88"/>
        <v>0</v>
      </c>
      <c r="N368" s="36">
        <f t="shared" si="88"/>
        <v>0</v>
      </c>
      <c r="O368" s="36">
        <f t="shared" si="88"/>
        <v>0</v>
      </c>
      <c r="P368" s="36">
        <f t="shared" si="88"/>
        <v>0</v>
      </c>
      <c r="Q368" s="36">
        <f t="shared" si="88"/>
        <v>0</v>
      </c>
      <c r="R368" s="36">
        <f t="shared" si="88"/>
        <v>0</v>
      </c>
      <c r="S368" s="36">
        <f t="shared" si="88"/>
        <v>0</v>
      </c>
      <c r="T368" s="36">
        <f t="shared" si="88"/>
        <v>0</v>
      </c>
      <c r="U368" s="327">
        <f t="shared" si="82"/>
        <v>0</v>
      </c>
      <c r="V368" s="36">
        <f t="shared" si="89"/>
        <v>0</v>
      </c>
      <c r="W368" s="36">
        <f t="shared" si="89"/>
        <v>0</v>
      </c>
      <c r="X368" s="36">
        <f t="shared" si="89"/>
        <v>0</v>
      </c>
      <c r="Y368" s="36">
        <f t="shared" si="89"/>
        <v>0</v>
      </c>
      <c r="Z368" s="36">
        <f t="shared" si="89"/>
        <v>0</v>
      </c>
      <c r="AA368" s="36">
        <f t="shared" si="89"/>
        <v>0</v>
      </c>
      <c r="AB368" s="36">
        <f t="shared" si="89"/>
        <v>0</v>
      </c>
      <c r="AC368" s="36">
        <f t="shared" si="89"/>
        <v>0</v>
      </c>
      <c r="AD368" s="59"/>
    </row>
    <row r="369" ht="15" spans="1:30">
      <c r="A369" s="43" t="s">
        <v>13197</v>
      </c>
      <c r="B369" s="317" t="s">
        <v>13198</v>
      </c>
      <c r="C369" s="327">
        <f t="shared" si="79"/>
        <v>0</v>
      </c>
      <c r="D369" s="327">
        <f t="shared" si="80"/>
        <v>0</v>
      </c>
      <c r="E369" s="36">
        <f t="shared" si="88"/>
        <v>0</v>
      </c>
      <c r="F369" s="36">
        <f t="shared" si="88"/>
        <v>0</v>
      </c>
      <c r="G369" s="36">
        <f t="shared" si="88"/>
        <v>0</v>
      </c>
      <c r="H369" s="36">
        <f t="shared" si="88"/>
        <v>0</v>
      </c>
      <c r="I369" s="36">
        <f t="shared" si="88"/>
        <v>0</v>
      </c>
      <c r="J369" s="36">
        <f t="shared" si="88"/>
        <v>0</v>
      </c>
      <c r="K369" s="36">
        <f t="shared" si="88"/>
        <v>0</v>
      </c>
      <c r="L369" s="36">
        <f t="shared" si="88"/>
        <v>0</v>
      </c>
      <c r="M369" s="36">
        <f t="shared" si="88"/>
        <v>0</v>
      </c>
      <c r="N369" s="36">
        <f t="shared" si="88"/>
        <v>0</v>
      </c>
      <c r="O369" s="36">
        <f t="shared" si="88"/>
        <v>0</v>
      </c>
      <c r="P369" s="36">
        <f t="shared" si="88"/>
        <v>0</v>
      </c>
      <c r="Q369" s="36">
        <f t="shared" si="88"/>
        <v>0</v>
      </c>
      <c r="R369" s="36">
        <f t="shared" si="88"/>
        <v>0</v>
      </c>
      <c r="S369" s="36">
        <f t="shared" si="88"/>
        <v>0</v>
      </c>
      <c r="T369" s="36">
        <f t="shared" si="88"/>
        <v>0</v>
      </c>
      <c r="U369" s="327">
        <f t="shared" si="82"/>
        <v>0</v>
      </c>
      <c r="V369" s="36">
        <f t="shared" si="89"/>
        <v>0</v>
      </c>
      <c r="W369" s="36">
        <f t="shared" si="89"/>
        <v>0</v>
      </c>
      <c r="X369" s="36">
        <f t="shared" si="89"/>
        <v>0</v>
      </c>
      <c r="Y369" s="36">
        <f t="shared" si="89"/>
        <v>0</v>
      </c>
      <c r="Z369" s="36">
        <f t="shared" si="89"/>
        <v>0</v>
      </c>
      <c r="AA369" s="36">
        <f t="shared" si="89"/>
        <v>0</v>
      </c>
      <c r="AB369" s="36">
        <f t="shared" si="89"/>
        <v>0</v>
      </c>
      <c r="AC369" s="36">
        <f t="shared" si="89"/>
        <v>0</v>
      </c>
      <c r="AD369" s="59"/>
    </row>
    <row r="370" ht="15" spans="1:30">
      <c r="A370" s="43" t="s">
        <v>13199</v>
      </c>
      <c r="B370" s="317" t="s">
        <v>13200</v>
      </c>
      <c r="C370" s="327">
        <f t="shared" si="79"/>
        <v>0</v>
      </c>
      <c r="D370" s="327">
        <f t="shared" si="80"/>
        <v>0</v>
      </c>
      <c r="E370" s="36">
        <f t="shared" si="88"/>
        <v>0</v>
      </c>
      <c r="F370" s="36">
        <f t="shared" si="88"/>
        <v>0</v>
      </c>
      <c r="G370" s="36">
        <f t="shared" si="88"/>
        <v>0</v>
      </c>
      <c r="H370" s="36">
        <f t="shared" si="88"/>
        <v>0</v>
      </c>
      <c r="I370" s="36">
        <f t="shared" si="88"/>
        <v>0</v>
      </c>
      <c r="J370" s="36">
        <f t="shared" si="88"/>
        <v>0</v>
      </c>
      <c r="K370" s="36">
        <f t="shared" si="88"/>
        <v>0</v>
      </c>
      <c r="L370" s="36">
        <f t="shared" si="88"/>
        <v>0</v>
      </c>
      <c r="M370" s="36">
        <f t="shared" si="88"/>
        <v>0</v>
      </c>
      <c r="N370" s="36">
        <f t="shared" si="88"/>
        <v>0</v>
      </c>
      <c r="O370" s="36">
        <f t="shared" si="88"/>
        <v>0</v>
      </c>
      <c r="P370" s="36">
        <f t="shared" si="88"/>
        <v>0</v>
      </c>
      <c r="Q370" s="36">
        <f t="shared" si="88"/>
        <v>0</v>
      </c>
      <c r="R370" s="36">
        <f t="shared" si="88"/>
        <v>0</v>
      </c>
      <c r="S370" s="36">
        <f t="shared" si="88"/>
        <v>0</v>
      </c>
      <c r="T370" s="36">
        <f t="shared" si="88"/>
        <v>0</v>
      </c>
      <c r="U370" s="327">
        <f t="shared" si="82"/>
        <v>0</v>
      </c>
      <c r="V370" s="36">
        <f t="shared" si="89"/>
        <v>0</v>
      </c>
      <c r="W370" s="36">
        <f t="shared" si="89"/>
        <v>0</v>
      </c>
      <c r="X370" s="36">
        <f t="shared" si="89"/>
        <v>0</v>
      </c>
      <c r="Y370" s="36">
        <f t="shared" si="89"/>
        <v>0</v>
      </c>
      <c r="Z370" s="36">
        <f t="shared" si="89"/>
        <v>0</v>
      </c>
      <c r="AA370" s="36">
        <f t="shared" si="89"/>
        <v>0</v>
      </c>
      <c r="AB370" s="36">
        <f t="shared" si="89"/>
        <v>0</v>
      </c>
      <c r="AC370" s="36">
        <f t="shared" si="89"/>
        <v>0</v>
      </c>
      <c r="AD370" s="59"/>
    </row>
    <row r="371" ht="15" spans="1:30">
      <c r="A371" s="43" t="s">
        <v>13201</v>
      </c>
      <c r="B371" s="317" t="s">
        <v>13202</v>
      </c>
      <c r="C371" s="327">
        <f t="shared" si="79"/>
        <v>0</v>
      </c>
      <c r="D371" s="327">
        <f t="shared" si="80"/>
        <v>0</v>
      </c>
      <c r="E371" s="36">
        <f t="shared" ref="E371:T376" si="90">SUMPRODUCT(E$377:E$599*(LEFT($A$377:$A$599,LEN($A371))=$A371))</f>
        <v>0</v>
      </c>
      <c r="F371" s="36">
        <f t="shared" si="90"/>
        <v>0</v>
      </c>
      <c r="G371" s="36">
        <f t="shared" si="90"/>
        <v>0</v>
      </c>
      <c r="H371" s="36">
        <f t="shared" si="90"/>
        <v>0</v>
      </c>
      <c r="I371" s="36">
        <f t="shared" si="90"/>
        <v>0</v>
      </c>
      <c r="J371" s="36">
        <f t="shared" si="90"/>
        <v>0</v>
      </c>
      <c r="K371" s="36">
        <f t="shared" si="90"/>
        <v>0</v>
      </c>
      <c r="L371" s="36">
        <f t="shared" si="90"/>
        <v>0</v>
      </c>
      <c r="M371" s="36">
        <f t="shared" si="90"/>
        <v>0</v>
      </c>
      <c r="N371" s="36">
        <f t="shared" si="90"/>
        <v>0</v>
      </c>
      <c r="O371" s="36">
        <f t="shared" si="90"/>
        <v>0</v>
      </c>
      <c r="P371" s="36">
        <f t="shared" si="90"/>
        <v>0</v>
      </c>
      <c r="Q371" s="36">
        <f t="shared" si="90"/>
        <v>0</v>
      </c>
      <c r="R371" s="36">
        <f t="shared" si="90"/>
        <v>0</v>
      </c>
      <c r="S371" s="36">
        <f t="shared" si="90"/>
        <v>0</v>
      </c>
      <c r="T371" s="36">
        <f t="shared" si="90"/>
        <v>0</v>
      </c>
      <c r="U371" s="327">
        <f t="shared" si="82"/>
        <v>0</v>
      </c>
      <c r="V371" s="36">
        <f t="shared" ref="V371:AC376" si="91">SUMPRODUCT(V$377:V$599*(LEFT($A$377:$A$599,LEN($A371))=$A371))</f>
        <v>0</v>
      </c>
      <c r="W371" s="36">
        <f t="shared" si="91"/>
        <v>0</v>
      </c>
      <c r="X371" s="36">
        <f t="shared" si="91"/>
        <v>0</v>
      </c>
      <c r="Y371" s="36">
        <f t="shared" si="91"/>
        <v>0</v>
      </c>
      <c r="Z371" s="36">
        <f t="shared" si="91"/>
        <v>0</v>
      </c>
      <c r="AA371" s="36">
        <f t="shared" si="91"/>
        <v>0</v>
      </c>
      <c r="AB371" s="36">
        <f t="shared" si="91"/>
        <v>0</v>
      </c>
      <c r="AC371" s="36">
        <f t="shared" si="91"/>
        <v>0</v>
      </c>
      <c r="AD371" s="59"/>
    </row>
    <row r="372" ht="15" spans="1:30">
      <c r="A372" s="43" t="s">
        <v>13203</v>
      </c>
      <c r="B372" s="317" t="s">
        <v>13204</v>
      </c>
      <c r="C372" s="327">
        <f t="shared" si="79"/>
        <v>0</v>
      </c>
      <c r="D372" s="327">
        <f t="shared" si="80"/>
        <v>0</v>
      </c>
      <c r="E372" s="36">
        <f t="shared" si="90"/>
        <v>0</v>
      </c>
      <c r="F372" s="36">
        <f t="shared" si="90"/>
        <v>0</v>
      </c>
      <c r="G372" s="36">
        <f t="shared" si="90"/>
        <v>0</v>
      </c>
      <c r="H372" s="36">
        <f t="shared" si="90"/>
        <v>0</v>
      </c>
      <c r="I372" s="36">
        <f t="shared" si="90"/>
        <v>0</v>
      </c>
      <c r="J372" s="36">
        <f t="shared" si="90"/>
        <v>0</v>
      </c>
      <c r="K372" s="36">
        <f t="shared" si="90"/>
        <v>0</v>
      </c>
      <c r="L372" s="36">
        <f t="shared" si="90"/>
        <v>0</v>
      </c>
      <c r="M372" s="36">
        <f t="shared" si="90"/>
        <v>0</v>
      </c>
      <c r="N372" s="36">
        <f t="shared" si="90"/>
        <v>0</v>
      </c>
      <c r="O372" s="36">
        <f t="shared" si="90"/>
        <v>0</v>
      </c>
      <c r="P372" s="36">
        <f t="shared" si="90"/>
        <v>0</v>
      </c>
      <c r="Q372" s="36">
        <f t="shared" si="90"/>
        <v>0</v>
      </c>
      <c r="R372" s="36">
        <f t="shared" si="90"/>
        <v>0</v>
      </c>
      <c r="S372" s="36">
        <f t="shared" si="90"/>
        <v>0</v>
      </c>
      <c r="T372" s="36">
        <f t="shared" si="90"/>
        <v>0</v>
      </c>
      <c r="U372" s="327">
        <f t="shared" si="82"/>
        <v>0</v>
      </c>
      <c r="V372" s="36">
        <f t="shared" si="91"/>
        <v>0</v>
      </c>
      <c r="W372" s="36">
        <f t="shared" si="91"/>
        <v>0</v>
      </c>
      <c r="X372" s="36">
        <f t="shared" si="91"/>
        <v>0</v>
      </c>
      <c r="Y372" s="36">
        <f t="shared" si="91"/>
        <v>0</v>
      </c>
      <c r="Z372" s="36">
        <f t="shared" si="91"/>
        <v>0</v>
      </c>
      <c r="AA372" s="36">
        <f t="shared" si="91"/>
        <v>0</v>
      </c>
      <c r="AB372" s="36">
        <f t="shared" si="91"/>
        <v>0</v>
      </c>
      <c r="AC372" s="36">
        <f t="shared" si="91"/>
        <v>0</v>
      </c>
      <c r="AD372" s="59"/>
    </row>
    <row r="373" ht="15" spans="1:30">
      <c r="A373" s="43" t="s">
        <v>13205</v>
      </c>
      <c r="B373" s="317" t="s">
        <v>13206</v>
      </c>
      <c r="C373" s="327">
        <f t="shared" si="79"/>
        <v>0</v>
      </c>
      <c r="D373" s="327">
        <f t="shared" si="80"/>
        <v>0</v>
      </c>
      <c r="E373" s="36">
        <f t="shared" si="90"/>
        <v>0</v>
      </c>
      <c r="F373" s="36">
        <f t="shared" si="90"/>
        <v>0</v>
      </c>
      <c r="G373" s="36">
        <f t="shared" si="90"/>
        <v>0</v>
      </c>
      <c r="H373" s="36">
        <f t="shared" si="90"/>
        <v>0</v>
      </c>
      <c r="I373" s="36">
        <f t="shared" si="90"/>
        <v>0</v>
      </c>
      <c r="J373" s="36">
        <f t="shared" si="90"/>
        <v>0</v>
      </c>
      <c r="K373" s="36">
        <f t="shared" si="90"/>
        <v>0</v>
      </c>
      <c r="L373" s="36">
        <f t="shared" si="90"/>
        <v>0</v>
      </c>
      <c r="M373" s="36">
        <f t="shared" si="90"/>
        <v>0</v>
      </c>
      <c r="N373" s="36">
        <f t="shared" si="90"/>
        <v>0</v>
      </c>
      <c r="O373" s="36">
        <f t="shared" si="90"/>
        <v>0</v>
      </c>
      <c r="P373" s="36">
        <f t="shared" si="90"/>
        <v>0</v>
      </c>
      <c r="Q373" s="36">
        <f t="shared" si="90"/>
        <v>0</v>
      </c>
      <c r="R373" s="36">
        <f t="shared" si="90"/>
        <v>0</v>
      </c>
      <c r="S373" s="36">
        <f t="shared" si="90"/>
        <v>0</v>
      </c>
      <c r="T373" s="36">
        <f t="shared" si="90"/>
        <v>0</v>
      </c>
      <c r="U373" s="327">
        <f t="shared" si="82"/>
        <v>0</v>
      </c>
      <c r="V373" s="36">
        <f t="shared" si="91"/>
        <v>0</v>
      </c>
      <c r="W373" s="36">
        <f t="shared" si="91"/>
        <v>0</v>
      </c>
      <c r="X373" s="36">
        <f t="shared" si="91"/>
        <v>0</v>
      </c>
      <c r="Y373" s="36">
        <f t="shared" si="91"/>
        <v>0</v>
      </c>
      <c r="Z373" s="36">
        <f t="shared" si="91"/>
        <v>0</v>
      </c>
      <c r="AA373" s="36">
        <f t="shared" si="91"/>
        <v>0</v>
      </c>
      <c r="AB373" s="36">
        <f t="shared" si="91"/>
        <v>0</v>
      </c>
      <c r="AC373" s="36">
        <f t="shared" si="91"/>
        <v>0</v>
      </c>
      <c r="AD373" s="59"/>
    </row>
    <row r="374" ht="15" spans="1:30">
      <c r="A374" s="43" t="s">
        <v>13207</v>
      </c>
      <c r="B374" s="317" t="s">
        <v>13208</v>
      </c>
      <c r="C374" s="327">
        <f t="shared" si="79"/>
        <v>0</v>
      </c>
      <c r="D374" s="327">
        <f t="shared" si="80"/>
        <v>0</v>
      </c>
      <c r="E374" s="36">
        <f t="shared" si="90"/>
        <v>0</v>
      </c>
      <c r="F374" s="36">
        <f t="shared" si="90"/>
        <v>0</v>
      </c>
      <c r="G374" s="36">
        <f t="shared" si="90"/>
        <v>0</v>
      </c>
      <c r="H374" s="36">
        <f t="shared" si="90"/>
        <v>0</v>
      </c>
      <c r="I374" s="36">
        <f t="shared" si="90"/>
        <v>0</v>
      </c>
      <c r="J374" s="36">
        <f t="shared" si="90"/>
        <v>0</v>
      </c>
      <c r="K374" s="36">
        <f t="shared" si="90"/>
        <v>0</v>
      </c>
      <c r="L374" s="36">
        <f t="shared" si="90"/>
        <v>0</v>
      </c>
      <c r="M374" s="36">
        <f t="shared" si="90"/>
        <v>0</v>
      </c>
      <c r="N374" s="36">
        <f t="shared" si="90"/>
        <v>0</v>
      </c>
      <c r="O374" s="36">
        <f t="shared" si="90"/>
        <v>0</v>
      </c>
      <c r="P374" s="36">
        <f t="shared" si="90"/>
        <v>0</v>
      </c>
      <c r="Q374" s="36">
        <f t="shared" si="90"/>
        <v>0</v>
      </c>
      <c r="R374" s="36">
        <f t="shared" si="90"/>
        <v>0</v>
      </c>
      <c r="S374" s="36">
        <f t="shared" si="90"/>
        <v>0</v>
      </c>
      <c r="T374" s="36">
        <f t="shared" si="90"/>
        <v>0</v>
      </c>
      <c r="U374" s="327">
        <f t="shared" si="82"/>
        <v>0</v>
      </c>
      <c r="V374" s="36">
        <f t="shared" si="91"/>
        <v>0</v>
      </c>
      <c r="W374" s="36">
        <f t="shared" si="91"/>
        <v>0</v>
      </c>
      <c r="X374" s="36">
        <f t="shared" si="91"/>
        <v>0</v>
      </c>
      <c r="Y374" s="36">
        <f t="shared" si="91"/>
        <v>0</v>
      </c>
      <c r="Z374" s="36">
        <f t="shared" si="91"/>
        <v>0</v>
      </c>
      <c r="AA374" s="36">
        <f t="shared" si="91"/>
        <v>0</v>
      </c>
      <c r="AB374" s="36">
        <f t="shared" si="91"/>
        <v>0</v>
      </c>
      <c r="AC374" s="36">
        <f t="shared" si="91"/>
        <v>0</v>
      </c>
      <c r="AD374" s="59"/>
    </row>
    <row r="375" ht="15" spans="1:30">
      <c r="A375" s="43" t="s">
        <v>13209</v>
      </c>
      <c r="B375" s="317" t="s">
        <v>13210</v>
      </c>
      <c r="C375" s="327">
        <f t="shared" si="79"/>
        <v>0</v>
      </c>
      <c r="D375" s="327">
        <f t="shared" si="80"/>
        <v>0</v>
      </c>
      <c r="E375" s="36">
        <f t="shared" si="90"/>
        <v>0</v>
      </c>
      <c r="F375" s="36">
        <f t="shared" si="90"/>
        <v>0</v>
      </c>
      <c r="G375" s="36">
        <f t="shared" si="90"/>
        <v>0</v>
      </c>
      <c r="H375" s="36">
        <f t="shared" si="90"/>
        <v>0</v>
      </c>
      <c r="I375" s="36">
        <f t="shared" si="90"/>
        <v>0</v>
      </c>
      <c r="J375" s="36">
        <f t="shared" si="90"/>
        <v>0</v>
      </c>
      <c r="K375" s="36">
        <f t="shared" si="90"/>
        <v>0</v>
      </c>
      <c r="L375" s="36">
        <f t="shared" si="90"/>
        <v>0</v>
      </c>
      <c r="M375" s="36">
        <f t="shared" si="90"/>
        <v>0</v>
      </c>
      <c r="N375" s="36">
        <f t="shared" si="90"/>
        <v>0</v>
      </c>
      <c r="O375" s="36">
        <f t="shared" si="90"/>
        <v>0</v>
      </c>
      <c r="P375" s="36">
        <f t="shared" si="90"/>
        <v>0</v>
      </c>
      <c r="Q375" s="36">
        <f t="shared" si="90"/>
        <v>0</v>
      </c>
      <c r="R375" s="36">
        <f t="shared" si="90"/>
        <v>0</v>
      </c>
      <c r="S375" s="36">
        <f t="shared" si="90"/>
        <v>0</v>
      </c>
      <c r="T375" s="36">
        <f t="shared" si="90"/>
        <v>0</v>
      </c>
      <c r="U375" s="327">
        <f t="shared" si="82"/>
        <v>0</v>
      </c>
      <c r="V375" s="36">
        <f t="shared" si="91"/>
        <v>0</v>
      </c>
      <c r="W375" s="36">
        <f t="shared" si="91"/>
        <v>0</v>
      </c>
      <c r="X375" s="36">
        <f t="shared" si="91"/>
        <v>0</v>
      </c>
      <c r="Y375" s="36">
        <f t="shared" si="91"/>
        <v>0</v>
      </c>
      <c r="Z375" s="36">
        <f t="shared" si="91"/>
        <v>0</v>
      </c>
      <c r="AA375" s="36">
        <f t="shared" si="91"/>
        <v>0</v>
      </c>
      <c r="AB375" s="36">
        <f t="shared" si="91"/>
        <v>0</v>
      </c>
      <c r="AC375" s="36">
        <f t="shared" si="91"/>
        <v>0</v>
      </c>
      <c r="AD375" s="59"/>
    </row>
    <row r="376" ht="15" spans="1:30">
      <c r="A376" s="43" t="s">
        <v>13211</v>
      </c>
      <c r="B376" s="317" t="s">
        <v>13212</v>
      </c>
      <c r="C376" s="327">
        <f t="shared" si="79"/>
        <v>0</v>
      </c>
      <c r="D376" s="327">
        <f t="shared" si="80"/>
        <v>0</v>
      </c>
      <c r="E376" s="36">
        <f t="shared" si="90"/>
        <v>0</v>
      </c>
      <c r="F376" s="36">
        <f t="shared" si="90"/>
        <v>0</v>
      </c>
      <c r="G376" s="36">
        <f t="shared" si="90"/>
        <v>0</v>
      </c>
      <c r="H376" s="36">
        <f t="shared" si="90"/>
        <v>0</v>
      </c>
      <c r="I376" s="36">
        <f t="shared" si="90"/>
        <v>0</v>
      </c>
      <c r="J376" s="36">
        <f t="shared" si="90"/>
        <v>0</v>
      </c>
      <c r="K376" s="36">
        <f t="shared" si="90"/>
        <v>0</v>
      </c>
      <c r="L376" s="36">
        <f t="shared" si="90"/>
        <v>0</v>
      </c>
      <c r="M376" s="36">
        <f t="shared" si="90"/>
        <v>0</v>
      </c>
      <c r="N376" s="36">
        <f t="shared" si="90"/>
        <v>0</v>
      </c>
      <c r="O376" s="36">
        <f t="shared" si="90"/>
        <v>0</v>
      </c>
      <c r="P376" s="36">
        <f t="shared" si="90"/>
        <v>0</v>
      </c>
      <c r="Q376" s="36">
        <f t="shared" si="90"/>
        <v>0</v>
      </c>
      <c r="R376" s="36">
        <f t="shared" si="90"/>
        <v>0</v>
      </c>
      <c r="S376" s="36">
        <f t="shared" si="90"/>
        <v>0</v>
      </c>
      <c r="T376" s="36">
        <f t="shared" si="90"/>
        <v>0</v>
      </c>
      <c r="U376" s="327">
        <f t="shared" ref="U376" si="92">SUM(V376:AC376)</f>
        <v>0</v>
      </c>
      <c r="V376" s="36">
        <f t="shared" si="91"/>
        <v>0</v>
      </c>
      <c r="W376" s="36">
        <f t="shared" si="91"/>
        <v>0</v>
      </c>
      <c r="X376" s="36">
        <f t="shared" si="91"/>
        <v>0</v>
      </c>
      <c r="Y376" s="36">
        <f t="shared" si="91"/>
        <v>0</v>
      </c>
      <c r="Z376" s="36">
        <f t="shared" si="91"/>
        <v>0</v>
      </c>
      <c r="AA376" s="36">
        <f t="shared" si="91"/>
        <v>0</v>
      </c>
      <c r="AB376" s="36">
        <f t="shared" si="91"/>
        <v>0</v>
      </c>
      <c r="AC376" s="36">
        <f t="shared" si="91"/>
        <v>0</v>
      </c>
      <c r="AD376" s="59"/>
    </row>
    <row r="377" s="17" customFormat="1" ht="15" spans="1:30">
      <c r="A377" s="65"/>
      <c r="B377" s="283"/>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59"/>
    </row>
    <row r="378" s="17" customFormat="1" ht="15" spans="1:30">
      <c r="A378" s="65"/>
      <c r="B378" s="283"/>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59"/>
    </row>
    <row r="379" s="17" customFormat="1" ht="15" spans="1:30">
      <c r="A379" s="65"/>
      <c r="B379" s="283"/>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59"/>
    </row>
    <row r="380" s="17" customFormat="1" ht="15" spans="1:30">
      <c r="A380" s="65"/>
      <c r="B380" s="283"/>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59"/>
    </row>
    <row r="381" s="17" customFormat="1" ht="15" spans="1:30">
      <c r="A381" s="65"/>
      <c r="B381" s="283"/>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59"/>
    </row>
    <row r="382" s="17" customFormat="1" ht="15" spans="1:30">
      <c r="A382" s="65"/>
      <c r="B382" s="283"/>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59"/>
    </row>
    <row r="383" s="17" customFormat="1" ht="15" spans="1:30">
      <c r="A383" s="65"/>
      <c r="B383" s="283"/>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59"/>
    </row>
    <row r="384" s="17" customFormat="1" ht="15" spans="1:30">
      <c r="A384" s="65"/>
      <c r="B384" s="283"/>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59"/>
    </row>
    <row r="385" s="17" customFormat="1" ht="15" spans="1:30">
      <c r="A385" s="65"/>
      <c r="B385" s="283"/>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59"/>
    </row>
    <row r="386" s="17" customFormat="1" ht="15" spans="1:30">
      <c r="A386" s="65"/>
      <c r="B386" s="283"/>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59"/>
    </row>
    <row r="387" s="17" customFormat="1" ht="15" spans="1:30">
      <c r="A387" s="65"/>
      <c r="B387" s="283"/>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59"/>
    </row>
    <row r="388" s="17" customFormat="1" ht="15" spans="1:30">
      <c r="A388" s="65"/>
      <c r="B388" s="283"/>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59"/>
    </row>
    <row r="389" s="17" customFormat="1" ht="15" spans="1:30">
      <c r="A389" s="65"/>
      <c r="B389" s="283"/>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59"/>
    </row>
    <row r="390" s="17" customFormat="1" ht="15" spans="1:30">
      <c r="A390" s="65"/>
      <c r="B390" s="283"/>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59"/>
    </row>
    <row r="391" s="17" customFormat="1" ht="15" spans="1:30">
      <c r="A391" s="65"/>
      <c r="B391" s="283"/>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59"/>
    </row>
    <row r="392" s="17" customFormat="1" ht="15" spans="1:30">
      <c r="A392" s="65"/>
      <c r="B392" s="283"/>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59"/>
    </row>
    <row r="393" s="17" customFormat="1" ht="15" spans="1:30">
      <c r="A393" s="65"/>
      <c r="B393" s="283"/>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59"/>
    </row>
    <row r="394" s="17" customFormat="1" ht="15" spans="1:30">
      <c r="A394" s="65"/>
      <c r="B394" s="283"/>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59"/>
    </row>
    <row r="395" s="17" customFormat="1" ht="15" spans="1:30">
      <c r="A395" s="65"/>
      <c r="B395" s="283"/>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59"/>
    </row>
    <row r="396" s="17" customFormat="1" ht="15" spans="1:30">
      <c r="A396" s="65"/>
      <c r="B396" s="283"/>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59"/>
    </row>
    <row r="397" s="17" customFormat="1" ht="15" spans="1:30">
      <c r="A397" s="65"/>
      <c r="B397" s="283"/>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59"/>
    </row>
    <row r="398" s="17" customFormat="1" ht="15" spans="1:30">
      <c r="A398" s="70"/>
      <c r="B398" s="283"/>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59"/>
    </row>
    <row r="399" s="17" customFormat="1" ht="15" spans="1:30">
      <c r="A399" s="65"/>
      <c r="B399" s="283"/>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59"/>
    </row>
    <row r="400" s="17" customFormat="1" ht="15" spans="1:30">
      <c r="A400" s="70"/>
      <c r="B400" s="283"/>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59"/>
    </row>
    <row r="401" s="17" customFormat="1" ht="15" spans="1:30">
      <c r="A401" s="70"/>
      <c r="B401" s="283"/>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59"/>
    </row>
    <row r="402" s="17" customFormat="1" ht="15" spans="1:30">
      <c r="A402" s="70"/>
      <c r="B402" s="283"/>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59"/>
    </row>
    <row r="403" s="17" customFormat="1" ht="15" spans="1:30">
      <c r="A403" s="70"/>
      <c r="B403" s="283"/>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59"/>
    </row>
    <row r="404" s="17" customFormat="1" ht="15" spans="1:30">
      <c r="A404" s="70"/>
      <c r="B404" s="283"/>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59"/>
    </row>
    <row r="405" s="17" customFormat="1" ht="15" spans="1:30">
      <c r="A405" s="70"/>
      <c r="B405" s="283"/>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59"/>
    </row>
    <row r="406" s="17" customFormat="1" ht="15" spans="1:30">
      <c r="A406" s="65"/>
      <c r="B406" s="283"/>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59"/>
    </row>
    <row r="407" s="17" customFormat="1" ht="15" spans="1:30">
      <c r="A407" s="65"/>
      <c r="B407" s="283"/>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59"/>
    </row>
    <row r="408" s="17" customFormat="1" ht="15" spans="1:30">
      <c r="A408" s="65"/>
      <c r="B408" s="283"/>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59"/>
    </row>
    <row r="409" s="17" customFormat="1" ht="15" spans="1:30">
      <c r="A409" s="65"/>
      <c r="B409" s="283"/>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59"/>
    </row>
    <row r="410" s="17" customFormat="1" ht="15" spans="1:30">
      <c r="A410" s="65"/>
      <c r="B410" s="283"/>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59"/>
    </row>
    <row r="411" s="17" customFormat="1" ht="15" spans="1:30">
      <c r="A411" s="65"/>
      <c r="B411" s="283"/>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59"/>
    </row>
    <row r="412" s="17" customFormat="1" ht="15" spans="1:30">
      <c r="A412" s="65"/>
      <c r="B412" s="283"/>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59"/>
    </row>
    <row r="413" s="17" customFormat="1" ht="15" spans="1:30">
      <c r="A413" s="65"/>
      <c r="B413" s="283"/>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59"/>
    </row>
    <row r="414" s="17" customFormat="1" ht="15" spans="1:30">
      <c r="A414" s="65"/>
      <c r="B414" s="283"/>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59"/>
    </row>
    <row r="415" s="17" customFormat="1" ht="15" spans="1:30">
      <c r="A415" s="65"/>
      <c r="B415" s="283"/>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59"/>
    </row>
    <row r="416" s="17" customFormat="1" ht="15" spans="1:30">
      <c r="A416" s="65"/>
      <c r="B416" s="283"/>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59"/>
    </row>
    <row r="417" s="17" customFormat="1" ht="15" spans="1:30">
      <c r="A417" s="65"/>
      <c r="B417" s="283"/>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59"/>
    </row>
    <row r="418" s="17" customFormat="1" ht="15" spans="1:30">
      <c r="A418" s="65"/>
      <c r="B418" s="283"/>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59"/>
    </row>
    <row r="419" s="17" customFormat="1" ht="15" spans="1:30">
      <c r="A419" s="65"/>
      <c r="B419" s="283"/>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59"/>
    </row>
    <row r="420" s="17" customFormat="1" ht="15" spans="1:30">
      <c r="A420" s="65"/>
      <c r="B420" s="283"/>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59"/>
    </row>
    <row r="421" s="17" customFormat="1" ht="15" spans="1:30">
      <c r="A421" s="65"/>
      <c r="B421" s="283"/>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59"/>
    </row>
    <row r="422" s="17" customFormat="1" ht="15" spans="1:30">
      <c r="A422" s="65"/>
      <c r="B422" s="283"/>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59"/>
    </row>
    <row r="423" s="17" customFormat="1" ht="15" spans="1:30">
      <c r="A423" s="65"/>
      <c r="B423" s="283"/>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59"/>
    </row>
    <row r="424" s="17" customFormat="1" ht="15" spans="1:30">
      <c r="A424" s="70"/>
      <c r="B424" s="283"/>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59"/>
    </row>
    <row r="425" s="17" customFormat="1" ht="15" spans="1:30">
      <c r="A425" s="65"/>
      <c r="B425" s="283"/>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59"/>
    </row>
    <row r="426" s="17" customFormat="1" ht="15" spans="1:30">
      <c r="A426" s="70"/>
      <c r="B426" s="283"/>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59"/>
    </row>
    <row r="427" s="17" customFormat="1" ht="15" spans="1:30">
      <c r="A427" s="70"/>
      <c r="B427" s="283"/>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59"/>
    </row>
    <row r="428" s="17" customFormat="1" ht="15" spans="1:30">
      <c r="A428" s="70"/>
      <c r="B428" s="283"/>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59"/>
    </row>
    <row r="429" s="17" customFormat="1" ht="15" spans="1:30">
      <c r="A429" s="65"/>
      <c r="B429" s="283"/>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59"/>
    </row>
    <row r="430" s="17" customFormat="1" ht="15" spans="1:30">
      <c r="A430" s="65"/>
      <c r="B430" s="283"/>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59"/>
    </row>
    <row r="431" s="17" customFormat="1" ht="15" spans="1:30">
      <c r="A431" s="65"/>
      <c r="B431" s="283"/>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59"/>
    </row>
    <row r="432" s="17" customFormat="1" ht="15" spans="1:30">
      <c r="A432" s="65"/>
      <c r="B432" s="283"/>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59"/>
    </row>
    <row r="433" s="17" customFormat="1" ht="15" spans="1:30">
      <c r="A433" s="65"/>
      <c r="B433" s="283"/>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59"/>
    </row>
    <row r="434" s="17" customFormat="1" ht="15" spans="1:30">
      <c r="A434" s="65"/>
      <c r="B434" s="283"/>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59"/>
    </row>
    <row r="435" s="17" customFormat="1" ht="15" spans="1:30">
      <c r="A435" s="65"/>
      <c r="B435" s="283"/>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59"/>
    </row>
    <row r="436" s="17" customFormat="1" ht="15" spans="1:30">
      <c r="A436" s="65"/>
      <c r="B436" s="283"/>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59"/>
    </row>
    <row r="437" s="17" customFormat="1" ht="15" spans="1:30">
      <c r="A437" s="65"/>
      <c r="B437" s="283"/>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59"/>
    </row>
    <row r="438" s="17" customFormat="1" ht="15" spans="1:30">
      <c r="A438" s="65"/>
      <c r="B438" s="283"/>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59"/>
    </row>
    <row r="439" s="17" customFormat="1" ht="15" spans="1:30">
      <c r="A439" s="65"/>
      <c r="B439" s="283"/>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59"/>
    </row>
    <row r="440" s="17" customFormat="1" ht="15" spans="1:30">
      <c r="A440" s="65"/>
      <c r="B440" s="283"/>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59"/>
    </row>
    <row r="441" s="17" customFormat="1" ht="15" spans="1:30">
      <c r="A441" s="65"/>
      <c r="B441" s="283"/>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59"/>
    </row>
    <row r="442" s="17" customFormat="1" ht="15" spans="1:30">
      <c r="A442" s="65"/>
      <c r="B442" s="283"/>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59"/>
    </row>
    <row r="443" s="17" customFormat="1" ht="15" spans="1:30">
      <c r="A443" s="65"/>
      <c r="B443" s="283"/>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59"/>
    </row>
    <row r="444" s="17" customFormat="1" ht="15" spans="1:30">
      <c r="A444" s="65"/>
      <c r="B444" s="283"/>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59"/>
    </row>
    <row r="445" s="17" customFormat="1" ht="15" spans="1:30">
      <c r="A445" s="65"/>
      <c r="B445" s="283"/>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59"/>
    </row>
    <row r="446" s="17" customFormat="1" ht="15" spans="1:30">
      <c r="A446" s="65"/>
      <c r="B446" s="283"/>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59"/>
    </row>
    <row r="447" s="17" customFormat="1" ht="15" spans="1:30">
      <c r="A447" s="65"/>
      <c r="B447" s="283"/>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59"/>
    </row>
    <row r="448" s="17" customFormat="1" ht="15" spans="1:30">
      <c r="A448" s="65"/>
      <c r="B448" s="283"/>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59"/>
    </row>
    <row r="449" s="17" customFormat="1" ht="15" spans="1:30">
      <c r="A449" s="70"/>
      <c r="B449" s="283"/>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59"/>
    </row>
    <row r="450" s="17" customFormat="1" ht="15" spans="1:30">
      <c r="A450" s="65"/>
      <c r="B450" s="283"/>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59"/>
    </row>
    <row r="451" s="17" customFormat="1" ht="15" spans="1:30">
      <c r="A451" s="65"/>
      <c r="B451" s="283"/>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59"/>
    </row>
    <row r="452" s="17" customFormat="1" ht="15" spans="1:30">
      <c r="A452" s="65"/>
      <c r="B452" s="283"/>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59"/>
    </row>
    <row r="453" s="17" customFormat="1" ht="15" spans="1:30">
      <c r="A453" s="65"/>
      <c r="B453" s="283"/>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59"/>
    </row>
    <row r="454" s="17" customFormat="1" ht="15" spans="1:30">
      <c r="A454" s="65"/>
      <c r="B454" s="283"/>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59"/>
    </row>
    <row r="455" s="17" customFormat="1" ht="15" spans="1:30">
      <c r="A455" s="65"/>
      <c r="B455" s="283"/>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59"/>
    </row>
    <row r="456" s="17" customFormat="1" ht="15" spans="1:30">
      <c r="A456" s="65"/>
      <c r="B456" s="283"/>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59"/>
    </row>
    <row r="457" s="17" customFormat="1" ht="15" spans="1:30">
      <c r="A457" s="65"/>
      <c r="B457" s="283"/>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59"/>
    </row>
    <row r="458" s="17" customFormat="1" ht="15" spans="1:30">
      <c r="A458" s="65"/>
      <c r="B458" s="283"/>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59"/>
    </row>
    <row r="459" s="17" customFormat="1" ht="15" spans="1:30">
      <c r="A459" s="65"/>
      <c r="B459" s="283"/>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59"/>
    </row>
    <row r="460" s="17" customFormat="1" ht="15" spans="1:30">
      <c r="A460" s="65"/>
      <c r="B460" s="283"/>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59"/>
    </row>
    <row r="461" s="17" customFormat="1" ht="15" spans="1:30">
      <c r="A461" s="65"/>
      <c r="B461" s="283"/>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59"/>
    </row>
    <row r="462" s="17" customFormat="1" ht="15" spans="1:30">
      <c r="A462" s="65"/>
      <c r="B462" s="283"/>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59"/>
    </row>
    <row r="463" s="17" customFormat="1" ht="15" spans="1:30">
      <c r="A463" s="65"/>
      <c r="B463" s="283"/>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59"/>
    </row>
    <row r="464" s="17" customFormat="1" ht="15" spans="1:30">
      <c r="A464" s="71"/>
      <c r="B464" s="286"/>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59"/>
    </row>
    <row r="465" s="17" customFormat="1" ht="15" spans="1:30">
      <c r="A465" s="65"/>
      <c r="B465" s="283"/>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59"/>
    </row>
    <row r="466" s="17" customFormat="1" ht="15" spans="1:30">
      <c r="A466" s="65"/>
      <c r="B466" s="283"/>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59"/>
    </row>
    <row r="467" s="17" customFormat="1" ht="15" spans="1:30">
      <c r="A467" s="65"/>
      <c r="B467" s="283"/>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59"/>
    </row>
    <row r="468" s="17" customFormat="1" ht="15" spans="1:30">
      <c r="A468" s="65"/>
      <c r="B468" s="283"/>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59"/>
    </row>
    <row r="469" s="17" customFormat="1" ht="15" spans="1:30">
      <c r="A469" s="65"/>
      <c r="B469" s="283"/>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59"/>
    </row>
    <row r="470" s="17" customFormat="1" ht="15" spans="1:30">
      <c r="A470" s="74"/>
      <c r="B470" s="28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59"/>
    </row>
    <row r="471" s="17" customFormat="1" ht="15" spans="1:30">
      <c r="A471" s="76"/>
      <c r="B471" s="288"/>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59"/>
    </row>
    <row r="472" s="17" customFormat="1" ht="15" spans="1:30">
      <c r="A472" s="79"/>
      <c r="B472" s="289"/>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59"/>
    </row>
    <row r="473" s="17" customFormat="1" ht="15" spans="1:30">
      <c r="A473" s="82"/>
      <c r="B473" s="290"/>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59"/>
    </row>
    <row r="474" s="17" customFormat="1" ht="15" spans="1:30">
      <c r="A474" s="65"/>
      <c r="B474" s="283"/>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59"/>
    </row>
    <row r="475" s="17" customFormat="1" ht="15" spans="1:30">
      <c r="A475" s="65"/>
      <c r="B475" s="283"/>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59"/>
    </row>
    <row r="476" s="17" customFormat="1" ht="15" spans="1:30">
      <c r="A476" s="85"/>
      <c r="B476" s="291"/>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59"/>
    </row>
    <row r="477" s="17" customFormat="1" ht="15" spans="1:30">
      <c r="A477" s="65"/>
      <c r="B477" s="283"/>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59"/>
    </row>
    <row r="478" s="17" customFormat="1" ht="15" spans="1:30">
      <c r="A478" s="65"/>
      <c r="B478" s="283"/>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59"/>
    </row>
    <row r="479" s="17" customFormat="1" ht="15" spans="1:30">
      <c r="A479" s="88"/>
      <c r="B479" s="292"/>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59"/>
    </row>
    <row r="480" s="17" customFormat="1" ht="15" spans="1:30">
      <c r="A480" s="91"/>
      <c r="B480" s="293"/>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59"/>
    </row>
    <row r="481" s="17" customFormat="1" ht="15" spans="1:30">
      <c r="A481" s="65"/>
      <c r="B481" s="283"/>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59"/>
    </row>
    <row r="482" s="17" customFormat="1" ht="15" spans="1:30">
      <c r="A482" s="65"/>
      <c r="B482" s="283"/>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59"/>
    </row>
    <row r="483" s="17" customFormat="1" ht="15" spans="1:30">
      <c r="A483" s="65"/>
      <c r="B483" s="283"/>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59"/>
    </row>
    <row r="484" s="17" customFormat="1" ht="15" spans="1:30">
      <c r="A484" s="65"/>
      <c r="B484" s="28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c r="AA484" s="93"/>
      <c r="AB484" s="93"/>
      <c r="AC484" s="93"/>
      <c r="AD484" s="59"/>
    </row>
    <row r="485" s="17" customFormat="1" ht="15" spans="1:30">
      <c r="A485" s="65"/>
      <c r="B485" s="28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c r="AA485" s="93"/>
      <c r="AB485" s="93"/>
      <c r="AC485" s="93"/>
      <c r="AD485" s="59"/>
    </row>
    <row r="486" s="17" customFormat="1" ht="15" spans="1:30">
      <c r="A486" s="65"/>
      <c r="B486" s="28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c r="AA486" s="93"/>
      <c r="AB486" s="93"/>
      <c r="AC486" s="93"/>
      <c r="AD486" s="59"/>
    </row>
    <row r="487" s="17" customFormat="1" ht="15" spans="1:30">
      <c r="A487" s="65"/>
      <c r="B487" s="28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c r="AA487" s="93"/>
      <c r="AB487" s="93"/>
      <c r="AC487" s="93"/>
      <c r="AD487" s="59"/>
    </row>
    <row r="488" s="17" customFormat="1" ht="15" spans="1:30">
      <c r="A488" s="65"/>
      <c r="B488" s="28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c r="AA488" s="93"/>
      <c r="AB488" s="93"/>
      <c r="AC488" s="93"/>
      <c r="AD488" s="59"/>
    </row>
    <row r="489" s="17" customFormat="1" ht="15" spans="1:30">
      <c r="A489" s="65"/>
      <c r="B489" s="28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c r="AA489" s="93"/>
      <c r="AB489" s="93"/>
      <c r="AC489" s="93"/>
      <c r="AD489" s="59"/>
    </row>
    <row r="490" s="17" customFormat="1" ht="15" spans="1:30">
      <c r="A490" s="65"/>
      <c r="B490" s="28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c r="AA490" s="93"/>
      <c r="AB490" s="93"/>
      <c r="AC490" s="93"/>
      <c r="AD490" s="59"/>
    </row>
    <row r="491" s="17" customFormat="1" ht="15" spans="1:30">
      <c r="A491" s="65"/>
      <c r="B491" s="28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c r="AA491" s="93"/>
      <c r="AB491" s="93"/>
      <c r="AC491" s="93"/>
      <c r="AD491" s="59"/>
    </row>
    <row r="492" s="17" customFormat="1" ht="15" spans="1:30">
      <c r="A492" s="65"/>
      <c r="B492" s="283"/>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59"/>
    </row>
    <row r="493" s="17" customFormat="1" ht="15" spans="1:30">
      <c r="A493" s="65"/>
      <c r="B493" s="283"/>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59"/>
    </row>
    <row r="494" s="17" customFormat="1" ht="15" spans="1:30">
      <c r="A494" s="65"/>
      <c r="B494" s="283"/>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59"/>
    </row>
    <row r="495" s="17" customFormat="1" ht="15" spans="1:30">
      <c r="A495" s="65"/>
      <c r="B495" s="283"/>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59"/>
    </row>
    <row r="496" s="17" customFormat="1" ht="15" spans="1:30">
      <c r="A496" s="65"/>
      <c r="B496" s="283"/>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59"/>
    </row>
    <row r="497" s="17" customFormat="1" ht="15" spans="1:30">
      <c r="A497" s="65"/>
      <c r="B497" s="283"/>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59"/>
    </row>
    <row r="498" s="17" customFormat="1" ht="15" spans="1:30">
      <c r="A498" s="65"/>
      <c r="B498" s="283"/>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59"/>
    </row>
    <row r="499" s="17" customFormat="1" ht="15" spans="1:30">
      <c r="A499" s="65"/>
      <c r="B499" s="283"/>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59"/>
    </row>
    <row r="500" s="17" customFormat="1" ht="15" spans="1:30">
      <c r="A500" s="65"/>
      <c r="B500" s="283"/>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59"/>
    </row>
    <row r="501" s="17" customFormat="1" ht="15" spans="1:30">
      <c r="A501" s="65"/>
      <c r="B501" s="283"/>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59"/>
    </row>
    <row r="502" s="17" customFormat="1" ht="15" spans="1:30">
      <c r="A502" s="65"/>
      <c r="B502" s="283"/>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59"/>
    </row>
    <row r="503" s="17" customFormat="1" ht="15" spans="1:30">
      <c r="A503" s="65"/>
      <c r="B503" s="283"/>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59"/>
    </row>
    <row r="504" s="17" customFormat="1" ht="15" spans="1:30">
      <c r="A504" s="65"/>
      <c r="B504" s="283"/>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59"/>
    </row>
    <row r="505" s="17" customFormat="1" ht="15" spans="1:30">
      <c r="A505" s="65"/>
      <c r="B505" s="283"/>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59"/>
    </row>
    <row r="506" s="17" customFormat="1" ht="15" spans="1:30">
      <c r="A506" s="65"/>
      <c r="B506" s="283"/>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59"/>
    </row>
    <row r="507" s="17" customFormat="1" ht="15" spans="1:30">
      <c r="A507" s="65"/>
      <c r="B507" s="283"/>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59"/>
    </row>
    <row r="508" s="17" customFormat="1" ht="15" spans="1:30">
      <c r="A508" s="65"/>
      <c r="B508" s="283"/>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59"/>
    </row>
    <row r="509" s="17" customFormat="1" ht="15" spans="1:30">
      <c r="A509" s="65"/>
      <c r="B509" s="283"/>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59"/>
    </row>
    <row r="510" s="17" customFormat="1" ht="15" spans="1:30">
      <c r="A510" s="65"/>
      <c r="B510" s="283"/>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59"/>
    </row>
    <row r="511" s="17" customFormat="1" ht="15" spans="1:30">
      <c r="A511" s="65"/>
      <c r="B511" s="283"/>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59"/>
    </row>
    <row r="512" s="17" customFormat="1" ht="15" spans="1:30">
      <c r="A512" s="65"/>
      <c r="B512" s="283"/>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59"/>
    </row>
    <row r="513" s="17" customFormat="1" ht="15" spans="1:30">
      <c r="A513" s="65"/>
      <c r="B513" s="283"/>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59"/>
    </row>
    <row r="514" s="17" customFormat="1" ht="15" spans="1:30">
      <c r="A514" s="95"/>
      <c r="B514" s="294"/>
      <c r="C514" s="97"/>
      <c r="D514" s="97"/>
      <c r="E514" s="97"/>
      <c r="F514" s="97"/>
      <c r="G514" s="97"/>
      <c r="H514" s="97"/>
      <c r="I514" s="97"/>
      <c r="J514" s="97"/>
      <c r="K514" s="97"/>
      <c r="L514" s="97"/>
      <c r="M514" s="97"/>
      <c r="N514" s="97"/>
      <c r="O514" s="97"/>
      <c r="P514" s="97"/>
      <c r="Q514" s="97"/>
      <c r="R514" s="97"/>
      <c r="S514" s="97"/>
      <c r="T514" s="97"/>
      <c r="U514" s="97"/>
      <c r="V514" s="97"/>
      <c r="W514" s="97"/>
      <c r="X514" s="97"/>
      <c r="Y514" s="97"/>
      <c r="Z514" s="97"/>
      <c r="AA514" s="97"/>
      <c r="AB514" s="97"/>
      <c r="AC514" s="97"/>
      <c r="AD514" s="59"/>
    </row>
    <row r="515" s="17" customFormat="1" ht="15" spans="1:30">
      <c r="A515" s="65"/>
      <c r="B515" s="283"/>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59"/>
    </row>
    <row r="516" s="17" customFormat="1" ht="15" spans="1:30">
      <c r="A516" s="65"/>
      <c r="B516" s="283"/>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59"/>
    </row>
    <row r="517" s="17" customFormat="1" ht="15" spans="1:30">
      <c r="A517" s="65"/>
      <c r="B517" s="283"/>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59"/>
    </row>
    <row r="518" s="17" customFormat="1" ht="15" spans="1:30">
      <c r="A518" s="65"/>
      <c r="B518" s="283"/>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59"/>
    </row>
    <row r="519" s="17" customFormat="1" ht="15" spans="1:30">
      <c r="A519" s="70"/>
      <c r="B519" s="283"/>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59"/>
    </row>
    <row r="520" s="17" customFormat="1" ht="15" spans="1:30">
      <c r="A520" s="65"/>
      <c r="B520" s="283"/>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59"/>
    </row>
    <row r="521" s="17" customFormat="1" ht="15" spans="1:30">
      <c r="A521" s="65"/>
      <c r="B521" s="283"/>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59"/>
    </row>
    <row r="522" s="17" customFormat="1" ht="15" spans="1:30">
      <c r="A522" s="65"/>
      <c r="B522" s="283"/>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59"/>
    </row>
    <row r="523" s="17" customFormat="1" ht="15" spans="1:30">
      <c r="A523" s="65"/>
      <c r="B523" s="283"/>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59"/>
    </row>
    <row r="524" s="17" customFormat="1" ht="15" spans="1:30">
      <c r="A524" s="65"/>
      <c r="B524" s="283"/>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59"/>
    </row>
    <row r="525" s="17" customFormat="1" ht="15" spans="1:30">
      <c r="A525" s="65"/>
      <c r="B525" s="283"/>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59"/>
    </row>
    <row r="526" s="17" customFormat="1" ht="15" spans="1:30">
      <c r="A526" s="65"/>
      <c r="B526" s="283"/>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59"/>
    </row>
    <row r="527" s="17" customFormat="1" ht="15" spans="1:30">
      <c r="A527" s="98"/>
      <c r="B527" s="295"/>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c r="AA527" s="99"/>
      <c r="AB527" s="99"/>
      <c r="AC527" s="99"/>
      <c r="AD527" s="59"/>
    </row>
    <row r="528" s="17" customFormat="1" ht="15" spans="1:30">
      <c r="A528" s="65"/>
      <c r="B528" s="283"/>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59"/>
    </row>
    <row r="529" s="17" customFormat="1" ht="15" spans="1:30">
      <c r="A529" s="65"/>
      <c r="B529" s="283"/>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59"/>
    </row>
    <row r="530" s="17" customFormat="1" ht="15" spans="1:30">
      <c r="A530" s="65"/>
      <c r="B530" s="283"/>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59"/>
    </row>
    <row r="531" s="17" customFormat="1" ht="15" spans="1:30">
      <c r="A531" s="65"/>
      <c r="B531" s="283"/>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59"/>
    </row>
    <row r="532" s="17" customFormat="1" ht="15" spans="1:30">
      <c r="A532" s="65"/>
      <c r="B532" s="283"/>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59"/>
    </row>
    <row r="533" s="17" customFormat="1" ht="15" spans="1:30">
      <c r="A533" s="65"/>
      <c r="B533" s="283"/>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59"/>
    </row>
    <row r="534" s="17" customFormat="1" ht="15" spans="1:30">
      <c r="A534" s="65"/>
      <c r="B534" s="283"/>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59"/>
    </row>
    <row r="535" s="17" customFormat="1" ht="15" spans="1:30">
      <c r="A535" s="65"/>
      <c r="B535" s="283"/>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59"/>
    </row>
    <row r="536" s="17" customFormat="1" ht="15" spans="1:30">
      <c r="A536" s="65"/>
      <c r="B536" s="283"/>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59"/>
    </row>
    <row r="537" s="17" customFormat="1" ht="15" spans="1:30">
      <c r="A537" s="65"/>
      <c r="B537" s="283"/>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59"/>
    </row>
    <row r="538" s="17" customFormat="1" ht="15" spans="1:30">
      <c r="A538" s="65"/>
      <c r="B538" s="283"/>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59"/>
    </row>
    <row r="539" s="17" customFormat="1" ht="15" spans="1:30">
      <c r="A539" s="65"/>
      <c r="B539" s="283"/>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59"/>
    </row>
    <row r="540" s="17" customFormat="1" ht="15" spans="1:30">
      <c r="A540" s="65"/>
      <c r="B540" s="283"/>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59"/>
    </row>
    <row r="541" s="17" customFormat="1" ht="15" spans="1:30">
      <c r="A541" s="65"/>
      <c r="B541" s="283"/>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59"/>
    </row>
    <row r="542" s="17" customFormat="1" ht="15" spans="1:30">
      <c r="A542" s="65"/>
      <c r="B542" s="283"/>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59"/>
    </row>
    <row r="543" s="17" customFormat="1" ht="15" spans="1:30">
      <c r="A543" s="65"/>
      <c r="B543" s="283"/>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59"/>
    </row>
    <row r="544" s="17" customFormat="1" ht="15" spans="1:30">
      <c r="A544" s="65"/>
      <c r="B544" s="283"/>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59"/>
    </row>
    <row r="545" s="17" customFormat="1" ht="15" spans="1:30">
      <c r="A545" s="65"/>
      <c r="B545" s="283"/>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59"/>
    </row>
    <row r="546" s="17" customFormat="1" ht="15" spans="1:30">
      <c r="A546" s="65"/>
      <c r="B546" s="283"/>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59"/>
    </row>
    <row r="547" s="17" customFormat="1" ht="15" spans="1:30">
      <c r="A547" s="65"/>
      <c r="B547" s="283"/>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59"/>
    </row>
    <row r="548" s="17" customFormat="1" ht="15" spans="1:30">
      <c r="A548" s="65"/>
      <c r="B548" s="283"/>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59"/>
    </row>
    <row r="549" s="17" customFormat="1" ht="15" spans="1:30">
      <c r="A549" s="65"/>
      <c r="B549" s="283"/>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59"/>
    </row>
    <row r="550" s="17" customFormat="1" ht="15" spans="1:30">
      <c r="A550" s="65"/>
      <c r="B550" s="283"/>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59"/>
    </row>
    <row r="551" s="17" customFormat="1" ht="15" spans="1:30">
      <c r="A551" s="65"/>
      <c r="B551" s="283"/>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59"/>
    </row>
    <row r="552" s="17" customFormat="1" ht="15" spans="1:30">
      <c r="A552" s="65"/>
      <c r="B552" s="283"/>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59"/>
    </row>
    <row r="553" s="17" customFormat="1" ht="15" spans="1:30">
      <c r="A553" s="65"/>
      <c r="B553" s="283"/>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59"/>
    </row>
    <row r="554" s="17" customFormat="1" ht="15" spans="1:30">
      <c r="A554" s="65"/>
      <c r="B554" s="283"/>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59"/>
    </row>
    <row r="555" s="17" customFormat="1" ht="15" spans="1:30">
      <c r="A555" s="65"/>
      <c r="B555" s="283"/>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59"/>
    </row>
    <row r="556" s="17" customFormat="1" ht="15" spans="1:30">
      <c r="A556" s="65"/>
      <c r="B556" s="283"/>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59"/>
    </row>
    <row r="557" s="17" customFormat="1" ht="15" spans="1:30">
      <c r="A557" s="65"/>
      <c r="B557" s="283"/>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59"/>
    </row>
    <row r="558" s="17" customFormat="1" ht="15" spans="1:30">
      <c r="A558" s="65"/>
      <c r="B558" s="283"/>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59"/>
    </row>
    <row r="559" s="17" customFormat="1" ht="15" spans="1:30">
      <c r="A559" s="65"/>
      <c r="B559" s="283"/>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59"/>
    </row>
    <row r="560" s="17" customFormat="1" ht="15" spans="1:30">
      <c r="A560" s="65"/>
      <c r="B560" s="283"/>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59"/>
    </row>
    <row r="561" s="17" customFormat="1" ht="15" spans="1:30">
      <c r="A561" s="65"/>
      <c r="B561" s="283"/>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59"/>
    </row>
    <row r="562" s="17" customFormat="1" ht="15" spans="1:30">
      <c r="A562" s="65"/>
      <c r="B562" s="283"/>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59"/>
    </row>
    <row r="563" s="17" customFormat="1" ht="15" spans="1:30">
      <c r="A563" s="65"/>
      <c r="B563" s="283"/>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59"/>
    </row>
    <row r="564" s="17" customFormat="1" ht="15" spans="1:30">
      <c r="A564" s="65"/>
      <c r="B564" s="283"/>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59"/>
    </row>
    <row r="565" s="17" customFormat="1" ht="15" spans="1:30">
      <c r="A565" s="65"/>
      <c r="B565" s="283"/>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59"/>
    </row>
    <row r="566" s="17" customFormat="1" ht="15" spans="1:30">
      <c r="A566" s="65"/>
      <c r="B566" s="283"/>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59"/>
    </row>
    <row r="567" s="17" customFormat="1" ht="15" spans="1:30">
      <c r="A567" s="65"/>
      <c r="B567" s="283"/>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59"/>
    </row>
    <row r="568" s="17" customFormat="1" ht="15" spans="1:30">
      <c r="A568" s="65"/>
      <c r="B568" s="283"/>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59"/>
    </row>
    <row r="569" s="17" customFormat="1" ht="15" spans="1:30">
      <c r="A569" s="65"/>
      <c r="B569" s="283"/>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59"/>
    </row>
    <row r="570" s="17" customFormat="1" ht="15" spans="1:30">
      <c r="A570" s="65"/>
      <c r="B570" s="283"/>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59"/>
    </row>
    <row r="571" s="17" customFormat="1" ht="15" spans="1:30">
      <c r="A571" s="65"/>
      <c r="B571" s="283"/>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59"/>
    </row>
    <row r="572" s="17" customFormat="1" ht="15" spans="1:30">
      <c r="A572" s="65"/>
      <c r="B572" s="283"/>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59"/>
    </row>
    <row r="573" s="17" customFormat="1" ht="15" spans="1:30">
      <c r="A573" s="65"/>
      <c r="B573" s="283"/>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59"/>
    </row>
    <row r="574" s="17" customFormat="1" ht="15" spans="1:30">
      <c r="A574" s="65"/>
      <c r="B574" s="283"/>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59"/>
    </row>
    <row r="575" s="17" customFormat="1" ht="15" spans="1:30">
      <c r="A575" s="65"/>
      <c r="B575" s="283"/>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59"/>
    </row>
    <row r="576" s="17" customFormat="1" ht="15" spans="1:30">
      <c r="A576" s="65"/>
      <c r="B576" s="283"/>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59"/>
    </row>
    <row r="577" s="17" customFormat="1" ht="15" spans="1:30">
      <c r="A577" s="65"/>
      <c r="B577" s="283"/>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59"/>
    </row>
    <row r="578" s="17" customFormat="1" ht="15" spans="1:30">
      <c r="A578" s="65"/>
      <c r="B578" s="283"/>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59"/>
    </row>
    <row r="579" s="17" customFormat="1" ht="15" spans="1:30">
      <c r="A579" s="65"/>
      <c r="B579" s="283"/>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59"/>
    </row>
    <row r="580" s="17" customFormat="1" ht="15" spans="1:30">
      <c r="A580" s="65"/>
      <c r="B580" s="283"/>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59"/>
    </row>
    <row r="581" s="17" customFormat="1" ht="15" spans="1:30">
      <c r="A581" s="65"/>
      <c r="B581" s="283"/>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59"/>
    </row>
    <row r="582" s="17" customFormat="1" ht="15" spans="1:30">
      <c r="A582" s="65"/>
      <c r="B582" s="283"/>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59"/>
    </row>
    <row r="583" s="17" customFormat="1" ht="15" spans="1:30">
      <c r="A583" s="65"/>
      <c r="B583" s="283"/>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59"/>
    </row>
    <row r="584" s="17" customFormat="1" ht="15" spans="1:30">
      <c r="A584" s="65"/>
      <c r="B584" s="283"/>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59"/>
    </row>
    <row r="585" s="17" customFormat="1" ht="15" spans="1:30">
      <c r="A585" s="65"/>
      <c r="B585" s="283"/>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59"/>
    </row>
    <row r="586" s="17" customFormat="1" ht="15" spans="1:30">
      <c r="A586" s="65"/>
      <c r="B586" s="283"/>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59"/>
    </row>
    <row r="587" s="17" customFormat="1" ht="15" spans="1:30">
      <c r="A587" s="65"/>
      <c r="B587" s="283"/>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59"/>
    </row>
    <row r="588" s="17" customFormat="1" ht="15" spans="1:30">
      <c r="A588" s="65"/>
      <c r="B588" s="283"/>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59"/>
    </row>
    <row r="589" s="17" customFormat="1" ht="15" spans="1:30">
      <c r="A589" s="65"/>
      <c r="B589" s="283"/>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59"/>
    </row>
    <row r="590" s="17" customFormat="1" ht="15" spans="1:30">
      <c r="A590" s="65"/>
      <c r="B590" s="283"/>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59"/>
    </row>
    <row r="591" s="17" customFormat="1" ht="15" spans="1:30">
      <c r="A591" s="65"/>
      <c r="B591" s="283"/>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59"/>
    </row>
    <row r="592" s="17" customFormat="1" ht="15" spans="1:30">
      <c r="A592" s="65"/>
      <c r="B592" s="283"/>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59"/>
    </row>
    <row r="593" s="17" customFormat="1" ht="15" spans="1:30">
      <c r="A593" s="65"/>
      <c r="B593" s="283"/>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59"/>
    </row>
    <row r="594" s="17" customFormat="1" ht="15" spans="1:30">
      <c r="A594" s="65"/>
      <c r="B594" s="283"/>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59"/>
    </row>
    <row r="595" s="17" customFormat="1" ht="15" spans="1:30">
      <c r="A595" s="70"/>
      <c r="B595" s="283"/>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59"/>
    </row>
    <row r="596" s="17" customFormat="1" ht="15" spans="1:30">
      <c r="A596" s="101"/>
      <c r="B596" s="283"/>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59"/>
    </row>
    <row r="597" s="17" customFormat="1" ht="15" spans="1:30">
      <c r="A597" s="101"/>
      <c r="B597" s="283"/>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59"/>
    </row>
    <row r="598" s="17" customFormat="1" ht="15" spans="1:30">
      <c r="A598" s="101"/>
      <c r="B598" s="283"/>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59"/>
    </row>
    <row r="599" s="17" customFormat="1" ht="15" spans="1:30">
      <c r="A599" s="101"/>
      <c r="B599" s="283"/>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59"/>
    </row>
    <row r="600" spans="1:29">
      <c r="A600" s="331"/>
      <c r="B600" s="331"/>
      <c r="C600" s="331"/>
      <c r="D600" s="331"/>
      <c r="E600" s="331"/>
      <c r="F600" s="331"/>
      <c r="G600" s="331"/>
      <c r="H600" s="331"/>
      <c r="I600" s="331"/>
      <c r="J600" s="331"/>
      <c r="K600" s="331"/>
      <c r="L600" s="331"/>
      <c r="M600" s="331"/>
      <c r="N600" s="331"/>
      <c r="O600" s="331"/>
      <c r="P600" s="331"/>
      <c r="Q600" s="331"/>
      <c r="R600" s="331"/>
      <c r="S600" s="331"/>
      <c r="T600" s="331"/>
      <c r="U600" s="331"/>
      <c r="V600" s="331"/>
      <c r="W600" s="331"/>
      <c r="X600" s="331"/>
      <c r="Y600" s="331"/>
      <c r="Z600" s="331"/>
      <c r="AA600" s="331"/>
      <c r="AB600" s="332"/>
      <c r="AC600" s="331"/>
    </row>
    <row r="601" spans="1:29">
      <c r="A601" s="331"/>
      <c r="B601" s="331"/>
      <c r="C601" s="331"/>
      <c r="D601" s="331"/>
      <c r="E601" s="331"/>
      <c r="F601" s="331"/>
      <c r="G601" s="331"/>
      <c r="H601" s="331"/>
      <c r="I601" s="331"/>
      <c r="J601" s="331"/>
      <c r="K601" s="331"/>
      <c r="L601" s="331"/>
      <c r="M601" s="331"/>
      <c r="N601" s="331"/>
      <c r="O601" s="331"/>
      <c r="P601" s="331"/>
      <c r="Q601" s="331"/>
      <c r="R601" s="331"/>
      <c r="S601" s="331"/>
      <c r="T601" s="331"/>
      <c r="U601" s="331"/>
      <c r="V601" s="331"/>
      <c r="W601" s="331"/>
      <c r="X601" s="331"/>
      <c r="Y601" s="331"/>
      <c r="Z601" s="331"/>
      <c r="AA601" s="331"/>
      <c r="AB601" s="332"/>
      <c r="AC601" s="331"/>
    </row>
    <row r="602" spans="1:29">
      <c r="A602" s="331"/>
      <c r="B602" s="331"/>
      <c r="C602" s="331"/>
      <c r="D602" s="331"/>
      <c r="E602" s="331"/>
      <c r="F602" s="331"/>
      <c r="G602" s="331"/>
      <c r="H602" s="331"/>
      <c r="I602" s="331"/>
      <c r="J602" s="331"/>
      <c r="K602" s="331"/>
      <c r="L602" s="331"/>
      <c r="M602" s="331"/>
      <c r="N602" s="331"/>
      <c r="O602" s="331"/>
      <c r="P602" s="331"/>
      <c r="Q602" s="331"/>
      <c r="R602" s="331"/>
      <c r="S602" s="331"/>
      <c r="T602" s="331"/>
      <c r="U602" s="331"/>
      <c r="V602" s="331"/>
      <c r="W602" s="331"/>
      <c r="X602" s="331"/>
      <c r="Y602" s="331"/>
      <c r="Z602" s="331"/>
      <c r="AA602" s="331"/>
      <c r="AB602" s="332"/>
      <c r="AC602" s="331"/>
    </row>
    <row r="603" spans="1:29">
      <c r="A603" s="331"/>
      <c r="B603" s="331"/>
      <c r="C603" s="331"/>
      <c r="D603" s="331"/>
      <c r="E603" s="331"/>
      <c r="F603" s="331"/>
      <c r="G603" s="331"/>
      <c r="H603" s="331"/>
      <c r="I603" s="331"/>
      <c r="J603" s="331"/>
      <c r="K603" s="331"/>
      <c r="L603" s="331"/>
      <c r="M603" s="331"/>
      <c r="N603" s="331"/>
      <c r="O603" s="331"/>
      <c r="P603" s="331"/>
      <c r="Q603" s="331"/>
      <c r="R603" s="331"/>
      <c r="S603" s="331"/>
      <c r="T603" s="331"/>
      <c r="U603" s="331"/>
      <c r="V603" s="331"/>
      <c r="W603" s="331"/>
      <c r="X603" s="331"/>
      <c r="Y603" s="331"/>
      <c r="Z603" s="331"/>
      <c r="AA603" s="331"/>
      <c r="AB603" s="332"/>
      <c r="AC603" s="331"/>
    </row>
    <row r="604" spans="1:29">
      <c r="A604" s="331"/>
      <c r="B604" s="331"/>
      <c r="C604" s="331"/>
      <c r="D604" s="331"/>
      <c r="E604" s="331"/>
      <c r="F604" s="331"/>
      <c r="G604" s="331"/>
      <c r="H604" s="331"/>
      <c r="I604" s="331"/>
      <c r="J604" s="331"/>
      <c r="K604" s="331"/>
      <c r="L604" s="331"/>
      <c r="M604" s="331"/>
      <c r="N604" s="331"/>
      <c r="O604" s="331"/>
      <c r="P604" s="331"/>
      <c r="Q604" s="331"/>
      <c r="R604" s="331"/>
      <c r="S604" s="331"/>
      <c r="T604" s="331"/>
      <c r="U604" s="331"/>
      <c r="V604" s="331"/>
      <c r="W604" s="331"/>
      <c r="X604" s="331"/>
      <c r="Y604" s="331"/>
      <c r="Z604" s="331"/>
      <c r="AA604" s="331"/>
      <c r="AB604" s="332"/>
      <c r="AC604" s="331"/>
    </row>
    <row r="605" spans="1:29">
      <c r="A605" s="331"/>
      <c r="B605" s="331"/>
      <c r="C605" s="331"/>
      <c r="D605" s="331"/>
      <c r="E605" s="331"/>
      <c r="F605" s="331"/>
      <c r="G605" s="331"/>
      <c r="H605" s="331"/>
      <c r="I605" s="331"/>
      <c r="J605" s="331"/>
      <c r="K605" s="331"/>
      <c r="L605" s="331"/>
      <c r="M605" s="331"/>
      <c r="N605" s="331"/>
      <c r="O605" s="331"/>
      <c r="P605" s="331"/>
      <c r="Q605" s="331"/>
      <c r="R605" s="331"/>
      <c r="S605" s="331"/>
      <c r="T605" s="331"/>
      <c r="U605" s="331"/>
      <c r="V605" s="331"/>
      <c r="W605" s="331"/>
      <c r="X605" s="331"/>
      <c r="Y605" s="331"/>
      <c r="Z605" s="331"/>
      <c r="AA605" s="331"/>
      <c r="AB605" s="332"/>
      <c r="AC605" s="331"/>
    </row>
    <row r="606" spans="1:29">
      <c r="A606" s="331"/>
      <c r="B606" s="331"/>
      <c r="C606" s="331"/>
      <c r="D606" s="331"/>
      <c r="E606" s="331"/>
      <c r="F606" s="331"/>
      <c r="G606" s="331"/>
      <c r="H606" s="331"/>
      <c r="I606" s="331"/>
      <c r="J606" s="331"/>
      <c r="K606" s="331"/>
      <c r="L606" s="331"/>
      <c r="M606" s="331"/>
      <c r="N606" s="331"/>
      <c r="O606" s="331"/>
      <c r="P606" s="331"/>
      <c r="Q606" s="331"/>
      <c r="R606" s="331"/>
      <c r="S606" s="331"/>
      <c r="T606" s="331"/>
      <c r="U606" s="331"/>
      <c r="V606" s="331"/>
      <c r="W606" s="331"/>
      <c r="X606" s="331"/>
      <c r="Y606" s="331"/>
      <c r="Z606" s="331"/>
      <c r="AA606" s="331"/>
      <c r="AB606" s="332"/>
      <c r="AC606" s="331"/>
    </row>
    <row r="607" spans="1:29">
      <c r="A607" s="331"/>
      <c r="B607" s="331"/>
      <c r="C607" s="331"/>
      <c r="D607" s="331"/>
      <c r="E607" s="331"/>
      <c r="F607" s="331"/>
      <c r="G607" s="331"/>
      <c r="H607" s="331"/>
      <c r="I607" s="331"/>
      <c r="J607" s="331"/>
      <c r="K607" s="331"/>
      <c r="L607" s="331"/>
      <c r="M607" s="331"/>
      <c r="N607" s="331"/>
      <c r="O607" s="331"/>
      <c r="P607" s="331"/>
      <c r="Q607" s="331"/>
      <c r="R607" s="331"/>
      <c r="S607" s="331"/>
      <c r="T607" s="331"/>
      <c r="U607" s="331"/>
      <c r="V607" s="331"/>
      <c r="W607" s="331"/>
      <c r="X607" s="331"/>
      <c r="Y607" s="331"/>
      <c r="Z607" s="331"/>
      <c r="AA607" s="331"/>
      <c r="AB607" s="332"/>
      <c r="AC607" s="331"/>
    </row>
    <row r="608" spans="1:29">
      <c r="A608" s="331"/>
      <c r="B608" s="331"/>
      <c r="C608" s="331"/>
      <c r="D608" s="331"/>
      <c r="E608" s="331"/>
      <c r="F608" s="331"/>
      <c r="G608" s="331"/>
      <c r="H608" s="331"/>
      <c r="I608" s="331"/>
      <c r="J608" s="331"/>
      <c r="K608" s="331"/>
      <c r="L608" s="331"/>
      <c r="M608" s="331"/>
      <c r="N608" s="331"/>
      <c r="O608" s="331"/>
      <c r="P608" s="331"/>
      <c r="Q608" s="331"/>
      <c r="R608" s="331"/>
      <c r="S608" s="331"/>
      <c r="T608" s="331"/>
      <c r="U608" s="331"/>
      <c r="V608" s="331"/>
      <c r="W608" s="331"/>
      <c r="X608" s="331"/>
      <c r="Y608" s="331"/>
      <c r="Z608" s="331"/>
      <c r="AA608" s="331"/>
      <c r="AB608" s="332"/>
      <c r="AC608" s="331"/>
    </row>
    <row r="609" spans="1:29">
      <c r="A609" s="331"/>
      <c r="B609" s="331"/>
      <c r="C609" s="331"/>
      <c r="D609" s="331"/>
      <c r="E609" s="331"/>
      <c r="F609" s="331"/>
      <c r="G609" s="331"/>
      <c r="H609" s="331"/>
      <c r="I609" s="331"/>
      <c r="J609" s="331"/>
      <c r="K609" s="331"/>
      <c r="L609" s="331"/>
      <c r="M609" s="331"/>
      <c r="N609" s="331"/>
      <c r="O609" s="331"/>
      <c r="P609" s="331"/>
      <c r="Q609" s="331"/>
      <c r="R609" s="331"/>
      <c r="S609" s="331"/>
      <c r="T609" s="331"/>
      <c r="U609" s="331"/>
      <c r="V609" s="331"/>
      <c r="W609" s="331"/>
      <c r="X609" s="331"/>
      <c r="Y609" s="331"/>
      <c r="Z609" s="331"/>
      <c r="AA609" s="331"/>
      <c r="AB609" s="332"/>
      <c r="AC609" s="331"/>
    </row>
  </sheetData>
  <sheetProtection algorithmName="SHA-512" hashValue="7UtIXGsf07pSu2yM6DgmjI+iHW+/tkVhO8vzne4W2mtB5Ktx7Vc1MVuhqUXwVvevW3UeiwcPQaWO19X+oSzjDA==" saltValue="CULmjLqk/SLjYr4dp6cjWQ==" spinCount="100000" sheet="1" autoFilter="0" objects="1" scenarios="1"/>
  <autoFilter ref="A10:AC376">
    <extLst/>
  </autoFilter>
  <sortState ref="A11:AC599">
    <sortCondition ref="A11:A599"/>
  </sortState>
  <mergeCells count="6">
    <mergeCell ref="A2:AC2"/>
    <mergeCell ref="D5:T5"/>
    <mergeCell ref="U5:AC5"/>
    <mergeCell ref="A4:A8"/>
    <mergeCell ref="B4:B8"/>
    <mergeCell ref="C5:C7"/>
  </mergeCells>
  <printOptions horizontalCentered="1"/>
  <pageMargins left="0.196850393700787" right="0.0393700787401575" top="0.590551181102362" bottom="0.47244094488189" header="0.31496062992126" footer="0.31496062992126"/>
  <pageSetup paperSize="9" scale="50" fitToHeight="0" orientation="landscape" blackAndWhite="1"/>
  <headerFooter>
    <oddFooter>&amp;C&amp;P/&amp;N</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599"/>
  <sheetViews>
    <sheetView showGridLines="0" showZeros="0" zoomScale="85" zoomScaleNormal="85" workbookViewId="0">
      <pane xSplit="4" ySplit="12" topLeftCell="E217" activePane="bottomRight" state="frozen"/>
      <selection/>
      <selection pane="topRight"/>
      <selection pane="bottomLeft"/>
      <selection pane="bottomRight" activeCell="C231" sqref="C231"/>
    </sheetView>
  </sheetViews>
  <sheetFormatPr defaultColWidth="6.33333333333333" defaultRowHeight="13.5"/>
  <cols>
    <col min="1" max="1" width="7.66666666666667" style="2" customWidth="1"/>
    <col min="2" max="2" width="16.775" style="2" customWidth="1"/>
    <col min="3" max="16" width="15.1083333333333" style="2" customWidth="1"/>
    <col min="17" max="17" width="15.1083333333333" style="3" customWidth="1"/>
    <col min="18" max="28" width="15.1083333333333" style="2" customWidth="1"/>
    <col min="29" max="29" width="2.10833333333333" customWidth="1"/>
  </cols>
  <sheetData>
    <row r="1" spans="1:2">
      <c r="A1" s="184" t="s">
        <v>13213</v>
      </c>
      <c r="B1" s="184"/>
    </row>
    <row r="2" ht="34.2" customHeight="1" spans="1:28">
      <c r="A2" s="186" t="s">
        <v>13214</v>
      </c>
      <c r="B2" s="18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ht="17.1" customHeight="1" spans="1:28">
      <c r="A3" s="272"/>
      <c r="B3" s="272"/>
      <c r="C3" s="272" t="s">
        <v>9729</v>
      </c>
      <c r="D3" s="272"/>
      <c r="E3" s="272"/>
      <c r="F3" s="272"/>
      <c r="G3" s="272"/>
      <c r="H3" s="272"/>
      <c r="I3" s="272"/>
      <c r="J3" s="272"/>
      <c r="K3" s="272"/>
      <c r="L3" s="272"/>
      <c r="M3" s="272"/>
      <c r="N3" s="272"/>
      <c r="O3" s="272"/>
      <c r="P3" s="272"/>
      <c r="Q3" s="319"/>
      <c r="R3" s="272"/>
      <c r="S3" s="272"/>
      <c r="T3" s="272"/>
      <c r="U3" s="272"/>
      <c r="V3" s="272"/>
      <c r="W3" s="272"/>
      <c r="X3" s="272"/>
      <c r="Y3" s="272"/>
      <c r="Z3" s="272"/>
      <c r="AA3" s="272"/>
      <c r="AB3" s="285" t="s">
        <v>9667</v>
      </c>
    </row>
    <row r="4" ht="31.5" customHeight="1" spans="1:29">
      <c r="A4" s="274" t="s">
        <v>12448</v>
      </c>
      <c r="B4" s="275" t="s">
        <v>12449</v>
      </c>
      <c r="C4" s="276" t="s">
        <v>13215</v>
      </c>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14"/>
    </row>
    <row r="5" ht="27" spans="1:29">
      <c r="A5" s="277"/>
      <c r="B5" s="277"/>
      <c r="C5" s="276" t="s">
        <v>13216</v>
      </c>
      <c r="D5" s="276" t="s">
        <v>13217</v>
      </c>
      <c r="E5" s="276" t="s">
        <v>13218</v>
      </c>
      <c r="F5" s="276" t="s">
        <v>13219</v>
      </c>
      <c r="G5" s="276" t="s">
        <v>13220</v>
      </c>
      <c r="H5" s="276" t="s">
        <v>13221</v>
      </c>
      <c r="I5" s="276" t="s">
        <v>13222</v>
      </c>
      <c r="J5" s="276" t="s">
        <v>13223</v>
      </c>
      <c r="K5" s="276" t="s">
        <v>13224</v>
      </c>
      <c r="L5" s="276" t="s">
        <v>13225</v>
      </c>
      <c r="M5" s="276" t="s">
        <v>13226</v>
      </c>
      <c r="N5" s="276" t="s">
        <v>13227</v>
      </c>
      <c r="O5" s="276" t="s">
        <v>13228</v>
      </c>
      <c r="P5" s="276" t="s">
        <v>13229</v>
      </c>
      <c r="Q5" s="276" t="s">
        <v>13230</v>
      </c>
      <c r="R5" s="276" t="s">
        <v>13231</v>
      </c>
      <c r="S5" s="276" t="s">
        <v>13232</v>
      </c>
      <c r="T5" s="276" t="s">
        <v>13233</v>
      </c>
      <c r="U5" s="276" t="s">
        <v>13234</v>
      </c>
      <c r="V5" s="276" t="s">
        <v>13235</v>
      </c>
      <c r="W5" s="276" t="s">
        <v>13236</v>
      </c>
      <c r="X5" s="276" t="s">
        <v>13237</v>
      </c>
      <c r="Y5" s="276" t="s">
        <v>13238</v>
      </c>
      <c r="Z5" s="276" t="s">
        <v>12418</v>
      </c>
      <c r="AA5" s="276" t="s">
        <v>13239</v>
      </c>
      <c r="AB5" s="276" t="s">
        <v>13240</v>
      </c>
      <c r="AC5" s="14"/>
    </row>
    <row r="6" ht="15" spans="1:29">
      <c r="A6" s="277"/>
      <c r="B6" s="277"/>
      <c r="C6" s="308"/>
      <c r="D6" s="309" t="s">
        <v>9733</v>
      </c>
      <c r="E6" s="309" t="s">
        <v>9791</v>
      </c>
      <c r="F6" s="309" t="s">
        <v>9811</v>
      </c>
      <c r="G6" s="309" t="s">
        <v>9823</v>
      </c>
      <c r="H6" s="309" t="s">
        <v>9847</v>
      </c>
      <c r="I6" s="309" t="s">
        <v>9869</v>
      </c>
      <c r="J6" s="309" t="s">
        <v>9891</v>
      </c>
      <c r="K6" s="309" t="s">
        <v>9905</v>
      </c>
      <c r="L6" s="309" t="s">
        <v>9947</v>
      </c>
      <c r="M6" s="309" t="s">
        <v>9977</v>
      </c>
      <c r="N6" s="309" t="s">
        <v>10007</v>
      </c>
      <c r="O6" s="309" t="s">
        <v>10021</v>
      </c>
      <c r="P6" s="309" t="s">
        <v>10039</v>
      </c>
      <c r="Q6" s="309" t="s">
        <v>10051</v>
      </c>
      <c r="R6" s="309" t="s">
        <v>10067</v>
      </c>
      <c r="S6" s="309" t="s">
        <v>10075</v>
      </c>
      <c r="T6" s="309" t="s">
        <v>10087</v>
      </c>
      <c r="U6" s="309" t="s">
        <v>10106</v>
      </c>
      <c r="V6" s="309" t="s">
        <v>10114</v>
      </c>
      <c r="W6" s="309" t="s">
        <v>10122</v>
      </c>
      <c r="X6" s="309" t="s">
        <v>10132</v>
      </c>
      <c r="Y6" s="309" t="s">
        <v>10148</v>
      </c>
      <c r="Z6" s="309" t="s">
        <v>10150</v>
      </c>
      <c r="AA6" s="309" t="s">
        <v>10154</v>
      </c>
      <c r="AB6" s="309" t="s">
        <v>10158</v>
      </c>
      <c r="AC6" s="14"/>
    </row>
    <row r="7" hidden="1" spans="1:29">
      <c r="A7" s="278"/>
      <c r="B7" s="278"/>
      <c r="C7" s="310"/>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14"/>
    </row>
    <row r="8" hidden="1" spans="1:29">
      <c r="A8" s="278"/>
      <c r="B8" s="278"/>
      <c r="C8" s="312"/>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14"/>
    </row>
    <row r="9" ht="26.1" customHeight="1" spans="1:29">
      <c r="A9" s="7" t="str">
        <f>封面!$C$7</f>
        <v>431200</v>
      </c>
      <c r="B9" s="8" t="str">
        <f>IFERROR(封面!$D$11,"请在封面页选择地区")</f>
        <v>怀化市本级</v>
      </c>
      <c r="C9" s="306">
        <f>'表二之一（类款级汇总）'!E223</f>
        <v>1015205</v>
      </c>
      <c r="D9" s="30">
        <f>VLOOKUP(D6,'表二之一（类款级汇总）'!$A$6:$E$221,5,0)</f>
        <v>99267</v>
      </c>
      <c r="E9" s="30">
        <f>VLOOKUP(E6,'表二之一（类款级汇总）'!$A$6:$E$221,5,0)</f>
        <v>0</v>
      </c>
      <c r="F9" s="30">
        <f>VLOOKUP(F6,'表二之一（类款级汇总）'!$A$6:$E$221,5,0)</f>
        <v>2147</v>
      </c>
      <c r="G9" s="30">
        <f>VLOOKUP(G6,'表二之一（类款级汇总）'!$A$6:$E$221,5,0)</f>
        <v>50037</v>
      </c>
      <c r="H9" s="30">
        <f>VLOOKUP(H6,'表二之一（类款级汇总）'!$A$6:$E$221,5,0)</f>
        <v>83074</v>
      </c>
      <c r="I9" s="30">
        <f>VLOOKUP(I6,'表二之一（类款级汇总）'!$A$6:$E$221,5,0)</f>
        <v>22501</v>
      </c>
      <c r="J9" s="30">
        <f>VLOOKUP(J6,'表二之一（类款级汇总）'!$A$6:$E$221,5,0)</f>
        <v>14907</v>
      </c>
      <c r="K9" s="30">
        <f>VLOOKUP(K6,'表二之一（类款级汇总）'!$A$6:$E$221,5,0)</f>
        <v>85864</v>
      </c>
      <c r="L9" s="30">
        <f>VLOOKUP(L6,'表二之一（类款级汇总）'!$A$6:$E$221,5,0)</f>
        <v>261777</v>
      </c>
      <c r="M9" s="30">
        <f>VLOOKUP(M6,'表二之一（类款级汇总）'!$A$6:$E$221,5,0)</f>
        <v>11771</v>
      </c>
      <c r="N9" s="30">
        <f>VLOOKUP(N6,'表二之一（类款级汇总）'!$A$6:$E$221,5,0)</f>
        <v>136961</v>
      </c>
      <c r="O9" s="30">
        <f>VLOOKUP(O6,'表二之一（类款级汇总）'!$A$6:$E$221,5,0)</f>
        <v>37111</v>
      </c>
      <c r="P9" s="30">
        <f>VLOOKUP(P6,'表二之一（类款级汇总）'!$A$6:$E$221,5,0)</f>
        <v>39538</v>
      </c>
      <c r="Q9" s="30">
        <f>VLOOKUP(Q6,'表二之一（类款级汇总）'!$A$6:$E$221,5,0)</f>
        <v>20037</v>
      </c>
      <c r="R9" s="30">
        <f>VLOOKUP(R6,'表二之一（类款级汇总）'!$A$6:$E$221,5,0)</f>
        <v>8758</v>
      </c>
      <c r="S9" s="30">
        <f>VLOOKUP(S6,'表二之一（类款级汇总）'!$A$6:$E$221,5,0)</f>
        <v>4203</v>
      </c>
      <c r="T9" s="30">
        <f>VLOOKUP(T6,'表二之一（类款级汇总）'!$A$6:$E$221,5,0)</f>
        <v>0</v>
      </c>
      <c r="U9" s="30">
        <f>VLOOKUP(U6,'表二之一（类款级汇总）'!$A$6:$E$221,5,0)</f>
        <v>3486</v>
      </c>
      <c r="V9" s="30">
        <f>VLOOKUP(V6,'表二之一（类款级汇总）'!$A$6:$E$221,5,0)</f>
        <v>18265</v>
      </c>
      <c r="W9" s="30">
        <f>VLOOKUP(W6,'表二之一（类款级汇总）'!$A$6:$E$221,5,0)</f>
        <v>666</v>
      </c>
      <c r="X9" s="30">
        <f>VLOOKUP(X6,'表二之一（类款级汇总）'!$A$6:$E$221,5,0)</f>
        <v>13855</v>
      </c>
      <c r="Y9" s="30">
        <f>VLOOKUP(Y6,'表二之一（类款级汇总）'!$A$6:$E$221,5,0)</f>
        <v>0</v>
      </c>
      <c r="Z9" s="30">
        <f>VLOOKUP(Z6,'表二之一（类款级汇总）'!$A$6:$E$221,5,0)</f>
        <v>61842</v>
      </c>
      <c r="AA9" s="30">
        <f>VLOOKUP(AA6,'表二之一（类款级汇总）'!$A$6:$E$221,5,0)</f>
        <v>39138</v>
      </c>
      <c r="AB9" s="30">
        <f>VLOOKUP(AB6,'表二之一（类款级汇总）'!$A$6:$E$221,5,0)</f>
        <v>0</v>
      </c>
      <c r="AC9" s="14" t="s">
        <v>12480</v>
      </c>
    </row>
    <row r="10" ht="17.4" customHeight="1" spans="1:29">
      <c r="A10" s="314"/>
      <c r="B10" s="315"/>
      <c r="C10" s="30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14"/>
    </row>
    <row r="11" ht="16.05" customHeight="1" spans="1:29">
      <c r="A11" s="33" t="s">
        <v>12481</v>
      </c>
      <c r="B11" s="317" t="s">
        <v>12482</v>
      </c>
      <c r="C11" s="318">
        <f t="shared" ref="C11:C74" si="0">SUM(D11:AB11)</f>
        <v>0</v>
      </c>
      <c r="D11" s="36">
        <f t="shared" ref="D11:M20" si="1">SUMPRODUCT(D$377:D$599*(LEFT($A$377:$A$599,LEN($A11))=$A11))</f>
        <v>0</v>
      </c>
      <c r="E11" s="36">
        <f t="shared" si="1"/>
        <v>0</v>
      </c>
      <c r="F11" s="36">
        <f t="shared" si="1"/>
        <v>0</v>
      </c>
      <c r="G11" s="36">
        <f t="shared" si="1"/>
        <v>0</v>
      </c>
      <c r="H11" s="36">
        <f t="shared" si="1"/>
        <v>0</v>
      </c>
      <c r="I11" s="36">
        <f t="shared" si="1"/>
        <v>0</v>
      </c>
      <c r="J11" s="36">
        <f t="shared" si="1"/>
        <v>0</v>
      </c>
      <c r="K11" s="36">
        <f t="shared" si="1"/>
        <v>0</v>
      </c>
      <c r="L11" s="36">
        <f t="shared" si="1"/>
        <v>0</v>
      </c>
      <c r="M11" s="36">
        <f t="shared" si="1"/>
        <v>0</v>
      </c>
      <c r="N11" s="36">
        <f t="shared" ref="N11:AB20" si="2">SUMPRODUCT(N$377:N$599*(LEFT($A$377:$A$599,LEN($A11))=$A11))</f>
        <v>0</v>
      </c>
      <c r="O11" s="36">
        <f t="shared" si="2"/>
        <v>0</v>
      </c>
      <c r="P11" s="36">
        <f t="shared" si="2"/>
        <v>0</v>
      </c>
      <c r="Q11" s="36">
        <f t="shared" si="2"/>
        <v>0</v>
      </c>
      <c r="R11" s="36">
        <f t="shared" si="2"/>
        <v>0</v>
      </c>
      <c r="S11" s="36">
        <f t="shared" si="2"/>
        <v>0</v>
      </c>
      <c r="T11" s="36">
        <f t="shared" si="2"/>
        <v>0</v>
      </c>
      <c r="U11" s="36">
        <f t="shared" si="2"/>
        <v>0</v>
      </c>
      <c r="V11" s="36">
        <f t="shared" si="2"/>
        <v>0</v>
      </c>
      <c r="W11" s="36">
        <f t="shared" si="2"/>
        <v>0</v>
      </c>
      <c r="X11" s="36">
        <f t="shared" si="2"/>
        <v>0</v>
      </c>
      <c r="Y11" s="36">
        <f t="shared" si="2"/>
        <v>0</v>
      </c>
      <c r="Z11" s="36">
        <f t="shared" si="2"/>
        <v>0</v>
      </c>
      <c r="AA11" s="36">
        <f t="shared" si="2"/>
        <v>0</v>
      </c>
      <c r="AB11" s="36">
        <f t="shared" si="2"/>
        <v>0</v>
      </c>
      <c r="AC11" s="59"/>
    </row>
    <row r="12" ht="16.2" customHeight="1" spans="1:29">
      <c r="A12" s="40" t="s">
        <v>12483</v>
      </c>
      <c r="B12" s="317" t="s">
        <v>12484</v>
      </c>
      <c r="C12" s="318">
        <f t="shared" si="0"/>
        <v>0</v>
      </c>
      <c r="D12" s="36">
        <f t="shared" si="1"/>
        <v>0</v>
      </c>
      <c r="E12" s="36">
        <f t="shared" si="1"/>
        <v>0</v>
      </c>
      <c r="F12" s="36">
        <f t="shared" si="1"/>
        <v>0</v>
      </c>
      <c r="G12" s="36">
        <f t="shared" si="1"/>
        <v>0</v>
      </c>
      <c r="H12" s="36">
        <f t="shared" si="1"/>
        <v>0</v>
      </c>
      <c r="I12" s="36">
        <f t="shared" si="1"/>
        <v>0</v>
      </c>
      <c r="J12" s="36">
        <f t="shared" si="1"/>
        <v>0</v>
      </c>
      <c r="K12" s="36">
        <f t="shared" si="1"/>
        <v>0</v>
      </c>
      <c r="L12" s="36">
        <f t="shared" si="1"/>
        <v>0</v>
      </c>
      <c r="M12" s="36">
        <f t="shared" si="1"/>
        <v>0</v>
      </c>
      <c r="N12" s="36">
        <f t="shared" si="2"/>
        <v>0</v>
      </c>
      <c r="O12" s="36">
        <f t="shared" si="2"/>
        <v>0</v>
      </c>
      <c r="P12" s="36">
        <f t="shared" si="2"/>
        <v>0</v>
      </c>
      <c r="Q12" s="36">
        <f t="shared" si="2"/>
        <v>0</v>
      </c>
      <c r="R12" s="36">
        <f t="shared" si="2"/>
        <v>0</v>
      </c>
      <c r="S12" s="36">
        <f t="shared" si="2"/>
        <v>0</v>
      </c>
      <c r="T12" s="36">
        <f t="shared" si="2"/>
        <v>0</v>
      </c>
      <c r="U12" s="36">
        <f t="shared" si="2"/>
        <v>0</v>
      </c>
      <c r="V12" s="36">
        <f t="shared" si="2"/>
        <v>0</v>
      </c>
      <c r="W12" s="36">
        <f t="shared" si="2"/>
        <v>0</v>
      </c>
      <c r="X12" s="36">
        <f t="shared" si="2"/>
        <v>0</v>
      </c>
      <c r="Y12" s="36">
        <f t="shared" si="2"/>
        <v>0</v>
      </c>
      <c r="Z12" s="36">
        <f t="shared" si="2"/>
        <v>0</v>
      </c>
      <c r="AA12" s="36">
        <f t="shared" si="2"/>
        <v>0</v>
      </c>
      <c r="AB12" s="36">
        <f t="shared" si="2"/>
        <v>0</v>
      </c>
      <c r="AC12" s="59"/>
    </row>
    <row r="13" ht="16.05" customHeight="1" spans="1:29">
      <c r="A13" s="40" t="s">
        <v>12485</v>
      </c>
      <c r="B13" s="317" t="s">
        <v>12486</v>
      </c>
      <c r="C13" s="318">
        <f t="shared" si="0"/>
        <v>0</v>
      </c>
      <c r="D13" s="36">
        <f t="shared" si="1"/>
        <v>0</v>
      </c>
      <c r="E13" s="36">
        <f t="shared" si="1"/>
        <v>0</v>
      </c>
      <c r="F13" s="36">
        <f t="shared" si="1"/>
        <v>0</v>
      </c>
      <c r="G13" s="36">
        <f t="shared" si="1"/>
        <v>0</v>
      </c>
      <c r="H13" s="36">
        <f t="shared" si="1"/>
        <v>0</v>
      </c>
      <c r="I13" s="36">
        <f t="shared" si="1"/>
        <v>0</v>
      </c>
      <c r="J13" s="36">
        <f t="shared" si="1"/>
        <v>0</v>
      </c>
      <c r="K13" s="36">
        <f t="shared" si="1"/>
        <v>0</v>
      </c>
      <c r="L13" s="36">
        <f t="shared" si="1"/>
        <v>0</v>
      </c>
      <c r="M13" s="36">
        <f t="shared" si="1"/>
        <v>0</v>
      </c>
      <c r="N13" s="36">
        <f t="shared" si="2"/>
        <v>0</v>
      </c>
      <c r="O13" s="36">
        <f t="shared" si="2"/>
        <v>0</v>
      </c>
      <c r="P13" s="36">
        <f t="shared" si="2"/>
        <v>0</v>
      </c>
      <c r="Q13" s="36">
        <f t="shared" si="2"/>
        <v>0</v>
      </c>
      <c r="R13" s="36">
        <f t="shared" si="2"/>
        <v>0</v>
      </c>
      <c r="S13" s="36">
        <f t="shared" si="2"/>
        <v>0</v>
      </c>
      <c r="T13" s="36">
        <f t="shared" si="2"/>
        <v>0</v>
      </c>
      <c r="U13" s="36">
        <f t="shared" si="2"/>
        <v>0</v>
      </c>
      <c r="V13" s="36">
        <f t="shared" si="2"/>
        <v>0</v>
      </c>
      <c r="W13" s="36">
        <f t="shared" si="2"/>
        <v>0</v>
      </c>
      <c r="X13" s="36">
        <f t="shared" si="2"/>
        <v>0</v>
      </c>
      <c r="Y13" s="36">
        <f t="shared" si="2"/>
        <v>0</v>
      </c>
      <c r="Z13" s="36">
        <f t="shared" si="2"/>
        <v>0</v>
      </c>
      <c r="AA13" s="36">
        <f t="shared" si="2"/>
        <v>0</v>
      </c>
      <c r="AB13" s="36">
        <f t="shared" si="2"/>
        <v>0</v>
      </c>
      <c r="AC13" s="59"/>
    </row>
    <row r="14" ht="16.05" customHeight="1" spans="1:29">
      <c r="A14" s="40" t="s">
        <v>12487</v>
      </c>
      <c r="B14" s="317" t="s">
        <v>12488</v>
      </c>
      <c r="C14" s="318">
        <f t="shared" si="0"/>
        <v>0</v>
      </c>
      <c r="D14" s="36">
        <f t="shared" si="1"/>
        <v>0</v>
      </c>
      <c r="E14" s="36">
        <f t="shared" si="1"/>
        <v>0</v>
      </c>
      <c r="F14" s="36">
        <f t="shared" si="1"/>
        <v>0</v>
      </c>
      <c r="G14" s="36">
        <f t="shared" si="1"/>
        <v>0</v>
      </c>
      <c r="H14" s="36">
        <f t="shared" si="1"/>
        <v>0</v>
      </c>
      <c r="I14" s="36">
        <f t="shared" si="1"/>
        <v>0</v>
      </c>
      <c r="J14" s="36">
        <f t="shared" si="1"/>
        <v>0</v>
      </c>
      <c r="K14" s="36">
        <f t="shared" si="1"/>
        <v>0</v>
      </c>
      <c r="L14" s="36">
        <f t="shared" si="1"/>
        <v>0</v>
      </c>
      <c r="M14" s="36">
        <f t="shared" si="1"/>
        <v>0</v>
      </c>
      <c r="N14" s="36">
        <f t="shared" si="2"/>
        <v>0</v>
      </c>
      <c r="O14" s="36">
        <f t="shared" si="2"/>
        <v>0</v>
      </c>
      <c r="P14" s="36">
        <f t="shared" si="2"/>
        <v>0</v>
      </c>
      <c r="Q14" s="36">
        <f t="shared" si="2"/>
        <v>0</v>
      </c>
      <c r="R14" s="36">
        <f t="shared" si="2"/>
        <v>0</v>
      </c>
      <c r="S14" s="36">
        <f t="shared" si="2"/>
        <v>0</v>
      </c>
      <c r="T14" s="36">
        <f t="shared" si="2"/>
        <v>0</v>
      </c>
      <c r="U14" s="36">
        <f t="shared" si="2"/>
        <v>0</v>
      </c>
      <c r="V14" s="36">
        <f t="shared" si="2"/>
        <v>0</v>
      </c>
      <c r="W14" s="36">
        <f t="shared" si="2"/>
        <v>0</v>
      </c>
      <c r="X14" s="36">
        <f t="shared" si="2"/>
        <v>0</v>
      </c>
      <c r="Y14" s="36">
        <f t="shared" si="2"/>
        <v>0</v>
      </c>
      <c r="Z14" s="36">
        <f t="shared" si="2"/>
        <v>0</v>
      </c>
      <c r="AA14" s="36">
        <f t="shared" si="2"/>
        <v>0</v>
      </c>
      <c r="AB14" s="36">
        <f t="shared" si="2"/>
        <v>0</v>
      </c>
      <c r="AC14" s="59"/>
    </row>
    <row r="15" ht="16.05" customHeight="1" spans="1:29">
      <c r="A15" s="43" t="s">
        <v>12489</v>
      </c>
      <c r="B15" s="317" t="s">
        <v>12490</v>
      </c>
      <c r="C15" s="318">
        <f t="shared" si="0"/>
        <v>0</v>
      </c>
      <c r="D15" s="36">
        <f t="shared" si="1"/>
        <v>0</v>
      </c>
      <c r="E15" s="36">
        <f t="shared" si="1"/>
        <v>0</v>
      </c>
      <c r="F15" s="36">
        <f t="shared" si="1"/>
        <v>0</v>
      </c>
      <c r="G15" s="36">
        <f t="shared" si="1"/>
        <v>0</v>
      </c>
      <c r="H15" s="36">
        <f t="shared" si="1"/>
        <v>0</v>
      </c>
      <c r="I15" s="36">
        <f t="shared" si="1"/>
        <v>0</v>
      </c>
      <c r="J15" s="36">
        <f t="shared" si="1"/>
        <v>0</v>
      </c>
      <c r="K15" s="36">
        <f t="shared" si="1"/>
        <v>0</v>
      </c>
      <c r="L15" s="36">
        <f t="shared" si="1"/>
        <v>0</v>
      </c>
      <c r="M15" s="36">
        <f t="shared" si="1"/>
        <v>0</v>
      </c>
      <c r="N15" s="36">
        <f t="shared" si="2"/>
        <v>0</v>
      </c>
      <c r="O15" s="36">
        <f t="shared" si="2"/>
        <v>0</v>
      </c>
      <c r="P15" s="36">
        <f t="shared" si="2"/>
        <v>0</v>
      </c>
      <c r="Q15" s="36">
        <f t="shared" si="2"/>
        <v>0</v>
      </c>
      <c r="R15" s="36">
        <f t="shared" si="2"/>
        <v>0</v>
      </c>
      <c r="S15" s="36">
        <f t="shared" si="2"/>
        <v>0</v>
      </c>
      <c r="T15" s="36">
        <f t="shared" si="2"/>
        <v>0</v>
      </c>
      <c r="U15" s="36">
        <f t="shared" si="2"/>
        <v>0</v>
      </c>
      <c r="V15" s="36">
        <f t="shared" si="2"/>
        <v>0</v>
      </c>
      <c r="W15" s="36">
        <f t="shared" si="2"/>
        <v>0</v>
      </c>
      <c r="X15" s="36">
        <f t="shared" si="2"/>
        <v>0</v>
      </c>
      <c r="Y15" s="36">
        <f t="shared" si="2"/>
        <v>0</v>
      </c>
      <c r="Z15" s="36">
        <f t="shared" si="2"/>
        <v>0</v>
      </c>
      <c r="AA15" s="36">
        <f t="shared" si="2"/>
        <v>0</v>
      </c>
      <c r="AB15" s="36">
        <f t="shared" si="2"/>
        <v>0</v>
      </c>
      <c r="AC15" s="59"/>
    </row>
    <row r="16" ht="16.05" customHeight="1" spans="1:29">
      <c r="A16" s="43" t="s">
        <v>12491</v>
      </c>
      <c r="B16" s="317" t="s">
        <v>12492</v>
      </c>
      <c r="C16" s="318">
        <f t="shared" si="0"/>
        <v>0</v>
      </c>
      <c r="D16" s="36">
        <f t="shared" si="1"/>
        <v>0</v>
      </c>
      <c r="E16" s="36">
        <f t="shared" si="1"/>
        <v>0</v>
      </c>
      <c r="F16" s="36">
        <f t="shared" si="1"/>
        <v>0</v>
      </c>
      <c r="G16" s="36">
        <f t="shared" si="1"/>
        <v>0</v>
      </c>
      <c r="H16" s="36">
        <f t="shared" si="1"/>
        <v>0</v>
      </c>
      <c r="I16" s="36">
        <f t="shared" si="1"/>
        <v>0</v>
      </c>
      <c r="J16" s="36">
        <f t="shared" si="1"/>
        <v>0</v>
      </c>
      <c r="K16" s="36">
        <f t="shared" si="1"/>
        <v>0</v>
      </c>
      <c r="L16" s="36">
        <f t="shared" si="1"/>
        <v>0</v>
      </c>
      <c r="M16" s="36">
        <f t="shared" si="1"/>
        <v>0</v>
      </c>
      <c r="N16" s="36">
        <f t="shared" si="2"/>
        <v>0</v>
      </c>
      <c r="O16" s="36">
        <f t="shared" si="2"/>
        <v>0</v>
      </c>
      <c r="P16" s="36">
        <f t="shared" si="2"/>
        <v>0</v>
      </c>
      <c r="Q16" s="36">
        <f t="shared" si="2"/>
        <v>0</v>
      </c>
      <c r="R16" s="36">
        <f t="shared" si="2"/>
        <v>0</v>
      </c>
      <c r="S16" s="36">
        <f t="shared" si="2"/>
        <v>0</v>
      </c>
      <c r="T16" s="36">
        <f t="shared" si="2"/>
        <v>0</v>
      </c>
      <c r="U16" s="36">
        <f t="shared" si="2"/>
        <v>0</v>
      </c>
      <c r="V16" s="36">
        <f t="shared" si="2"/>
        <v>0</v>
      </c>
      <c r="W16" s="36">
        <f t="shared" si="2"/>
        <v>0</v>
      </c>
      <c r="X16" s="36">
        <f t="shared" si="2"/>
        <v>0</v>
      </c>
      <c r="Y16" s="36">
        <f t="shared" si="2"/>
        <v>0</v>
      </c>
      <c r="Z16" s="36">
        <f t="shared" si="2"/>
        <v>0</v>
      </c>
      <c r="AA16" s="36">
        <f t="shared" si="2"/>
        <v>0</v>
      </c>
      <c r="AB16" s="36">
        <f t="shared" si="2"/>
        <v>0</v>
      </c>
      <c r="AC16" s="59"/>
    </row>
    <row r="17" ht="16.05" customHeight="1" spans="1:29">
      <c r="A17" s="43" t="s">
        <v>12493</v>
      </c>
      <c r="B17" s="317" t="s">
        <v>12494</v>
      </c>
      <c r="C17" s="318">
        <f t="shared" si="0"/>
        <v>0</v>
      </c>
      <c r="D17" s="36">
        <f t="shared" si="1"/>
        <v>0</v>
      </c>
      <c r="E17" s="36">
        <f t="shared" si="1"/>
        <v>0</v>
      </c>
      <c r="F17" s="36">
        <f t="shared" si="1"/>
        <v>0</v>
      </c>
      <c r="G17" s="36">
        <f t="shared" si="1"/>
        <v>0</v>
      </c>
      <c r="H17" s="36">
        <f t="shared" si="1"/>
        <v>0</v>
      </c>
      <c r="I17" s="36">
        <f t="shared" si="1"/>
        <v>0</v>
      </c>
      <c r="J17" s="36">
        <f t="shared" si="1"/>
        <v>0</v>
      </c>
      <c r="K17" s="36">
        <f t="shared" si="1"/>
        <v>0</v>
      </c>
      <c r="L17" s="36">
        <f t="shared" si="1"/>
        <v>0</v>
      </c>
      <c r="M17" s="36">
        <f t="shared" si="1"/>
        <v>0</v>
      </c>
      <c r="N17" s="36">
        <f t="shared" si="2"/>
        <v>0</v>
      </c>
      <c r="O17" s="36">
        <f t="shared" si="2"/>
        <v>0</v>
      </c>
      <c r="P17" s="36">
        <f t="shared" si="2"/>
        <v>0</v>
      </c>
      <c r="Q17" s="36">
        <f t="shared" si="2"/>
        <v>0</v>
      </c>
      <c r="R17" s="36">
        <f t="shared" si="2"/>
        <v>0</v>
      </c>
      <c r="S17" s="36">
        <f t="shared" si="2"/>
        <v>0</v>
      </c>
      <c r="T17" s="36">
        <f t="shared" si="2"/>
        <v>0</v>
      </c>
      <c r="U17" s="36">
        <f t="shared" si="2"/>
        <v>0</v>
      </c>
      <c r="V17" s="36">
        <f t="shared" si="2"/>
        <v>0</v>
      </c>
      <c r="W17" s="36">
        <f t="shared" si="2"/>
        <v>0</v>
      </c>
      <c r="X17" s="36">
        <f t="shared" si="2"/>
        <v>0</v>
      </c>
      <c r="Y17" s="36">
        <f t="shared" si="2"/>
        <v>0</v>
      </c>
      <c r="Z17" s="36">
        <f t="shared" si="2"/>
        <v>0</v>
      </c>
      <c r="AA17" s="36">
        <f t="shared" si="2"/>
        <v>0</v>
      </c>
      <c r="AB17" s="36">
        <f t="shared" si="2"/>
        <v>0</v>
      </c>
      <c r="AC17" s="59"/>
    </row>
    <row r="18" ht="16.05" customHeight="1" spans="1:29">
      <c r="A18" s="43" t="s">
        <v>12495</v>
      </c>
      <c r="B18" s="317" t="s">
        <v>12496</v>
      </c>
      <c r="C18" s="318">
        <f t="shared" si="0"/>
        <v>0</v>
      </c>
      <c r="D18" s="36">
        <f t="shared" si="1"/>
        <v>0</v>
      </c>
      <c r="E18" s="36">
        <f t="shared" si="1"/>
        <v>0</v>
      </c>
      <c r="F18" s="36">
        <f t="shared" si="1"/>
        <v>0</v>
      </c>
      <c r="G18" s="36">
        <f t="shared" si="1"/>
        <v>0</v>
      </c>
      <c r="H18" s="36">
        <f t="shared" si="1"/>
        <v>0</v>
      </c>
      <c r="I18" s="36">
        <f t="shared" si="1"/>
        <v>0</v>
      </c>
      <c r="J18" s="36">
        <f t="shared" si="1"/>
        <v>0</v>
      </c>
      <c r="K18" s="36">
        <f t="shared" si="1"/>
        <v>0</v>
      </c>
      <c r="L18" s="36">
        <f t="shared" si="1"/>
        <v>0</v>
      </c>
      <c r="M18" s="36">
        <f t="shared" si="1"/>
        <v>0</v>
      </c>
      <c r="N18" s="36">
        <f t="shared" si="2"/>
        <v>0</v>
      </c>
      <c r="O18" s="36">
        <f t="shared" si="2"/>
        <v>0</v>
      </c>
      <c r="P18" s="36">
        <f t="shared" si="2"/>
        <v>0</v>
      </c>
      <c r="Q18" s="36">
        <f t="shared" si="2"/>
        <v>0</v>
      </c>
      <c r="R18" s="36">
        <f t="shared" si="2"/>
        <v>0</v>
      </c>
      <c r="S18" s="36">
        <f t="shared" si="2"/>
        <v>0</v>
      </c>
      <c r="T18" s="36">
        <f t="shared" si="2"/>
        <v>0</v>
      </c>
      <c r="U18" s="36">
        <f t="shared" si="2"/>
        <v>0</v>
      </c>
      <c r="V18" s="36">
        <f t="shared" si="2"/>
        <v>0</v>
      </c>
      <c r="W18" s="36">
        <f t="shared" si="2"/>
        <v>0</v>
      </c>
      <c r="X18" s="36">
        <f t="shared" si="2"/>
        <v>0</v>
      </c>
      <c r="Y18" s="36">
        <f t="shared" si="2"/>
        <v>0</v>
      </c>
      <c r="Z18" s="36">
        <f t="shared" si="2"/>
        <v>0</v>
      </c>
      <c r="AA18" s="36">
        <f t="shared" si="2"/>
        <v>0</v>
      </c>
      <c r="AB18" s="36">
        <f t="shared" si="2"/>
        <v>0</v>
      </c>
      <c r="AC18" s="59"/>
    </row>
    <row r="19" ht="16.05" customHeight="1" spans="1:29">
      <c r="A19" s="43" t="s">
        <v>12497</v>
      </c>
      <c r="B19" s="317" t="s">
        <v>12498</v>
      </c>
      <c r="C19" s="318">
        <f t="shared" si="0"/>
        <v>0</v>
      </c>
      <c r="D19" s="36">
        <f t="shared" si="1"/>
        <v>0</v>
      </c>
      <c r="E19" s="36">
        <f t="shared" si="1"/>
        <v>0</v>
      </c>
      <c r="F19" s="36">
        <f t="shared" si="1"/>
        <v>0</v>
      </c>
      <c r="G19" s="36">
        <f t="shared" si="1"/>
        <v>0</v>
      </c>
      <c r="H19" s="36">
        <f t="shared" si="1"/>
        <v>0</v>
      </c>
      <c r="I19" s="36">
        <f t="shared" si="1"/>
        <v>0</v>
      </c>
      <c r="J19" s="36">
        <f t="shared" si="1"/>
        <v>0</v>
      </c>
      <c r="K19" s="36">
        <f t="shared" si="1"/>
        <v>0</v>
      </c>
      <c r="L19" s="36">
        <f t="shared" si="1"/>
        <v>0</v>
      </c>
      <c r="M19" s="36">
        <f t="shared" si="1"/>
        <v>0</v>
      </c>
      <c r="N19" s="36">
        <f t="shared" si="2"/>
        <v>0</v>
      </c>
      <c r="O19" s="36">
        <f t="shared" si="2"/>
        <v>0</v>
      </c>
      <c r="P19" s="36">
        <f t="shared" si="2"/>
        <v>0</v>
      </c>
      <c r="Q19" s="36">
        <f t="shared" si="2"/>
        <v>0</v>
      </c>
      <c r="R19" s="36">
        <f t="shared" si="2"/>
        <v>0</v>
      </c>
      <c r="S19" s="36">
        <f t="shared" si="2"/>
        <v>0</v>
      </c>
      <c r="T19" s="36">
        <f t="shared" si="2"/>
        <v>0</v>
      </c>
      <c r="U19" s="36">
        <f t="shared" si="2"/>
        <v>0</v>
      </c>
      <c r="V19" s="36">
        <f t="shared" si="2"/>
        <v>0</v>
      </c>
      <c r="W19" s="36">
        <f t="shared" si="2"/>
        <v>0</v>
      </c>
      <c r="X19" s="36">
        <f t="shared" si="2"/>
        <v>0</v>
      </c>
      <c r="Y19" s="36">
        <f t="shared" si="2"/>
        <v>0</v>
      </c>
      <c r="Z19" s="36">
        <f t="shared" si="2"/>
        <v>0</v>
      </c>
      <c r="AA19" s="36">
        <f t="shared" si="2"/>
        <v>0</v>
      </c>
      <c r="AB19" s="36">
        <f t="shared" si="2"/>
        <v>0</v>
      </c>
      <c r="AC19" s="59"/>
    </row>
    <row r="20" ht="16.05" customHeight="1" spans="1:29">
      <c r="A20" s="43" t="s">
        <v>12499</v>
      </c>
      <c r="B20" s="317" t="s">
        <v>12500</v>
      </c>
      <c r="C20" s="318">
        <f t="shared" si="0"/>
        <v>0</v>
      </c>
      <c r="D20" s="36">
        <f t="shared" si="1"/>
        <v>0</v>
      </c>
      <c r="E20" s="36">
        <f t="shared" si="1"/>
        <v>0</v>
      </c>
      <c r="F20" s="36">
        <f t="shared" si="1"/>
        <v>0</v>
      </c>
      <c r="G20" s="36">
        <f t="shared" si="1"/>
        <v>0</v>
      </c>
      <c r="H20" s="36">
        <f t="shared" si="1"/>
        <v>0</v>
      </c>
      <c r="I20" s="36">
        <f t="shared" si="1"/>
        <v>0</v>
      </c>
      <c r="J20" s="36">
        <f t="shared" si="1"/>
        <v>0</v>
      </c>
      <c r="K20" s="36">
        <f t="shared" si="1"/>
        <v>0</v>
      </c>
      <c r="L20" s="36">
        <f t="shared" si="1"/>
        <v>0</v>
      </c>
      <c r="M20" s="36">
        <f t="shared" si="1"/>
        <v>0</v>
      </c>
      <c r="N20" s="36">
        <f t="shared" si="2"/>
        <v>0</v>
      </c>
      <c r="O20" s="36">
        <f t="shared" si="2"/>
        <v>0</v>
      </c>
      <c r="P20" s="36">
        <f t="shared" si="2"/>
        <v>0</v>
      </c>
      <c r="Q20" s="36">
        <f t="shared" si="2"/>
        <v>0</v>
      </c>
      <c r="R20" s="36">
        <f t="shared" si="2"/>
        <v>0</v>
      </c>
      <c r="S20" s="36">
        <f t="shared" si="2"/>
        <v>0</v>
      </c>
      <c r="T20" s="36">
        <f t="shared" si="2"/>
        <v>0</v>
      </c>
      <c r="U20" s="36">
        <f t="shared" si="2"/>
        <v>0</v>
      </c>
      <c r="V20" s="36">
        <f t="shared" si="2"/>
        <v>0</v>
      </c>
      <c r="W20" s="36">
        <f t="shared" si="2"/>
        <v>0</v>
      </c>
      <c r="X20" s="36">
        <f t="shared" si="2"/>
        <v>0</v>
      </c>
      <c r="Y20" s="36">
        <f t="shared" si="2"/>
        <v>0</v>
      </c>
      <c r="Z20" s="36">
        <f t="shared" si="2"/>
        <v>0</v>
      </c>
      <c r="AA20" s="36">
        <f t="shared" si="2"/>
        <v>0</v>
      </c>
      <c r="AB20" s="36">
        <f t="shared" si="2"/>
        <v>0</v>
      </c>
      <c r="AC20" s="59"/>
    </row>
    <row r="21" ht="16.05" customHeight="1" spans="1:29">
      <c r="A21" s="43" t="s">
        <v>12501</v>
      </c>
      <c r="B21" s="317" t="s">
        <v>12502</v>
      </c>
      <c r="C21" s="318">
        <f t="shared" si="0"/>
        <v>0</v>
      </c>
      <c r="D21" s="36">
        <f t="shared" ref="D21:M30" si="3">SUMPRODUCT(D$377:D$599*(LEFT($A$377:$A$599,LEN($A21))=$A21))</f>
        <v>0</v>
      </c>
      <c r="E21" s="36">
        <f t="shared" si="3"/>
        <v>0</v>
      </c>
      <c r="F21" s="36">
        <f t="shared" si="3"/>
        <v>0</v>
      </c>
      <c r="G21" s="36">
        <f t="shared" si="3"/>
        <v>0</v>
      </c>
      <c r="H21" s="36">
        <f t="shared" si="3"/>
        <v>0</v>
      </c>
      <c r="I21" s="36">
        <f t="shared" si="3"/>
        <v>0</v>
      </c>
      <c r="J21" s="36">
        <f t="shared" si="3"/>
        <v>0</v>
      </c>
      <c r="K21" s="36">
        <f t="shared" si="3"/>
        <v>0</v>
      </c>
      <c r="L21" s="36">
        <f t="shared" si="3"/>
        <v>0</v>
      </c>
      <c r="M21" s="36">
        <f t="shared" si="3"/>
        <v>0</v>
      </c>
      <c r="N21" s="36">
        <f t="shared" ref="N21:AB30" si="4">SUMPRODUCT(N$377:N$599*(LEFT($A$377:$A$599,LEN($A21))=$A21))</f>
        <v>0</v>
      </c>
      <c r="O21" s="36">
        <f t="shared" si="4"/>
        <v>0</v>
      </c>
      <c r="P21" s="36">
        <f t="shared" si="4"/>
        <v>0</v>
      </c>
      <c r="Q21" s="36">
        <f t="shared" si="4"/>
        <v>0</v>
      </c>
      <c r="R21" s="36">
        <f t="shared" si="4"/>
        <v>0</v>
      </c>
      <c r="S21" s="36">
        <f t="shared" si="4"/>
        <v>0</v>
      </c>
      <c r="T21" s="36">
        <f t="shared" si="4"/>
        <v>0</v>
      </c>
      <c r="U21" s="36">
        <f t="shared" si="4"/>
        <v>0</v>
      </c>
      <c r="V21" s="36">
        <f t="shared" si="4"/>
        <v>0</v>
      </c>
      <c r="W21" s="36">
        <f t="shared" si="4"/>
        <v>0</v>
      </c>
      <c r="X21" s="36">
        <f t="shared" si="4"/>
        <v>0</v>
      </c>
      <c r="Y21" s="36">
        <f t="shared" si="4"/>
        <v>0</v>
      </c>
      <c r="Z21" s="36">
        <f t="shared" si="4"/>
        <v>0</v>
      </c>
      <c r="AA21" s="36">
        <f t="shared" si="4"/>
        <v>0</v>
      </c>
      <c r="AB21" s="36">
        <f t="shared" si="4"/>
        <v>0</v>
      </c>
      <c r="AC21" s="59"/>
    </row>
    <row r="22" ht="16.05" customHeight="1" spans="1:29">
      <c r="A22" s="43" t="s">
        <v>12503</v>
      </c>
      <c r="B22" s="317" t="s">
        <v>12504</v>
      </c>
      <c r="C22" s="318">
        <f t="shared" si="0"/>
        <v>0</v>
      </c>
      <c r="D22" s="36">
        <f t="shared" si="3"/>
        <v>0</v>
      </c>
      <c r="E22" s="36">
        <f t="shared" si="3"/>
        <v>0</v>
      </c>
      <c r="F22" s="36">
        <f t="shared" si="3"/>
        <v>0</v>
      </c>
      <c r="G22" s="36">
        <f t="shared" si="3"/>
        <v>0</v>
      </c>
      <c r="H22" s="36">
        <f t="shared" si="3"/>
        <v>0</v>
      </c>
      <c r="I22" s="36">
        <f t="shared" si="3"/>
        <v>0</v>
      </c>
      <c r="J22" s="36">
        <f t="shared" si="3"/>
        <v>0</v>
      </c>
      <c r="K22" s="36">
        <f t="shared" si="3"/>
        <v>0</v>
      </c>
      <c r="L22" s="36">
        <f t="shared" si="3"/>
        <v>0</v>
      </c>
      <c r="M22" s="36">
        <f t="shared" si="3"/>
        <v>0</v>
      </c>
      <c r="N22" s="36">
        <f t="shared" si="4"/>
        <v>0</v>
      </c>
      <c r="O22" s="36">
        <f t="shared" si="4"/>
        <v>0</v>
      </c>
      <c r="P22" s="36">
        <f t="shared" si="4"/>
        <v>0</v>
      </c>
      <c r="Q22" s="36">
        <f t="shared" si="4"/>
        <v>0</v>
      </c>
      <c r="R22" s="36">
        <f t="shared" si="4"/>
        <v>0</v>
      </c>
      <c r="S22" s="36">
        <f t="shared" si="4"/>
        <v>0</v>
      </c>
      <c r="T22" s="36">
        <f t="shared" si="4"/>
        <v>0</v>
      </c>
      <c r="U22" s="36">
        <f t="shared" si="4"/>
        <v>0</v>
      </c>
      <c r="V22" s="36">
        <f t="shared" si="4"/>
        <v>0</v>
      </c>
      <c r="W22" s="36">
        <f t="shared" si="4"/>
        <v>0</v>
      </c>
      <c r="X22" s="36">
        <f t="shared" si="4"/>
        <v>0</v>
      </c>
      <c r="Y22" s="36">
        <f t="shared" si="4"/>
        <v>0</v>
      </c>
      <c r="Z22" s="36">
        <f t="shared" si="4"/>
        <v>0</v>
      </c>
      <c r="AA22" s="36">
        <f t="shared" si="4"/>
        <v>0</v>
      </c>
      <c r="AB22" s="36">
        <f t="shared" si="4"/>
        <v>0</v>
      </c>
      <c r="AC22" s="59"/>
    </row>
    <row r="23" ht="16.05" customHeight="1" spans="1:29">
      <c r="A23" s="43" t="s">
        <v>12505</v>
      </c>
      <c r="B23" s="317" t="s">
        <v>12506</v>
      </c>
      <c r="C23" s="318">
        <f t="shared" si="0"/>
        <v>0</v>
      </c>
      <c r="D23" s="36">
        <f t="shared" si="3"/>
        <v>0</v>
      </c>
      <c r="E23" s="36">
        <f t="shared" si="3"/>
        <v>0</v>
      </c>
      <c r="F23" s="36">
        <f t="shared" si="3"/>
        <v>0</v>
      </c>
      <c r="G23" s="36">
        <f t="shared" si="3"/>
        <v>0</v>
      </c>
      <c r="H23" s="36">
        <f t="shared" si="3"/>
        <v>0</v>
      </c>
      <c r="I23" s="36">
        <f t="shared" si="3"/>
        <v>0</v>
      </c>
      <c r="J23" s="36">
        <f t="shared" si="3"/>
        <v>0</v>
      </c>
      <c r="K23" s="36">
        <f t="shared" si="3"/>
        <v>0</v>
      </c>
      <c r="L23" s="36">
        <f t="shared" si="3"/>
        <v>0</v>
      </c>
      <c r="M23" s="36">
        <f t="shared" si="3"/>
        <v>0</v>
      </c>
      <c r="N23" s="36">
        <f t="shared" si="4"/>
        <v>0</v>
      </c>
      <c r="O23" s="36">
        <f t="shared" si="4"/>
        <v>0</v>
      </c>
      <c r="P23" s="36">
        <f t="shared" si="4"/>
        <v>0</v>
      </c>
      <c r="Q23" s="36">
        <f t="shared" si="4"/>
        <v>0</v>
      </c>
      <c r="R23" s="36">
        <f t="shared" si="4"/>
        <v>0</v>
      </c>
      <c r="S23" s="36">
        <f t="shared" si="4"/>
        <v>0</v>
      </c>
      <c r="T23" s="36">
        <f t="shared" si="4"/>
        <v>0</v>
      </c>
      <c r="U23" s="36">
        <f t="shared" si="4"/>
        <v>0</v>
      </c>
      <c r="V23" s="36">
        <f t="shared" si="4"/>
        <v>0</v>
      </c>
      <c r="W23" s="36">
        <f t="shared" si="4"/>
        <v>0</v>
      </c>
      <c r="X23" s="36">
        <f t="shared" si="4"/>
        <v>0</v>
      </c>
      <c r="Y23" s="36">
        <f t="shared" si="4"/>
        <v>0</v>
      </c>
      <c r="Z23" s="36">
        <f t="shared" si="4"/>
        <v>0</v>
      </c>
      <c r="AA23" s="36">
        <f t="shared" si="4"/>
        <v>0</v>
      </c>
      <c r="AB23" s="36">
        <f t="shared" si="4"/>
        <v>0</v>
      </c>
      <c r="AC23" s="59"/>
    </row>
    <row r="24" ht="16.05" customHeight="1" spans="1:29">
      <c r="A24" s="43" t="s">
        <v>12507</v>
      </c>
      <c r="B24" s="317" t="s">
        <v>12508</v>
      </c>
      <c r="C24" s="318">
        <f t="shared" si="0"/>
        <v>0</v>
      </c>
      <c r="D24" s="36">
        <f t="shared" si="3"/>
        <v>0</v>
      </c>
      <c r="E24" s="36">
        <f t="shared" si="3"/>
        <v>0</v>
      </c>
      <c r="F24" s="36">
        <f t="shared" si="3"/>
        <v>0</v>
      </c>
      <c r="G24" s="36">
        <f t="shared" si="3"/>
        <v>0</v>
      </c>
      <c r="H24" s="36">
        <f t="shared" si="3"/>
        <v>0</v>
      </c>
      <c r="I24" s="36">
        <f t="shared" si="3"/>
        <v>0</v>
      </c>
      <c r="J24" s="36">
        <f t="shared" si="3"/>
        <v>0</v>
      </c>
      <c r="K24" s="36">
        <f t="shared" si="3"/>
        <v>0</v>
      </c>
      <c r="L24" s="36">
        <f t="shared" si="3"/>
        <v>0</v>
      </c>
      <c r="M24" s="36">
        <f t="shared" si="3"/>
        <v>0</v>
      </c>
      <c r="N24" s="36">
        <f t="shared" si="4"/>
        <v>0</v>
      </c>
      <c r="O24" s="36">
        <f t="shared" si="4"/>
        <v>0</v>
      </c>
      <c r="P24" s="36">
        <f t="shared" si="4"/>
        <v>0</v>
      </c>
      <c r="Q24" s="36">
        <f t="shared" si="4"/>
        <v>0</v>
      </c>
      <c r="R24" s="36">
        <f t="shared" si="4"/>
        <v>0</v>
      </c>
      <c r="S24" s="36">
        <f t="shared" si="4"/>
        <v>0</v>
      </c>
      <c r="T24" s="36">
        <f t="shared" si="4"/>
        <v>0</v>
      </c>
      <c r="U24" s="36">
        <f t="shared" si="4"/>
        <v>0</v>
      </c>
      <c r="V24" s="36">
        <f t="shared" si="4"/>
        <v>0</v>
      </c>
      <c r="W24" s="36">
        <f t="shared" si="4"/>
        <v>0</v>
      </c>
      <c r="X24" s="36">
        <f t="shared" si="4"/>
        <v>0</v>
      </c>
      <c r="Y24" s="36">
        <f t="shared" si="4"/>
        <v>0</v>
      </c>
      <c r="Z24" s="36">
        <f t="shared" si="4"/>
        <v>0</v>
      </c>
      <c r="AA24" s="36">
        <f t="shared" si="4"/>
        <v>0</v>
      </c>
      <c r="AB24" s="36">
        <f t="shared" si="4"/>
        <v>0</v>
      </c>
      <c r="AC24" s="59"/>
    </row>
    <row r="25" ht="16.05" customHeight="1" spans="1:29">
      <c r="A25" s="43" t="s">
        <v>12509</v>
      </c>
      <c r="B25" s="317" t="s">
        <v>12510</v>
      </c>
      <c r="C25" s="318">
        <f t="shared" si="0"/>
        <v>0</v>
      </c>
      <c r="D25" s="36">
        <f t="shared" si="3"/>
        <v>0</v>
      </c>
      <c r="E25" s="36">
        <f t="shared" si="3"/>
        <v>0</v>
      </c>
      <c r="F25" s="36">
        <f t="shared" si="3"/>
        <v>0</v>
      </c>
      <c r="G25" s="36">
        <f t="shared" si="3"/>
        <v>0</v>
      </c>
      <c r="H25" s="36">
        <f t="shared" si="3"/>
        <v>0</v>
      </c>
      <c r="I25" s="36">
        <f t="shared" si="3"/>
        <v>0</v>
      </c>
      <c r="J25" s="36">
        <f t="shared" si="3"/>
        <v>0</v>
      </c>
      <c r="K25" s="36">
        <f t="shared" si="3"/>
        <v>0</v>
      </c>
      <c r="L25" s="36">
        <f t="shared" si="3"/>
        <v>0</v>
      </c>
      <c r="M25" s="36">
        <f t="shared" si="3"/>
        <v>0</v>
      </c>
      <c r="N25" s="36">
        <f t="shared" si="4"/>
        <v>0</v>
      </c>
      <c r="O25" s="36">
        <f t="shared" si="4"/>
        <v>0</v>
      </c>
      <c r="P25" s="36">
        <f t="shared" si="4"/>
        <v>0</v>
      </c>
      <c r="Q25" s="36">
        <f t="shared" si="4"/>
        <v>0</v>
      </c>
      <c r="R25" s="36">
        <f t="shared" si="4"/>
        <v>0</v>
      </c>
      <c r="S25" s="36">
        <f t="shared" si="4"/>
        <v>0</v>
      </c>
      <c r="T25" s="36">
        <f t="shared" si="4"/>
        <v>0</v>
      </c>
      <c r="U25" s="36">
        <f t="shared" si="4"/>
        <v>0</v>
      </c>
      <c r="V25" s="36">
        <f t="shared" si="4"/>
        <v>0</v>
      </c>
      <c r="W25" s="36">
        <f t="shared" si="4"/>
        <v>0</v>
      </c>
      <c r="X25" s="36">
        <f t="shared" si="4"/>
        <v>0</v>
      </c>
      <c r="Y25" s="36">
        <f t="shared" si="4"/>
        <v>0</v>
      </c>
      <c r="Z25" s="36">
        <f t="shared" si="4"/>
        <v>0</v>
      </c>
      <c r="AA25" s="36">
        <f t="shared" si="4"/>
        <v>0</v>
      </c>
      <c r="AB25" s="36">
        <f t="shared" si="4"/>
        <v>0</v>
      </c>
      <c r="AC25" s="59"/>
    </row>
    <row r="26" ht="16.05" customHeight="1" spans="1:29">
      <c r="A26" s="43" t="s">
        <v>12511</v>
      </c>
      <c r="B26" s="317" t="s">
        <v>12512</v>
      </c>
      <c r="C26" s="318">
        <f t="shared" si="0"/>
        <v>0</v>
      </c>
      <c r="D26" s="36">
        <f t="shared" si="3"/>
        <v>0</v>
      </c>
      <c r="E26" s="36">
        <f t="shared" si="3"/>
        <v>0</v>
      </c>
      <c r="F26" s="36">
        <f t="shared" si="3"/>
        <v>0</v>
      </c>
      <c r="G26" s="36">
        <f t="shared" si="3"/>
        <v>0</v>
      </c>
      <c r="H26" s="36">
        <f t="shared" si="3"/>
        <v>0</v>
      </c>
      <c r="I26" s="36">
        <f t="shared" si="3"/>
        <v>0</v>
      </c>
      <c r="J26" s="36">
        <f t="shared" si="3"/>
        <v>0</v>
      </c>
      <c r="K26" s="36">
        <f t="shared" si="3"/>
        <v>0</v>
      </c>
      <c r="L26" s="36">
        <f t="shared" si="3"/>
        <v>0</v>
      </c>
      <c r="M26" s="36">
        <f t="shared" si="3"/>
        <v>0</v>
      </c>
      <c r="N26" s="36">
        <f t="shared" si="4"/>
        <v>0</v>
      </c>
      <c r="O26" s="36">
        <f t="shared" si="4"/>
        <v>0</v>
      </c>
      <c r="P26" s="36">
        <f t="shared" si="4"/>
        <v>0</v>
      </c>
      <c r="Q26" s="36">
        <f t="shared" si="4"/>
        <v>0</v>
      </c>
      <c r="R26" s="36">
        <f t="shared" si="4"/>
        <v>0</v>
      </c>
      <c r="S26" s="36">
        <f t="shared" si="4"/>
        <v>0</v>
      </c>
      <c r="T26" s="36">
        <f t="shared" si="4"/>
        <v>0</v>
      </c>
      <c r="U26" s="36">
        <f t="shared" si="4"/>
        <v>0</v>
      </c>
      <c r="V26" s="36">
        <f t="shared" si="4"/>
        <v>0</v>
      </c>
      <c r="W26" s="36">
        <f t="shared" si="4"/>
        <v>0</v>
      </c>
      <c r="X26" s="36">
        <f t="shared" si="4"/>
        <v>0</v>
      </c>
      <c r="Y26" s="36">
        <f t="shared" si="4"/>
        <v>0</v>
      </c>
      <c r="Z26" s="36">
        <f t="shared" si="4"/>
        <v>0</v>
      </c>
      <c r="AA26" s="36">
        <f t="shared" si="4"/>
        <v>0</v>
      </c>
      <c r="AB26" s="36">
        <f t="shared" si="4"/>
        <v>0</v>
      </c>
      <c r="AC26" s="59"/>
    </row>
    <row r="27" ht="16.05" customHeight="1" spans="1:29">
      <c r="A27" s="43" t="s">
        <v>12513</v>
      </c>
      <c r="B27" s="317" t="s">
        <v>12514</v>
      </c>
      <c r="C27" s="318">
        <f t="shared" si="0"/>
        <v>0</v>
      </c>
      <c r="D27" s="36">
        <f t="shared" si="3"/>
        <v>0</v>
      </c>
      <c r="E27" s="36">
        <f t="shared" si="3"/>
        <v>0</v>
      </c>
      <c r="F27" s="36">
        <f t="shared" si="3"/>
        <v>0</v>
      </c>
      <c r="G27" s="36">
        <f t="shared" si="3"/>
        <v>0</v>
      </c>
      <c r="H27" s="36">
        <f t="shared" si="3"/>
        <v>0</v>
      </c>
      <c r="I27" s="36">
        <f t="shared" si="3"/>
        <v>0</v>
      </c>
      <c r="J27" s="36">
        <f t="shared" si="3"/>
        <v>0</v>
      </c>
      <c r="K27" s="36">
        <f t="shared" si="3"/>
        <v>0</v>
      </c>
      <c r="L27" s="36">
        <f t="shared" si="3"/>
        <v>0</v>
      </c>
      <c r="M27" s="36">
        <f t="shared" si="3"/>
        <v>0</v>
      </c>
      <c r="N27" s="36">
        <f t="shared" si="4"/>
        <v>0</v>
      </c>
      <c r="O27" s="36">
        <f t="shared" si="4"/>
        <v>0</v>
      </c>
      <c r="P27" s="36">
        <f t="shared" si="4"/>
        <v>0</v>
      </c>
      <c r="Q27" s="36">
        <f t="shared" si="4"/>
        <v>0</v>
      </c>
      <c r="R27" s="36">
        <f t="shared" si="4"/>
        <v>0</v>
      </c>
      <c r="S27" s="36">
        <f t="shared" si="4"/>
        <v>0</v>
      </c>
      <c r="T27" s="36">
        <f t="shared" si="4"/>
        <v>0</v>
      </c>
      <c r="U27" s="36">
        <f t="shared" si="4"/>
        <v>0</v>
      </c>
      <c r="V27" s="36">
        <f t="shared" si="4"/>
        <v>0</v>
      </c>
      <c r="W27" s="36">
        <f t="shared" si="4"/>
        <v>0</v>
      </c>
      <c r="X27" s="36">
        <f t="shared" si="4"/>
        <v>0</v>
      </c>
      <c r="Y27" s="36">
        <f t="shared" si="4"/>
        <v>0</v>
      </c>
      <c r="Z27" s="36">
        <f t="shared" si="4"/>
        <v>0</v>
      </c>
      <c r="AA27" s="36">
        <f t="shared" si="4"/>
        <v>0</v>
      </c>
      <c r="AB27" s="36">
        <f t="shared" si="4"/>
        <v>0</v>
      </c>
      <c r="AC27" s="59"/>
    </row>
    <row r="28" ht="16.05" customHeight="1" spans="1:29">
      <c r="A28" s="43" t="s">
        <v>12515</v>
      </c>
      <c r="B28" s="317" t="s">
        <v>12516</v>
      </c>
      <c r="C28" s="318">
        <f t="shared" si="0"/>
        <v>0</v>
      </c>
      <c r="D28" s="36">
        <f t="shared" si="3"/>
        <v>0</v>
      </c>
      <c r="E28" s="36">
        <f t="shared" si="3"/>
        <v>0</v>
      </c>
      <c r="F28" s="36">
        <f t="shared" si="3"/>
        <v>0</v>
      </c>
      <c r="G28" s="36">
        <f t="shared" si="3"/>
        <v>0</v>
      </c>
      <c r="H28" s="36">
        <f t="shared" si="3"/>
        <v>0</v>
      </c>
      <c r="I28" s="36">
        <f t="shared" si="3"/>
        <v>0</v>
      </c>
      <c r="J28" s="36">
        <f t="shared" si="3"/>
        <v>0</v>
      </c>
      <c r="K28" s="36">
        <f t="shared" si="3"/>
        <v>0</v>
      </c>
      <c r="L28" s="36">
        <f t="shared" si="3"/>
        <v>0</v>
      </c>
      <c r="M28" s="36">
        <f t="shared" si="3"/>
        <v>0</v>
      </c>
      <c r="N28" s="36">
        <f t="shared" si="4"/>
        <v>0</v>
      </c>
      <c r="O28" s="36">
        <f t="shared" si="4"/>
        <v>0</v>
      </c>
      <c r="P28" s="36">
        <f t="shared" si="4"/>
        <v>0</v>
      </c>
      <c r="Q28" s="36">
        <f t="shared" si="4"/>
        <v>0</v>
      </c>
      <c r="R28" s="36">
        <f t="shared" si="4"/>
        <v>0</v>
      </c>
      <c r="S28" s="36">
        <f t="shared" si="4"/>
        <v>0</v>
      </c>
      <c r="T28" s="36">
        <f t="shared" si="4"/>
        <v>0</v>
      </c>
      <c r="U28" s="36">
        <f t="shared" si="4"/>
        <v>0</v>
      </c>
      <c r="V28" s="36">
        <f t="shared" si="4"/>
        <v>0</v>
      </c>
      <c r="W28" s="36">
        <f t="shared" si="4"/>
        <v>0</v>
      </c>
      <c r="X28" s="36">
        <f t="shared" si="4"/>
        <v>0</v>
      </c>
      <c r="Y28" s="36">
        <f t="shared" si="4"/>
        <v>0</v>
      </c>
      <c r="Z28" s="36">
        <f t="shared" si="4"/>
        <v>0</v>
      </c>
      <c r="AA28" s="36">
        <f t="shared" si="4"/>
        <v>0</v>
      </c>
      <c r="AB28" s="36">
        <f t="shared" si="4"/>
        <v>0</v>
      </c>
      <c r="AC28" s="59"/>
    </row>
    <row r="29" ht="16.05" customHeight="1" spans="1:29">
      <c r="A29" s="43" t="s">
        <v>12517</v>
      </c>
      <c r="B29" s="317" t="s">
        <v>12518</v>
      </c>
      <c r="C29" s="318">
        <f t="shared" si="0"/>
        <v>0</v>
      </c>
      <c r="D29" s="36">
        <f t="shared" si="3"/>
        <v>0</v>
      </c>
      <c r="E29" s="36">
        <f t="shared" si="3"/>
        <v>0</v>
      </c>
      <c r="F29" s="36">
        <f t="shared" si="3"/>
        <v>0</v>
      </c>
      <c r="G29" s="36">
        <f t="shared" si="3"/>
        <v>0</v>
      </c>
      <c r="H29" s="36">
        <f t="shared" si="3"/>
        <v>0</v>
      </c>
      <c r="I29" s="36">
        <f t="shared" si="3"/>
        <v>0</v>
      </c>
      <c r="J29" s="36">
        <f t="shared" si="3"/>
        <v>0</v>
      </c>
      <c r="K29" s="36">
        <f t="shared" si="3"/>
        <v>0</v>
      </c>
      <c r="L29" s="36">
        <f t="shared" si="3"/>
        <v>0</v>
      </c>
      <c r="M29" s="36">
        <f t="shared" si="3"/>
        <v>0</v>
      </c>
      <c r="N29" s="36">
        <f t="shared" si="4"/>
        <v>0</v>
      </c>
      <c r="O29" s="36">
        <f t="shared" si="4"/>
        <v>0</v>
      </c>
      <c r="P29" s="36">
        <f t="shared" si="4"/>
        <v>0</v>
      </c>
      <c r="Q29" s="36">
        <f t="shared" si="4"/>
        <v>0</v>
      </c>
      <c r="R29" s="36">
        <f t="shared" si="4"/>
        <v>0</v>
      </c>
      <c r="S29" s="36">
        <f t="shared" si="4"/>
        <v>0</v>
      </c>
      <c r="T29" s="36">
        <f t="shared" si="4"/>
        <v>0</v>
      </c>
      <c r="U29" s="36">
        <f t="shared" si="4"/>
        <v>0</v>
      </c>
      <c r="V29" s="36">
        <f t="shared" si="4"/>
        <v>0</v>
      </c>
      <c r="W29" s="36">
        <f t="shared" si="4"/>
        <v>0</v>
      </c>
      <c r="X29" s="36">
        <f t="shared" si="4"/>
        <v>0</v>
      </c>
      <c r="Y29" s="36">
        <f t="shared" si="4"/>
        <v>0</v>
      </c>
      <c r="Z29" s="36">
        <f t="shared" si="4"/>
        <v>0</v>
      </c>
      <c r="AA29" s="36">
        <f t="shared" si="4"/>
        <v>0</v>
      </c>
      <c r="AB29" s="36">
        <f t="shared" si="4"/>
        <v>0</v>
      </c>
      <c r="AC29" s="59"/>
    </row>
    <row r="30" ht="16.05" customHeight="1" spans="1:29">
      <c r="A30" s="43" t="s">
        <v>12519</v>
      </c>
      <c r="B30" s="317" t="s">
        <v>12520</v>
      </c>
      <c r="C30" s="318">
        <f t="shared" si="0"/>
        <v>0</v>
      </c>
      <c r="D30" s="36">
        <f t="shared" si="3"/>
        <v>0</v>
      </c>
      <c r="E30" s="36">
        <f t="shared" si="3"/>
        <v>0</v>
      </c>
      <c r="F30" s="36">
        <f t="shared" si="3"/>
        <v>0</v>
      </c>
      <c r="G30" s="36">
        <f t="shared" si="3"/>
        <v>0</v>
      </c>
      <c r="H30" s="36">
        <f t="shared" si="3"/>
        <v>0</v>
      </c>
      <c r="I30" s="36">
        <f t="shared" si="3"/>
        <v>0</v>
      </c>
      <c r="J30" s="36">
        <f t="shared" si="3"/>
        <v>0</v>
      </c>
      <c r="K30" s="36">
        <f t="shared" si="3"/>
        <v>0</v>
      </c>
      <c r="L30" s="36">
        <f t="shared" si="3"/>
        <v>0</v>
      </c>
      <c r="M30" s="36">
        <f t="shared" si="3"/>
        <v>0</v>
      </c>
      <c r="N30" s="36">
        <f t="shared" si="4"/>
        <v>0</v>
      </c>
      <c r="O30" s="36">
        <f t="shared" si="4"/>
        <v>0</v>
      </c>
      <c r="P30" s="36">
        <f t="shared" si="4"/>
        <v>0</v>
      </c>
      <c r="Q30" s="36">
        <f t="shared" si="4"/>
        <v>0</v>
      </c>
      <c r="R30" s="36">
        <f t="shared" si="4"/>
        <v>0</v>
      </c>
      <c r="S30" s="36">
        <f t="shared" si="4"/>
        <v>0</v>
      </c>
      <c r="T30" s="36">
        <f t="shared" si="4"/>
        <v>0</v>
      </c>
      <c r="U30" s="36">
        <f t="shared" si="4"/>
        <v>0</v>
      </c>
      <c r="V30" s="36">
        <f t="shared" si="4"/>
        <v>0</v>
      </c>
      <c r="W30" s="36">
        <f t="shared" si="4"/>
        <v>0</v>
      </c>
      <c r="X30" s="36">
        <f t="shared" si="4"/>
        <v>0</v>
      </c>
      <c r="Y30" s="36">
        <f t="shared" si="4"/>
        <v>0</v>
      </c>
      <c r="Z30" s="36">
        <f t="shared" si="4"/>
        <v>0</v>
      </c>
      <c r="AA30" s="36">
        <f t="shared" si="4"/>
        <v>0</v>
      </c>
      <c r="AB30" s="36">
        <f t="shared" si="4"/>
        <v>0</v>
      </c>
      <c r="AC30" s="59"/>
    </row>
    <row r="31" ht="16.05" customHeight="1" spans="1:29">
      <c r="A31" s="43" t="s">
        <v>12521</v>
      </c>
      <c r="B31" s="317" t="s">
        <v>12522</v>
      </c>
      <c r="C31" s="318">
        <f t="shared" si="0"/>
        <v>0</v>
      </c>
      <c r="D31" s="36">
        <f t="shared" ref="D31:M40" si="5">SUMPRODUCT(D$377:D$599*(LEFT($A$377:$A$599,LEN($A31))=$A31))</f>
        <v>0</v>
      </c>
      <c r="E31" s="36">
        <f t="shared" si="5"/>
        <v>0</v>
      </c>
      <c r="F31" s="36">
        <f t="shared" si="5"/>
        <v>0</v>
      </c>
      <c r="G31" s="36">
        <f t="shared" si="5"/>
        <v>0</v>
      </c>
      <c r="H31" s="36">
        <f t="shared" si="5"/>
        <v>0</v>
      </c>
      <c r="I31" s="36">
        <f t="shared" si="5"/>
        <v>0</v>
      </c>
      <c r="J31" s="36">
        <f t="shared" si="5"/>
        <v>0</v>
      </c>
      <c r="K31" s="36">
        <f t="shared" si="5"/>
        <v>0</v>
      </c>
      <c r="L31" s="36">
        <f t="shared" si="5"/>
        <v>0</v>
      </c>
      <c r="M31" s="36">
        <f t="shared" si="5"/>
        <v>0</v>
      </c>
      <c r="N31" s="36">
        <f t="shared" ref="N31:AB40" si="6">SUMPRODUCT(N$377:N$599*(LEFT($A$377:$A$599,LEN($A31))=$A31))</f>
        <v>0</v>
      </c>
      <c r="O31" s="36">
        <f t="shared" si="6"/>
        <v>0</v>
      </c>
      <c r="P31" s="36">
        <f t="shared" si="6"/>
        <v>0</v>
      </c>
      <c r="Q31" s="36">
        <f t="shared" si="6"/>
        <v>0</v>
      </c>
      <c r="R31" s="36">
        <f t="shared" si="6"/>
        <v>0</v>
      </c>
      <c r="S31" s="36">
        <f t="shared" si="6"/>
        <v>0</v>
      </c>
      <c r="T31" s="36">
        <f t="shared" si="6"/>
        <v>0</v>
      </c>
      <c r="U31" s="36">
        <f t="shared" si="6"/>
        <v>0</v>
      </c>
      <c r="V31" s="36">
        <f t="shared" si="6"/>
        <v>0</v>
      </c>
      <c r="W31" s="36">
        <f t="shared" si="6"/>
        <v>0</v>
      </c>
      <c r="X31" s="36">
        <f t="shared" si="6"/>
        <v>0</v>
      </c>
      <c r="Y31" s="36">
        <f t="shared" si="6"/>
        <v>0</v>
      </c>
      <c r="Z31" s="36">
        <f t="shared" si="6"/>
        <v>0</v>
      </c>
      <c r="AA31" s="36">
        <f t="shared" si="6"/>
        <v>0</v>
      </c>
      <c r="AB31" s="36">
        <f t="shared" si="6"/>
        <v>0</v>
      </c>
      <c r="AC31" s="59"/>
    </row>
    <row r="32" ht="16.05" customHeight="1" spans="1:29">
      <c r="A32" s="43" t="s">
        <v>12523</v>
      </c>
      <c r="B32" s="317" t="s">
        <v>12524</v>
      </c>
      <c r="C32" s="318">
        <f t="shared" si="0"/>
        <v>0</v>
      </c>
      <c r="D32" s="36">
        <f t="shared" si="5"/>
        <v>0</v>
      </c>
      <c r="E32" s="36">
        <f t="shared" si="5"/>
        <v>0</v>
      </c>
      <c r="F32" s="36">
        <f t="shared" si="5"/>
        <v>0</v>
      </c>
      <c r="G32" s="36">
        <f t="shared" si="5"/>
        <v>0</v>
      </c>
      <c r="H32" s="36">
        <f t="shared" si="5"/>
        <v>0</v>
      </c>
      <c r="I32" s="36">
        <f t="shared" si="5"/>
        <v>0</v>
      </c>
      <c r="J32" s="36">
        <f t="shared" si="5"/>
        <v>0</v>
      </c>
      <c r="K32" s="36">
        <f t="shared" si="5"/>
        <v>0</v>
      </c>
      <c r="L32" s="36">
        <f t="shared" si="5"/>
        <v>0</v>
      </c>
      <c r="M32" s="36">
        <f t="shared" si="5"/>
        <v>0</v>
      </c>
      <c r="N32" s="36">
        <f t="shared" si="6"/>
        <v>0</v>
      </c>
      <c r="O32" s="36">
        <f t="shared" si="6"/>
        <v>0</v>
      </c>
      <c r="P32" s="36">
        <f t="shared" si="6"/>
        <v>0</v>
      </c>
      <c r="Q32" s="36">
        <f t="shared" si="6"/>
        <v>0</v>
      </c>
      <c r="R32" s="36">
        <f t="shared" si="6"/>
        <v>0</v>
      </c>
      <c r="S32" s="36">
        <f t="shared" si="6"/>
        <v>0</v>
      </c>
      <c r="T32" s="36">
        <f t="shared" si="6"/>
        <v>0</v>
      </c>
      <c r="U32" s="36">
        <f t="shared" si="6"/>
        <v>0</v>
      </c>
      <c r="V32" s="36">
        <f t="shared" si="6"/>
        <v>0</v>
      </c>
      <c r="W32" s="36">
        <f t="shared" si="6"/>
        <v>0</v>
      </c>
      <c r="X32" s="36">
        <f t="shared" si="6"/>
        <v>0</v>
      </c>
      <c r="Y32" s="36">
        <f t="shared" si="6"/>
        <v>0</v>
      </c>
      <c r="Z32" s="36">
        <f t="shared" si="6"/>
        <v>0</v>
      </c>
      <c r="AA32" s="36">
        <f t="shared" si="6"/>
        <v>0</v>
      </c>
      <c r="AB32" s="36">
        <f t="shared" si="6"/>
        <v>0</v>
      </c>
      <c r="AC32" s="59"/>
    </row>
    <row r="33" ht="16.05" customHeight="1" spans="1:29">
      <c r="A33" s="43" t="s">
        <v>12525</v>
      </c>
      <c r="B33" s="317" t="s">
        <v>12526</v>
      </c>
      <c r="C33" s="318">
        <f t="shared" si="0"/>
        <v>0</v>
      </c>
      <c r="D33" s="36">
        <f t="shared" si="5"/>
        <v>0</v>
      </c>
      <c r="E33" s="36">
        <f t="shared" si="5"/>
        <v>0</v>
      </c>
      <c r="F33" s="36">
        <f t="shared" si="5"/>
        <v>0</v>
      </c>
      <c r="G33" s="36">
        <f t="shared" si="5"/>
        <v>0</v>
      </c>
      <c r="H33" s="36">
        <f t="shared" si="5"/>
        <v>0</v>
      </c>
      <c r="I33" s="36">
        <f t="shared" si="5"/>
        <v>0</v>
      </c>
      <c r="J33" s="36">
        <f t="shared" si="5"/>
        <v>0</v>
      </c>
      <c r="K33" s="36">
        <f t="shared" si="5"/>
        <v>0</v>
      </c>
      <c r="L33" s="36">
        <f t="shared" si="5"/>
        <v>0</v>
      </c>
      <c r="M33" s="36">
        <f t="shared" si="5"/>
        <v>0</v>
      </c>
      <c r="N33" s="36">
        <f t="shared" si="6"/>
        <v>0</v>
      </c>
      <c r="O33" s="36">
        <f t="shared" si="6"/>
        <v>0</v>
      </c>
      <c r="P33" s="36">
        <f t="shared" si="6"/>
        <v>0</v>
      </c>
      <c r="Q33" s="36">
        <f t="shared" si="6"/>
        <v>0</v>
      </c>
      <c r="R33" s="36">
        <f t="shared" si="6"/>
        <v>0</v>
      </c>
      <c r="S33" s="36">
        <f t="shared" si="6"/>
        <v>0</v>
      </c>
      <c r="T33" s="36">
        <f t="shared" si="6"/>
        <v>0</v>
      </c>
      <c r="U33" s="36">
        <f t="shared" si="6"/>
        <v>0</v>
      </c>
      <c r="V33" s="36">
        <f t="shared" si="6"/>
        <v>0</v>
      </c>
      <c r="W33" s="36">
        <f t="shared" si="6"/>
        <v>0</v>
      </c>
      <c r="X33" s="36">
        <f t="shared" si="6"/>
        <v>0</v>
      </c>
      <c r="Y33" s="36">
        <f t="shared" si="6"/>
        <v>0</v>
      </c>
      <c r="Z33" s="36">
        <f t="shared" si="6"/>
        <v>0</v>
      </c>
      <c r="AA33" s="36">
        <f t="shared" si="6"/>
        <v>0</v>
      </c>
      <c r="AB33" s="36">
        <f t="shared" si="6"/>
        <v>0</v>
      </c>
      <c r="AC33" s="59"/>
    </row>
    <row r="34" ht="16.05" customHeight="1" spans="1:29">
      <c r="A34" s="43" t="s">
        <v>12527</v>
      </c>
      <c r="B34" s="317" t="s">
        <v>12528</v>
      </c>
      <c r="C34" s="318">
        <f t="shared" si="0"/>
        <v>0</v>
      </c>
      <c r="D34" s="36">
        <f t="shared" si="5"/>
        <v>0</v>
      </c>
      <c r="E34" s="36">
        <f t="shared" si="5"/>
        <v>0</v>
      </c>
      <c r="F34" s="36">
        <f t="shared" si="5"/>
        <v>0</v>
      </c>
      <c r="G34" s="36">
        <f t="shared" si="5"/>
        <v>0</v>
      </c>
      <c r="H34" s="36">
        <f t="shared" si="5"/>
        <v>0</v>
      </c>
      <c r="I34" s="36">
        <f t="shared" si="5"/>
        <v>0</v>
      </c>
      <c r="J34" s="36">
        <f t="shared" si="5"/>
        <v>0</v>
      </c>
      <c r="K34" s="36">
        <f t="shared" si="5"/>
        <v>0</v>
      </c>
      <c r="L34" s="36">
        <f t="shared" si="5"/>
        <v>0</v>
      </c>
      <c r="M34" s="36">
        <f t="shared" si="5"/>
        <v>0</v>
      </c>
      <c r="N34" s="36">
        <f t="shared" si="6"/>
        <v>0</v>
      </c>
      <c r="O34" s="36">
        <f t="shared" si="6"/>
        <v>0</v>
      </c>
      <c r="P34" s="36">
        <f t="shared" si="6"/>
        <v>0</v>
      </c>
      <c r="Q34" s="36">
        <f t="shared" si="6"/>
        <v>0</v>
      </c>
      <c r="R34" s="36">
        <f t="shared" si="6"/>
        <v>0</v>
      </c>
      <c r="S34" s="36">
        <f t="shared" si="6"/>
        <v>0</v>
      </c>
      <c r="T34" s="36">
        <f t="shared" si="6"/>
        <v>0</v>
      </c>
      <c r="U34" s="36">
        <f t="shared" si="6"/>
        <v>0</v>
      </c>
      <c r="V34" s="36">
        <f t="shared" si="6"/>
        <v>0</v>
      </c>
      <c r="W34" s="36">
        <f t="shared" si="6"/>
        <v>0</v>
      </c>
      <c r="X34" s="36">
        <f t="shared" si="6"/>
        <v>0</v>
      </c>
      <c r="Y34" s="36">
        <f t="shared" si="6"/>
        <v>0</v>
      </c>
      <c r="Z34" s="36">
        <f t="shared" si="6"/>
        <v>0</v>
      </c>
      <c r="AA34" s="36">
        <f t="shared" si="6"/>
        <v>0</v>
      </c>
      <c r="AB34" s="36">
        <f t="shared" si="6"/>
        <v>0</v>
      </c>
      <c r="AC34" s="59"/>
    </row>
    <row r="35" ht="16.05" customHeight="1" spans="1:29">
      <c r="A35" s="43" t="s">
        <v>12529</v>
      </c>
      <c r="B35" s="317" t="s">
        <v>12530</v>
      </c>
      <c r="C35" s="318">
        <f t="shared" si="0"/>
        <v>0</v>
      </c>
      <c r="D35" s="36">
        <f t="shared" si="5"/>
        <v>0</v>
      </c>
      <c r="E35" s="36">
        <f t="shared" si="5"/>
        <v>0</v>
      </c>
      <c r="F35" s="36">
        <f t="shared" si="5"/>
        <v>0</v>
      </c>
      <c r="G35" s="36">
        <f t="shared" si="5"/>
        <v>0</v>
      </c>
      <c r="H35" s="36">
        <f t="shared" si="5"/>
        <v>0</v>
      </c>
      <c r="I35" s="36">
        <f t="shared" si="5"/>
        <v>0</v>
      </c>
      <c r="J35" s="36">
        <f t="shared" si="5"/>
        <v>0</v>
      </c>
      <c r="K35" s="36">
        <f t="shared" si="5"/>
        <v>0</v>
      </c>
      <c r="L35" s="36">
        <f t="shared" si="5"/>
        <v>0</v>
      </c>
      <c r="M35" s="36">
        <f t="shared" si="5"/>
        <v>0</v>
      </c>
      <c r="N35" s="36">
        <f t="shared" si="6"/>
        <v>0</v>
      </c>
      <c r="O35" s="36">
        <f t="shared" si="6"/>
        <v>0</v>
      </c>
      <c r="P35" s="36">
        <f t="shared" si="6"/>
        <v>0</v>
      </c>
      <c r="Q35" s="36">
        <f t="shared" si="6"/>
        <v>0</v>
      </c>
      <c r="R35" s="36">
        <f t="shared" si="6"/>
        <v>0</v>
      </c>
      <c r="S35" s="36">
        <f t="shared" si="6"/>
        <v>0</v>
      </c>
      <c r="T35" s="36">
        <f t="shared" si="6"/>
        <v>0</v>
      </c>
      <c r="U35" s="36">
        <f t="shared" si="6"/>
        <v>0</v>
      </c>
      <c r="V35" s="36">
        <f t="shared" si="6"/>
        <v>0</v>
      </c>
      <c r="W35" s="36">
        <f t="shared" si="6"/>
        <v>0</v>
      </c>
      <c r="X35" s="36">
        <f t="shared" si="6"/>
        <v>0</v>
      </c>
      <c r="Y35" s="36">
        <f t="shared" si="6"/>
        <v>0</v>
      </c>
      <c r="Z35" s="36">
        <f t="shared" si="6"/>
        <v>0</v>
      </c>
      <c r="AA35" s="36">
        <f t="shared" si="6"/>
        <v>0</v>
      </c>
      <c r="AB35" s="36">
        <f t="shared" si="6"/>
        <v>0</v>
      </c>
      <c r="AC35" s="59"/>
    </row>
    <row r="36" ht="15" spans="1:29">
      <c r="A36" s="43" t="s">
        <v>12531</v>
      </c>
      <c r="B36" s="317" t="s">
        <v>12532</v>
      </c>
      <c r="C36" s="318">
        <f t="shared" si="0"/>
        <v>0</v>
      </c>
      <c r="D36" s="36">
        <f t="shared" si="5"/>
        <v>0</v>
      </c>
      <c r="E36" s="36">
        <f t="shared" si="5"/>
        <v>0</v>
      </c>
      <c r="F36" s="36">
        <f t="shared" si="5"/>
        <v>0</v>
      </c>
      <c r="G36" s="36">
        <f t="shared" si="5"/>
        <v>0</v>
      </c>
      <c r="H36" s="36">
        <f t="shared" si="5"/>
        <v>0</v>
      </c>
      <c r="I36" s="36">
        <f t="shared" si="5"/>
        <v>0</v>
      </c>
      <c r="J36" s="36">
        <f t="shared" si="5"/>
        <v>0</v>
      </c>
      <c r="K36" s="36">
        <f t="shared" si="5"/>
        <v>0</v>
      </c>
      <c r="L36" s="36">
        <f t="shared" si="5"/>
        <v>0</v>
      </c>
      <c r="M36" s="36">
        <f t="shared" si="5"/>
        <v>0</v>
      </c>
      <c r="N36" s="36">
        <f t="shared" si="6"/>
        <v>0</v>
      </c>
      <c r="O36" s="36">
        <f t="shared" si="6"/>
        <v>0</v>
      </c>
      <c r="P36" s="36">
        <f t="shared" si="6"/>
        <v>0</v>
      </c>
      <c r="Q36" s="36">
        <f t="shared" si="6"/>
        <v>0</v>
      </c>
      <c r="R36" s="36">
        <f t="shared" si="6"/>
        <v>0</v>
      </c>
      <c r="S36" s="36">
        <f t="shared" si="6"/>
        <v>0</v>
      </c>
      <c r="T36" s="36">
        <f t="shared" si="6"/>
        <v>0</v>
      </c>
      <c r="U36" s="36">
        <f t="shared" si="6"/>
        <v>0</v>
      </c>
      <c r="V36" s="36">
        <f t="shared" si="6"/>
        <v>0</v>
      </c>
      <c r="W36" s="36">
        <f t="shared" si="6"/>
        <v>0</v>
      </c>
      <c r="X36" s="36">
        <f t="shared" si="6"/>
        <v>0</v>
      </c>
      <c r="Y36" s="36">
        <f t="shared" si="6"/>
        <v>0</v>
      </c>
      <c r="Z36" s="36">
        <f t="shared" si="6"/>
        <v>0</v>
      </c>
      <c r="AA36" s="36">
        <f t="shared" si="6"/>
        <v>0</v>
      </c>
      <c r="AB36" s="36">
        <f t="shared" si="6"/>
        <v>0</v>
      </c>
      <c r="AC36" s="59"/>
    </row>
    <row r="37" ht="15" spans="1:29">
      <c r="A37" s="43" t="s">
        <v>12533</v>
      </c>
      <c r="B37" s="317" t="s">
        <v>12534</v>
      </c>
      <c r="C37" s="318">
        <f t="shared" si="0"/>
        <v>0</v>
      </c>
      <c r="D37" s="36">
        <f t="shared" si="5"/>
        <v>0</v>
      </c>
      <c r="E37" s="36">
        <f t="shared" si="5"/>
        <v>0</v>
      </c>
      <c r="F37" s="36">
        <f t="shared" si="5"/>
        <v>0</v>
      </c>
      <c r="G37" s="36">
        <f t="shared" si="5"/>
        <v>0</v>
      </c>
      <c r="H37" s="36">
        <f t="shared" si="5"/>
        <v>0</v>
      </c>
      <c r="I37" s="36">
        <f t="shared" si="5"/>
        <v>0</v>
      </c>
      <c r="J37" s="36">
        <f t="shared" si="5"/>
        <v>0</v>
      </c>
      <c r="K37" s="36">
        <f t="shared" si="5"/>
        <v>0</v>
      </c>
      <c r="L37" s="36">
        <f t="shared" si="5"/>
        <v>0</v>
      </c>
      <c r="M37" s="36">
        <f t="shared" si="5"/>
        <v>0</v>
      </c>
      <c r="N37" s="36">
        <f t="shared" si="6"/>
        <v>0</v>
      </c>
      <c r="O37" s="36">
        <f t="shared" si="6"/>
        <v>0</v>
      </c>
      <c r="P37" s="36">
        <f t="shared" si="6"/>
        <v>0</v>
      </c>
      <c r="Q37" s="36">
        <f t="shared" si="6"/>
        <v>0</v>
      </c>
      <c r="R37" s="36">
        <f t="shared" si="6"/>
        <v>0</v>
      </c>
      <c r="S37" s="36">
        <f t="shared" si="6"/>
        <v>0</v>
      </c>
      <c r="T37" s="36">
        <f t="shared" si="6"/>
        <v>0</v>
      </c>
      <c r="U37" s="36">
        <f t="shared" si="6"/>
        <v>0</v>
      </c>
      <c r="V37" s="36">
        <f t="shared" si="6"/>
        <v>0</v>
      </c>
      <c r="W37" s="36">
        <f t="shared" si="6"/>
        <v>0</v>
      </c>
      <c r="X37" s="36">
        <f t="shared" si="6"/>
        <v>0</v>
      </c>
      <c r="Y37" s="36">
        <f t="shared" si="6"/>
        <v>0</v>
      </c>
      <c r="Z37" s="36">
        <f t="shared" si="6"/>
        <v>0</v>
      </c>
      <c r="AA37" s="36">
        <f t="shared" si="6"/>
        <v>0</v>
      </c>
      <c r="AB37" s="36">
        <f t="shared" si="6"/>
        <v>0</v>
      </c>
      <c r="AC37" s="59"/>
    </row>
    <row r="38" ht="15" spans="1:29">
      <c r="A38" s="43" t="s">
        <v>12535</v>
      </c>
      <c r="B38" s="317" t="s">
        <v>12536</v>
      </c>
      <c r="C38" s="318">
        <f t="shared" si="0"/>
        <v>0</v>
      </c>
      <c r="D38" s="36">
        <f t="shared" si="5"/>
        <v>0</v>
      </c>
      <c r="E38" s="36">
        <f t="shared" si="5"/>
        <v>0</v>
      </c>
      <c r="F38" s="36">
        <f t="shared" si="5"/>
        <v>0</v>
      </c>
      <c r="G38" s="36">
        <f t="shared" si="5"/>
        <v>0</v>
      </c>
      <c r="H38" s="36">
        <f t="shared" si="5"/>
        <v>0</v>
      </c>
      <c r="I38" s="36">
        <f t="shared" si="5"/>
        <v>0</v>
      </c>
      <c r="J38" s="36">
        <f t="shared" si="5"/>
        <v>0</v>
      </c>
      <c r="K38" s="36">
        <f t="shared" si="5"/>
        <v>0</v>
      </c>
      <c r="L38" s="36">
        <f t="shared" si="5"/>
        <v>0</v>
      </c>
      <c r="M38" s="36">
        <f t="shared" si="5"/>
        <v>0</v>
      </c>
      <c r="N38" s="36">
        <f t="shared" si="6"/>
        <v>0</v>
      </c>
      <c r="O38" s="36">
        <f t="shared" si="6"/>
        <v>0</v>
      </c>
      <c r="P38" s="36">
        <f t="shared" si="6"/>
        <v>0</v>
      </c>
      <c r="Q38" s="36">
        <f t="shared" si="6"/>
        <v>0</v>
      </c>
      <c r="R38" s="36">
        <f t="shared" si="6"/>
        <v>0</v>
      </c>
      <c r="S38" s="36">
        <f t="shared" si="6"/>
        <v>0</v>
      </c>
      <c r="T38" s="36">
        <f t="shared" si="6"/>
        <v>0</v>
      </c>
      <c r="U38" s="36">
        <f t="shared" si="6"/>
        <v>0</v>
      </c>
      <c r="V38" s="36">
        <f t="shared" si="6"/>
        <v>0</v>
      </c>
      <c r="W38" s="36">
        <f t="shared" si="6"/>
        <v>0</v>
      </c>
      <c r="X38" s="36">
        <f t="shared" si="6"/>
        <v>0</v>
      </c>
      <c r="Y38" s="36">
        <f t="shared" si="6"/>
        <v>0</v>
      </c>
      <c r="Z38" s="36">
        <f t="shared" si="6"/>
        <v>0</v>
      </c>
      <c r="AA38" s="36">
        <f t="shared" si="6"/>
        <v>0</v>
      </c>
      <c r="AB38" s="36">
        <f t="shared" si="6"/>
        <v>0</v>
      </c>
      <c r="AC38" s="59"/>
    </row>
    <row r="39" ht="15" spans="1:29">
      <c r="A39" s="43" t="s">
        <v>12537</v>
      </c>
      <c r="B39" s="317" t="s">
        <v>12538</v>
      </c>
      <c r="C39" s="318">
        <f t="shared" si="0"/>
        <v>0</v>
      </c>
      <c r="D39" s="36">
        <f t="shared" si="5"/>
        <v>0</v>
      </c>
      <c r="E39" s="36">
        <f t="shared" si="5"/>
        <v>0</v>
      </c>
      <c r="F39" s="36">
        <f t="shared" si="5"/>
        <v>0</v>
      </c>
      <c r="G39" s="36">
        <f t="shared" si="5"/>
        <v>0</v>
      </c>
      <c r="H39" s="36">
        <f t="shared" si="5"/>
        <v>0</v>
      </c>
      <c r="I39" s="36">
        <f t="shared" si="5"/>
        <v>0</v>
      </c>
      <c r="J39" s="36">
        <f t="shared" si="5"/>
        <v>0</v>
      </c>
      <c r="K39" s="36">
        <f t="shared" si="5"/>
        <v>0</v>
      </c>
      <c r="L39" s="36">
        <f t="shared" si="5"/>
        <v>0</v>
      </c>
      <c r="M39" s="36">
        <f t="shared" si="5"/>
        <v>0</v>
      </c>
      <c r="N39" s="36">
        <f t="shared" si="6"/>
        <v>0</v>
      </c>
      <c r="O39" s="36">
        <f t="shared" si="6"/>
        <v>0</v>
      </c>
      <c r="P39" s="36">
        <f t="shared" si="6"/>
        <v>0</v>
      </c>
      <c r="Q39" s="36">
        <f t="shared" si="6"/>
        <v>0</v>
      </c>
      <c r="R39" s="36">
        <f t="shared" si="6"/>
        <v>0</v>
      </c>
      <c r="S39" s="36">
        <f t="shared" si="6"/>
        <v>0</v>
      </c>
      <c r="T39" s="36">
        <f t="shared" si="6"/>
        <v>0</v>
      </c>
      <c r="U39" s="36">
        <f t="shared" si="6"/>
        <v>0</v>
      </c>
      <c r="V39" s="36">
        <f t="shared" si="6"/>
        <v>0</v>
      </c>
      <c r="W39" s="36">
        <f t="shared" si="6"/>
        <v>0</v>
      </c>
      <c r="X39" s="36">
        <f t="shared" si="6"/>
        <v>0</v>
      </c>
      <c r="Y39" s="36">
        <f t="shared" si="6"/>
        <v>0</v>
      </c>
      <c r="Z39" s="36">
        <f t="shared" si="6"/>
        <v>0</v>
      </c>
      <c r="AA39" s="36">
        <f t="shared" si="6"/>
        <v>0</v>
      </c>
      <c r="AB39" s="36">
        <f t="shared" si="6"/>
        <v>0</v>
      </c>
      <c r="AC39" s="59"/>
    </row>
    <row r="40" ht="15" spans="1:29">
      <c r="A40" s="43" t="s">
        <v>12539</v>
      </c>
      <c r="B40" s="317" t="s">
        <v>12540</v>
      </c>
      <c r="C40" s="318">
        <f t="shared" si="0"/>
        <v>0</v>
      </c>
      <c r="D40" s="36">
        <f t="shared" si="5"/>
        <v>0</v>
      </c>
      <c r="E40" s="36">
        <f t="shared" si="5"/>
        <v>0</v>
      </c>
      <c r="F40" s="36">
        <f t="shared" si="5"/>
        <v>0</v>
      </c>
      <c r="G40" s="36">
        <f t="shared" si="5"/>
        <v>0</v>
      </c>
      <c r="H40" s="36">
        <f t="shared" si="5"/>
        <v>0</v>
      </c>
      <c r="I40" s="36">
        <f t="shared" si="5"/>
        <v>0</v>
      </c>
      <c r="J40" s="36">
        <f t="shared" si="5"/>
        <v>0</v>
      </c>
      <c r="K40" s="36">
        <f t="shared" si="5"/>
        <v>0</v>
      </c>
      <c r="L40" s="36">
        <f t="shared" si="5"/>
        <v>0</v>
      </c>
      <c r="M40" s="36">
        <f t="shared" si="5"/>
        <v>0</v>
      </c>
      <c r="N40" s="36">
        <f t="shared" si="6"/>
        <v>0</v>
      </c>
      <c r="O40" s="36">
        <f t="shared" si="6"/>
        <v>0</v>
      </c>
      <c r="P40" s="36">
        <f t="shared" si="6"/>
        <v>0</v>
      </c>
      <c r="Q40" s="36">
        <f t="shared" si="6"/>
        <v>0</v>
      </c>
      <c r="R40" s="36">
        <f t="shared" si="6"/>
        <v>0</v>
      </c>
      <c r="S40" s="36">
        <f t="shared" si="6"/>
        <v>0</v>
      </c>
      <c r="T40" s="36">
        <f t="shared" si="6"/>
        <v>0</v>
      </c>
      <c r="U40" s="36">
        <f t="shared" si="6"/>
        <v>0</v>
      </c>
      <c r="V40" s="36">
        <f t="shared" si="6"/>
        <v>0</v>
      </c>
      <c r="W40" s="36">
        <f t="shared" si="6"/>
        <v>0</v>
      </c>
      <c r="X40" s="36">
        <f t="shared" si="6"/>
        <v>0</v>
      </c>
      <c r="Y40" s="36">
        <f t="shared" si="6"/>
        <v>0</v>
      </c>
      <c r="Z40" s="36">
        <f t="shared" si="6"/>
        <v>0</v>
      </c>
      <c r="AA40" s="36">
        <f t="shared" si="6"/>
        <v>0</v>
      </c>
      <c r="AB40" s="36">
        <f t="shared" si="6"/>
        <v>0</v>
      </c>
      <c r="AC40" s="59"/>
    </row>
    <row r="41" ht="16.05" customHeight="1" spans="1:29">
      <c r="A41" s="43" t="s">
        <v>12541</v>
      </c>
      <c r="B41" s="317" t="s">
        <v>12542</v>
      </c>
      <c r="C41" s="318">
        <f t="shared" si="0"/>
        <v>0</v>
      </c>
      <c r="D41" s="36">
        <f t="shared" ref="D41:M50" si="7">SUMPRODUCT(D$377:D$599*(LEFT($A$377:$A$599,LEN($A41))=$A41))</f>
        <v>0</v>
      </c>
      <c r="E41" s="36">
        <f t="shared" si="7"/>
        <v>0</v>
      </c>
      <c r="F41" s="36">
        <f t="shared" si="7"/>
        <v>0</v>
      </c>
      <c r="G41" s="36">
        <f t="shared" si="7"/>
        <v>0</v>
      </c>
      <c r="H41" s="36">
        <f t="shared" si="7"/>
        <v>0</v>
      </c>
      <c r="I41" s="36">
        <f t="shared" si="7"/>
        <v>0</v>
      </c>
      <c r="J41" s="36">
        <f t="shared" si="7"/>
        <v>0</v>
      </c>
      <c r="K41" s="36">
        <f t="shared" si="7"/>
        <v>0</v>
      </c>
      <c r="L41" s="36">
        <f t="shared" si="7"/>
        <v>0</v>
      </c>
      <c r="M41" s="36">
        <f t="shared" si="7"/>
        <v>0</v>
      </c>
      <c r="N41" s="36">
        <f t="shared" ref="N41:AB50" si="8">SUMPRODUCT(N$377:N$599*(LEFT($A$377:$A$599,LEN($A41))=$A41))</f>
        <v>0</v>
      </c>
      <c r="O41" s="36">
        <f t="shared" si="8"/>
        <v>0</v>
      </c>
      <c r="P41" s="36">
        <f t="shared" si="8"/>
        <v>0</v>
      </c>
      <c r="Q41" s="36">
        <f t="shared" si="8"/>
        <v>0</v>
      </c>
      <c r="R41" s="36">
        <f t="shared" si="8"/>
        <v>0</v>
      </c>
      <c r="S41" s="36">
        <f t="shared" si="8"/>
        <v>0</v>
      </c>
      <c r="T41" s="36">
        <f t="shared" si="8"/>
        <v>0</v>
      </c>
      <c r="U41" s="36">
        <f t="shared" si="8"/>
        <v>0</v>
      </c>
      <c r="V41" s="36">
        <f t="shared" si="8"/>
        <v>0</v>
      </c>
      <c r="W41" s="36">
        <f t="shared" si="8"/>
        <v>0</v>
      </c>
      <c r="X41" s="36">
        <f t="shared" si="8"/>
        <v>0</v>
      </c>
      <c r="Y41" s="36">
        <f t="shared" si="8"/>
        <v>0</v>
      </c>
      <c r="Z41" s="36">
        <f t="shared" si="8"/>
        <v>0</v>
      </c>
      <c r="AA41" s="36">
        <f t="shared" si="8"/>
        <v>0</v>
      </c>
      <c r="AB41" s="36">
        <f t="shared" si="8"/>
        <v>0</v>
      </c>
      <c r="AC41" s="59"/>
    </row>
    <row r="42" ht="16.05" customHeight="1" spans="1:29">
      <c r="A42" s="454" t="s">
        <v>12543</v>
      </c>
      <c r="B42" s="317" t="s">
        <v>12544</v>
      </c>
      <c r="C42" s="318">
        <f t="shared" si="0"/>
        <v>0</v>
      </c>
      <c r="D42" s="36">
        <f t="shared" si="7"/>
        <v>0</v>
      </c>
      <c r="E42" s="36">
        <f t="shared" si="7"/>
        <v>0</v>
      </c>
      <c r="F42" s="36">
        <f t="shared" si="7"/>
        <v>0</v>
      </c>
      <c r="G42" s="36">
        <f t="shared" si="7"/>
        <v>0</v>
      </c>
      <c r="H42" s="36">
        <f t="shared" si="7"/>
        <v>0</v>
      </c>
      <c r="I42" s="36">
        <f t="shared" si="7"/>
        <v>0</v>
      </c>
      <c r="J42" s="36">
        <f t="shared" si="7"/>
        <v>0</v>
      </c>
      <c r="K42" s="36">
        <f t="shared" si="7"/>
        <v>0</v>
      </c>
      <c r="L42" s="36">
        <f t="shared" si="7"/>
        <v>0</v>
      </c>
      <c r="M42" s="36">
        <f t="shared" si="7"/>
        <v>0</v>
      </c>
      <c r="N42" s="36">
        <f t="shared" si="8"/>
        <v>0</v>
      </c>
      <c r="O42" s="36">
        <f t="shared" si="8"/>
        <v>0</v>
      </c>
      <c r="P42" s="36">
        <f t="shared" si="8"/>
        <v>0</v>
      </c>
      <c r="Q42" s="36">
        <f t="shared" si="8"/>
        <v>0</v>
      </c>
      <c r="R42" s="36">
        <f t="shared" si="8"/>
        <v>0</v>
      </c>
      <c r="S42" s="36">
        <f t="shared" si="8"/>
        <v>0</v>
      </c>
      <c r="T42" s="36">
        <f t="shared" si="8"/>
        <v>0</v>
      </c>
      <c r="U42" s="36">
        <f t="shared" si="8"/>
        <v>0</v>
      </c>
      <c r="V42" s="36">
        <f t="shared" si="8"/>
        <v>0</v>
      </c>
      <c r="W42" s="36">
        <f t="shared" si="8"/>
        <v>0</v>
      </c>
      <c r="X42" s="36">
        <f t="shared" si="8"/>
        <v>0</v>
      </c>
      <c r="Y42" s="36">
        <f t="shared" si="8"/>
        <v>0</v>
      </c>
      <c r="Z42" s="36">
        <f t="shared" si="8"/>
        <v>0</v>
      </c>
      <c r="AA42" s="36">
        <f t="shared" si="8"/>
        <v>0</v>
      </c>
      <c r="AB42" s="36">
        <f t="shared" si="8"/>
        <v>0</v>
      </c>
      <c r="AC42" s="59"/>
    </row>
    <row r="43" ht="16.05" customHeight="1" spans="1:29">
      <c r="A43" s="40" t="s">
        <v>12545</v>
      </c>
      <c r="B43" s="317" t="s">
        <v>12546</v>
      </c>
      <c r="C43" s="318">
        <f t="shared" si="0"/>
        <v>0</v>
      </c>
      <c r="D43" s="36">
        <f t="shared" si="7"/>
        <v>0</v>
      </c>
      <c r="E43" s="36">
        <f t="shared" si="7"/>
        <v>0</v>
      </c>
      <c r="F43" s="36">
        <f t="shared" si="7"/>
        <v>0</v>
      </c>
      <c r="G43" s="36">
        <f t="shared" si="7"/>
        <v>0</v>
      </c>
      <c r="H43" s="36">
        <f t="shared" si="7"/>
        <v>0</v>
      </c>
      <c r="I43" s="36">
        <f t="shared" si="7"/>
        <v>0</v>
      </c>
      <c r="J43" s="36">
        <f t="shared" si="7"/>
        <v>0</v>
      </c>
      <c r="K43" s="36">
        <f t="shared" si="7"/>
        <v>0</v>
      </c>
      <c r="L43" s="36">
        <f t="shared" si="7"/>
        <v>0</v>
      </c>
      <c r="M43" s="36">
        <f t="shared" si="7"/>
        <v>0</v>
      </c>
      <c r="N43" s="36">
        <f t="shared" si="8"/>
        <v>0</v>
      </c>
      <c r="O43" s="36">
        <f t="shared" si="8"/>
        <v>0</v>
      </c>
      <c r="P43" s="36">
        <f t="shared" si="8"/>
        <v>0</v>
      </c>
      <c r="Q43" s="36">
        <f t="shared" si="8"/>
        <v>0</v>
      </c>
      <c r="R43" s="36">
        <f t="shared" si="8"/>
        <v>0</v>
      </c>
      <c r="S43" s="36">
        <f t="shared" si="8"/>
        <v>0</v>
      </c>
      <c r="T43" s="36">
        <f t="shared" si="8"/>
        <v>0</v>
      </c>
      <c r="U43" s="36">
        <f t="shared" si="8"/>
        <v>0</v>
      </c>
      <c r="V43" s="36">
        <f t="shared" si="8"/>
        <v>0</v>
      </c>
      <c r="W43" s="36">
        <f t="shared" si="8"/>
        <v>0</v>
      </c>
      <c r="X43" s="36">
        <f t="shared" si="8"/>
        <v>0</v>
      </c>
      <c r="Y43" s="36">
        <f t="shared" si="8"/>
        <v>0</v>
      </c>
      <c r="Z43" s="36">
        <f t="shared" si="8"/>
        <v>0</v>
      </c>
      <c r="AA43" s="36">
        <f t="shared" si="8"/>
        <v>0</v>
      </c>
      <c r="AB43" s="36">
        <f t="shared" si="8"/>
        <v>0</v>
      </c>
      <c r="AC43" s="59"/>
    </row>
    <row r="44" ht="16.05" customHeight="1" spans="1:29">
      <c r="A44" s="40" t="s">
        <v>12547</v>
      </c>
      <c r="B44" s="317" t="s">
        <v>12548</v>
      </c>
      <c r="C44" s="318">
        <f t="shared" si="0"/>
        <v>0</v>
      </c>
      <c r="D44" s="36">
        <f t="shared" si="7"/>
        <v>0</v>
      </c>
      <c r="E44" s="36">
        <f t="shared" si="7"/>
        <v>0</v>
      </c>
      <c r="F44" s="36">
        <f t="shared" si="7"/>
        <v>0</v>
      </c>
      <c r="G44" s="36">
        <f t="shared" si="7"/>
        <v>0</v>
      </c>
      <c r="H44" s="36">
        <f t="shared" si="7"/>
        <v>0</v>
      </c>
      <c r="I44" s="36">
        <f t="shared" si="7"/>
        <v>0</v>
      </c>
      <c r="J44" s="36">
        <f t="shared" si="7"/>
        <v>0</v>
      </c>
      <c r="K44" s="36">
        <f t="shared" si="7"/>
        <v>0</v>
      </c>
      <c r="L44" s="36">
        <f t="shared" si="7"/>
        <v>0</v>
      </c>
      <c r="M44" s="36">
        <f t="shared" si="7"/>
        <v>0</v>
      </c>
      <c r="N44" s="36">
        <f t="shared" si="8"/>
        <v>0</v>
      </c>
      <c r="O44" s="36">
        <f t="shared" si="8"/>
        <v>0</v>
      </c>
      <c r="P44" s="36">
        <f t="shared" si="8"/>
        <v>0</v>
      </c>
      <c r="Q44" s="36">
        <f t="shared" si="8"/>
        <v>0</v>
      </c>
      <c r="R44" s="36">
        <f t="shared" si="8"/>
        <v>0</v>
      </c>
      <c r="S44" s="36">
        <f t="shared" si="8"/>
        <v>0</v>
      </c>
      <c r="T44" s="36">
        <f t="shared" si="8"/>
        <v>0</v>
      </c>
      <c r="U44" s="36">
        <f t="shared" si="8"/>
        <v>0</v>
      </c>
      <c r="V44" s="36">
        <f t="shared" si="8"/>
        <v>0</v>
      </c>
      <c r="W44" s="36">
        <f t="shared" si="8"/>
        <v>0</v>
      </c>
      <c r="X44" s="36">
        <f t="shared" si="8"/>
        <v>0</v>
      </c>
      <c r="Y44" s="36">
        <f t="shared" si="8"/>
        <v>0</v>
      </c>
      <c r="Z44" s="36">
        <f t="shared" si="8"/>
        <v>0</v>
      </c>
      <c r="AA44" s="36">
        <f t="shared" si="8"/>
        <v>0</v>
      </c>
      <c r="AB44" s="36">
        <f t="shared" si="8"/>
        <v>0</v>
      </c>
      <c r="AC44" s="59"/>
    </row>
    <row r="45" ht="16.05" customHeight="1" spans="1:29">
      <c r="A45" s="40" t="s">
        <v>12549</v>
      </c>
      <c r="B45" s="317" t="s">
        <v>12550</v>
      </c>
      <c r="C45" s="318">
        <f t="shared" si="0"/>
        <v>0</v>
      </c>
      <c r="D45" s="36">
        <f t="shared" si="7"/>
        <v>0</v>
      </c>
      <c r="E45" s="36">
        <f t="shared" si="7"/>
        <v>0</v>
      </c>
      <c r="F45" s="36">
        <f t="shared" si="7"/>
        <v>0</v>
      </c>
      <c r="G45" s="36">
        <f t="shared" si="7"/>
        <v>0</v>
      </c>
      <c r="H45" s="36">
        <f t="shared" si="7"/>
        <v>0</v>
      </c>
      <c r="I45" s="36">
        <f t="shared" si="7"/>
        <v>0</v>
      </c>
      <c r="J45" s="36">
        <f t="shared" si="7"/>
        <v>0</v>
      </c>
      <c r="K45" s="36">
        <f t="shared" si="7"/>
        <v>0</v>
      </c>
      <c r="L45" s="36">
        <f t="shared" si="7"/>
        <v>0</v>
      </c>
      <c r="M45" s="36">
        <f t="shared" si="7"/>
        <v>0</v>
      </c>
      <c r="N45" s="36">
        <f t="shared" si="8"/>
        <v>0</v>
      </c>
      <c r="O45" s="36">
        <f t="shared" si="8"/>
        <v>0</v>
      </c>
      <c r="P45" s="36">
        <f t="shared" si="8"/>
        <v>0</v>
      </c>
      <c r="Q45" s="36">
        <f t="shared" si="8"/>
        <v>0</v>
      </c>
      <c r="R45" s="36">
        <f t="shared" si="8"/>
        <v>0</v>
      </c>
      <c r="S45" s="36">
        <f t="shared" si="8"/>
        <v>0</v>
      </c>
      <c r="T45" s="36">
        <f t="shared" si="8"/>
        <v>0</v>
      </c>
      <c r="U45" s="36">
        <f t="shared" si="8"/>
        <v>0</v>
      </c>
      <c r="V45" s="36">
        <f t="shared" si="8"/>
        <v>0</v>
      </c>
      <c r="W45" s="36">
        <f t="shared" si="8"/>
        <v>0</v>
      </c>
      <c r="X45" s="36">
        <f t="shared" si="8"/>
        <v>0</v>
      </c>
      <c r="Y45" s="36">
        <f t="shared" si="8"/>
        <v>0</v>
      </c>
      <c r="Z45" s="36">
        <f t="shared" si="8"/>
        <v>0</v>
      </c>
      <c r="AA45" s="36">
        <f t="shared" si="8"/>
        <v>0</v>
      </c>
      <c r="AB45" s="36">
        <f t="shared" si="8"/>
        <v>0</v>
      </c>
      <c r="AC45" s="59"/>
    </row>
    <row r="46" ht="16.05" customHeight="1" spans="1:29">
      <c r="A46" s="40" t="s">
        <v>12551</v>
      </c>
      <c r="B46" s="317" t="s">
        <v>12552</v>
      </c>
      <c r="C46" s="318">
        <f t="shared" si="0"/>
        <v>0</v>
      </c>
      <c r="D46" s="36">
        <f t="shared" si="7"/>
        <v>0</v>
      </c>
      <c r="E46" s="36">
        <f t="shared" si="7"/>
        <v>0</v>
      </c>
      <c r="F46" s="36">
        <f t="shared" si="7"/>
        <v>0</v>
      </c>
      <c r="G46" s="36">
        <f t="shared" si="7"/>
        <v>0</v>
      </c>
      <c r="H46" s="36">
        <f t="shared" si="7"/>
        <v>0</v>
      </c>
      <c r="I46" s="36">
        <f t="shared" si="7"/>
        <v>0</v>
      </c>
      <c r="J46" s="36">
        <f t="shared" si="7"/>
        <v>0</v>
      </c>
      <c r="K46" s="36">
        <f t="shared" si="7"/>
        <v>0</v>
      </c>
      <c r="L46" s="36">
        <f t="shared" si="7"/>
        <v>0</v>
      </c>
      <c r="M46" s="36">
        <f t="shared" si="7"/>
        <v>0</v>
      </c>
      <c r="N46" s="36">
        <f t="shared" si="8"/>
        <v>0</v>
      </c>
      <c r="O46" s="36">
        <f t="shared" si="8"/>
        <v>0</v>
      </c>
      <c r="P46" s="36">
        <f t="shared" si="8"/>
        <v>0</v>
      </c>
      <c r="Q46" s="36">
        <f t="shared" si="8"/>
        <v>0</v>
      </c>
      <c r="R46" s="36">
        <f t="shared" si="8"/>
        <v>0</v>
      </c>
      <c r="S46" s="36">
        <f t="shared" si="8"/>
        <v>0</v>
      </c>
      <c r="T46" s="36">
        <f t="shared" si="8"/>
        <v>0</v>
      </c>
      <c r="U46" s="36">
        <f t="shared" si="8"/>
        <v>0</v>
      </c>
      <c r="V46" s="36">
        <f t="shared" si="8"/>
        <v>0</v>
      </c>
      <c r="W46" s="36">
        <f t="shared" si="8"/>
        <v>0</v>
      </c>
      <c r="X46" s="36">
        <f t="shared" si="8"/>
        <v>0</v>
      </c>
      <c r="Y46" s="36">
        <f t="shared" si="8"/>
        <v>0</v>
      </c>
      <c r="Z46" s="36">
        <f t="shared" si="8"/>
        <v>0</v>
      </c>
      <c r="AA46" s="36">
        <f t="shared" si="8"/>
        <v>0</v>
      </c>
      <c r="AB46" s="36">
        <f t="shared" si="8"/>
        <v>0</v>
      </c>
      <c r="AC46" s="59"/>
    </row>
    <row r="47" ht="16.05" customHeight="1" spans="1:29">
      <c r="A47" s="44" t="s">
        <v>12553</v>
      </c>
      <c r="B47" s="317" t="s">
        <v>12554</v>
      </c>
      <c r="C47" s="318">
        <f t="shared" si="0"/>
        <v>0</v>
      </c>
      <c r="D47" s="36">
        <f t="shared" si="7"/>
        <v>0</v>
      </c>
      <c r="E47" s="36">
        <f t="shared" si="7"/>
        <v>0</v>
      </c>
      <c r="F47" s="36">
        <f t="shared" si="7"/>
        <v>0</v>
      </c>
      <c r="G47" s="36">
        <f t="shared" si="7"/>
        <v>0</v>
      </c>
      <c r="H47" s="36">
        <f t="shared" si="7"/>
        <v>0</v>
      </c>
      <c r="I47" s="36">
        <f t="shared" si="7"/>
        <v>0</v>
      </c>
      <c r="J47" s="36">
        <f t="shared" si="7"/>
        <v>0</v>
      </c>
      <c r="K47" s="36">
        <f t="shared" si="7"/>
        <v>0</v>
      </c>
      <c r="L47" s="36">
        <f t="shared" si="7"/>
        <v>0</v>
      </c>
      <c r="M47" s="36">
        <f t="shared" si="7"/>
        <v>0</v>
      </c>
      <c r="N47" s="36">
        <f t="shared" si="8"/>
        <v>0</v>
      </c>
      <c r="O47" s="36">
        <f t="shared" si="8"/>
        <v>0</v>
      </c>
      <c r="P47" s="36">
        <f t="shared" si="8"/>
        <v>0</v>
      </c>
      <c r="Q47" s="36">
        <f t="shared" si="8"/>
        <v>0</v>
      </c>
      <c r="R47" s="36">
        <f t="shared" si="8"/>
        <v>0</v>
      </c>
      <c r="S47" s="36">
        <f t="shared" si="8"/>
        <v>0</v>
      </c>
      <c r="T47" s="36">
        <f t="shared" si="8"/>
        <v>0</v>
      </c>
      <c r="U47" s="36">
        <f t="shared" si="8"/>
        <v>0</v>
      </c>
      <c r="V47" s="36">
        <f t="shared" si="8"/>
        <v>0</v>
      </c>
      <c r="W47" s="36">
        <f t="shared" si="8"/>
        <v>0</v>
      </c>
      <c r="X47" s="36">
        <f t="shared" si="8"/>
        <v>0</v>
      </c>
      <c r="Y47" s="36">
        <f t="shared" si="8"/>
        <v>0</v>
      </c>
      <c r="Z47" s="36">
        <f t="shared" si="8"/>
        <v>0</v>
      </c>
      <c r="AA47" s="36">
        <f t="shared" si="8"/>
        <v>0</v>
      </c>
      <c r="AB47" s="36">
        <f t="shared" si="8"/>
        <v>0</v>
      </c>
      <c r="AC47" s="59"/>
    </row>
    <row r="48" ht="16.05" customHeight="1" spans="1:29">
      <c r="A48" s="40" t="s">
        <v>12555</v>
      </c>
      <c r="B48" s="317" t="s">
        <v>12556</v>
      </c>
      <c r="C48" s="318">
        <f t="shared" si="0"/>
        <v>0</v>
      </c>
      <c r="D48" s="36">
        <f t="shared" si="7"/>
        <v>0</v>
      </c>
      <c r="E48" s="36">
        <f t="shared" si="7"/>
        <v>0</v>
      </c>
      <c r="F48" s="36">
        <f t="shared" si="7"/>
        <v>0</v>
      </c>
      <c r="G48" s="36">
        <f t="shared" si="7"/>
        <v>0</v>
      </c>
      <c r="H48" s="36">
        <f t="shared" si="7"/>
        <v>0</v>
      </c>
      <c r="I48" s="36">
        <f t="shared" si="7"/>
        <v>0</v>
      </c>
      <c r="J48" s="36">
        <f t="shared" si="7"/>
        <v>0</v>
      </c>
      <c r="K48" s="36">
        <f t="shared" si="7"/>
        <v>0</v>
      </c>
      <c r="L48" s="36">
        <f t="shared" si="7"/>
        <v>0</v>
      </c>
      <c r="M48" s="36">
        <f t="shared" si="7"/>
        <v>0</v>
      </c>
      <c r="N48" s="36">
        <f t="shared" si="8"/>
        <v>0</v>
      </c>
      <c r="O48" s="36">
        <f t="shared" si="8"/>
        <v>0</v>
      </c>
      <c r="P48" s="36">
        <f t="shared" si="8"/>
        <v>0</v>
      </c>
      <c r="Q48" s="36">
        <f t="shared" si="8"/>
        <v>0</v>
      </c>
      <c r="R48" s="36">
        <f t="shared" si="8"/>
        <v>0</v>
      </c>
      <c r="S48" s="36">
        <f t="shared" si="8"/>
        <v>0</v>
      </c>
      <c r="T48" s="36">
        <f t="shared" si="8"/>
        <v>0</v>
      </c>
      <c r="U48" s="36">
        <f t="shared" si="8"/>
        <v>0</v>
      </c>
      <c r="V48" s="36">
        <f t="shared" si="8"/>
        <v>0</v>
      </c>
      <c r="W48" s="36">
        <f t="shared" si="8"/>
        <v>0</v>
      </c>
      <c r="X48" s="36">
        <f t="shared" si="8"/>
        <v>0</v>
      </c>
      <c r="Y48" s="36">
        <f t="shared" si="8"/>
        <v>0</v>
      </c>
      <c r="Z48" s="36">
        <f t="shared" si="8"/>
        <v>0</v>
      </c>
      <c r="AA48" s="36">
        <f t="shared" si="8"/>
        <v>0</v>
      </c>
      <c r="AB48" s="36">
        <f t="shared" si="8"/>
        <v>0</v>
      </c>
      <c r="AC48" s="59"/>
    </row>
    <row r="49" ht="16.05" customHeight="1" spans="1:29">
      <c r="A49" s="40" t="s">
        <v>12557</v>
      </c>
      <c r="B49" s="317" t="s">
        <v>12558</v>
      </c>
      <c r="C49" s="318">
        <f t="shared" si="0"/>
        <v>0</v>
      </c>
      <c r="D49" s="36">
        <f t="shared" si="7"/>
        <v>0</v>
      </c>
      <c r="E49" s="36">
        <f t="shared" si="7"/>
        <v>0</v>
      </c>
      <c r="F49" s="36">
        <f t="shared" si="7"/>
        <v>0</v>
      </c>
      <c r="G49" s="36">
        <f t="shared" si="7"/>
        <v>0</v>
      </c>
      <c r="H49" s="36">
        <f t="shared" si="7"/>
        <v>0</v>
      </c>
      <c r="I49" s="36">
        <f t="shared" si="7"/>
        <v>0</v>
      </c>
      <c r="J49" s="36">
        <f t="shared" si="7"/>
        <v>0</v>
      </c>
      <c r="K49" s="36">
        <f t="shared" si="7"/>
        <v>0</v>
      </c>
      <c r="L49" s="36">
        <f t="shared" si="7"/>
        <v>0</v>
      </c>
      <c r="M49" s="36">
        <f t="shared" si="7"/>
        <v>0</v>
      </c>
      <c r="N49" s="36">
        <f t="shared" si="8"/>
        <v>0</v>
      </c>
      <c r="O49" s="36">
        <f t="shared" si="8"/>
        <v>0</v>
      </c>
      <c r="P49" s="36">
        <f t="shared" si="8"/>
        <v>0</v>
      </c>
      <c r="Q49" s="36">
        <f t="shared" si="8"/>
        <v>0</v>
      </c>
      <c r="R49" s="36">
        <f t="shared" si="8"/>
        <v>0</v>
      </c>
      <c r="S49" s="36">
        <f t="shared" si="8"/>
        <v>0</v>
      </c>
      <c r="T49" s="36">
        <f t="shared" si="8"/>
        <v>0</v>
      </c>
      <c r="U49" s="36">
        <f t="shared" si="8"/>
        <v>0</v>
      </c>
      <c r="V49" s="36">
        <f t="shared" si="8"/>
        <v>0</v>
      </c>
      <c r="W49" s="36">
        <f t="shared" si="8"/>
        <v>0</v>
      </c>
      <c r="X49" s="36">
        <f t="shared" si="8"/>
        <v>0</v>
      </c>
      <c r="Y49" s="36">
        <f t="shared" si="8"/>
        <v>0</v>
      </c>
      <c r="Z49" s="36">
        <f t="shared" si="8"/>
        <v>0</v>
      </c>
      <c r="AA49" s="36">
        <f t="shared" si="8"/>
        <v>0</v>
      </c>
      <c r="AB49" s="36">
        <f t="shared" si="8"/>
        <v>0</v>
      </c>
      <c r="AC49" s="59"/>
    </row>
    <row r="50" ht="16.05" customHeight="1" spans="1:29">
      <c r="A50" s="40" t="s">
        <v>12559</v>
      </c>
      <c r="B50" s="317" t="s">
        <v>12560</v>
      </c>
      <c r="C50" s="318">
        <f t="shared" si="0"/>
        <v>0</v>
      </c>
      <c r="D50" s="36">
        <f t="shared" si="7"/>
        <v>0</v>
      </c>
      <c r="E50" s="36">
        <f t="shared" si="7"/>
        <v>0</v>
      </c>
      <c r="F50" s="36">
        <f t="shared" si="7"/>
        <v>0</v>
      </c>
      <c r="G50" s="36">
        <f t="shared" si="7"/>
        <v>0</v>
      </c>
      <c r="H50" s="36">
        <f t="shared" si="7"/>
        <v>0</v>
      </c>
      <c r="I50" s="36">
        <f t="shared" si="7"/>
        <v>0</v>
      </c>
      <c r="J50" s="36">
        <f t="shared" si="7"/>
        <v>0</v>
      </c>
      <c r="K50" s="36">
        <f t="shared" si="7"/>
        <v>0</v>
      </c>
      <c r="L50" s="36">
        <f t="shared" si="7"/>
        <v>0</v>
      </c>
      <c r="M50" s="36">
        <f t="shared" si="7"/>
        <v>0</v>
      </c>
      <c r="N50" s="36">
        <f t="shared" si="8"/>
        <v>0</v>
      </c>
      <c r="O50" s="36">
        <f t="shared" si="8"/>
        <v>0</v>
      </c>
      <c r="P50" s="36">
        <f t="shared" si="8"/>
        <v>0</v>
      </c>
      <c r="Q50" s="36">
        <f t="shared" si="8"/>
        <v>0</v>
      </c>
      <c r="R50" s="36">
        <f t="shared" si="8"/>
        <v>0</v>
      </c>
      <c r="S50" s="36">
        <f t="shared" si="8"/>
        <v>0</v>
      </c>
      <c r="T50" s="36">
        <f t="shared" si="8"/>
        <v>0</v>
      </c>
      <c r="U50" s="36">
        <f t="shared" si="8"/>
        <v>0</v>
      </c>
      <c r="V50" s="36">
        <f t="shared" si="8"/>
        <v>0</v>
      </c>
      <c r="W50" s="36">
        <f t="shared" si="8"/>
        <v>0</v>
      </c>
      <c r="X50" s="36">
        <f t="shared" si="8"/>
        <v>0</v>
      </c>
      <c r="Y50" s="36">
        <f t="shared" si="8"/>
        <v>0</v>
      </c>
      <c r="Z50" s="36">
        <f t="shared" si="8"/>
        <v>0</v>
      </c>
      <c r="AA50" s="36">
        <f t="shared" si="8"/>
        <v>0</v>
      </c>
      <c r="AB50" s="36">
        <f t="shared" si="8"/>
        <v>0</v>
      </c>
      <c r="AC50" s="59"/>
    </row>
    <row r="51" ht="16.05" customHeight="1" spans="1:29">
      <c r="A51" s="40" t="s">
        <v>12561</v>
      </c>
      <c r="B51" s="317" t="s">
        <v>12562</v>
      </c>
      <c r="C51" s="318">
        <f t="shared" si="0"/>
        <v>0</v>
      </c>
      <c r="D51" s="36">
        <f t="shared" ref="D51:M60" si="9">SUMPRODUCT(D$377:D$599*(LEFT($A$377:$A$599,LEN($A51))=$A51))</f>
        <v>0</v>
      </c>
      <c r="E51" s="36">
        <f t="shared" si="9"/>
        <v>0</v>
      </c>
      <c r="F51" s="36">
        <f t="shared" si="9"/>
        <v>0</v>
      </c>
      <c r="G51" s="36">
        <f t="shared" si="9"/>
        <v>0</v>
      </c>
      <c r="H51" s="36">
        <f t="shared" si="9"/>
        <v>0</v>
      </c>
      <c r="I51" s="36">
        <f t="shared" si="9"/>
        <v>0</v>
      </c>
      <c r="J51" s="36">
        <f t="shared" si="9"/>
        <v>0</v>
      </c>
      <c r="K51" s="36">
        <f t="shared" si="9"/>
        <v>0</v>
      </c>
      <c r="L51" s="36">
        <f t="shared" si="9"/>
        <v>0</v>
      </c>
      <c r="M51" s="36">
        <f t="shared" si="9"/>
        <v>0</v>
      </c>
      <c r="N51" s="36">
        <f t="shared" ref="N51:AB60" si="10">SUMPRODUCT(N$377:N$599*(LEFT($A$377:$A$599,LEN($A51))=$A51))</f>
        <v>0</v>
      </c>
      <c r="O51" s="36">
        <f t="shared" si="10"/>
        <v>0</v>
      </c>
      <c r="P51" s="36">
        <f t="shared" si="10"/>
        <v>0</v>
      </c>
      <c r="Q51" s="36">
        <f t="shared" si="10"/>
        <v>0</v>
      </c>
      <c r="R51" s="36">
        <f t="shared" si="10"/>
        <v>0</v>
      </c>
      <c r="S51" s="36">
        <f t="shared" si="10"/>
        <v>0</v>
      </c>
      <c r="T51" s="36">
        <f t="shared" si="10"/>
        <v>0</v>
      </c>
      <c r="U51" s="36">
        <f t="shared" si="10"/>
        <v>0</v>
      </c>
      <c r="V51" s="36">
        <f t="shared" si="10"/>
        <v>0</v>
      </c>
      <c r="W51" s="36">
        <f t="shared" si="10"/>
        <v>0</v>
      </c>
      <c r="X51" s="36">
        <f t="shared" si="10"/>
        <v>0</v>
      </c>
      <c r="Y51" s="36">
        <f t="shared" si="10"/>
        <v>0</v>
      </c>
      <c r="Z51" s="36">
        <f t="shared" si="10"/>
        <v>0</v>
      </c>
      <c r="AA51" s="36">
        <f t="shared" si="10"/>
        <v>0</v>
      </c>
      <c r="AB51" s="36">
        <f t="shared" si="10"/>
        <v>0</v>
      </c>
      <c r="AC51" s="59"/>
    </row>
    <row r="52" ht="16.05" customHeight="1" spans="1:29">
      <c r="A52" s="46" t="s">
        <v>12563</v>
      </c>
      <c r="B52" s="317" t="s">
        <v>12564</v>
      </c>
      <c r="C52" s="318">
        <f t="shared" si="0"/>
        <v>0</v>
      </c>
      <c r="D52" s="36">
        <f t="shared" si="9"/>
        <v>0</v>
      </c>
      <c r="E52" s="36">
        <f t="shared" si="9"/>
        <v>0</v>
      </c>
      <c r="F52" s="36">
        <f t="shared" si="9"/>
        <v>0</v>
      </c>
      <c r="G52" s="36">
        <f t="shared" si="9"/>
        <v>0</v>
      </c>
      <c r="H52" s="36">
        <f t="shared" si="9"/>
        <v>0</v>
      </c>
      <c r="I52" s="36">
        <f t="shared" si="9"/>
        <v>0</v>
      </c>
      <c r="J52" s="36">
        <f t="shared" si="9"/>
        <v>0</v>
      </c>
      <c r="K52" s="36">
        <f t="shared" si="9"/>
        <v>0</v>
      </c>
      <c r="L52" s="36">
        <f t="shared" si="9"/>
        <v>0</v>
      </c>
      <c r="M52" s="36">
        <f t="shared" si="9"/>
        <v>0</v>
      </c>
      <c r="N52" s="36">
        <f t="shared" si="10"/>
        <v>0</v>
      </c>
      <c r="O52" s="36">
        <f t="shared" si="10"/>
        <v>0</v>
      </c>
      <c r="P52" s="36">
        <f t="shared" si="10"/>
        <v>0</v>
      </c>
      <c r="Q52" s="36">
        <f t="shared" si="10"/>
        <v>0</v>
      </c>
      <c r="R52" s="36">
        <f t="shared" si="10"/>
        <v>0</v>
      </c>
      <c r="S52" s="36">
        <f t="shared" si="10"/>
        <v>0</v>
      </c>
      <c r="T52" s="36">
        <f t="shared" si="10"/>
        <v>0</v>
      </c>
      <c r="U52" s="36">
        <f t="shared" si="10"/>
        <v>0</v>
      </c>
      <c r="V52" s="36">
        <f t="shared" si="10"/>
        <v>0</v>
      </c>
      <c r="W52" s="36">
        <f t="shared" si="10"/>
        <v>0</v>
      </c>
      <c r="X52" s="36">
        <f t="shared" si="10"/>
        <v>0</v>
      </c>
      <c r="Y52" s="36">
        <f t="shared" si="10"/>
        <v>0</v>
      </c>
      <c r="Z52" s="36">
        <f t="shared" si="10"/>
        <v>0</v>
      </c>
      <c r="AA52" s="36">
        <f t="shared" si="10"/>
        <v>0</v>
      </c>
      <c r="AB52" s="36">
        <f t="shared" si="10"/>
        <v>0</v>
      </c>
      <c r="AC52" s="59"/>
    </row>
    <row r="53" ht="16.05" customHeight="1" spans="1:29">
      <c r="A53" s="40" t="s">
        <v>12565</v>
      </c>
      <c r="B53" s="317" t="s">
        <v>12566</v>
      </c>
      <c r="C53" s="318">
        <f t="shared" si="0"/>
        <v>0</v>
      </c>
      <c r="D53" s="36">
        <f t="shared" si="9"/>
        <v>0</v>
      </c>
      <c r="E53" s="36">
        <f t="shared" si="9"/>
        <v>0</v>
      </c>
      <c r="F53" s="36">
        <f t="shared" si="9"/>
        <v>0</v>
      </c>
      <c r="G53" s="36">
        <f t="shared" si="9"/>
        <v>0</v>
      </c>
      <c r="H53" s="36">
        <f t="shared" si="9"/>
        <v>0</v>
      </c>
      <c r="I53" s="36">
        <f t="shared" si="9"/>
        <v>0</v>
      </c>
      <c r="J53" s="36">
        <f t="shared" si="9"/>
        <v>0</v>
      </c>
      <c r="K53" s="36">
        <f t="shared" si="9"/>
        <v>0</v>
      </c>
      <c r="L53" s="36">
        <f t="shared" si="9"/>
        <v>0</v>
      </c>
      <c r="M53" s="36">
        <f t="shared" si="9"/>
        <v>0</v>
      </c>
      <c r="N53" s="36">
        <f t="shared" si="10"/>
        <v>0</v>
      </c>
      <c r="O53" s="36">
        <f t="shared" si="10"/>
        <v>0</v>
      </c>
      <c r="P53" s="36">
        <f t="shared" si="10"/>
        <v>0</v>
      </c>
      <c r="Q53" s="36">
        <f t="shared" si="10"/>
        <v>0</v>
      </c>
      <c r="R53" s="36">
        <f t="shared" si="10"/>
        <v>0</v>
      </c>
      <c r="S53" s="36">
        <f t="shared" si="10"/>
        <v>0</v>
      </c>
      <c r="T53" s="36">
        <f t="shared" si="10"/>
        <v>0</v>
      </c>
      <c r="U53" s="36">
        <f t="shared" si="10"/>
        <v>0</v>
      </c>
      <c r="V53" s="36">
        <f t="shared" si="10"/>
        <v>0</v>
      </c>
      <c r="W53" s="36">
        <f t="shared" si="10"/>
        <v>0</v>
      </c>
      <c r="X53" s="36">
        <f t="shared" si="10"/>
        <v>0</v>
      </c>
      <c r="Y53" s="36">
        <f t="shared" si="10"/>
        <v>0</v>
      </c>
      <c r="Z53" s="36">
        <f t="shared" si="10"/>
        <v>0</v>
      </c>
      <c r="AA53" s="36">
        <f t="shared" si="10"/>
        <v>0</v>
      </c>
      <c r="AB53" s="36">
        <f t="shared" si="10"/>
        <v>0</v>
      </c>
      <c r="AC53" s="59"/>
    </row>
    <row r="54" ht="16.05" customHeight="1" spans="1:29">
      <c r="A54" s="40" t="s">
        <v>12567</v>
      </c>
      <c r="B54" s="317" t="s">
        <v>12568</v>
      </c>
      <c r="C54" s="318">
        <f t="shared" si="0"/>
        <v>0</v>
      </c>
      <c r="D54" s="36">
        <f t="shared" si="9"/>
        <v>0</v>
      </c>
      <c r="E54" s="36">
        <f t="shared" si="9"/>
        <v>0</v>
      </c>
      <c r="F54" s="36">
        <f t="shared" si="9"/>
        <v>0</v>
      </c>
      <c r="G54" s="36">
        <f t="shared" si="9"/>
        <v>0</v>
      </c>
      <c r="H54" s="36">
        <f t="shared" si="9"/>
        <v>0</v>
      </c>
      <c r="I54" s="36">
        <f t="shared" si="9"/>
        <v>0</v>
      </c>
      <c r="J54" s="36">
        <f t="shared" si="9"/>
        <v>0</v>
      </c>
      <c r="K54" s="36">
        <f t="shared" si="9"/>
        <v>0</v>
      </c>
      <c r="L54" s="36">
        <f t="shared" si="9"/>
        <v>0</v>
      </c>
      <c r="M54" s="36">
        <f t="shared" si="9"/>
        <v>0</v>
      </c>
      <c r="N54" s="36">
        <f t="shared" si="10"/>
        <v>0</v>
      </c>
      <c r="O54" s="36">
        <f t="shared" si="10"/>
        <v>0</v>
      </c>
      <c r="P54" s="36">
        <f t="shared" si="10"/>
        <v>0</v>
      </c>
      <c r="Q54" s="36">
        <f t="shared" si="10"/>
        <v>0</v>
      </c>
      <c r="R54" s="36">
        <f t="shared" si="10"/>
        <v>0</v>
      </c>
      <c r="S54" s="36">
        <f t="shared" si="10"/>
        <v>0</v>
      </c>
      <c r="T54" s="36">
        <f t="shared" si="10"/>
        <v>0</v>
      </c>
      <c r="U54" s="36">
        <f t="shared" si="10"/>
        <v>0</v>
      </c>
      <c r="V54" s="36">
        <f t="shared" si="10"/>
        <v>0</v>
      </c>
      <c r="W54" s="36">
        <f t="shared" si="10"/>
        <v>0</v>
      </c>
      <c r="X54" s="36">
        <f t="shared" si="10"/>
        <v>0</v>
      </c>
      <c r="Y54" s="36">
        <f t="shared" si="10"/>
        <v>0</v>
      </c>
      <c r="Z54" s="36">
        <f t="shared" si="10"/>
        <v>0</v>
      </c>
      <c r="AA54" s="36">
        <f t="shared" si="10"/>
        <v>0</v>
      </c>
      <c r="AB54" s="36">
        <f t="shared" si="10"/>
        <v>0</v>
      </c>
      <c r="AC54" s="59"/>
    </row>
    <row r="55" ht="16.05" customHeight="1" spans="1:29">
      <c r="A55" s="40" t="s">
        <v>12569</v>
      </c>
      <c r="B55" s="317" t="s">
        <v>12570</v>
      </c>
      <c r="C55" s="318">
        <f t="shared" si="0"/>
        <v>0</v>
      </c>
      <c r="D55" s="36">
        <f t="shared" si="9"/>
        <v>0</v>
      </c>
      <c r="E55" s="36">
        <f t="shared" si="9"/>
        <v>0</v>
      </c>
      <c r="F55" s="36">
        <f t="shared" si="9"/>
        <v>0</v>
      </c>
      <c r="G55" s="36">
        <f t="shared" si="9"/>
        <v>0</v>
      </c>
      <c r="H55" s="36">
        <f t="shared" si="9"/>
        <v>0</v>
      </c>
      <c r="I55" s="36">
        <f t="shared" si="9"/>
        <v>0</v>
      </c>
      <c r="J55" s="36">
        <f t="shared" si="9"/>
        <v>0</v>
      </c>
      <c r="K55" s="36">
        <f t="shared" si="9"/>
        <v>0</v>
      </c>
      <c r="L55" s="36">
        <f t="shared" si="9"/>
        <v>0</v>
      </c>
      <c r="M55" s="36">
        <f t="shared" si="9"/>
        <v>0</v>
      </c>
      <c r="N55" s="36">
        <f t="shared" si="10"/>
        <v>0</v>
      </c>
      <c r="O55" s="36">
        <f t="shared" si="10"/>
        <v>0</v>
      </c>
      <c r="P55" s="36">
        <f t="shared" si="10"/>
        <v>0</v>
      </c>
      <c r="Q55" s="36">
        <f t="shared" si="10"/>
        <v>0</v>
      </c>
      <c r="R55" s="36">
        <f t="shared" si="10"/>
        <v>0</v>
      </c>
      <c r="S55" s="36">
        <f t="shared" si="10"/>
        <v>0</v>
      </c>
      <c r="T55" s="36">
        <f t="shared" si="10"/>
        <v>0</v>
      </c>
      <c r="U55" s="36">
        <f t="shared" si="10"/>
        <v>0</v>
      </c>
      <c r="V55" s="36">
        <f t="shared" si="10"/>
        <v>0</v>
      </c>
      <c r="W55" s="36">
        <f t="shared" si="10"/>
        <v>0</v>
      </c>
      <c r="X55" s="36">
        <f t="shared" si="10"/>
        <v>0</v>
      </c>
      <c r="Y55" s="36">
        <f t="shared" si="10"/>
        <v>0</v>
      </c>
      <c r="Z55" s="36">
        <f t="shared" si="10"/>
        <v>0</v>
      </c>
      <c r="AA55" s="36">
        <f t="shared" si="10"/>
        <v>0</v>
      </c>
      <c r="AB55" s="36">
        <f t="shared" si="10"/>
        <v>0</v>
      </c>
      <c r="AC55" s="59"/>
    </row>
    <row r="56" ht="16.05" customHeight="1" spans="1:29">
      <c r="A56" s="43" t="s">
        <v>12571</v>
      </c>
      <c r="B56" s="317" t="s">
        <v>12572</v>
      </c>
      <c r="C56" s="318">
        <f t="shared" si="0"/>
        <v>0</v>
      </c>
      <c r="D56" s="36">
        <f t="shared" si="9"/>
        <v>0</v>
      </c>
      <c r="E56" s="36">
        <f t="shared" si="9"/>
        <v>0</v>
      </c>
      <c r="F56" s="36">
        <f t="shared" si="9"/>
        <v>0</v>
      </c>
      <c r="G56" s="36">
        <f t="shared" si="9"/>
        <v>0</v>
      </c>
      <c r="H56" s="36">
        <f t="shared" si="9"/>
        <v>0</v>
      </c>
      <c r="I56" s="36">
        <f t="shared" si="9"/>
        <v>0</v>
      </c>
      <c r="J56" s="36">
        <f t="shared" si="9"/>
        <v>0</v>
      </c>
      <c r="K56" s="36">
        <f t="shared" si="9"/>
        <v>0</v>
      </c>
      <c r="L56" s="36">
        <f t="shared" si="9"/>
        <v>0</v>
      </c>
      <c r="M56" s="36">
        <f t="shared" si="9"/>
        <v>0</v>
      </c>
      <c r="N56" s="36">
        <f t="shared" si="10"/>
        <v>0</v>
      </c>
      <c r="O56" s="36">
        <f t="shared" si="10"/>
        <v>0</v>
      </c>
      <c r="P56" s="36">
        <f t="shared" si="10"/>
        <v>0</v>
      </c>
      <c r="Q56" s="36">
        <f t="shared" si="10"/>
        <v>0</v>
      </c>
      <c r="R56" s="36">
        <f t="shared" si="10"/>
        <v>0</v>
      </c>
      <c r="S56" s="36">
        <f t="shared" si="10"/>
        <v>0</v>
      </c>
      <c r="T56" s="36">
        <f t="shared" si="10"/>
        <v>0</v>
      </c>
      <c r="U56" s="36">
        <f t="shared" si="10"/>
        <v>0</v>
      </c>
      <c r="V56" s="36">
        <f t="shared" si="10"/>
        <v>0</v>
      </c>
      <c r="W56" s="36">
        <f t="shared" si="10"/>
        <v>0</v>
      </c>
      <c r="X56" s="36">
        <f t="shared" si="10"/>
        <v>0</v>
      </c>
      <c r="Y56" s="36">
        <f t="shared" si="10"/>
        <v>0</v>
      </c>
      <c r="Z56" s="36">
        <f t="shared" si="10"/>
        <v>0</v>
      </c>
      <c r="AA56" s="36">
        <f t="shared" si="10"/>
        <v>0</v>
      </c>
      <c r="AB56" s="36">
        <f t="shared" si="10"/>
        <v>0</v>
      </c>
      <c r="AC56" s="59"/>
    </row>
    <row r="57" ht="16.05" customHeight="1" spans="1:29">
      <c r="A57" s="43" t="s">
        <v>12573</v>
      </c>
      <c r="B57" s="317" t="s">
        <v>12574</v>
      </c>
      <c r="C57" s="318">
        <f t="shared" si="0"/>
        <v>0</v>
      </c>
      <c r="D57" s="36">
        <f t="shared" si="9"/>
        <v>0</v>
      </c>
      <c r="E57" s="36">
        <f t="shared" si="9"/>
        <v>0</v>
      </c>
      <c r="F57" s="36">
        <f t="shared" si="9"/>
        <v>0</v>
      </c>
      <c r="G57" s="36">
        <f t="shared" si="9"/>
        <v>0</v>
      </c>
      <c r="H57" s="36">
        <f t="shared" si="9"/>
        <v>0</v>
      </c>
      <c r="I57" s="36">
        <f t="shared" si="9"/>
        <v>0</v>
      </c>
      <c r="J57" s="36">
        <f t="shared" si="9"/>
        <v>0</v>
      </c>
      <c r="K57" s="36">
        <f t="shared" si="9"/>
        <v>0</v>
      </c>
      <c r="L57" s="36">
        <f t="shared" si="9"/>
        <v>0</v>
      </c>
      <c r="M57" s="36">
        <f t="shared" si="9"/>
        <v>0</v>
      </c>
      <c r="N57" s="36">
        <f t="shared" si="10"/>
        <v>0</v>
      </c>
      <c r="O57" s="36">
        <f t="shared" si="10"/>
        <v>0</v>
      </c>
      <c r="P57" s="36">
        <f t="shared" si="10"/>
        <v>0</v>
      </c>
      <c r="Q57" s="36">
        <f t="shared" si="10"/>
        <v>0</v>
      </c>
      <c r="R57" s="36">
        <f t="shared" si="10"/>
        <v>0</v>
      </c>
      <c r="S57" s="36">
        <f t="shared" si="10"/>
        <v>0</v>
      </c>
      <c r="T57" s="36">
        <f t="shared" si="10"/>
        <v>0</v>
      </c>
      <c r="U57" s="36">
        <f t="shared" si="10"/>
        <v>0</v>
      </c>
      <c r="V57" s="36">
        <f t="shared" si="10"/>
        <v>0</v>
      </c>
      <c r="W57" s="36">
        <f t="shared" si="10"/>
        <v>0</v>
      </c>
      <c r="X57" s="36">
        <f t="shared" si="10"/>
        <v>0</v>
      </c>
      <c r="Y57" s="36">
        <f t="shared" si="10"/>
        <v>0</v>
      </c>
      <c r="Z57" s="36">
        <f t="shared" si="10"/>
        <v>0</v>
      </c>
      <c r="AA57" s="36">
        <f t="shared" si="10"/>
        <v>0</v>
      </c>
      <c r="AB57" s="36">
        <f t="shared" si="10"/>
        <v>0</v>
      </c>
      <c r="AC57" s="59"/>
    </row>
    <row r="58" ht="16.05" customHeight="1" spans="1:29">
      <c r="A58" s="43" t="s">
        <v>12575</v>
      </c>
      <c r="B58" s="317" t="s">
        <v>12576</v>
      </c>
      <c r="C58" s="318">
        <f t="shared" si="0"/>
        <v>0</v>
      </c>
      <c r="D58" s="36">
        <f t="shared" si="9"/>
        <v>0</v>
      </c>
      <c r="E58" s="36">
        <f t="shared" si="9"/>
        <v>0</v>
      </c>
      <c r="F58" s="36">
        <f t="shared" si="9"/>
        <v>0</v>
      </c>
      <c r="G58" s="36">
        <f t="shared" si="9"/>
        <v>0</v>
      </c>
      <c r="H58" s="36">
        <f t="shared" si="9"/>
        <v>0</v>
      </c>
      <c r="I58" s="36">
        <f t="shared" si="9"/>
        <v>0</v>
      </c>
      <c r="J58" s="36">
        <f t="shared" si="9"/>
        <v>0</v>
      </c>
      <c r="K58" s="36">
        <f t="shared" si="9"/>
        <v>0</v>
      </c>
      <c r="L58" s="36">
        <f t="shared" si="9"/>
        <v>0</v>
      </c>
      <c r="M58" s="36">
        <f t="shared" si="9"/>
        <v>0</v>
      </c>
      <c r="N58" s="36">
        <f t="shared" si="10"/>
        <v>0</v>
      </c>
      <c r="O58" s="36">
        <f t="shared" si="10"/>
        <v>0</v>
      </c>
      <c r="P58" s="36">
        <f t="shared" si="10"/>
        <v>0</v>
      </c>
      <c r="Q58" s="36">
        <f t="shared" si="10"/>
        <v>0</v>
      </c>
      <c r="R58" s="36">
        <f t="shared" si="10"/>
        <v>0</v>
      </c>
      <c r="S58" s="36">
        <f t="shared" si="10"/>
        <v>0</v>
      </c>
      <c r="T58" s="36">
        <f t="shared" si="10"/>
        <v>0</v>
      </c>
      <c r="U58" s="36">
        <f t="shared" si="10"/>
        <v>0</v>
      </c>
      <c r="V58" s="36">
        <f t="shared" si="10"/>
        <v>0</v>
      </c>
      <c r="W58" s="36">
        <f t="shared" si="10"/>
        <v>0</v>
      </c>
      <c r="X58" s="36">
        <f t="shared" si="10"/>
        <v>0</v>
      </c>
      <c r="Y58" s="36">
        <f t="shared" si="10"/>
        <v>0</v>
      </c>
      <c r="Z58" s="36">
        <f t="shared" si="10"/>
        <v>0</v>
      </c>
      <c r="AA58" s="36">
        <f t="shared" si="10"/>
        <v>0</v>
      </c>
      <c r="AB58" s="36">
        <f t="shared" si="10"/>
        <v>0</v>
      </c>
      <c r="AC58" s="59"/>
    </row>
    <row r="59" ht="16.05" customHeight="1" spans="1:29">
      <c r="A59" s="43" t="s">
        <v>12577</v>
      </c>
      <c r="B59" s="317" t="s">
        <v>12578</v>
      </c>
      <c r="C59" s="318">
        <f t="shared" si="0"/>
        <v>0</v>
      </c>
      <c r="D59" s="36">
        <f t="shared" si="9"/>
        <v>0</v>
      </c>
      <c r="E59" s="36">
        <f t="shared" si="9"/>
        <v>0</v>
      </c>
      <c r="F59" s="36">
        <f t="shared" si="9"/>
        <v>0</v>
      </c>
      <c r="G59" s="36">
        <f t="shared" si="9"/>
        <v>0</v>
      </c>
      <c r="H59" s="36">
        <f t="shared" si="9"/>
        <v>0</v>
      </c>
      <c r="I59" s="36">
        <f t="shared" si="9"/>
        <v>0</v>
      </c>
      <c r="J59" s="36">
        <f t="shared" si="9"/>
        <v>0</v>
      </c>
      <c r="K59" s="36">
        <f t="shared" si="9"/>
        <v>0</v>
      </c>
      <c r="L59" s="36">
        <f t="shared" si="9"/>
        <v>0</v>
      </c>
      <c r="M59" s="36">
        <f t="shared" si="9"/>
        <v>0</v>
      </c>
      <c r="N59" s="36">
        <f t="shared" si="10"/>
        <v>0</v>
      </c>
      <c r="O59" s="36">
        <f t="shared" si="10"/>
        <v>0</v>
      </c>
      <c r="P59" s="36">
        <f t="shared" si="10"/>
        <v>0</v>
      </c>
      <c r="Q59" s="36">
        <f t="shared" si="10"/>
        <v>0</v>
      </c>
      <c r="R59" s="36">
        <f t="shared" si="10"/>
        <v>0</v>
      </c>
      <c r="S59" s="36">
        <f t="shared" si="10"/>
        <v>0</v>
      </c>
      <c r="T59" s="36">
        <f t="shared" si="10"/>
        <v>0</v>
      </c>
      <c r="U59" s="36">
        <f t="shared" si="10"/>
        <v>0</v>
      </c>
      <c r="V59" s="36">
        <f t="shared" si="10"/>
        <v>0</v>
      </c>
      <c r="W59" s="36">
        <f t="shared" si="10"/>
        <v>0</v>
      </c>
      <c r="X59" s="36">
        <f t="shared" si="10"/>
        <v>0</v>
      </c>
      <c r="Y59" s="36">
        <f t="shared" si="10"/>
        <v>0</v>
      </c>
      <c r="Z59" s="36">
        <f t="shared" si="10"/>
        <v>0</v>
      </c>
      <c r="AA59" s="36">
        <f t="shared" si="10"/>
        <v>0</v>
      </c>
      <c r="AB59" s="36">
        <f t="shared" si="10"/>
        <v>0</v>
      </c>
      <c r="AC59" s="59"/>
    </row>
    <row r="60" ht="16.05" customHeight="1" spans="1:29">
      <c r="A60" s="43" t="s">
        <v>12579</v>
      </c>
      <c r="B60" s="317" t="s">
        <v>12580</v>
      </c>
      <c r="C60" s="318">
        <f t="shared" si="0"/>
        <v>0</v>
      </c>
      <c r="D60" s="36">
        <f t="shared" si="9"/>
        <v>0</v>
      </c>
      <c r="E60" s="36">
        <f t="shared" si="9"/>
        <v>0</v>
      </c>
      <c r="F60" s="36">
        <f t="shared" si="9"/>
        <v>0</v>
      </c>
      <c r="G60" s="36">
        <f t="shared" si="9"/>
        <v>0</v>
      </c>
      <c r="H60" s="36">
        <f t="shared" si="9"/>
        <v>0</v>
      </c>
      <c r="I60" s="36">
        <f t="shared" si="9"/>
        <v>0</v>
      </c>
      <c r="J60" s="36">
        <f t="shared" si="9"/>
        <v>0</v>
      </c>
      <c r="K60" s="36">
        <f t="shared" si="9"/>
        <v>0</v>
      </c>
      <c r="L60" s="36">
        <f t="shared" si="9"/>
        <v>0</v>
      </c>
      <c r="M60" s="36">
        <f t="shared" si="9"/>
        <v>0</v>
      </c>
      <c r="N60" s="36">
        <f t="shared" si="10"/>
        <v>0</v>
      </c>
      <c r="O60" s="36">
        <f t="shared" si="10"/>
        <v>0</v>
      </c>
      <c r="P60" s="36">
        <f t="shared" si="10"/>
        <v>0</v>
      </c>
      <c r="Q60" s="36">
        <f t="shared" si="10"/>
        <v>0</v>
      </c>
      <c r="R60" s="36">
        <f t="shared" si="10"/>
        <v>0</v>
      </c>
      <c r="S60" s="36">
        <f t="shared" si="10"/>
        <v>0</v>
      </c>
      <c r="T60" s="36">
        <f t="shared" si="10"/>
        <v>0</v>
      </c>
      <c r="U60" s="36">
        <f t="shared" si="10"/>
        <v>0</v>
      </c>
      <c r="V60" s="36">
        <f t="shared" si="10"/>
        <v>0</v>
      </c>
      <c r="W60" s="36">
        <f t="shared" si="10"/>
        <v>0</v>
      </c>
      <c r="X60" s="36">
        <f t="shared" si="10"/>
        <v>0</v>
      </c>
      <c r="Y60" s="36">
        <f t="shared" si="10"/>
        <v>0</v>
      </c>
      <c r="Z60" s="36">
        <f t="shared" si="10"/>
        <v>0</v>
      </c>
      <c r="AA60" s="36">
        <f t="shared" si="10"/>
        <v>0</v>
      </c>
      <c r="AB60" s="36">
        <f t="shared" si="10"/>
        <v>0</v>
      </c>
      <c r="AC60" s="59"/>
    </row>
    <row r="61" ht="16.05" customHeight="1" spans="1:29">
      <c r="A61" s="43" t="s">
        <v>12581</v>
      </c>
      <c r="B61" s="317" t="s">
        <v>12582</v>
      </c>
      <c r="C61" s="318">
        <f t="shared" si="0"/>
        <v>0</v>
      </c>
      <c r="D61" s="36">
        <f t="shared" ref="D61:M70" si="11">SUMPRODUCT(D$377:D$599*(LEFT($A$377:$A$599,LEN($A61))=$A61))</f>
        <v>0</v>
      </c>
      <c r="E61" s="36">
        <f t="shared" si="11"/>
        <v>0</v>
      </c>
      <c r="F61" s="36">
        <f t="shared" si="11"/>
        <v>0</v>
      </c>
      <c r="G61" s="36">
        <f t="shared" si="11"/>
        <v>0</v>
      </c>
      <c r="H61" s="36">
        <f t="shared" si="11"/>
        <v>0</v>
      </c>
      <c r="I61" s="36">
        <f t="shared" si="11"/>
        <v>0</v>
      </c>
      <c r="J61" s="36">
        <f t="shared" si="11"/>
        <v>0</v>
      </c>
      <c r="K61" s="36">
        <f t="shared" si="11"/>
        <v>0</v>
      </c>
      <c r="L61" s="36">
        <f t="shared" si="11"/>
        <v>0</v>
      </c>
      <c r="M61" s="36">
        <f t="shared" si="11"/>
        <v>0</v>
      </c>
      <c r="N61" s="36">
        <f t="shared" ref="N61:AB70" si="12">SUMPRODUCT(N$377:N$599*(LEFT($A$377:$A$599,LEN($A61))=$A61))</f>
        <v>0</v>
      </c>
      <c r="O61" s="36">
        <f t="shared" si="12"/>
        <v>0</v>
      </c>
      <c r="P61" s="36">
        <f t="shared" si="12"/>
        <v>0</v>
      </c>
      <c r="Q61" s="36">
        <f t="shared" si="12"/>
        <v>0</v>
      </c>
      <c r="R61" s="36">
        <f t="shared" si="12"/>
        <v>0</v>
      </c>
      <c r="S61" s="36">
        <f t="shared" si="12"/>
        <v>0</v>
      </c>
      <c r="T61" s="36">
        <f t="shared" si="12"/>
        <v>0</v>
      </c>
      <c r="U61" s="36">
        <f t="shared" si="12"/>
        <v>0</v>
      </c>
      <c r="V61" s="36">
        <f t="shared" si="12"/>
        <v>0</v>
      </c>
      <c r="W61" s="36">
        <f t="shared" si="12"/>
        <v>0</v>
      </c>
      <c r="X61" s="36">
        <f t="shared" si="12"/>
        <v>0</v>
      </c>
      <c r="Y61" s="36">
        <f t="shared" si="12"/>
        <v>0</v>
      </c>
      <c r="Z61" s="36">
        <f t="shared" si="12"/>
        <v>0</v>
      </c>
      <c r="AA61" s="36">
        <f t="shared" si="12"/>
        <v>0</v>
      </c>
      <c r="AB61" s="36">
        <f t="shared" si="12"/>
        <v>0</v>
      </c>
      <c r="AC61" s="59"/>
    </row>
    <row r="62" ht="16.05" customHeight="1" spans="1:29">
      <c r="A62" s="43" t="s">
        <v>12583</v>
      </c>
      <c r="B62" s="317" t="s">
        <v>12584</v>
      </c>
      <c r="C62" s="318">
        <f t="shared" si="0"/>
        <v>0</v>
      </c>
      <c r="D62" s="36">
        <f t="shared" si="11"/>
        <v>0</v>
      </c>
      <c r="E62" s="36">
        <f t="shared" si="11"/>
        <v>0</v>
      </c>
      <c r="F62" s="36">
        <f t="shared" si="11"/>
        <v>0</v>
      </c>
      <c r="G62" s="36">
        <f t="shared" si="11"/>
        <v>0</v>
      </c>
      <c r="H62" s="36">
        <f t="shared" si="11"/>
        <v>0</v>
      </c>
      <c r="I62" s="36">
        <f t="shared" si="11"/>
        <v>0</v>
      </c>
      <c r="J62" s="36">
        <f t="shared" si="11"/>
        <v>0</v>
      </c>
      <c r="K62" s="36">
        <f t="shared" si="11"/>
        <v>0</v>
      </c>
      <c r="L62" s="36">
        <f t="shared" si="11"/>
        <v>0</v>
      </c>
      <c r="M62" s="36">
        <f t="shared" si="11"/>
        <v>0</v>
      </c>
      <c r="N62" s="36">
        <f t="shared" si="12"/>
        <v>0</v>
      </c>
      <c r="O62" s="36">
        <f t="shared" si="12"/>
        <v>0</v>
      </c>
      <c r="P62" s="36">
        <f t="shared" si="12"/>
        <v>0</v>
      </c>
      <c r="Q62" s="36">
        <f t="shared" si="12"/>
        <v>0</v>
      </c>
      <c r="R62" s="36">
        <f t="shared" si="12"/>
        <v>0</v>
      </c>
      <c r="S62" s="36">
        <f t="shared" si="12"/>
        <v>0</v>
      </c>
      <c r="T62" s="36">
        <f t="shared" si="12"/>
        <v>0</v>
      </c>
      <c r="U62" s="36">
        <f t="shared" si="12"/>
        <v>0</v>
      </c>
      <c r="V62" s="36">
        <f t="shared" si="12"/>
        <v>0</v>
      </c>
      <c r="W62" s="36">
        <f t="shared" si="12"/>
        <v>0</v>
      </c>
      <c r="X62" s="36">
        <f t="shared" si="12"/>
        <v>0</v>
      </c>
      <c r="Y62" s="36">
        <f t="shared" si="12"/>
        <v>0</v>
      </c>
      <c r="Z62" s="36">
        <f t="shared" si="12"/>
        <v>0</v>
      </c>
      <c r="AA62" s="36">
        <f t="shared" si="12"/>
        <v>0</v>
      </c>
      <c r="AB62" s="36">
        <f t="shared" si="12"/>
        <v>0</v>
      </c>
      <c r="AC62" s="59"/>
    </row>
    <row r="63" ht="16.05" customHeight="1" spans="1:29">
      <c r="A63" s="43" t="s">
        <v>12585</v>
      </c>
      <c r="B63" s="317" t="s">
        <v>12586</v>
      </c>
      <c r="C63" s="318">
        <f t="shared" si="0"/>
        <v>0</v>
      </c>
      <c r="D63" s="36">
        <f t="shared" si="11"/>
        <v>0</v>
      </c>
      <c r="E63" s="36">
        <f t="shared" si="11"/>
        <v>0</v>
      </c>
      <c r="F63" s="36">
        <f t="shared" si="11"/>
        <v>0</v>
      </c>
      <c r="G63" s="36">
        <f t="shared" si="11"/>
        <v>0</v>
      </c>
      <c r="H63" s="36">
        <f t="shared" si="11"/>
        <v>0</v>
      </c>
      <c r="I63" s="36">
        <f t="shared" si="11"/>
        <v>0</v>
      </c>
      <c r="J63" s="36">
        <f t="shared" si="11"/>
        <v>0</v>
      </c>
      <c r="K63" s="36">
        <f t="shared" si="11"/>
        <v>0</v>
      </c>
      <c r="L63" s="36">
        <f t="shared" si="11"/>
        <v>0</v>
      </c>
      <c r="M63" s="36">
        <f t="shared" si="11"/>
        <v>0</v>
      </c>
      <c r="N63" s="36">
        <f t="shared" si="12"/>
        <v>0</v>
      </c>
      <c r="O63" s="36">
        <f t="shared" si="12"/>
        <v>0</v>
      </c>
      <c r="P63" s="36">
        <f t="shared" si="12"/>
        <v>0</v>
      </c>
      <c r="Q63" s="36">
        <f t="shared" si="12"/>
        <v>0</v>
      </c>
      <c r="R63" s="36">
        <f t="shared" si="12"/>
        <v>0</v>
      </c>
      <c r="S63" s="36">
        <f t="shared" si="12"/>
        <v>0</v>
      </c>
      <c r="T63" s="36">
        <f t="shared" si="12"/>
        <v>0</v>
      </c>
      <c r="U63" s="36">
        <f t="shared" si="12"/>
        <v>0</v>
      </c>
      <c r="V63" s="36">
        <f t="shared" si="12"/>
        <v>0</v>
      </c>
      <c r="W63" s="36">
        <f t="shared" si="12"/>
        <v>0</v>
      </c>
      <c r="X63" s="36">
        <f t="shared" si="12"/>
        <v>0</v>
      </c>
      <c r="Y63" s="36">
        <f t="shared" si="12"/>
        <v>0</v>
      </c>
      <c r="Z63" s="36">
        <f t="shared" si="12"/>
        <v>0</v>
      </c>
      <c r="AA63" s="36">
        <f t="shared" si="12"/>
        <v>0</v>
      </c>
      <c r="AB63" s="36">
        <f t="shared" si="12"/>
        <v>0</v>
      </c>
      <c r="AC63" s="59"/>
    </row>
    <row r="64" ht="16.05" customHeight="1" spans="1:29">
      <c r="A64" s="43" t="s">
        <v>12587</v>
      </c>
      <c r="B64" s="317" t="s">
        <v>12588</v>
      </c>
      <c r="C64" s="318">
        <f t="shared" si="0"/>
        <v>0</v>
      </c>
      <c r="D64" s="36">
        <f t="shared" si="11"/>
        <v>0</v>
      </c>
      <c r="E64" s="36">
        <f t="shared" si="11"/>
        <v>0</v>
      </c>
      <c r="F64" s="36">
        <f t="shared" si="11"/>
        <v>0</v>
      </c>
      <c r="G64" s="36">
        <f t="shared" si="11"/>
        <v>0</v>
      </c>
      <c r="H64" s="36">
        <f t="shared" si="11"/>
        <v>0</v>
      </c>
      <c r="I64" s="36">
        <f t="shared" si="11"/>
        <v>0</v>
      </c>
      <c r="J64" s="36">
        <f t="shared" si="11"/>
        <v>0</v>
      </c>
      <c r="K64" s="36">
        <f t="shared" si="11"/>
        <v>0</v>
      </c>
      <c r="L64" s="36">
        <f t="shared" si="11"/>
        <v>0</v>
      </c>
      <c r="M64" s="36">
        <f t="shared" si="11"/>
        <v>0</v>
      </c>
      <c r="N64" s="36">
        <f t="shared" si="12"/>
        <v>0</v>
      </c>
      <c r="O64" s="36">
        <f t="shared" si="12"/>
        <v>0</v>
      </c>
      <c r="P64" s="36">
        <f t="shared" si="12"/>
        <v>0</v>
      </c>
      <c r="Q64" s="36">
        <f t="shared" si="12"/>
        <v>0</v>
      </c>
      <c r="R64" s="36">
        <f t="shared" si="12"/>
        <v>0</v>
      </c>
      <c r="S64" s="36">
        <f t="shared" si="12"/>
        <v>0</v>
      </c>
      <c r="T64" s="36">
        <f t="shared" si="12"/>
        <v>0</v>
      </c>
      <c r="U64" s="36">
        <f t="shared" si="12"/>
        <v>0</v>
      </c>
      <c r="V64" s="36">
        <f t="shared" si="12"/>
        <v>0</v>
      </c>
      <c r="W64" s="36">
        <f t="shared" si="12"/>
        <v>0</v>
      </c>
      <c r="X64" s="36">
        <f t="shared" si="12"/>
        <v>0</v>
      </c>
      <c r="Y64" s="36">
        <f t="shared" si="12"/>
        <v>0</v>
      </c>
      <c r="Z64" s="36">
        <f t="shared" si="12"/>
        <v>0</v>
      </c>
      <c r="AA64" s="36">
        <f t="shared" si="12"/>
        <v>0</v>
      </c>
      <c r="AB64" s="36">
        <f t="shared" si="12"/>
        <v>0</v>
      </c>
      <c r="AC64" s="59"/>
    </row>
    <row r="65" ht="16.05" customHeight="1" spans="1:29">
      <c r="A65" s="43" t="s">
        <v>12589</v>
      </c>
      <c r="B65" s="317" t="s">
        <v>12590</v>
      </c>
      <c r="C65" s="318">
        <f t="shared" si="0"/>
        <v>0</v>
      </c>
      <c r="D65" s="36">
        <f t="shared" si="11"/>
        <v>0</v>
      </c>
      <c r="E65" s="36">
        <f t="shared" si="11"/>
        <v>0</v>
      </c>
      <c r="F65" s="36">
        <f t="shared" si="11"/>
        <v>0</v>
      </c>
      <c r="G65" s="36">
        <f t="shared" si="11"/>
        <v>0</v>
      </c>
      <c r="H65" s="36">
        <f t="shared" si="11"/>
        <v>0</v>
      </c>
      <c r="I65" s="36">
        <f t="shared" si="11"/>
        <v>0</v>
      </c>
      <c r="J65" s="36">
        <f t="shared" si="11"/>
        <v>0</v>
      </c>
      <c r="K65" s="36">
        <f t="shared" si="11"/>
        <v>0</v>
      </c>
      <c r="L65" s="36">
        <f t="shared" si="11"/>
        <v>0</v>
      </c>
      <c r="M65" s="36">
        <f t="shared" si="11"/>
        <v>0</v>
      </c>
      <c r="N65" s="36">
        <f t="shared" si="12"/>
        <v>0</v>
      </c>
      <c r="O65" s="36">
        <f t="shared" si="12"/>
        <v>0</v>
      </c>
      <c r="P65" s="36">
        <f t="shared" si="12"/>
        <v>0</v>
      </c>
      <c r="Q65" s="36">
        <f t="shared" si="12"/>
        <v>0</v>
      </c>
      <c r="R65" s="36">
        <f t="shared" si="12"/>
        <v>0</v>
      </c>
      <c r="S65" s="36">
        <f t="shared" si="12"/>
        <v>0</v>
      </c>
      <c r="T65" s="36">
        <f t="shared" si="12"/>
        <v>0</v>
      </c>
      <c r="U65" s="36">
        <f t="shared" si="12"/>
        <v>0</v>
      </c>
      <c r="V65" s="36">
        <f t="shared" si="12"/>
        <v>0</v>
      </c>
      <c r="W65" s="36">
        <f t="shared" si="12"/>
        <v>0</v>
      </c>
      <c r="X65" s="36">
        <f t="shared" si="12"/>
        <v>0</v>
      </c>
      <c r="Y65" s="36">
        <f t="shared" si="12"/>
        <v>0</v>
      </c>
      <c r="Z65" s="36">
        <f t="shared" si="12"/>
        <v>0</v>
      </c>
      <c r="AA65" s="36">
        <f t="shared" si="12"/>
        <v>0</v>
      </c>
      <c r="AB65" s="36">
        <f t="shared" si="12"/>
        <v>0</v>
      </c>
      <c r="AC65" s="59"/>
    </row>
    <row r="66" ht="16.05" customHeight="1" spans="1:29">
      <c r="A66" s="43" t="s">
        <v>12591</v>
      </c>
      <c r="B66" s="317" t="s">
        <v>12592</v>
      </c>
      <c r="C66" s="318">
        <f t="shared" si="0"/>
        <v>0</v>
      </c>
      <c r="D66" s="36">
        <f t="shared" si="11"/>
        <v>0</v>
      </c>
      <c r="E66" s="36">
        <f t="shared" si="11"/>
        <v>0</v>
      </c>
      <c r="F66" s="36">
        <f t="shared" si="11"/>
        <v>0</v>
      </c>
      <c r="G66" s="36">
        <f t="shared" si="11"/>
        <v>0</v>
      </c>
      <c r="H66" s="36">
        <f t="shared" si="11"/>
        <v>0</v>
      </c>
      <c r="I66" s="36">
        <f t="shared" si="11"/>
        <v>0</v>
      </c>
      <c r="J66" s="36">
        <f t="shared" si="11"/>
        <v>0</v>
      </c>
      <c r="K66" s="36">
        <f t="shared" si="11"/>
        <v>0</v>
      </c>
      <c r="L66" s="36">
        <f t="shared" si="11"/>
        <v>0</v>
      </c>
      <c r="M66" s="36">
        <f t="shared" si="11"/>
        <v>0</v>
      </c>
      <c r="N66" s="36">
        <f t="shared" si="12"/>
        <v>0</v>
      </c>
      <c r="O66" s="36">
        <f t="shared" si="12"/>
        <v>0</v>
      </c>
      <c r="P66" s="36">
        <f t="shared" si="12"/>
        <v>0</v>
      </c>
      <c r="Q66" s="36">
        <f t="shared" si="12"/>
        <v>0</v>
      </c>
      <c r="R66" s="36">
        <f t="shared" si="12"/>
        <v>0</v>
      </c>
      <c r="S66" s="36">
        <f t="shared" si="12"/>
        <v>0</v>
      </c>
      <c r="T66" s="36">
        <f t="shared" si="12"/>
        <v>0</v>
      </c>
      <c r="U66" s="36">
        <f t="shared" si="12"/>
        <v>0</v>
      </c>
      <c r="V66" s="36">
        <f t="shared" si="12"/>
        <v>0</v>
      </c>
      <c r="W66" s="36">
        <f t="shared" si="12"/>
        <v>0</v>
      </c>
      <c r="X66" s="36">
        <f t="shared" si="12"/>
        <v>0</v>
      </c>
      <c r="Y66" s="36">
        <f t="shared" si="12"/>
        <v>0</v>
      </c>
      <c r="Z66" s="36">
        <f t="shared" si="12"/>
        <v>0</v>
      </c>
      <c r="AA66" s="36">
        <f t="shared" si="12"/>
        <v>0</v>
      </c>
      <c r="AB66" s="36">
        <f t="shared" si="12"/>
        <v>0</v>
      </c>
      <c r="AC66" s="59"/>
    </row>
    <row r="67" ht="16.05" customHeight="1" spans="1:29">
      <c r="A67" s="43" t="s">
        <v>12593</v>
      </c>
      <c r="B67" s="317" t="s">
        <v>12594</v>
      </c>
      <c r="C67" s="318">
        <f t="shared" si="0"/>
        <v>0</v>
      </c>
      <c r="D67" s="36">
        <f t="shared" si="11"/>
        <v>0</v>
      </c>
      <c r="E67" s="36">
        <f t="shared" si="11"/>
        <v>0</v>
      </c>
      <c r="F67" s="36">
        <f t="shared" si="11"/>
        <v>0</v>
      </c>
      <c r="G67" s="36">
        <f t="shared" si="11"/>
        <v>0</v>
      </c>
      <c r="H67" s="36">
        <f t="shared" si="11"/>
        <v>0</v>
      </c>
      <c r="I67" s="36">
        <f t="shared" si="11"/>
        <v>0</v>
      </c>
      <c r="J67" s="36">
        <f t="shared" si="11"/>
        <v>0</v>
      </c>
      <c r="K67" s="36">
        <f t="shared" si="11"/>
        <v>0</v>
      </c>
      <c r="L67" s="36">
        <f t="shared" si="11"/>
        <v>0</v>
      </c>
      <c r="M67" s="36">
        <f t="shared" si="11"/>
        <v>0</v>
      </c>
      <c r="N67" s="36">
        <f t="shared" si="12"/>
        <v>0</v>
      </c>
      <c r="O67" s="36">
        <f t="shared" si="12"/>
        <v>0</v>
      </c>
      <c r="P67" s="36">
        <f t="shared" si="12"/>
        <v>0</v>
      </c>
      <c r="Q67" s="36">
        <f t="shared" si="12"/>
        <v>0</v>
      </c>
      <c r="R67" s="36">
        <f t="shared" si="12"/>
        <v>0</v>
      </c>
      <c r="S67" s="36">
        <f t="shared" si="12"/>
        <v>0</v>
      </c>
      <c r="T67" s="36">
        <f t="shared" si="12"/>
        <v>0</v>
      </c>
      <c r="U67" s="36">
        <f t="shared" si="12"/>
        <v>0</v>
      </c>
      <c r="V67" s="36">
        <f t="shared" si="12"/>
        <v>0</v>
      </c>
      <c r="W67" s="36">
        <f t="shared" si="12"/>
        <v>0</v>
      </c>
      <c r="X67" s="36">
        <f t="shared" si="12"/>
        <v>0</v>
      </c>
      <c r="Y67" s="36">
        <f t="shared" si="12"/>
        <v>0</v>
      </c>
      <c r="Z67" s="36">
        <f t="shared" si="12"/>
        <v>0</v>
      </c>
      <c r="AA67" s="36">
        <f t="shared" si="12"/>
        <v>0</v>
      </c>
      <c r="AB67" s="36">
        <f t="shared" si="12"/>
        <v>0</v>
      </c>
      <c r="AC67" s="59"/>
    </row>
    <row r="68" ht="16.05" customHeight="1" spans="1:29">
      <c r="A68" s="43" t="s">
        <v>12595</v>
      </c>
      <c r="B68" s="317" t="s">
        <v>12596</v>
      </c>
      <c r="C68" s="318">
        <f t="shared" si="0"/>
        <v>0</v>
      </c>
      <c r="D68" s="36">
        <f t="shared" si="11"/>
        <v>0</v>
      </c>
      <c r="E68" s="36">
        <f t="shared" si="11"/>
        <v>0</v>
      </c>
      <c r="F68" s="36">
        <f t="shared" si="11"/>
        <v>0</v>
      </c>
      <c r="G68" s="36">
        <f t="shared" si="11"/>
        <v>0</v>
      </c>
      <c r="H68" s="36">
        <f t="shared" si="11"/>
        <v>0</v>
      </c>
      <c r="I68" s="36">
        <f t="shared" si="11"/>
        <v>0</v>
      </c>
      <c r="J68" s="36">
        <f t="shared" si="11"/>
        <v>0</v>
      </c>
      <c r="K68" s="36">
        <f t="shared" si="11"/>
        <v>0</v>
      </c>
      <c r="L68" s="36">
        <f t="shared" si="11"/>
        <v>0</v>
      </c>
      <c r="M68" s="36">
        <f t="shared" si="11"/>
        <v>0</v>
      </c>
      <c r="N68" s="36">
        <f t="shared" si="12"/>
        <v>0</v>
      </c>
      <c r="O68" s="36">
        <f t="shared" si="12"/>
        <v>0</v>
      </c>
      <c r="P68" s="36">
        <f t="shared" si="12"/>
        <v>0</v>
      </c>
      <c r="Q68" s="36">
        <f t="shared" si="12"/>
        <v>0</v>
      </c>
      <c r="R68" s="36">
        <f t="shared" si="12"/>
        <v>0</v>
      </c>
      <c r="S68" s="36">
        <f t="shared" si="12"/>
        <v>0</v>
      </c>
      <c r="T68" s="36">
        <f t="shared" si="12"/>
        <v>0</v>
      </c>
      <c r="U68" s="36">
        <f t="shared" si="12"/>
        <v>0</v>
      </c>
      <c r="V68" s="36">
        <f t="shared" si="12"/>
        <v>0</v>
      </c>
      <c r="W68" s="36">
        <f t="shared" si="12"/>
        <v>0</v>
      </c>
      <c r="X68" s="36">
        <f t="shared" si="12"/>
        <v>0</v>
      </c>
      <c r="Y68" s="36">
        <f t="shared" si="12"/>
        <v>0</v>
      </c>
      <c r="Z68" s="36">
        <f t="shared" si="12"/>
        <v>0</v>
      </c>
      <c r="AA68" s="36">
        <f t="shared" si="12"/>
        <v>0</v>
      </c>
      <c r="AB68" s="36">
        <f t="shared" si="12"/>
        <v>0</v>
      </c>
      <c r="AC68" s="59"/>
    </row>
    <row r="69" ht="16.05" customHeight="1" spans="1:29">
      <c r="A69" s="43" t="s">
        <v>12597</v>
      </c>
      <c r="B69" s="317" t="s">
        <v>12598</v>
      </c>
      <c r="C69" s="318">
        <f t="shared" si="0"/>
        <v>0</v>
      </c>
      <c r="D69" s="36">
        <f t="shared" si="11"/>
        <v>0</v>
      </c>
      <c r="E69" s="36">
        <f t="shared" si="11"/>
        <v>0</v>
      </c>
      <c r="F69" s="36">
        <f t="shared" si="11"/>
        <v>0</v>
      </c>
      <c r="G69" s="36">
        <f t="shared" si="11"/>
        <v>0</v>
      </c>
      <c r="H69" s="36">
        <f t="shared" si="11"/>
        <v>0</v>
      </c>
      <c r="I69" s="36">
        <f t="shared" si="11"/>
        <v>0</v>
      </c>
      <c r="J69" s="36">
        <f t="shared" si="11"/>
        <v>0</v>
      </c>
      <c r="K69" s="36">
        <f t="shared" si="11"/>
        <v>0</v>
      </c>
      <c r="L69" s="36">
        <f t="shared" si="11"/>
        <v>0</v>
      </c>
      <c r="M69" s="36">
        <f t="shared" si="11"/>
        <v>0</v>
      </c>
      <c r="N69" s="36">
        <f t="shared" si="12"/>
        <v>0</v>
      </c>
      <c r="O69" s="36">
        <f t="shared" si="12"/>
        <v>0</v>
      </c>
      <c r="P69" s="36">
        <f t="shared" si="12"/>
        <v>0</v>
      </c>
      <c r="Q69" s="36">
        <f t="shared" si="12"/>
        <v>0</v>
      </c>
      <c r="R69" s="36">
        <f t="shared" si="12"/>
        <v>0</v>
      </c>
      <c r="S69" s="36">
        <f t="shared" si="12"/>
        <v>0</v>
      </c>
      <c r="T69" s="36">
        <f t="shared" si="12"/>
        <v>0</v>
      </c>
      <c r="U69" s="36">
        <f t="shared" si="12"/>
        <v>0</v>
      </c>
      <c r="V69" s="36">
        <f t="shared" si="12"/>
        <v>0</v>
      </c>
      <c r="W69" s="36">
        <f t="shared" si="12"/>
        <v>0</v>
      </c>
      <c r="X69" s="36">
        <f t="shared" si="12"/>
        <v>0</v>
      </c>
      <c r="Y69" s="36">
        <f t="shared" si="12"/>
        <v>0</v>
      </c>
      <c r="Z69" s="36">
        <f t="shared" si="12"/>
        <v>0</v>
      </c>
      <c r="AA69" s="36">
        <f t="shared" si="12"/>
        <v>0</v>
      </c>
      <c r="AB69" s="36">
        <f t="shared" si="12"/>
        <v>0</v>
      </c>
      <c r="AC69" s="59"/>
    </row>
    <row r="70" ht="16.05" customHeight="1" spans="1:29">
      <c r="A70" s="43" t="s">
        <v>12599</v>
      </c>
      <c r="B70" s="317" t="s">
        <v>12600</v>
      </c>
      <c r="C70" s="318">
        <f t="shared" si="0"/>
        <v>0</v>
      </c>
      <c r="D70" s="36">
        <f t="shared" si="11"/>
        <v>0</v>
      </c>
      <c r="E70" s="36">
        <f t="shared" si="11"/>
        <v>0</v>
      </c>
      <c r="F70" s="36">
        <f t="shared" si="11"/>
        <v>0</v>
      </c>
      <c r="G70" s="36">
        <f t="shared" si="11"/>
        <v>0</v>
      </c>
      <c r="H70" s="36">
        <f t="shared" si="11"/>
        <v>0</v>
      </c>
      <c r="I70" s="36">
        <f t="shared" si="11"/>
        <v>0</v>
      </c>
      <c r="J70" s="36">
        <f t="shared" si="11"/>
        <v>0</v>
      </c>
      <c r="K70" s="36">
        <f t="shared" si="11"/>
        <v>0</v>
      </c>
      <c r="L70" s="36">
        <f t="shared" si="11"/>
        <v>0</v>
      </c>
      <c r="M70" s="36">
        <f t="shared" si="11"/>
        <v>0</v>
      </c>
      <c r="N70" s="36">
        <f t="shared" si="12"/>
        <v>0</v>
      </c>
      <c r="O70" s="36">
        <f t="shared" si="12"/>
        <v>0</v>
      </c>
      <c r="P70" s="36">
        <f t="shared" si="12"/>
        <v>0</v>
      </c>
      <c r="Q70" s="36">
        <f t="shared" si="12"/>
        <v>0</v>
      </c>
      <c r="R70" s="36">
        <f t="shared" si="12"/>
        <v>0</v>
      </c>
      <c r="S70" s="36">
        <f t="shared" si="12"/>
        <v>0</v>
      </c>
      <c r="T70" s="36">
        <f t="shared" si="12"/>
        <v>0</v>
      </c>
      <c r="U70" s="36">
        <f t="shared" si="12"/>
        <v>0</v>
      </c>
      <c r="V70" s="36">
        <f t="shared" si="12"/>
        <v>0</v>
      </c>
      <c r="W70" s="36">
        <f t="shared" si="12"/>
        <v>0</v>
      </c>
      <c r="X70" s="36">
        <f t="shared" si="12"/>
        <v>0</v>
      </c>
      <c r="Y70" s="36">
        <f t="shared" si="12"/>
        <v>0</v>
      </c>
      <c r="Z70" s="36">
        <f t="shared" si="12"/>
        <v>0</v>
      </c>
      <c r="AA70" s="36">
        <f t="shared" si="12"/>
        <v>0</v>
      </c>
      <c r="AB70" s="36">
        <f t="shared" si="12"/>
        <v>0</v>
      </c>
      <c r="AC70" s="59"/>
    </row>
    <row r="71" ht="16.05" customHeight="1" spans="1:29">
      <c r="A71" s="43" t="s">
        <v>12601</v>
      </c>
      <c r="B71" s="317" t="s">
        <v>12602</v>
      </c>
      <c r="C71" s="318">
        <f t="shared" si="0"/>
        <v>0</v>
      </c>
      <c r="D71" s="36">
        <f t="shared" ref="D71:M80" si="13">SUMPRODUCT(D$377:D$599*(LEFT($A$377:$A$599,LEN($A71))=$A71))</f>
        <v>0</v>
      </c>
      <c r="E71" s="36">
        <f t="shared" si="13"/>
        <v>0</v>
      </c>
      <c r="F71" s="36">
        <f t="shared" si="13"/>
        <v>0</v>
      </c>
      <c r="G71" s="36">
        <f t="shared" si="13"/>
        <v>0</v>
      </c>
      <c r="H71" s="36">
        <f t="shared" si="13"/>
        <v>0</v>
      </c>
      <c r="I71" s="36">
        <f t="shared" si="13"/>
        <v>0</v>
      </c>
      <c r="J71" s="36">
        <f t="shared" si="13"/>
        <v>0</v>
      </c>
      <c r="K71" s="36">
        <f t="shared" si="13"/>
        <v>0</v>
      </c>
      <c r="L71" s="36">
        <f t="shared" si="13"/>
        <v>0</v>
      </c>
      <c r="M71" s="36">
        <f t="shared" si="13"/>
        <v>0</v>
      </c>
      <c r="N71" s="36">
        <f t="shared" ref="N71:AB80" si="14">SUMPRODUCT(N$377:N$599*(LEFT($A$377:$A$599,LEN($A71))=$A71))</f>
        <v>0</v>
      </c>
      <c r="O71" s="36">
        <f t="shared" si="14"/>
        <v>0</v>
      </c>
      <c r="P71" s="36">
        <f t="shared" si="14"/>
        <v>0</v>
      </c>
      <c r="Q71" s="36">
        <f t="shared" si="14"/>
        <v>0</v>
      </c>
      <c r="R71" s="36">
        <f t="shared" si="14"/>
        <v>0</v>
      </c>
      <c r="S71" s="36">
        <f t="shared" si="14"/>
        <v>0</v>
      </c>
      <c r="T71" s="36">
        <f t="shared" si="14"/>
        <v>0</v>
      </c>
      <c r="U71" s="36">
        <f t="shared" si="14"/>
        <v>0</v>
      </c>
      <c r="V71" s="36">
        <f t="shared" si="14"/>
        <v>0</v>
      </c>
      <c r="W71" s="36">
        <f t="shared" si="14"/>
        <v>0</v>
      </c>
      <c r="X71" s="36">
        <f t="shared" si="14"/>
        <v>0</v>
      </c>
      <c r="Y71" s="36">
        <f t="shared" si="14"/>
        <v>0</v>
      </c>
      <c r="Z71" s="36">
        <f t="shared" si="14"/>
        <v>0</v>
      </c>
      <c r="AA71" s="36">
        <f t="shared" si="14"/>
        <v>0</v>
      </c>
      <c r="AB71" s="36">
        <f t="shared" si="14"/>
        <v>0</v>
      </c>
      <c r="AC71" s="59"/>
    </row>
    <row r="72" ht="16.05" customHeight="1" spans="1:29">
      <c r="A72" s="43" t="s">
        <v>12603</v>
      </c>
      <c r="B72" s="317" t="s">
        <v>12604</v>
      </c>
      <c r="C72" s="318">
        <f t="shared" si="0"/>
        <v>0</v>
      </c>
      <c r="D72" s="36">
        <f t="shared" si="13"/>
        <v>0</v>
      </c>
      <c r="E72" s="36">
        <f t="shared" si="13"/>
        <v>0</v>
      </c>
      <c r="F72" s="36">
        <f t="shared" si="13"/>
        <v>0</v>
      </c>
      <c r="G72" s="36">
        <f t="shared" si="13"/>
        <v>0</v>
      </c>
      <c r="H72" s="36">
        <f t="shared" si="13"/>
        <v>0</v>
      </c>
      <c r="I72" s="36">
        <f t="shared" si="13"/>
        <v>0</v>
      </c>
      <c r="J72" s="36">
        <f t="shared" si="13"/>
        <v>0</v>
      </c>
      <c r="K72" s="36">
        <f t="shared" si="13"/>
        <v>0</v>
      </c>
      <c r="L72" s="36">
        <f t="shared" si="13"/>
        <v>0</v>
      </c>
      <c r="M72" s="36">
        <f t="shared" si="13"/>
        <v>0</v>
      </c>
      <c r="N72" s="36">
        <f t="shared" si="14"/>
        <v>0</v>
      </c>
      <c r="O72" s="36">
        <f t="shared" si="14"/>
        <v>0</v>
      </c>
      <c r="P72" s="36">
        <f t="shared" si="14"/>
        <v>0</v>
      </c>
      <c r="Q72" s="36">
        <f t="shared" si="14"/>
        <v>0</v>
      </c>
      <c r="R72" s="36">
        <f t="shared" si="14"/>
        <v>0</v>
      </c>
      <c r="S72" s="36">
        <f t="shared" si="14"/>
        <v>0</v>
      </c>
      <c r="T72" s="36">
        <f t="shared" si="14"/>
        <v>0</v>
      </c>
      <c r="U72" s="36">
        <f t="shared" si="14"/>
        <v>0</v>
      </c>
      <c r="V72" s="36">
        <f t="shared" si="14"/>
        <v>0</v>
      </c>
      <c r="W72" s="36">
        <f t="shared" si="14"/>
        <v>0</v>
      </c>
      <c r="X72" s="36">
        <f t="shared" si="14"/>
        <v>0</v>
      </c>
      <c r="Y72" s="36">
        <f t="shared" si="14"/>
        <v>0</v>
      </c>
      <c r="Z72" s="36">
        <f t="shared" si="14"/>
        <v>0</v>
      </c>
      <c r="AA72" s="36">
        <f t="shared" si="14"/>
        <v>0</v>
      </c>
      <c r="AB72" s="36">
        <f t="shared" si="14"/>
        <v>0</v>
      </c>
      <c r="AC72" s="59"/>
    </row>
    <row r="73" ht="16.05" customHeight="1" spans="1:29">
      <c r="A73" s="43" t="s">
        <v>12605</v>
      </c>
      <c r="B73" s="317" t="s">
        <v>12606</v>
      </c>
      <c r="C73" s="318">
        <f t="shared" si="0"/>
        <v>0</v>
      </c>
      <c r="D73" s="36">
        <f t="shared" si="13"/>
        <v>0</v>
      </c>
      <c r="E73" s="36">
        <f t="shared" si="13"/>
        <v>0</v>
      </c>
      <c r="F73" s="36">
        <f t="shared" si="13"/>
        <v>0</v>
      </c>
      <c r="G73" s="36">
        <f t="shared" si="13"/>
        <v>0</v>
      </c>
      <c r="H73" s="36">
        <f t="shared" si="13"/>
        <v>0</v>
      </c>
      <c r="I73" s="36">
        <f t="shared" si="13"/>
        <v>0</v>
      </c>
      <c r="J73" s="36">
        <f t="shared" si="13"/>
        <v>0</v>
      </c>
      <c r="K73" s="36">
        <f t="shared" si="13"/>
        <v>0</v>
      </c>
      <c r="L73" s="36">
        <f t="shared" si="13"/>
        <v>0</v>
      </c>
      <c r="M73" s="36">
        <f t="shared" si="13"/>
        <v>0</v>
      </c>
      <c r="N73" s="36">
        <f t="shared" si="14"/>
        <v>0</v>
      </c>
      <c r="O73" s="36">
        <f t="shared" si="14"/>
        <v>0</v>
      </c>
      <c r="P73" s="36">
        <f t="shared" si="14"/>
        <v>0</v>
      </c>
      <c r="Q73" s="36">
        <f t="shared" si="14"/>
        <v>0</v>
      </c>
      <c r="R73" s="36">
        <f t="shared" si="14"/>
        <v>0</v>
      </c>
      <c r="S73" s="36">
        <f t="shared" si="14"/>
        <v>0</v>
      </c>
      <c r="T73" s="36">
        <f t="shared" si="14"/>
        <v>0</v>
      </c>
      <c r="U73" s="36">
        <f t="shared" si="14"/>
        <v>0</v>
      </c>
      <c r="V73" s="36">
        <f t="shared" si="14"/>
        <v>0</v>
      </c>
      <c r="W73" s="36">
        <f t="shared" si="14"/>
        <v>0</v>
      </c>
      <c r="X73" s="36">
        <f t="shared" si="14"/>
        <v>0</v>
      </c>
      <c r="Y73" s="36">
        <f t="shared" si="14"/>
        <v>0</v>
      </c>
      <c r="Z73" s="36">
        <f t="shared" si="14"/>
        <v>0</v>
      </c>
      <c r="AA73" s="36">
        <f t="shared" si="14"/>
        <v>0</v>
      </c>
      <c r="AB73" s="36">
        <f t="shared" si="14"/>
        <v>0</v>
      </c>
      <c r="AC73" s="59"/>
    </row>
    <row r="74" ht="16.05" customHeight="1" spans="1:29">
      <c r="A74" s="43" t="s">
        <v>12607</v>
      </c>
      <c r="B74" s="317" t="s">
        <v>12608</v>
      </c>
      <c r="C74" s="318">
        <f t="shared" si="0"/>
        <v>0</v>
      </c>
      <c r="D74" s="36">
        <f t="shared" si="13"/>
        <v>0</v>
      </c>
      <c r="E74" s="36">
        <f t="shared" si="13"/>
        <v>0</v>
      </c>
      <c r="F74" s="36">
        <f t="shared" si="13"/>
        <v>0</v>
      </c>
      <c r="G74" s="36">
        <f t="shared" si="13"/>
        <v>0</v>
      </c>
      <c r="H74" s="36">
        <f t="shared" si="13"/>
        <v>0</v>
      </c>
      <c r="I74" s="36">
        <f t="shared" si="13"/>
        <v>0</v>
      </c>
      <c r="J74" s="36">
        <f t="shared" si="13"/>
        <v>0</v>
      </c>
      <c r="K74" s="36">
        <f t="shared" si="13"/>
        <v>0</v>
      </c>
      <c r="L74" s="36">
        <f t="shared" si="13"/>
        <v>0</v>
      </c>
      <c r="M74" s="36">
        <f t="shared" si="13"/>
        <v>0</v>
      </c>
      <c r="N74" s="36">
        <f t="shared" si="14"/>
        <v>0</v>
      </c>
      <c r="O74" s="36">
        <f t="shared" si="14"/>
        <v>0</v>
      </c>
      <c r="P74" s="36">
        <f t="shared" si="14"/>
        <v>0</v>
      </c>
      <c r="Q74" s="36">
        <f t="shared" si="14"/>
        <v>0</v>
      </c>
      <c r="R74" s="36">
        <f t="shared" si="14"/>
        <v>0</v>
      </c>
      <c r="S74" s="36">
        <f t="shared" si="14"/>
        <v>0</v>
      </c>
      <c r="T74" s="36">
        <f t="shared" si="14"/>
        <v>0</v>
      </c>
      <c r="U74" s="36">
        <f t="shared" si="14"/>
        <v>0</v>
      </c>
      <c r="V74" s="36">
        <f t="shared" si="14"/>
        <v>0</v>
      </c>
      <c r="W74" s="36">
        <f t="shared" si="14"/>
        <v>0</v>
      </c>
      <c r="X74" s="36">
        <f t="shared" si="14"/>
        <v>0</v>
      </c>
      <c r="Y74" s="36">
        <f t="shared" si="14"/>
        <v>0</v>
      </c>
      <c r="Z74" s="36">
        <f t="shared" si="14"/>
        <v>0</v>
      </c>
      <c r="AA74" s="36">
        <f t="shared" si="14"/>
        <v>0</v>
      </c>
      <c r="AB74" s="36">
        <f t="shared" si="14"/>
        <v>0</v>
      </c>
      <c r="AC74" s="59"/>
    </row>
    <row r="75" ht="16.05" customHeight="1" spans="1:29">
      <c r="A75" s="43" t="s">
        <v>12609</v>
      </c>
      <c r="B75" s="317" t="s">
        <v>12610</v>
      </c>
      <c r="C75" s="318">
        <f t="shared" ref="C75:C138" si="15">SUM(D75:AB75)</f>
        <v>0</v>
      </c>
      <c r="D75" s="36">
        <f t="shared" si="13"/>
        <v>0</v>
      </c>
      <c r="E75" s="36">
        <f t="shared" si="13"/>
        <v>0</v>
      </c>
      <c r="F75" s="36">
        <f t="shared" si="13"/>
        <v>0</v>
      </c>
      <c r="G75" s="36">
        <f t="shared" si="13"/>
        <v>0</v>
      </c>
      <c r="H75" s="36">
        <f t="shared" si="13"/>
        <v>0</v>
      </c>
      <c r="I75" s="36">
        <f t="shared" si="13"/>
        <v>0</v>
      </c>
      <c r="J75" s="36">
        <f t="shared" si="13"/>
        <v>0</v>
      </c>
      <c r="K75" s="36">
        <f t="shared" si="13"/>
        <v>0</v>
      </c>
      <c r="L75" s="36">
        <f t="shared" si="13"/>
        <v>0</v>
      </c>
      <c r="M75" s="36">
        <f t="shared" si="13"/>
        <v>0</v>
      </c>
      <c r="N75" s="36">
        <f t="shared" si="14"/>
        <v>0</v>
      </c>
      <c r="O75" s="36">
        <f t="shared" si="14"/>
        <v>0</v>
      </c>
      <c r="P75" s="36">
        <f t="shared" si="14"/>
        <v>0</v>
      </c>
      <c r="Q75" s="36">
        <f t="shared" si="14"/>
        <v>0</v>
      </c>
      <c r="R75" s="36">
        <f t="shared" si="14"/>
        <v>0</v>
      </c>
      <c r="S75" s="36">
        <f t="shared" si="14"/>
        <v>0</v>
      </c>
      <c r="T75" s="36">
        <f t="shared" si="14"/>
        <v>0</v>
      </c>
      <c r="U75" s="36">
        <f t="shared" si="14"/>
        <v>0</v>
      </c>
      <c r="V75" s="36">
        <f t="shared" si="14"/>
        <v>0</v>
      </c>
      <c r="W75" s="36">
        <f t="shared" si="14"/>
        <v>0</v>
      </c>
      <c r="X75" s="36">
        <f t="shared" si="14"/>
        <v>0</v>
      </c>
      <c r="Y75" s="36">
        <f t="shared" si="14"/>
        <v>0</v>
      </c>
      <c r="Z75" s="36">
        <f t="shared" si="14"/>
        <v>0</v>
      </c>
      <c r="AA75" s="36">
        <f t="shared" si="14"/>
        <v>0</v>
      </c>
      <c r="AB75" s="36">
        <f t="shared" si="14"/>
        <v>0</v>
      </c>
      <c r="AC75" s="59"/>
    </row>
    <row r="76" ht="16.05" customHeight="1" spans="1:29">
      <c r="A76" s="43" t="s">
        <v>12611</v>
      </c>
      <c r="B76" s="317" t="s">
        <v>12612</v>
      </c>
      <c r="C76" s="318">
        <f t="shared" si="15"/>
        <v>0</v>
      </c>
      <c r="D76" s="36">
        <f t="shared" si="13"/>
        <v>0</v>
      </c>
      <c r="E76" s="36">
        <f t="shared" si="13"/>
        <v>0</v>
      </c>
      <c r="F76" s="36">
        <f t="shared" si="13"/>
        <v>0</v>
      </c>
      <c r="G76" s="36">
        <f t="shared" si="13"/>
        <v>0</v>
      </c>
      <c r="H76" s="36">
        <f t="shared" si="13"/>
        <v>0</v>
      </c>
      <c r="I76" s="36">
        <f t="shared" si="13"/>
        <v>0</v>
      </c>
      <c r="J76" s="36">
        <f t="shared" si="13"/>
        <v>0</v>
      </c>
      <c r="K76" s="36">
        <f t="shared" si="13"/>
        <v>0</v>
      </c>
      <c r="L76" s="36">
        <f t="shared" si="13"/>
        <v>0</v>
      </c>
      <c r="M76" s="36">
        <f t="shared" si="13"/>
        <v>0</v>
      </c>
      <c r="N76" s="36">
        <f t="shared" si="14"/>
        <v>0</v>
      </c>
      <c r="O76" s="36">
        <f t="shared" si="14"/>
        <v>0</v>
      </c>
      <c r="P76" s="36">
        <f t="shared" si="14"/>
        <v>0</v>
      </c>
      <c r="Q76" s="36">
        <f t="shared" si="14"/>
        <v>0</v>
      </c>
      <c r="R76" s="36">
        <f t="shared" si="14"/>
        <v>0</v>
      </c>
      <c r="S76" s="36">
        <f t="shared" si="14"/>
        <v>0</v>
      </c>
      <c r="T76" s="36">
        <f t="shared" si="14"/>
        <v>0</v>
      </c>
      <c r="U76" s="36">
        <f t="shared" si="14"/>
        <v>0</v>
      </c>
      <c r="V76" s="36">
        <f t="shared" si="14"/>
        <v>0</v>
      </c>
      <c r="W76" s="36">
        <f t="shared" si="14"/>
        <v>0</v>
      </c>
      <c r="X76" s="36">
        <f t="shared" si="14"/>
        <v>0</v>
      </c>
      <c r="Y76" s="36">
        <f t="shared" si="14"/>
        <v>0</v>
      </c>
      <c r="Z76" s="36">
        <f t="shared" si="14"/>
        <v>0</v>
      </c>
      <c r="AA76" s="36">
        <f t="shared" si="14"/>
        <v>0</v>
      </c>
      <c r="AB76" s="36">
        <f t="shared" si="14"/>
        <v>0</v>
      </c>
      <c r="AC76" s="59"/>
    </row>
    <row r="77" ht="16.05" customHeight="1" spans="1:29">
      <c r="A77" s="43" t="s">
        <v>12613</v>
      </c>
      <c r="B77" s="317" t="s">
        <v>12614</v>
      </c>
      <c r="C77" s="318">
        <f t="shared" si="15"/>
        <v>0</v>
      </c>
      <c r="D77" s="36">
        <f t="shared" si="13"/>
        <v>0</v>
      </c>
      <c r="E77" s="36">
        <f t="shared" si="13"/>
        <v>0</v>
      </c>
      <c r="F77" s="36">
        <f t="shared" si="13"/>
        <v>0</v>
      </c>
      <c r="G77" s="36">
        <f t="shared" si="13"/>
        <v>0</v>
      </c>
      <c r="H77" s="36">
        <f t="shared" si="13"/>
        <v>0</v>
      </c>
      <c r="I77" s="36">
        <f t="shared" si="13"/>
        <v>0</v>
      </c>
      <c r="J77" s="36">
        <f t="shared" si="13"/>
        <v>0</v>
      </c>
      <c r="K77" s="36">
        <f t="shared" si="13"/>
        <v>0</v>
      </c>
      <c r="L77" s="36">
        <f t="shared" si="13"/>
        <v>0</v>
      </c>
      <c r="M77" s="36">
        <f t="shared" si="13"/>
        <v>0</v>
      </c>
      <c r="N77" s="36">
        <f t="shared" si="14"/>
        <v>0</v>
      </c>
      <c r="O77" s="36">
        <f t="shared" si="14"/>
        <v>0</v>
      </c>
      <c r="P77" s="36">
        <f t="shared" si="14"/>
        <v>0</v>
      </c>
      <c r="Q77" s="36">
        <f t="shared" si="14"/>
        <v>0</v>
      </c>
      <c r="R77" s="36">
        <f t="shared" si="14"/>
        <v>0</v>
      </c>
      <c r="S77" s="36">
        <f t="shared" si="14"/>
        <v>0</v>
      </c>
      <c r="T77" s="36">
        <f t="shared" si="14"/>
        <v>0</v>
      </c>
      <c r="U77" s="36">
        <f t="shared" si="14"/>
        <v>0</v>
      </c>
      <c r="V77" s="36">
        <f t="shared" si="14"/>
        <v>0</v>
      </c>
      <c r="W77" s="36">
        <f t="shared" si="14"/>
        <v>0</v>
      </c>
      <c r="X77" s="36">
        <f t="shared" si="14"/>
        <v>0</v>
      </c>
      <c r="Y77" s="36">
        <f t="shared" si="14"/>
        <v>0</v>
      </c>
      <c r="Z77" s="36">
        <f t="shared" si="14"/>
        <v>0</v>
      </c>
      <c r="AA77" s="36">
        <f t="shared" si="14"/>
        <v>0</v>
      </c>
      <c r="AB77" s="36">
        <f t="shared" si="14"/>
        <v>0</v>
      </c>
      <c r="AC77" s="59"/>
    </row>
    <row r="78" ht="16.05" customHeight="1" spans="1:29">
      <c r="A78" s="43" t="s">
        <v>12615</v>
      </c>
      <c r="B78" s="317" t="s">
        <v>12616</v>
      </c>
      <c r="C78" s="318">
        <f t="shared" si="15"/>
        <v>0</v>
      </c>
      <c r="D78" s="36">
        <f t="shared" si="13"/>
        <v>0</v>
      </c>
      <c r="E78" s="36">
        <f t="shared" si="13"/>
        <v>0</v>
      </c>
      <c r="F78" s="36">
        <f t="shared" si="13"/>
        <v>0</v>
      </c>
      <c r="G78" s="36">
        <f t="shared" si="13"/>
        <v>0</v>
      </c>
      <c r="H78" s="36">
        <f t="shared" si="13"/>
        <v>0</v>
      </c>
      <c r="I78" s="36">
        <f t="shared" si="13"/>
        <v>0</v>
      </c>
      <c r="J78" s="36">
        <f t="shared" si="13"/>
        <v>0</v>
      </c>
      <c r="K78" s="36">
        <f t="shared" si="13"/>
        <v>0</v>
      </c>
      <c r="L78" s="36">
        <f t="shared" si="13"/>
        <v>0</v>
      </c>
      <c r="M78" s="36">
        <f t="shared" si="13"/>
        <v>0</v>
      </c>
      <c r="N78" s="36">
        <f t="shared" si="14"/>
        <v>0</v>
      </c>
      <c r="O78" s="36">
        <f t="shared" si="14"/>
        <v>0</v>
      </c>
      <c r="P78" s="36">
        <f t="shared" si="14"/>
        <v>0</v>
      </c>
      <c r="Q78" s="36">
        <f t="shared" si="14"/>
        <v>0</v>
      </c>
      <c r="R78" s="36">
        <f t="shared" si="14"/>
        <v>0</v>
      </c>
      <c r="S78" s="36">
        <f t="shared" si="14"/>
        <v>0</v>
      </c>
      <c r="T78" s="36">
        <f t="shared" si="14"/>
        <v>0</v>
      </c>
      <c r="U78" s="36">
        <f t="shared" si="14"/>
        <v>0</v>
      </c>
      <c r="V78" s="36">
        <f t="shared" si="14"/>
        <v>0</v>
      </c>
      <c r="W78" s="36">
        <f t="shared" si="14"/>
        <v>0</v>
      </c>
      <c r="X78" s="36">
        <f t="shared" si="14"/>
        <v>0</v>
      </c>
      <c r="Y78" s="36">
        <f t="shared" si="14"/>
        <v>0</v>
      </c>
      <c r="Z78" s="36">
        <f t="shared" si="14"/>
        <v>0</v>
      </c>
      <c r="AA78" s="36">
        <f t="shared" si="14"/>
        <v>0</v>
      </c>
      <c r="AB78" s="36">
        <f t="shared" si="14"/>
        <v>0</v>
      </c>
      <c r="AC78" s="59"/>
    </row>
    <row r="79" ht="16.05" customHeight="1" spans="1:29">
      <c r="A79" s="43" t="s">
        <v>12617</v>
      </c>
      <c r="B79" s="317" t="s">
        <v>12618</v>
      </c>
      <c r="C79" s="318">
        <f t="shared" si="15"/>
        <v>0</v>
      </c>
      <c r="D79" s="36">
        <f t="shared" si="13"/>
        <v>0</v>
      </c>
      <c r="E79" s="36">
        <f t="shared" si="13"/>
        <v>0</v>
      </c>
      <c r="F79" s="36">
        <f t="shared" si="13"/>
        <v>0</v>
      </c>
      <c r="G79" s="36">
        <f t="shared" si="13"/>
        <v>0</v>
      </c>
      <c r="H79" s="36">
        <f t="shared" si="13"/>
        <v>0</v>
      </c>
      <c r="I79" s="36">
        <f t="shared" si="13"/>
        <v>0</v>
      </c>
      <c r="J79" s="36">
        <f t="shared" si="13"/>
        <v>0</v>
      </c>
      <c r="K79" s="36">
        <f t="shared" si="13"/>
        <v>0</v>
      </c>
      <c r="L79" s="36">
        <f t="shared" si="13"/>
        <v>0</v>
      </c>
      <c r="M79" s="36">
        <f t="shared" si="13"/>
        <v>0</v>
      </c>
      <c r="N79" s="36">
        <f t="shared" si="14"/>
        <v>0</v>
      </c>
      <c r="O79" s="36">
        <f t="shared" si="14"/>
        <v>0</v>
      </c>
      <c r="P79" s="36">
        <f t="shared" si="14"/>
        <v>0</v>
      </c>
      <c r="Q79" s="36">
        <f t="shared" si="14"/>
        <v>0</v>
      </c>
      <c r="R79" s="36">
        <f t="shared" si="14"/>
        <v>0</v>
      </c>
      <c r="S79" s="36">
        <f t="shared" si="14"/>
        <v>0</v>
      </c>
      <c r="T79" s="36">
        <f t="shared" si="14"/>
        <v>0</v>
      </c>
      <c r="U79" s="36">
        <f t="shared" si="14"/>
        <v>0</v>
      </c>
      <c r="V79" s="36">
        <f t="shared" si="14"/>
        <v>0</v>
      </c>
      <c r="W79" s="36">
        <f t="shared" si="14"/>
        <v>0</v>
      </c>
      <c r="X79" s="36">
        <f t="shared" si="14"/>
        <v>0</v>
      </c>
      <c r="Y79" s="36">
        <f t="shared" si="14"/>
        <v>0</v>
      </c>
      <c r="Z79" s="36">
        <f t="shared" si="14"/>
        <v>0</v>
      </c>
      <c r="AA79" s="36">
        <f t="shared" si="14"/>
        <v>0</v>
      </c>
      <c r="AB79" s="36">
        <f t="shared" si="14"/>
        <v>0</v>
      </c>
      <c r="AC79" s="59"/>
    </row>
    <row r="80" ht="16.05" customHeight="1" spans="1:29">
      <c r="A80" s="43" t="s">
        <v>12619</v>
      </c>
      <c r="B80" s="317" t="s">
        <v>12620</v>
      </c>
      <c r="C80" s="318">
        <f t="shared" si="15"/>
        <v>0</v>
      </c>
      <c r="D80" s="36">
        <f t="shared" si="13"/>
        <v>0</v>
      </c>
      <c r="E80" s="36">
        <f t="shared" si="13"/>
        <v>0</v>
      </c>
      <c r="F80" s="36">
        <f t="shared" si="13"/>
        <v>0</v>
      </c>
      <c r="G80" s="36">
        <f t="shared" si="13"/>
        <v>0</v>
      </c>
      <c r="H80" s="36">
        <f t="shared" si="13"/>
        <v>0</v>
      </c>
      <c r="I80" s="36">
        <f t="shared" si="13"/>
        <v>0</v>
      </c>
      <c r="J80" s="36">
        <f t="shared" si="13"/>
        <v>0</v>
      </c>
      <c r="K80" s="36">
        <f t="shared" si="13"/>
        <v>0</v>
      </c>
      <c r="L80" s="36">
        <f t="shared" si="13"/>
        <v>0</v>
      </c>
      <c r="M80" s="36">
        <f t="shared" si="13"/>
        <v>0</v>
      </c>
      <c r="N80" s="36">
        <f t="shared" si="14"/>
        <v>0</v>
      </c>
      <c r="O80" s="36">
        <f t="shared" si="14"/>
        <v>0</v>
      </c>
      <c r="P80" s="36">
        <f t="shared" si="14"/>
        <v>0</v>
      </c>
      <c r="Q80" s="36">
        <f t="shared" si="14"/>
        <v>0</v>
      </c>
      <c r="R80" s="36">
        <f t="shared" si="14"/>
        <v>0</v>
      </c>
      <c r="S80" s="36">
        <f t="shared" si="14"/>
        <v>0</v>
      </c>
      <c r="T80" s="36">
        <f t="shared" si="14"/>
        <v>0</v>
      </c>
      <c r="U80" s="36">
        <f t="shared" si="14"/>
        <v>0</v>
      </c>
      <c r="V80" s="36">
        <f t="shared" si="14"/>
        <v>0</v>
      </c>
      <c r="W80" s="36">
        <f t="shared" si="14"/>
        <v>0</v>
      </c>
      <c r="X80" s="36">
        <f t="shared" si="14"/>
        <v>0</v>
      </c>
      <c r="Y80" s="36">
        <f t="shared" si="14"/>
        <v>0</v>
      </c>
      <c r="Z80" s="36">
        <f t="shared" si="14"/>
        <v>0</v>
      </c>
      <c r="AA80" s="36">
        <f t="shared" si="14"/>
        <v>0</v>
      </c>
      <c r="AB80" s="36">
        <f t="shared" si="14"/>
        <v>0</v>
      </c>
      <c r="AC80" s="59"/>
    </row>
    <row r="81" ht="16.05" customHeight="1" spans="1:29">
      <c r="A81" s="43" t="s">
        <v>12621</v>
      </c>
      <c r="B81" s="317" t="s">
        <v>12622</v>
      </c>
      <c r="C81" s="318">
        <f t="shared" si="15"/>
        <v>0</v>
      </c>
      <c r="D81" s="36">
        <f t="shared" ref="D81:M90" si="16">SUMPRODUCT(D$377:D$599*(LEFT($A$377:$A$599,LEN($A81))=$A81))</f>
        <v>0</v>
      </c>
      <c r="E81" s="36">
        <f t="shared" si="16"/>
        <v>0</v>
      </c>
      <c r="F81" s="36">
        <f t="shared" si="16"/>
        <v>0</v>
      </c>
      <c r="G81" s="36">
        <f t="shared" si="16"/>
        <v>0</v>
      </c>
      <c r="H81" s="36">
        <f t="shared" si="16"/>
        <v>0</v>
      </c>
      <c r="I81" s="36">
        <f t="shared" si="16"/>
        <v>0</v>
      </c>
      <c r="J81" s="36">
        <f t="shared" si="16"/>
        <v>0</v>
      </c>
      <c r="K81" s="36">
        <f t="shared" si="16"/>
        <v>0</v>
      </c>
      <c r="L81" s="36">
        <f t="shared" si="16"/>
        <v>0</v>
      </c>
      <c r="M81" s="36">
        <f t="shared" si="16"/>
        <v>0</v>
      </c>
      <c r="N81" s="36">
        <f t="shared" ref="N81:AB90" si="17">SUMPRODUCT(N$377:N$599*(LEFT($A$377:$A$599,LEN($A81))=$A81))</f>
        <v>0</v>
      </c>
      <c r="O81" s="36">
        <f t="shared" si="17"/>
        <v>0</v>
      </c>
      <c r="P81" s="36">
        <f t="shared" si="17"/>
        <v>0</v>
      </c>
      <c r="Q81" s="36">
        <f t="shared" si="17"/>
        <v>0</v>
      </c>
      <c r="R81" s="36">
        <f t="shared" si="17"/>
        <v>0</v>
      </c>
      <c r="S81" s="36">
        <f t="shared" si="17"/>
        <v>0</v>
      </c>
      <c r="T81" s="36">
        <f t="shared" si="17"/>
        <v>0</v>
      </c>
      <c r="U81" s="36">
        <f t="shared" si="17"/>
        <v>0</v>
      </c>
      <c r="V81" s="36">
        <f t="shared" si="17"/>
        <v>0</v>
      </c>
      <c r="W81" s="36">
        <f t="shared" si="17"/>
        <v>0</v>
      </c>
      <c r="X81" s="36">
        <f t="shared" si="17"/>
        <v>0</v>
      </c>
      <c r="Y81" s="36">
        <f t="shared" si="17"/>
        <v>0</v>
      </c>
      <c r="Z81" s="36">
        <f t="shared" si="17"/>
        <v>0</v>
      </c>
      <c r="AA81" s="36">
        <f t="shared" si="17"/>
        <v>0</v>
      </c>
      <c r="AB81" s="36">
        <f t="shared" si="17"/>
        <v>0</v>
      </c>
      <c r="AC81" s="59"/>
    </row>
    <row r="82" ht="16.05" customHeight="1" spans="1:29">
      <c r="A82" s="43" t="s">
        <v>12623</v>
      </c>
      <c r="B82" s="317" t="s">
        <v>12624</v>
      </c>
      <c r="C82" s="318">
        <f t="shared" si="15"/>
        <v>0</v>
      </c>
      <c r="D82" s="36">
        <f t="shared" si="16"/>
        <v>0</v>
      </c>
      <c r="E82" s="36">
        <f t="shared" si="16"/>
        <v>0</v>
      </c>
      <c r="F82" s="36">
        <f t="shared" si="16"/>
        <v>0</v>
      </c>
      <c r="G82" s="36">
        <f t="shared" si="16"/>
        <v>0</v>
      </c>
      <c r="H82" s="36">
        <f t="shared" si="16"/>
        <v>0</v>
      </c>
      <c r="I82" s="36">
        <f t="shared" si="16"/>
        <v>0</v>
      </c>
      <c r="J82" s="36">
        <f t="shared" si="16"/>
        <v>0</v>
      </c>
      <c r="K82" s="36">
        <f t="shared" si="16"/>
        <v>0</v>
      </c>
      <c r="L82" s="36">
        <f t="shared" si="16"/>
        <v>0</v>
      </c>
      <c r="M82" s="36">
        <f t="shared" si="16"/>
        <v>0</v>
      </c>
      <c r="N82" s="36">
        <f t="shared" si="17"/>
        <v>0</v>
      </c>
      <c r="O82" s="36">
        <f t="shared" si="17"/>
        <v>0</v>
      </c>
      <c r="P82" s="36">
        <f t="shared" si="17"/>
        <v>0</v>
      </c>
      <c r="Q82" s="36">
        <f t="shared" si="17"/>
        <v>0</v>
      </c>
      <c r="R82" s="36">
        <f t="shared" si="17"/>
        <v>0</v>
      </c>
      <c r="S82" s="36">
        <f t="shared" si="17"/>
        <v>0</v>
      </c>
      <c r="T82" s="36">
        <f t="shared" si="17"/>
        <v>0</v>
      </c>
      <c r="U82" s="36">
        <f t="shared" si="17"/>
        <v>0</v>
      </c>
      <c r="V82" s="36">
        <f t="shared" si="17"/>
        <v>0</v>
      </c>
      <c r="W82" s="36">
        <f t="shared" si="17"/>
        <v>0</v>
      </c>
      <c r="X82" s="36">
        <f t="shared" si="17"/>
        <v>0</v>
      </c>
      <c r="Y82" s="36">
        <f t="shared" si="17"/>
        <v>0</v>
      </c>
      <c r="Z82" s="36">
        <f t="shared" si="17"/>
        <v>0</v>
      </c>
      <c r="AA82" s="36">
        <f t="shared" si="17"/>
        <v>0</v>
      </c>
      <c r="AB82" s="36">
        <f t="shared" si="17"/>
        <v>0</v>
      </c>
      <c r="AC82" s="59"/>
    </row>
    <row r="83" ht="16.05" customHeight="1" spans="1:29">
      <c r="A83" s="43" t="s">
        <v>12625</v>
      </c>
      <c r="B83" s="317" t="s">
        <v>12626</v>
      </c>
      <c r="C83" s="318">
        <f t="shared" si="15"/>
        <v>0</v>
      </c>
      <c r="D83" s="36">
        <f t="shared" si="16"/>
        <v>0</v>
      </c>
      <c r="E83" s="36">
        <f t="shared" si="16"/>
        <v>0</v>
      </c>
      <c r="F83" s="36">
        <f t="shared" si="16"/>
        <v>0</v>
      </c>
      <c r="G83" s="36">
        <f t="shared" si="16"/>
        <v>0</v>
      </c>
      <c r="H83" s="36">
        <f t="shared" si="16"/>
        <v>0</v>
      </c>
      <c r="I83" s="36">
        <f t="shared" si="16"/>
        <v>0</v>
      </c>
      <c r="J83" s="36">
        <f t="shared" si="16"/>
        <v>0</v>
      </c>
      <c r="K83" s="36">
        <f t="shared" si="16"/>
        <v>0</v>
      </c>
      <c r="L83" s="36">
        <f t="shared" si="16"/>
        <v>0</v>
      </c>
      <c r="M83" s="36">
        <f t="shared" si="16"/>
        <v>0</v>
      </c>
      <c r="N83" s="36">
        <f t="shared" si="17"/>
        <v>0</v>
      </c>
      <c r="O83" s="36">
        <f t="shared" si="17"/>
        <v>0</v>
      </c>
      <c r="P83" s="36">
        <f t="shared" si="17"/>
        <v>0</v>
      </c>
      <c r="Q83" s="36">
        <f t="shared" si="17"/>
        <v>0</v>
      </c>
      <c r="R83" s="36">
        <f t="shared" si="17"/>
        <v>0</v>
      </c>
      <c r="S83" s="36">
        <f t="shared" si="17"/>
        <v>0</v>
      </c>
      <c r="T83" s="36">
        <f t="shared" si="17"/>
        <v>0</v>
      </c>
      <c r="U83" s="36">
        <f t="shared" si="17"/>
        <v>0</v>
      </c>
      <c r="V83" s="36">
        <f t="shared" si="17"/>
        <v>0</v>
      </c>
      <c r="W83" s="36">
        <f t="shared" si="17"/>
        <v>0</v>
      </c>
      <c r="X83" s="36">
        <f t="shared" si="17"/>
        <v>0</v>
      </c>
      <c r="Y83" s="36">
        <f t="shared" si="17"/>
        <v>0</v>
      </c>
      <c r="Z83" s="36">
        <f t="shared" si="17"/>
        <v>0</v>
      </c>
      <c r="AA83" s="36">
        <f t="shared" si="17"/>
        <v>0</v>
      </c>
      <c r="AB83" s="36">
        <f t="shared" si="17"/>
        <v>0</v>
      </c>
      <c r="AC83" s="59"/>
    </row>
    <row r="84" ht="16.05" customHeight="1" spans="1:29">
      <c r="A84" s="43" t="s">
        <v>12627</v>
      </c>
      <c r="B84" s="317" t="s">
        <v>12628</v>
      </c>
      <c r="C84" s="318">
        <f t="shared" si="15"/>
        <v>0</v>
      </c>
      <c r="D84" s="36">
        <f t="shared" si="16"/>
        <v>0</v>
      </c>
      <c r="E84" s="36">
        <f t="shared" si="16"/>
        <v>0</v>
      </c>
      <c r="F84" s="36">
        <f t="shared" si="16"/>
        <v>0</v>
      </c>
      <c r="G84" s="36">
        <f t="shared" si="16"/>
        <v>0</v>
      </c>
      <c r="H84" s="36">
        <f t="shared" si="16"/>
        <v>0</v>
      </c>
      <c r="I84" s="36">
        <f t="shared" si="16"/>
        <v>0</v>
      </c>
      <c r="J84" s="36">
        <f t="shared" si="16"/>
        <v>0</v>
      </c>
      <c r="K84" s="36">
        <f t="shared" si="16"/>
        <v>0</v>
      </c>
      <c r="L84" s="36">
        <f t="shared" si="16"/>
        <v>0</v>
      </c>
      <c r="M84" s="36">
        <f t="shared" si="16"/>
        <v>0</v>
      </c>
      <c r="N84" s="36">
        <f t="shared" si="17"/>
        <v>0</v>
      </c>
      <c r="O84" s="36">
        <f t="shared" si="17"/>
        <v>0</v>
      </c>
      <c r="P84" s="36">
        <f t="shared" si="17"/>
        <v>0</v>
      </c>
      <c r="Q84" s="36">
        <f t="shared" si="17"/>
        <v>0</v>
      </c>
      <c r="R84" s="36">
        <f t="shared" si="17"/>
        <v>0</v>
      </c>
      <c r="S84" s="36">
        <f t="shared" si="17"/>
        <v>0</v>
      </c>
      <c r="T84" s="36">
        <f t="shared" si="17"/>
        <v>0</v>
      </c>
      <c r="U84" s="36">
        <f t="shared" si="17"/>
        <v>0</v>
      </c>
      <c r="V84" s="36">
        <f t="shared" si="17"/>
        <v>0</v>
      </c>
      <c r="W84" s="36">
        <f t="shared" si="17"/>
        <v>0</v>
      </c>
      <c r="X84" s="36">
        <f t="shared" si="17"/>
        <v>0</v>
      </c>
      <c r="Y84" s="36">
        <f t="shared" si="17"/>
        <v>0</v>
      </c>
      <c r="Z84" s="36">
        <f t="shared" si="17"/>
        <v>0</v>
      </c>
      <c r="AA84" s="36">
        <f t="shared" si="17"/>
        <v>0</v>
      </c>
      <c r="AB84" s="36">
        <f t="shared" si="17"/>
        <v>0</v>
      </c>
      <c r="AC84" s="59"/>
    </row>
    <row r="85" ht="16.05" customHeight="1" spans="1:29">
      <c r="A85" s="43" t="s">
        <v>12629</v>
      </c>
      <c r="B85" s="317" t="s">
        <v>12630</v>
      </c>
      <c r="C85" s="318">
        <f t="shared" si="15"/>
        <v>0</v>
      </c>
      <c r="D85" s="36">
        <f t="shared" si="16"/>
        <v>0</v>
      </c>
      <c r="E85" s="36">
        <f t="shared" si="16"/>
        <v>0</v>
      </c>
      <c r="F85" s="36">
        <f t="shared" si="16"/>
        <v>0</v>
      </c>
      <c r="G85" s="36">
        <f t="shared" si="16"/>
        <v>0</v>
      </c>
      <c r="H85" s="36">
        <f t="shared" si="16"/>
        <v>0</v>
      </c>
      <c r="I85" s="36">
        <f t="shared" si="16"/>
        <v>0</v>
      </c>
      <c r="J85" s="36">
        <f t="shared" si="16"/>
        <v>0</v>
      </c>
      <c r="K85" s="36">
        <f t="shared" si="16"/>
        <v>0</v>
      </c>
      <c r="L85" s="36">
        <f t="shared" si="16"/>
        <v>0</v>
      </c>
      <c r="M85" s="36">
        <f t="shared" si="16"/>
        <v>0</v>
      </c>
      <c r="N85" s="36">
        <f t="shared" si="17"/>
        <v>0</v>
      </c>
      <c r="O85" s="36">
        <f t="shared" si="17"/>
        <v>0</v>
      </c>
      <c r="P85" s="36">
        <f t="shared" si="17"/>
        <v>0</v>
      </c>
      <c r="Q85" s="36">
        <f t="shared" si="17"/>
        <v>0</v>
      </c>
      <c r="R85" s="36">
        <f t="shared" si="17"/>
        <v>0</v>
      </c>
      <c r="S85" s="36">
        <f t="shared" si="17"/>
        <v>0</v>
      </c>
      <c r="T85" s="36">
        <f t="shared" si="17"/>
        <v>0</v>
      </c>
      <c r="U85" s="36">
        <f t="shared" si="17"/>
        <v>0</v>
      </c>
      <c r="V85" s="36">
        <f t="shared" si="17"/>
        <v>0</v>
      </c>
      <c r="W85" s="36">
        <f t="shared" si="17"/>
        <v>0</v>
      </c>
      <c r="X85" s="36">
        <f t="shared" si="17"/>
        <v>0</v>
      </c>
      <c r="Y85" s="36">
        <f t="shared" si="17"/>
        <v>0</v>
      </c>
      <c r="Z85" s="36">
        <f t="shared" si="17"/>
        <v>0</v>
      </c>
      <c r="AA85" s="36">
        <f t="shared" si="17"/>
        <v>0</v>
      </c>
      <c r="AB85" s="36">
        <f t="shared" si="17"/>
        <v>0</v>
      </c>
      <c r="AC85" s="59"/>
    </row>
    <row r="86" ht="16.05" customHeight="1" spans="1:29">
      <c r="A86" s="43" t="s">
        <v>12631</v>
      </c>
      <c r="B86" s="317" t="s">
        <v>12632</v>
      </c>
      <c r="C86" s="318">
        <f t="shared" si="15"/>
        <v>0</v>
      </c>
      <c r="D86" s="36">
        <f t="shared" si="16"/>
        <v>0</v>
      </c>
      <c r="E86" s="36">
        <f t="shared" si="16"/>
        <v>0</v>
      </c>
      <c r="F86" s="36">
        <f t="shared" si="16"/>
        <v>0</v>
      </c>
      <c r="G86" s="36">
        <f t="shared" si="16"/>
        <v>0</v>
      </c>
      <c r="H86" s="36">
        <f t="shared" si="16"/>
        <v>0</v>
      </c>
      <c r="I86" s="36">
        <f t="shared" si="16"/>
        <v>0</v>
      </c>
      <c r="J86" s="36">
        <f t="shared" si="16"/>
        <v>0</v>
      </c>
      <c r="K86" s="36">
        <f t="shared" si="16"/>
        <v>0</v>
      </c>
      <c r="L86" s="36">
        <f t="shared" si="16"/>
        <v>0</v>
      </c>
      <c r="M86" s="36">
        <f t="shared" si="16"/>
        <v>0</v>
      </c>
      <c r="N86" s="36">
        <f t="shared" si="17"/>
        <v>0</v>
      </c>
      <c r="O86" s="36">
        <f t="shared" si="17"/>
        <v>0</v>
      </c>
      <c r="P86" s="36">
        <f t="shared" si="17"/>
        <v>0</v>
      </c>
      <c r="Q86" s="36">
        <f t="shared" si="17"/>
        <v>0</v>
      </c>
      <c r="R86" s="36">
        <f t="shared" si="17"/>
        <v>0</v>
      </c>
      <c r="S86" s="36">
        <f t="shared" si="17"/>
        <v>0</v>
      </c>
      <c r="T86" s="36">
        <f t="shared" si="17"/>
        <v>0</v>
      </c>
      <c r="U86" s="36">
        <f t="shared" si="17"/>
        <v>0</v>
      </c>
      <c r="V86" s="36">
        <f t="shared" si="17"/>
        <v>0</v>
      </c>
      <c r="W86" s="36">
        <f t="shared" si="17"/>
        <v>0</v>
      </c>
      <c r="X86" s="36">
        <f t="shared" si="17"/>
        <v>0</v>
      </c>
      <c r="Y86" s="36">
        <f t="shared" si="17"/>
        <v>0</v>
      </c>
      <c r="Z86" s="36">
        <f t="shared" si="17"/>
        <v>0</v>
      </c>
      <c r="AA86" s="36">
        <f t="shared" si="17"/>
        <v>0</v>
      </c>
      <c r="AB86" s="36">
        <f t="shared" si="17"/>
        <v>0</v>
      </c>
      <c r="AC86" s="59"/>
    </row>
    <row r="87" ht="16.05" customHeight="1" spans="1:29">
      <c r="A87" s="43" t="s">
        <v>12633</v>
      </c>
      <c r="B87" s="317" t="s">
        <v>12634</v>
      </c>
      <c r="C87" s="318">
        <f t="shared" si="15"/>
        <v>0</v>
      </c>
      <c r="D87" s="36">
        <f t="shared" si="16"/>
        <v>0</v>
      </c>
      <c r="E87" s="36">
        <f t="shared" si="16"/>
        <v>0</v>
      </c>
      <c r="F87" s="36">
        <f t="shared" si="16"/>
        <v>0</v>
      </c>
      <c r="G87" s="36">
        <f t="shared" si="16"/>
        <v>0</v>
      </c>
      <c r="H87" s="36">
        <f t="shared" si="16"/>
        <v>0</v>
      </c>
      <c r="I87" s="36">
        <f t="shared" si="16"/>
        <v>0</v>
      </c>
      <c r="J87" s="36">
        <f t="shared" si="16"/>
        <v>0</v>
      </c>
      <c r="K87" s="36">
        <f t="shared" si="16"/>
        <v>0</v>
      </c>
      <c r="L87" s="36">
        <f t="shared" si="16"/>
        <v>0</v>
      </c>
      <c r="M87" s="36">
        <f t="shared" si="16"/>
        <v>0</v>
      </c>
      <c r="N87" s="36">
        <f t="shared" si="17"/>
        <v>0</v>
      </c>
      <c r="O87" s="36">
        <f t="shared" si="17"/>
        <v>0</v>
      </c>
      <c r="P87" s="36">
        <f t="shared" si="17"/>
        <v>0</v>
      </c>
      <c r="Q87" s="36">
        <f t="shared" si="17"/>
        <v>0</v>
      </c>
      <c r="R87" s="36">
        <f t="shared" si="17"/>
        <v>0</v>
      </c>
      <c r="S87" s="36">
        <f t="shared" si="17"/>
        <v>0</v>
      </c>
      <c r="T87" s="36">
        <f t="shared" si="17"/>
        <v>0</v>
      </c>
      <c r="U87" s="36">
        <f t="shared" si="17"/>
        <v>0</v>
      </c>
      <c r="V87" s="36">
        <f t="shared" si="17"/>
        <v>0</v>
      </c>
      <c r="W87" s="36">
        <f t="shared" si="17"/>
        <v>0</v>
      </c>
      <c r="X87" s="36">
        <f t="shared" si="17"/>
        <v>0</v>
      </c>
      <c r="Y87" s="36">
        <f t="shared" si="17"/>
        <v>0</v>
      </c>
      <c r="Z87" s="36">
        <f t="shared" si="17"/>
        <v>0</v>
      </c>
      <c r="AA87" s="36">
        <f t="shared" si="17"/>
        <v>0</v>
      </c>
      <c r="AB87" s="36">
        <f t="shared" si="17"/>
        <v>0</v>
      </c>
      <c r="AC87" s="59"/>
    </row>
    <row r="88" ht="16.05" customHeight="1" spans="1:29">
      <c r="A88" s="43" t="s">
        <v>12635</v>
      </c>
      <c r="B88" s="317" t="s">
        <v>12636</v>
      </c>
      <c r="C88" s="318">
        <f t="shared" si="15"/>
        <v>0</v>
      </c>
      <c r="D88" s="36">
        <f t="shared" si="16"/>
        <v>0</v>
      </c>
      <c r="E88" s="36">
        <f t="shared" si="16"/>
        <v>0</v>
      </c>
      <c r="F88" s="36">
        <f t="shared" si="16"/>
        <v>0</v>
      </c>
      <c r="G88" s="36">
        <f t="shared" si="16"/>
        <v>0</v>
      </c>
      <c r="H88" s="36">
        <f t="shared" si="16"/>
        <v>0</v>
      </c>
      <c r="I88" s="36">
        <f t="shared" si="16"/>
        <v>0</v>
      </c>
      <c r="J88" s="36">
        <f t="shared" si="16"/>
        <v>0</v>
      </c>
      <c r="K88" s="36">
        <f t="shared" si="16"/>
        <v>0</v>
      </c>
      <c r="L88" s="36">
        <f t="shared" si="16"/>
        <v>0</v>
      </c>
      <c r="M88" s="36">
        <f t="shared" si="16"/>
        <v>0</v>
      </c>
      <c r="N88" s="36">
        <f t="shared" si="17"/>
        <v>0</v>
      </c>
      <c r="O88" s="36">
        <f t="shared" si="17"/>
        <v>0</v>
      </c>
      <c r="P88" s="36">
        <f t="shared" si="17"/>
        <v>0</v>
      </c>
      <c r="Q88" s="36">
        <f t="shared" si="17"/>
        <v>0</v>
      </c>
      <c r="R88" s="36">
        <f t="shared" si="17"/>
        <v>0</v>
      </c>
      <c r="S88" s="36">
        <f t="shared" si="17"/>
        <v>0</v>
      </c>
      <c r="T88" s="36">
        <f t="shared" si="17"/>
        <v>0</v>
      </c>
      <c r="U88" s="36">
        <f t="shared" si="17"/>
        <v>0</v>
      </c>
      <c r="V88" s="36">
        <f t="shared" si="17"/>
        <v>0</v>
      </c>
      <c r="W88" s="36">
        <f t="shared" si="17"/>
        <v>0</v>
      </c>
      <c r="X88" s="36">
        <f t="shared" si="17"/>
        <v>0</v>
      </c>
      <c r="Y88" s="36">
        <f t="shared" si="17"/>
        <v>0</v>
      </c>
      <c r="Z88" s="36">
        <f t="shared" si="17"/>
        <v>0</v>
      </c>
      <c r="AA88" s="36">
        <f t="shared" si="17"/>
        <v>0</v>
      </c>
      <c r="AB88" s="36">
        <f t="shared" si="17"/>
        <v>0</v>
      </c>
      <c r="AC88" s="59"/>
    </row>
    <row r="89" ht="16.05" customHeight="1" spans="1:29">
      <c r="A89" s="43" t="s">
        <v>12637</v>
      </c>
      <c r="B89" s="317" t="s">
        <v>12638</v>
      </c>
      <c r="C89" s="318">
        <f t="shared" si="15"/>
        <v>0</v>
      </c>
      <c r="D89" s="36">
        <f t="shared" si="16"/>
        <v>0</v>
      </c>
      <c r="E89" s="36">
        <f t="shared" si="16"/>
        <v>0</v>
      </c>
      <c r="F89" s="36">
        <f t="shared" si="16"/>
        <v>0</v>
      </c>
      <c r="G89" s="36">
        <f t="shared" si="16"/>
        <v>0</v>
      </c>
      <c r="H89" s="36">
        <f t="shared" si="16"/>
        <v>0</v>
      </c>
      <c r="I89" s="36">
        <f t="shared" si="16"/>
        <v>0</v>
      </c>
      <c r="J89" s="36">
        <f t="shared" si="16"/>
        <v>0</v>
      </c>
      <c r="K89" s="36">
        <f t="shared" si="16"/>
        <v>0</v>
      </c>
      <c r="L89" s="36">
        <f t="shared" si="16"/>
        <v>0</v>
      </c>
      <c r="M89" s="36">
        <f t="shared" si="16"/>
        <v>0</v>
      </c>
      <c r="N89" s="36">
        <f t="shared" si="17"/>
        <v>0</v>
      </c>
      <c r="O89" s="36">
        <f t="shared" si="17"/>
        <v>0</v>
      </c>
      <c r="P89" s="36">
        <f t="shared" si="17"/>
        <v>0</v>
      </c>
      <c r="Q89" s="36">
        <f t="shared" si="17"/>
        <v>0</v>
      </c>
      <c r="R89" s="36">
        <f t="shared" si="17"/>
        <v>0</v>
      </c>
      <c r="S89" s="36">
        <f t="shared" si="17"/>
        <v>0</v>
      </c>
      <c r="T89" s="36">
        <f t="shared" si="17"/>
        <v>0</v>
      </c>
      <c r="U89" s="36">
        <f t="shared" si="17"/>
        <v>0</v>
      </c>
      <c r="V89" s="36">
        <f t="shared" si="17"/>
        <v>0</v>
      </c>
      <c r="W89" s="36">
        <f t="shared" si="17"/>
        <v>0</v>
      </c>
      <c r="X89" s="36">
        <f t="shared" si="17"/>
        <v>0</v>
      </c>
      <c r="Y89" s="36">
        <f t="shared" si="17"/>
        <v>0</v>
      </c>
      <c r="Z89" s="36">
        <f t="shared" si="17"/>
        <v>0</v>
      </c>
      <c r="AA89" s="36">
        <f t="shared" si="17"/>
        <v>0</v>
      </c>
      <c r="AB89" s="36">
        <f t="shared" si="17"/>
        <v>0</v>
      </c>
      <c r="AC89" s="59"/>
    </row>
    <row r="90" ht="16.05" customHeight="1" spans="1:29">
      <c r="A90" s="43" t="s">
        <v>12639</v>
      </c>
      <c r="B90" s="317" t="s">
        <v>12640</v>
      </c>
      <c r="C90" s="318">
        <f t="shared" si="15"/>
        <v>0</v>
      </c>
      <c r="D90" s="36">
        <f t="shared" si="16"/>
        <v>0</v>
      </c>
      <c r="E90" s="36">
        <f t="shared" si="16"/>
        <v>0</v>
      </c>
      <c r="F90" s="36">
        <f t="shared" si="16"/>
        <v>0</v>
      </c>
      <c r="G90" s="36">
        <f t="shared" si="16"/>
        <v>0</v>
      </c>
      <c r="H90" s="36">
        <f t="shared" si="16"/>
        <v>0</v>
      </c>
      <c r="I90" s="36">
        <f t="shared" si="16"/>
        <v>0</v>
      </c>
      <c r="J90" s="36">
        <f t="shared" si="16"/>
        <v>0</v>
      </c>
      <c r="K90" s="36">
        <f t="shared" si="16"/>
        <v>0</v>
      </c>
      <c r="L90" s="36">
        <f t="shared" si="16"/>
        <v>0</v>
      </c>
      <c r="M90" s="36">
        <f t="shared" si="16"/>
        <v>0</v>
      </c>
      <c r="N90" s="36">
        <f t="shared" si="17"/>
        <v>0</v>
      </c>
      <c r="O90" s="36">
        <f t="shared" si="17"/>
        <v>0</v>
      </c>
      <c r="P90" s="36">
        <f t="shared" si="17"/>
        <v>0</v>
      </c>
      <c r="Q90" s="36">
        <f t="shared" si="17"/>
        <v>0</v>
      </c>
      <c r="R90" s="36">
        <f t="shared" si="17"/>
        <v>0</v>
      </c>
      <c r="S90" s="36">
        <f t="shared" si="17"/>
        <v>0</v>
      </c>
      <c r="T90" s="36">
        <f t="shared" si="17"/>
        <v>0</v>
      </c>
      <c r="U90" s="36">
        <f t="shared" si="17"/>
        <v>0</v>
      </c>
      <c r="V90" s="36">
        <f t="shared" si="17"/>
        <v>0</v>
      </c>
      <c r="W90" s="36">
        <f t="shared" si="17"/>
        <v>0</v>
      </c>
      <c r="X90" s="36">
        <f t="shared" si="17"/>
        <v>0</v>
      </c>
      <c r="Y90" s="36">
        <f t="shared" si="17"/>
        <v>0</v>
      </c>
      <c r="Z90" s="36">
        <f t="shared" si="17"/>
        <v>0</v>
      </c>
      <c r="AA90" s="36">
        <f t="shared" si="17"/>
        <v>0</v>
      </c>
      <c r="AB90" s="36">
        <f t="shared" si="17"/>
        <v>0</v>
      </c>
      <c r="AC90" s="59"/>
    </row>
    <row r="91" ht="16.05" customHeight="1" spans="1:29">
      <c r="A91" s="43" t="s">
        <v>12641</v>
      </c>
      <c r="B91" s="317" t="s">
        <v>12642</v>
      </c>
      <c r="C91" s="318">
        <f t="shared" si="15"/>
        <v>0</v>
      </c>
      <c r="D91" s="36">
        <f t="shared" ref="D91:M100" si="18">SUMPRODUCT(D$377:D$599*(LEFT($A$377:$A$599,LEN($A91))=$A91))</f>
        <v>0</v>
      </c>
      <c r="E91" s="36">
        <f t="shared" si="18"/>
        <v>0</v>
      </c>
      <c r="F91" s="36">
        <f t="shared" si="18"/>
        <v>0</v>
      </c>
      <c r="G91" s="36">
        <f t="shared" si="18"/>
        <v>0</v>
      </c>
      <c r="H91" s="36">
        <f t="shared" si="18"/>
        <v>0</v>
      </c>
      <c r="I91" s="36">
        <f t="shared" si="18"/>
        <v>0</v>
      </c>
      <c r="J91" s="36">
        <f t="shared" si="18"/>
        <v>0</v>
      </c>
      <c r="K91" s="36">
        <f t="shared" si="18"/>
        <v>0</v>
      </c>
      <c r="L91" s="36">
        <f t="shared" si="18"/>
        <v>0</v>
      </c>
      <c r="M91" s="36">
        <f t="shared" si="18"/>
        <v>0</v>
      </c>
      <c r="N91" s="36">
        <f t="shared" ref="N91:AB100" si="19">SUMPRODUCT(N$377:N$599*(LEFT($A$377:$A$599,LEN($A91))=$A91))</f>
        <v>0</v>
      </c>
      <c r="O91" s="36">
        <f t="shared" si="19"/>
        <v>0</v>
      </c>
      <c r="P91" s="36">
        <f t="shared" si="19"/>
        <v>0</v>
      </c>
      <c r="Q91" s="36">
        <f t="shared" si="19"/>
        <v>0</v>
      </c>
      <c r="R91" s="36">
        <f t="shared" si="19"/>
        <v>0</v>
      </c>
      <c r="S91" s="36">
        <f t="shared" si="19"/>
        <v>0</v>
      </c>
      <c r="T91" s="36">
        <f t="shared" si="19"/>
        <v>0</v>
      </c>
      <c r="U91" s="36">
        <f t="shared" si="19"/>
        <v>0</v>
      </c>
      <c r="V91" s="36">
        <f t="shared" si="19"/>
        <v>0</v>
      </c>
      <c r="W91" s="36">
        <f t="shared" si="19"/>
        <v>0</v>
      </c>
      <c r="X91" s="36">
        <f t="shared" si="19"/>
        <v>0</v>
      </c>
      <c r="Y91" s="36">
        <f t="shared" si="19"/>
        <v>0</v>
      </c>
      <c r="Z91" s="36">
        <f t="shared" si="19"/>
        <v>0</v>
      </c>
      <c r="AA91" s="36">
        <f t="shared" si="19"/>
        <v>0</v>
      </c>
      <c r="AB91" s="36">
        <f t="shared" si="19"/>
        <v>0</v>
      </c>
      <c r="AC91" s="59"/>
    </row>
    <row r="92" ht="16.05" customHeight="1" spans="1:29">
      <c r="A92" s="43" t="s">
        <v>12643</v>
      </c>
      <c r="B92" s="317" t="s">
        <v>12644</v>
      </c>
      <c r="C92" s="318">
        <f t="shared" si="15"/>
        <v>0</v>
      </c>
      <c r="D92" s="36">
        <f t="shared" si="18"/>
        <v>0</v>
      </c>
      <c r="E92" s="36">
        <f t="shared" si="18"/>
        <v>0</v>
      </c>
      <c r="F92" s="36">
        <f t="shared" si="18"/>
        <v>0</v>
      </c>
      <c r="G92" s="36">
        <f t="shared" si="18"/>
        <v>0</v>
      </c>
      <c r="H92" s="36">
        <f t="shared" si="18"/>
        <v>0</v>
      </c>
      <c r="I92" s="36">
        <f t="shared" si="18"/>
        <v>0</v>
      </c>
      <c r="J92" s="36">
        <f t="shared" si="18"/>
        <v>0</v>
      </c>
      <c r="K92" s="36">
        <f t="shared" si="18"/>
        <v>0</v>
      </c>
      <c r="L92" s="36">
        <f t="shared" si="18"/>
        <v>0</v>
      </c>
      <c r="M92" s="36">
        <f t="shared" si="18"/>
        <v>0</v>
      </c>
      <c r="N92" s="36">
        <f t="shared" si="19"/>
        <v>0</v>
      </c>
      <c r="O92" s="36">
        <f t="shared" si="19"/>
        <v>0</v>
      </c>
      <c r="P92" s="36">
        <f t="shared" si="19"/>
        <v>0</v>
      </c>
      <c r="Q92" s="36">
        <f t="shared" si="19"/>
        <v>0</v>
      </c>
      <c r="R92" s="36">
        <f t="shared" si="19"/>
        <v>0</v>
      </c>
      <c r="S92" s="36">
        <f t="shared" si="19"/>
        <v>0</v>
      </c>
      <c r="T92" s="36">
        <f t="shared" si="19"/>
        <v>0</v>
      </c>
      <c r="U92" s="36">
        <f t="shared" si="19"/>
        <v>0</v>
      </c>
      <c r="V92" s="36">
        <f t="shared" si="19"/>
        <v>0</v>
      </c>
      <c r="W92" s="36">
        <f t="shared" si="19"/>
        <v>0</v>
      </c>
      <c r="X92" s="36">
        <f t="shared" si="19"/>
        <v>0</v>
      </c>
      <c r="Y92" s="36">
        <f t="shared" si="19"/>
        <v>0</v>
      </c>
      <c r="Z92" s="36">
        <f t="shared" si="19"/>
        <v>0</v>
      </c>
      <c r="AA92" s="36">
        <f t="shared" si="19"/>
        <v>0</v>
      </c>
      <c r="AB92" s="36">
        <f t="shared" si="19"/>
        <v>0</v>
      </c>
      <c r="AC92" s="59"/>
    </row>
    <row r="93" ht="16.05" customHeight="1" spans="1:29">
      <c r="A93" s="43" t="s">
        <v>12645</v>
      </c>
      <c r="B93" s="317" t="s">
        <v>12646</v>
      </c>
      <c r="C93" s="318">
        <f t="shared" si="15"/>
        <v>0</v>
      </c>
      <c r="D93" s="36">
        <f t="shared" si="18"/>
        <v>0</v>
      </c>
      <c r="E93" s="36">
        <f t="shared" si="18"/>
        <v>0</v>
      </c>
      <c r="F93" s="36">
        <f t="shared" si="18"/>
        <v>0</v>
      </c>
      <c r="G93" s="36">
        <f t="shared" si="18"/>
        <v>0</v>
      </c>
      <c r="H93" s="36">
        <f t="shared" si="18"/>
        <v>0</v>
      </c>
      <c r="I93" s="36">
        <f t="shared" si="18"/>
        <v>0</v>
      </c>
      <c r="J93" s="36">
        <f t="shared" si="18"/>
        <v>0</v>
      </c>
      <c r="K93" s="36">
        <f t="shared" si="18"/>
        <v>0</v>
      </c>
      <c r="L93" s="36">
        <f t="shared" si="18"/>
        <v>0</v>
      </c>
      <c r="M93" s="36">
        <f t="shared" si="18"/>
        <v>0</v>
      </c>
      <c r="N93" s="36">
        <f t="shared" si="19"/>
        <v>0</v>
      </c>
      <c r="O93" s="36">
        <f t="shared" si="19"/>
        <v>0</v>
      </c>
      <c r="P93" s="36">
        <f t="shared" si="19"/>
        <v>0</v>
      </c>
      <c r="Q93" s="36">
        <f t="shared" si="19"/>
        <v>0</v>
      </c>
      <c r="R93" s="36">
        <f t="shared" si="19"/>
        <v>0</v>
      </c>
      <c r="S93" s="36">
        <f t="shared" si="19"/>
        <v>0</v>
      </c>
      <c r="T93" s="36">
        <f t="shared" si="19"/>
        <v>0</v>
      </c>
      <c r="U93" s="36">
        <f t="shared" si="19"/>
        <v>0</v>
      </c>
      <c r="V93" s="36">
        <f t="shared" si="19"/>
        <v>0</v>
      </c>
      <c r="W93" s="36">
        <f t="shared" si="19"/>
        <v>0</v>
      </c>
      <c r="X93" s="36">
        <f t="shared" si="19"/>
        <v>0</v>
      </c>
      <c r="Y93" s="36">
        <f t="shared" si="19"/>
        <v>0</v>
      </c>
      <c r="Z93" s="36">
        <f t="shared" si="19"/>
        <v>0</v>
      </c>
      <c r="AA93" s="36">
        <f t="shared" si="19"/>
        <v>0</v>
      </c>
      <c r="AB93" s="36">
        <f t="shared" si="19"/>
        <v>0</v>
      </c>
      <c r="AC93" s="59"/>
    </row>
    <row r="94" ht="16.05" customHeight="1" spans="1:29">
      <c r="A94" s="43" t="s">
        <v>12647</v>
      </c>
      <c r="B94" s="317" t="s">
        <v>12648</v>
      </c>
      <c r="C94" s="318">
        <f t="shared" si="15"/>
        <v>0</v>
      </c>
      <c r="D94" s="36">
        <f t="shared" si="18"/>
        <v>0</v>
      </c>
      <c r="E94" s="36">
        <f t="shared" si="18"/>
        <v>0</v>
      </c>
      <c r="F94" s="36">
        <f t="shared" si="18"/>
        <v>0</v>
      </c>
      <c r="G94" s="36">
        <f t="shared" si="18"/>
        <v>0</v>
      </c>
      <c r="H94" s="36">
        <f t="shared" si="18"/>
        <v>0</v>
      </c>
      <c r="I94" s="36">
        <f t="shared" si="18"/>
        <v>0</v>
      </c>
      <c r="J94" s="36">
        <f t="shared" si="18"/>
        <v>0</v>
      </c>
      <c r="K94" s="36">
        <f t="shared" si="18"/>
        <v>0</v>
      </c>
      <c r="L94" s="36">
        <f t="shared" si="18"/>
        <v>0</v>
      </c>
      <c r="M94" s="36">
        <f t="shared" si="18"/>
        <v>0</v>
      </c>
      <c r="N94" s="36">
        <f t="shared" si="19"/>
        <v>0</v>
      </c>
      <c r="O94" s="36">
        <f t="shared" si="19"/>
        <v>0</v>
      </c>
      <c r="P94" s="36">
        <f t="shared" si="19"/>
        <v>0</v>
      </c>
      <c r="Q94" s="36">
        <f t="shared" si="19"/>
        <v>0</v>
      </c>
      <c r="R94" s="36">
        <f t="shared" si="19"/>
        <v>0</v>
      </c>
      <c r="S94" s="36">
        <f t="shared" si="19"/>
        <v>0</v>
      </c>
      <c r="T94" s="36">
        <f t="shared" si="19"/>
        <v>0</v>
      </c>
      <c r="U94" s="36">
        <f t="shared" si="19"/>
        <v>0</v>
      </c>
      <c r="V94" s="36">
        <f t="shared" si="19"/>
        <v>0</v>
      </c>
      <c r="W94" s="36">
        <f t="shared" si="19"/>
        <v>0</v>
      </c>
      <c r="X94" s="36">
        <f t="shared" si="19"/>
        <v>0</v>
      </c>
      <c r="Y94" s="36">
        <f t="shared" si="19"/>
        <v>0</v>
      </c>
      <c r="Z94" s="36">
        <f t="shared" si="19"/>
        <v>0</v>
      </c>
      <c r="AA94" s="36">
        <f t="shared" si="19"/>
        <v>0</v>
      </c>
      <c r="AB94" s="36">
        <f t="shared" si="19"/>
        <v>0</v>
      </c>
      <c r="AC94" s="59"/>
    </row>
    <row r="95" ht="16.05" customHeight="1" spans="1:29">
      <c r="A95" s="43" t="s">
        <v>12649</v>
      </c>
      <c r="B95" s="317" t="s">
        <v>12650</v>
      </c>
      <c r="C95" s="318">
        <f t="shared" si="15"/>
        <v>0</v>
      </c>
      <c r="D95" s="36">
        <f t="shared" si="18"/>
        <v>0</v>
      </c>
      <c r="E95" s="36">
        <f t="shared" si="18"/>
        <v>0</v>
      </c>
      <c r="F95" s="36">
        <f t="shared" si="18"/>
        <v>0</v>
      </c>
      <c r="G95" s="36">
        <f t="shared" si="18"/>
        <v>0</v>
      </c>
      <c r="H95" s="36">
        <f t="shared" si="18"/>
        <v>0</v>
      </c>
      <c r="I95" s="36">
        <f t="shared" si="18"/>
        <v>0</v>
      </c>
      <c r="J95" s="36">
        <f t="shared" si="18"/>
        <v>0</v>
      </c>
      <c r="K95" s="36">
        <f t="shared" si="18"/>
        <v>0</v>
      </c>
      <c r="L95" s="36">
        <f t="shared" si="18"/>
        <v>0</v>
      </c>
      <c r="M95" s="36">
        <f t="shared" si="18"/>
        <v>0</v>
      </c>
      <c r="N95" s="36">
        <f t="shared" si="19"/>
        <v>0</v>
      </c>
      <c r="O95" s="36">
        <f t="shared" si="19"/>
        <v>0</v>
      </c>
      <c r="P95" s="36">
        <f t="shared" si="19"/>
        <v>0</v>
      </c>
      <c r="Q95" s="36">
        <f t="shared" si="19"/>
        <v>0</v>
      </c>
      <c r="R95" s="36">
        <f t="shared" si="19"/>
        <v>0</v>
      </c>
      <c r="S95" s="36">
        <f t="shared" si="19"/>
        <v>0</v>
      </c>
      <c r="T95" s="36">
        <f t="shared" si="19"/>
        <v>0</v>
      </c>
      <c r="U95" s="36">
        <f t="shared" si="19"/>
        <v>0</v>
      </c>
      <c r="V95" s="36">
        <f t="shared" si="19"/>
        <v>0</v>
      </c>
      <c r="W95" s="36">
        <f t="shared" si="19"/>
        <v>0</v>
      </c>
      <c r="X95" s="36">
        <f t="shared" si="19"/>
        <v>0</v>
      </c>
      <c r="Y95" s="36">
        <f t="shared" si="19"/>
        <v>0</v>
      </c>
      <c r="Z95" s="36">
        <f t="shared" si="19"/>
        <v>0</v>
      </c>
      <c r="AA95" s="36">
        <f t="shared" si="19"/>
        <v>0</v>
      </c>
      <c r="AB95" s="36">
        <f t="shared" si="19"/>
        <v>0</v>
      </c>
      <c r="AC95" s="59"/>
    </row>
    <row r="96" ht="16.05" customHeight="1" spans="1:29">
      <c r="A96" s="43" t="s">
        <v>12651</v>
      </c>
      <c r="B96" s="317" t="s">
        <v>12652</v>
      </c>
      <c r="C96" s="318">
        <f t="shared" si="15"/>
        <v>0</v>
      </c>
      <c r="D96" s="36">
        <f t="shared" si="18"/>
        <v>0</v>
      </c>
      <c r="E96" s="36">
        <f t="shared" si="18"/>
        <v>0</v>
      </c>
      <c r="F96" s="36">
        <f t="shared" si="18"/>
        <v>0</v>
      </c>
      <c r="G96" s="36">
        <f t="shared" si="18"/>
        <v>0</v>
      </c>
      <c r="H96" s="36">
        <f t="shared" si="18"/>
        <v>0</v>
      </c>
      <c r="I96" s="36">
        <f t="shared" si="18"/>
        <v>0</v>
      </c>
      <c r="J96" s="36">
        <f t="shared" si="18"/>
        <v>0</v>
      </c>
      <c r="K96" s="36">
        <f t="shared" si="18"/>
        <v>0</v>
      </c>
      <c r="L96" s="36">
        <f t="shared" si="18"/>
        <v>0</v>
      </c>
      <c r="M96" s="36">
        <f t="shared" si="18"/>
        <v>0</v>
      </c>
      <c r="N96" s="36">
        <f t="shared" si="19"/>
        <v>0</v>
      </c>
      <c r="O96" s="36">
        <f t="shared" si="19"/>
        <v>0</v>
      </c>
      <c r="P96" s="36">
        <f t="shared" si="19"/>
        <v>0</v>
      </c>
      <c r="Q96" s="36">
        <f t="shared" si="19"/>
        <v>0</v>
      </c>
      <c r="R96" s="36">
        <f t="shared" si="19"/>
        <v>0</v>
      </c>
      <c r="S96" s="36">
        <f t="shared" si="19"/>
        <v>0</v>
      </c>
      <c r="T96" s="36">
        <f t="shared" si="19"/>
        <v>0</v>
      </c>
      <c r="U96" s="36">
        <f t="shared" si="19"/>
        <v>0</v>
      </c>
      <c r="V96" s="36">
        <f t="shared" si="19"/>
        <v>0</v>
      </c>
      <c r="W96" s="36">
        <f t="shared" si="19"/>
        <v>0</v>
      </c>
      <c r="X96" s="36">
        <f t="shared" si="19"/>
        <v>0</v>
      </c>
      <c r="Y96" s="36">
        <f t="shared" si="19"/>
        <v>0</v>
      </c>
      <c r="Z96" s="36">
        <f t="shared" si="19"/>
        <v>0</v>
      </c>
      <c r="AA96" s="36">
        <f t="shared" si="19"/>
        <v>0</v>
      </c>
      <c r="AB96" s="36">
        <f t="shared" si="19"/>
        <v>0</v>
      </c>
      <c r="AC96" s="59"/>
    </row>
    <row r="97" ht="16.05" customHeight="1" spans="1:29">
      <c r="A97" s="43" t="s">
        <v>12653</v>
      </c>
      <c r="B97" s="317" t="s">
        <v>12654</v>
      </c>
      <c r="C97" s="318">
        <f t="shared" si="15"/>
        <v>0</v>
      </c>
      <c r="D97" s="36">
        <f t="shared" si="18"/>
        <v>0</v>
      </c>
      <c r="E97" s="36">
        <f t="shared" si="18"/>
        <v>0</v>
      </c>
      <c r="F97" s="36">
        <f t="shared" si="18"/>
        <v>0</v>
      </c>
      <c r="G97" s="36">
        <f t="shared" si="18"/>
        <v>0</v>
      </c>
      <c r="H97" s="36">
        <f t="shared" si="18"/>
        <v>0</v>
      </c>
      <c r="I97" s="36">
        <f t="shared" si="18"/>
        <v>0</v>
      </c>
      <c r="J97" s="36">
        <f t="shared" si="18"/>
        <v>0</v>
      </c>
      <c r="K97" s="36">
        <f t="shared" si="18"/>
        <v>0</v>
      </c>
      <c r="L97" s="36">
        <f t="shared" si="18"/>
        <v>0</v>
      </c>
      <c r="M97" s="36">
        <f t="shared" si="18"/>
        <v>0</v>
      </c>
      <c r="N97" s="36">
        <f t="shared" si="19"/>
        <v>0</v>
      </c>
      <c r="O97" s="36">
        <f t="shared" si="19"/>
        <v>0</v>
      </c>
      <c r="P97" s="36">
        <f t="shared" si="19"/>
        <v>0</v>
      </c>
      <c r="Q97" s="36">
        <f t="shared" si="19"/>
        <v>0</v>
      </c>
      <c r="R97" s="36">
        <f t="shared" si="19"/>
        <v>0</v>
      </c>
      <c r="S97" s="36">
        <f t="shared" si="19"/>
        <v>0</v>
      </c>
      <c r="T97" s="36">
        <f t="shared" si="19"/>
        <v>0</v>
      </c>
      <c r="U97" s="36">
        <f t="shared" si="19"/>
        <v>0</v>
      </c>
      <c r="V97" s="36">
        <f t="shared" si="19"/>
        <v>0</v>
      </c>
      <c r="W97" s="36">
        <f t="shared" si="19"/>
        <v>0</v>
      </c>
      <c r="X97" s="36">
        <f t="shared" si="19"/>
        <v>0</v>
      </c>
      <c r="Y97" s="36">
        <f t="shared" si="19"/>
        <v>0</v>
      </c>
      <c r="Z97" s="36">
        <f t="shared" si="19"/>
        <v>0</v>
      </c>
      <c r="AA97" s="36">
        <f t="shared" si="19"/>
        <v>0</v>
      </c>
      <c r="AB97" s="36">
        <f t="shared" si="19"/>
        <v>0</v>
      </c>
      <c r="AC97" s="59"/>
    </row>
    <row r="98" ht="16.05" customHeight="1" spans="1:29">
      <c r="A98" s="43" t="s">
        <v>12655</v>
      </c>
      <c r="B98" s="317" t="s">
        <v>12656</v>
      </c>
      <c r="C98" s="318">
        <f t="shared" si="15"/>
        <v>0</v>
      </c>
      <c r="D98" s="36">
        <f t="shared" si="18"/>
        <v>0</v>
      </c>
      <c r="E98" s="36">
        <f t="shared" si="18"/>
        <v>0</v>
      </c>
      <c r="F98" s="36">
        <f t="shared" si="18"/>
        <v>0</v>
      </c>
      <c r="G98" s="36">
        <f t="shared" si="18"/>
        <v>0</v>
      </c>
      <c r="H98" s="36">
        <f t="shared" si="18"/>
        <v>0</v>
      </c>
      <c r="I98" s="36">
        <f t="shared" si="18"/>
        <v>0</v>
      </c>
      <c r="J98" s="36">
        <f t="shared" si="18"/>
        <v>0</v>
      </c>
      <c r="K98" s="36">
        <f t="shared" si="18"/>
        <v>0</v>
      </c>
      <c r="L98" s="36">
        <f t="shared" si="18"/>
        <v>0</v>
      </c>
      <c r="M98" s="36">
        <f t="shared" si="18"/>
        <v>0</v>
      </c>
      <c r="N98" s="36">
        <f t="shared" si="19"/>
        <v>0</v>
      </c>
      <c r="O98" s="36">
        <f t="shared" si="19"/>
        <v>0</v>
      </c>
      <c r="P98" s="36">
        <f t="shared" si="19"/>
        <v>0</v>
      </c>
      <c r="Q98" s="36">
        <f t="shared" si="19"/>
        <v>0</v>
      </c>
      <c r="R98" s="36">
        <f t="shared" si="19"/>
        <v>0</v>
      </c>
      <c r="S98" s="36">
        <f t="shared" si="19"/>
        <v>0</v>
      </c>
      <c r="T98" s="36">
        <f t="shared" si="19"/>
        <v>0</v>
      </c>
      <c r="U98" s="36">
        <f t="shared" si="19"/>
        <v>0</v>
      </c>
      <c r="V98" s="36">
        <f t="shared" si="19"/>
        <v>0</v>
      </c>
      <c r="W98" s="36">
        <f t="shared" si="19"/>
        <v>0</v>
      </c>
      <c r="X98" s="36">
        <f t="shared" si="19"/>
        <v>0</v>
      </c>
      <c r="Y98" s="36">
        <f t="shared" si="19"/>
        <v>0</v>
      </c>
      <c r="Z98" s="36">
        <f t="shared" si="19"/>
        <v>0</v>
      </c>
      <c r="AA98" s="36">
        <f t="shared" si="19"/>
        <v>0</v>
      </c>
      <c r="AB98" s="36">
        <f t="shared" si="19"/>
        <v>0</v>
      </c>
      <c r="AC98" s="59"/>
    </row>
    <row r="99" ht="16.05" customHeight="1" spans="1:29">
      <c r="A99" s="43" t="s">
        <v>12657</v>
      </c>
      <c r="B99" s="317" t="s">
        <v>12658</v>
      </c>
      <c r="C99" s="318">
        <f t="shared" si="15"/>
        <v>0</v>
      </c>
      <c r="D99" s="36">
        <f t="shared" si="18"/>
        <v>0</v>
      </c>
      <c r="E99" s="36">
        <f t="shared" si="18"/>
        <v>0</v>
      </c>
      <c r="F99" s="36">
        <f t="shared" si="18"/>
        <v>0</v>
      </c>
      <c r="G99" s="36">
        <f t="shared" si="18"/>
        <v>0</v>
      </c>
      <c r="H99" s="36">
        <f t="shared" si="18"/>
        <v>0</v>
      </c>
      <c r="I99" s="36">
        <f t="shared" si="18"/>
        <v>0</v>
      </c>
      <c r="J99" s="36">
        <f t="shared" si="18"/>
        <v>0</v>
      </c>
      <c r="K99" s="36">
        <f t="shared" si="18"/>
        <v>0</v>
      </c>
      <c r="L99" s="36">
        <f t="shared" si="18"/>
        <v>0</v>
      </c>
      <c r="M99" s="36">
        <f t="shared" si="18"/>
        <v>0</v>
      </c>
      <c r="N99" s="36">
        <f t="shared" si="19"/>
        <v>0</v>
      </c>
      <c r="O99" s="36">
        <f t="shared" si="19"/>
        <v>0</v>
      </c>
      <c r="P99" s="36">
        <f t="shared" si="19"/>
        <v>0</v>
      </c>
      <c r="Q99" s="36">
        <f t="shared" si="19"/>
        <v>0</v>
      </c>
      <c r="R99" s="36">
        <f t="shared" si="19"/>
        <v>0</v>
      </c>
      <c r="S99" s="36">
        <f t="shared" si="19"/>
        <v>0</v>
      </c>
      <c r="T99" s="36">
        <f t="shared" si="19"/>
        <v>0</v>
      </c>
      <c r="U99" s="36">
        <f t="shared" si="19"/>
        <v>0</v>
      </c>
      <c r="V99" s="36">
        <f t="shared" si="19"/>
        <v>0</v>
      </c>
      <c r="W99" s="36">
        <f t="shared" si="19"/>
        <v>0</v>
      </c>
      <c r="X99" s="36">
        <f t="shared" si="19"/>
        <v>0</v>
      </c>
      <c r="Y99" s="36">
        <f t="shared" si="19"/>
        <v>0</v>
      </c>
      <c r="Z99" s="36">
        <f t="shared" si="19"/>
        <v>0</v>
      </c>
      <c r="AA99" s="36">
        <f t="shared" si="19"/>
        <v>0</v>
      </c>
      <c r="AB99" s="36">
        <f t="shared" si="19"/>
        <v>0</v>
      </c>
      <c r="AC99" s="59"/>
    </row>
    <row r="100" ht="16.05" customHeight="1" spans="1:29">
      <c r="A100" s="43" t="s">
        <v>12659</v>
      </c>
      <c r="B100" s="317" t="s">
        <v>12660</v>
      </c>
      <c r="C100" s="318">
        <f t="shared" si="15"/>
        <v>0</v>
      </c>
      <c r="D100" s="36">
        <f t="shared" si="18"/>
        <v>0</v>
      </c>
      <c r="E100" s="36">
        <f t="shared" si="18"/>
        <v>0</v>
      </c>
      <c r="F100" s="36">
        <f t="shared" si="18"/>
        <v>0</v>
      </c>
      <c r="G100" s="36">
        <f t="shared" si="18"/>
        <v>0</v>
      </c>
      <c r="H100" s="36">
        <f t="shared" si="18"/>
        <v>0</v>
      </c>
      <c r="I100" s="36">
        <f t="shared" si="18"/>
        <v>0</v>
      </c>
      <c r="J100" s="36">
        <f t="shared" si="18"/>
        <v>0</v>
      </c>
      <c r="K100" s="36">
        <f t="shared" si="18"/>
        <v>0</v>
      </c>
      <c r="L100" s="36">
        <f t="shared" si="18"/>
        <v>0</v>
      </c>
      <c r="M100" s="36">
        <f t="shared" si="18"/>
        <v>0</v>
      </c>
      <c r="N100" s="36">
        <f t="shared" si="19"/>
        <v>0</v>
      </c>
      <c r="O100" s="36">
        <f t="shared" si="19"/>
        <v>0</v>
      </c>
      <c r="P100" s="36">
        <f t="shared" si="19"/>
        <v>0</v>
      </c>
      <c r="Q100" s="36">
        <f t="shared" si="19"/>
        <v>0</v>
      </c>
      <c r="R100" s="36">
        <f t="shared" si="19"/>
        <v>0</v>
      </c>
      <c r="S100" s="36">
        <f t="shared" si="19"/>
        <v>0</v>
      </c>
      <c r="T100" s="36">
        <f t="shared" si="19"/>
        <v>0</v>
      </c>
      <c r="U100" s="36">
        <f t="shared" si="19"/>
        <v>0</v>
      </c>
      <c r="V100" s="36">
        <f t="shared" si="19"/>
        <v>0</v>
      </c>
      <c r="W100" s="36">
        <f t="shared" si="19"/>
        <v>0</v>
      </c>
      <c r="X100" s="36">
        <f t="shared" si="19"/>
        <v>0</v>
      </c>
      <c r="Y100" s="36">
        <f t="shared" si="19"/>
        <v>0</v>
      </c>
      <c r="Z100" s="36">
        <f t="shared" si="19"/>
        <v>0</v>
      </c>
      <c r="AA100" s="36">
        <f t="shared" si="19"/>
        <v>0</v>
      </c>
      <c r="AB100" s="36">
        <f t="shared" si="19"/>
        <v>0</v>
      </c>
      <c r="AC100" s="59"/>
    </row>
    <row r="101" ht="16.05" customHeight="1" spans="1:29">
      <c r="A101" s="43" t="s">
        <v>12661</v>
      </c>
      <c r="B101" s="317" t="s">
        <v>12662</v>
      </c>
      <c r="C101" s="318">
        <f t="shared" si="15"/>
        <v>0</v>
      </c>
      <c r="D101" s="36">
        <f t="shared" ref="D101:M110" si="20">SUMPRODUCT(D$377:D$599*(LEFT($A$377:$A$599,LEN($A101))=$A101))</f>
        <v>0</v>
      </c>
      <c r="E101" s="36">
        <f t="shared" si="20"/>
        <v>0</v>
      </c>
      <c r="F101" s="36">
        <f t="shared" si="20"/>
        <v>0</v>
      </c>
      <c r="G101" s="36">
        <f t="shared" si="20"/>
        <v>0</v>
      </c>
      <c r="H101" s="36">
        <f t="shared" si="20"/>
        <v>0</v>
      </c>
      <c r="I101" s="36">
        <f t="shared" si="20"/>
        <v>0</v>
      </c>
      <c r="J101" s="36">
        <f t="shared" si="20"/>
        <v>0</v>
      </c>
      <c r="K101" s="36">
        <f t="shared" si="20"/>
        <v>0</v>
      </c>
      <c r="L101" s="36">
        <f t="shared" si="20"/>
        <v>0</v>
      </c>
      <c r="M101" s="36">
        <f t="shared" si="20"/>
        <v>0</v>
      </c>
      <c r="N101" s="36">
        <f t="shared" ref="N101:AB110" si="21">SUMPRODUCT(N$377:N$599*(LEFT($A$377:$A$599,LEN($A101))=$A101))</f>
        <v>0</v>
      </c>
      <c r="O101" s="36">
        <f t="shared" si="21"/>
        <v>0</v>
      </c>
      <c r="P101" s="36">
        <f t="shared" si="21"/>
        <v>0</v>
      </c>
      <c r="Q101" s="36">
        <f t="shared" si="21"/>
        <v>0</v>
      </c>
      <c r="R101" s="36">
        <f t="shared" si="21"/>
        <v>0</v>
      </c>
      <c r="S101" s="36">
        <f t="shared" si="21"/>
        <v>0</v>
      </c>
      <c r="T101" s="36">
        <f t="shared" si="21"/>
        <v>0</v>
      </c>
      <c r="U101" s="36">
        <f t="shared" si="21"/>
        <v>0</v>
      </c>
      <c r="V101" s="36">
        <f t="shared" si="21"/>
        <v>0</v>
      </c>
      <c r="W101" s="36">
        <f t="shared" si="21"/>
        <v>0</v>
      </c>
      <c r="X101" s="36">
        <f t="shared" si="21"/>
        <v>0</v>
      </c>
      <c r="Y101" s="36">
        <f t="shared" si="21"/>
        <v>0</v>
      </c>
      <c r="Z101" s="36">
        <f t="shared" si="21"/>
        <v>0</v>
      </c>
      <c r="AA101" s="36">
        <f t="shared" si="21"/>
        <v>0</v>
      </c>
      <c r="AB101" s="36">
        <f t="shared" si="21"/>
        <v>0</v>
      </c>
      <c r="AC101" s="59"/>
    </row>
    <row r="102" ht="16.05" customHeight="1" spans="1:29">
      <c r="A102" s="43" t="s">
        <v>12663</v>
      </c>
      <c r="B102" s="317" t="s">
        <v>12664</v>
      </c>
      <c r="C102" s="318">
        <f t="shared" si="15"/>
        <v>0</v>
      </c>
      <c r="D102" s="36">
        <f t="shared" si="20"/>
        <v>0</v>
      </c>
      <c r="E102" s="36">
        <f t="shared" si="20"/>
        <v>0</v>
      </c>
      <c r="F102" s="36">
        <f t="shared" si="20"/>
        <v>0</v>
      </c>
      <c r="G102" s="36">
        <f t="shared" si="20"/>
        <v>0</v>
      </c>
      <c r="H102" s="36">
        <f t="shared" si="20"/>
        <v>0</v>
      </c>
      <c r="I102" s="36">
        <f t="shared" si="20"/>
        <v>0</v>
      </c>
      <c r="J102" s="36">
        <f t="shared" si="20"/>
        <v>0</v>
      </c>
      <c r="K102" s="36">
        <f t="shared" si="20"/>
        <v>0</v>
      </c>
      <c r="L102" s="36">
        <f t="shared" si="20"/>
        <v>0</v>
      </c>
      <c r="M102" s="36">
        <f t="shared" si="20"/>
        <v>0</v>
      </c>
      <c r="N102" s="36">
        <f t="shared" si="21"/>
        <v>0</v>
      </c>
      <c r="O102" s="36">
        <f t="shared" si="21"/>
        <v>0</v>
      </c>
      <c r="P102" s="36">
        <f t="shared" si="21"/>
        <v>0</v>
      </c>
      <c r="Q102" s="36">
        <f t="shared" si="21"/>
        <v>0</v>
      </c>
      <c r="R102" s="36">
        <f t="shared" si="21"/>
        <v>0</v>
      </c>
      <c r="S102" s="36">
        <f t="shared" si="21"/>
        <v>0</v>
      </c>
      <c r="T102" s="36">
        <f t="shared" si="21"/>
        <v>0</v>
      </c>
      <c r="U102" s="36">
        <f t="shared" si="21"/>
        <v>0</v>
      </c>
      <c r="V102" s="36">
        <f t="shared" si="21"/>
        <v>0</v>
      </c>
      <c r="W102" s="36">
        <f t="shared" si="21"/>
        <v>0</v>
      </c>
      <c r="X102" s="36">
        <f t="shared" si="21"/>
        <v>0</v>
      </c>
      <c r="Y102" s="36">
        <f t="shared" si="21"/>
        <v>0</v>
      </c>
      <c r="Z102" s="36">
        <f t="shared" si="21"/>
        <v>0</v>
      </c>
      <c r="AA102" s="36">
        <f t="shared" si="21"/>
        <v>0</v>
      </c>
      <c r="AB102" s="36">
        <f t="shared" si="21"/>
        <v>0</v>
      </c>
      <c r="AC102" s="59"/>
    </row>
    <row r="103" ht="16.05" customHeight="1" spans="1:29">
      <c r="A103" s="43" t="s">
        <v>12665</v>
      </c>
      <c r="B103" s="317" t="s">
        <v>12666</v>
      </c>
      <c r="C103" s="318">
        <f t="shared" si="15"/>
        <v>0</v>
      </c>
      <c r="D103" s="36">
        <f t="shared" si="20"/>
        <v>0</v>
      </c>
      <c r="E103" s="36">
        <f t="shared" si="20"/>
        <v>0</v>
      </c>
      <c r="F103" s="36">
        <f t="shared" si="20"/>
        <v>0</v>
      </c>
      <c r="G103" s="36">
        <f t="shared" si="20"/>
        <v>0</v>
      </c>
      <c r="H103" s="36">
        <f t="shared" si="20"/>
        <v>0</v>
      </c>
      <c r="I103" s="36">
        <f t="shared" si="20"/>
        <v>0</v>
      </c>
      <c r="J103" s="36">
        <f t="shared" si="20"/>
        <v>0</v>
      </c>
      <c r="K103" s="36">
        <f t="shared" si="20"/>
        <v>0</v>
      </c>
      <c r="L103" s="36">
        <f t="shared" si="20"/>
        <v>0</v>
      </c>
      <c r="M103" s="36">
        <f t="shared" si="20"/>
        <v>0</v>
      </c>
      <c r="N103" s="36">
        <f t="shared" si="21"/>
        <v>0</v>
      </c>
      <c r="O103" s="36">
        <f t="shared" si="21"/>
        <v>0</v>
      </c>
      <c r="P103" s="36">
        <f t="shared" si="21"/>
        <v>0</v>
      </c>
      <c r="Q103" s="36">
        <f t="shared" si="21"/>
        <v>0</v>
      </c>
      <c r="R103" s="36">
        <f t="shared" si="21"/>
        <v>0</v>
      </c>
      <c r="S103" s="36">
        <f t="shared" si="21"/>
        <v>0</v>
      </c>
      <c r="T103" s="36">
        <f t="shared" si="21"/>
        <v>0</v>
      </c>
      <c r="U103" s="36">
        <f t="shared" si="21"/>
        <v>0</v>
      </c>
      <c r="V103" s="36">
        <f t="shared" si="21"/>
        <v>0</v>
      </c>
      <c r="W103" s="36">
        <f t="shared" si="21"/>
        <v>0</v>
      </c>
      <c r="X103" s="36">
        <f t="shared" si="21"/>
        <v>0</v>
      </c>
      <c r="Y103" s="36">
        <f t="shared" si="21"/>
        <v>0</v>
      </c>
      <c r="Z103" s="36">
        <f t="shared" si="21"/>
        <v>0</v>
      </c>
      <c r="AA103" s="36">
        <f t="shared" si="21"/>
        <v>0</v>
      </c>
      <c r="AB103" s="36">
        <f t="shared" si="21"/>
        <v>0</v>
      </c>
      <c r="AC103" s="59"/>
    </row>
    <row r="104" ht="16.05" customHeight="1" spans="1:29">
      <c r="A104" s="43" t="s">
        <v>12667</v>
      </c>
      <c r="B104" s="317" t="s">
        <v>12668</v>
      </c>
      <c r="C104" s="318">
        <f t="shared" si="15"/>
        <v>0</v>
      </c>
      <c r="D104" s="36">
        <f t="shared" si="20"/>
        <v>0</v>
      </c>
      <c r="E104" s="36">
        <f t="shared" si="20"/>
        <v>0</v>
      </c>
      <c r="F104" s="36">
        <f t="shared" si="20"/>
        <v>0</v>
      </c>
      <c r="G104" s="36">
        <f t="shared" si="20"/>
        <v>0</v>
      </c>
      <c r="H104" s="36">
        <f t="shared" si="20"/>
        <v>0</v>
      </c>
      <c r="I104" s="36">
        <f t="shared" si="20"/>
        <v>0</v>
      </c>
      <c r="J104" s="36">
        <f t="shared" si="20"/>
        <v>0</v>
      </c>
      <c r="K104" s="36">
        <f t="shared" si="20"/>
        <v>0</v>
      </c>
      <c r="L104" s="36">
        <f t="shared" si="20"/>
        <v>0</v>
      </c>
      <c r="M104" s="36">
        <f t="shared" si="20"/>
        <v>0</v>
      </c>
      <c r="N104" s="36">
        <f t="shared" si="21"/>
        <v>0</v>
      </c>
      <c r="O104" s="36">
        <f t="shared" si="21"/>
        <v>0</v>
      </c>
      <c r="P104" s="36">
        <f t="shared" si="21"/>
        <v>0</v>
      </c>
      <c r="Q104" s="36">
        <f t="shared" si="21"/>
        <v>0</v>
      </c>
      <c r="R104" s="36">
        <f t="shared" si="21"/>
        <v>0</v>
      </c>
      <c r="S104" s="36">
        <f t="shared" si="21"/>
        <v>0</v>
      </c>
      <c r="T104" s="36">
        <f t="shared" si="21"/>
        <v>0</v>
      </c>
      <c r="U104" s="36">
        <f t="shared" si="21"/>
        <v>0</v>
      </c>
      <c r="V104" s="36">
        <f t="shared" si="21"/>
        <v>0</v>
      </c>
      <c r="W104" s="36">
        <f t="shared" si="21"/>
        <v>0</v>
      </c>
      <c r="X104" s="36">
        <f t="shared" si="21"/>
        <v>0</v>
      </c>
      <c r="Y104" s="36">
        <f t="shared" si="21"/>
        <v>0</v>
      </c>
      <c r="Z104" s="36">
        <f t="shared" si="21"/>
        <v>0</v>
      </c>
      <c r="AA104" s="36">
        <f t="shared" si="21"/>
        <v>0</v>
      </c>
      <c r="AB104" s="36">
        <f t="shared" si="21"/>
        <v>0</v>
      </c>
      <c r="AC104" s="59"/>
    </row>
    <row r="105" ht="16.05" customHeight="1" spans="1:29">
      <c r="A105" s="43" t="s">
        <v>12669</v>
      </c>
      <c r="B105" s="317" t="s">
        <v>12670</v>
      </c>
      <c r="C105" s="318">
        <f t="shared" si="15"/>
        <v>0</v>
      </c>
      <c r="D105" s="36">
        <f t="shared" si="20"/>
        <v>0</v>
      </c>
      <c r="E105" s="36">
        <f t="shared" si="20"/>
        <v>0</v>
      </c>
      <c r="F105" s="36">
        <f t="shared" si="20"/>
        <v>0</v>
      </c>
      <c r="G105" s="36">
        <f t="shared" si="20"/>
        <v>0</v>
      </c>
      <c r="H105" s="36">
        <f t="shared" si="20"/>
        <v>0</v>
      </c>
      <c r="I105" s="36">
        <f t="shared" si="20"/>
        <v>0</v>
      </c>
      <c r="J105" s="36">
        <f t="shared" si="20"/>
        <v>0</v>
      </c>
      <c r="K105" s="36">
        <f t="shared" si="20"/>
        <v>0</v>
      </c>
      <c r="L105" s="36">
        <f t="shared" si="20"/>
        <v>0</v>
      </c>
      <c r="M105" s="36">
        <f t="shared" si="20"/>
        <v>0</v>
      </c>
      <c r="N105" s="36">
        <f t="shared" si="21"/>
        <v>0</v>
      </c>
      <c r="O105" s="36">
        <f t="shared" si="21"/>
        <v>0</v>
      </c>
      <c r="P105" s="36">
        <f t="shared" si="21"/>
        <v>0</v>
      </c>
      <c r="Q105" s="36">
        <f t="shared" si="21"/>
        <v>0</v>
      </c>
      <c r="R105" s="36">
        <f t="shared" si="21"/>
        <v>0</v>
      </c>
      <c r="S105" s="36">
        <f t="shared" si="21"/>
        <v>0</v>
      </c>
      <c r="T105" s="36">
        <f t="shared" si="21"/>
        <v>0</v>
      </c>
      <c r="U105" s="36">
        <f t="shared" si="21"/>
        <v>0</v>
      </c>
      <c r="V105" s="36">
        <f t="shared" si="21"/>
        <v>0</v>
      </c>
      <c r="W105" s="36">
        <f t="shared" si="21"/>
        <v>0</v>
      </c>
      <c r="X105" s="36">
        <f t="shared" si="21"/>
        <v>0</v>
      </c>
      <c r="Y105" s="36">
        <f t="shared" si="21"/>
        <v>0</v>
      </c>
      <c r="Z105" s="36">
        <f t="shared" si="21"/>
        <v>0</v>
      </c>
      <c r="AA105" s="36">
        <f t="shared" si="21"/>
        <v>0</v>
      </c>
      <c r="AB105" s="36">
        <f t="shared" si="21"/>
        <v>0</v>
      </c>
      <c r="AC105" s="59"/>
    </row>
    <row r="106" ht="16.05" customHeight="1" spans="1:29">
      <c r="A106" s="43" t="s">
        <v>12671</v>
      </c>
      <c r="B106" s="317" t="s">
        <v>12672</v>
      </c>
      <c r="C106" s="318">
        <f t="shared" si="15"/>
        <v>0</v>
      </c>
      <c r="D106" s="36">
        <f t="shared" si="20"/>
        <v>0</v>
      </c>
      <c r="E106" s="36">
        <f t="shared" si="20"/>
        <v>0</v>
      </c>
      <c r="F106" s="36">
        <f t="shared" si="20"/>
        <v>0</v>
      </c>
      <c r="G106" s="36">
        <f t="shared" si="20"/>
        <v>0</v>
      </c>
      <c r="H106" s="36">
        <f t="shared" si="20"/>
        <v>0</v>
      </c>
      <c r="I106" s="36">
        <f t="shared" si="20"/>
        <v>0</v>
      </c>
      <c r="J106" s="36">
        <f t="shared" si="20"/>
        <v>0</v>
      </c>
      <c r="K106" s="36">
        <f t="shared" si="20"/>
        <v>0</v>
      </c>
      <c r="L106" s="36">
        <f t="shared" si="20"/>
        <v>0</v>
      </c>
      <c r="M106" s="36">
        <f t="shared" si="20"/>
        <v>0</v>
      </c>
      <c r="N106" s="36">
        <f t="shared" si="21"/>
        <v>0</v>
      </c>
      <c r="O106" s="36">
        <f t="shared" si="21"/>
        <v>0</v>
      </c>
      <c r="P106" s="36">
        <f t="shared" si="21"/>
        <v>0</v>
      </c>
      <c r="Q106" s="36">
        <f t="shared" si="21"/>
        <v>0</v>
      </c>
      <c r="R106" s="36">
        <f t="shared" si="21"/>
        <v>0</v>
      </c>
      <c r="S106" s="36">
        <f t="shared" si="21"/>
        <v>0</v>
      </c>
      <c r="T106" s="36">
        <f t="shared" si="21"/>
        <v>0</v>
      </c>
      <c r="U106" s="36">
        <f t="shared" si="21"/>
        <v>0</v>
      </c>
      <c r="V106" s="36">
        <f t="shared" si="21"/>
        <v>0</v>
      </c>
      <c r="W106" s="36">
        <f t="shared" si="21"/>
        <v>0</v>
      </c>
      <c r="X106" s="36">
        <f t="shared" si="21"/>
        <v>0</v>
      </c>
      <c r="Y106" s="36">
        <f t="shared" si="21"/>
        <v>0</v>
      </c>
      <c r="Z106" s="36">
        <f t="shared" si="21"/>
        <v>0</v>
      </c>
      <c r="AA106" s="36">
        <f t="shared" si="21"/>
        <v>0</v>
      </c>
      <c r="AB106" s="36">
        <f t="shared" si="21"/>
        <v>0</v>
      </c>
      <c r="AC106" s="59"/>
    </row>
    <row r="107" ht="16.05" customHeight="1" spans="1:29">
      <c r="A107" s="43" t="s">
        <v>12673</v>
      </c>
      <c r="B107" s="317" t="s">
        <v>12674</v>
      </c>
      <c r="C107" s="318">
        <f t="shared" si="15"/>
        <v>0</v>
      </c>
      <c r="D107" s="36">
        <f t="shared" si="20"/>
        <v>0</v>
      </c>
      <c r="E107" s="36">
        <f t="shared" si="20"/>
        <v>0</v>
      </c>
      <c r="F107" s="36">
        <f t="shared" si="20"/>
        <v>0</v>
      </c>
      <c r="G107" s="36">
        <f t="shared" si="20"/>
        <v>0</v>
      </c>
      <c r="H107" s="36">
        <f t="shared" si="20"/>
        <v>0</v>
      </c>
      <c r="I107" s="36">
        <f t="shared" si="20"/>
        <v>0</v>
      </c>
      <c r="J107" s="36">
        <f t="shared" si="20"/>
        <v>0</v>
      </c>
      <c r="K107" s="36">
        <f t="shared" si="20"/>
        <v>0</v>
      </c>
      <c r="L107" s="36">
        <f t="shared" si="20"/>
        <v>0</v>
      </c>
      <c r="M107" s="36">
        <f t="shared" si="20"/>
        <v>0</v>
      </c>
      <c r="N107" s="36">
        <f t="shared" si="21"/>
        <v>0</v>
      </c>
      <c r="O107" s="36">
        <f t="shared" si="21"/>
        <v>0</v>
      </c>
      <c r="P107" s="36">
        <f t="shared" si="21"/>
        <v>0</v>
      </c>
      <c r="Q107" s="36">
        <f t="shared" si="21"/>
        <v>0</v>
      </c>
      <c r="R107" s="36">
        <f t="shared" si="21"/>
        <v>0</v>
      </c>
      <c r="S107" s="36">
        <f t="shared" si="21"/>
        <v>0</v>
      </c>
      <c r="T107" s="36">
        <f t="shared" si="21"/>
        <v>0</v>
      </c>
      <c r="U107" s="36">
        <f t="shared" si="21"/>
        <v>0</v>
      </c>
      <c r="V107" s="36">
        <f t="shared" si="21"/>
        <v>0</v>
      </c>
      <c r="W107" s="36">
        <f t="shared" si="21"/>
        <v>0</v>
      </c>
      <c r="X107" s="36">
        <f t="shared" si="21"/>
        <v>0</v>
      </c>
      <c r="Y107" s="36">
        <f t="shared" si="21"/>
        <v>0</v>
      </c>
      <c r="Z107" s="36">
        <f t="shared" si="21"/>
        <v>0</v>
      </c>
      <c r="AA107" s="36">
        <f t="shared" si="21"/>
        <v>0</v>
      </c>
      <c r="AB107" s="36">
        <f t="shared" si="21"/>
        <v>0</v>
      </c>
      <c r="AC107" s="59"/>
    </row>
    <row r="108" ht="16.05" customHeight="1" spans="1:29">
      <c r="A108" s="43" t="s">
        <v>12675</v>
      </c>
      <c r="B108" s="317" t="s">
        <v>12676</v>
      </c>
      <c r="C108" s="318">
        <f t="shared" si="15"/>
        <v>0</v>
      </c>
      <c r="D108" s="36">
        <f t="shared" si="20"/>
        <v>0</v>
      </c>
      <c r="E108" s="36">
        <f t="shared" si="20"/>
        <v>0</v>
      </c>
      <c r="F108" s="36">
        <f t="shared" si="20"/>
        <v>0</v>
      </c>
      <c r="G108" s="36">
        <f t="shared" si="20"/>
        <v>0</v>
      </c>
      <c r="H108" s="36">
        <f t="shared" si="20"/>
        <v>0</v>
      </c>
      <c r="I108" s="36">
        <f t="shared" si="20"/>
        <v>0</v>
      </c>
      <c r="J108" s="36">
        <f t="shared" si="20"/>
        <v>0</v>
      </c>
      <c r="K108" s="36">
        <f t="shared" si="20"/>
        <v>0</v>
      </c>
      <c r="L108" s="36">
        <f t="shared" si="20"/>
        <v>0</v>
      </c>
      <c r="M108" s="36">
        <f t="shared" si="20"/>
        <v>0</v>
      </c>
      <c r="N108" s="36">
        <f t="shared" si="21"/>
        <v>0</v>
      </c>
      <c r="O108" s="36">
        <f t="shared" si="21"/>
        <v>0</v>
      </c>
      <c r="P108" s="36">
        <f t="shared" si="21"/>
        <v>0</v>
      </c>
      <c r="Q108" s="36">
        <f t="shared" si="21"/>
        <v>0</v>
      </c>
      <c r="R108" s="36">
        <f t="shared" si="21"/>
        <v>0</v>
      </c>
      <c r="S108" s="36">
        <f t="shared" si="21"/>
        <v>0</v>
      </c>
      <c r="T108" s="36">
        <f t="shared" si="21"/>
        <v>0</v>
      </c>
      <c r="U108" s="36">
        <f t="shared" si="21"/>
        <v>0</v>
      </c>
      <c r="V108" s="36">
        <f t="shared" si="21"/>
        <v>0</v>
      </c>
      <c r="W108" s="36">
        <f t="shared" si="21"/>
        <v>0</v>
      </c>
      <c r="X108" s="36">
        <f t="shared" si="21"/>
        <v>0</v>
      </c>
      <c r="Y108" s="36">
        <f t="shared" si="21"/>
        <v>0</v>
      </c>
      <c r="Z108" s="36">
        <f t="shared" si="21"/>
        <v>0</v>
      </c>
      <c r="AA108" s="36">
        <f t="shared" si="21"/>
        <v>0</v>
      </c>
      <c r="AB108" s="36">
        <f t="shared" si="21"/>
        <v>0</v>
      </c>
      <c r="AC108" s="59"/>
    </row>
    <row r="109" ht="16.05" customHeight="1" spans="1:29">
      <c r="A109" s="43" t="s">
        <v>12677</v>
      </c>
      <c r="B109" s="317" t="s">
        <v>12678</v>
      </c>
      <c r="C109" s="318">
        <f t="shared" si="15"/>
        <v>0</v>
      </c>
      <c r="D109" s="36">
        <f t="shared" si="20"/>
        <v>0</v>
      </c>
      <c r="E109" s="36">
        <f t="shared" si="20"/>
        <v>0</v>
      </c>
      <c r="F109" s="36">
        <f t="shared" si="20"/>
        <v>0</v>
      </c>
      <c r="G109" s="36">
        <f t="shared" si="20"/>
        <v>0</v>
      </c>
      <c r="H109" s="36">
        <f t="shared" si="20"/>
        <v>0</v>
      </c>
      <c r="I109" s="36">
        <f t="shared" si="20"/>
        <v>0</v>
      </c>
      <c r="J109" s="36">
        <f t="shared" si="20"/>
        <v>0</v>
      </c>
      <c r="K109" s="36">
        <f t="shared" si="20"/>
        <v>0</v>
      </c>
      <c r="L109" s="36">
        <f t="shared" si="20"/>
        <v>0</v>
      </c>
      <c r="M109" s="36">
        <f t="shared" si="20"/>
        <v>0</v>
      </c>
      <c r="N109" s="36">
        <f t="shared" si="21"/>
        <v>0</v>
      </c>
      <c r="O109" s="36">
        <f t="shared" si="21"/>
        <v>0</v>
      </c>
      <c r="P109" s="36">
        <f t="shared" si="21"/>
        <v>0</v>
      </c>
      <c r="Q109" s="36">
        <f t="shared" si="21"/>
        <v>0</v>
      </c>
      <c r="R109" s="36">
        <f t="shared" si="21"/>
        <v>0</v>
      </c>
      <c r="S109" s="36">
        <f t="shared" si="21"/>
        <v>0</v>
      </c>
      <c r="T109" s="36">
        <f t="shared" si="21"/>
        <v>0</v>
      </c>
      <c r="U109" s="36">
        <f t="shared" si="21"/>
        <v>0</v>
      </c>
      <c r="V109" s="36">
        <f t="shared" si="21"/>
        <v>0</v>
      </c>
      <c r="W109" s="36">
        <f t="shared" si="21"/>
        <v>0</v>
      </c>
      <c r="X109" s="36">
        <f t="shared" si="21"/>
        <v>0</v>
      </c>
      <c r="Y109" s="36">
        <f t="shared" si="21"/>
        <v>0</v>
      </c>
      <c r="Z109" s="36">
        <f t="shared" si="21"/>
        <v>0</v>
      </c>
      <c r="AA109" s="36">
        <f t="shared" si="21"/>
        <v>0</v>
      </c>
      <c r="AB109" s="36">
        <f t="shared" si="21"/>
        <v>0</v>
      </c>
      <c r="AC109" s="59"/>
    </row>
    <row r="110" ht="16.05" customHeight="1" spans="1:29">
      <c r="A110" s="43" t="s">
        <v>12679</v>
      </c>
      <c r="B110" s="317" t="s">
        <v>12680</v>
      </c>
      <c r="C110" s="318">
        <f t="shared" si="15"/>
        <v>0</v>
      </c>
      <c r="D110" s="36">
        <f t="shared" si="20"/>
        <v>0</v>
      </c>
      <c r="E110" s="36">
        <f t="shared" si="20"/>
        <v>0</v>
      </c>
      <c r="F110" s="36">
        <f t="shared" si="20"/>
        <v>0</v>
      </c>
      <c r="G110" s="36">
        <f t="shared" si="20"/>
        <v>0</v>
      </c>
      <c r="H110" s="36">
        <f t="shared" si="20"/>
        <v>0</v>
      </c>
      <c r="I110" s="36">
        <f t="shared" si="20"/>
        <v>0</v>
      </c>
      <c r="J110" s="36">
        <f t="shared" si="20"/>
        <v>0</v>
      </c>
      <c r="K110" s="36">
        <f t="shared" si="20"/>
        <v>0</v>
      </c>
      <c r="L110" s="36">
        <f t="shared" si="20"/>
        <v>0</v>
      </c>
      <c r="M110" s="36">
        <f t="shared" si="20"/>
        <v>0</v>
      </c>
      <c r="N110" s="36">
        <f t="shared" si="21"/>
        <v>0</v>
      </c>
      <c r="O110" s="36">
        <f t="shared" si="21"/>
        <v>0</v>
      </c>
      <c r="P110" s="36">
        <f t="shared" si="21"/>
        <v>0</v>
      </c>
      <c r="Q110" s="36">
        <f t="shared" si="21"/>
        <v>0</v>
      </c>
      <c r="R110" s="36">
        <f t="shared" si="21"/>
        <v>0</v>
      </c>
      <c r="S110" s="36">
        <f t="shared" si="21"/>
        <v>0</v>
      </c>
      <c r="T110" s="36">
        <f t="shared" si="21"/>
        <v>0</v>
      </c>
      <c r="U110" s="36">
        <f t="shared" si="21"/>
        <v>0</v>
      </c>
      <c r="V110" s="36">
        <f t="shared" si="21"/>
        <v>0</v>
      </c>
      <c r="W110" s="36">
        <f t="shared" si="21"/>
        <v>0</v>
      </c>
      <c r="X110" s="36">
        <f t="shared" si="21"/>
        <v>0</v>
      </c>
      <c r="Y110" s="36">
        <f t="shared" si="21"/>
        <v>0</v>
      </c>
      <c r="Z110" s="36">
        <f t="shared" si="21"/>
        <v>0</v>
      </c>
      <c r="AA110" s="36">
        <f t="shared" si="21"/>
        <v>0</v>
      </c>
      <c r="AB110" s="36">
        <f t="shared" si="21"/>
        <v>0</v>
      </c>
      <c r="AC110" s="59"/>
    </row>
    <row r="111" ht="16.05" customHeight="1" spans="1:29">
      <c r="A111" s="43" t="s">
        <v>12681</v>
      </c>
      <c r="B111" s="317" t="s">
        <v>12682</v>
      </c>
      <c r="C111" s="318">
        <f t="shared" si="15"/>
        <v>0</v>
      </c>
      <c r="D111" s="36">
        <f t="shared" ref="D111:M120" si="22">SUMPRODUCT(D$377:D$599*(LEFT($A$377:$A$599,LEN($A111))=$A111))</f>
        <v>0</v>
      </c>
      <c r="E111" s="36">
        <f t="shared" si="22"/>
        <v>0</v>
      </c>
      <c r="F111" s="36">
        <f t="shared" si="22"/>
        <v>0</v>
      </c>
      <c r="G111" s="36">
        <f t="shared" si="22"/>
        <v>0</v>
      </c>
      <c r="H111" s="36">
        <f t="shared" si="22"/>
        <v>0</v>
      </c>
      <c r="I111" s="36">
        <f t="shared" si="22"/>
        <v>0</v>
      </c>
      <c r="J111" s="36">
        <f t="shared" si="22"/>
        <v>0</v>
      </c>
      <c r="K111" s="36">
        <f t="shared" si="22"/>
        <v>0</v>
      </c>
      <c r="L111" s="36">
        <f t="shared" si="22"/>
        <v>0</v>
      </c>
      <c r="M111" s="36">
        <f t="shared" si="22"/>
        <v>0</v>
      </c>
      <c r="N111" s="36">
        <f t="shared" ref="N111:AB120" si="23">SUMPRODUCT(N$377:N$599*(LEFT($A$377:$A$599,LEN($A111))=$A111))</f>
        <v>0</v>
      </c>
      <c r="O111" s="36">
        <f t="shared" si="23"/>
        <v>0</v>
      </c>
      <c r="P111" s="36">
        <f t="shared" si="23"/>
        <v>0</v>
      </c>
      <c r="Q111" s="36">
        <f t="shared" si="23"/>
        <v>0</v>
      </c>
      <c r="R111" s="36">
        <f t="shared" si="23"/>
        <v>0</v>
      </c>
      <c r="S111" s="36">
        <f t="shared" si="23"/>
        <v>0</v>
      </c>
      <c r="T111" s="36">
        <f t="shared" si="23"/>
        <v>0</v>
      </c>
      <c r="U111" s="36">
        <f t="shared" si="23"/>
        <v>0</v>
      </c>
      <c r="V111" s="36">
        <f t="shared" si="23"/>
        <v>0</v>
      </c>
      <c r="W111" s="36">
        <f t="shared" si="23"/>
        <v>0</v>
      </c>
      <c r="X111" s="36">
        <f t="shared" si="23"/>
        <v>0</v>
      </c>
      <c r="Y111" s="36">
        <f t="shared" si="23"/>
        <v>0</v>
      </c>
      <c r="Z111" s="36">
        <f t="shared" si="23"/>
        <v>0</v>
      </c>
      <c r="AA111" s="36">
        <f t="shared" si="23"/>
        <v>0</v>
      </c>
      <c r="AB111" s="36">
        <f t="shared" si="23"/>
        <v>0</v>
      </c>
      <c r="AC111" s="59"/>
    </row>
    <row r="112" ht="16.05" customHeight="1" spans="1:29">
      <c r="A112" s="43" t="s">
        <v>12683</v>
      </c>
      <c r="B112" s="317" t="s">
        <v>12684</v>
      </c>
      <c r="C112" s="318">
        <f t="shared" si="15"/>
        <v>0</v>
      </c>
      <c r="D112" s="36">
        <f t="shared" si="22"/>
        <v>0</v>
      </c>
      <c r="E112" s="36">
        <f t="shared" si="22"/>
        <v>0</v>
      </c>
      <c r="F112" s="36">
        <f t="shared" si="22"/>
        <v>0</v>
      </c>
      <c r="G112" s="36">
        <f t="shared" si="22"/>
        <v>0</v>
      </c>
      <c r="H112" s="36">
        <f t="shared" si="22"/>
        <v>0</v>
      </c>
      <c r="I112" s="36">
        <f t="shared" si="22"/>
        <v>0</v>
      </c>
      <c r="J112" s="36">
        <f t="shared" si="22"/>
        <v>0</v>
      </c>
      <c r="K112" s="36">
        <f t="shared" si="22"/>
        <v>0</v>
      </c>
      <c r="L112" s="36">
        <f t="shared" si="22"/>
        <v>0</v>
      </c>
      <c r="M112" s="36">
        <f t="shared" si="22"/>
        <v>0</v>
      </c>
      <c r="N112" s="36">
        <f t="shared" si="23"/>
        <v>0</v>
      </c>
      <c r="O112" s="36">
        <f t="shared" si="23"/>
        <v>0</v>
      </c>
      <c r="P112" s="36">
        <f t="shared" si="23"/>
        <v>0</v>
      </c>
      <c r="Q112" s="36">
        <f t="shared" si="23"/>
        <v>0</v>
      </c>
      <c r="R112" s="36">
        <f t="shared" si="23"/>
        <v>0</v>
      </c>
      <c r="S112" s="36">
        <f t="shared" si="23"/>
        <v>0</v>
      </c>
      <c r="T112" s="36">
        <f t="shared" si="23"/>
        <v>0</v>
      </c>
      <c r="U112" s="36">
        <f t="shared" si="23"/>
        <v>0</v>
      </c>
      <c r="V112" s="36">
        <f t="shared" si="23"/>
        <v>0</v>
      </c>
      <c r="W112" s="36">
        <f t="shared" si="23"/>
        <v>0</v>
      </c>
      <c r="X112" s="36">
        <f t="shared" si="23"/>
        <v>0</v>
      </c>
      <c r="Y112" s="36">
        <f t="shared" si="23"/>
        <v>0</v>
      </c>
      <c r="Z112" s="36">
        <f t="shared" si="23"/>
        <v>0</v>
      </c>
      <c r="AA112" s="36">
        <f t="shared" si="23"/>
        <v>0</v>
      </c>
      <c r="AB112" s="36">
        <f t="shared" si="23"/>
        <v>0</v>
      </c>
      <c r="AC112" s="59"/>
    </row>
    <row r="113" ht="16.05" customHeight="1" spans="1:29">
      <c r="A113" s="43" t="s">
        <v>12685</v>
      </c>
      <c r="B113" s="317" t="s">
        <v>12686</v>
      </c>
      <c r="C113" s="318">
        <f t="shared" si="15"/>
        <v>0</v>
      </c>
      <c r="D113" s="36">
        <f t="shared" si="22"/>
        <v>0</v>
      </c>
      <c r="E113" s="36">
        <f t="shared" si="22"/>
        <v>0</v>
      </c>
      <c r="F113" s="36">
        <f t="shared" si="22"/>
        <v>0</v>
      </c>
      <c r="G113" s="36">
        <f t="shared" si="22"/>
        <v>0</v>
      </c>
      <c r="H113" s="36">
        <f t="shared" si="22"/>
        <v>0</v>
      </c>
      <c r="I113" s="36">
        <f t="shared" si="22"/>
        <v>0</v>
      </c>
      <c r="J113" s="36">
        <f t="shared" si="22"/>
        <v>0</v>
      </c>
      <c r="K113" s="36">
        <f t="shared" si="22"/>
        <v>0</v>
      </c>
      <c r="L113" s="36">
        <f t="shared" si="22"/>
        <v>0</v>
      </c>
      <c r="M113" s="36">
        <f t="shared" si="22"/>
        <v>0</v>
      </c>
      <c r="N113" s="36">
        <f t="shared" si="23"/>
        <v>0</v>
      </c>
      <c r="O113" s="36">
        <f t="shared" si="23"/>
        <v>0</v>
      </c>
      <c r="P113" s="36">
        <f t="shared" si="23"/>
        <v>0</v>
      </c>
      <c r="Q113" s="36">
        <f t="shared" si="23"/>
        <v>0</v>
      </c>
      <c r="R113" s="36">
        <f t="shared" si="23"/>
        <v>0</v>
      </c>
      <c r="S113" s="36">
        <f t="shared" si="23"/>
        <v>0</v>
      </c>
      <c r="T113" s="36">
        <f t="shared" si="23"/>
        <v>0</v>
      </c>
      <c r="U113" s="36">
        <f t="shared" si="23"/>
        <v>0</v>
      </c>
      <c r="V113" s="36">
        <f t="shared" si="23"/>
        <v>0</v>
      </c>
      <c r="W113" s="36">
        <f t="shared" si="23"/>
        <v>0</v>
      </c>
      <c r="X113" s="36">
        <f t="shared" si="23"/>
        <v>0</v>
      </c>
      <c r="Y113" s="36">
        <f t="shared" si="23"/>
        <v>0</v>
      </c>
      <c r="Z113" s="36">
        <f t="shared" si="23"/>
        <v>0</v>
      </c>
      <c r="AA113" s="36">
        <f t="shared" si="23"/>
        <v>0</v>
      </c>
      <c r="AB113" s="36">
        <f t="shared" si="23"/>
        <v>0</v>
      </c>
      <c r="AC113" s="59"/>
    </row>
    <row r="114" ht="16.05" customHeight="1" spans="1:29">
      <c r="A114" s="43" t="s">
        <v>12687</v>
      </c>
      <c r="B114" s="317" t="s">
        <v>12688</v>
      </c>
      <c r="C114" s="318">
        <f t="shared" si="15"/>
        <v>0</v>
      </c>
      <c r="D114" s="36">
        <f t="shared" si="22"/>
        <v>0</v>
      </c>
      <c r="E114" s="36">
        <f t="shared" si="22"/>
        <v>0</v>
      </c>
      <c r="F114" s="36">
        <f t="shared" si="22"/>
        <v>0</v>
      </c>
      <c r="G114" s="36">
        <f t="shared" si="22"/>
        <v>0</v>
      </c>
      <c r="H114" s="36">
        <f t="shared" si="22"/>
        <v>0</v>
      </c>
      <c r="I114" s="36">
        <f t="shared" si="22"/>
        <v>0</v>
      </c>
      <c r="J114" s="36">
        <f t="shared" si="22"/>
        <v>0</v>
      </c>
      <c r="K114" s="36">
        <f t="shared" si="22"/>
        <v>0</v>
      </c>
      <c r="L114" s="36">
        <f t="shared" si="22"/>
        <v>0</v>
      </c>
      <c r="M114" s="36">
        <f t="shared" si="22"/>
        <v>0</v>
      </c>
      <c r="N114" s="36">
        <f t="shared" si="23"/>
        <v>0</v>
      </c>
      <c r="O114" s="36">
        <f t="shared" si="23"/>
        <v>0</v>
      </c>
      <c r="P114" s="36">
        <f t="shared" si="23"/>
        <v>0</v>
      </c>
      <c r="Q114" s="36">
        <f t="shared" si="23"/>
        <v>0</v>
      </c>
      <c r="R114" s="36">
        <f t="shared" si="23"/>
        <v>0</v>
      </c>
      <c r="S114" s="36">
        <f t="shared" si="23"/>
        <v>0</v>
      </c>
      <c r="T114" s="36">
        <f t="shared" si="23"/>
        <v>0</v>
      </c>
      <c r="U114" s="36">
        <f t="shared" si="23"/>
        <v>0</v>
      </c>
      <c r="V114" s="36">
        <f t="shared" si="23"/>
        <v>0</v>
      </c>
      <c r="W114" s="36">
        <f t="shared" si="23"/>
        <v>0</v>
      </c>
      <c r="X114" s="36">
        <f t="shared" si="23"/>
        <v>0</v>
      </c>
      <c r="Y114" s="36">
        <f t="shared" si="23"/>
        <v>0</v>
      </c>
      <c r="Z114" s="36">
        <f t="shared" si="23"/>
        <v>0</v>
      </c>
      <c r="AA114" s="36">
        <f t="shared" si="23"/>
        <v>0</v>
      </c>
      <c r="AB114" s="36">
        <f t="shared" si="23"/>
        <v>0</v>
      </c>
      <c r="AC114" s="59"/>
    </row>
    <row r="115" ht="16.05" customHeight="1" spans="1:29">
      <c r="A115" s="43" t="s">
        <v>12689</v>
      </c>
      <c r="B115" s="317" t="s">
        <v>12690</v>
      </c>
      <c r="C115" s="318">
        <f t="shared" si="15"/>
        <v>0</v>
      </c>
      <c r="D115" s="36">
        <f t="shared" si="22"/>
        <v>0</v>
      </c>
      <c r="E115" s="36">
        <f t="shared" si="22"/>
        <v>0</v>
      </c>
      <c r="F115" s="36">
        <f t="shared" si="22"/>
        <v>0</v>
      </c>
      <c r="G115" s="36">
        <f t="shared" si="22"/>
        <v>0</v>
      </c>
      <c r="H115" s="36">
        <f t="shared" si="22"/>
        <v>0</v>
      </c>
      <c r="I115" s="36">
        <f t="shared" si="22"/>
        <v>0</v>
      </c>
      <c r="J115" s="36">
        <f t="shared" si="22"/>
        <v>0</v>
      </c>
      <c r="K115" s="36">
        <f t="shared" si="22"/>
        <v>0</v>
      </c>
      <c r="L115" s="36">
        <f t="shared" si="22"/>
        <v>0</v>
      </c>
      <c r="M115" s="36">
        <f t="shared" si="22"/>
        <v>0</v>
      </c>
      <c r="N115" s="36">
        <f t="shared" si="23"/>
        <v>0</v>
      </c>
      <c r="O115" s="36">
        <f t="shared" si="23"/>
        <v>0</v>
      </c>
      <c r="P115" s="36">
        <f t="shared" si="23"/>
        <v>0</v>
      </c>
      <c r="Q115" s="36">
        <f t="shared" si="23"/>
        <v>0</v>
      </c>
      <c r="R115" s="36">
        <f t="shared" si="23"/>
        <v>0</v>
      </c>
      <c r="S115" s="36">
        <f t="shared" si="23"/>
        <v>0</v>
      </c>
      <c r="T115" s="36">
        <f t="shared" si="23"/>
        <v>0</v>
      </c>
      <c r="U115" s="36">
        <f t="shared" si="23"/>
        <v>0</v>
      </c>
      <c r="V115" s="36">
        <f t="shared" si="23"/>
        <v>0</v>
      </c>
      <c r="W115" s="36">
        <f t="shared" si="23"/>
        <v>0</v>
      </c>
      <c r="X115" s="36">
        <f t="shared" si="23"/>
        <v>0</v>
      </c>
      <c r="Y115" s="36">
        <f t="shared" si="23"/>
        <v>0</v>
      </c>
      <c r="Z115" s="36">
        <f t="shared" si="23"/>
        <v>0</v>
      </c>
      <c r="AA115" s="36">
        <f t="shared" si="23"/>
        <v>0</v>
      </c>
      <c r="AB115" s="36">
        <f t="shared" si="23"/>
        <v>0</v>
      </c>
      <c r="AC115" s="59"/>
    </row>
    <row r="116" ht="16.05" customHeight="1" spans="1:29">
      <c r="A116" s="43" t="s">
        <v>12691</v>
      </c>
      <c r="B116" s="317" t="s">
        <v>12692</v>
      </c>
      <c r="C116" s="318">
        <f t="shared" si="15"/>
        <v>0</v>
      </c>
      <c r="D116" s="36">
        <f t="shared" si="22"/>
        <v>0</v>
      </c>
      <c r="E116" s="36">
        <f t="shared" si="22"/>
        <v>0</v>
      </c>
      <c r="F116" s="36">
        <f t="shared" si="22"/>
        <v>0</v>
      </c>
      <c r="G116" s="36">
        <f t="shared" si="22"/>
        <v>0</v>
      </c>
      <c r="H116" s="36">
        <f t="shared" si="22"/>
        <v>0</v>
      </c>
      <c r="I116" s="36">
        <f t="shared" si="22"/>
        <v>0</v>
      </c>
      <c r="J116" s="36">
        <f t="shared" si="22"/>
        <v>0</v>
      </c>
      <c r="K116" s="36">
        <f t="shared" si="22"/>
        <v>0</v>
      </c>
      <c r="L116" s="36">
        <f t="shared" si="22"/>
        <v>0</v>
      </c>
      <c r="M116" s="36">
        <f t="shared" si="22"/>
        <v>0</v>
      </c>
      <c r="N116" s="36">
        <f t="shared" si="23"/>
        <v>0</v>
      </c>
      <c r="O116" s="36">
        <f t="shared" si="23"/>
        <v>0</v>
      </c>
      <c r="P116" s="36">
        <f t="shared" si="23"/>
        <v>0</v>
      </c>
      <c r="Q116" s="36">
        <f t="shared" si="23"/>
        <v>0</v>
      </c>
      <c r="R116" s="36">
        <f t="shared" si="23"/>
        <v>0</v>
      </c>
      <c r="S116" s="36">
        <f t="shared" si="23"/>
        <v>0</v>
      </c>
      <c r="T116" s="36">
        <f t="shared" si="23"/>
        <v>0</v>
      </c>
      <c r="U116" s="36">
        <f t="shared" si="23"/>
        <v>0</v>
      </c>
      <c r="V116" s="36">
        <f t="shared" si="23"/>
        <v>0</v>
      </c>
      <c r="W116" s="36">
        <f t="shared" si="23"/>
        <v>0</v>
      </c>
      <c r="X116" s="36">
        <f t="shared" si="23"/>
        <v>0</v>
      </c>
      <c r="Y116" s="36">
        <f t="shared" si="23"/>
        <v>0</v>
      </c>
      <c r="Z116" s="36">
        <f t="shared" si="23"/>
        <v>0</v>
      </c>
      <c r="AA116" s="36">
        <f t="shared" si="23"/>
        <v>0</v>
      </c>
      <c r="AB116" s="36">
        <f t="shared" si="23"/>
        <v>0</v>
      </c>
      <c r="AC116" s="59"/>
    </row>
    <row r="117" ht="16.05" customHeight="1" spans="1:29">
      <c r="A117" s="43" t="s">
        <v>12693</v>
      </c>
      <c r="B117" s="317" t="s">
        <v>12694</v>
      </c>
      <c r="C117" s="318">
        <f t="shared" si="15"/>
        <v>0</v>
      </c>
      <c r="D117" s="36">
        <f t="shared" si="22"/>
        <v>0</v>
      </c>
      <c r="E117" s="36">
        <f t="shared" si="22"/>
        <v>0</v>
      </c>
      <c r="F117" s="36">
        <f t="shared" si="22"/>
        <v>0</v>
      </c>
      <c r="G117" s="36">
        <f t="shared" si="22"/>
        <v>0</v>
      </c>
      <c r="H117" s="36">
        <f t="shared" si="22"/>
        <v>0</v>
      </c>
      <c r="I117" s="36">
        <f t="shared" si="22"/>
        <v>0</v>
      </c>
      <c r="J117" s="36">
        <f t="shared" si="22"/>
        <v>0</v>
      </c>
      <c r="K117" s="36">
        <f t="shared" si="22"/>
        <v>0</v>
      </c>
      <c r="L117" s="36">
        <f t="shared" si="22"/>
        <v>0</v>
      </c>
      <c r="M117" s="36">
        <f t="shared" si="22"/>
        <v>0</v>
      </c>
      <c r="N117" s="36">
        <f t="shared" si="23"/>
        <v>0</v>
      </c>
      <c r="O117" s="36">
        <f t="shared" si="23"/>
        <v>0</v>
      </c>
      <c r="P117" s="36">
        <f t="shared" si="23"/>
        <v>0</v>
      </c>
      <c r="Q117" s="36">
        <f t="shared" si="23"/>
        <v>0</v>
      </c>
      <c r="R117" s="36">
        <f t="shared" si="23"/>
        <v>0</v>
      </c>
      <c r="S117" s="36">
        <f t="shared" si="23"/>
        <v>0</v>
      </c>
      <c r="T117" s="36">
        <f t="shared" si="23"/>
        <v>0</v>
      </c>
      <c r="U117" s="36">
        <f t="shared" si="23"/>
        <v>0</v>
      </c>
      <c r="V117" s="36">
        <f t="shared" si="23"/>
        <v>0</v>
      </c>
      <c r="W117" s="36">
        <f t="shared" si="23"/>
        <v>0</v>
      </c>
      <c r="X117" s="36">
        <f t="shared" si="23"/>
        <v>0</v>
      </c>
      <c r="Y117" s="36">
        <f t="shared" si="23"/>
        <v>0</v>
      </c>
      <c r="Z117" s="36">
        <f t="shared" si="23"/>
        <v>0</v>
      </c>
      <c r="AA117" s="36">
        <f t="shared" si="23"/>
        <v>0</v>
      </c>
      <c r="AB117" s="36">
        <f t="shared" si="23"/>
        <v>0</v>
      </c>
      <c r="AC117" s="59"/>
    </row>
    <row r="118" ht="16.05" customHeight="1" spans="1:29">
      <c r="A118" s="43" t="s">
        <v>12695</v>
      </c>
      <c r="B118" s="317" t="s">
        <v>12696</v>
      </c>
      <c r="C118" s="318">
        <f t="shared" si="15"/>
        <v>0</v>
      </c>
      <c r="D118" s="36">
        <f t="shared" si="22"/>
        <v>0</v>
      </c>
      <c r="E118" s="36">
        <f t="shared" si="22"/>
        <v>0</v>
      </c>
      <c r="F118" s="36">
        <f t="shared" si="22"/>
        <v>0</v>
      </c>
      <c r="G118" s="36">
        <f t="shared" si="22"/>
        <v>0</v>
      </c>
      <c r="H118" s="36">
        <f t="shared" si="22"/>
        <v>0</v>
      </c>
      <c r="I118" s="36">
        <f t="shared" si="22"/>
        <v>0</v>
      </c>
      <c r="J118" s="36">
        <f t="shared" si="22"/>
        <v>0</v>
      </c>
      <c r="K118" s="36">
        <f t="shared" si="22"/>
        <v>0</v>
      </c>
      <c r="L118" s="36">
        <f t="shared" si="22"/>
        <v>0</v>
      </c>
      <c r="M118" s="36">
        <f t="shared" si="22"/>
        <v>0</v>
      </c>
      <c r="N118" s="36">
        <f t="shared" si="23"/>
        <v>0</v>
      </c>
      <c r="O118" s="36">
        <f t="shared" si="23"/>
        <v>0</v>
      </c>
      <c r="P118" s="36">
        <f t="shared" si="23"/>
        <v>0</v>
      </c>
      <c r="Q118" s="36">
        <f t="shared" si="23"/>
        <v>0</v>
      </c>
      <c r="R118" s="36">
        <f t="shared" si="23"/>
        <v>0</v>
      </c>
      <c r="S118" s="36">
        <f t="shared" si="23"/>
        <v>0</v>
      </c>
      <c r="T118" s="36">
        <f t="shared" si="23"/>
        <v>0</v>
      </c>
      <c r="U118" s="36">
        <f t="shared" si="23"/>
        <v>0</v>
      </c>
      <c r="V118" s="36">
        <f t="shared" si="23"/>
        <v>0</v>
      </c>
      <c r="W118" s="36">
        <f t="shared" si="23"/>
        <v>0</v>
      </c>
      <c r="X118" s="36">
        <f t="shared" si="23"/>
        <v>0</v>
      </c>
      <c r="Y118" s="36">
        <f t="shared" si="23"/>
        <v>0</v>
      </c>
      <c r="Z118" s="36">
        <f t="shared" si="23"/>
        <v>0</v>
      </c>
      <c r="AA118" s="36">
        <f t="shared" si="23"/>
        <v>0</v>
      </c>
      <c r="AB118" s="36">
        <f t="shared" si="23"/>
        <v>0</v>
      </c>
      <c r="AC118" s="59"/>
    </row>
    <row r="119" ht="16.05" customHeight="1" spans="1:29">
      <c r="A119" s="43" t="s">
        <v>12697</v>
      </c>
      <c r="B119" s="317" t="s">
        <v>12698</v>
      </c>
      <c r="C119" s="318">
        <f t="shared" si="15"/>
        <v>0</v>
      </c>
      <c r="D119" s="36">
        <f t="shared" si="22"/>
        <v>0</v>
      </c>
      <c r="E119" s="36">
        <f t="shared" si="22"/>
        <v>0</v>
      </c>
      <c r="F119" s="36">
        <f t="shared" si="22"/>
        <v>0</v>
      </c>
      <c r="G119" s="36">
        <f t="shared" si="22"/>
        <v>0</v>
      </c>
      <c r="H119" s="36">
        <f t="shared" si="22"/>
        <v>0</v>
      </c>
      <c r="I119" s="36">
        <f t="shared" si="22"/>
        <v>0</v>
      </c>
      <c r="J119" s="36">
        <f t="shared" si="22"/>
        <v>0</v>
      </c>
      <c r="K119" s="36">
        <f t="shared" si="22"/>
        <v>0</v>
      </c>
      <c r="L119" s="36">
        <f t="shared" si="22"/>
        <v>0</v>
      </c>
      <c r="M119" s="36">
        <f t="shared" si="22"/>
        <v>0</v>
      </c>
      <c r="N119" s="36">
        <f t="shared" si="23"/>
        <v>0</v>
      </c>
      <c r="O119" s="36">
        <f t="shared" si="23"/>
        <v>0</v>
      </c>
      <c r="P119" s="36">
        <f t="shared" si="23"/>
        <v>0</v>
      </c>
      <c r="Q119" s="36">
        <f t="shared" si="23"/>
        <v>0</v>
      </c>
      <c r="R119" s="36">
        <f t="shared" si="23"/>
        <v>0</v>
      </c>
      <c r="S119" s="36">
        <f t="shared" si="23"/>
        <v>0</v>
      </c>
      <c r="T119" s="36">
        <f t="shared" si="23"/>
        <v>0</v>
      </c>
      <c r="U119" s="36">
        <f t="shared" si="23"/>
        <v>0</v>
      </c>
      <c r="V119" s="36">
        <f t="shared" si="23"/>
        <v>0</v>
      </c>
      <c r="W119" s="36">
        <f t="shared" si="23"/>
        <v>0</v>
      </c>
      <c r="X119" s="36">
        <f t="shared" si="23"/>
        <v>0</v>
      </c>
      <c r="Y119" s="36">
        <f t="shared" si="23"/>
        <v>0</v>
      </c>
      <c r="Z119" s="36">
        <f t="shared" si="23"/>
        <v>0</v>
      </c>
      <c r="AA119" s="36">
        <f t="shared" si="23"/>
        <v>0</v>
      </c>
      <c r="AB119" s="36">
        <f t="shared" si="23"/>
        <v>0</v>
      </c>
      <c r="AC119" s="59"/>
    </row>
    <row r="120" ht="16.05" customHeight="1" spans="1:29">
      <c r="A120" s="43" t="s">
        <v>12699</v>
      </c>
      <c r="B120" s="317" t="s">
        <v>12700</v>
      </c>
      <c r="C120" s="318">
        <f t="shared" si="15"/>
        <v>0</v>
      </c>
      <c r="D120" s="36">
        <f t="shared" si="22"/>
        <v>0</v>
      </c>
      <c r="E120" s="36">
        <f t="shared" si="22"/>
        <v>0</v>
      </c>
      <c r="F120" s="36">
        <f t="shared" si="22"/>
        <v>0</v>
      </c>
      <c r="G120" s="36">
        <f t="shared" si="22"/>
        <v>0</v>
      </c>
      <c r="H120" s="36">
        <f t="shared" si="22"/>
        <v>0</v>
      </c>
      <c r="I120" s="36">
        <f t="shared" si="22"/>
        <v>0</v>
      </c>
      <c r="J120" s="36">
        <f t="shared" si="22"/>
        <v>0</v>
      </c>
      <c r="K120" s="36">
        <f t="shared" si="22"/>
        <v>0</v>
      </c>
      <c r="L120" s="36">
        <f t="shared" si="22"/>
        <v>0</v>
      </c>
      <c r="M120" s="36">
        <f t="shared" si="22"/>
        <v>0</v>
      </c>
      <c r="N120" s="36">
        <f t="shared" si="23"/>
        <v>0</v>
      </c>
      <c r="O120" s="36">
        <f t="shared" si="23"/>
        <v>0</v>
      </c>
      <c r="P120" s="36">
        <f t="shared" si="23"/>
        <v>0</v>
      </c>
      <c r="Q120" s="36">
        <f t="shared" si="23"/>
        <v>0</v>
      </c>
      <c r="R120" s="36">
        <f t="shared" si="23"/>
        <v>0</v>
      </c>
      <c r="S120" s="36">
        <f t="shared" si="23"/>
        <v>0</v>
      </c>
      <c r="T120" s="36">
        <f t="shared" si="23"/>
        <v>0</v>
      </c>
      <c r="U120" s="36">
        <f t="shared" si="23"/>
        <v>0</v>
      </c>
      <c r="V120" s="36">
        <f t="shared" si="23"/>
        <v>0</v>
      </c>
      <c r="W120" s="36">
        <f t="shared" si="23"/>
        <v>0</v>
      </c>
      <c r="X120" s="36">
        <f t="shared" si="23"/>
        <v>0</v>
      </c>
      <c r="Y120" s="36">
        <f t="shared" si="23"/>
        <v>0</v>
      </c>
      <c r="Z120" s="36">
        <f t="shared" si="23"/>
        <v>0</v>
      </c>
      <c r="AA120" s="36">
        <f t="shared" si="23"/>
        <v>0</v>
      </c>
      <c r="AB120" s="36">
        <f t="shared" si="23"/>
        <v>0</v>
      </c>
      <c r="AC120" s="59"/>
    </row>
    <row r="121" ht="16.05" customHeight="1" spans="1:29">
      <c r="A121" s="43" t="s">
        <v>12701</v>
      </c>
      <c r="B121" s="317" t="s">
        <v>12702</v>
      </c>
      <c r="C121" s="318">
        <f t="shared" si="15"/>
        <v>0</v>
      </c>
      <c r="D121" s="36">
        <f t="shared" ref="D121:M130" si="24">SUMPRODUCT(D$377:D$599*(LEFT($A$377:$A$599,LEN($A121))=$A121))</f>
        <v>0</v>
      </c>
      <c r="E121" s="36">
        <f t="shared" si="24"/>
        <v>0</v>
      </c>
      <c r="F121" s="36">
        <f t="shared" si="24"/>
        <v>0</v>
      </c>
      <c r="G121" s="36">
        <f t="shared" si="24"/>
        <v>0</v>
      </c>
      <c r="H121" s="36">
        <f t="shared" si="24"/>
        <v>0</v>
      </c>
      <c r="I121" s="36">
        <f t="shared" si="24"/>
        <v>0</v>
      </c>
      <c r="J121" s="36">
        <f t="shared" si="24"/>
        <v>0</v>
      </c>
      <c r="K121" s="36">
        <f t="shared" si="24"/>
        <v>0</v>
      </c>
      <c r="L121" s="36">
        <f t="shared" si="24"/>
        <v>0</v>
      </c>
      <c r="M121" s="36">
        <f t="shared" si="24"/>
        <v>0</v>
      </c>
      <c r="N121" s="36">
        <f t="shared" ref="N121:AB130" si="25">SUMPRODUCT(N$377:N$599*(LEFT($A$377:$A$599,LEN($A121))=$A121))</f>
        <v>0</v>
      </c>
      <c r="O121" s="36">
        <f t="shared" si="25"/>
        <v>0</v>
      </c>
      <c r="P121" s="36">
        <f t="shared" si="25"/>
        <v>0</v>
      </c>
      <c r="Q121" s="36">
        <f t="shared" si="25"/>
        <v>0</v>
      </c>
      <c r="R121" s="36">
        <f t="shared" si="25"/>
        <v>0</v>
      </c>
      <c r="S121" s="36">
        <f t="shared" si="25"/>
        <v>0</v>
      </c>
      <c r="T121" s="36">
        <f t="shared" si="25"/>
        <v>0</v>
      </c>
      <c r="U121" s="36">
        <f t="shared" si="25"/>
        <v>0</v>
      </c>
      <c r="V121" s="36">
        <f t="shared" si="25"/>
        <v>0</v>
      </c>
      <c r="W121" s="36">
        <f t="shared" si="25"/>
        <v>0</v>
      </c>
      <c r="X121" s="36">
        <f t="shared" si="25"/>
        <v>0</v>
      </c>
      <c r="Y121" s="36">
        <f t="shared" si="25"/>
        <v>0</v>
      </c>
      <c r="Z121" s="36">
        <f t="shared" si="25"/>
        <v>0</v>
      </c>
      <c r="AA121" s="36">
        <f t="shared" si="25"/>
        <v>0</v>
      </c>
      <c r="AB121" s="36">
        <f t="shared" si="25"/>
        <v>0</v>
      </c>
      <c r="AC121" s="59"/>
    </row>
    <row r="122" ht="16.05" customHeight="1" spans="1:29">
      <c r="A122" s="43" t="s">
        <v>12703</v>
      </c>
      <c r="B122" s="317" t="s">
        <v>12704</v>
      </c>
      <c r="C122" s="318">
        <f t="shared" si="15"/>
        <v>0</v>
      </c>
      <c r="D122" s="36">
        <f t="shared" si="24"/>
        <v>0</v>
      </c>
      <c r="E122" s="36">
        <f t="shared" si="24"/>
        <v>0</v>
      </c>
      <c r="F122" s="36">
        <f t="shared" si="24"/>
        <v>0</v>
      </c>
      <c r="G122" s="36">
        <f t="shared" si="24"/>
        <v>0</v>
      </c>
      <c r="H122" s="36">
        <f t="shared" si="24"/>
        <v>0</v>
      </c>
      <c r="I122" s="36">
        <f t="shared" si="24"/>
        <v>0</v>
      </c>
      <c r="J122" s="36">
        <f t="shared" si="24"/>
        <v>0</v>
      </c>
      <c r="K122" s="36">
        <f t="shared" si="24"/>
        <v>0</v>
      </c>
      <c r="L122" s="36">
        <f t="shared" si="24"/>
        <v>0</v>
      </c>
      <c r="M122" s="36">
        <f t="shared" si="24"/>
        <v>0</v>
      </c>
      <c r="N122" s="36">
        <f t="shared" si="25"/>
        <v>0</v>
      </c>
      <c r="O122" s="36">
        <f t="shared" si="25"/>
        <v>0</v>
      </c>
      <c r="P122" s="36">
        <f t="shared" si="25"/>
        <v>0</v>
      </c>
      <c r="Q122" s="36">
        <f t="shared" si="25"/>
        <v>0</v>
      </c>
      <c r="R122" s="36">
        <f t="shared" si="25"/>
        <v>0</v>
      </c>
      <c r="S122" s="36">
        <f t="shared" si="25"/>
        <v>0</v>
      </c>
      <c r="T122" s="36">
        <f t="shared" si="25"/>
        <v>0</v>
      </c>
      <c r="U122" s="36">
        <f t="shared" si="25"/>
        <v>0</v>
      </c>
      <c r="V122" s="36">
        <f t="shared" si="25"/>
        <v>0</v>
      </c>
      <c r="W122" s="36">
        <f t="shared" si="25"/>
        <v>0</v>
      </c>
      <c r="X122" s="36">
        <f t="shared" si="25"/>
        <v>0</v>
      </c>
      <c r="Y122" s="36">
        <f t="shared" si="25"/>
        <v>0</v>
      </c>
      <c r="Z122" s="36">
        <f t="shared" si="25"/>
        <v>0</v>
      </c>
      <c r="AA122" s="36">
        <f t="shared" si="25"/>
        <v>0</v>
      </c>
      <c r="AB122" s="36">
        <f t="shared" si="25"/>
        <v>0</v>
      </c>
      <c r="AC122" s="59"/>
    </row>
    <row r="123" ht="16.05" customHeight="1" spans="1:29">
      <c r="A123" s="43" t="s">
        <v>12705</v>
      </c>
      <c r="B123" s="317" t="s">
        <v>12706</v>
      </c>
      <c r="C123" s="318">
        <f t="shared" si="15"/>
        <v>0</v>
      </c>
      <c r="D123" s="36">
        <f t="shared" si="24"/>
        <v>0</v>
      </c>
      <c r="E123" s="36">
        <f t="shared" si="24"/>
        <v>0</v>
      </c>
      <c r="F123" s="36">
        <f t="shared" si="24"/>
        <v>0</v>
      </c>
      <c r="G123" s="36">
        <f t="shared" si="24"/>
        <v>0</v>
      </c>
      <c r="H123" s="36">
        <f t="shared" si="24"/>
        <v>0</v>
      </c>
      <c r="I123" s="36">
        <f t="shared" si="24"/>
        <v>0</v>
      </c>
      <c r="J123" s="36">
        <f t="shared" si="24"/>
        <v>0</v>
      </c>
      <c r="K123" s="36">
        <f t="shared" si="24"/>
        <v>0</v>
      </c>
      <c r="L123" s="36">
        <f t="shared" si="24"/>
        <v>0</v>
      </c>
      <c r="M123" s="36">
        <f t="shared" si="24"/>
        <v>0</v>
      </c>
      <c r="N123" s="36">
        <f t="shared" si="25"/>
        <v>0</v>
      </c>
      <c r="O123" s="36">
        <f t="shared" si="25"/>
        <v>0</v>
      </c>
      <c r="P123" s="36">
        <f t="shared" si="25"/>
        <v>0</v>
      </c>
      <c r="Q123" s="36">
        <f t="shared" si="25"/>
        <v>0</v>
      </c>
      <c r="R123" s="36">
        <f t="shared" si="25"/>
        <v>0</v>
      </c>
      <c r="S123" s="36">
        <f t="shared" si="25"/>
        <v>0</v>
      </c>
      <c r="T123" s="36">
        <f t="shared" si="25"/>
        <v>0</v>
      </c>
      <c r="U123" s="36">
        <f t="shared" si="25"/>
        <v>0</v>
      </c>
      <c r="V123" s="36">
        <f t="shared" si="25"/>
        <v>0</v>
      </c>
      <c r="W123" s="36">
        <f t="shared" si="25"/>
        <v>0</v>
      </c>
      <c r="X123" s="36">
        <f t="shared" si="25"/>
        <v>0</v>
      </c>
      <c r="Y123" s="36">
        <f t="shared" si="25"/>
        <v>0</v>
      </c>
      <c r="Z123" s="36">
        <f t="shared" si="25"/>
        <v>0</v>
      </c>
      <c r="AA123" s="36">
        <f t="shared" si="25"/>
        <v>0</v>
      </c>
      <c r="AB123" s="36">
        <f t="shared" si="25"/>
        <v>0</v>
      </c>
      <c r="AC123" s="59"/>
    </row>
    <row r="124" ht="16.05" customHeight="1" spans="1:29">
      <c r="A124" s="43" t="s">
        <v>12707</v>
      </c>
      <c r="B124" s="317" t="s">
        <v>12708</v>
      </c>
      <c r="C124" s="318">
        <f t="shared" si="15"/>
        <v>0</v>
      </c>
      <c r="D124" s="36">
        <f t="shared" si="24"/>
        <v>0</v>
      </c>
      <c r="E124" s="36">
        <f t="shared" si="24"/>
        <v>0</v>
      </c>
      <c r="F124" s="36">
        <f t="shared" si="24"/>
        <v>0</v>
      </c>
      <c r="G124" s="36">
        <f t="shared" si="24"/>
        <v>0</v>
      </c>
      <c r="H124" s="36">
        <f t="shared" si="24"/>
        <v>0</v>
      </c>
      <c r="I124" s="36">
        <f t="shared" si="24"/>
        <v>0</v>
      </c>
      <c r="J124" s="36">
        <f t="shared" si="24"/>
        <v>0</v>
      </c>
      <c r="K124" s="36">
        <f t="shared" si="24"/>
        <v>0</v>
      </c>
      <c r="L124" s="36">
        <f t="shared" si="24"/>
        <v>0</v>
      </c>
      <c r="M124" s="36">
        <f t="shared" si="24"/>
        <v>0</v>
      </c>
      <c r="N124" s="36">
        <f t="shared" si="25"/>
        <v>0</v>
      </c>
      <c r="O124" s="36">
        <f t="shared" si="25"/>
        <v>0</v>
      </c>
      <c r="P124" s="36">
        <f t="shared" si="25"/>
        <v>0</v>
      </c>
      <c r="Q124" s="36">
        <f t="shared" si="25"/>
        <v>0</v>
      </c>
      <c r="R124" s="36">
        <f t="shared" si="25"/>
        <v>0</v>
      </c>
      <c r="S124" s="36">
        <f t="shared" si="25"/>
        <v>0</v>
      </c>
      <c r="T124" s="36">
        <f t="shared" si="25"/>
        <v>0</v>
      </c>
      <c r="U124" s="36">
        <f t="shared" si="25"/>
        <v>0</v>
      </c>
      <c r="V124" s="36">
        <f t="shared" si="25"/>
        <v>0</v>
      </c>
      <c r="W124" s="36">
        <f t="shared" si="25"/>
        <v>0</v>
      </c>
      <c r="X124" s="36">
        <f t="shared" si="25"/>
        <v>0</v>
      </c>
      <c r="Y124" s="36">
        <f t="shared" si="25"/>
        <v>0</v>
      </c>
      <c r="Z124" s="36">
        <f t="shared" si="25"/>
        <v>0</v>
      </c>
      <c r="AA124" s="36">
        <f t="shared" si="25"/>
        <v>0</v>
      </c>
      <c r="AB124" s="36">
        <f t="shared" si="25"/>
        <v>0</v>
      </c>
      <c r="AC124" s="59"/>
    </row>
    <row r="125" ht="16.05" customHeight="1" spans="1:29">
      <c r="A125" s="43" t="s">
        <v>12709</v>
      </c>
      <c r="B125" s="317" t="s">
        <v>12710</v>
      </c>
      <c r="C125" s="318">
        <f t="shared" si="15"/>
        <v>0</v>
      </c>
      <c r="D125" s="36">
        <f t="shared" si="24"/>
        <v>0</v>
      </c>
      <c r="E125" s="36">
        <f t="shared" si="24"/>
        <v>0</v>
      </c>
      <c r="F125" s="36">
        <f t="shared" si="24"/>
        <v>0</v>
      </c>
      <c r="G125" s="36">
        <f t="shared" si="24"/>
        <v>0</v>
      </c>
      <c r="H125" s="36">
        <f t="shared" si="24"/>
        <v>0</v>
      </c>
      <c r="I125" s="36">
        <f t="shared" si="24"/>
        <v>0</v>
      </c>
      <c r="J125" s="36">
        <f t="shared" si="24"/>
        <v>0</v>
      </c>
      <c r="K125" s="36">
        <f t="shared" si="24"/>
        <v>0</v>
      </c>
      <c r="L125" s="36">
        <f t="shared" si="24"/>
        <v>0</v>
      </c>
      <c r="M125" s="36">
        <f t="shared" si="24"/>
        <v>0</v>
      </c>
      <c r="N125" s="36">
        <f t="shared" si="25"/>
        <v>0</v>
      </c>
      <c r="O125" s="36">
        <f t="shared" si="25"/>
        <v>0</v>
      </c>
      <c r="P125" s="36">
        <f t="shared" si="25"/>
        <v>0</v>
      </c>
      <c r="Q125" s="36">
        <f t="shared" si="25"/>
        <v>0</v>
      </c>
      <c r="R125" s="36">
        <f t="shared" si="25"/>
        <v>0</v>
      </c>
      <c r="S125" s="36">
        <f t="shared" si="25"/>
        <v>0</v>
      </c>
      <c r="T125" s="36">
        <f t="shared" si="25"/>
        <v>0</v>
      </c>
      <c r="U125" s="36">
        <f t="shared" si="25"/>
        <v>0</v>
      </c>
      <c r="V125" s="36">
        <f t="shared" si="25"/>
        <v>0</v>
      </c>
      <c r="W125" s="36">
        <f t="shared" si="25"/>
        <v>0</v>
      </c>
      <c r="X125" s="36">
        <f t="shared" si="25"/>
        <v>0</v>
      </c>
      <c r="Y125" s="36">
        <f t="shared" si="25"/>
        <v>0</v>
      </c>
      <c r="Z125" s="36">
        <f t="shared" si="25"/>
        <v>0</v>
      </c>
      <c r="AA125" s="36">
        <f t="shared" si="25"/>
        <v>0</v>
      </c>
      <c r="AB125" s="36">
        <f t="shared" si="25"/>
        <v>0</v>
      </c>
      <c r="AC125" s="59"/>
    </row>
    <row r="126" ht="16.05" customHeight="1" spans="1:29">
      <c r="A126" s="43" t="s">
        <v>12711</v>
      </c>
      <c r="B126" s="317" t="s">
        <v>12712</v>
      </c>
      <c r="C126" s="318">
        <f t="shared" si="15"/>
        <v>0</v>
      </c>
      <c r="D126" s="36">
        <f t="shared" si="24"/>
        <v>0</v>
      </c>
      <c r="E126" s="36">
        <f t="shared" si="24"/>
        <v>0</v>
      </c>
      <c r="F126" s="36">
        <f t="shared" si="24"/>
        <v>0</v>
      </c>
      <c r="G126" s="36">
        <f t="shared" si="24"/>
        <v>0</v>
      </c>
      <c r="H126" s="36">
        <f t="shared" si="24"/>
        <v>0</v>
      </c>
      <c r="I126" s="36">
        <f t="shared" si="24"/>
        <v>0</v>
      </c>
      <c r="J126" s="36">
        <f t="shared" si="24"/>
        <v>0</v>
      </c>
      <c r="K126" s="36">
        <f t="shared" si="24"/>
        <v>0</v>
      </c>
      <c r="L126" s="36">
        <f t="shared" si="24"/>
        <v>0</v>
      </c>
      <c r="M126" s="36">
        <f t="shared" si="24"/>
        <v>0</v>
      </c>
      <c r="N126" s="36">
        <f t="shared" si="25"/>
        <v>0</v>
      </c>
      <c r="O126" s="36">
        <f t="shared" si="25"/>
        <v>0</v>
      </c>
      <c r="P126" s="36">
        <f t="shared" si="25"/>
        <v>0</v>
      </c>
      <c r="Q126" s="36">
        <f t="shared" si="25"/>
        <v>0</v>
      </c>
      <c r="R126" s="36">
        <f t="shared" si="25"/>
        <v>0</v>
      </c>
      <c r="S126" s="36">
        <f t="shared" si="25"/>
        <v>0</v>
      </c>
      <c r="T126" s="36">
        <f t="shared" si="25"/>
        <v>0</v>
      </c>
      <c r="U126" s="36">
        <f t="shared" si="25"/>
        <v>0</v>
      </c>
      <c r="V126" s="36">
        <f t="shared" si="25"/>
        <v>0</v>
      </c>
      <c r="W126" s="36">
        <f t="shared" si="25"/>
        <v>0</v>
      </c>
      <c r="X126" s="36">
        <f t="shared" si="25"/>
        <v>0</v>
      </c>
      <c r="Y126" s="36">
        <f t="shared" si="25"/>
        <v>0</v>
      </c>
      <c r="Z126" s="36">
        <f t="shared" si="25"/>
        <v>0</v>
      </c>
      <c r="AA126" s="36">
        <f t="shared" si="25"/>
        <v>0</v>
      </c>
      <c r="AB126" s="36">
        <f t="shared" si="25"/>
        <v>0</v>
      </c>
      <c r="AC126" s="59"/>
    </row>
    <row r="127" ht="16.05" customHeight="1" spans="1:29">
      <c r="A127" s="43" t="s">
        <v>12713</v>
      </c>
      <c r="B127" s="317" t="s">
        <v>12714</v>
      </c>
      <c r="C127" s="318">
        <f t="shared" si="15"/>
        <v>0</v>
      </c>
      <c r="D127" s="36">
        <f t="shared" si="24"/>
        <v>0</v>
      </c>
      <c r="E127" s="36">
        <f t="shared" si="24"/>
        <v>0</v>
      </c>
      <c r="F127" s="36">
        <f t="shared" si="24"/>
        <v>0</v>
      </c>
      <c r="G127" s="36">
        <f t="shared" si="24"/>
        <v>0</v>
      </c>
      <c r="H127" s="36">
        <f t="shared" si="24"/>
        <v>0</v>
      </c>
      <c r="I127" s="36">
        <f t="shared" si="24"/>
        <v>0</v>
      </c>
      <c r="J127" s="36">
        <f t="shared" si="24"/>
        <v>0</v>
      </c>
      <c r="K127" s="36">
        <f t="shared" si="24"/>
        <v>0</v>
      </c>
      <c r="L127" s="36">
        <f t="shared" si="24"/>
        <v>0</v>
      </c>
      <c r="M127" s="36">
        <f t="shared" si="24"/>
        <v>0</v>
      </c>
      <c r="N127" s="36">
        <f t="shared" si="25"/>
        <v>0</v>
      </c>
      <c r="O127" s="36">
        <f t="shared" si="25"/>
        <v>0</v>
      </c>
      <c r="P127" s="36">
        <f t="shared" si="25"/>
        <v>0</v>
      </c>
      <c r="Q127" s="36">
        <f t="shared" si="25"/>
        <v>0</v>
      </c>
      <c r="R127" s="36">
        <f t="shared" si="25"/>
        <v>0</v>
      </c>
      <c r="S127" s="36">
        <f t="shared" si="25"/>
        <v>0</v>
      </c>
      <c r="T127" s="36">
        <f t="shared" si="25"/>
        <v>0</v>
      </c>
      <c r="U127" s="36">
        <f t="shared" si="25"/>
        <v>0</v>
      </c>
      <c r="V127" s="36">
        <f t="shared" si="25"/>
        <v>0</v>
      </c>
      <c r="W127" s="36">
        <f t="shared" si="25"/>
        <v>0</v>
      </c>
      <c r="X127" s="36">
        <f t="shared" si="25"/>
        <v>0</v>
      </c>
      <c r="Y127" s="36">
        <f t="shared" si="25"/>
        <v>0</v>
      </c>
      <c r="Z127" s="36">
        <f t="shared" si="25"/>
        <v>0</v>
      </c>
      <c r="AA127" s="36">
        <f t="shared" si="25"/>
        <v>0</v>
      </c>
      <c r="AB127" s="36">
        <f t="shared" si="25"/>
        <v>0</v>
      </c>
      <c r="AC127" s="59"/>
    </row>
    <row r="128" ht="16.05" customHeight="1" spans="1:29">
      <c r="A128" s="43" t="s">
        <v>12715</v>
      </c>
      <c r="B128" s="317" t="s">
        <v>12716</v>
      </c>
      <c r="C128" s="318">
        <f t="shared" si="15"/>
        <v>0</v>
      </c>
      <c r="D128" s="36">
        <f t="shared" si="24"/>
        <v>0</v>
      </c>
      <c r="E128" s="36">
        <f t="shared" si="24"/>
        <v>0</v>
      </c>
      <c r="F128" s="36">
        <f t="shared" si="24"/>
        <v>0</v>
      </c>
      <c r="G128" s="36">
        <f t="shared" si="24"/>
        <v>0</v>
      </c>
      <c r="H128" s="36">
        <f t="shared" si="24"/>
        <v>0</v>
      </c>
      <c r="I128" s="36">
        <f t="shared" si="24"/>
        <v>0</v>
      </c>
      <c r="J128" s="36">
        <f t="shared" si="24"/>
        <v>0</v>
      </c>
      <c r="K128" s="36">
        <f t="shared" si="24"/>
        <v>0</v>
      </c>
      <c r="L128" s="36">
        <f t="shared" si="24"/>
        <v>0</v>
      </c>
      <c r="M128" s="36">
        <f t="shared" si="24"/>
        <v>0</v>
      </c>
      <c r="N128" s="36">
        <f t="shared" si="25"/>
        <v>0</v>
      </c>
      <c r="O128" s="36">
        <f t="shared" si="25"/>
        <v>0</v>
      </c>
      <c r="P128" s="36">
        <f t="shared" si="25"/>
        <v>0</v>
      </c>
      <c r="Q128" s="36">
        <f t="shared" si="25"/>
        <v>0</v>
      </c>
      <c r="R128" s="36">
        <f t="shared" si="25"/>
        <v>0</v>
      </c>
      <c r="S128" s="36">
        <f t="shared" si="25"/>
        <v>0</v>
      </c>
      <c r="T128" s="36">
        <f t="shared" si="25"/>
        <v>0</v>
      </c>
      <c r="U128" s="36">
        <f t="shared" si="25"/>
        <v>0</v>
      </c>
      <c r="V128" s="36">
        <f t="shared" si="25"/>
        <v>0</v>
      </c>
      <c r="W128" s="36">
        <f t="shared" si="25"/>
        <v>0</v>
      </c>
      <c r="X128" s="36">
        <f t="shared" si="25"/>
        <v>0</v>
      </c>
      <c r="Y128" s="36">
        <f t="shared" si="25"/>
        <v>0</v>
      </c>
      <c r="Z128" s="36">
        <f t="shared" si="25"/>
        <v>0</v>
      </c>
      <c r="AA128" s="36">
        <f t="shared" si="25"/>
        <v>0</v>
      </c>
      <c r="AB128" s="36">
        <f t="shared" si="25"/>
        <v>0</v>
      </c>
      <c r="AC128" s="59"/>
    </row>
    <row r="129" ht="16.05" customHeight="1" spans="1:29">
      <c r="A129" s="43" t="s">
        <v>12717</v>
      </c>
      <c r="B129" s="317" t="s">
        <v>12718</v>
      </c>
      <c r="C129" s="318">
        <f t="shared" si="15"/>
        <v>0</v>
      </c>
      <c r="D129" s="36">
        <f t="shared" si="24"/>
        <v>0</v>
      </c>
      <c r="E129" s="36">
        <f t="shared" si="24"/>
        <v>0</v>
      </c>
      <c r="F129" s="36">
        <f t="shared" si="24"/>
        <v>0</v>
      </c>
      <c r="G129" s="36">
        <f t="shared" si="24"/>
        <v>0</v>
      </c>
      <c r="H129" s="36">
        <f t="shared" si="24"/>
        <v>0</v>
      </c>
      <c r="I129" s="36">
        <f t="shared" si="24"/>
        <v>0</v>
      </c>
      <c r="J129" s="36">
        <f t="shared" si="24"/>
        <v>0</v>
      </c>
      <c r="K129" s="36">
        <f t="shared" si="24"/>
        <v>0</v>
      </c>
      <c r="L129" s="36">
        <f t="shared" si="24"/>
        <v>0</v>
      </c>
      <c r="M129" s="36">
        <f t="shared" si="24"/>
        <v>0</v>
      </c>
      <c r="N129" s="36">
        <f t="shared" si="25"/>
        <v>0</v>
      </c>
      <c r="O129" s="36">
        <f t="shared" si="25"/>
        <v>0</v>
      </c>
      <c r="P129" s="36">
        <f t="shared" si="25"/>
        <v>0</v>
      </c>
      <c r="Q129" s="36">
        <f t="shared" si="25"/>
        <v>0</v>
      </c>
      <c r="R129" s="36">
        <f t="shared" si="25"/>
        <v>0</v>
      </c>
      <c r="S129" s="36">
        <f t="shared" si="25"/>
        <v>0</v>
      </c>
      <c r="T129" s="36">
        <f t="shared" si="25"/>
        <v>0</v>
      </c>
      <c r="U129" s="36">
        <f t="shared" si="25"/>
        <v>0</v>
      </c>
      <c r="V129" s="36">
        <f t="shared" si="25"/>
        <v>0</v>
      </c>
      <c r="W129" s="36">
        <f t="shared" si="25"/>
        <v>0</v>
      </c>
      <c r="X129" s="36">
        <f t="shared" si="25"/>
        <v>0</v>
      </c>
      <c r="Y129" s="36">
        <f t="shared" si="25"/>
        <v>0</v>
      </c>
      <c r="Z129" s="36">
        <f t="shared" si="25"/>
        <v>0</v>
      </c>
      <c r="AA129" s="36">
        <f t="shared" si="25"/>
        <v>0</v>
      </c>
      <c r="AB129" s="36">
        <f t="shared" si="25"/>
        <v>0</v>
      </c>
      <c r="AC129" s="59"/>
    </row>
    <row r="130" ht="16.05" customHeight="1" spans="1:29">
      <c r="A130" s="43" t="s">
        <v>12719</v>
      </c>
      <c r="B130" s="317" t="s">
        <v>12720</v>
      </c>
      <c r="C130" s="318">
        <f t="shared" si="15"/>
        <v>0</v>
      </c>
      <c r="D130" s="36">
        <f t="shared" si="24"/>
        <v>0</v>
      </c>
      <c r="E130" s="36">
        <f t="shared" si="24"/>
        <v>0</v>
      </c>
      <c r="F130" s="36">
        <f t="shared" si="24"/>
        <v>0</v>
      </c>
      <c r="G130" s="36">
        <f t="shared" si="24"/>
        <v>0</v>
      </c>
      <c r="H130" s="36">
        <f t="shared" si="24"/>
        <v>0</v>
      </c>
      <c r="I130" s="36">
        <f t="shared" si="24"/>
        <v>0</v>
      </c>
      <c r="J130" s="36">
        <f t="shared" si="24"/>
        <v>0</v>
      </c>
      <c r="K130" s="36">
        <f t="shared" si="24"/>
        <v>0</v>
      </c>
      <c r="L130" s="36">
        <f t="shared" si="24"/>
        <v>0</v>
      </c>
      <c r="M130" s="36">
        <f t="shared" si="24"/>
        <v>0</v>
      </c>
      <c r="N130" s="36">
        <f t="shared" si="25"/>
        <v>0</v>
      </c>
      <c r="O130" s="36">
        <f t="shared" si="25"/>
        <v>0</v>
      </c>
      <c r="P130" s="36">
        <f t="shared" si="25"/>
        <v>0</v>
      </c>
      <c r="Q130" s="36">
        <f t="shared" si="25"/>
        <v>0</v>
      </c>
      <c r="R130" s="36">
        <f t="shared" si="25"/>
        <v>0</v>
      </c>
      <c r="S130" s="36">
        <f t="shared" si="25"/>
        <v>0</v>
      </c>
      <c r="T130" s="36">
        <f t="shared" si="25"/>
        <v>0</v>
      </c>
      <c r="U130" s="36">
        <f t="shared" si="25"/>
        <v>0</v>
      </c>
      <c r="V130" s="36">
        <f t="shared" si="25"/>
        <v>0</v>
      </c>
      <c r="W130" s="36">
        <f t="shared" si="25"/>
        <v>0</v>
      </c>
      <c r="X130" s="36">
        <f t="shared" si="25"/>
        <v>0</v>
      </c>
      <c r="Y130" s="36">
        <f t="shared" si="25"/>
        <v>0</v>
      </c>
      <c r="Z130" s="36">
        <f t="shared" si="25"/>
        <v>0</v>
      </c>
      <c r="AA130" s="36">
        <f t="shared" si="25"/>
        <v>0</v>
      </c>
      <c r="AB130" s="36">
        <f t="shared" si="25"/>
        <v>0</v>
      </c>
      <c r="AC130" s="59"/>
    </row>
    <row r="131" ht="16.05" customHeight="1" spans="1:29">
      <c r="A131" s="43" t="s">
        <v>12721</v>
      </c>
      <c r="B131" s="317" t="s">
        <v>12722</v>
      </c>
      <c r="C131" s="318">
        <f t="shared" si="15"/>
        <v>0</v>
      </c>
      <c r="D131" s="36">
        <f t="shared" ref="D131:M140" si="26">SUMPRODUCT(D$377:D$599*(LEFT($A$377:$A$599,LEN($A131))=$A131))</f>
        <v>0</v>
      </c>
      <c r="E131" s="36">
        <f t="shared" si="26"/>
        <v>0</v>
      </c>
      <c r="F131" s="36">
        <f t="shared" si="26"/>
        <v>0</v>
      </c>
      <c r="G131" s="36">
        <f t="shared" si="26"/>
        <v>0</v>
      </c>
      <c r="H131" s="36">
        <f t="shared" si="26"/>
        <v>0</v>
      </c>
      <c r="I131" s="36">
        <f t="shared" si="26"/>
        <v>0</v>
      </c>
      <c r="J131" s="36">
        <f t="shared" si="26"/>
        <v>0</v>
      </c>
      <c r="K131" s="36">
        <f t="shared" si="26"/>
        <v>0</v>
      </c>
      <c r="L131" s="36">
        <f t="shared" si="26"/>
        <v>0</v>
      </c>
      <c r="M131" s="36">
        <f t="shared" si="26"/>
        <v>0</v>
      </c>
      <c r="N131" s="36">
        <f t="shared" ref="N131:AB140" si="27">SUMPRODUCT(N$377:N$599*(LEFT($A$377:$A$599,LEN($A131))=$A131))</f>
        <v>0</v>
      </c>
      <c r="O131" s="36">
        <f t="shared" si="27"/>
        <v>0</v>
      </c>
      <c r="P131" s="36">
        <f t="shared" si="27"/>
        <v>0</v>
      </c>
      <c r="Q131" s="36">
        <f t="shared" si="27"/>
        <v>0</v>
      </c>
      <c r="R131" s="36">
        <f t="shared" si="27"/>
        <v>0</v>
      </c>
      <c r="S131" s="36">
        <f t="shared" si="27"/>
        <v>0</v>
      </c>
      <c r="T131" s="36">
        <f t="shared" si="27"/>
        <v>0</v>
      </c>
      <c r="U131" s="36">
        <f t="shared" si="27"/>
        <v>0</v>
      </c>
      <c r="V131" s="36">
        <f t="shared" si="27"/>
        <v>0</v>
      </c>
      <c r="W131" s="36">
        <f t="shared" si="27"/>
        <v>0</v>
      </c>
      <c r="X131" s="36">
        <f t="shared" si="27"/>
        <v>0</v>
      </c>
      <c r="Y131" s="36">
        <f t="shared" si="27"/>
        <v>0</v>
      </c>
      <c r="Z131" s="36">
        <f t="shared" si="27"/>
        <v>0</v>
      </c>
      <c r="AA131" s="36">
        <f t="shared" si="27"/>
        <v>0</v>
      </c>
      <c r="AB131" s="36">
        <f t="shared" si="27"/>
        <v>0</v>
      </c>
      <c r="AC131" s="59"/>
    </row>
    <row r="132" ht="16.05" customHeight="1" spans="1:29">
      <c r="A132" s="43" t="s">
        <v>12723</v>
      </c>
      <c r="B132" s="317" t="s">
        <v>12724</v>
      </c>
      <c r="C132" s="318">
        <f t="shared" si="15"/>
        <v>0</v>
      </c>
      <c r="D132" s="36">
        <f t="shared" si="26"/>
        <v>0</v>
      </c>
      <c r="E132" s="36">
        <f t="shared" si="26"/>
        <v>0</v>
      </c>
      <c r="F132" s="36">
        <f t="shared" si="26"/>
        <v>0</v>
      </c>
      <c r="G132" s="36">
        <f t="shared" si="26"/>
        <v>0</v>
      </c>
      <c r="H132" s="36">
        <f t="shared" si="26"/>
        <v>0</v>
      </c>
      <c r="I132" s="36">
        <f t="shared" si="26"/>
        <v>0</v>
      </c>
      <c r="J132" s="36">
        <f t="shared" si="26"/>
        <v>0</v>
      </c>
      <c r="K132" s="36">
        <f t="shared" si="26"/>
        <v>0</v>
      </c>
      <c r="L132" s="36">
        <f t="shared" si="26"/>
        <v>0</v>
      </c>
      <c r="M132" s="36">
        <f t="shared" si="26"/>
        <v>0</v>
      </c>
      <c r="N132" s="36">
        <f t="shared" si="27"/>
        <v>0</v>
      </c>
      <c r="O132" s="36">
        <f t="shared" si="27"/>
        <v>0</v>
      </c>
      <c r="P132" s="36">
        <f t="shared" si="27"/>
        <v>0</v>
      </c>
      <c r="Q132" s="36">
        <f t="shared" si="27"/>
        <v>0</v>
      </c>
      <c r="R132" s="36">
        <f t="shared" si="27"/>
        <v>0</v>
      </c>
      <c r="S132" s="36">
        <f t="shared" si="27"/>
        <v>0</v>
      </c>
      <c r="T132" s="36">
        <f t="shared" si="27"/>
        <v>0</v>
      </c>
      <c r="U132" s="36">
        <f t="shared" si="27"/>
        <v>0</v>
      </c>
      <c r="V132" s="36">
        <f t="shared" si="27"/>
        <v>0</v>
      </c>
      <c r="W132" s="36">
        <f t="shared" si="27"/>
        <v>0</v>
      </c>
      <c r="X132" s="36">
        <f t="shared" si="27"/>
        <v>0</v>
      </c>
      <c r="Y132" s="36">
        <f t="shared" si="27"/>
        <v>0</v>
      </c>
      <c r="Z132" s="36">
        <f t="shared" si="27"/>
        <v>0</v>
      </c>
      <c r="AA132" s="36">
        <f t="shared" si="27"/>
        <v>0</v>
      </c>
      <c r="AB132" s="36">
        <f t="shared" si="27"/>
        <v>0</v>
      </c>
      <c r="AC132" s="59"/>
    </row>
    <row r="133" ht="16.05" customHeight="1" spans="1:29">
      <c r="A133" s="43" t="s">
        <v>12725</v>
      </c>
      <c r="B133" s="317" t="s">
        <v>12726</v>
      </c>
      <c r="C133" s="318">
        <f t="shared" si="15"/>
        <v>0</v>
      </c>
      <c r="D133" s="36">
        <f t="shared" si="26"/>
        <v>0</v>
      </c>
      <c r="E133" s="36">
        <f t="shared" si="26"/>
        <v>0</v>
      </c>
      <c r="F133" s="36">
        <f t="shared" si="26"/>
        <v>0</v>
      </c>
      <c r="G133" s="36">
        <f t="shared" si="26"/>
        <v>0</v>
      </c>
      <c r="H133" s="36">
        <f t="shared" si="26"/>
        <v>0</v>
      </c>
      <c r="I133" s="36">
        <f t="shared" si="26"/>
        <v>0</v>
      </c>
      <c r="J133" s="36">
        <f t="shared" si="26"/>
        <v>0</v>
      </c>
      <c r="K133" s="36">
        <f t="shared" si="26"/>
        <v>0</v>
      </c>
      <c r="L133" s="36">
        <f t="shared" si="26"/>
        <v>0</v>
      </c>
      <c r="M133" s="36">
        <f t="shared" si="26"/>
        <v>0</v>
      </c>
      <c r="N133" s="36">
        <f t="shared" si="27"/>
        <v>0</v>
      </c>
      <c r="O133" s="36">
        <f t="shared" si="27"/>
        <v>0</v>
      </c>
      <c r="P133" s="36">
        <f t="shared" si="27"/>
        <v>0</v>
      </c>
      <c r="Q133" s="36">
        <f t="shared" si="27"/>
        <v>0</v>
      </c>
      <c r="R133" s="36">
        <f t="shared" si="27"/>
        <v>0</v>
      </c>
      <c r="S133" s="36">
        <f t="shared" si="27"/>
        <v>0</v>
      </c>
      <c r="T133" s="36">
        <f t="shared" si="27"/>
        <v>0</v>
      </c>
      <c r="U133" s="36">
        <f t="shared" si="27"/>
        <v>0</v>
      </c>
      <c r="V133" s="36">
        <f t="shared" si="27"/>
        <v>0</v>
      </c>
      <c r="W133" s="36">
        <f t="shared" si="27"/>
        <v>0</v>
      </c>
      <c r="X133" s="36">
        <f t="shared" si="27"/>
        <v>0</v>
      </c>
      <c r="Y133" s="36">
        <f t="shared" si="27"/>
        <v>0</v>
      </c>
      <c r="Z133" s="36">
        <f t="shared" si="27"/>
        <v>0</v>
      </c>
      <c r="AA133" s="36">
        <f t="shared" si="27"/>
        <v>0</v>
      </c>
      <c r="AB133" s="36">
        <f t="shared" si="27"/>
        <v>0</v>
      </c>
      <c r="AC133" s="59"/>
    </row>
    <row r="134" ht="16.05" customHeight="1" spans="1:29">
      <c r="A134" s="43" t="s">
        <v>12727</v>
      </c>
      <c r="B134" s="317" t="s">
        <v>12728</v>
      </c>
      <c r="C134" s="318">
        <f t="shared" si="15"/>
        <v>0</v>
      </c>
      <c r="D134" s="36">
        <f t="shared" si="26"/>
        <v>0</v>
      </c>
      <c r="E134" s="36">
        <f t="shared" si="26"/>
        <v>0</v>
      </c>
      <c r="F134" s="36">
        <f t="shared" si="26"/>
        <v>0</v>
      </c>
      <c r="G134" s="36">
        <f t="shared" si="26"/>
        <v>0</v>
      </c>
      <c r="H134" s="36">
        <f t="shared" si="26"/>
        <v>0</v>
      </c>
      <c r="I134" s="36">
        <f t="shared" si="26"/>
        <v>0</v>
      </c>
      <c r="J134" s="36">
        <f t="shared" si="26"/>
        <v>0</v>
      </c>
      <c r="K134" s="36">
        <f t="shared" si="26"/>
        <v>0</v>
      </c>
      <c r="L134" s="36">
        <f t="shared" si="26"/>
        <v>0</v>
      </c>
      <c r="M134" s="36">
        <f t="shared" si="26"/>
        <v>0</v>
      </c>
      <c r="N134" s="36">
        <f t="shared" si="27"/>
        <v>0</v>
      </c>
      <c r="O134" s="36">
        <f t="shared" si="27"/>
        <v>0</v>
      </c>
      <c r="P134" s="36">
        <f t="shared" si="27"/>
        <v>0</v>
      </c>
      <c r="Q134" s="36">
        <f t="shared" si="27"/>
        <v>0</v>
      </c>
      <c r="R134" s="36">
        <f t="shared" si="27"/>
        <v>0</v>
      </c>
      <c r="S134" s="36">
        <f t="shared" si="27"/>
        <v>0</v>
      </c>
      <c r="T134" s="36">
        <f t="shared" si="27"/>
        <v>0</v>
      </c>
      <c r="U134" s="36">
        <f t="shared" si="27"/>
        <v>0</v>
      </c>
      <c r="V134" s="36">
        <f t="shared" si="27"/>
        <v>0</v>
      </c>
      <c r="W134" s="36">
        <f t="shared" si="27"/>
        <v>0</v>
      </c>
      <c r="X134" s="36">
        <f t="shared" si="27"/>
        <v>0</v>
      </c>
      <c r="Y134" s="36">
        <f t="shared" si="27"/>
        <v>0</v>
      </c>
      <c r="Z134" s="36">
        <f t="shared" si="27"/>
        <v>0</v>
      </c>
      <c r="AA134" s="36">
        <f t="shared" si="27"/>
        <v>0</v>
      </c>
      <c r="AB134" s="36">
        <f t="shared" si="27"/>
        <v>0</v>
      </c>
      <c r="AC134" s="59"/>
    </row>
    <row r="135" ht="16.05" customHeight="1" spans="1:29">
      <c r="A135" s="43" t="s">
        <v>12729</v>
      </c>
      <c r="B135" s="317" t="s">
        <v>12730</v>
      </c>
      <c r="C135" s="318">
        <f t="shared" si="15"/>
        <v>0</v>
      </c>
      <c r="D135" s="36">
        <f t="shared" si="26"/>
        <v>0</v>
      </c>
      <c r="E135" s="36">
        <f t="shared" si="26"/>
        <v>0</v>
      </c>
      <c r="F135" s="36">
        <f t="shared" si="26"/>
        <v>0</v>
      </c>
      <c r="G135" s="36">
        <f t="shared" si="26"/>
        <v>0</v>
      </c>
      <c r="H135" s="36">
        <f t="shared" si="26"/>
        <v>0</v>
      </c>
      <c r="I135" s="36">
        <f t="shared" si="26"/>
        <v>0</v>
      </c>
      <c r="J135" s="36">
        <f t="shared" si="26"/>
        <v>0</v>
      </c>
      <c r="K135" s="36">
        <f t="shared" si="26"/>
        <v>0</v>
      </c>
      <c r="L135" s="36">
        <f t="shared" si="26"/>
        <v>0</v>
      </c>
      <c r="M135" s="36">
        <f t="shared" si="26"/>
        <v>0</v>
      </c>
      <c r="N135" s="36">
        <f t="shared" si="27"/>
        <v>0</v>
      </c>
      <c r="O135" s="36">
        <f t="shared" si="27"/>
        <v>0</v>
      </c>
      <c r="P135" s="36">
        <f t="shared" si="27"/>
        <v>0</v>
      </c>
      <c r="Q135" s="36">
        <f t="shared" si="27"/>
        <v>0</v>
      </c>
      <c r="R135" s="36">
        <f t="shared" si="27"/>
        <v>0</v>
      </c>
      <c r="S135" s="36">
        <f t="shared" si="27"/>
        <v>0</v>
      </c>
      <c r="T135" s="36">
        <f t="shared" si="27"/>
        <v>0</v>
      </c>
      <c r="U135" s="36">
        <f t="shared" si="27"/>
        <v>0</v>
      </c>
      <c r="V135" s="36">
        <f t="shared" si="27"/>
        <v>0</v>
      </c>
      <c r="W135" s="36">
        <f t="shared" si="27"/>
        <v>0</v>
      </c>
      <c r="X135" s="36">
        <f t="shared" si="27"/>
        <v>0</v>
      </c>
      <c r="Y135" s="36">
        <f t="shared" si="27"/>
        <v>0</v>
      </c>
      <c r="Z135" s="36">
        <f t="shared" si="27"/>
        <v>0</v>
      </c>
      <c r="AA135" s="36">
        <f t="shared" si="27"/>
        <v>0</v>
      </c>
      <c r="AB135" s="36">
        <f t="shared" si="27"/>
        <v>0</v>
      </c>
      <c r="AC135" s="59"/>
    </row>
    <row r="136" ht="16.05" customHeight="1" spans="1:29">
      <c r="A136" s="43" t="s">
        <v>12731</v>
      </c>
      <c r="B136" s="317" t="s">
        <v>12732</v>
      </c>
      <c r="C136" s="318">
        <f t="shared" si="15"/>
        <v>0</v>
      </c>
      <c r="D136" s="36">
        <f t="shared" si="26"/>
        <v>0</v>
      </c>
      <c r="E136" s="36">
        <f t="shared" si="26"/>
        <v>0</v>
      </c>
      <c r="F136" s="36">
        <f t="shared" si="26"/>
        <v>0</v>
      </c>
      <c r="G136" s="36">
        <f t="shared" si="26"/>
        <v>0</v>
      </c>
      <c r="H136" s="36">
        <f t="shared" si="26"/>
        <v>0</v>
      </c>
      <c r="I136" s="36">
        <f t="shared" si="26"/>
        <v>0</v>
      </c>
      <c r="J136" s="36">
        <f t="shared" si="26"/>
        <v>0</v>
      </c>
      <c r="K136" s="36">
        <f t="shared" si="26"/>
        <v>0</v>
      </c>
      <c r="L136" s="36">
        <f t="shared" si="26"/>
        <v>0</v>
      </c>
      <c r="M136" s="36">
        <f t="shared" si="26"/>
        <v>0</v>
      </c>
      <c r="N136" s="36">
        <f t="shared" si="27"/>
        <v>0</v>
      </c>
      <c r="O136" s="36">
        <f t="shared" si="27"/>
        <v>0</v>
      </c>
      <c r="P136" s="36">
        <f t="shared" si="27"/>
        <v>0</v>
      </c>
      <c r="Q136" s="36">
        <f t="shared" si="27"/>
        <v>0</v>
      </c>
      <c r="R136" s="36">
        <f t="shared" si="27"/>
        <v>0</v>
      </c>
      <c r="S136" s="36">
        <f t="shared" si="27"/>
        <v>0</v>
      </c>
      <c r="T136" s="36">
        <f t="shared" si="27"/>
        <v>0</v>
      </c>
      <c r="U136" s="36">
        <f t="shared" si="27"/>
        <v>0</v>
      </c>
      <c r="V136" s="36">
        <f t="shared" si="27"/>
        <v>0</v>
      </c>
      <c r="W136" s="36">
        <f t="shared" si="27"/>
        <v>0</v>
      </c>
      <c r="X136" s="36">
        <f t="shared" si="27"/>
        <v>0</v>
      </c>
      <c r="Y136" s="36">
        <f t="shared" si="27"/>
        <v>0</v>
      </c>
      <c r="Z136" s="36">
        <f t="shared" si="27"/>
        <v>0</v>
      </c>
      <c r="AA136" s="36">
        <f t="shared" si="27"/>
        <v>0</v>
      </c>
      <c r="AB136" s="36">
        <f t="shared" si="27"/>
        <v>0</v>
      </c>
      <c r="AC136" s="59"/>
    </row>
    <row r="137" ht="16.05" customHeight="1" spans="1:29">
      <c r="A137" s="43" t="s">
        <v>12733</v>
      </c>
      <c r="B137" s="317" t="s">
        <v>12734</v>
      </c>
      <c r="C137" s="318">
        <f t="shared" si="15"/>
        <v>0</v>
      </c>
      <c r="D137" s="36">
        <f t="shared" si="26"/>
        <v>0</v>
      </c>
      <c r="E137" s="36">
        <f t="shared" si="26"/>
        <v>0</v>
      </c>
      <c r="F137" s="36">
        <f t="shared" si="26"/>
        <v>0</v>
      </c>
      <c r="G137" s="36">
        <f t="shared" si="26"/>
        <v>0</v>
      </c>
      <c r="H137" s="36">
        <f t="shared" si="26"/>
        <v>0</v>
      </c>
      <c r="I137" s="36">
        <f t="shared" si="26"/>
        <v>0</v>
      </c>
      <c r="J137" s="36">
        <f t="shared" si="26"/>
        <v>0</v>
      </c>
      <c r="K137" s="36">
        <f t="shared" si="26"/>
        <v>0</v>
      </c>
      <c r="L137" s="36">
        <f t="shared" si="26"/>
        <v>0</v>
      </c>
      <c r="M137" s="36">
        <f t="shared" si="26"/>
        <v>0</v>
      </c>
      <c r="N137" s="36">
        <f t="shared" si="27"/>
        <v>0</v>
      </c>
      <c r="O137" s="36">
        <f t="shared" si="27"/>
        <v>0</v>
      </c>
      <c r="P137" s="36">
        <f t="shared" si="27"/>
        <v>0</v>
      </c>
      <c r="Q137" s="36">
        <f t="shared" si="27"/>
        <v>0</v>
      </c>
      <c r="R137" s="36">
        <f t="shared" si="27"/>
        <v>0</v>
      </c>
      <c r="S137" s="36">
        <f t="shared" si="27"/>
        <v>0</v>
      </c>
      <c r="T137" s="36">
        <f t="shared" si="27"/>
        <v>0</v>
      </c>
      <c r="U137" s="36">
        <f t="shared" si="27"/>
        <v>0</v>
      </c>
      <c r="V137" s="36">
        <f t="shared" si="27"/>
        <v>0</v>
      </c>
      <c r="W137" s="36">
        <f t="shared" si="27"/>
        <v>0</v>
      </c>
      <c r="X137" s="36">
        <f t="shared" si="27"/>
        <v>0</v>
      </c>
      <c r="Y137" s="36">
        <f t="shared" si="27"/>
        <v>0</v>
      </c>
      <c r="Z137" s="36">
        <f t="shared" si="27"/>
        <v>0</v>
      </c>
      <c r="AA137" s="36">
        <f t="shared" si="27"/>
        <v>0</v>
      </c>
      <c r="AB137" s="36">
        <f t="shared" si="27"/>
        <v>0</v>
      </c>
      <c r="AC137" s="59"/>
    </row>
    <row r="138" ht="16.05" customHeight="1" spans="1:29">
      <c r="A138" s="43" t="s">
        <v>12735</v>
      </c>
      <c r="B138" s="317" t="s">
        <v>12736</v>
      </c>
      <c r="C138" s="318">
        <f t="shared" si="15"/>
        <v>0</v>
      </c>
      <c r="D138" s="36">
        <f t="shared" si="26"/>
        <v>0</v>
      </c>
      <c r="E138" s="36">
        <f t="shared" si="26"/>
        <v>0</v>
      </c>
      <c r="F138" s="36">
        <f t="shared" si="26"/>
        <v>0</v>
      </c>
      <c r="G138" s="36">
        <f t="shared" si="26"/>
        <v>0</v>
      </c>
      <c r="H138" s="36">
        <f t="shared" si="26"/>
        <v>0</v>
      </c>
      <c r="I138" s="36">
        <f t="shared" si="26"/>
        <v>0</v>
      </c>
      <c r="J138" s="36">
        <f t="shared" si="26"/>
        <v>0</v>
      </c>
      <c r="K138" s="36">
        <f t="shared" si="26"/>
        <v>0</v>
      </c>
      <c r="L138" s="36">
        <f t="shared" si="26"/>
        <v>0</v>
      </c>
      <c r="M138" s="36">
        <f t="shared" si="26"/>
        <v>0</v>
      </c>
      <c r="N138" s="36">
        <f t="shared" si="27"/>
        <v>0</v>
      </c>
      <c r="O138" s="36">
        <f t="shared" si="27"/>
        <v>0</v>
      </c>
      <c r="P138" s="36">
        <f t="shared" si="27"/>
        <v>0</v>
      </c>
      <c r="Q138" s="36">
        <f t="shared" si="27"/>
        <v>0</v>
      </c>
      <c r="R138" s="36">
        <f t="shared" si="27"/>
        <v>0</v>
      </c>
      <c r="S138" s="36">
        <f t="shared" si="27"/>
        <v>0</v>
      </c>
      <c r="T138" s="36">
        <f t="shared" si="27"/>
        <v>0</v>
      </c>
      <c r="U138" s="36">
        <f t="shared" si="27"/>
        <v>0</v>
      </c>
      <c r="V138" s="36">
        <f t="shared" si="27"/>
        <v>0</v>
      </c>
      <c r="W138" s="36">
        <f t="shared" si="27"/>
        <v>0</v>
      </c>
      <c r="X138" s="36">
        <f t="shared" si="27"/>
        <v>0</v>
      </c>
      <c r="Y138" s="36">
        <f t="shared" si="27"/>
        <v>0</v>
      </c>
      <c r="Z138" s="36">
        <f t="shared" si="27"/>
        <v>0</v>
      </c>
      <c r="AA138" s="36">
        <f t="shared" si="27"/>
        <v>0</v>
      </c>
      <c r="AB138" s="36">
        <f t="shared" si="27"/>
        <v>0</v>
      </c>
      <c r="AC138" s="59"/>
    </row>
    <row r="139" ht="16.05" customHeight="1" spans="1:29">
      <c r="A139" s="43" t="s">
        <v>12737</v>
      </c>
      <c r="B139" s="317" t="s">
        <v>12738</v>
      </c>
      <c r="C139" s="318">
        <f t="shared" ref="C139:C202" si="28">SUM(D139:AB139)</f>
        <v>0</v>
      </c>
      <c r="D139" s="36">
        <f t="shared" si="26"/>
        <v>0</v>
      </c>
      <c r="E139" s="36">
        <f t="shared" si="26"/>
        <v>0</v>
      </c>
      <c r="F139" s="36">
        <f t="shared" si="26"/>
        <v>0</v>
      </c>
      <c r="G139" s="36">
        <f t="shared" si="26"/>
        <v>0</v>
      </c>
      <c r="H139" s="36">
        <f t="shared" si="26"/>
        <v>0</v>
      </c>
      <c r="I139" s="36">
        <f t="shared" si="26"/>
        <v>0</v>
      </c>
      <c r="J139" s="36">
        <f t="shared" si="26"/>
        <v>0</v>
      </c>
      <c r="K139" s="36">
        <f t="shared" si="26"/>
        <v>0</v>
      </c>
      <c r="L139" s="36">
        <f t="shared" si="26"/>
        <v>0</v>
      </c>
      <c r="M139" s="36">
        <f t="shared" si="26"/>
        <v>0</v>
      </c>
      <c r="N139" s="36">
        <f t="shared" si="27"/>
        <v>0</v>
      </c>
      <c r="O139" s="36">
        <f t="shared" si="27"/>
        <v>0</v>
      </c>
      <c r="P139" s="36">
        <f t="shared" si="27"/>
        <v>0</v>
      </c>
      <c r="Q139" s="36">
        <f t="shared" si="27"/>
        <v>0</v>
      </c>
      <c r="R139" s="36">
        <f t="shared" si="27"/>
        <v>0</v>
      </c>
      <c r="S139" s="36">
        <f t="shared" si="27"/>
        <v>0</v>
      </c>
      <c r="T139" s="36">
        <f t="shared" si="27"/>
        <v>0</v>
      </c>
      <c r="U139" s="36">
        <f t="shared" si="27"/>
        <v>0</v>
      </c>
      <c r="V139" s="36">
        <f t="shared" si="27"/>
        <v>0</v>
      </c>
      <c r="W139" s="36">
        <f t="shared" si="27"/>
        <v>0</v>
      </c>
      <c r="X139" s="36">
        <f t="shared" si="27"/>
        <v>0</v>
      </c>
      <c r="Y139" s="36">
        <f t="shared" si="27"/>
        <v>0</v>
      </c>
      <c r="Z139" s="36">
        <f t="shared" si="27"/>
        <v>0</v>
      </c>
      <c r="AA139" s="36">
        <f t="shared" si="27"/>
        <v>0</v>
      </c>
      <c r="AB139" s="36">
        <f t="shared" si="27"/>
        <v>0</v>
      </c>
      <c r="AC139" s="59"/>
    </row>
    <row r="140" ht="16.05" customHeight="1" spans="1:29">
      <c r="A140" s="43" t="s">
        <v>12739</v>
      </c>
      <c r="B140" s="317" t="s">
        <v>12740</v>
      </c>
      <c r="C140" s="318">
        <f t="shared" si="28"/>
        <v>0</v>
      </c>
      <c r="D140" s="36">
        <f t="shared" si="26"/>
        <v>0</v>
      </c>
      <c r="E140" s="36">
        <f t="shared" si="26"/>
        <v>0</v>
      </c>
      <c r="F140" s="36">
        <f t="shared" si="26"/>
        <v>0</v>
      </c>
      <c r="G140" s="36">
        <f t="shared" si="26"/>
        <v>0</v>
      </c>
      <c r="H140" s="36">
        <f t="shared" si="26"/>
        <v>0</v>
      </c>
      <c r="I140" s="36">
        <f t="shared" si="26"/>
        <v>0</v>
      </c>
      <c r="J140" s="36">
        <f t="shared" si="26"/>
        <v>0</v>
      </c>
      <c r="K140" s="36">
        <f t="shared" si="26"/>
        <v>0</v>
      </c>
      <c r="L140" s="36">
        <f t="shared" si="26"/>
        <v>0</v>
      </c>
      <c r="M140" s="36">
        <f t="shared" si="26"/>
        <v>0</v>
      </c>
      <c r="N140" s="36">
        <f t="shared" si="27"/>
        <v>0</v>
      </c>
      <c r="O140" s="36">
        <f t="shared" si="27"/>
        <v>0</v>
      </c>
      <c r="P140" s="36">
        <f t="shared" si="27"/>
        <v>0</v>
      </c>
      <c r="Q140" s="36">
        <f t="shared" si="27"/>
        <v>0</v>
      </c>
      <c r="R140" s="36">
        <f t="shared" si="27"/>
        <v>0</v>
      </c>
      <c r="S140" s="36">
        <f t="shared" si="27"/>
        <v>0</v>
      </c>
      <c r="T140" s="36">
        <f t="shared" si="27"/>
        <v>0</v>
      </c>
      <c r="U140" s="36">
        <f t="shared" si="27"/>
        <v>0</v>
      </c>
      <c r="V140" s="36">
        <f t="shared" si="27"/>
        <v>0</v>
      </c>
      <c r="W140" s="36">
        <f t="shared" si="27"/>
        <v>0</v>
      </c>
      <c r="X140" s="36">
        <f t="shared" si="27"/>
        <v>0</v>
      </c>
      <c r="Y140" s="36">
        <f t="shared" si="27"/>
        <v>0</v>
      </c>
      <c r="Z140" s="36">
        <f t="shared" si="27"/>
        <v>0</v>
      </c>
      <c r="AA140" s="36">
        <f t="shared" si="27"/>
        <v>0</v>
      </c>
      <c r="AB140" s="36">
        <f t="shared" si="27"/>
        <v>0</v>
      </c>
      <c r="AC140" s="59"/>
    </row>
    <row r="141" ht="16.05" customHeight="1" spans="1:29">
      <c r="A141" s="43" t="s">
        <v>12741</v>
      </c>
      <c r="B141" s="317" t="s">
        <v>12742</v>
      </c>
      <c r="C141" s="318">
        <f t="shared" si="28"/>
        <v>0</v>
      </c>
      <c r="D141" s="36">
        <f t="shared" ref="D141:M150" si="29">SUMPRODUCT(D$377:D$599*(LEFT($A$377:$A$599,LEN($A141))=$A141))</f>
        <v>0</v>
      </c>
      <c r="E141" s="36">
        <f t="shared" si="29"/>
        <v>0</v>
      </c>
      <c r="F141" s="36">
        <f t="shared" si="29"/>
        <v>0</v>
      </c>
      <c r="G141" s="36">
        <f t="shared" si="29"/>
        <v>0</v>
      </c>
      <c r="H141" s="36">
        <f t="shared" si="29"/>
        <v>0</v>
      </c>
      <c r="I141" s="36">
        <f t="shared" si="29"/>
        <v>0</v>
      </c>
      <c r="J141" s="36">
        <f t="shared" si="29"/>
        <v>0</v>
      </c>
      <c r="K141" s="36">
        <f t="shared" si="29"/>
        <v>0</v>
      </c>
      <c r="L141" s="36">
        <f t="shared" si="29"/>
        <v>0</v>
      </c>
      <c r="M141" s="36">
        <f t="shared" si="29"/>
        <v>0</v>
      </c>
      <c r="N141" s="36">
        <f t="shared" ref="N141:AB150" si="30">SUMPRODUCT(N$377:N$599*(LEFT($A$377:$A$599,LEN($A141))=$A141))</f>
        <v>0</v>
      </c>
      <c r="O141" s="36">
        <f t="shared" si="30"/>
        <v>0</v>
      </c>
      <c r="P141" s="36">
        <f t="shared" si="30"/>
        <v>0</v>
      </c>
      <c r="Q141" s="36">
        <f t="shared" si="30"/>
        <v>0</v>
      </c>
      <c r="R141" s="36">
        <f t="shared" si="30"/>
        <v>0</v>
      </c>
      <c r="S141" s="36">
        <f t="shared" si="30"/>
        <v>0</v>
      </c>
      <c r="T141" s="36">
        <f t="shared" si="30"/>
        <v>0</v>
      </c>
      <c r="U141" s="36">
        <f t="shared" si="30"/>
        <v>0</v>
      </c>
      <c r="V141" s="36">
        <f t="shared" si="30"/>
        <v>0</v>
      </c>
      <c r="W141" s="36">
        <f t="shared" si="30"/>
        <v>0</v>
      </c>
      <c r="X141" s="36">
        <f t="shared" si="30"/>
        <v>0</v>
      </c>
      <c r="Y141" s="36">
        <f t="shared" si="30"/>
        <v>0</v>
      </c>
      <c r="Z141" s="36">
        <f t="shared" si="30"/>
        <v>0</v>
      </c>
      <c r="AA141" s="36">
        <f t="shared" si="30"/>
        <v>0</v>
      </c>
      <c r="AB141" s="36">
        <f t="shared" si="30"/>
        <v>0</v>
      </c>
      <c r="AC141" s="59"/>
    </row>
    <row r="142" ht="16.05" customHeight="1" spans="1:29">
      <c r="A142" s="43" t="s">
        <v>12743</v>
      </c>
      <c r="B142" s="317" t="s">
        <v>12744</v>
      </c>
      <c r="C142" s="318">
        <f t="shared" si="28"/>
        <v>0</v>
      </c>
      <c r="D142" s="36">
        <f t="shared" si="29"/>
        <v>0</v>
      </c>
      <c r="E142" s="36">
        <f t="shared" si="29"/>
        <v>0</v>
      </c>
      <c r="F142" s="36">
        <f t="shared" si="29"/>
        <v>0</v>
      </c>
      <c r="G142" s="36">
        <f t="shared" si="29"/>
        <v>0</v>
      </c>
      <c r="H142" s="36">
        <f t="shared" si="29"/>
        <v>0</v>
      </c>
      <c r="I142" s="36">
        <f t="shared" si="29"/>
        <v>0</v>
      </c>
      <c r="J142" s="36">
        <f t="shared" si="29"/>
        <v>0</v>
      </c>
      <c r="K142" s="36">
        <f t="shared" si="29"/>
        <v>0</v>
      </c>
      <c r="L142" s="36">
        <f t="shared" si="29"/>
        <v>0</v>
      </c>
      <c r="M142" s="36">
        <f t="shared" si="29"/>
        <v>0</v>
      </c>
      <c r="N142" s="36">
        <f t="shared" si="30"/>
        <v>0</v>
      </c>
      <c r="O142" s="36">
        <f t="shared" si="30"/>
        <v>0</v>
      </c>
      <c r="P142" s="36">
        <f t="shared" si="30"/>
        <v>0</v>
      </c>
      <c r="Q142" s="36">
        <f t="shared" si="30"/>
        <v>0</v>
      </c>
      <c r="R142" s="36">
        <f t="shared" si="30"/>
        <v>0</v>
      </c>
      <c r="S142" s="36">
        <f t="shared" si="30"/>
        <v>0</v>
      </c>
      <c r="T142" s="36">
        <f t="shared" si="30"/>
        <v>0</v>
      </c>
      <c r="U142" s="36">
        <f t="shared" si="30"/>
        <v>0</v>
      </c>
      <c r="V142" s="36">
        <f t="shared" si="30"/>
        <v>0</v>
      </c>
      <c r="W142" s="36">
        <f t="shared" si="30"/>
        <v>0</v>
      </c>
      <c r="X142" s="36">
        <f t="shared" si="30"/>
        <v>0</v>
      </c>
      <c r="Y142" s="36">
        <f t="shared" si="30"/>
        <v>0</v>
      </c>
      <c r="Z142" s="36">
        <f t="shared" si="30"/>
        <v>0</v>
      </c>
      <c r="AA142" s="36">
        <f t="shared" si="30"/>
        <v>0</v>
      </c>
      <c r="AB142" s="36">
        <f t="shared" si="30"/>
        <v>0</v>
      </c>
      <c r="AC142" s="59"/>
    </row>
    <row r="143" ht="16.05" customHeight="1" spans="1:29">
      <c r="A143" s="43" t="s">
        <v>12745</v>
      </c>
      <c r="B143" s="317" t="s">
        <v>12746</v>
      </c>
      <c r="C143" s="318">
        <f t="shared" si="28"/>
        <v>0</v>
      </c>
      <c r="D143" s="36">
        <f t="shared" si="29"/>
        <v>0</v>
      </c>
      <c r="E143" s="36">
        <f t="shared" si="29"/>
        <v>0</v>
      </c>
      <c r="F143" s="36">
        <f t="shared" si="29"/>
        <v>0</v>
      </c>
      <c r="G143" s="36">
        <f t="shared" si="29"/>
        <v>0</v>
      </c>
      <c r="H143" s="36">
        <f t="shared" si="29"/>
        <v>0</v>
      </c>
      <c r="I143" s="36">
        <f t="shared" si="29"/>
        <v>0</v>
      </c>
      <c r="J143" s="36">
        <f t="shared" si="29"/>
        <v>0</v>
      </c>
      <c r="K143" s="36">
        <f t="shared" si="29"/>
        <v>0</v>
      </c>
      <c r="L143" s="36">
        <f t="shared" si="29"/>
        <v>0</v>
      </c>
      <c r="M143" s="36">
        <f t="shared" si="29"/>
        <v>0</v>
      </c>
      <c r="N143" s="36">
        <f t="shared" si="30"/>
        <v>0</v>
      </c>
      <c r="O143" s="36">
        <f t="shared" si="30"/>
        <v>0</v>
      </c>
      <c r="P143" s="36">
        <f t="shared" si="30"/>
        <v>0</v>
      </c>
      <c r="Q143" s="36">
        <f t="shared" si="30"/>
        <v>0</v>
      </c>
      <c r="R143" s="36">
        <f t="shared" si="30"/>
        <v>0</v>
      </c>
      <c r="S143" s="36">
        <f t="shared" si="30"/>
        <v>0</v>
      </c>
      <c r="T143" s="36">
        <f t="shared" si="30"/>
        <v>0</v>
      </c>
      <c r="U143" s="36">
        <f t="shared" si="30"/>
        <v>0</v>
      </c>
      <c r="V143" s="36">
        <f t="shared" si="30"/>
        <v>0</v>
      </c>
      <c r="W143" s="36">
        <f t="shared" si="30"/>
        <v>0</v>
      </c>
      <c r="X143" s="36">
        <f t="shared" si="30"/>
        <v>0</v>
      </c>
      <c r="Y143" s="36">
        <f t="shared" si="30"/>
        <v>0</v>
      </c>
      <c r="Z143" s="36">
        <f t="shared" si="30"/>
        <v>0</v>
      </c>
      <c r="AA143" s="36">
        <f t="shared" si="30"/>
        <v>0</v>
      </c>
      <c r="AB143" s="36">
        <f t="shared" si="30"/>
        <v>0</v>
      </c>
      <c r="AC143" s="59"/>
    </row>
    <row r="144" ht="16.05" customHeight="1" spans="1:29">
      <c r="A144" s="43" t="s">
        <v>12747</v>
      </c>
      <c r="B144" s="317" t="s">
        <v>12748</v>
      </c>
      <c r="C144" s="318">
        <f t="shared" si="28"/>
        <v>0</v>
      </c>
      <c r="D144" s="36">
        <f t="shared" si="29"/>
        <v>0</v>
      </c>
      <c r="E144" s="36">
        <f t="shared" si="29"/>
        <v>0</v>
      </c>
      <c r="F144" s="36">
        <f t="shared" si="29"/>
        <v>0</v>
      </c>
      <c r="G144" s="36">
        <f t="shared" si="29"/>
        <v>0</v>
      </c>
      <c r="H144" s="36">
        <f t="shared" si="29"/>
        <v>0</v>
      </c>
      <c r="I144" s="36">
        <f t="shared" si="29"/>
        <v>0</v>
      </c>
      <c r="J144" s="36">
        <f t="shared" si="29"/>
        <v>0</v>
      </c>
      <c r="K144" s="36">
        <f t="shared" si="29"/>
        <v>0</v>
      </c>
      <c r="L144" s="36">
        <f t="shared" si="29"/>
        <v>0</v>
      </c>
      <c r="M144" s="36">
        <f t="shared" si="29"/>
        <v>0</v>
      </c>
      <c r="N144" s="36">
        <f t="shared" si="30"/>
        <v>0</v>
      </c>
      <c r="O144" s="36">
        <f t="shared" si="30"/>
        <v>0</v>
      </c>
      <c r="P144" s="36">
        <f t="shared" si="30"/>
        <v>0</v>
      </c>
      <c r="Q144" s="36">
        <f t="shared" si="30"/>
        <v>0</v>
      </c>
      <c r="R144" s="36">
        <f t="shared" si="30"/>
        <v>0</v>
      </c>
      <c r="S144" s="36">
        <f t="shared" si="30"/>
        <v>0</v>
      </c>
      <c r="T144" s="36">
        <f t="shared" si="30"/>
        <v>0</v>
      </c>
      <c r="U144" s="36">
        <f t="shared" si="30"/>
        <v>0</v>
      </c>
      <c r="V144" s="36">
        <f t="shared" si="30"/>
        <v>0</v>
      </c>
      <c r="W144" s="36">
        <f t="shared" si="30"/>
        <v>0</v>
      </c>
      <c r="X144" s="36">
        <f t="shared" si="30"/>
        <v>0</v>
      </c>
      <c r="Y144" s="36">
        <f t="shared" si="30"/>
        <v>0</v>
      </c>
      <c r="Z144" s="36">
        <f t="shared" si="30"/>
        <v>0</v>
      </c>
      <c r="AA144" s="36">
        <f t="shared" si="30"/>
        <v>0</v>
      </c>
      <c r="AB144" s="36">
        <f t="shared" si="30"/>
        <v>0</v>
      </c>
      <c r="AC144" s="59"/>
    </row>
    <row r="145" ht="16.05" customHeight="1" spans="1:29">
      <c r="A145" s="43" t="s">
        <v>12749</v>
      </c>
      <c r="B145" s="317" t="s">
        <v>12750</v>
      </c>
      <c r="C145" s="318">
        <f t="shared" si="28"/>
        <v>0</v>
      </c>
      <c r="D145" s="36">
        <f t="shared" si="29"/>
        <v>0</v>
      </c>
      <c r="E145" s="36">
        <f t="shared" si="29"/>
        <v>0</v>
      </c>
      <c r="F145" s="36">
        <f t="shared" si="29"/>
        <v>0</v>
      </c>
      <c r="G145" s="36">
        <f t="shared" si="29"/>
        <v>0</v>
      </c>
      <c r="H145" s="36">
        <f t="shared" si="29"/>
        <v>0</v>
      </c>
      <c r="I145" s="36">
        <f t="shared" si="29"/>
        <v>0</v>
      </c>
      <c r="J145" s="36">
        <f t="shared" si="29"/>
        <v>0</v>
      </c>
      <c r="K145" s="36">
        <f t="shared" si="29"/>
        <v>0</v>
      </c>
      <c r="L145" s="36">
        <f t="shared" si="29"/>
        <v>0</v>
      </c>
      <c r="M145" s="36">
        <f t="shared" si="29"/>
        <v>0</v>
      </c>
      <c r="N145" s="36">
        <f t="shared" si="30"/>
        <v>0</v>
      </c>
      <c r="O145" s="36">
        <f t="shared" si="30"/>
        <v>0</v>
      </c>
      <c r="P145" s="36">
        <f t="shared" si="30"/>
        <v>0</v>
      </c>
      <c r="Q145" s="36">
        <f t="shared" si="30"/>
        <v>0</v>
      </c>
      <c r="R145" s="36">
        <f t="shared" si="30"/>
        <v>0</v>
      </c>
      <c r="S145" s="36">
        <f t="shared" si="30"/>
        <v>0</v>
      </c>
      <c r="T145" s="36">
        <f t="shared" si="30"/>
        <v>0</v>
      </c>
      <c r="U145" s="36">
        <f t="shared" si="30"/>
        <v>0</v>
      </c>
      <c r="V145" s="36">
        <f t="shared" si="30"/>
        <v>0</v>
      </c>
      <c r="W145" s="36">
        <f t="shared" si="30"/>
        <v>0</v>
      </c>
      <c r="X145" s="36">
        <f t="shared" si="30"/>
        <v>0</v>
      </c>
      <c r="Y145" s="36">
        <f t="shared" si="30"/>
        <v>0</v>
      </c>
      <c r="Z145" s="36">
        <f t="shared" si="30"/>
        <v>0</v>
      </c>
      <c r="AA145" s="36">
        <f t="shared" si="30"/>
        <v>0</v>
      </c>
      <c r="AB145" s="36">
        <f t="shared" si="30"/>
        <v>0</v>
      </c>
      <c r="AC145" s="59"/>
    </row>
    <row r="146" ht="16.05" customHeight="1" spans="1:29">
      <c r="A146" s="43" t="s">
        <v>12751</v>
      </c>
      <c r="B146" s="317" t="s">
        <v>12752</v>
      </c>
      <c r="C146" s="318">
        <f t="shared" si="28"/>
        <v>0</v>
      </c>
      <c r="D146" s="36">
        <f t="shared" si="29"/>
        <v>0</v>
      </c>
      <c r="E146" s="36">
        <f t="shared" si="29"/>
        <v>0</v>
      </c>
      <c r="F146" s="36">
        <f t="shared" si="29"/>
        <v>0</v>
      </c>
      <c r="G146" s="36">
        <f t="shared" si="29"/>
        <v>0</v>
      </c>
      <c r="H146" s="36">
        <f t="shared" si="29"/>
        <v>0</v>
      </c>
      <c r="I146" s="36">
        <f t="shared" si="29"/>
        <v>0</v>
      </c>
      <c r="J146" s="36">
        <f t="shared" si="29"/>
        <v>0</v>
      </c>
      <c r="K146" s="36">
        <f t="shared" si="29"/>
        <v>0</v>
      </c>
      <c r="L146" s="36">
        <f t="shared" si="29"/>
        <v>0</v>
      </c>
      <c r="M146" s="36">
        <f t="shared" si="29"/>
        <v>0</v>
      </c>
      <c r="N146" s="36">
        <f t="shared" si="30"/>
        <v>0</v>
      </c>
      <c r="O146" s="36">
        <f t="shared" si="30"/>
        <v>0</v>
      </c>
      <c r="P146" s="36">
        <f t="shared" si="30"/>
        <v>0</v>
      </c>
      <c r="Q146" s="36">
        <f t="shared" si="30"/>
        <v>0</v>
      </c>
      <c r="R146" s="36">
        <f t="shared" si="30"/>
        <v>0</v>
      </c>
      <c r="S146" s="36">
        <f t="shared" si="30"/>
        <v>0</v>
      </c>
      <c r="T146" s="36">
        <f t="shared" si="30"/>
        <v>0</v>
      </c>
      <c r="U146" s="36">
        <f t="shared" si="30"/>
        <v>0</v>
      </c>
      <c r="V146" s="36">
        <f t="shared" si="30"/>
        <v>0</v>
      </c>
      <c r="W146" s="36">
        <f t="shared" si="30"/>
        <v>0</v>
      </c>
      <c r="X146" s="36">
        <f t="shared" si="30"/>
        <v>0</v>
      </c>
      <c r="Y146" s="36">
        <f t="shared" si="30"/>
        <v>0</v>
      </c>
      <c r="Z146" s="36">
        <f t="shared" si="30"/>
        <v>0</v>
      </c>
      <c r="AA146" s="36">
        <f t="shared" si="30"/>
        <v>0</v>
      </c>
      <c r="AB146" s="36">
        <f t="shared" si="30"/>
        <v>0</v>
      </c>
      <c r="AC146" s="59"/>
    </row>
    <row r="147" ht="16.05" customHeight="1" spans="1:29">
      <c r="A147" s="43" t="s">
        <v>12753</v>
      </c>
      <c r="B147" s="317" t="s">
        <v>12754</v>
      </c>
      <c r="C147" s="318">
        <f t="shared" si="28"/>
        <v>0</v>
      </c>
      <c r="D147" s="36">
        <f t="shared" si="29"/>
        <v>0</v>
      </c>
      <c r="E147" s="36">
        <f t="shared" si="29"/>
        <v>0</v>
      </c>
      <c r="F147" s="36">
        <f t="shared" si="29"/>
        <v>0</v>
      </c>
      <c r="G147" s="36">
        <f t="shared" si="29"/>
        <v>0</v>
      </c>
      <c r="H147" s="36">
        <f t="shared" si="29"/>
        <v>0</v>
      </c>
      <c r="I147" s="36">
        <f t="shared" si="29"/>
        <v>0</v>
      </c>
      <c r="J147" s="36">
        <f t="shared" si="29"/>
        <v>0</v>
      </c>
      <c r="K147" s="36">
        <f t="shared" si="29"/>
        <v>0</v>
      </c>
      <c r="L147" s="36">
        <f t="shared" si="29"/>
        <v>0</v>
      </c>
      <c r="M147" s="36">
        <f t="shared" si="29"/>
        <v>0</v>
      </c>
      <c r="N147" s="36">
        <f t="shared" si="30"/>
        <v>0</v>
      </c>
      <c r="O147" s="36">
        <f t="shared" si="30"/>
        <v>0</v>
      </c>
      <c r="P147" s="36">
        <f t="shared" si="30"/>
        <v>0</v>
      </c>
      <c r="Q147" s="36">
        <f t="shared" si="30"/>
        <v>0</v>
      </c>
      <c r="R147" s="36">
        <f t="shared" si="30"/>
        <v>0</v>
      </c>
      <c r="S147" s="36">
        <f t="shared" si="30"/>
        <v>0</v>
      </c>
      <c r="T147" s="36">
        <f t="shared" si="30"/>
        <v>0</v>
      </c>
      <c r="U147" s="36">
        <f t="shared" si="30"/>
        <v>0</v>
      </c>
      <c r="V147" s="36">
        <f t="shared" si="30"/>
        <v>0</v>
      </c>
      <c r="W147" s="36">
        <f t="shared" si="30"/>
        <v>0</v>
      </c>
      <c r="X147" s="36">
        <f t="shared" si="30"/>
        <v>0</v>
      </c>
      <c r="Y147" s="36">
        <f t="shared" si="30"/>
        <v>0</v>
      </c>
      <c r="Z147" s="36">
        <f t="shared" si="30"/>
        <v>0</v>
      </c>
      <c r="AA147" s="36">
        <f t="shared" si="30"/>
        <v>0</v>
      </c>
      <c r="AB147" s="36">
        <f t="shared" si="30"/>
        <v>0</v>
      </c>
      <c r="AC147" s="59"/>
    </row>
    <row r="148" ht="16.05" customHeight="1" spans="1:29">
      <c r="A148" s="43" t="s">
        <v>12755</v>
      </c>
      <c r="B148" s="317" t="s">
        <v>12756</v>
      </c>
      <c r="C148" s="318">
        <f t="shared" si="28"/>
        <v>0</v>
      </c>
      <c r="D148" s="36">
        <f t="shared" si="29"/>
        <v>0</v>
      </c>
      <c r="E148" s="36">
        <f t="shared" si="29"/>
        <v>0</v>
      </c>
      <c r="F148" s="36">
        <f t="shared" si="29"/>
        <v>0</v>
      </c>
      <c r="G148" s="36">
        <f t="shared" si="29"/>
        <v>0</v>
      </c>
      <c r="H148" s="36">
        <f t="shared" si="29"/>
        <v>0</v>
      </c>
      <c r="I148" s="36">
        <f t="shared" si="29"/>
        <v>0</v>
      </c>
      <c r="J148" s="36">
        <f t="shared" si="29"/>
        <v>0</v>
      </c>
      <c r="K148" s="36">
        <f t="shared" si="29"/>
        <v>0</v>
      </c>
      <c r="L148" s="36">
        <f t="shared" si="29"/>
        <v>0</v>
      </c>
      <c r="M148" s="36">
        <f t="shared" si="29"/>
        <v>0</v>
      </c>
      <c r="N148" s="36">
        <f t="shared" si="30"/>
        <v>0</v>
      </c>
      <c r="O148" s="36">
        <f t="shared" si="30"/>
        <v>0</v>
      </c>
      <c r="P148" s="36">
        <f t="shared" si="30"/>
        <v>0</v>
      </c>
      <c r="Q148" s="36">
        <f t="shared" si="30"/>
        <v>0</v>
      </c>
      <c r="R148" s="36">
        <f t="shared" si="30"/>
        <v>0</v>
      </c>
      <c r="S148" s="36">
        <f t="shared" si="30"/>
        <v>0</v>
      </c>
      <c r="T148" s="36">
        <f t="shared" si="30"/>
        <v>0</v>
      </c>
      <c r="U148" s="36">
        <f t="shared" si="30"/>
        <v>0</v>
      </c>
      <c r="V148" s="36">
        <f t="shared" si="30"/>
        <v>0</v>
      </c>
      <c r="W148" s="36">
        <f t="shared" si="30"/>
        <v>0</v>
      </c>
      <c r="X148" s="36">
        <f t="shared" si="30"/>
        <v>0</v>
      </c>
      <c r="Y148" s="36">
        <f t="shared" si="30"/>
        <v>0</v>
      </c>
      <c r="Z148" s="36">
        <f t="shared" si="30"/>
        <v>0</v>
      </c>
      <c r="AA148" s="36">
        <f t="shared" si="30"/>
        <v>0</v>
      </c>
      <c r="AB148" s="36">
        <f t="shared" si="30"/>
        <v>0</v>
      </c>
      <c r="AC148" s="59"/>
    </row>
    <row r="149" ht="16.05" customHeight="1" spans="1:29">
      <c r="A149" s="43" t="s">
        <v>12757</v>
      </c>
      <c r="B149" s="317" t="s">
        <v>12758</v>
      </c>
      <c r="C149" s="318">
        <f t="shared" si="28"/>
        <v>0</v>
      </c>
      <c r="D149" s="36">
        <f t="shared" si="29"/>
        <v>0</v>
      </c>
      <c r="E149" s="36">
        <f t="shared" si="29"/>
        <v>0</v>
      </c>
      <c r="F149" s="36">
        <f t="shared" si="29"/>
        <v>0</v>
      </c>
      <c r="G149" s="36">
        <f t="shared" si="29"/>
        <v>0</v>
      </c>
      <c r="H149" s="36">
        <f t="shared" si="29"/>
        <v>0</v>
      </c>
      <c r="I149" s="36">
        <f t="shared" si="29"/>
        <v>0</v>
      </c>
      <c r="J149" s="36">
        <f t="shared" si="29"/>
        <v>0</v>
      </c>
      <c r="K149" s="36">
        <f t="shared" si="29"/>
        <v>0</v>
      </c>
      <c r="L149" s="36">
        <f t="shared" si="29"/>
        <v>0</v>
      </c>
      <c r="M149" s="36">
        <f t="shared" si="29"/>
        <v>0</v>
      </c>
      <c r="N149" s="36">
        <f t="shared" si="30"/>
        <v>0</v>
      </c>
      <c r="O149" s="36">
        <f t="shared" si="30"/>
        <v>0</v>
      </c>
      <c r="P149" s="36">
        <f t="shared" si="30"/>
        <v>0</v>
      </c>
      <c r="Q149" s="36">
        <f t="shared" si="30"/>
        <v>0</v>
      </c>
      <c r="R149" s="36">
        <f t="shared" si="30"/>
        <v>0</v>
      </c>
      <c r="S149" s="36">
        <f t="shared" si="30"/>
        <v>0</v>
      </c>
      <c r="T149" s="36">
        <f t="shared" si="30"/>
        <v>0</v>
      </c>
      <c r="U149" s="36">
        <f t="shared" si="30"/>
        <v>0</v>
      </c>
      <c r="V149" s="36">
        <f t="shared" si="30"/>
        <v>0</v>
      </c>
      <c r="W149" s="36">
        <f t="shared" si="30"/>
        <v>0</v>
      </c>
      <c r="X149" s="36">
        <f t="shared" si="30"/>
        <v>0</v>
      </c>
      <c r="Y149" s="36">
        <f t="shared" si="30"/>
        <v>0</v>
      </c>
      <c r="Z149" s="36">
        <f t="shared" si="30"/>
        <v>0</v>
      </c>
      <c r="AA149" s="36">
        <f t="shared" si="30"/>
        <v>0</v>
      </c>
      <c r="AB149" s="36">
        <f t="shared" si="30"/>
        <v>0</v>
      </c>
      <c r="AC149" s="59"/>
    </row>
    <row r="150" ht="16.05" customHeight="1" spans="1:29">
      <c r="A150" s="43" t="s">
        <v>12759</v>
      </c>
      <c r="B150" s="317" t="s">
        <v>12760</v>
      </c>
      <c r="C150" s="318">
        <f t="shared" si="28"/>
        <v>0</v>
      </c>
      <c r="D150" s="36">
        <f t="shared" si="29"/>
        <v>0</v>
      </c>
      <c r="E150" s="36">
        <f t="shared" si="29"/>
        <v>0</v>
      </c>
      <c r="F150" s="36">
        <f t="shared" si="29"/>
        <v>0</v>
      </c>
      <c r="G150" s="36">
        <f t="shared" si="29"/>
        <v>0</v>
      </c>
      <c r="H150" s="36">
        <f t="shared" si="29"/>
        <v>0</v>
      </c>
      <c r="I150" s="36">
        <f t="shared" si="29"/>
        <v>0</v>
      </c>
      <c r="J150" s="36">
        <f t="shared" si="29"/>
        <v>0</v>
      </c>
      <c r="K150" s="36">
        <f t="shared" si="29"/>
        <v>0</v>
      </c>
      <c r="L150" s="36">
        <f t="shared" si="29"/>
        <v>0</v>
      </c>
      <c r="M150" s="36">
        <f t="shared" si="29"/>
        <v>0</v>
      </c>
      <c r="N150" s="36">
        <f t="shared" si="30"/>
        <v>0</v>
      </c>
      <c r="O150" s="36">
        <f t="shared" si="30"/>
        <v>0</v>
      </c>
      <c r="P150" s="36">
        <f t="shared" si="30"/>
        <v>0</v>
      </c>
      <c r="Q150" s="36">
        <f t="shared" si="30"/>
        <v>0</v>
      </c>
      <c r="R150" s="36">
        <f t="shared" si="30"/>
        <v>0</v>
      </c>
      <c r="S150" s="36">
        <f t="shared" si="30"/>
        <v>0</v>
      </c>
      <c r="T150" s="36">
        <f t="shared" si="30"/>
        <v>0</v>
      </c>
      <c r="U150" s="36">
        <f t="shared" si="30"/>
        <v>0</v>
      </c>
      <c r="V150" s="36">
        <f t="shared" si="30"/>
        <v>0</v>
      </c>
      <c r="W150" s="36">
        <f t="shared" si="30"/>
        <v>0</v>
      </c>
      <c r="X150" s="36">
        <f t="shared" si="30"/>
        <v>0</v>
      </c>
      <c r="Y150" s="36">
        <f t="shared" si="30"/>
        <v>0</v>
      </c>
      <c r="Z150" s="36">
        <f t="shared" si="30"/>
        <v>0</v>
      </c>
      <c r="AA150" s="36">
        <f t="shared" si="30"/>
        <v>0</v>
      </c>
      <c r="AB150" s="36">
        <f t="shared" si="30"/>
        <v>0</v>
      </c>
      <c r="AC150" s="59"/>
    </row>
    <row r="151" ht="16.05" customHeight="1" spans="1:29">
      <c r="A151" s="43" t="s">
        <v>12761</v>
      </c>
      <c r="B151" s="317" t="s">
        <v>12762</v>
      </c>
      <c r="C151" s="318">
        <f t="shared" si="28"/>
        <v>0</v>
      </c>
      <c r="D151" s="36">
        <f t="shared" ref="D151:M160" si="31">SUMPRODUCT(D$377:D$599*(LEFT($A$377:$A$599,LEN($A151))=$A151))</f>
        <v>0</v>
      </c>
      <c r="E151" s="36">
        <f t="shared" si="31"/>
        <v>0</v>
      </c>
      <c r="F151" s="36">
        <f t="shared" si="31"/>
        <v>0</v>
      </c>
      <c r="G151" s="36">
        <f t="shared" si="31"/>
        <v>0</v>
      </c>
      <c r="H151" s="36">
        <f t="shared" si="31"/>
        <v>0</v>
      </c>
      <c r="I151" s="36">
        <f t="shared" si="31"/>
        <v>0</v>
      </c>
      <c r="J151" s="36">
        <f t="shared" si="31"/>
        <v>0</v>
      </c>
      <c r="K151" s="36">
        <f t="shared" si="31"/>
        <v>0</v>
      </c>
      <c r="L151" s="36">
        <f t="shared" si="31"/>
        <v>0</v>
      </c>
      <c r="M151" s="36">
        <f t="shared" si="31"/>
        <v>0</v>
      </c>
      <c r="N151" s="36">
        <f t="shared" ref="N151:AB160" si="32">SUMPRODUCT(N$377:N$599*(LEFT($A$377:$A$599,LEN($A151))=$A151))</f>
        <v>0</v>
      </c>
      <c r="O151" s="36">
        <f t="shared" si="32"/>
        <v>0</v>
      </c>
      <c r="P151" s="36">
        <f t="shared" si="32"/>
        <v>0</v>
      </c>
      <c r="Q151" s="36">
        <f t="shared" si="32"/>
        <v>0</v>
      </c>
      <c r="R151" s="36">
        <f t="shared" si="32"/>
        <v>0</v>
      </c>
      <c r="S151" s="36">
        <f t="shared" si="32"/>
        <v>0</v>
      </c>
      <c r="T151" s="36">
        <f t="shared" si="32"/>
        <v>0</v>
      </c>
      <c r="U151" s="36">
        <f t="shared" si="32"/>
        <v>0</v>
      </c>
      <c r="V151" s="36">
        <f t="shared" si="32"/>
        <v>0</v>
      </c>
      <c r="W151" s="36">
        <f t="shared" si="32"/>
        <v>0</v>
      </c>
      <c r="X151" s="36">
        <f t="shared" si="32"/>
        <v>0</v>
      </c>
      <c r="Y151" s="36">
        <f t="shared" si="32"/>
        <v>0</v>
      </c>
      <c r="Z151" s="36">
        <f t="shared" si="32"/>
        <v>0</v>
      </c>
      <c r="AA151" s="36">
        <f t="shared" si="32"/>
        <v>0</v>
      </c>
      <c r="AB151" s="36">
        <f t="shared" si="32"/>
        <v>0</v>
      </c>
      <c r="AC151" s="59"/>
    </row>
    <row r="152" ht="16.05" customHeight="1" spans="1:29">
      <c r="A152" s="43" t="s">
        <v>12763</v>
      </c>
      <c r="B152" s="317" t="s">
        <v>12764</v>
      </c>
      <c r="C152" s="318">
        <f t="shared" si="28"/>
        <v>0</v>
      </c>
      <c r="D152" s="36">
        <f t="shared" si="31"/>
        <v>0</v>
      </c>
      <c r="E152" s="36">
        <f t="shared" si="31"/>
        <v>0</v>
      </c>
      <c r="F152" s="36">
        <f t="shared" si="31"/>
        <v>0</v>
      </c>
      <c r="G152" s="36">
        <f t="shared" si="31"/>
        <v>0</v>
      </c>
      <c r="H152" s="36">
        <f t="shared" si="31"/>
        <v>0</v>
      </c>
      <c r="I152" s="36">
        <f t="shared" si="31"/>
        <v>0</v>
      </c>
      <c r="J152" s="36">
        <f t="shared" si="31"/>
        <v>0</v>
      </c>
      <c r="K152" s="36">
        <f t="shared" si="31"/>
        <v>0</v>
      </c>
      <c r="L152" s="36">
        <f t="shared" si="31"/>
        <v>0</v>
      </c>
      <c r="M152" s="36">
        <f t="shared" si="31"/>
        <v>0</v>
      </c>
      <c r="N152" s="36">
        <f t="shared" si="32"/>
        <v>0</v>
      </c>
      <c r="O152" s="36">
        <f t="shared" si="32"/>
        <v>0</v>
      </c>
      <c r="P152" s="36">
        <f t="shared" si="32"/>
        <v>0</v>
      </c>
      <c r="Q152" s="36">
        <f t="shared" si="32"/>
        <v>0</v>
      </c>
      <c r="R152" s="36">
        <f t="shared" si="32"/>
        <v>0</v>
      </c>
      <c r="S152" s="36">
        <f t="shared" si="32"/>
        <v>0</v>
      </c>
      <c r="T152" s="36">
        <f t="shared" si="32"/>
        <v>0</v>
      </c>
      <c r="U152" s="36">
        <f t="shared" si="32"/>
        <v>0</v>
      </c>
      <c r="V152" s="36">
        <f t="shared" si="32"/>
        <v>0</v>
      </c>
      <c r="W152" s="36">
        <f t="shared" si="32"/>
        <v>0</v>
      </c>
      <c r="X152" s="36">
        <f t="shared" si="32"/>
        <v>0</v>
      </c>
      <c r="Y152" s="36">
        <f t="shared" si="32"/>
        <v>0</v>
      </c>
      <c r="Z152" s="36">
        <f t="shared" si="32"/>
        <v>0</v>
      </c>
      <c r="AA152" s="36">
        <f t="shared" si="32"/>
        <v>0</v>
      </c>
      <c r="AB152" s="36">
        <f t="shared" si="32"/>
        <v>0</v>
      </c>
      <c r="AC152" s="59"/>
    </row>
    <row r="153" ht="16.05" customHeight="1" spans="1:29">
      <c r="A153" s="43" t="s">
        <v>12765</v>
      </c>
      <c r="B153" s="317" t="s">
        <v>12766</v>
      </c>
      <c r="C153" s="318">
        <f t="shared" si="28"/>
        <v>0</v>
      </c>
      <c r="D153" s="36">
        <f t="shared" si="31"/>
        <v>0</v>
      </c>
      <c r="E153" s="36">
        <f t="shared" si="31"/>
        <v>0</v>
      </c>
      <c r="F153" s="36">
        <f t="shared" si="31"/>
        <v>0</v>
      </c>
      <c r="G153" s="36">
        <f t="shared" si="31"/>
        <v>0</v>
      </c>
      <c r="H153" s="36">
        <f t="shared" si="31"/>
        <v>0</v>
      </c>
      <c r="I153" s="36">
        <f t="shared" si="31"/>
        <v>0</v>
      </c>
      <c r="J153" s="36">
        <f t="shared" si="31"/>
        <v>0</v>
      </c>
      <c r="K153" s="36">
        <f t="shared" si="31"/>
        <v>0</v>
      </c>
      <c r="L153" s="36">
        <f t="shared" si="31"/>
        <v>0</v>
      </c>
      <c r="M153" s="36">
        <f t="shared" si="31"/>
        <v>0</v>
      </c>
      <c r="N153" s="36">
        <f t="shared" si="32"/>
        <v>0</v>
      </c>
      <c r="O153" s="36">
        <f t="shared" si="32"/>
        <v>0</v>
      </c>
      <c r="P153" s="36">
        <f t="shared" si="32"/>
        <v>0</v>
      </c>
      <c r="Q153" s="36">
        <f t="shared" si="32"/>
        <v>0</v>
      </c>
      <c r="R153" s="36">
        <f t="shared" si="32"/>
        <v>0</v>
      </c>
      <c r="S153" s="36">
        <f t="shared" si="32"/>
        <v>0</v>
      </c>
      <c r="T153" s="36">
        <f t="shared" si="32"/>
        <v>0</v>
      </c>
      <c r="U153" s="36">
        <f t="shared" si="32"/>
        <v>0</v>
      </c>
      <c r="V153" s="36">
        <f t="shared" si="32"/>
        <v>0</v>
      </c>
      <c r="W153" s="36">
        <f t="shared" si="32"/>
        <v>0</v>
      </c>
      <c r="X153" s="36">
        <f t="shared" si="32"/>
        <v>0</v>
      </c>
      <c r="Y153" s="36">
        <f t="shared" si="32"/>
        <v>0</v>
      </c>
      <c r="Z153" s="36">
        <f t="shared" si="32"/>
        <v>0</v>
      </c>
      <c r="AA153" s="36">
        <f t="shared" si="32"/>
        <v>0</v>
      </c>
      <c r="AB153" s="36">
        <f t="shared" si="32"/>
        <v>0</v>
      </c>
      <c r="AC153" s="59"/>
    </row>
    <row r="154" ht="16.05" customHeight="1" spans="1:29">
      <c r="A154" s="43" t="s">
        <v>12767</v>
      </c>
      <c r="B154" s="317" t="s">
        <v>12768</v>
      </c>
      <c r="C154" s="318">
        <f t="shared" si="28"/>
        <v>0</v>
      </c>
      <c r="D154" s="36">
        <f t="shared" si="31"/>
        <v>0</v>
      </c>
      <c r="E154" s="36">
        <f t="shared" si="31"/>
        <v>0</v>
      </c>
      <c r="F154" s="36">
        <f t="shared" si="31"/>
        <v>0</v>
      </c>
      <c r="G154" s="36">
        <f t="shared" si="31"/>
        <v>0</v>
      </c>
      <c r="H154" s="36">
        <f t="shared" si="31"/>
        <v>0</v>
      </c>
      <c r="I154" s="36">
        <f t="shared" si="31"/>
        <v>0</v>
      </c>
      <c r="J154" s="36">
        <f t="shared" si="31"/>
        <v>0</v>
      </c>
      <c r="K154" s="36">
        <f t="shared" si="31"/>
        <v>0</v>
      </c>
      <c r="L154" s="36">
        <f t="shared" si="31"/>
        <v>0</v>
      </c>
      <c r="M154" s="36">
        <f t="shared" si="31"/>
        <v>0</v>
      </c>
      <c r="N154" s="36">
        <f t="shared" si="32"/>
        <v>0</v>
      </c>
      <c r="O154" s="36">
        <f t="shared" si="32"/>
        <v>0</v>
      </c>
      <c r="P154" s="36">
        <f t="shared" si="32"/>
        <v>0</v>
      </c>
      <c r="Q154" s="36">
        <f t="shared" si="32"/>
        <v>0</v>
      </c>
      <c r="R154" s="36">
        <f t="shared" si="32"/>
        <v>0</v>
      </c>
      <c r="S154" s="36">
        <f t="shared" si="32"/>
        <v>0</v>
      </c>
      <c r="T154" s="36">
        <f t="shared" si="32"/>
        <v>0</v>
      </c>
      <c r="U154" s="36">
        <f t="shared" si="32"/>
        <v>0</v>
      </c>
      <c r="V154" s="36">
        <f t="shared" si="32"/>
        <v>0</v>
      </c>
      <c r="W154" s="36">
        <f t="shared" si="32"/>
        <v>0</v>
      </c>
      <c r="X154" s="36">
        <f t="shared" si="32"/>
        <v>0</v>
      </c>
      <c r="Y154" s="36">
        <f t="shared" si="32"/>
        <v>0</v>
      </c>
      <c r="Z154" s="36">
        <f t="shared" si="32"/>
        <v>0</v>
      </c>
      <c r="AA154" s="36">
        <f t="shared" si="32"/>
        <v>0</v>
      </c>
      <c r="AB154" s="36">
        <f t="shared" si="32"/>
        <v>0</v>
      </c>
      <c r="AC154" s="59"/>
    </row>
    <row r="155" ht="16.05" customHeight="1" spans="1:29">
      <c r="A155" s="43" t="s">
        <v>12769</v>
      </c>
      <c r="B155" s="317" t="s">
        <v>12770</v>
      </c>
      <c r="C155" s="318">
        <f t="shared" si="28"/>
        <v>0</v>
      </c>
      <c r="D155" s="36">
        <f t="shared" si="31"/>
        <v>0</v>
      </c>
      <c r="E155" s="36">
        <f t="shared" si="31"/>
        <v>0</v>
      </c>
      <c r="F155" s="36">
        <f t="shared" si="31"/>
        <v>0</v>
      </c>
      <c r="G155" s="36">
        <f t="shared" si="31"/>
        <v>0</v>
      </c>
      <c r="H155" s="36">
        <f t="shared" si="31"/>
        <v>0</v>
      </c>
      <c r="I155" s="36">
        <f t="shared" si="31"/>
        <v>0</v>
      </c>
      <c r="J155" s="36">
        <f t="shared" si="31"/>
        <v>0</v>
      </c>
      <c r="K155" s="36">
        <f t="shared" si="31"/>
        <v>0</v>
      </c>
      <c r="L155" s="36">
        <f t="shared" si="31"/>
        <v>0</v>
      </c>
      <c r="M155" s="36">
        <f t="shared" si="31"/>
        <v>0</v>
      </c>
      <c r="N155" s="36">
        <f t="shared" si="32"/>
        <v>0</v>
      </c>
      <c r="O155" s="36">
        <f t="shared" si="32"/>
        <v>0</v>
      </c>
      <c r="P155" s="36">
        <f t="shared" si="32"/>
        <v>0</v>
      </c>
      <c r="Q155" s="36">
        <f t="shared" si="32"/>
        <v>0</v>
      </c>
      <c r="R155" s="36">
        <f t="shared" si="32"/>
        <v>0</v>
      </c>
      <c r="S155" s="36">
        <f t="shared" si="32"/>
        <v>0</v>
      </c>
      <c r="T155" s="36">
        <f t="shared" si="32"/>
        <v>0</v>
      </c>
      <c r="U155" s="36">
        <f t="shared" si="32"/>
        <v>0</v>
      </c>
      <c r="V155" s="36">
        <f t="shared" si="32"/>
        <v>0</v>
      </c>
      <c r="W155" s="36">
        <f t="shared" si="32"/>
        <v>0</v>
      </c>
      <c r="X155" s="36">
        <f t="shared" si="32"/>
        <v>0</v>
      </c>
      <c r="Y155" s="36">
        <f t="shared" si="32"/>
        <v>0</v>
      </c>
      <c r="Z155" s="36">
        <f t="shared" si="32"/>
        <v>0</v>
      </c>
      <c r="AA155" s="36">
        <f t="shared" si="32"/>
        <v>0</v>
      </c>
      <c r="AB155" s="36">
        <f t="shared" si="32"/>
        <v>0</v>
      </c>
      <c r="AC155" s="59"/>
    </row>
    <row r="156" ht="16.05" customHeight="1" spans="1:29">
      <c r="A156" s="43" t="s">
        <v>12771</v>
      </c>
      <c r="B156" s="317" t="s">
        <v>12772</v>
      </c>
      <c r="C156" s="318">
        <f t="shared" si="28"/>
        <v>0</v>
      </c>
      <c r="D156" s="36">
        <f t="shared" si="31"/>
        <v>0</v>
      </c>
      <c r="E156" s="36">
        <f t="shared" si="31"/>
        <v>0</v>
      </c>
      <c r="F156" s="36">
        <f t="shared" si="31"/>
        <v>0</v>
      </c>
      <c r="G156" s="36">
        <f t="shared" si="31"/>
        <v>0</v>
      </c>
      <c r="H156" s="36">
        <f t="shared" si="31"/>
        <v>0</v>
      </c>
      <c r="I156" s="36">
        <f t="shared" si="31"/>
        <v>0</v>
      </c>
      <c r="J156" s="36">
        <f t="shared" si="31"/>
        <v>0</v>
      </c>
      <c r="K156" s="36">
        <f t="shared" si="31"/>
        <v>0</v>
      </c>
      <c r="L156" s="36">
        <f t="shared" si="31"/>
        <v>0</v>
      </c>
      <c r="M156" s="36">
        <f t="shared" si="31"/>
        <v>0</v>
      </c>
      <c r="N156" s="36">
        <f t="shared" si="32"/>
        <v>0</v>
      </c>
      <c r="O156" s="36">
        <f t="shared" si="32"/>
        <v>0</v>
      </c>
      <c r="P156" s="36">
        <f t="shared" si="32"/>
        <v>0</v>
      </c>
      <c r="Q156" s="36">
        <f t="shared" si="32"/>
        <v>0</v>
      </c>
      <c r="R156" s="36">
        <f t="shared" si="32"/>
        <v>0</v>
      </c>
      <c r="S156" s="36">
        <f t="shared" si="32"/>
        <v>0</v>
      </c>
      <c r="T156" s="36">
        <f t="shared" si="32"/>
        <v>0</v>
      </c>
      <c r="U156" s="36">
        <f t="shared" si="32"/>
        <v>0</v>
      </c>
      <c r="V156" s="36">
        <f t="shared" si="32"/>
        <v>0</v>
      </c>
      <c r="W156" s="36">
        <f t="shared" si="32"/>
        <v>0</v>
      </c>
      <c r="X156" s="36">
        <f t="shared" si="32"/>
        <v>0</v>
      </c>
      <c r="Y156" s="36">
        <f t="shared" si="32"/>
        <v>0</v>
      </c>
      <c r="Z156" s="36">
        <f t="shared" si="32"/>
        <v>0</v>
      </c>
      <c r="AA156" s="36">
        <f t="shared" si="32"/>
        <v>0</v>
      </c>
      <c r="AB156" s="36">
        <f t="shared" si="32"/>
        <v>0</v>
      </c>
      <c r="AC156" s="59"/>
    </row>
    <row r="157" ht="16.05" customHeight="1" spans="1:29">
      <c r="A157" s="43" t="s">
        <v>12773</v>
      </c>
      <c r="B157" s="317" t="s">
        <v>12774</v>
      </c>
      <c r="C157" s="318">
        <f t="shared" si="28"/>
        <v>0</v>
      </c>
      <c r="D157" s="36">
        <f t="shared" si="31"/>
        <v>0</v>
      </c>
      <c r="E157" s="36">
        <f t="shared" si="31"/>
        <v>0</v>
      </c>
      <c r="F157" s="36">
        <f t="shared" si="31"/>
        <v>0</v>
      </c>
      <c r="G157" s="36">
        <f t="shared" si="31"/>
        <v>0</v>
      </c>
      <c r="H157" s="36">
        <f t="shared" si="31"/>
        <v>0</v>
      </c>
      <c r="I157" s="36">
        <f t="shared" si="31"/>
        <v>0</v>
      </c>
      <c r="J157" s="36">
        <f t="shared" si="31"/>
        <v>0</v>
      </c>
      <c r="K157" s="36">
        <f t="shared" si="31"/>
        <v>0</v>
      </c>
      <c r="L157" s="36">
        <f t="shared" si="31"/>
        <v>0</v>
      </c>
      <c r="M157" s="36">
        <f t="shared" si="31"/>
        <v>0</v>
      </c>
      <c r="N157" s="36">
        <f t="shared" si="32"/>
        <v>0</v>
      </c>
      <c r="O157" s="36">
        <f t="shared" si="32"/>
        <v>0</v>
      </c>
      <c r="P157" s="36">
        <f t="shared" si="32"/>
        <v>0</v>
      </c>
      <c r="Q157" s="36">
        <f t="shared" si="32"/>
        <v>0</v>
      </c>
      <c r="R157" s="36">
        <f t="shared" si="32"/>
        <v>0</v>
      </c>
      <c r="S157" s="36">
        <f t="shared" si="32"/>
        <v>0</v>
      </c>
      <c r="T157" s="36">
        <f t="shared" si="32"/>
        <v>0</v>
      </c>
      <c r="U157" s="36">
        <f t="shared" si="32"/>
        <v>0</v>
      </c>
      <c r="V157" s="36">
        <f t="shared" si="32"/>
        <v>0</v>
      </c>
      <c r="W157" s="36">
        <f t="shared" si="32"/>
        <v>0</v>
      </c>
      <c r="X157" s="36">
        <f t="shared" si="32"/>
        <v>0</v>
      </c>
      <c r="Y157" s="36">
        <f t="shared" si="32"/>
        <v>0</v>
      </c>
      <c r="Z157" s="36">
        <f t="shared" si="32"/>
        <v>0</v>
      </c>
      <c r="AA157" s="36">
        <f t="shared" si="32"/>
        <v>0</v>
      </c>
      <c r="AB157" s="36">
        <f t="shared" si="32"/>
        <v>0</v>
      </c>
      <c r="AC157" s="59"/>
    </row>
    <row r="158" ht="16.05" customHeight="1" spans="1:29">
      <c r="A158" s="43" t="s">
        <v>12775</v>
      </c>
      <c r="B158" s="317" t="s">
        <v>12776</v>
      </c>
      <c r="C158" s="318">
        <f t="shared" si="28"/>
        <v>0</v>
      </c>
      <c r="D158" s="36">
        <f t="shared" si="31"/>
        <v>0</v>
      </c>
      <c r="E158" s="36">
        <f t="shared" si="31"/>
        <v>0</v>
      </c>
      <c r="F158" s="36">
        <f t="shared" si="31"/>
        <v>0</v>
      </c>
      <c r="G158" s="36">
        <f t="shared" si="31"/>
        <v>0</v>
      </c>
      <c r="H158" s="36">
        <f t="shared" si="31"/>
        <v>0</v>
      </c>
      <c r="I158" s="36">
        <f t="shared" si="31"/>
        <v>0</v>
      </c>
      <c r="J158" s="36">
        <f t="shared" si="31"/>
        <v>0</v>
      </c>
      <c r="K158" s="36">
        <f t="shared" si="31"/>
        <v>0</v>
      </c>
      <c r="L158" s="36">
        <f t="shared" si="31"/>
        <v>0</v>
      </c>
      <c r="M158" s="36">
        <f t="shared" si="31"/>
        <v>0</v>
      </c>
      <c r="N158" s="36">
        <f t="shared" si="32"/>
        <v>0</v>
      </c>
      <c r="O158" s="36">
        <f t="shared" si="32"/>
        <v>0</v>
      </c>
      <c r="P158" s="36">
        <f t="shared" si="32"/>
        <v>0</v>
      </c>
      <c r="Q158" s="36">
        <f t="shared" si="32"/>
        <v>0</v>
      </c>
      <c r="R158" s="36">
        <f t="shared" si="32"/>
        <v>0</v>
      </c>
      <c r="S158" s="36">
        <f t="shared" si="32"/>
        <v>0</v>
      </c>
      <c r="T158" s="36">
        <f t="shared" si="32"/>
        <v>0</v>
      </c>
      <c r="U158" s="36">
        <f t="shared" si="32"/>
        <v>0</v>
      </c>
      <c r="V158" s="36">
        <f t="shared" si="32"/>
        <v>0</v>
      </c>
      <c r="W158" s="36">
        <f t="shared" si="32"/>
        <v>0</v>
      </c>
      <c r="X158" s="36">
        <f t="shared" si="32"/>
        <v>0</v>
      </c>
      <c r="Y158" s="36">
        <f t="shared" si="32"/>
        <v>0</v>
      </c>
      <c r="Z158" s="36">
        <f t="shared" si="32"/>
        <v>0</v>
      </c>
      <c r="AA158" s="36">
        <f t="shared" si="32"/>
        <v>0</v>
      </c>
      <c r="AB158" s="36">
        <f t="shared" si="32"/>
        <v>0</v>
      </c>
      <c r="AC158" s="59"/>
    </row>
    <row r="159" ht="16.05" customHeight="1" spans="1:29">
      <c r="A159" s="43" t="s">
        <v>12777</v>
      </c>
      <c r="B159" s="317" t="s">
        <v>12778</v>
      </c>
      <c r="C159" s="318">
        <f t="shared" si="28"/>
        <v>0</v>
      </c>
      <c r="D159" s="36">
        <f t="shared" si="31"/>
        <v>0</v>
      </c>
      <c r="E159" s="36">
        <f t="shared" si="31"/>
        <v>0</v>
      </c>
      <c r="F159" s="36">
        <f t="shared" si="31"/>
        <v>0</v>
      </c>
      <c r="G159" s="36">
        <f t="shared" si="31"/>
        <v>0</v>
      </c>
      <c r="H159" s="36">
        <f t="shared" si="31"/>
        <v>0</v>
      </c>
      <c r="I159" s="36">
        <f t="shared" si="31"/>
        <v>0</v>
      </c>
      <c r="J159" s="36">
        <f t="shared" si="31"/>
        <v>0</v>
      </c>
      <c r="K159" s="36">
        <f t="shared" si="31"/>
        <v>0</v>
      </c>
      <c r="L159" s="36">
        <f t="shared" si="31"/>
        <v>0</v>
      </c>
      <c r="M159" s="36">
        <f t="shared" si="31"/>
        <v>0</v>
      </c>
      <c r="N159" s="36">
        <f t="shared" si="32"/>
        <v>0</v>
      </c>
      <c r="O159" s="36">
        <f t="shared" si="32"/>
        <v>0</v>
      </c>
      <c r="P159" s="36">
        <f t="shared" si="32"/>
        <v>0</v>
      </c>
      <c r="Q159" s="36">
        <f t="shared" si="32"/>
        <v>0</v>
      </c>
      <c r="R159" s="36">
        <f t="shared" si="32"/>
        <v>0</v>
      </c>
      <c r="S159" s="36">
        <f t="shared" si="32"/>
        <v>0</v>
      </c>
      <c r="T159" s="36">
        <f t="shared" si="32"/>
        <v>0</v>
      </c>
      <c r="U159" s="36">
        <f t="shared" si="32"/>
        <v>0</v>
      </c>
      <c r="V159" s="36">
        <f t="shared" si="32"/>
        <v>0</v>
      </c>
      <c r="W159" s="36">
        <f t="shared" si="32"/>
        <v>0</v>
      </c>
      <c r="X159" s="36">
        <f t="shared" si="32"/>
        <v>0</v>
      </c>
      <c r="Y159" s="36">
        <f t="shared" si="32"/>
        <v>0</v>
      </c>
      <c r="Z159" s="36">
        <f t="shared" si="32"/>
        <v>0</v>
      </c>
      <c r="AA159" s="36">
        <f t="shared" si="32"/>
        <v>0</v>
      </c>
      <c r="AB159" s="36">
        <f t="shared" si="32"/>
        <v>0</v>
      </c>
      <c r="AC159" s="59"/>
    </row>
    <row r="160" ht="16.05" customHeight="1" spans="1:29">
      <c r="A160" s="43" t="s">
        <v>12779</v>
      </c>
      <c r="B160" s="317" t="s">
        <v>12780</v>
      </c>
      <c r="C160" s="318">
        <f t="shared" si="28"/>
        <v>0</v>
      </c>
      <c r="D160" s="36">
        <f t="shared" si="31"/>
        <v>0</v>
      </c>
      <c r="E160" s="36">
        <f t="shared" si="31"/>
        <v>0</v>
      </c>
      <c r="F160" s="36">
        <f t="shared" si="31"/>
        <v>0</v>
      </c>
      <c r="G160" s="36">
        <f t="shared" si="31"/>
        <v>0</v>
      </c>
      <c r="H160" s="36">
        <f t="shared" si="31"/>
        <v>0</v>
      </c>
      <c r="I160" s="36">
        <f t="shared" si="31"/>
        <v>0</v>
      </c>
      <c r="J160" s="36">
        <f t="shared" si="31"/>
        <v>0</v>
      </c>
      <c r="K160" s="36">
        <f t="shared" si="31"/>
        <v>0</v>
      </c>
      <c r="L160" s="36">
        <f t="shared" si="31"/>
        <v>0</v>
      </c>
      <c r="M160" s="36">
        <f t="shared" si="31"/>
        <v>0</v>
      </c>
      <c r="N160" s="36">
        <f t="shared" si="32"/>
        <v>0</v>
      </c>
      <c r="O160" s="36">
        <f t="shared" si="32"/>
        <v>0</v>
      </c>
      <c r="P160" s="36">
        <f t="shared" si="32"/>
        <v>0</v>
      </c>
      <c r="Q160" s="36">
        <f t="shared" si="32"/>
        <v>0</v>
      </c>
      <c r="R160" s="36">
        <f t="shared" si="32"/>
        <v>0</v>
      </c>
      <c r="S160" s="36">
        <f t="shared" si="32"/>
        <v>0</v>
      </c>
      <c r="T160" s="36">
        <f t="shared" si="32"/>
        <v>0</v>
      </c>
      <c r="U160" s="36">
        <f t="shared" si="32"/>
        <v>0</v>
      </c>
      <c r="V160" s="36">
        <f t="shared" si="32"/>
        <v>0</v>
      </c>
      <c r="W160" s="36">
        <f t="shared" si="32"/>
        <v>0</v>
      </c>
      <c r="X160" s="36">
        <f t="shared" si="32"/>
        <v>0</v>
      </c>
      <c r="Y160" s="36">
        <f t="shared" si="32"/>
        <v>0</v>
      </c>
      <c r="Z160" s="36">
        <f t="shared" si="32"/>
        <v>0</v>
      </c>
      <c r="AA160" s="36">
        <f t="shared" si="32"/>
        <v>0</v>
      </c>
      <c r="AB160" s="36">
        <f t="shared" si="32"/>
        <v>0</v>
      </c>
      <c r="AC160" s="59"/>
    </row>
    <row r="161" ht="16.05" customHeight="1" spans="1:29">
      <c r="A161" s="43" t="s">
        <v>12781</v>
      </c>
      <c r="B161" s="317" t="s">
        <v>12782</v>
      </c>
      <c r="C161" s="318">
        <f t="shared" si="28"/>
        <v>0</v>
      </c>
      <c r="D161" s="36">
        <f t="shared" ref="D161:M170" si="33">SUMPRODUCT(D$377:D$599*(LEFT($A$377:$A$599,LEN($A161))=$A161))</f>
        <v>0</v>
      </c>
      <c r="E161" s="36">
        <f t="shared" si="33"/>
        <v>0</v>
      </c>
      <c r="F161" s="36">
        <f t="shared" si="33"/>
        <v>0</v>
      </c>
      <c r="G161" s="36">
        <f t="shared" si="33"/>
        <v>0</v>
      </c>
      <c r="H161" s="36">
        <f t="shared" si="33"/>
        <v>0</v>
      </c>
      <c r="I161" s="36">
        <f t="shared" si="33"/>
        <v>0</v>
      </c>
      <c r="J161" s="36">
        <f t="shared" si="33"/>
        <v>0</v>
      </c>
      <c r="K161" s="36">
        <f t="shared" si="33"/>
        <v>0</v>
      </c>
      <c r="L161" s="36">
        <f t="shared" si="33"/>
        <v>0</v>
      </c>
      <c r="M161" s="36">
        <f t="shared" si="33"/>
        <v>0</v>
      </c>
      <c r="N161" s="36">
        <f t="shared" ref="N161:AB170" si="34">SUMPRODUCT(N$377:N$599*(LEFT($A$377:$A$599,LEN($A161))=$A161))</f>
        <v>0</v>
      </c>
      <c r="O161" s="36">
        <f t="shared" si="34"/>
        <v>0</v>
      </c>
      <c r="P161" s="36">
        <f t="shared" si="34"/>
        <v>0</v>
      </c>
      <c r="Q161" s="36">
        <f t="shared" si="34"/>
        <v>0</v>
      </c>
      <c r="R161" s="36">
        <f t="shared" si="34"/>
        <v>0</v>
      </c>
      <c r="S161" s="36">
        <f t="shared" si="34"/>
        <v>0</v>
      </c>
      <c r="T161" s="36">
        <f t="shared" si="34"/>
        <v>0</v>
      </c>
      <c r="U161" s="36">
        <f t="shared" si="34"/>
        <v>0</v>
      </c>
      <c r="V161" s="36">
        <f t="shared" si="34"/>
        <v>0</v>
      </c>
      <c r="W161" s="36">
        <f t="shared" si="34"/>
        <v>0</v>
      </c>
      <c r="X161" s="36">
        <f t="shared" si="34"/>
        <v>0</v>
      </c>
      <c r="Y161" s="36">
        <f t="shared" si="34"/>
        <v>0</v>
      </c>
      <c r="Z161" s="36">
        <f t="shared" si="34"/>
        <v>0</v>
      </c>
      <c r="AA161" s="36">
        <f t="shared" si="34"/>
        <v>0</v>
      </c>
      <c r="AB161" s="36">
        <f t="shared" si="34"/>
        <v>0</v>
      </c>
      <c r="AC161" s="59"/>
    </row>
    <row r="162" ht="16.05" customHeight="1" spans="1:29">
      <c r="A162" s="43" t="s">
        <v>12783</v>
      </c>
      <c r="B162" s="317" t="s">
        <v>12784</v>
      </c>
      <c r="C162" s="318">
        <f t="shared" si="28"/>
        <v>0</v>
      </c>
      <c r="D162" s="36">
        <f t="shared" si="33"/>
        <v>0</v>
      </c>
      <c r="E162" s="36">
        <f t="shared" si="33"/>
        <v>0</v>
      </c>
      <c r="F162" s="36">
        <f t="shared" si="33"/>
        <v>0</v>
      </c>
      <c r="G162" s="36">
        <f t="shared" si="33"/>
        <v>0</v>
      </c>
      <c r="H162" s="36">
        <f t="shared" si="33"/>
        <v>0</v>
      </c>
      <c r="I162" s="36">
        <f t="shared" si="33"/>
        <v>0</v>
      </c>
      <c r="J162" s="36">
        <f t="shared" si="33"/>
        <v>0</v>
      </c>
      <c r="K162" s="36">
        <f t="shared" si="33"/>
        <v>0</v>
      </c>
      <c r="L162" s="36">
        <f t="shared" si="33"/>
        <v>0</v>
      </c>
      <c r="M162" s="36">
        <f t="shared" si="33"/>
        <v>0</v>
      </c>
      <c r="N162" s="36">
        <f t="shared" si="34"/>
        <v>0</v>
      </c>
      <c r="O162" s="36">
        <f t="shared" si="34"/>
        <v>0</v>
      </c>
      <c r="P162" s="36">
        <f t="shared" si="34"/>
        <v>0</v>
      </c>
      <c r="Q162" s="36">
        <f t="shared" si="34"/>
        <v>0</v>
      </c>
      <c r="R162" s="36">
        <f t="shared" si="34"/>
        <v>0</v>
      </c>
      <c r="S162" s="36">
        <f t="shared" si="34"/>
        <v>0</v>
      </c>
      <c r="T162" s="36">
        <f t="shared" si="34"/>
        <v>0</v>
      </c>
      <c r="U162" s="36">
        <f t="shared" si="34"/>
        <v>0</v>
      </c>
      <c r="V162" s="36">
        <f t="shared" si="34"/>
        <v>0</v>
      </c>
      <c r="W162" s="36">
        <f t="shared" si="34"/>
        <v>0</v>
      </c>
      <c r="X162" s="36">
        <f t="shared" si="34"/>
        <v>0</v>
      </c>
      <c r="Y162" s="36">
        <f t="shared" si="34"/>
        <v>0</v>
      </c>
      <c r="Z162" s="36">
        <f t="shared" si="34"/>
        <v>0</v>
      </c>
      <c r="AA162" s="36">
        <f t="shared" si="34"/>
        <v>0</v>
      </c>
      <c r="AB162" s="36">
        <f t="shared" si="34"/>
        <v>0</v>
      </c>
      <c r="AC162" s="59"/>
    </row>
    <row r="163" ht="16.05" customHeight="1" spans="1:29">
      <c r="A163" s="43" t="s">
        <v>12785</v>
      </c>
      <c r="B163" s="317" t="s">
        <v>12786</v>
      </c>
      <c r="C163" s="318">
        <f t="shared" si="28"/>
        <v>0</v>
      </c>
      <c r="D163" s="36">
        <f t="shared" si="33"/>
        <v>0</v>
      </c>
      <c r="E163" s="36">
        <f t="shared" si="33"/>
        <v>0</v>
      </c>
      <c r="F163" s="36">
        <f t="shared" si="33"/>
        <v>0</v>
      </c>
      <c r="G163" s="36">
        <f t="shared" si="33"/>
        <v>0</v>
      </c>
      <c r="H163" s="36">
        <f t="shared" si="33"/>
        <v>0</v>
      </c>
      <c r="I163" s="36">
        <f t="shared" si="33"/>
        <v>0</v>
      </c>
      <c r="J163" s="36">
        <f t="shared" si="33"/>
        <v>0</v>
      </c>
      <c r="K163" s="36">
        <f t="shared" si="33"/>
        <v>0</v>
      </c>
      <c r="L163" s="36">
        <f t="shared" si="33"/>
        <v>0</v>
      </c>
      <c r="M163" s="36">
        <f t="shared" si="33"/>
        <v>0</v>
      </c>
      <c r="N163" s="36">
        <f t="shared" si="34"/>
        <v>0</v>
      </c>
      <c r="O163" s="36">
        <f t="shared" si="34"/>
        <v>0</v>
      </c>
      <c r="P163" s="36">
        <f t="shared" si="34"/>
        <v>0</v>
      </c>
      <c r="Q163" s="36">
        <f t="shared" si="34"/>
        <v>0</v>
      </c>
      <c r="R163" s="36">
        <f t="shared" si="34"/>
        <v>0</v>
      </c>
      <c r="S163" s="36">
        <f t="shared" si="34"/>
        <v>0</v>
      </c>
      <c r="T163" s="36">
        <f t="shared" si="34"/>
        <v>0</v>
      </c>
      <c r="U163" s="36">
        <f t="shared" si="34"/>
        <v>0</v>
      </c>
      <c r="V163" s="36">
        <f t="shared" si="34"/>
        <v>0</v>
      </c>
      <c r="W163" s="36">
        <f t="shared" si="34"/>
        <v>0</v>
      </c>
      <c r="X163" s="36">
        <f t="shared" si="34"/>
        <v>0</v>
      </c>
      <c r="Y163" s="36">
        <f t="shared" si="34"/>
        <v>0</v>
      </c>
      <c r="Z163" s="36">
        <f t="shared" si="34"/>
        <v>0</v>
      </c>
      <c r="AA163" s="36">
        <f t="shared" si="34"/>
        <v>0</v>
      </c>
      <c r="AB163" s="36">
        <f t="shared" si="34"/>
        <v>0</v>
      </c>
      <c r="AC163" s="59"/>
    </row>
    <row r="164" ht="16.05" customHeight="1" spans="1:29">
      <c r="A164" s="43" t="s">
        <v>12787</v>
      </c>
      <c r="B164" s="317" t="s">
        <v>12788</v>
      </c>
      <c r="C164" s="318">
        <f t="shared" si="28"/>
        <v>0</v>
      </c>
      <c r="D164" s="36">
        <f t="shared" si="33"/>
        <v>0</v>
      </c>
      <c r="E164" s="36">
        <f t="shared" si="33"/>
        <v>0</v>
      </c>
      <c r="F164" s="36">
        <f t="shared" si="33"/>
        <v>0</v>
      </c>
      <c r="G164" s="36">
        <f t="shared" si="33"/>
        <v>0</v>
      </c>
      <c r="H164" s="36">
        <f t="shared" si="33"/>
        <v>0</v>
      </c>
      <c r="I164" s="36">
        <f t="shared" si="33"/>
        <v>0</v>
      </c>
      <c r="J164" s="36">
        <f t="shared" si="33"/>
        <v>0</v>
      </c>
      <c r="K164" s="36">
        <f t="shared" si="33"/>
        <v>0</v>
      </c>
      <c r="L164" s="36">
        <f t="shared" si="33"/>
        <v>0</v>
      </c>
      <c r="M164" s="36">
        <f t="shared" si="33"/>
        <v>0</v>
      </c>
      <c r="N164" s="36">
        <f t="shared" si="34"/>
        <v>0</v>
      </c>
      <c r="O164" s="36">
        <f t="shared" si="34"/>
        <v>0</v>
      </c>
      <c r="P164" s="36">
        <f t="shared" si="34"/>
        <v>0</v>
      </c>
      <c r="Q164" s="36">
        <f t="shared" si="34"/>
        <v>0</v>
      </c>
      <c r="R164" s="36">
        <f t="shared" si="34"/>
        <v>0</v>
      </c>
      <c r="S164" s="36">
        <f t="shared" si="34"/>
        <v>0</v>
      </c>
      <c r="T164" s="36">
        <f t="shared" si="34"/>
        <v>0</v>
      </c>
      <c r="U164" s="36">
        <f t="shared" si="34"/>
        <v>0</v>
      </c>
      <c r="V164" s="36">
        <f t="shared" si="34"/>
        <v>0</v>
      </c>
      <c r="W164" s="36">
        <f t="shared" si="34"/>
        <v>0</v>
      </c>
      <c r="X164" s="36">
        <f t="shared" si="34"/>
        <v>0</v>
      </c>
      <c r="Y164" s="36">
        <f t="shared" si="34"/>
        <v>0</v>
      </c>
      <c r="Z164" s="36">
        <f t="shared" si="34"/>
        <v>0</v>
      </c>
      <c r="AA164" s="36">
        <f t="shared" si="34"/>
        <v>0</v>
      </c>
      <c r="AB164" s="36">
        <f t="shared" si="34"/>
        <v>0</v>
      </c>
      <c r="AC164" s="59"/>
    </row>
    <row r="165" ht="16.05" customHeight="1" spans="1:29">
      <c r="A165" s="43" t="s">
        <v>12789</v>
      </c>
      <c r="B165" s="317" t="s">
        <v>12790</v>
      </c>
      <c r="C165" s="318">
        <f t="shared" si="28"/>
        <v>0</v>
      </c>
      <c r="D165" s="36">
        <f t="shared" si="33"/>
        <v>0</v>
      </c>
      <c r="E165" s="36">
        <f t="shared" si="33"/>
        <v>0</v>
      </c>
      <c r="F165" s="36">
        <f t="shared" si="33"/>
        <v>0</v>
      </c>
      <c r="G165" s="36">
        <f t="shared" si="33"/>
        <v>0</v>
      </c>
      <c r="H165" s="36">
        <f t="shared" si="33"/>
        <v>0</v>
      </c>
      <c r="I165" s="36">
        <f t="shared" si="33"/>
        <v>0</v>
      </c>
      <c r="J165" s="36">
        <f t="shared" si="33"/>
        <v>0</v>
      </c>
      <c r="K165" s="36">
        <f t="shared" si="33"/>
        <v>0</v>
      </c>
      <c r="L165" s="36">
        <f t="shared" si="33"/>
        <v>0</v>
      </c>
      <c r="M165" s="36">
        <f t="shared" si="33"/>
        <v>0</v>
      </c>
      <c r="N165" s="36">
        <f t="shared" si="34"/>
        <v>0</v>
      </c>
      <c r="O165" s="36">
        <f t="shared" si="34"/>
        <v>0</v>
      </c>
      <c r="P165" s="36">
        <f t="shared" si="34"/>
        <v>0</v>
      </c>
      <c r="Q165" s="36">
        <f t="shared" si="34"/>
        <v>0</v>
      </c>
      <c r="R165" s="36">
        <f t="shared" si="34"/>
        <v>0</v>
      </c>
      <c r="S165" s="36">
        <f t="shared" si="34"/>
        <v>0</v>
      </c>
      <c r="T165" s="36">
        <f t="shared" si="34"/>
        <v>0</v>
      </c>
      <c r="U165" s="36">
        <f t="shared" si="34"/>
        <v>0</v>
      </c>
      <c r="V165" s="36">
        <f t="shared" si="34"/>
        <v>0</v>
      </c>
      <c r="W165" s="36">
        <f t="shared" si="34"/>
        <v>0</v>
      </c>
      <c r="X165" s="36">
        <f t="shared" si="34"/>
        <v>0</v>
      </c>
      <c r="Y165" s="36">
        <f t="shared" si="34"/>
        <v>0</v>
      </c>
      <c r="Z165" s="36">
        <f t="shared" si="34"/>
        <v>0</v>
      </c>
      <c r="AA165" s="36">
        <f t="shared" si="34"/>
        <v>0</v>
      </c>
      <c r="AB165" s="36">
        <f t="shared" si="34"/>
        <v>0</v>
      </c>
      <c r="AC165" s="59"/>
    </row>
    <row r="166" ht="16.05" customHeight="1" spans="1:29">
      <c r="A166" s="43" t="s">
        <v>12791</v>
      </c>
      <c r="B166" s="317" t="s">
        <v>12792</v>
      </c>
      <c r="C166" s="318">
        <f t="shared" si="28"/>
        <v>0</v>
      </c>
      <c r="D166" s="36">
        <f t="shared" si="33"/>
        <v>0</v>
      </c>
      <c r="E166" s="36">
        <f t="shared" si="33"/>
        <v>0</v>
      </c>
      <c r="F166" s="36">
        <f t="shared" si="33"/>
        <v>0</v>
      </c>
      <c r="G166" s="36">
        <f t="shared" si="33"/>
        <v>0</v>
      </c>
      <c r="H166" s="36">
        <f t="shared" si="33"/>
        <v>0</v>
      </c>
      <c r="I166" s="36">
        <f t="shared" si="33"/>
        <v>0</v>
      </c>
      <c r="J166" s="36">
        <f t="shared" si="33"/>
        <v>0</v>
      </c>
      <c r="K166" s="36">
        <f t="shared" si="33"/>
        <v>0</v>
      </c>
      <c r="L166" s="36">
        <f t="shared" si="33"/>
        <v>0</v>
      </c>
      <c r="M166" s="36">
        <f t="shared" si="33"/>
        <v>0</v>
      </c>
      <c r="N166" s="36">
        <f t="shared" si="34"/>
        <v>0</v>
      </c>
      <c r="O166" s="36">
        <f t="shared" si="34"/>
        <v>0</v>
      </c>
      <c r="P166" s="36">
        <f t="shared" si="34"/>
        <v>0</v>
      </c>
      <c r="Q166" s="36">
        <f t="shared" si="34"/>
        <v>0</v>
      </c>
      <c r="R166" s="36">
        <f t="shared" si="34"/>
        <v>0</v>
      </c>
      <c r="S166" s="36">
        <f t="shared" si="34"/>
        <v>0</v>
      </c>
      <c r="T166" s="36">
        <f t="shared" si="34"/>
        <v>0</v>
      </c>
      <c r="U166" s="36">
        <f t="shared" si="34"/>
        <v>0</v>
      </c>
      <c r="V166" s="36">
        <f t="shared" si="34"/>
        <v>0</v>
      </c>
      <c r="W166" s="36">
        <f t="shared" si="34"/>
        <v>0</v>
      </c>
      <c r="X166" s="36">
        <f t="shared" si="34"/>
        <v>0</v>
      </c>
      <c r="Y166" s="36">
        <f t="shared" si="34"/>
        <v>0</v>
      </c>
      <c r="Z166" s="36">
        <f t="shared" si="34"/>
        <v>0</v>
      </c>
      <c r="AA166" s="36">
        <f t="shared" si="34"/>
        <v>0</v>
      </c>
      <c r="AB166" s="36">
        <f t="shared" si="34"/>
        <v>0</v>
      </c>
      <c r="AC166" s="59"/>
    </row>
    <row r="167" ht="16.05" customHeight="1" spans="1:29">
      <c r="A167" s="43" t="s">
        <v>12793</v>
      </c>
      <c r="B167" s="317" t="s">
        <v>12794</v>
      </c>
      <c r="C167" s="318">
        <f t="shared" si="28"/>
        <v>0</v>
      </c>
      <c r="D167" s="36">
        <f t="shared" si="33"/>
        <v>0</v>
      </c>
      <c r="E167" s="36">
        <f t="shared" si="33"/>
        <v>0</v>
      </c>
      <c r="F167" s="36">
        <f t="shared" si="33"/>
        <v>0</v>
      </c>
      <c r="G167" s="36">
        <f t="shared" si="33"/>
        <v>0</v>
      </c>
      <c r="H167" s="36">
        <f t="shared" si="33"/>
        <v>0</v>
      </c>
      <c r="I167" s="36">
        <f t="shared" si="33"/>
        <v>0</v>
      </c>
      <c r="J167" s="36">
        <f t="shared" si="33"/>
        <v>0</v>
      </c>
      <c r="K167" s="36">
        <f t="shared" si="33"/>
        <v>0</v>
      </c>
      <c r="L167" s="36">
        <f t="shared" si="33"/>
        <v>0</v>
      </c>
      <c r="M167" s="36">
        <f t="shared" si="33"/>
        <v>0</v>
      </c>
      <c r="N167" s="36">
        <f t="shared" si="34"/>
        <v>0</v>
      </c>
      <c r="O167" s="36">
        <f t="shared" si="34"/>
        <v>0</v>
      </c>
      <c r="P167" s="36">
        <f t="shared" si="34"/>
        <v>0</v>
      </c>
      <c r="Q167" s="36">
        <f t="shared" si="34"/>
        <v>0</v>
      </c>
      <c r="R167" s="36">
        <f t="shared" si="34"/>
        <v>0</v>
      </c>
      <c r="S167" s="36">
        <f t="shared" si="34"/>
        <v>0</v>
      </c>
      <c r="T167" s="36">
        <f t="shared" si="34"/>
        <v>0</v>
      </c>
      <c r="U167" s="36">
        <f t="shared" si="34"/>
        <v>0</v>
      </c>
      <c r="V167" s="36">
        <f t="shared" si="34"/>
        <v>0</v>
      </c>
      <c r="W167" s="36">
        <f t="shared" si="34"/>
        <v>0</v>
      </c>
      <c r="X167" s="36">
        <f t="shared" si="34"/>
        <v>0</v>
      </c>
      <c r="Y167" s="36">
        <f t="shared" si="34"/>
        <v>0</v>
      </c>
      <c r="Z167" s="36">
        <f t="shared" si="34"/>
        <v>0</v>
      </c>
      <c r="AA167" s="36">
        <f t="shared" si="34"/>
        <v>0</v>
      </c>
      <c r="AB167" s="36">
        <f t="shared" si="34"/>
        <v>0</v>
      </c>
      <c r="AC167" s="59"/>
    </row>
    <row r="168" ht="16.05" customHeight="1" spans="1:29">
      <c r="A168" s="43" t="s">
        <v>12795</v>
      </c>
      <c r="B168" s="317" t="s">
        <v>12796</v>
      </c>
      <c r="C168" s="318">
        <f t="shared" si="28"/>
        <v>0</v>
      </c>
      <c r="D168" s="36">
        <f t="shared" si="33"/>
        <v>0</v>
      </c>
      <c r="E168" s="36">
        <f t="shared" si="33"/>
        <v>0</v>
      </c>
      <c r="F168" s="36">
        <f t="shared" si="33"/>
        <v>0</v>
      </c>
      <c r="G168" s="36">
        <f t="shared" si="33"/>
        <v>0</v>
      </c>
      <c r="H168" s="36">
        <f t="shared" si="33"/>
        <v>0</v>
      </c>
      <c r="I168" s="36">
        <f t="shared" si="33"/>
        <v>0</v>
      </c>
      <c r="J168" s="36">
        <f t="shared" si="33"/>
        <v>0</v>
      </c>
      <c r="K168" s="36">
        <f t="shared" si="33"/>
        <v>0</v>
      </c>
      <c r="L168" s="36">
        <f t="shared" si="33"/>
        <v>0</v>
      </c>
      <c r="M168" s="36">
        <f t="shared" si="33"/>
        <v>0</v>
      </c>
      <c r="N168" s="36">
        <f t="shared" si="34"/>
        <v>0</v>
      </c>
      <c r="O168" s="36">
        <f t="shared" si="34"/>
        <v>0</v>
      </c>
      <c r="P168" s="36">
        <f t="shared" si="34"/>
        <v>0</v>
      </c>
      <c r="Q168" s="36">
        <f t="shared" si="34"/>
        <v>0</v>
      </c>
      <c r="R168" s="36">
        <f t="shared" si="34"/>
        <v>0</v>
      </c>
      <c r="S168" s="36">
        <f t="shared" si="34"/>
        <v>0</v>
      </c>
      <c r="T168" s="36">
        <f t="shared" si="34"/>
        <v>0</v>
      </c>
      <c r="U168" s="36">
        <f t="shared" si="34"/>
        <v>0</v>
      </c>
      <c r="V168" s="36">
        <f t="shared" si="34"/>
        <v>0</v>
      </c>
      <c r="W168" s="36">
        <f t="shared" si="34"/>
        <v>0</v>
      </c>
      <c r="X168" s="36">
        <f t="shared" si="34"/>
        <v>0</v>
      </c>
      <c r="Y168" s="36">
        <f t="shared" si="34"/>
        <v>0</v>
      </c>
      <c r="Z168" s="36">
        <f t="shared" si="34"/>
        <v>0</v>
      </c>
      <c r="AA168" s="36">
        <f t="shared" si="34"/>
        <v>0</v>
      </c>
      <c r="AB168" s="36">
        <f t="shared" si="34"/>
        <v>0</v>
      </c>
      <c r="AC168" s="59"/>
    </row>
    <row r="169" ht="16.05" customHeight="1" spans="1:29">
      <c r="A169" s="43" t="s">
        <v>12797</v>
      </c>
      <c r="B169" s="317" t="s">
        <v>12798</v>
      </c>
      <c r="C169" s="318">
        <f t="shared" si="28"/>
        <v>0</v>
      </c>
      <c r="D169" s="36">
        <f t="shared" si="33"/>
        <v>0</v>
      </c>
      <c r="E169" s="36">
        <f t="shared" si="33"/>
        <v>0</v>
      </c>
      <c r="F169" s="36">
        <f t="shared" si="33"/>
        <v>0</v>
      </c>
      <c r="G169" s="36">
        <f t="shared" si="33"/>
        <v>0</v>
      </c>
      <c r="H169" s="36">
        <f t="shared" si="33"/>
        <v>0</v>
      </c>
      <c r="I169" s="36">
        <f t="shared" si="33"/>
        <v>0</v>
      </c>
      <c r="J169" s="36">
        <f t="shared" si="33"/>
        <v>0</v>
      </c>
      <c r="K169" s="36">
        <f t="shared" si="33"/>
        <v>0</v>
      </c>
      <c r="L169" s="36">
        <f t="shared" si="33"/>
        <v>0</v>
      </c>
      <c r="M169" s="36">
        <f t="shared" si="33"/>
        <v>0</v>
      </c>
      <c r="N169" s="36">
        <f t="shared" si="34"/>
        <v>0</v>
      </c>
      <c r="O169" s="36">
        <f t="shared" si="34"/>
        <v>0</v>
      </c>
      <c r="P169" s="36">
        <f t="shared" si="34"/>
        <v>0</v>
      </c>
      <c r="Q169" s="36">
        <f t="shared" si="34"/>
        <v>0</v>
      </c>
      <c r="R169" s="36">
        <f t="shared" si="34"/>
        <v>0</v>
      </c>
      <c r="S169" s="36">
        <f t="shared" si="34"/>
        <v>0</v>
      </c>
      <c r="T169" s="36">
        <f t="shared" si="34"/>
        <v>0</v>
      </c>
      <c r="U169" s="36">
        <f t="shared" si="34"/>
        <v>0</v>
      </c>
      <c r="V169" s="36">
        <f t="shared" si="34"/>
        <v>0</v>
      </c>
      <c r="W169" s="36">
        <f t="shared" si="34"/>
        <v>0</v>
      </c>
      <c r="X169" s="36">
        <f t="shared" si="34"/>
        <v>0</v>
      </c>
      <c r="Y169" s="36">
        <f t="shared" si="34"/>
        <v>0</v>
      </c>
      <c r="Z169" s="36">
        <f t="shared" si="34"/>
        <v>0</v>
      </c>
      <c r="AA169" s="36">
        <f t="shared" si="34"/>
        <v>0</v>
      </c>
      <c r="AB169" s="36">
        <f t="shared" si="34"/>
        <v>0</v>
      </c>
      <c r="AC169" s="59"/>
    </row>
    <row r="170" ht="16.05" customHeight="1" spans="1:29">
      <c r="A170" s="43" t="s">
        <v>12799</v>
      </c>
      <c r="B170" s="317" t="s">
        <v>12800</v>
      </c>
      <c r="C170" s="318">
        <f t="shared" si="28"/>
        <v>0</v>
      </c>
      <c r="D170" s="36">
        <f t="shared" si="33"/>
        <v>0</v>
      </c>
      <c r="E170" s="36">
        <f t="shared" si="33"/>
        <v>0</v>
      </c>
      <c r="F170" s="36">
        <f t="shared" si="33"/>
        <v>0</v>
      </c>
      <c r="G170" s="36">
        <f t="shared" si="33"/>
        <v>0</v>
      </c>
      <c r="H170" s="36">
        <f t="shared" si="33"/>
        <v>0</v>
      </c>
      <c r="I170" s="36">
        <f t="shared" si="33"/>
        <v>0</v>
      </c>
      <c r="J170" s="36">
        <f t="shared" si="33"/>
        <v>0</v>
      </c>
      <c r="K170" s="36">
        <f t="shared" si="33"/>
        <v>0</v>
      </c>
      <c r="L170" s="36">
        <f t="shared" si="33"/>
        <v>0</v>
      </c>
      <c r="M170" s="36">
        <f t="shared" si="33"/>
        <v>0</v>
      </c>
      <c r="N170" s="36">
        <f t="shared" si="34"/>
        <v>0</v>
      </c>
      <c r="O170" s="36">
        <f t="shared" si="34"/>
        <v>0</v>
      </c>
      <c r="P170" s="36">
        <f t="shared" si="34"/>
        <v>0</v>
      </c>
      <c r="Q170" s="36">
        <f t="shared" si="34"/>
        <v>0</v>
      </c>
      <c r="R170" s="36">
        <f t="shared" si="34"/>
        <v>0</v>
      </c>
      <c r="S170" s="36">
        <f t="shared" si="34"/>
        <v>0</v>
      </c>
      <c r="T170" s="36">
        <f t="shared" si="34"/>
        <v>0</v>
      </c>
      <c r="U170" s="36">
        <f t="shared" si="34"/>
        <v>0</v>
      </c>
      <c r="V170" s="36">
        <f t="shared" si="34"/>
        <v>0</v>
      </c>
      <c r="W170" s="36">
        <f t="shared" si="34"/>
        <v>0</v>
      </c>
      <c r="X170" s="36">
        <f t="shared" si="34"/>
        <v>0</v>
      </c>
      <c r="Y170" s="36">
        <f t="shared" si="34"/>
        <v>0</v>
      </c>
      <c r="Z170" s="36">
        <f t="shared" si="34"/>
        <v>0</v>
      </c>
      <c r="AA170" s="36">
        <f t="shared" si="34"/>
        <v>0</v>
      </c>
      <c r="AB170" s="36">
        <f t="shared" si="34"/>
        <v>0</v>
      </c>
      <c r="AC170" s="59"/>
    </row>
    <row r="171" ht="16.05" customHeight="1" spans="1:29">
      <c r="A171" s="43" t="s">
        <v>12801</v>
      </c>
      <c r="B171" s="317" t="s">
        <v>12802</v>
      </c>
      <c r="C171" s="318">
        <f t="shared" si="28"/>
        <v>0</v>
      </c>
      <c r="D171" s="36">
        <f t="shared" ref="D171:M180" si="35">SUMPRODUCT(D$377:D$599*(LEFT($A$377:$A$599,LEN($A171))=$A171))</f>
        <v>0</v>
      </c>
      <c r="E171" s="36">
        <f t="shared" si="35"/>
        <v>0</v>
      </c>
      <c r="F171" s="36">
        <f t="shared" si="35"/>
        <v>0</v>
      </c>
      <c r="G171" s="36">
        <f t="shared" si="35"/>
        <v>0</v>
      </c>
      <c r="H171" s="36">
        <f t="shared" si="35"/>
        <v>0</v>
      </c>
      <c r="I171" s="36">
        <f t="shared" si="35"/>
        <v>0</v>
      </c>
      <c r="J171" s="36">
        <f t="shared" si="35"/>
        <v>0</v>
      </c>
      <c r="K171" s="36">
        <f t="shared" si="35"/>
        <v>0</v>
      </c>
      <c r="L171" s="36">
        <f t="shared" si="35"/>
        <v>0</v>
      </c>
      <c r="M171" s="36">
        <f t="shared" si="35"/>
        <v>0</v>
      </c>
      <c r="N171" s="36">
        <f t="shared" ref="N171:AB180" si="36">SUMPRODUCT(N$377:N$599*(LEFT($A$377:$A$599,LEN($A171))=$A171))</f>
        <v>0</v>
      </c>
      <c r="O171" s="36">
        <f t="shared" si="36"/>
        <v>0</v>
      </c>
      <c r="P171" s="36">
        <f t="shared" si="36"/>
        <v>0</v>
      </c>
      <c r="Q171" s="36">
        <f t="shared" si="36"/>
        <v>0</v>
      </c>
      <c r="R171" s="36">
        <f t="shared" si="36"/>
        <v>0</v>
      </c>
      <c r="S171" s="36">
        <f t="shared" si="36"/>
        <v>0</v>
      </c>
      <c r="T171" s="36">
        <f t="shared" si="36"/>
        <v>0</v>
      </c>
      <c r="U171" s="36">
        <f t="shared" si="36"/>
        <v>0</v>
      </c>
      <c r="V171" s="36">
        <f t="shared" si="36"/>
        <v>0</v>
      </c>
      <c r="W171" s="36">
        <f t="shared" si="36"/>
        <v>0</v>
      </c>
      <c r="X171" s="36">
        <f t="shared" si="36"/>
        <v>0</v>
      </c>
      <c r="Y171" s="36">
        <f t="shared" si="36"/>
        <v>0</v>
      </c>
      <c r="Z171" s="36">
        <f t="shared" si="36"/>
        <v>0</v>
      </c>
      <c r="AA171" s="36">
        <f t="shared" si="36"/>
        <v>0</v>
      </c>
      <c r="AB171" s="36">
        <f t="shared" si="36"/>
        <v>0</v>
      </c>
      <c r="AC171" s="59"/>
    </row>
    <row r="172" ht="16.05" customHeight="1" spans="1:29">
      <c r="A172" s="43" t="s">
        <v>12803</v>
      </c>
      <c r="B172" s="317" t="s">
        <v>12804</v>
      </c>
      <c r="C172" s="318">
        <f t="shared" si="28"/>
        <v>0</v>
      </c>
      <c r="D172" s="36">
        <f t="shared" si="35"/>
        <v>0</v>
      </c>
      <c r="E172" s="36">
        <f t="shared" si="35"/>
        <v>0</v>
      </c>
      <c r="F172" s="36">
        <f t="shared" si="35"/>
        <v>0</v>
      </c>
      <c r="G172" s="36">
        <f t="shared" si="35"/>
        <v>0</v>
      </c>
      <c r="H172" s="36">
        <f t="shared" si="35"/>
        <v>0</v>
      </c>
      <c r="I172" s="36">
        <f t="shared" si="35"/>
        <v>0</v>
      </c>
      <c r="J172" s="36">
        <f t="shared" si="35"/>
        <v>0</v>
      </c>
      <c r="K172" s="36">
        <f t="shared" si="35"/>
        <v>0</v>
      </c>
      <c r="L172" s="36">
        <f t="shared" si="35"/>
        <v>0</v>
      </c>
      <c r="M172" s="36">
        <f t="shared" si="35"/>
        <v>0</v>
      </c>
      <c r="N172" s="36">
        <f t="shared" si="36"/>
        <v>0</v>
      </c>
      <c r="O172" s="36">
        <f t="shared" si="36"/>
        <v>0</v>
      </c>
      <c r="P172" s="36">
        <f t="shared" si="36"/>
        <v>0</v>
      </c>
      <c r="Q172" s="36">
        <f t="shared" si="36"/>
        <v>0</v>
      </c>
      <c r="R172" s="36">
        <f t="shared" si="36"/>
        <v>0</v>
      </c>
      <c r="S172" s="36">
        <f t="shared" si="36"/>
        <v>0</v>
      </c>
      <c r="T172" s="36">
        <f t="shared" si="36"/>
        <v>0</v>
      </c>
      <c r="U172" s="36">
        <f t="shared" si="36"/>
        <v>0</v>
      </c>
      <c r="V172" s="36">
        <f t="shared" si="36"/>
        <v>0</v>
      </c>
      <c r="W172" s="36">
        <f t="shared" si="36"/>
        <v>0</v>
      </c>
      <c r="X172" s="36">
        <f t="shared" si="36"/>
        <v>0</v>
      </c>
      <c r="Y172" s="36">
        <f t="shared" si="36"/>
        <v>0</v>
      </c>
      <c r="Z172" s="36">
        <f t="shared" si="36"/>
        <v>0</v>
      </c>
      <c r="AA172" s="36">
        <f t="shared" si="36"/>
        <v>0</v>
      </c>
      <c r="AB172" s="36">
        <f t="shared" si="36"/>
        <v>0</v>
      </c>
      <c r="AC172" s="59"/>
    </row>
    <row r="173" ht="16.05" customHeight="1" spans="1:29">
      <c r="A173" s="43" t="s">
        <v>12805</v>
      </c>
      <c r="B173" s="317" t="s">
        <v>12806</v>
      </c>
      <c r="C173" s="318">
        <f t="shared" si="28"/>
        <v>0</v>
      </c>
      <c r="D173" s="36">
        <f t="shared" si="35"/>
        <v>0</v>
      </c>
      <c r="E173" s="36">
        <f t="shared" si="35"/>
        <v>0</v>
      </c>
      <c r="F173" s="36">
        <f t="shared" si="35"/>
        <v>0</v>
      </c>
      <c r="G173" s="36">
        <f t="shared" si="35"/>
        <v>0</v>
      </c>
      <c r="H173" s="36">
        <f t="shared" si="35"/>
        <v>0</v>
      </c>
      <c r="I173" s="36">
        <f t="shared" si="35"/>
        <v>0</v>
      </c>
      <c r="J173" s="36">
        <f t="shared" si="35"/>
        <v>0</v>
      </c>
      <c r="K173" s="36">
        <f t="shared" si="35"/>
        <v>0</v>
      </c>
      <c r="L173" s="36">
        <f t="shared" si="35"/>
        <v>0</v>
      </c>
      <c r="M173" s="36">
        <f t="shared" si="35"/>
        <v>0</v>
      </c>
      <c r="N173" s="36">
        <f t="shared" si="36"/>
        <v>0</v>
      </c>
      <c r="O173" s="36">
        <f t="shared" si="36"/>
        <v>0</v>
      </c>
      <c r="P173" s="36">
        <f t="shared" si="36"/>
        <v>0</v>
      </c>
      <c r="Q173" s="36">
        <f t="shared" si="36"/>
        <v>0</v>
      </c>
      <c r="R173" s="36">
        <f t="shared" si="36"/>
        <v>0</v>
      </c>
      <c r="S173" s="36">
        <f t="shared" si="36"/>
        <v>0</v>
      </c>
      <c r="T173" s="36">
        <f t="shared" si="36"/>
        <v>0</v>
      </c>
      <c r="U173" s="36">
        <f t="shared" si="36"/>
        <v>0</v>
      </c>
      <c r="V173" s="36">
        <f t="shared" si="36"/>
        <v>0</v>
      </c>
      <c r="W173" s="36">
        <f t="shared" si="36"/>
        <v>0</v>
      </c>
      <c r="X173" s="36">
        <f t="shared" si="36"/>
        <v>0</v>
      </c>
      <c r="Y173" s="36">
        <f t="shared" si="36"/>
        <v>0</v>
      </c>
      <c r="Z173" s="36">
        <f t="shared" si="36"/>
        <v>0</v>
      </c>
      <c r="AA173" s="36">
        <f t="shared" si="36"/>
        <v>0</v>
      </c>
      <c r="AB173" s="36">
        <f t="shared" si="36"/>
        <v>0</v>
      </c>
      <c r="AC173" s="59"/>
    </row>
    <row r="174" ht="16.05" customHeight="1" spans="1:29">
      <c r="A174" s="43" t="s">
        <v>12807</v>
      </c>
      <c r="B174" s="317" t="s">
        <v>12808</v>
      </c>
      <c r="C174" s="318">
        <f t="shared" si="28"/>
        <v>0</v>
      </c>
      <c r="D174" s="36">
        <f t="shared" si="35"/>
        <v>0</v>
      </c>
      <c r="E174" s="36">
        <f t="shared" si="35"/>
        <v>0</v>
      </c>
      <c r="F174" s="36">
        <f t="shared" si="35"/>
        <v>0</v>
      </c>
      <c r="G174" s="36">
        <f t="shared" si="35"/>
        <v>0</v>
      </c>
      <c r="H174" s="36">
        <f t="shared" si="35"/>
        <v>0</v>
      </c>
      <c r="I174" s="36">
        <f t="shared" si="35"/>
        <v>0</v>
      </c>
      <c r="J174" s="36">
        <f t="shared" si="35"/>
        <v>0</v>
      </c>
      <c r="K174" s="36">
        <f t="shared" si="35"/>
        <v>0</v>
      </c>
      <c r="L174" s="36">
        <f t="shared" si="35"/>
        <v>0</v>
      </c>
      <c r="M174" s="36">
        <f t="shared" si="35"/>
        <v>0</v>
      </c>
      <c r="N174" s="36">
        <f t="shared" si="36"/>
        <v>0</v>
      </c>
      <c r="O174" s="36">
        <f t="shared" si="36"/>
        <v>0</v>
      </c>
      <c r="P174" s="36">
        <f t="shared" si="36"/>
        <v>0</v>
      </c>
      <c r="Q174" s="36">
        <f t="shared" si="36"/>
        <v>0</v>
      </c>
      <c r="R174" s="36">
        <f t="shared" si="36"/>
        <v>0</v>
      </c>
      <c r="S174" s="36">
        <f t="shared" si="36"/>
        <v>0</v>
      </c>
      <c r="T174" s="36">
        <f t="shared" si="36"/>
        <v>0</v>
      </c>
      <c r="U174" s="36">
        <f t="shared" si="36"/>
        <v>0</v>
      </c>
      <c r="V174" s="36">
        <f t="shared" si="36"/>
        <v>0</v>
      </c>
      <c r="W174" s="36">
        <f t="shared" si="36"/>
        <v>0</v>
      </c>
      <c r="X174" s="36">
        <f t="shared" si="36"/>
        <v>0</v>
      </c>
      <c r="Y174" s="36">
        <f t="shared" si="36"/>
        <v>0</v>
      </c>
      <c r="Z174" s="36">
        <f t="shared" si="36"/>
        <v>0</v>
      </c>
      <c r="AA174" s="36">
        <f t="shared" si="36"/>
        <v>0</v>
      </c>
      <c r="AB174" s="36">
        <f t="shared" si="36"/>
        <v>0</v>
      </c>
      <c r="AC174" s="59"/>
    </row>
    <row r="175" ht="16.05" customHeight="1" spans="1:29">
      <c r="A175" s="43" t="s">
        <v>12809</v>
      </c>
      <c r="B175" s="317" t="s">
        <v>12810</v>
      </c>
      <c r="C175" s="318">
        <f t="shared" si="28"/>
        <v>0</v>
      </c>
      <c r="D175" s="36">
        <f t="shared" si="35"/>
        <v>0</v>
      </c>
      <c r="E175" s="36">
        <f t="shared" si="35"/>
        <v>0</v>
      </c>
      <c r="F175" s="36">
        <f t="shared" si="35"/>
        <v>0</v>
      </c>
      <c r="G175" s="36">
        <f t="shared" si="35"/>
        <v>0</v>
      </c>
      <c r="H175" s="36">
        <f t="shared" si="35"/>
        <v>0</v>
      </c>
      <c r="I175" s="36">
        <f t="shared" si="35"/>
        <v>0</v>
      </c>
      <c r="J175" s="36">
        <f t="shared" si="35"/>
        <v>0</v>
      </c>
      <c r="K175" s="36">
        <f t="shared" si="35"/>
        <v>0</v>
      </c>
      <c r="L175" s="36">
        <f t="shared" si="35"/>
        <v>0</v>
      </c>
      <c r="M175" s="36">
        <f t="shared" si="35"/>
        <v>0</v>
      </c>
      <c r="N175" s="36">
        <f t="shared" si="36"/>
        <v>0</v>
      </c>
      <c r="O175" s="36">
        <f t="shared" si="36"/>
        <v>0</v>
      </c>
      <c r="P175" s="36">
        <f t="shared" si="36"/>
        <v>0</v>
      </c>
      <c r="Q175" s="36">
        <f t="shared" si="36"/>
        <v>0</v>
      </c>
      <c r="R175" s="36">
        <f t="shared" si="36"/>
        <v>0</v>
      </c>
      <c r="S175" s="36">
        <f t="shared" si="36"/>
        <v>0</v>
      </c>
      <c r="T175" s="36">
        <f t="shared" si="36"/>
        <v>0</v>
      </c>
      <c r="U175" s="36">
        <f t="shared" si="36"/>
        <v>0</v>
      </c>
      <c r="V175" s="36">
        <f t="shared" si="36"/>
        <v>0</v>
      </c>
      <c r="W175" s="36">
        <f t="shared" si="36"/>
        <v>0</v>
      </c>
      <c r="X175" s="36">
        <f t="shared" si="36"/>
        <v>0</v>
      </c>
      <c r="Y175" s="36">
        <f t="shared" si="36"/>
        <v>0</v>
      </c>
      <c r="Z175" s="36">
        <f t="shared" si="36"/>
        <v>0</v>
      </c>
      <c r="AA175" s="36">
        <f t="shared" si="36"/>
        <v>0</v>
      </c>
      <c r="AB175" s="36">
        <f t="shared" si="36"/>
        <v>0</v>
      </c>
      <c r="AC175" s="59"/>
    </row>
    <row r="176" ht="16.05" customHeight="1" spans="1:29">
      <c r="A176" s="43" t="s">
        <v>12811</v>
      </c>
      <c r="B176" s="317" t="s">
        <v>12812</v>
      </c>
      <c r="C176" s="318">
        <f t="shared" si="28"/>
        <v>0</v>
      </c>
      <c r="D176" s="36">
        <f t="shared" si="35"/>
        <v>0</v>
      </c>
      <c r="E176" s="36">
        <f t="shared" si="35"/>
        <v>0</v>
      </c>
      <c r="F176" s="36">
        <f t="shared" si="35"/>
        <v>0</v>
      </c>
      <c r="G176" s="36">
        <f t="shared" si="35"/>
        <v>0</v>
      </c>
      <c r="H176" s="36">
        <f t="shared" si="35"/>
        <v>0</v>
      </c>
      <c r="I176" s="36">
        <f t="shared" si="35"/>
        <v>0</v>
      </c>
      <c r="J176" s="36">
        <f t="shared" si="35"/>
        <v>0</v>
      </c>
      <c r="K176" s="36">
        <f t="shared" si="35"/>
        <v>0</v>
      </c>
      <c r="L176" s="36">
        <f t="shared" si="35"/>
        <v>0</v>
      </c>
      <c r="M176" s="36">
        <f t="shared" si="35"/>
        <v>0</v>
      </c>
      <c r="N176" s="36">
        <f t="shared" si="36"/>
        <v>0</v>
      </c>
      <c r="O176" s="36">
        <f t="shared" si="36"/>
        <v>0</v>
      </c>
      <c r="P176" s="36">
        <f t="shared" si="36"/>
        <v>0</v>
      </c>
      <c r="Q176" s="36">
        <f t="shared" si="36"/>
        <v>0</v>
      </c>
      <c r="R176" s="36">
        <f t="shared" si="36"/>
        <v>0</v>
      </c>
      <c r="S176" s="36">
        <f t="shared" si="36"/>
        <v>0</v>
      </c>
      <c r="T176" s="36">
        <f t="shared" si="36"/>
        <v>0</v>
      </c>
      <c r="U176" s="36">
        <f t="shared" si="36"/>
        <v>0</v>
      </c>
      <c r="V176" s="36">
        <f t="shared" si="36"/>
        <v>0</v>
      </c>
      <c r="W176" s="36">
        <f t="shared" si="36"/>
        <v>0</v>
      </c>
      <c r="X176" s="36">
        <f t="shared" si="36"/>
        <v>0</v>
      </c>
      <c r="Y176" s="36">
        <f t="shared" si="36"/>
        <v>0</v>
      </c>
      <c r="Z176" s="36">
        <f t="shared" si="36"/>
        <v>0</v>
      </c>
      <c r="AA176" s="36">
        <f t="shared" si="36"/>
        <v>0</v>
      </c>
      <c r="AB176" s="36">
        <f t="shared" si="36"/>
        <v>0</v>
      </c>
      <c r="AC176" s="59"/>
    </row>
    <row r="177" ht="16.05" customHeight="1" spans="1:29">
      <c r="A177" s="43" t="s">
        <v>12813</v>
      </c>
      <c r="B177" s="317" t="s">
        <v>12814</v>
      </c>
      <c r="C177" s="318">
        <f t="shared" si="28"/>
        <v>0</v>
      </c>
      <c r="D177" s="36">
        <f t="shared" si="35"/>
        <v>0</v>
      </c>
      <c r="E177" s="36">
        <f t="shared" si="35"/>
        <v>0</v>
      </c>
      <c r="F177" s="36">
        <f t="shared" si="35"/>
        <v>0</v>
      </c>
      <c r="G177" s="36">
        <f t="shared" si="35"/>
        <v>0</v>
      </c>
      <c r="H177" s="36">
        <f t="shared" si="35"/>
        <v>0</v>
      </c>
      <c r="I177" s="36">
        <f t="shared" si="35"/>
        <v>0</v>
      </c>
      <c r="J177" s="36">
        <f t="shared" si="35"/>
        <v>0</v>
      </c>
      <c r="K177" s="36">
        <f t="shared" si="35"/>
        <v>0</v>
      </c>
      <c r="L177" s="36">
        <f t="shared" si="35"/>
        <v>0</v>
      </c>
      <c r="M177" s="36">
        <f t="shared" si="35"/>
        <v>0</v>
      </c>
      <c r="N177" s="36">
        <f t="shared" si="36"/>
        <v>0</v>
      </c>
      <c r="O177" s="36">
        <f t="shared" si="36"/>
        <v>0</v>
      </c>
      <c r="P177" s="36">
        <f t="shared" si="36"/>
        <v>0</v>
      </c>
      <c r="Q177" s="36">
        <f t="shared" si="36"/>
        <v>0</v>
      </c>
      <c r="R177" s="36">
        <f t="shared" si="36"/>
        <v>0</v>
      </c>
      <c r="S177" s="36">
        <f t="shared" si="36"/>
        <v>0</v>
      </c>
      <c r="T177" s="36">
        <f t="shared" si="36"/>
        <v>0</v>
      </c>
      <c r="U177" s="36">
        <f t="shared" si="36"/>
        <v>0</v>
      </c>
      <c r="V177" s="36">
        <f t="shared" si="36"/>
        <v>0</v>
      </c>
      <c r="W177" s="36">
        <f t="shared" si="36"/>
        <v>0</v>
      </c>
      <c r="X177" s="36">
        <f t="shared" si="36"/>
        <v>0</v>
      </c>
      <c r="Y177" s="36">
        <f t="shared" si="36"/>
        <v>0</v>
      </c>
      <c r="Z177" s="36">
        <f t="shared" si="36"/>
        <v>0</v>
      </c>
      <c r="AA177" s="36">
        <f t="shared" si="36"/>
        <v>0</v>
      </c>
      <c r="AB177" s="36">
        <f t="shared" si="36"/>
        <v>0</v>
      </c>
      <c r="AC177" s="59"/>
    </row>
    <row r="178" ht="16.05" customHeight="1" spans="1:29">
      <c r="A178" s="43" t="s">
        <v>12815</v>
      </c>
      <c r="B178" s="317" t="s">
        <v>12816</v>
      </c>
      <c r="C178" s="318">
        <f t="shared" si="28"/>
        <v>0</v>
      </c>
      <c r="D178" s="36">
        <f t="shared" si="35"/>
        <v>0</v>
      </c>
      <c r="E178" s="36">
        <f t="shared" si="35"/>
        <v>0</v>
      </c>
      <c r="F178" s="36">
        <f t="shared" si="35"/>
        <v>0</v>
      </c>
      <c r="G178" s="36">
        <f t="shared" si="35"/>
        <v>0</v>
      </c>
      <c r="H178" s="36">
        <f t="shared" si="35"/>
        <v>0</v>
      </c>
      <c r="I178" s="36">
        <f t="shared" si="35"/>
        <v>0</v>
      </c>
      <c r="J178" s="36">
        <f t="shared" si="35"/>
        <v>0</v>
      </c>
      <c r="K178" s="36">
        <f t="shared" si="35"/>
        <v>0</v>
      </c>
      <c r="L178" s="36">
        <f t="shared" si="35"/>
        <v>0</v>
      </c>
      <c r="M178" s="36">
        <f t="shared" si="35"/>
        <v>0</v>
      </c>
      <c r="N178" s="36">
        <f t="shared" si="36"/>
        <v>0</v>
      </c>
      <c r="O178" s="36">
        <f t="shared" si="36"/>
        <v>0</v>
      </c>
      <c r="P178" s="36">
        <f t="shared" si="36"/>
        <v>0</v>
      </c>
      <c r="Q178" s="36">
        <f t="shared" si="36"/>
        <v>0</v>
      </c>
      <c r="R178" s="36">
        <f t="shared" si="36"/>
        <v>0</v>
      </c>
      <c r="S178" s="36">
        <f t="shared" si="36"/>
        <v>0</v>
      </c>
      <c r="T178" s="36">
        <f t="shared" si="36"/>
        <v>0</v>
      </c>
      <c r="U178" s="36">
        <f t="shared" si="36"/>
        <v>0</v>
      </c>
      <c r="V178" s="36">
        <f t="shared" si="36"/>
        <v>0</v>
      </c>
      <c r="W178" s="36">
        <f t="shared" si="36"/>
        <v>0</v>
      </c>
      <c r="X178" s="36">
        <f t="shared" si="36"/>
        <v>0</v>
      </c>
      <c r="Y178" s="36">
        <f t="shared" si="36"/>
        <v>0</v>
      </c>
      <c r="Z178" s="36">
        <f t="shared" si="36"/>
        <v>0</v>
      </c>
      <c r="AA178" s="36">
        <f t="shared" si="36"/>
        <v>0</v>
      </c>
      <c r="AB178" s="36">
        <f t="shared" si="36"/>
        <v>0</v>
      </c>
      <c r="AC178" s="59"/>
    </row>
    <row r="179" ht="16.05" customHeight="1" spans="1:29">
      <c r="A179" s="43" t="s">
        <v>12817</v>
      </c>
      <c r="B179" s="317" t="s">
        <v>12818</v>
      </c>
      <c r="C179" s="318">
        <f t="shared" si="28"/>
        <v>0</v>
      </c>
      <c r="D179" s="36">
        <f t="shared" si="35"/>
        <v>0</v>
      </c>
      <c r="E179" s="36">
        <f t="shared" si="35"/>
        <v>0</v>
      </c>
      <c r="F179" s="36">
        <f t="shared" si="35"/>
        <v>0</v>
      </c>
      <c r="G179" s="36">
        <f t="shared" si="35"/>
        <v>0</v>
      </c>
      <c r="H179" s="36">
        <f t="shared" si="35"/>
        <v>0</v>
      </c>
      <c r="I179" s="36">
        <f t="shared" si="35"/>
        <v>0</v>
      </c>
      <c r="J179" s="36">
        <f t="shared" si="35"/>
        <v>0</v>
      </c>
      <c r="K179" s="36">
        <f t="shared" si="35"/>
        <v>0</v>
      </c>
      <c r="L179" s="36">
        <f t="shared" si="35"/>
        <v>0</v>
      </c>
      <c r="M179" s="36">
        <f t="shared" si="35"/>
        <v>0</v>
      </c>
      <c r="N179" s="36">
        <f t="shared" si="36"/>
        <v>0</v>
      </c>
      <c r="O179" s="36">
        <f t="shared" si="36"/>
        <v>0</v>
      </c>
      <c r="P179" s="36">
        <f t="shared" si="36"/>
        <v>0</v>
      </c>
      <c r="Q179" s="36">
        <f t="shared" si="36"/>
        <v>0</v>
      </c>
      <c r="R179" s="36">
        <f t="shared" si="36"/>
        <v>0</v>
      </c>
      <c r="S179" s="36">
        <f t="shared" si="36"/>
        <v>0</v>
      </c>
      <c r="T179" s="36">
        <f t="shared" si="36"/>
        <v>0</v>
      </c>
      <c r="U179" s="36">
        <f t="shared" si="36"/>
        <v>0</v>
      </c>
      <c r="V179" s="36">
        <f t="shared" si="36"/>
        <v>0</v>
      </c>
      <c r="W179" s="36">
        <f t="shared" si="36"/>
        <v>0</v>
      </c>
      <c r="X179" s="36">
        <f t="shared" si="36"/>
        <v>0</v>
      </c>
      <c r="Y179" s="36">
        <f t="shared" si="36"/>
        <v>0</v>
      </c>
      <c r="Z179" s="36">
        <f t="shared" si="36"/>
        <v>0</v>
      </c>
      <c r="AA179" s="36">
        <f t="shared" si="36"/>
        <v>0</v>
      </c>
      <c r="AB179" s="36">
        <f t="shared" si="36"/>
        <v>0</v>
      </c>
      <c r="AC179" s="59"/>
    </row>
    <row r="180" ht="16.05" customHeight="1" spans="1:29">
      <c r="A180" s="43" t="s">
        <v>12819</v>
      </c>
      <c r="B180" s="317" t="s">
        <v>12820</v>
      </c>
      <c r="C180" s="318">
        <f t="shared" si="28"/>
        <v>0</v>
      </c>
      <c r="D180" s="36">
        <f t="shared" si="35"/>
        <v>0</v>
      </c>
      <c r="E180" s="36">
        <f t="shared" si="35"/>
        <v>0</v>
      </c>
      <c r="F180" s="36">
        <f t="shared" si="35"/>
        <v>0</v>
      </c>
      <c r="G180" s="36">
        <f t="shared" si="35"/>
        <v>0</v>
      </c>
      <c r="H180" s="36">
        <f t="shared" si="35"/>
        <v>0</v>
      </c>
      <c r="I180" s="36">
        <f t="shared" si="35"/>
        <v>0</v>
      </c>
      <c r="J180" s="36">
        <f t="shared" si="35"/>
        <v>0</v>
      </c>
      <c r="K180" s="36">
        <f t="shared" si="35"/>
        <v>0</v>
      </c>
      <c r="L180" s="36">
        <f t="shared" si="35"/>
        <v>0</v>
      </c>
      <c r="M180" s="36">
        <f t="shared" si="35"/>
        <v>0</v>
      </c>
      <c r="N180" s="36">
        <f t="shared" si="36"/>
        <v>0</v>
      </c>
      <c r="O180" s="36">
        <f t="shared" si="36"/>
        <v>0</v>
      </c>
      <c r="P180" s="36">
        <f t="shared" si="36"/>
        <v>0</v>
      </c>
      <c r="Q180" s="36">
        <f t="shared" si="36"/>
        <v>0</v>
      </c>
      <c r="R180" s="36">
        <f t="shared" si="36"/>
        <v>0</v>
      </c>
      <c r="S180" s="36">
        <f t="shared" si="36"/>
        <v>0</v>
      </c>
      <c r="T180" s="36">
        <f t="shared" si="36"/>
        <v>0</v>
      </c>
      <c r="U180" s="36">
        <f t="shared" si="36"/>
        <v>0</v>
      </c>
      <c r="V180" s="36">
        <f t="shared" si="36"/>
        <v>0</v>
      </c>
      <c r="W180" s="36">
        <f t="shared" si="36"/>
        <v>0</v>
      </c>
      <c r="X180" s="36">
        <f t="shared" si="36"/>
        <v>0</v>
      </c>
      <c r="Y180" s="36">
        <f t="shared" si="36"/>
        <v>0</v>
      </c>
      <c r="Z180" s="36">
        <f t="shared" si="36"/>
        <v>0</v>
      </c>
      <c r="AA180" s="36">
        <f t="shared" si="36"/>
        <v>0</v>
      </c>
      <c r="AB180" s="36">
        <f t="shared" si="36"/>
        <v>0</v>
      </c>
      <c r="AC180" s="59"/>
    </row>
    <row r="181" ht="16.05" customHeight="1" spans="1:29">
      <c r="A181" s="43" t="s">
        <v>12821</v>
      </c>
      <c r="B181" s="317" t="s">
        <v>12822</v>
      </c>
      <c r="C181" s="318">
        <f t="shared" si="28"/>
        <v>0</v>
      </c>
      <c r="D181" s="36">
        <f t="shared" ref="D181:M190" si="37">SUMPRODUCT(D$377:D$599*(LEFT($A$377:$A$599,LEN($A181))=$A181))</f>
        <v>0</v>
      </c>
      <c r="E181" s="36">
        <f t="shared" si="37"/>
        <v>0</v>
      </c>
      <c r="F181" s="36">
        <f t="shared" si="37"/>
        <v>0</v>
      </c>
      <c r="G181" s="36">
        <f t="shared" si="37"/>
        <v>0</v>
      </c>
      <c r="H181" s="36">
        <f t="shared" si="37"/>
        <v>0</v>
      </c>
      <c r="I181" s="36">
        <f t="shared" si="37"/>
        <v>0</v>
      </c>
      <c r="J181" s="36">
        <f t="shared" si="37"/>
        <v>0</v>
      </c>
      <c r="K181" s="36">
        <f t="shared" si="37"/>
        <v>0</v>
      </c>
      <c r="L181" s="36">
        <f t="shared" si="37"/>
        <v>0</v>
      </c>
      <c r="M181" s="36">
        <f t="shared" si="37"/>
        <v>0</v>
      </c>
      <c r="N181" s="36">
        <f t="shared" ref="N181:AB190" si="38">SUMPRODUCT(N$377:N$599*(LEFT($A$377:$A$599,LEN($A181))=$A181))</f>
        <v>0</v>
      </c>
      <c r="O181" s="36">
        <f t="shared" si="38"/>
        <v>0</v>
      </c>
      <c r="P181" s="36">
        <f t="shared" si="38"/>
        <v>0</v>
      </c>
      <c r="Q181" s="36">
        <f t="shared" si="38"/>
        <v>0</v>
      </c>
      <c r="R181" s="36">
        <f t="shared" si="38"/>
        <v>0</v>
      </c>
      <c r="S181" s="36">
        <f t="shared" si="38"/>
        <v>0</v>
      </c>
      <c r="T181" s="36">
        <f t="shared" si="38"/>
        <v>0</v>
      </c>
      <c r="U181" s="36">
        <f t="shared" si="38"/>
        <v>0</v>
      </c>
      <c r="V181" s="36">
        <f t="shared" si="38"/>
        <v>0</v>
      </c>
      <c r="W181" s="36">
        <f t="shared" si="38"/>
        <v>0</v>
      </c>
      <c r="X181" s="36">
        <f t="shared" si="38"/>
        <v>0</v>
      </c>
      <c r="Y181" s="36">
        <f t="shared" si="38"/>
        <v>0</v>
      </c>
      <c r="Z181" s="36">
        <f t="shared" si="38"/>
        <v>0</v>
      </c>
      <c r="AA181" s="36">
        <f t="shared" si="38"/>
        <v>0</v>
      </c>
      <c r="AB181" s="36">
        <f t="shared" si="38"/>
        <v>0</v>
      </c>
      <c r="AC181" s="59"/>
    </row>
    <row r="182" ht="16.05" customHeight="1" spans="1:29">
      <c r="A182" s="43" t="s">
        <v>12823</v>
      </c>
      <c r="B182" s="317" t="s">
        <v>12824</v>
      </c>
      <c r="C182" s="318">
        <f t="shared" si="28"/>
        <v>0</v>
      </c>
      <c r="D182" s="36">
        <f t="shared" si="37"/>
        <v>0</v>
      </c>
      <c r="E182" s="36">
        <f t="shared" si="37"/>
        <v>0</v>
      </c>
      <c r="F182" s="36">
        <f t="shared" si="37"/>
        <v>0</v>
      </c>
      <c r="G182" s="36">
        <f t="shared" si="37"/>
        <v>0</v>
      </c>
      <c r="H182" s="36">
        <f t="shared" si="37"/>
        <v>0</v>
      </c>
      <c r="I182" s="36">
        <f t="shared" si="37"/>
        <v>0</v>
      </c>
      <c r="J182" s="36">
        <f t="shared" si="37"/>
        <v>0</v>
      </c>
      <c r="K182" s="36">
        <f t="shared" si="37"/>
        <v>0</v>
      </c>
      <c r="L182" s="36">
        <f t="shared" si="37"/>
        <v>0</v>
      </c>
      <c r="M182" s="36">
        <f t="shared" si="37"/>
        <v>0</v>
      </c>
      <c r="N182" s="36">
        <f t="shared" si="38"/>
        <v>0</v>
      </c>
      <c r="O182" s="36">
        <f t="shared" si="38"/>
        <v>0</v>
      </c>
      <c r="P182" s="36">
        <f t="shared" si="38"/>
        <v>0</v>
      </c>
      <c r="Q182" s="36">
        <f t="shared" si="38"/>
        <v>0</v>
      </c>
      <c r="R182" s="36">
        <f t="shared" si="38"/>
        <v>0</v>
      </c>
      <c r="S182" s="36">
        <f t="shared" si="38"/>
        <v>0</v>
      </c>
      <c r="T182" s="36">
        <f t="shared" si="38"/>
        <v>0</v>
      </c>
      <c r="U182" s="36">
        <f t="shared" si="38"/>
        <v>0</v>
      </c>
      <c r="V182" s="36">
        <f t="shared" si="38"/>
        <v>0</v>
      </c>
      <c r="W182" s="36">
        <f t="shared" si="38"/>
        <v>0</v>
      </c>
      <c r="X182" s="36">
        <f t="shared" si="38"/>
        <v>0</v>
      </c>
      <c r="Y182" s="36">
        <f t="shared" si="38"/>
        <v>0</v>
      </c>
      <c r="Z182" s="36">
        <f t="shared" si="38"/>
        <v>0</v>
      </c>
      <c r="AA182" s="36">
        <f t="shared" si="38"/>
        <v>0</v>
      </c>
      <c r="AB182" s="36">
        <f t="shared" si="38"/>
        <v>0</v>
      </c>
      <c r="AC182" s="59"/>
    </row>
    <row r="183" ht="16.05" customHeight="1" spans="1:29">
      <c r="A183" s="43" t="s">
        <v>12825</v>
      </c>
      <c r="B183" s="317" t="s">
        <v>12826</v>
      </c>
      <c r="C183" s="318">
        <f t="shared" si="28"/>
        <v>0</v>
      </c>
      <c r="D183" s="36">
        <f t="shared" si="37"/>
        <v>0</v>
      </c>
      <c r="E183" s="36">
        <f t="shared" si="37"/>
        <v>0</v>
      </c>
      <c r="F183" s="36">
        <f t="shared" si="37"/>
        <v>0</v>
      </c>
      <c r="G183" s="36">
        <f t="shared" si="37"/>
        <v>0</v>
      </c>
      <c r="H183" s="36">
        <f t="shared" si="37"/>
        <v>0</v>
      </c>
      <c r="I183" s="36">
        <f t="shared" si="37"/>
        <v>0</v>
      </c>
      <c r="J183" s="36">
        <f t="shared" si="37"/>
        <v>0</v>
      </c>
      <c r="K183" s="36">
        <f t="shared" si="37"/>
        <v>0</v>
      </c>
      <c r="L183" s="36">
        <f t="shared" si="37"/>
        <v>0</v>
      </c>
      <c r="M183" s="36">
        <f t="shared" si="37"/>
        <v>0</v>
      </c>
      <c r="N183" s="36">
        <f t="shared" si="38"/>
        <v>0</v>
      </c>
      <c r="O183" s="36">
        <f t="shared" si="38"/>
        <v>0</v>
      </c>
      <c r="P183" s="36">
        <f t="shared" si="38"/>
        <v>0</v>
      </c>
      <c r="Q183" s="36">
        <f t="shared" si="38"/>
        <v>0</v>
      </c>
      <c r="R183" s="36">
        <f t="shared" si="38"/>
        <v>0</v>
      </c>
      <c r="S183" s="36">
        <f t="shared" si="38"/>
        <v>0</v>
      </c>
      <c r="T183" s="36">
        <f t="shared" si="38"/>
        <v>0</v>
      </c>
      <c r="U183" s="36">
        <f t="shared" si="38"/>
        <v>0</v>
      </c>
      <c r="V183" s="36">
        <f t="shared" si="38"/>
        <v>0</v>
      </c>
      <c r="W183" s="36">
        <f t="shared" si="38"/>
        <v>0</v>
      </c>
      <c r="X183" s="36">
        <f t="shared" si="38"/>
        <v>0</v>
      </c>
      <c r="Y183" s="36">
        <f t="shared" si="38"/>
        <v>0</v>
      </c>
      <c r="Z183" s="36">
        <f t="shared" si="38"/>
        <v>0</v>
      </c>
      <c r="AA183" s="36">
        <f t="shared" si="38"/>
        <v>0</v>
      </c>
      <c r="AB183" s="36">
        <f t="shared" si="38"/>
        <v>0</v>
      </c>
      <c r="AC183" s="59"/>
    </row>
    <row r="184" ht="16.05" customHeight="1" spans="1:29">
      <c r="A184" s="43" t="s">
        <v>12827</v>
      </c>
      <c r="B184" s="317" t="s">
        <v>12828</v>
      </c>
      <c r="C184" s="318">
        <f t="shared" si="28"/>
        <v>0</v>
      </c>
      <c r="D184" s="36">
        <f t="shared" si="37"/>
        <v>0</v>
      </c>
      <c r="E184" s="36">
        <f t="shared" si="37"/>
        <v>0</v>
      </c>
      <c r="F184" s="36">
        <f t="shared" si="37"/>
        <v>0</v>
      </c>
      <c r="G184" s="36">
        <f t="shared" si="37"/>
        <v>0</v>
      </c>
      <c r="H184" s="36">
        <f t="shared" si="37"/>
        <v>0</v>
      </c>
      <c r="I184" s="36">
        <f t="shared" si="37"/>
        <v>0</v>
      </c>
      <c r="J184" s="36">
        <f t="shared" si="37"/>
        <v>0</v>
      </c>
      <c r="K184" s="36">
        <f t="shared" si="37"/>
        <v>0</v>
      </c>
      <c r="L184" s="36">
        <f t="shared" si="37"/>
        <v>0</v>
      </c>
      <c r="M184" s="36">
        <f t="shared" si="37"/>
        <v>0</v>
      </c>
      <c r="N184" s="36">
        <f t="shared" si="38"/>
        <v>0</v>
      </c>
      <c r="O184" s="36">
        <f t="shared" si="38"/>
        <v>0</v>
      </c>
      <c r="P184" s="36">
        <f t="shared" si="38"/>
        <v>0</v>
      </c>
      <c r="Q184" s="36">
        <f t="shared" si="38"/>
        <v>0</v>
      </c>
      <c r="R184" s="36">
        <f t="shared" si="38"/>
        <v>0</v>
      </c>
      <c r="S184" s="36">
        <f t="shared" si="38"/>
        <v>0</v>
      </c>
      <c r="T184" s="36">
        <f t="shared" si="38"/>
        <v>0</v>
      </c>
      <c r="U184" s="36">
        <f t="shared" si="38"/>
        <v>0</v>
      </c>
      <c r="V184" s="36">
        <f t="shared" si="38"/>
        <v>0</v>
      </c>
      <c r="W184" s="36">
        <f t="shared" si="38"/>
        <v>0</v>
      </c>
      <c r="X184" s="36">
        <f t="shared" si="38"/>
        <v>0</v>
      </c>
      <c r="Y184" s="36">
        <f t="shared" si="38"/>
        <v>0</v>
      </c>
      <c r="Z184" s="36">
        <f t="shared" si="38"/>
        <v>0</v>
      </c>
      <c r="AA184" s="36">
        <f t="shared" si="38"/>
        <v>0</v>
      </c>
      <c r="AB184" s="36">
        <f t="shared" si="38"/>
        <v>0</v>
      </c>
      <c r="AC184" s="59"/>
    </row>
    <row r="185" ht="16.05" customHeight="1" spans="1:29">
      <c r="A185" s="43" t="s">
        <v>12829</v>
      </c>
      <c r="B185" s="317" t="s">
        <v>12830</v>
      </c>
      <c r="C185" s="318">
        <f t="shared" si="28"/>
        <v>0</v>
      </c>
      <c r="D185" s="36">
        <f t="shared" si="37"/>
        <v>0</v>
      </c>
      <c r="E185" s="36">
        <f t="shared" si="37"/>
        <v>0</v>
      </c>
      <c r="F185" s="36">
        <f t="shared" si="37"/>
        <v>0</v>
      </c>
      <c r="G185" s="36">
        <f t="shared" si="37"/>
        <v>0</v>
      </c>
      <c r="H185" s="36">
        <f t="shared" si="37"/>
        <v>0</v>
      </c>
      <c r="I185" s="36">
        <f t="shared" si="37"/>
        <v>0</v>
      </c>
      <c r="J185" s="36">
        <f t="shared" si="37"/>
        <v>0</v>
      </c>
      <c r="K185" s="36">
        <f t="shared" si="37"/>
        <v>0</v>
      </c>
      <c r="L185" s="36">
        <f t="shared" si="37"/>
        <v>0</v>
      </c>
      <c r="M185" s="36">
        <f t="shared" si="37"/>
        <v>0</v>
      </c>
      <c r="N185" s="36">
        <f t="shared" si="38"/>
        <v>0</v>
      </c>
      <c r="O185" s="36">
        <f t="shared" si="38"/>
        <v>0</v>
      </c>
      <c r="P185" s="36">
        <f t="shared" si="38"/>
        <v>0</v>
      </c>
      <c r="Q185" s="36">
        <f t="shared" si="38"/>
        <v>0</v>
      </c>
      <c r="R185" s="36">
        <f t="shared" si="38"/>
        <v>0</v>
      </c>
      <c r="S185" s="36">
        <f t="shared" si="38"/>
        <v>0</v>
      </c>
      <c r="T185" s="36">
        <f t="shared" si="38"/>
        <v>0</v>
      </c>
      <c r="U185" s="36">
        <f t="shared" si="38"/>
        <v>0</v>
      </c>
      <c r="V185" s="36">
        <f t="shared" si="38"/>
        <v>0</v>
      </c>
      <c r="W185" s="36">
        <f t="shared" si="38"/>
        <v>0</v>
      </c>
      <c r="X185" s="36">
        <f t="shared" si="38"/>
        <v>0</v>
      </c>
      <c r="Y185" s="36">
        <f t="shared" si="38"/>
        <v>0</v>
      </c>
      <c r="Z185" s="36">
        <f t="shared" si="38"/>
        <v>0</v>
      </c>
      <c r="AA185" s="36">
        <f t="shared" si="38"/>
        <v>0</v>
      </c>
      <c r="AB185" s="36">
        <f t="shared" si="38"/>
        <v>0</v>
      </c>
      <c r="AC185" s="59"/>
    </row>
    <row r="186" ht="16.05" customHeight="1" spans="1:29">
      <c r="A186" s="43" t="s">
        <v>12831</v>
      </c>
      <c r="B186" s="317" t="s">
        <v>12832</v>
      </c>
      <c r="C186" s="318">
        <f t="shared" si="28"/>
        <v>0</v>
      </c>
      <c r="D186" s="36">
        <f t="shared" si="37"/>
        <v>0</v>
      </c>
      <c r="E186" s="36">
        <f t="shared" si="37"/>
        <v>0</v>
      </c>
      <c r="F186" s="36">
        <f t="shared" si="37"/>
        <v>0</v>
      </c>
      <c r="G186" s="36">
        <f t="shared" si="37"/>
        <v>0</v>
      </c>
      <c r="H186" s="36">
        <f t="shared" si="37"/>
        <v>0</v>
      </c>
      <c r="I186" s="36">
        <f t="shared" si="37"/>
        <v>0</v>
      </c>
      <c r="J186" s="36">
        <f t="shared" si="37"/>
        <v>0</v>
      </c>
      <c r="K186" s="36">
        <f t="shared" si="37"/>
        <v>0</v>
      </c>
      <c r="L186" s="36">
        <f t="shared" si="37"/>
        <v>0</v>
      </c>
      <c r="M186" s="36">
        <f t="shared" si="37"/>
        <v>0</v>
      </c>
      <c r="N186" s="36">
        <f t="shared" si="38"/>
        <v>0</v>
      </c>
      <c r="O186" s="36">
        <f t="shared" si="38"/>
        <v>0</v>
      </c>
      <c r="P186" s="36">
        <f t="shared" si="38"/>
        <v>0</v>
      </c>
      <c r="Q186" s="36">
        <f t="shared" si="38"/>
        <v>0</v>
      </c>
      <c r="R186" s="36">
        <f t="shared" si="38"/>
        <v>0</v>
      </c>
      <c r="S186" s="36">
        <f t="shared" si="38"/>
        <v>0</v>
      </c>
      <c r="T186" s="36">
        <f t="shared" si="38"/>
        <v>0</v>
      </c>
      <c r="U186" s="36">
        <f t="shared" si="38"/>
        <v>0</v>
      </c>
      <c r="V186" s="36">
        <f t="shared" si="38"/>
        <v>0</v>
      </c>
      <c r="W186" s="36">
        <f t="shared" si="38"/>
        <v>0</v>
      </c>
      <c r="X186" s="36">
        <f t="shared" si="38"/>
        <v>0</v>
      </c>
      <c r="Y186" s="36">
        <f t="shared" si="38"/>
        <v>0</v>
      </c>
      <c r="Z186" s="36">
        <f t="shared" si="38"/>
        <v>0</v>
      </c>
      <c r="AA186" s="36">
        <f t="shared" si="38"/>
        <v>0</v>
      </c>
      <c r="AB186" s="36">
        <f t="shared" si="38"/>
        <v>0</v>
      </c>
      <c r="AC186" s="59"/>
    </row>
    <row r="187" ht="16.05" customHeight="1" spans="1:29">
      <c r="A187" s="43" t="s">
        <v>12833</v>
      </c>
      <c r="B187" s="317" t="s">
        <v>12834</v>
      </c>
      <c r="C187" s="318">
        <f t="shared" si="28"/>
        <v>0</v>
      </c>
      <c r="D187" s="36">
        <f t="shared" si="37"/>
        <v>0</v>
      </c>
      <c r="E187" s="36">
        <f t="shared" si="37"/>
        <v>0</v>
      </c>
      <c r="F187" s="36">
        <f t="shared" si="37"/>
        <v>0</v>
      </c>
      <c r="G187" s="36">
        <f t="shared" si="37"/>
        <v>0</v>
      </c>
      <c r="H187" s="36">
        <f t="shared" si="37"/>
        <v>0</v>
      </c>
      <c r="I187" s="36">
        <f t="shared" si="37"/>
        <v>0</v>
      </c>
      <c r="J187" s="36">
        <f t="shared" si="37"/>
        <v>0</v>
      </c>
      <c r="K187" s="36">
        <f t="shared" si="37"/>
        <v>0</v>
      </c>
      <c r="L187" s="36">
        <f t="shared" si="37"/>
        <v>0</v>
      </c>
      <c r="M187" s="36">
        <f t="shared" si="37"/>
        <v>0</v>
      </c>
      <c r="N187" s="36">
        <f t="shared" si="38"/>
        <v>0</v>
      </c>
      <c r="O187" s="36">
        <f t="shared" si="38"/>
        <v>0</v>
      </c>
      <c r="P187" s="36">
        <f t="shared" si="38"/>
        <v>0</v>
      </c>
      <c r="Q187" s="36">
        <f t="shared" si="38"/>
        <v>0</v>
      </c>
      <c r="R187" s="36">
        <f t="shared" si="38"/>
        <v>0</v>
      </c>
      <c r="S187" s="36">
        <f t="shared" si="38"/>
        <v>0</v>
      </c>
      <c r="T187" s="36">
        <f t="shared" si="38"/>
        <v>0</v>
      </c>
      <c r="U187" s="36">
        <f t="shared" si="38"/>
        <v>0</v>
      </c>
      <c r="V187" s="36">
        <f t="shared" si="38"/>
        <v>0</v>
      </c>
      <c r="W187" s="36">
        <f t="shared" si="38"/>
        <v>0</v>
      </c>
      <c r="X187" s="36">
        <f t="shared" si="38"/>
        <v>0</v>
      </c>
      <c r="Y187" s="36">
        <f t="shared" si="38"/>
        <v>0</v>
      </c>
      <c r="Z187" s="36">
        <f t="shared" si="38"/>
        <v>0</v>
      </c>
      <c r="AA187" s="36">
        <f t="shared" si="38"/>
        <v>0</v>
      </c>
      <c r="AB187" s="36">
        <f t="shared" si="38"/>
        <v>0</v>
      </c>
      <c r="AC187" s="59"/>
    </row>
    <row r="188" ht="16.05" customHeight="1" spans="1:29">
      <c r="A188" s="43" t="s">
        <v>12835</v>
      </c>
      <c r="B188" s="317" t="s">
        <v>12836</v>
      </c>
      <c r="C188" s="318">
        <f t="shared" si="28"/>
        <v>0</v>
      </c>
      <c r="D188" s="36">
        <f t="shared" si="37"/>
        <v>0</v>
      </c>
      <c r="E188" s="36">
        <f t="shared" si="37"/>
        <v>0</v>
      </c>
      <c r="F188" s="36">
        <f t="shared" si="37"/>
        <v>0</v>
      </c>
      <c r="G188" s="36">
        <f t="shared" si="37"/>
        <v>0</v>
      </c>
      <c r="H188" s="36">
        <f t="shared" si="37"/>
        <v>0</v>
      </c>
      <c r="I188" s="36">
        <f t="shared" si="37"/>
        <v>0</v>
      </c>
      <c r="J188" s="36">
        <f t="shared" si="37"/>
        <v>0</v>
      </c>
      <c r="K188" s="36">
        <f t="shared" si="37"/>
        <v>0</v>
      </c>
      <c r="L188" s="36">
        <f t="shared" si="37"/>
        <v>0</v>
      </c>
      <c r="M188" s="36">
        <f t="shared" si="37"/>
        <v>0</v>
      </c>
      <c r="N188" s="36">
        <f t="shared" si="38"/>
        <v>0</v>
      </c>
      <c r="O188" s="36">
        <f t="shared" si="38"/>
        <v>0</v>
      </c>
      <c r="P188" s="36">
        <f t="shared" si="38"/>
        <v>0</v>
      </c>
      <c r="Q188" s="36">
        <f t="shared" si="38"/>
        <v>0</v>
      </c>
      <c r="R188" s="36">
        <f t="shared" si="38"/>
        <v>0</v>
      </c>
      <c r="S188" s="36">
        <f t="shared" si="38"/>
        <v>0</v>
      </c>
      <c r="T188" s="36">
        <f t="shared" si="38"/>
        <v>0</v>
      </c>
      <c r="U188" s="36">
        <f t="shared" si="38"/>
        <v>0</v>
      </c>
      <c r="V188" s="36">
        <f t="shared" si="38"/>
        <v>0</v>
      </c>
      <c r="W188" s="36">
        <f t="shared" si="38"/>
        <v>0</v>
      </c>
      <c r="X188" s="36">
        <f t="shared" si="38"/>
        <v>0</v>
      </c>
      <c r="Y188" s="36">
        <f t="shared" si="38"/>
        <v>0</v>
      </c>
      <c r="Z188" s="36">
        <f t="shared" si="38"/>
        <v>0</v>
      </c>
      <c r="AA188" s="36">
        <f t="shared" si="38"/>
        <v>0</v>
      </c>
      <c r="AB188" s="36">
        <f t="shared" si="38"/>
        <v>0</v>
      </c>
      <c r="AC188" s="59"/>
    </row>
    <row r="189" ht="16.05" customHeight="1" spans="1:29">
      <c r="A189" s="43" t="s">
        <v>12837</v>
      </c>
      <c r="B189" s="317" t="s">
        <v>12838</v>
      </c>
      <c r="C189" s="318">
        <f t="shared" si="28"/>
        <v>0</v>
      </c>
      <c r="D189" s="36">
        <f t="shared" si="37"/>
        <v>0</v>
      </c>
      <c r="E189" s="36">
        <f t="shared" si="37"/>
        <v>0</v>
      </c>
      <c r="F189" s="36">
        <f t="shared" si="37"/>
        <v>0</v>
      </c>
      <c r="G189" s="36">
        <f t="shared" si="37"/>
        <v>0</v>
      </c>
      <c r="H189" s="36">
        <f t="shared" si="37"/>
        <v>0</v>
      </c>
      <c r="I189" s="36">
        <f t="shared" si="37"/>
        <v>0</v>
      </c>
      <c r="J189" s="36">
        <f t="shared" si="37"/>
        <v>0</v>
      </c>
      <c r="K189" s="36">
        <f t="shared" si="37"/>
        <v>0</v>
      </c>
      <c r="L189" s="36">
        <f t="shared" si="37"/>
        <v>0</v>
      </c>
      <c r="M189" s="36">
        <f t="shared" si="37"/>
        <v>0</v>
      </c>
      <c r="N189" s="36">
        <f t="shared" si="38"/>
        <v>0</v>
      </c>
      <c r="O189" s="36">
        <f t="shared" si="38"/>
        <v>0</v>
      </c>
      <c r="P189" s="36">
        <f t="shared" si="38"/>
        <v>0</v>
      </c>
      <c r="Q189" s="36">
        <f t="shared" si="38"/>
        <v>0</v>
      </c>
      <c r="R189" s="36">
        <f t="shared" si="38"/>
        <v>0</v>
      </c>
      <c r="S189" s="36">
        <f t="shared" si="38"/>
        <v>0</v>
      </c>
      <c r="T189" s="36">
        <f t="shared" si="38"/>
        <v>0</v>
      </c>
      <c r="U189" s="36">
        <f t="shared" si="38"/>
        <v>0</v>
      </c>
      <c r="V189" s="36">
        <f t="shared" si="38"/>
        <v>0</v>
      </c>
      <c r="W189" s="36">
        <f t="shared" si="38"/>
        <v>0</v>
      </c>
      <c r="X189" s="36">
        <f t="shared" si="38"/>
        <v>0</v>
      </c>
      <c r="Y189" s="36">
        <f t="shared" si="38"/>
        <v>0</v>
      </c>
      <c r="Z189" s="36">
        <f t="shared" si="38"/>
        <v>0</v>
      </c>
      <c r="AA189" s="36">
        <f t="shared" si="38"/>
        <v>0</v>
      </c>
      <c r="AB189" s="36">
        <f t="shared" si="38"/>
        <v>0</v>
      </c>
      <c r="AC189" s="59"/>
    </row>
    <row r="190" ht="16.05" customHeight="1" spans="1:29">
      <c r="A190" s="43" t="s">
        <v>12839</v>
      </c>
      <c r="B190" s="317" t="s">
        <v>12840</v>
      </c>
      <c r="C190" s="318">
        <f t="shared" si="28"/>
        <v>0</v>
      </c>
      <c r="D190" s="36">
        <f t="shared" si="37"/>
        <v>0</v>
      </c>
      <c r="E190" s="36">
        <f t="shared" si="37"/>
        <v>0</v>
      </c>
      <c r="F190" s="36">
        <f t="shared" si="37"/>
        <v>0</v>
      </c>
      <c r="G190" s="36">
        <f t="shared" si="37"/>
        <v>0</v>
      </c>
      <c r="H190" s="36">
        <f t="shared" si="37"/>
        <v>0</v>
      </c>
      <c r="I190" s="36">
        <f t="shared" si="37"/>
        <v>0</v>
      </c>
      <c r="J190" s="36">
        <f t="shared" si="37"/>
        <v>0</v>
      </c>
      <c r="K190" s="36">
        <f t="shared" si="37"/>
        <v>0</v>
      </c>
      <c r="L190" s="36">
        <f t="shared" si="37"/>
        <v>0</v>
      </c>
      <c r="M190" s="36">
        <f t="shared" si="37"/>
        <v>0</v>
      </c>
      <c r="N190" s="36">
        <f t="shared" si="38"/>
        <v>0</v>
      </c>
      <c r="O190" s="36">
        <f t="shared" si="38"/>
        <v>0</v>
      </c>
      <c r="P190" s="36">
        <f t="shared" si="38"/>
        <v>0</v>
      </c>
      <c r="Q190" s="36">
        <f t="shared" si="38"/>
        <v>0</v>
      </c>
      <c r="R190" s="36">
        <f t="shared" si="38"/>
        <v>0</v>
      </c>
      <c r="S190" s="36">
        <f t="shared" si="38"/>
        <v>0</v>
      </c>
      <c r="T190" s="36">
        <f t="shared" si="38"/>
        <v>0</v>
      </c>
      <c r="U190" s="36">
        <f t="shared" si="38"/>
        <v>0</v>
      </c>
      <c r="V190" s="36">
        <f t="shared" si="38"/>
        <v>0</v>
      </c>
      <c r="W190" s="36">
        <f t="shared" si="38"/>
        <v>0</v>
      </c>
      <c r="X190" s="36">
        <f t="shared" si="38"/>
        <v>0</v>
      </c>
      <c r="Y190" s="36">
        <f t="shared" si="38"/>
        <v>0</v>
      </c>
      <c r="Z190" s="36">
        <f t="shared" si="38"/>
        <v>0</v>
      </c>
      <c r="AA190" s="36">
        <f t="shared" si="38"/>
        <v>0</v>
      </c>
      <c r="AB190" s="36">
        <f t="shared" si="38"/>
        <v>0</v>
      </c>
      <c r="AC190" s="59"/>
    </row>
    <row r="191" ht="16.05" customHeight="1" spans="1:29">
      <c r="A191" s="43" t="s">
        <v>12841</v>
      </c>
      <c r="B191" s="317" t="s">
        <v>12842</v>
      </c>
      <c r="C191" s="318">
        <f t="shared" si="28"/>
        <v>0</v>
      </c>
      <c r="D191" s="36">
        <f t="shared" ref="D191:M200" si="39">SUMPRODUCT(D$377:D$599*(LEFT($A$377:$A$599,LEN($A191))=$A191))</f>
        <v>0</v>
      </c>
      <c r="E191" s="36">
        <f t="shared" si="39"/>
        <v>0</v>
      </c>
      <c r="F191" s="36">
        <f t="shared" si="39"/>
        <v>0</v>
      </c>
      <c r="G191" s="36">
        <f t="shared" si="39"/>
        <v>0</v>
      </c>
      <c r="H191" s="36">
        <f t="shared" si="39"/>
        <v>0</v>
      </c>
      <c r="I191" s="36">
        <f t="shared" si="39"/>
        <v>0</v>
      </c>
      <c r="J191" s="36">
        <f t="shared" si="39"/>
        <v>0</v>
      </c>
      <c r="K191" s="36">
        <f t="shared" si="39"/>
        <v>0</v>
      </c>
      <c r="L191" s="36">
        <f t="shared" si="39"/>
        <v>0</v>
      </c>
      <c r="M191" s="36">
        <f t="shared" si="39"/>
        <v>0</v>
      </c>
      <c r="N191" s="36">
        <f t="shared" ref="N191:AB200" si="40">SUMPRODUCT(N$377:N$599*(LEFT($A$377:$A$599,LEN($A191))=$A191))</f>
        <v>0</v>
      </c>
      <c r="O191" s="36">
        <f t="shared" si="40"/>
        <v>0</v>
      </c>
      <c r="P191" s="36">
        <f t="shared" si="40"/>
        <v>0</v>
      </c>
      <c r="Q191" s="36">
        <f t="shared" si="40"/>
        <v>0</v>
      </c>
      <c r="R191" s="36">
        <f t="shared" si="40"/>
        <v>0</v>
      </c>
      <c r="S191" s="36">
        <f t="shared" si="40"/>
        <v>0</v>
      </c>
      <c r="T191" s="36">
        <f t="shared" si="40"/>
        <v>0</v>
      </c>
      <c r="U191" s="36">
        <f t="shared" si="40"/>
        <v>0</v>
      </c>
      <c r="V191" s="36">
        <f t="shared" si="40"/>
        <v>0</v>
      </c>
      <c r="W191" s="36">
        <f t="shared" si="40"/>
        <v>0</v>
      </c>
      <c r="X191" s="36">
        <f t="shared" si="40"/>
        <v>0</v>
      </c>
      <c r="Y191" s="36">
        <f t="shared" si="40"/>
        <v>0</v>
      </c>
      <c r="Z191" s="36">
        <f t="shared" si="40"/>
        <v>0</v>
      </c>
      <c r="AA191" s="36">
        <f t="shared" si="40"/>
        <v>0</v>
      </c>
      <c r="AB191" s="36">
        <f t="shared" si="40"/>
        <v>0</v>
      </c>
      <c r="AC191" s="59"/>
    </row>
    <row r="192" ht="16.05" customHeight="1" spans="1:29">
      <c r="A192" s="43" t="s">
        <v>12843</v>
      </c>
      <c r="B192" s="317" t="s">
        <v>12844</v>
      </c>
      <c r="C192" s="318">
        <f t="shared" si="28"/>
        <v>0</v>
      </c>
      <c r="D192" s="36">
        <f t="shared" si="39"/>
        <v>0</v>
      </c>
      <c r="E192" s="36">
        <f t="shared" si="39"/>
        <v>0</v>
      </c>
      <c r="F192" s="36">
        <f t="shared" si="39"/>
        <v>0</v>
      </c>
      <c r="G192" s="36">
        <f t="shared" si="39"/>
        <v>0</v>
      </c>
      <c r="H192" s="36">
        <f t="shared" si="39"/>
        <v>0</v>
      </c>
      <c r="I192" s="36">
        <f t="shared" si="39"/>
        <v>0</v>
      </c>
      <c r="J192" s="36">
        <f t="shared" si="39"/>
        <v>0</v>
      </c>
      <c r="K192" s="36">
        <f t="shared" si="39"/>
        <v>0</v>
      </c>
      <c r="L192" s="36">
        <f t="shared" si="39"/>
        <v>0</v>
      </c>
      <c r="M192" s="36">
        <f t="shared" si="39"/>
        <v>0</v>
      </c>
      <c r="N192" s="36">
        <f t="shared" si="40"/>
        <v>0</v>
      </c>
      <c r="O192" s="36">
        <f t="shared" si="40"/>
        <v>0</v>
      </c>
      <c r="P192" s="36">
        <f t="shared" si="40"/>
        <v>0</v>
      </c>
      <c r="Q192" s="36">
        <f t="shared" si="40"/>
        <v>0</v>
      </c>
      <c r="R192" s="36">
        <f t="shared" si="40"/>
        <v>0</v>
      </c>
      <c r="S192" s="36">
        <f t="shared" si="40"/>
        <v>0</v>
      </c>
      <c r="T192" s="36">
        <f t="shared" si="40"/>
        <v>0</v>
      </c>
      <c r="U192" s="36">
        <f t="shared" si="40"/>
        <v>0</v>
      </c>
      <c r="V192" s="36">
        <f t="shared" si="40"/>
        <v>0</v>
      </c>
      <c r="W192" s="36">
        <f t="shared" si="40"/>
        <v>0</v>
      </c>
      <c r="X192" s="36">
        <f t="shared" si="40"/>
        <v>0</v>
      </c>
      <c r="Y192" s="36">
        <f t="shared" si="40"/>
        <v>0</v>
      </c>
      <c r="Z192" s="36">
        <f t="shared" si="40"/>
        <v>0</v>
      </c>
      <c r="AA192" s="36">
        <f t="shared" si="40"/>
        <v>0</v>
      </c>
      <c r="AB192" s="36">
        <f t="shared" si="40"/>
        <v>0</v>
      </c>
      <c r="AC192" s="59"/>
    </row>
    <row r="193" ht="16.05" customHeight="1" spans="1:29">
      <c r="A193" s="43" t="s">
        <v>12845</v>
      </c>
      <c r="B193" s="317" t="s">
        <v>12846</v>
      </c>
      <c r="C193" s="318">
        <f t="shared" si="28"/>
        <v>0</v>
      </c>
      <c r="D193" s="36">
        <f t="shared" si="39"/>
        <v>0</v>
      </c>
      <c r="E193" s="36">
        <f t="shared" si="39"/>
        <v>0</v>
      </c>
      <c r="F193" s="36">
        <f t="shared" si="39"/>
        <v>0</v>
      </c>
      <c r="G193" s="36">
        <f t="shared" si="39"/>
        <v>0</v>
      </c>
      <c r="H193" s="36">
        <f t="shared" si="39"/>
        <v>0</v>
      </c>
      <c r="I193" s="36">
        <f t="shared" si="39"/>
        <v>0</v>
      </c>
      <c r="J193" s="36">
        <f t="shared" si="39"/>
        <v>0</v>
      </c>
      <c r="K193" s="36">
        <f t="shared" si="39"/>
        <v>0</v>
      </c>
      <c r="L193" s="36">
        <f t="shared" si="39"/>
        <v>0</v>
      </c>
      <c r="M193" s="36">
        <f t="shared" si="39"/>
        <v>0</v>
      </c>
      <c r="N193" s="36">
        <f t="shared" si="40"/>
        <v>0</v>
      </c>
      <c r="O193" s="36">
        <f t="shared" si="40"/>
        <v>0</v>
      </c>
      <c r="P193" s="36">
        <f t="shared" si="40"/>
        <v>0</v>
      </c>
      <c r="Q193" s="36">
        <f t="shared" si="40"/>
        <v>0</v>
      </c>
      <c r="R193" s="36">
        <f t="shared" si="40"/>
        <v>0</v>
      </c>
      <c r="S193" s="36">
        <f t="shared" si="40"/>
        <v>0</v>
      </c>
      <c r="T193" s="36">
        <f t="shared" si="40"/>
        <v>0</v>
      </c>
      <c r="U193" s="36">
        <f t="shared" si="40"/>
        <v>0</v>
      </c>
      <c r="V193" s="36">
        <f t="shared" si="40"/>
        <v>0</v>
      </c>
      <c r="W193" s="36">
        <f t="shared" si="40"/>
        <v>0</v>
      </c>
      <c r="X193" s="36">
        <f t="shared" si="40"/>
        <v>0</v>
      </c>
      <c r="Y193" s="36">
        <f t="shared" si="40"/>
        <v>0</v>
      </c>
      <c r="Z193" s="36">
        <f t="shared" si="40"/>
        <v>0</v>
      </c>
      <c r="AA193" s="36">
        <f t="shared" si="40"/>
        <v>0</v>
      </c>
      <c r="AB193" s="36">
        <f t="shared" si="40"/>
        <v>0</v>
      </c>
      <c r="AC193" s="59"/>
    </row>
    <row r="194" ht="16.05" customHeight="1" spans="1:29">
      <c r="A194" s="43" t="s">
        <v>12847</v>
      </c>
      <c r="B194" s="317" t="s">
        <v>12848</v>
      </c>
      <c r="C194" s="318">
        <f t="shared" si="28"/>
        <v>0</v>
      </c>
      <c r="D194" s="36">
        <f t="shared" si="39"/>
        <v>0</v>
      </c>
      <c r="E194" s="36">
        <f t="shared" si="39"/>
        <v>0</v>
      </c>
      <c r="F194" s="36">
        <f t="shared" si="39"/>
        <v>0</v>
      </c>
      <c r="G194" s="36">
        <f t="shared" si="39"/>
        <v>0</v>
      </c>
      <c r="H194" s="36">
        <f t="shared" si="39"/>
        <v>0</v>
      </c>
      <c r="I194" s="36">
        <f t="shared" si="39"/>
        <v>0</v>
      </c>
      <c r="J194" s="36">
        <f t="shared" si="39"/>
        <v>0</v>
      </c>
      <c r="K194" s="36">
        <f t="shared" si="39"/>
        <v>0</v>
      </c>
      <c r="L194" s="36">
        <f t="shared" si="39"/>
        <v>0</v>
      </c>
      <c r="M194" s="36">
        <f t="shared" si="39"/>
        <v>0</v>
      </c>
      <c r="N194" s="36">
        <f t="shared" si="40"/>
        <v>0</v>
      </c>
      <c r="O194" s="36">
        <f t="shared" si="40"/>
        <v>0</v>
      </c>
      <c r="P194" s="36">
        <f t="shared" si="40"/>
        <v>0</v>
      </c>
      <c r="Q194" s="36">
        <f t="shared" si="40"/>
        <v>0</v>
      </c>
      <c r="R194" s="36">
        <f t="shared" si="40"/>
        <v>0</v>
      </c>
      <c r="S194" s="36">
        <f t="shared" si="40"/>
        <v>0</v>
      </c>
      <c r="T194" s="36">
        <f t="shared" si="40"/>
        <v>0</v>
      </c>
      <c r="U194" s="36">
        <f t="shared" si="40"/>
        <v>0</v>
      </c>
      <c r="V194" s="36">
        <f t="shared" si="40"/>
        <v>0</v>
      </c>
      <c r="W194" s="36">
        <f t="shared" si="40"/>
        <v>0</v>
      </c>
      <c r="X194" s="36">
        <f t="shared" si="40"/>
        <v>0</v>
      </c>
      <c r="Y194" s="36">
        <f t="shared" si="40"/>
        <v>0</v>
      </c>
      <c r="Z194" s="36">
        <f t="shared" si="40"/>
        <v>0</v>
      </c>
      <c r="AA194" s="36">
        <f t="shared" si="40"/>
        <v>0</v>
      </c>
      <c r="AB194" s="36">
        <f t="shared" si="40"/>
        <v>0</v>
      </c>
      <c r="AC194" s="59"/>
    </row>
    <row r="195" ht="16.05" customHeight="1" spans="1:29">
      <c r="A195" s="43" t="s">
        <v>12849</v>
      </c>
      <c r="B195" s="317" t="s">
        <v>12850</v>
      </c>
      <c r="C195" s="318">
        <f t="shared" si="28"/>
        <v>0</v>
      </c>
      <c r="D195" s="36">
        <f t="shared" si="39"/>
        <v>0</v>
      </c>
      <c r="E195" s="36">
        <f t="shared" si="39"/>
        <v>0</v>
      </c>
      <c r="F195" s="36">
        <f t="shared" si="39"/>
        <v>0</v>
      </c>
      <c r="G195" s="36">
        <f t="shared" si="39"/>
        <v>0</v>
      </c>
      <c r="H195" s="36">
        <f t="shared" si="39"/>
        <v>0</v>
      </c>
      <c r="I195" s="36">
        <f t="shared" si="39"/>
        <v>0</v>
      </c>
      <c r="J195" s="36">
        <f t="shared" si="39"/>
        <v>0</v>
      </c>
      <c r="K195" s="36">
        <f t="shared" si="39"/>
        <v>0</v>
      </c>
      <c r="L195" s="36">
        <f t="shared" si="39"/>
        <v>0</v>
      </c>
      <c r="M195" s="36">
        <f t="shared" si="39"/>
        <v>0</v>
      </c>
      <c r="N195" s="36">
        <f t="shared" si="40"/>
        <v>0</v>
      </c>
      <c r="O195" s="36">
        <f t="shared" si="40"/>
        <v>0</v>
      </c>
      <c r="P195" s="36">
        <f t="shared" si="40"/>
        <v>0</v>
      </c>
      <c r="Q195" s="36">
        <f t="shared" si="40"/>
        <v>0</v>
      </c>
      <c r="R195" s="36">
        <f t="shared" si="40"/>
        <v>0</v>
      </c>
      <c r="S195" s="36">
        <f t="shared" si="40"/>
        <v>0</v>
      </c>
      <c r="T195" s="36">
        <f t="shared" si="40"/>
        <v>0</v>
      </c>
      <c r="U195" s="36">
        <f t="shared" si="40"/>
        <v>0</v>
      </c>
      <c r="V195" s="36">
        <f t="shared" si="40"/>
        <v>0</v>
      </c>
      <c r="W195" s="36">
        <f t="shared" si="40"/>
        <v>0</v>
      </c>
      <c r="X195" s="36">
        <f t="shared" si="40"/>
        <v>0</v>
      </c>
      <c r="Y195" s="36">
        <f t="shared" si="40"/>
        <v>0</v>
      </c>
      <c r="Z195" s="36">
        <f t="shared" si="40"/>
        <v>0</v>
      </c>
      <c r="AA195" s="36">
        <f t="shared" si="40"/>
        <v>0</v>
      </c>
      <c r="AB195" s="36">
        <f t="shared" si="40"/>
        <v>0</v>
      </c>
      <c r="AC195" s="59"/>
    </row>
    <row r="196" ht="16.05" customHeight="1" spans="1:29">
      <c r="A196" s="43" t="s">
        <v>12851</v>
      </c>
      <c r="B196" s="317" t="s">
        <v>12852</v>
      </c>
      <c r="C196" s="318">
        <f t="shared" si="28"/>
        <v>0</v>
      </c>
      <c r="D196" s="36">
        <f t="shared" si="39"/>
        <v>0</v>
      </c>
      <c r="E196" s="36">
        <f t="shared" si="39"/>
        <v>0</v>
      </c>
      <c r="F196" s="36">
        <f t="shared" si="39"/>
        <v>0</v>
      </c>
      <c r="G196" s="36">
        <f t="shared" si="39"/>
        <v>0</v>
      </c>
      <c r="H196" s="36">
        <f t="shared" si="39"/>
        <v>0</v>
      </c>
      <c r="I196" s="36">
        <f t="shared" si="39"/>
        <v>0</v>
      </c>
      <c r="J196" s="36">
        <f t="shared" si="39"/>
        <v>0</v>
      </c>
      <c r="K196" s="36">
        <f t="shared" si="39"/>
        <v>0</v>
      </c>
      <c r="L196" s="36">
        <f t="shared" si="39"/>
        <v>0</v>
      </c>
      <c r="M196" s="36">
        <f t="shared" si="39"/>
        <v>0</v>
      </c>
      <c r="N196" s="36">
        <f t="shared" si="40"/>
        <v>0</v>
      </c>
      <c r="O196" s="36">
        <f t="shared" si="40"/>
        <v>0</v>
      </c>
      <c r="P196" s="36">
        <f t="shared" si="40"/>
        <v>0</v>
      </c>
      <c r="Q196" s="36">
        <f t="shared" si="40"/>
        <v>0</v>
      </c>
      <c r="R196" s="36">
        <f t="shared" si="40"/>
        <v>0</v>
      </c>
      <c r="S196" s="36">
        <f t="shared" si="40"/>
        <v>0</v>
      </c>
      <c r="T196" s="36">
        <f t="shared" si="40"/>
        <v>0</v>
      </c>
      <c r="U196" s="36">
        <f t="shared" si="40"/>
        <v>0</v>
      </c>
      <c r="V196" s="36">
        <f t="shared" si="40"/>
        <v>0</v>
      </c>
      <c r="W196" s="36">
        <f t="shared" si="40"/>
        <v>0</v>
      </c>
      <c r="X196" s="36">
        <f t="shared" si="40"/>
        <v>0</v>
      </c>
      <c r="Y196" s="36">
        <f t="shared" si="40"/>
        <v>0</v>
      </c>
      <c r="Z196" s="36">
        <f t="shared" si="40"/>
        <v>0</v>
      </c>
      <c r="AA196" s="36">
        <f t="shared" si="40"/>
        <v>0</v>
      </c>
      <c r="AB196" s="36">
        <f t="shared" si="40"/>
        <v>0</v>
      </c>
      <c r="AC196" s="59"/>
    </row>
    <row r="197" ht="16.05" customHeight="1" spans="1:29">
      <c r="A197" s="43" t="s">
        <v>12853</v>
      </c>
      <c r="B197" s="317" t="s">
        <v>12854</v>
      </c>
      <c r="C197" s="318">
        <f t="shared" si="28"/>
        <v>0</v>
      </c>
      <c r="D197" s="36">
        <f t="shared" si="39"/>
        <v>0</v>
      </c>
      <c r="E197" s="36">
        <f t="shared" si="39"/>
        <v>0</v>
      </c>
      <c r="F197" s="36">
        <f t="shared" si="39"/>
        <v>0</v>
      </c>
      <c r="G197" s="36">
        <f t="shared" si="39"/>
        <v>0</v>
      </c>
      <c r="H197" s="36">
        <f t="shared" si="39"/>
        <v>0</v>
      </c>
      <c r="I197" s="36">
        <f t="shared" si="39"/>
        <v>0</v>
      </c>
      <c r="J197" s="36">
        <f t="shared" si="39"/>
        <v>0</v>
      </c>
      <c r="K197" s="36">
        <f t="shared" si="39"/>
        <v>0</v>
      </c>
      <c r="L197" s="36">
        <f t="shared" si="39"/>
        <v>0</v>
      </c>
      <c r="M197" s="36">
        <f t="shared" si="39"/>
        <v>0</v>
      </c>
      <c r="N197" s="36">
        <f t="shared" si="40"/>
        <v>0</v>
      </c>
      <c r="O197" s="36">
        <f t="shared" si="40"/>
        <v>0</v>
      </c>
      <c r="P197" s="36">
        <f t="shared" si="40"/>
        <v>0</v>
      </c>
      <c r="Q197" s="36">
        <f t="shared" si="40"/>
        <v>0</v>
      </c>
      <c r="R197" s="36">
        <f t="shared" si="40"/>
        <v>0</v>
      </c>
      <c r="S197" s="36">
        <f t="shared" si="40"/>
        <v>0</v>
      </c>
      <c r="T197" s="36">
        <f t="shared" si="40"/>
        <v>0</v>
      </c>
      <c r="U197" s="36">
        <f t="shared" si="40"/>
        <v>0</v>
      </c>
      <c r="V197" s="36">
        <f t="shared" si="40"/>
        <v>0</v>
      </c>
      <c r="W197" s="36">
        <f t="shared" si="40"/>
        <v>0</v>
      </c>
      <c r="X197" s="36">
        <f t="shared" si="40"/>
        <v>0</v>
      </c>
      <c r="Y197" s="36">
        <f t="shared" si="40"/>
        <v>0</v>
      </c>
      <c r="Z197" s="36">
        <f t="shared" si="40"/>
        <v>0</v>
      </c>
      <c r="AA197" s="36">
        <f t="shared" si="40"/>
        <v>0</v>
      </c>
      <c r="AB197" s="36">
        <f t="shared" si="40"/>
        <v>0</v>
      </c>
      <c r="AC197" s="59"/>
    </row>
    <row r="198" ht="16.05" customHeight="1" spans="1:29">
      <c r="A198" s="43" t="s">
        <v>12855</v>
      </c>
      <c r="B198" s="317" t="s">
        <v>12856</v>
      </c>
      <c r="C198" s="318">
        <f t="shared" si="28"/>
        <v>0</v>
      </c>
      <c r="D198" s="36">
        <f t="shared" si="39"/>
        <v>0</v>
      </c>
      <c r="E198" s="36">
        <f t="shared" si="39"/>
        <v>0</v>
      </c>
      <c r="F198" s="36">
        <f t="shared" si="39"/>
        <v>0</v>
      </c>
      <c r="G198" s="36">
        <f t="shared" si="39"/>
        <v>0</v>
      </c>
      <c r="H198" s="36">
        <f t="shared" si="39"/>
        <v>0</v>
      </c>
      <c r="I198" s="36">
        <f t="shared" si="39"/>
        <v>0</v>
      </c>
      <c r="J198" s="36">
        <f t="shared" si="39"/>
        <v>0</v>
      </c>
      <c r="K198" s="36">
        <f t="shared" si="39"/>
        <v>0</v>
      </c>
      <c r="L198" s="36">
        <f t="shared" si="39"/>
        <v>0</v>
      </c>
      <c r="M198" s="36">
        <f t="shared" si="39"/>
        <v>0</v>
      </c>
      <c r="N198" s="36">
        <f t="shared" si="40"/>
        <v>0</v>
      </c>
      <c r="O198" s="36">
        <f t="shared" si="40"/>
        <v>0</v>
      </c>
      <c r="P198" s="36">
        <f t="shared" si="40"/>
        <v>0</v>
      </c>
      <c r="Q198" s="36">
        <f t="shared" si="40"/>
        <v>0</v>
      </c>
      <c r="R198" s="36">
        <f t="shared" si="40"/>
        <v>0</v>
      </c>
      <c r="S198" s="36">
        <f t="shared" si="40"/>
        <v>0</v>
      </c>
      <c r="T198" s="36">
        <f t="shared" si="40"/>
        <v>0</v>
      </c>
      <c r="U198" s="36">
        <f t="shared" si="40"/>
        <v>0</v>
      </c>
      <c r="V198" s="36">
        <f t="shared" si="40"/>
        <v>0</v>
      </c>
      <c r="W198" s="36">
        <f t="shared" si="40"/>
        <v>0</v>
      </c>
      <c r="X198" s="36">
        <f t="shared" si="40"/>
        <v>0</v>
      </c>
      <c r="Y198" s="36">
        <f t="shared" si="40"/>
        <v>0</v>
      </c>
      <c r="Z198" s="36">
        <f t="shared" si="40"/>
        <v>0</v>
      </c>
      <c r="AA198" s="36">
        <f t="shared" si="40"/>
        <v>0</v>
      </c>
      <c r="AB198" s="36">
        <f t="shared" si="40"/>
        <v>0</v>
      </c>
      <c r="AC198" s="59"/>
    </row>
    <row r="199" ht="16.05" customHeight="1" spans="1:29">
      <c r="A199" s="43" t="s">
        <v>12857</v>
      </c>
      <c r="B199" s="317" t="s">
        <v>12858</v>
      </c>
      <c r="C199" s="318">
        <f t="shared" si="28"/>
        <v>0</v>
      </c>
      <c r="D199" s="36">
        <f t="shared" si="39"/>
        <v>0</v>
      </c>
      <c r="E199" s="36">
        <f t="shared" si="39"/>
        <v>0</v>
      </c>
      <c r="F199" s="36">
        <f t="shared" si="39"/>
        <v>0</v>
      </c>
      <c r="G199" s="36">
        <f t="shared" si="39"/>
        <v>0</v>
      </c>
      <c r="H199" s="36">
        <f t="shared" si="39"/>
        <v>0</v>
      </c>
      <c r="I199" s="36">
        <f t="shared" si="39"/>
        <v>0</v>
      </c>
      <c r="J199" s="36">
        <f t="shared" si="39"/>
        <v>0</v>
      </c>
      <c r="K199" s="36">
        <f t="shared" si="39"/>
        <v>0</v>
      </c>
      <c r="L199" s="36">
        <f t="shared" si="39"/>
        <v>0</v>
      </c>
      <c r="M199" s="36">
        <f t="shared" si="39"/>
        <v>0</v>
      </c>
      <c r="N199" s="36">
        <f t="shared" si="40"/>
        <v>0</v>
      </c>
      <c r="O199" s="36">
        <f t="shared" si="40"/>
        <v>0</v>
      </c>
      <c r="P199" s="36">
        <f t="shared" si="40"/>
        <v>0</v>
      </c>
      <c r="Q199" s="36">
        <f t="shared" si="40"/>
        <v>0</v>
      </c>
      <c r="R199" s="36">
        <f t="shared" si="40"/>
        <v>0</v>
      </c>
      <c r="S199" s="36">
        <f t="shared" si="40"/>
        <v>0</v>
      </c>
      <c r="T199" s="36">
        <f t="shared" si="40"/>
        <v>0</v>
      </c>
      <c r="U199" s="36">
        <f t="shared" si="40"/>
        <v>0</v>
      </c>
      <c r="V199" s="36">
        <f t="shared" si="40"/>
        <v>0</v>
      </c>
      <c r="W199" s="36">
        <f t="shared" si="40"/>
        <v>0</v>
      </c>
      <c r="X199" s="36">
        <f t="shared" si="40"/>
        <v>0</v>
      </c>
      <c r="Y199" s="36">
        <f t="shared" si="40"/>
        <v>0</v>
      </c>
      <c r="Z199" s="36">
        <f t="shared" si="40"/>
        <v>0</v>
      </c>
      <c r="AA199" s="36">
        <f t="shared" si="40"/>
        <v>0</v>
      </c>
      <c r="AB199" s="36">
        <f t="shared" si="40"/>
        <v>0</v>
      </c>
      <c r="AC199" s="59"/>
    </row>
    <row r="200" ht="16.05" customHeight="1" spans="1:29">
      <c r="A200" s="43" t="s">
        <v>12859</v>
      </c>
      <c r="B200" s="317" t="s">
        <v>12860</v>
      </c>
      <c r="C200" s="318">
        <f t="shared" si="28"/>
        <v>0</v>
      </c>
      <c r="D200" s="36">
        <f t="shared" si="39"/>
        <v>0</v>
      </c>
      <c r="E200" s="36">
        <f t="shared" si="39"/>
        <v>0</v>
      </c>
      <c r="F200" s="36">
        <f t="shared" si="39"/>
        <v>0</v>
      </c>
      <c r="G200" s="36">
        <f t="shared" si="39"/>
        <v>0</v>
      </c>
      <c r="H200" s="36">
        <f t="shared" si="39"/>
        <v>0</v>
      </c>
      <c r="I200" s="36">
        <f t="shared" si="39"/>
        <v>0</v>
      </c>
      <c r="J200" s="36">
        <f t="shared" si="39"/>
        <v>0</v>
      </c>
      <c r="K200" s="36">
        <f t="shared" si="39"/>
        <v>0</v>
      </c>
      <c r="L200" s="36">
        <f t="shared" si="39"/>
        <v>0</v>
      </c>
      <c r="M200" s="36">
        <f t="shared" si="39"/>
        <v>0</v>
      </c>
      <c r="N200" s="36">
        <f t="shared" si="40"/>
        <v>0</v>
      </c>
      <c r="O200" s="36">
        <f t="shared" si="40"/>
        <v>0</v>
      </c>
      <c r="P200" s="36">
        <f t="shared" si="40"/>
        <v>0</v>
      </c>
      <c r="Q200" s="36">
        <f t="shared" si="40"/>
        <v>0</v>
      </c>
      <c r="R200" s="36">
        <f t="shared" si="40"/>
        <v>0</v>
      </c>
      <c r="S200" s="36">
        <f t="shared" si="40"/>
        <v>0</v>
      </c>
      <c r="T200" s="36">
        <f t="shared" si="40"/>
        <v>0</v>
      </c>
      <c r="U200" s="36">
        <f t="shared" si="40"/>
        <v>0</v>
      </c>
      <c r="V200" s="36">
        <f t="shared" si="40"/>
        <v>0</v>
      </c>
      <c r="W200" s="36">
        <f t="shared" si="40"/>
        <v>0</v>
      </c>
      <c r="X200" s="36">
        <f t="shared" si="40"/>
        <v>0</v>
      </c>
      <c r="Y200" s="36">
        <f t="shared" si="40"/>
        <v>0</v>
      </c>
      <c r="Z200" s="36">
        <f t="shared" si="40"/>
        <v>0</v>
      </c>
      <c r="AA200" s="36">
        <f t="shared" si="40"/>
        <v>0</v>
      </c>
      <c r="AB200" s="36">
        <f t="shared" si="40"/>
        <v>0</v>
      </c>
      <c r="AC200" s="59"/>
    </row>
    <row r="201" ht="16.05" customHeight="1" spans="1:29">
      <c r="A201" s="43" t="s">
        <v>12861</v>
      </c>
      <c r="B201" s="317" t="s">
        <v>12862</v>
      </c>
      <c r="C201" s="318">
        <f t="shared" si="28"/>
        <v>0</v>
      </c>
      <c r="D201" s="36">
        <f t="shared" ref="D201:M210" si="41">SUMPRODUCT(D$377:D$599*(LEFT($A$377:$A$599,LEN($A201))=$A201))</f>
        <v>0</v>
      </c>
      <c r="E201" s="36">
        <f t="shared" si="41"/>
        <v>0</v>
      </c>
      <c r="F201" s="36">
        <f t="shared" si="41"/>
        <v>0</v>
      </c>
      <c r="G201" s="36">
        <f t="shared" si="41"/>
        <v>0</v>
      </c>
      <c r="H201" s="36">
        <f t="shared" si="41"/>
        <v>0</v>
      </c>
      <c r="I201" s="36">
        <f t="shared" si="41"/>
        <v>0</v>
      </c>
      <c r="J201" s="36">
        <f t="shared" si="41"/>
        <v>0</v>
      </c>
      <c r="K201" s="36">
        <f t="shared" si="41"/>
        <v>0</v>
      </c>
      <c r="L201" s="36">
        <f t="shared" si="41"/>
        <v>0</v>
      </c>
      <c r="M201" s="36">
        <f t="shared" si="41"/>
        <v>0</v>
      </c>
      <c r="N201" s="36">
        <f t="shared" ref="N201:AB210" si="42">SUMPRODUCT(N$377:N$599*(LEFT($A$377:$A$599,LEN($A201))=$A201))</f>
        <v>0</v>
      </c>
      <c r="O201" s="36">
        <f t="shared" si="42"/>
        <v>0</v>
      </c>
      <c r="P201" s="36">
        <f t="shared" si="42"/>
        <v>0</v>
      </c>
      <c r="Q201" s="36">
        <f t="shared" si="42"/>
        <v>0</v>
      </c>
      <c r="R201" s="36">
        <f t="shared" si="42"/>
        <v>0</v>
      </c>
      <c r="S201" s="36">
        <f t="shared" si="42"/>
        <v>0</v>
      </c>
      <c r="T201" s="36">
        <f t="shared" si="42"/>
        <v>0</v>
      </c>
      <c r="U201" s="36">
        <f t="shared" si="42"/>
        <v>0</v>
      </c>
      <c r="V201" s="36">
        <f t="shared" si="42"/>
        <v>0</v>
      </c>
      <c r="W201" s="36">
        <f t="shared" si="42"/>
        <v>0</v>
      </c>
      <c r="X201" s="36">
        <f t="shared" si="42"/>
        <v>0</v>
      </c>
      <c r="Y201" s="36">
        <f t="shared" si="42"/>
        <v>0</v>
      </c>
      <c r="Z201" s="36">
        <f t="shared" si="42"/>
        <v>0</v>
      </c>
      <c r="AA201" s="36">
        <f t="shared" si="42"/>
        <v>0</v>
      </c>
      <c r="AB201" s="36">
        <f t="shared" si="42"/>
        <v>0</v>
      </c>
      <c r="AC201" s="59"/>
    </row>
    <row r="202" ht="16.05" customHeight="1" spans="1:29">
      <c r="A202" s="43" t="s">
        <v>12863</v>
      </c>
      <c r="B202" s="317" t="s">
        <v>12864</v>
      </c>
      <c r="C202" s="318">
        <f t="shared" si="28"/>
        <v>0</v>
      </c>
      <c r="D202" s="36">
        <f t="shared" si="41"/>
        <v>0</v>
      </c>
      <c r="E202" s="36">
        <f t="shared" si="41"/>
        <v>0</v>
      </c>
      <c r="F202" s="36">
        <f t="shared" si="41"/>
        <v>0</v>
      </c>
      <c r="G202" s="36">
        <f t="shared" si="41"/>
        <v>0</v>
      </c>
      <c r="H202" s="36">
        <f t="shared" si="41"/>
        <v>0</v>
      </c>
      <c r="I202" s="36">
        <f t="shared" si="41"/>
        <v>0</v>
      </c>
      <c r="J202" s="36">
        <f t="shared" si="41"/>
        <v>0</v>
      </c>
      <c r="K202" s="36">
        <f t="shared" si="41"/>
        <v>0</v>
      </c>
      <c r="L202" s="36">
        <f t="shared" si="41"/>
        <v>0</v>
      </c>
      <c r="M202" s="36">
        <f t="shared" si="41"/>
        <v>0</v>
      </c>
      <c r="N202" s="36">
        <f t="shared" si="42"/>
        <v>0</v>
      </c>
      <c r="O202" s="36">
        <f t="shared" si="42"/>
        <v>0</v>
      </c>
      <c r="P202" s="36">
        <f t="shared" si="42"/>
        <v>0</v>
      </c>
      <c r="Q202" s="36">
        <f t="shared" si="42"/>
        <v>0</v>
      </c>
      <c r="R202" s="36">
        <f t="shared" si="42"/>
        <v>0</v>
      </c>
      <c r="S202" s="36">
        <f t="shared" si="42"/>
        <v>0</v>
      </c>
      <c r="T202" s="36">
        <f t="shared" si="42"/>
        <v>0</v>
      </c>
      <c r="U202" s="36">
        <f t="shared" si="42"/>
        <v>0</v>
      </c>
      <c r="V202" s="36">
        <f t="shared" si="42"/>
        <v>0</v>
      </c>
      <c r="W202" s="36">
        <f t="shared" si="42"/>
        <v>0</v>
      </c>
      <c r="X202" s="36">
        <f t="shared" si="42"/>
        <v>0</v>
      </c>
      <c r="Y202" s="36">
        <f t="shared" si="42"/>
        <v>0</v>
      </c>
      <c r="Z202" s="36">
        <f t="shared" si="42"/>
        <v>0</v>
      </c>
      <c r="AA202" s="36">
        <f t="shared" si="42"/>
        <v>0</v>
      </c>
      <c r="AB202" s="36">
        <f t="shared" si="42"/>
        <v>0</v>
      </c>
      <c r="AC202" s="59"/>
    </row>
    <row r="203" ht="16.05" customHeight="1" spans="1:29">
      <c r="A203" s="43" t="s">
        <v>12865</v>
      </c>
      <c r="B203" s="317" t="s">
        <v>12866</v>
      </c>
      <c r="C203" s="318">
        <f t="shared" ref="C203:C266" si="43">SUM(D203:AB203)</f>
        <v>0</v>
      </c>
      <c r="D203" s="36">
        <f t="shared" si="41"/>
        <v>0</v>
      </c>
      <c r="E203" s="36">
        <f t="shared" si="41"/>
        <v>0</v>
      </c>
      <c r="F203" s="36">
        <f t="shared" si="41"/>
        <v>0</v>
      </c>
      <c r="G203" s="36">
        <f t="shared" si="41"/>
        <v>0</v>
      </c>
      <c r="H203" s="36">
        <f t="shared" si="41"/>
        <v>0</v>
      </c>
      <c r="I203" s="36">
        <f t="shared" si="41"/>
        <v>0</v>
      </c>
      <c r="J203" s="36">
        <f t="shared" si="41"/>
        <v>0</v>
      </c>
      <c r="K203" s="36">
        <f t="shared" si="41"/>
        <v>0</v>
      </c>
      <c r="L203" s="36">
        <f t="shared" si="41"/>
        <v>0</v>
      </c>
      <c r="M203" s="36">
        <f t="shared" si="41"/>
        <v>0</v>
      </c>
      <c r="N203" s="36">
        <f t="shared" si="42"/>
        <v>0</v>
      </c>
      <c r="O203" s="36">
        <f t="shared" si="42"/>
        <v>0</v>
      </c>
      <c r="P203" s="36">
        <f t="shared" si="42"/>
        <v>0</v>
      </c>
      <c r="Q203" s="36">
        <f t="shared" si="42"/>
        <v>0</v>
      </c>
      <c r="R203" s="36">
        <f t="shared" si="42"/>
        <v>0</v>
      </c>
      <c r="S203" s="36">
        <f t="shared" si="42"/>
        <v>0</v>
      </c>
      <c r="T203" s="36">
        <f t="shared" si="42"/>
        <v>0</v>
      </c>
      <c r="U203" s="36">
        <f t="shared" si="42"/>
        <v>0</v>
      </c>
      <c r="V203" s="36">
        <f t="shared" si="42"/>
        <v>0</v>
      </c>
      <c r="W203" s="36">
        <f t="shared" si="42"/>
        <v>0</v>
      </c>
      <c r="X203" s="36">
        <f t="shared" si="42"/>
        <v>0</v>
      </c>
      <c r="Y203" s="36">
        <f t="shared" si="42"/>
        <v>0</v>
      </c>
      <c r="Z203" s="36">
        <f t="shared" si="42"/>
        <v>0</v>
      </c>
      <c r="AA203" s="36">
        <f t="shared" si="42"/>
        <v>0</v>
      </c>
      <c r="AB203" s="36">
        <f t="shared" si="42"/>
        <v>0</v>
      </c>
      <c r="AC203" s="59"/>
    </row>
    <row r="204" ht="16.05" customHeight="1" spans="1:29">
      <c r="A204" s="43" t="s">
        <v>12867</v>
      </c>
      <c r="B204" s="317" t="s">
        <v>12868</v>
      </c>
      <c r="C204" s="318">
        <f t="shared" si="43"/>
        <v>0</v>
      </c>
      <c r="D204" s="36">
        <f t="shared" si="41"/>
        <v>0</v>
      </c>
      <c r="E204" s="36">
        <f t="shared" si="41"/>
        <v>0</v>
      </c>
      <c r="F204" s="36">
        <f t="shared" si="41"/>
        <v>0</v>
      </c>
      <c r="G204" s="36">
        <f t="shared" si="41"/>
        <v>0</v>
      </c>
      <c r="H204" s="36">
        <f t="shared" si="41"/>
        <v>0</v>
      </c>
      <c r="I204" s="36">
        <f t="shared" si="41"/>
        <v>0</v>
      </c>
      <c r="J204" s="36">
        <f t="shared" si="41"/>
        <v>0</v>
      </c>
      <c r="K204" s="36">
        <f t="shared" si="41"/>
        <v>0</v>
      </c>
      <c r="L204" s="36">
        <f t="shared" si="41"/>
        <v>0</v>
      </c>
      <c r="M204" s="36">
        <f t="shared" si="41"/>
        <v>0</v>
      </c>
      <c r="N204" s="36">
        <f t="shared" si="42"/>
        <v>0</v>
      </c>
      <c r="O204" s="36">
        <f t="shared" si="42"/>
        <v>0</v>
      </c>
      <c r="P204" s="36">
        <f t="shared" si="42"/>
        <v>0</v>
      </c>
      <c r="Q204" s="36">
        <f t="shared" si="42"/>
        <v>0</v>
      </c>
      <c r="R204" s="36">
        <f t="shared" si="42"/>
        <v>0</v>
      </c>
      <c r="S204" s="36">
        <f t="shared" si="42"/>
        <v>0</v>
      </c>
      <c r="T204" s="36">
        <f t="shared" si="42"/>
        <v>0</v>
      </c>
      <c r="U204" s="36">
        <f t="shared" si="42"/>
        <v>0</v>
      </c>
      <c r="V204" s="36">
        <f t="shared" si="42"/>
        <v>0</v>
      </c>
      <c r="W204" s="36">
        <f t="shared" si="42"/>
        <v>0</v>
      </c>
      <c r="X204" s="36">
        <f t="shared" si="42"/>
        <v>0</v>
      </c>
      <c r="Y204" s="36">
        <f t="shared" si="42"/>
        <v>0</v>
      </c>
      <c r="Z204" s="36">
        <f t="shared" si="42"/>
        <v>0</v>
      </c>
      <c r="AA204" s="36">
        <f t="shared" si="42"/>
        <v>0</v>
      </c>
      <c r="AB204" s="36">
        <f t="shared" si="42"/>
        <v>0</v>
      </c>
      <c r="AC204" s="59"/>
    </row>
    <row r="205" ht="16.05" customHeight="1" spans="1:29">
      <c r="A205" s="43" t="s">
        <v>12869</v>
      </c>
      <c r="B205" s="317" t="s">
        <v>12870</v>
      </c>
      <c r="C205" s="318">
        <f t="shared" si="43"/>
        <v>0</v>
      </c>
      <c r="D205" s="36">
        <f t="shared" si="41"/>
        <v>0</v>
      </c>
      <c r="E205" s="36">
        <f t="shared" si="41"/>
        <v>0</v>
      </c>
      <c r="F205" s="36">
        <f t="shared" si="41"/>
        <v>0</v>
      </c>
      <c r="G205" s="36">
        <f t="shared" si="41"/>
        <v>0</v>
      </c>
      <c r="H205" s="36">
        <f t="shared" si="41"/>
        <v>0</v>
      </c>
      <c r="I205" s="36">
        <f t="shared" si="41"/>
        <v>0</v>
      </c>
      <c r="J205" s="36">
        <f t="shared" si="41"/>
        <v>0</v>
      </c>
      <c r="K205" s="36">
        <f t="shared" si="41"/>
        <v>0</v>
      </c>
      <c r="L205" s="36">
        <f t="shared" si="41"/>
        <v>0</v>
      </c>
      <c r="M205" s="36">
        <f t="shared" si="41"/>
        <v>0</v>
      </c>
      <c r="N205" s="36">
        <f t="shared" si="42"/>
        <v>0</v>
      </c>
      <c r="O205" s="36">
        <f t="shared" si="42"/>
        <v>0</v>
      </c>
      <c r="P205" s="36">
        <f t="shared" si="42"/>
        <v>0</v>
      </c>
      <c r="Q205" s="36">
        <f t="shared" si="42"/>
        <v>0</v>
      </c>
      <c r="R205" s="36">
        <f t="shared" si="42"/>
        <v>0</v>
      </c>
      <c r="S205" s="36">
        <f t="shared" si="42"/>
        <v>0</v>
      </c>
      <c r="T205" s="36">
        <f t="shared" si="42"/>
        <v>0</v>
      </c>
      <c r="U205" s="36">
        <f t="shared" si="42"/>
        <v>0</v>
      </c>
      <c r="V205" s="36">
        <f t="shared" si="42"/>
        <v>0</v>
      </c>
      <c r="W205" s="36">
        <f t="shared" si="42"/>
        <v>0</v>
      </c>
      <c r="X205" s="36">
        <f t="shared" si="42"/>
        <v>0</v>
      </c>
      <c r="Y205" s="36">
        <f t="shared" si="42"/>
        <v>0</v>
      </c>
      <c r="Z205" s="36">
        <f t="shared" si="42"/>
        <v>0</v>
      </c>
      <c r="AA205" s="36">
        <f t="shared" si="42"/>
        <v>0</v>
      </c>
      <c r="AB205" s="36">
        <f t="shared" si="42"/>
        <v>0</v>
      </c>
      <c r="AC205" s="59"/>
    </row>
    <row r="206" ht="16.05" customHeight="1" spans="1:29">
      <c r="A206" s="43" t="s">
        <v>12871</v>
      </c>
      <c r="B206" s="317" t="s">
        <v>12872</v>
      </c>
      <c r="C206" s="318">
        <f t="shared" si="43"/>
        <v>0</v>
      </c>
      <c r="D206" s="36">
        <f t="shared" si="41"/>
        <v>0</v>
      </c>
      <c r="E206" s="36">
        <f t="shared" si="41"/>
        <v>0</v>
      </c>
      <c r="F206" s="36">
        <f t="shared" si="41"/>
        <v>0</v>
      </c>
      <c r="G206" s="36">
        <f t="shared" si="41"/>
        <v>0</v>
      </c>
      <c r="H206" s="36">
        <f t="shared" si="41"/>
        <v>0</v>
      </c>
      <c r="I206" s="36">
        <f t="shared" si="41"/>
        <v>0</v>
      </c>
      <c r="J206" s="36">
        <f t="shared" si="41"/>
        <v>0</v>
      </c>
      <c r="K206" s="36">
        <f t="shared" si="41"/>
        <v>0</v>
      </c>
      <c r="L206" s="36">
        <f t="shared" si="41"/>
        <v>0</v>
      </c>
      <c r="M206" s="36">
        <f t="shared" si="41"/>
        <v>0</v>
      </c>
      <c r="N206" s="36">
        <f t="shared" si="42"/>
        <v>0</v>
      </c>
      <c r="O206" s="36">
        <f t="shared" si="42"/>
        <v>0</v>
      </c>
      <c r="P206" s="36">
        <f t="shared" si="42"/>
        <v>0</v>
      </c>
      <c r="Q206" s="36">
        <f t="shared" si="42"/>
        <v>0</v>
      </c>
      <c r="R206" s="36">
        <f t="shared" si="42"/>
        <v>0</v>
      </c>
      <c r="S206" s="36">
        <f t="shared" si="42"/>
        <v>0</v>
      </c>
      <c r="T206" s="36">
        <f t="shared" si="42"/>
        <v>0</v>
      </c>
      <c r="U206" s="36">
        <f t="shared" si="42"/>
        <v>0</v>
      </c>
      <c r="V206" s="36">
        <f t="shared" si="42"/>
        <v>0</v>
      </c>
      <c r="W206" s="36">
        <f t="shared" si="42"/>
        <v>0</v>
      </c>
      <c r="X206" s="36">
        <f t="shared" si="42"/>
        <v>0</v>
      </c>
      <c r="Y206" s="36">
        <f t="shared" si="42"/>
        <v>0</v>
      </c>
      <c r="Z206" s="36">
        <f t="shared" si="42"/>
        <v>0</v>
      </c>
      <c r="AA206" s="36">
        <f t="shared" si="42"/>
        <v>0</v>
      </c>
      <c r="AB206" s="36">
        <f t="shared" si="42"/>
        <v>0</v>
      </c>
      <c r="AC206" s="59"/>
    </row>
    <row r="207" ht="16.05" customHeight="1" spans="1:29">
      <c r="A207" s="43" t="s">
        <v>12873</v>
      </c>
      <c r="B207" s="317" t="s">
        <v>12874</v>
      </c>
      <c r="C207" s="318">
        <f t="shared" si="43"/>
        <v>0</v>
      </c>
      <c r="D207" s="36">
        <f t="shared" si="41"/>
        <v>0</v>
      </c>
      <c r="E207" s="36">
        <f t="shared" si="41"/>
        <v>0</v>
      </c>
      <c r="F207" s="36">
        <f t="shared" si="41"/>
        <v>0</v>
      </c>
      <c r="G207" s="36">
        <f t="shared" si="41"/>
        <v>0</v>
      </c>
      <c r="H207" s="36">
        <f t="shared" si="41"/>
        <v>0</v>
      </c>
      <c r="I207" s="36">
        <f t="shared" si="41"/>
        <v>0</v>
      </c>
      <c r="J207" s="36">
        <f t="shared" si="41"/>
        <v>0</v>
      </c>
      <c r="K207" s="36">
        <f t="shared" si="41"/>
        <v>0</v>
      </c>
      <c r="L207" s="36">
        <f t="shared" si="41"/>
        <v>0</v>
      </c>
      <c r="M207" s="36">
        <f t="shared" si="41"/>
        <v>0</v>
      </c>
      <c r="N207" s="36">
        <f t="shared" si="42"/>
        <v>0</v>
      </c>
      <c r="O207" s="36">
        <f t="shared" si="42"/>
        <v>0</v>
      </c>
      <c r="P207" s="36">
        <f t="shared" si="42"/>
        <v>0</v>
      </c>
      <c r="Q207" s="36">
        <f t="shared" si="42"/>
        <v>0</v>
      </c>
      <c r="R207" s="36">
        <f t="shared" si="42"/>
        <v>0</v>
      </c>
      <c r="S207" s="36">
        <f t="shared" si="42"/>
        <v>0</v>
      </c>
      <c r="T207" s="36">
        <f t="shared" si="42"/>
        <v>0</v>
      </c>
      <c r="U207" s="36">
        <f t="shared" si="42"/>
        <v>0</v>
      </c>
      <c r="V207" s="36">
        <f t="shared" si="42"/>
        <v>0</v>
      </c>
      <c r="W207" s="36">
        <f t="shared" si="42"/>
        <v>0</v>
      </c>
      <c r="X207" s="36">
        <f t="shared" si="42"/>
        <v>0</v>
      </c>
      <c r="Y207" s="36">
        <f t="shared" si="42"/>
        <v>0</v>
      </c>
      <c r="Z207" s="36">
        <f t="shared" si="42"/>
        <v>0</v>
      </c>
      <c r="AA207" s="36">
        <f t="shared" si="42"/>
        <v>0</v>
      </c>
      <c r="AB207" s="36">
        <f t="shared" si="42"/>
        <v>0</v>
      </c>
      <c r="AC207" s="59"/>
    </row>
    <row r="208" ht="16.05" customHeight="1" spans="1:29">
      <c r="A208" s="43" t="s">
        <v>12875</v>
      </c>
      <c r="B208" s="317" t="s">
        <v>12876</v>
      </c>
      <c r="C208" s="318">
        <f t="shared" si="43"/>
        <v>0</v>
      </c>
      <c r="D208" s="36">
        <f t="shared" si="41"/>
        <v>0</v>
      </c>
      <c r="E208" s="36">
        <f t="shared" si="41"/>
        <v>0</v>
      </c>
      <c r="F208" s="36">
        <f t="shared" si="41"/>
        <v>0</v>
      </c>
      <c r="G208" s="36">
        <f t="shared" si="41"/>
        <v>0</v>
      </c>
      <c r="H208" s="36">
        <f t="shared" si="41"/>
        <v>0</v>
      </c>
      <c r="I208" s="36">
        <f t="shared" si="41"/>
        <v>0</v>
      </c>
      <c r="J208" s="36">
        <f t="shared" si="41"/>
        <v>0</v>
      </c>
      <c r="K208" s="36">
        <f t="shared" si="41"/>
        <v>0</v>
      </c>
      <c r="L208" s="36">
        <f t="shared" si="41"/>
        <v>0</v>
      </c>
      <c r="M208" s="36">
        <f t="shared" si="41"/>
        <v>0</v>
      </c>
      <c r="N208" s="36">
        <f t="shared" si="42"/>
        <v>0</v>
      </c>
      <c r="O208" s="36">
        <f t="shared" si="42"/>
        <v>0</v>
      </c>
      <c r="P208" s="36">
        <f t="shared" si="42"/>
        <v>0</v>
      </c>
      <c r="Q208" s="36">
        <f t="shared" si="42"/>
        <v>0</v>
      </c>
      <c r="R208" s="36">
        <f t="shared" si="42"/>
        <v>0</v>
      </c>
      <c r="S208" s="36">
        <f t="shared" si="42"/>
        <v>0</v>
      </c>
      <c r="T208" s="36">
        <f t="shared" si="42"/>
        <v>0</v>
      </c>
      <c r="U208" s="36">
        <f t="shared" si="42"/>
        <v>0</v>
      </c>
      <c r="V208" s="36">
        <f t="shared" si="42"/>
        <v>0</v>
      </c>
      <c r="W208" s="36">
        <f t="shared" si="42"/>
        <v>0</v>
      </c>
      <c r="X208" s="36">
        <f t="shared" si="42"/>
        <v>0</v>
      </c>
      <c r="Y208" s="36">
        <f t="shared" si="42"/>
        <v>0</v>
      </c>
      <c r="Z208" s="36">
        <f t="shared" si="42"/>
        <v>0</v>
      </c>
      <c r="AA208" s="36">
        <f t="shared" si="42"/>
        <v>0</v>
      </c>
      <c r="AB208" s="36">
        <f t="shared" si="42"/>
        <v>0</v>
      </c>
      <c r="AC208" s="59"/>
    </row>
    <row r="209" ht="16.05" customHeight="1" spans="1:29">
      <c r="A209" s="43" t="s">
        <v>12877</v>
      </c>
      <c r="B209" s="317" t="s">
        <v>12878</v>
      </c>
      <c r="C209" s="318">
        <f t="shared" si="43"/>
        <v>0</v>
      </c>
      <c r="D209" s="36">
        <f t="shared" si="41"/>
        <v>0</v>
      </c>
      <c r="E209" s="36">
        <f t="shared" si="41"/>
        <v>0</v>
      </c>
      <c r="F209" s="36">
        <f t="shared" si="41"/>
        <v>0</v>
      </c>
      <c r="G209" s="36">
        <f t="shared" si="41"/>
        <v>0</v>
      </c>
      <c r="H209" s="36">
        <f t="shared" si="41"/>
        <v>0</v>
      </c>
      <c r="I209" s="36">
        <f t="shared" si="41"/>
        <v>0</v>
      </c>
      <c r="J209" s="36">
        <f t="shared" si="41"/>
        <v>0</v>
      </c>
      <c r="K209" s="36">
        <f t="shared" si="41"/>
        <v>0</v>
      </c>
      <c r="L209" s="36">
        <f t="shared" si="41"/>
        <v>0</v>
      </c>
      <c r="M209" s="36">
        <f t="shared" si="41"/>
        <v>0</v>
      </c>
      <c r="N209" s="36">
        <f t="shared" si="42"/>
        <v>0</v>
      </c>
      <c r="O209" s="36">
        <f t="shared" si="42"/>
        <v>0</v>
      </c>
      <c r="P209" s="36">
        <f t="shared" si="42"/>
        <v>0</v>
      </c>
      <c r="Q209" s="36">
        <f t="shared" si="42"/>
        <v>0</v>
      </c>
      <c r="R209" s="36">
        <f t="shared" si="42"/>
        <v>0</v>
      </c>
      <c r="S209" s="36">
        <f t="shared" si="42"/>
        <v>0</v>
      </c>
      <c r="T209" s="36">
        <f t="shared" si="42"/>
        <v>0</v>
      </c>
      <c r="U209" s="36">
        <f t="shared" si="42"/>
        <v>0</v>
      </c>
      <c r="V209" s="36">
        <f t="shared" si="42"/>
        <v>0</v>
      </c>
      <c r="W209" s="36">
        <f t="shared" si="42"/>
        <v>0</v>
      </c>
      <c r="X209" s="36">
        <f t="shared" si="42"/>
        <v>0</v>
      </c>
      <c r="Y209" s="36">
        <f t="shared" si="42"/>
        <v>0</v>
      </c>
      <c r="Z209" s="36">
        <f t="shared" si="42"/>
        <v>0</v>
      </c>
      <c r="AA209" s="36">
        <f t="shared" si="42"/>
        <v>0</v>
      </c>
      <c r="AB209" s="36">
        <f t="shared" si="42"/>
        <v>0</v>
      </c>
      <c r="AC209" s="59"/>
    </row>
    <row r="210" ht="16.05" customHeight="1" spans="1:29">
      <c r="A210" s="43" t="s">
        <v>12879</v>
      </c>
      <c r="B210" s="317" t="s">
        <v>12880</v>
      </c>
      <c r="C210" s="318">
        <f t="shared" si="43"/>
        <v>0</v>
      </c>
      <c r="D210" s="36">
        <f t="shared" si="41"/>
        <v>0</v>
      </c>
      <c r="E210" s="36">
        <f t="shared" si="41"/>
        <v>0</v>
      </c>
      <c r="F210" s="36">
        <f t="shared" si="41"/>
        <v>0</v>
      </c>
      <c r="G210" s="36">
        <f t="shared" si="41"/>
        <v>0</v>
      </c>
      <c r="H210" s="36">
        <f t="shared" si="41"/>
        <v>0</v>
      </c>
      <c r="I210" s="36">
        <f t="shared" si="41"/>
        <v>0</v>
      </c>
      <c r="J210" s="36">
        <f t="shared" si="41"/>
        <v>0</v>
      </c>
      <c r="K210" s="36">
        <f t="shared" si="41"/>
        <v>0</v>
      </c>
      <c r="L210" s="36">
        <f t="shared" si="41"/>
        <v>0</v>
      </c>
      <c r="M210" s="36">
        <f t="shared" si="41"/>
        <v>0</v>
      </c>
      <c r="N210" s="36">
        <f t="shared" si="42"/>
        <v>0</v>
      </c>
      <c r="O210" s="36">
        <f t="shared" si="42"/>
        <v>0</v>
      </c>
      <c r="P210" s="36">
        <f t="shared" si="42"/>
        <v>0</v>
      </c>
      <c r="Q210" s="36">
        <f t="shared" si="42"/>
        <v>0</v>
      </c>
      <c r="R210" s="36">
        <f t="shared" si="42"/>
        <v>0</v>
      </c>
      <c r="S210" s="36">
        <f t="shared" si="42"/>
        <v>0</v>
      </c>
      <c r="T210" s="36">
        <f t="shared" si="42"/>
        <v>0</v>
      </c>
      <c r="U210" s="36">
        <f t="shared" si="42"/>
        <v>0</v>
      </c>
      <c r="V210" s="36">
        <f t="shared" si="42"/>
        <v>0</v>
      </c>
      <c r="W210" s="36">
        <f t="shared" si="42"/>
        <v>0</v>
      </c>
      <c r="X210" s="36">
        <f t="shared" si="42"/>
        <v>0</v>
      </c>
      <c r="Y210" s="36">
        <f t="shared" si="42"/>
        <v>0</v>
      </c>
      <c r="Z210" s="36">
        <f t="shared" si="42"/>
        <v>0</v>
      </c>
      <c r="AA210" s="36">
        <f t="shared" si="42"/>
        <v>0</v>
      </c>
      <c r="AB210" s="36">
        <f t="shared" si="42"/>
        <v>0</v>
      </c>
      <c r="AC210" s="59"/>
    </row>
    <row r="211" ht="16.05" customHeight="1" spans="1:29">
      <c r="A211" s="43" t="s">
        <v>12881</v>
      </c>
      <c r="B211" s="317" t="s">
        <v>12882</v>
      </c>
      <c r="C211" s="318">
        <f t="shared" si="43"/>
        <v>0</v>
      </c>
      <c r="D211" s="36">
        <f t="shared" ref="D211:M220" si="44">SUMPRODUCT(D$377:D$599*(LEFT($A$377:$A$599,LEN($A211))=$A211))</f>
        <v>0</v>
      </c>
      <c r="E211" s="36">
        <f t="shared" si="44"/>
        <v>0</v>
      </c>
      <c r="F211" s="36">
        <f t="shared" si="44"/>
        <v>0</v>
      </c>
      <c r="G211" s="36">
        <f t="shared" si="44"/>
        <v>0</v>
      </c>
      <c r="H211" s="36">
        <f t="shared" si="44"/>
        <v>0</v>
      </c>
      <c r="I211" s="36">
        <f t="shared" si="44"/>
        <v>0</v>
      </c>
      <c r="J211" s="36">
        <f t="shared" si="44"/>
        <v>0</v>
      </c>
      <c r="K211" s="36">
        <f t="shared" si="44"/>
        <v>0</v>
      </c>
      <c r="L211" s="36">
        <f t="shared" si="44"/>
        <v>0</v>
      </c>
      <c r="M211" s="36">
        <f t="shared" si="44"/>
        <v>0</v>
      </c>
      <c r="N211" s="36">
        <f t="shared" ref="N211:AB220" si="45">SUMPRODUCT(N$377:N$599*(LEFT($A$377:$A$599,LEN($A211))=$A211))</f>
        <v>0</v>
      </c>
      <c r="O211" s="36">
        <f t="shared" si="45"/>
        <v>0</v>
      </c>
      <c r="P211" s="36">
        <f t="shared" si="45"/>
        <v>0</v>
      </c>
      <c r="Q211" s="36">
        <f t="shared" si="45"/>
        <v>0</v>
      </c>
      <c r="R211" s="36">
        <f t="shared" si="45"/>
        <v>0</v>
      </c>
      <c r="S211" s="36">
        <f t="shared" si="45"/>
        <v>0</v>
      </c>
      <c r="T211" s="36">
        <f t="shared" si="45"/>
        <v>0</v>
      </c>
      <c r="U211" s="36">
        <f t="shared" si="45"/>
        <v>0</v>
      </c>
      <c r="V211" s="36">
        <f t="shared" si="45"/>
        <v>0</v>
      </c>
      <c r="W211" s="36">
        <f t="shared" si="45"/>
        <v>0</v>
      </c>
      <c r="X211" s="36">
        <f t="shared" si="45"/>
        <v>0</v>
      </c>
      <c r="Y211" s="36">
        <f t="shared" si="45"/>
        <v>0</v>
      </c>
      <c r="Z211" s="36">
        <f t="shared" si="45"/>
        <v>0</v>
      </c>
      <c r="AA211" s="36">
        <f t="shared" si="45"/>
        <v>0</v>
      </c>
      <c r="AB211" s="36">
        <f t="shared" si="45"/>
        <v>0</v>
      </c>
      <c r="AC211" s="59"/>
    </row>
    <row r="212" ht="16.05" customHeight="1" spans="1:29">
      <c r="A212" s="43" t="s">
        <v>12883</v>
      </c>
      <c r="B212" s="317" t="s">
        <v>12884</v>
      </c>
      <c r="C212" s="318">
        <f t="shared" si="43"/>
        <v>0</v>
      </c>
      <c r="D212" s="36">
        <f t="shared" si="44"/>
        <v>0</v>
      </c>
      <c r="E212" s="36">
        <f t="shared" si="44"/>
        <v>0</v>
      </c>
      <c r="F212" s="36">
        <f t="shared" si="44"/>
        <v>0</v>
      </c>
      <c r="G212" s="36">
        <f t="shared" si="44"/>
        <v>0</v>
      </c>
      <c r="H212" s="36">
        <f t="shared" si="44"/>
        <v>0</v>
      </c>
      <c r="I212" s="36">
        <f t="shared" si="44"/>
        <v>0</v>
      </c>
      <c r="J212" s="36">
        <f t="shared" si="44"/>
        <v>0</v>
      </c>
      <c r="K212" s="36">
        <f t="shared" si="44"/>
        <v>0</v>
      </c>
      <c r="L212" s="36">
        <f t="shared" si="44"/>
        <v>0</v>
      </c>
      <c r="M212" s="36">
        <f t="shared" si="44"/>
        <v>0</v>
      </c>
      <c r="N212" s="36">
        <f t="shared" si="45"/>
        <v>0</v>
      </c>
      <c r="O212" s="36">
        <f t="shared" si="45"/>
        <v>0</v>
      </c>
      <c r="P212" s="36">
        <f t="shared" si="45"/>
        <v>0</v>
      </c>
      <c r="Q212" s="36">
        <f t="shared" si="45"/>
        <v>0</v>
      </c>
      <c r="R212" s="36">
        <f t="shared" si="45"/>
        <v>0</v>
      </c>
      <c r="S212" s="36">
        <f t="shared" si="45"/>
        <v>0</v>
      </c>
      <c r="T212" s="36">
        <f t="shared" si="45"/>
        <v>0</v>
      </c>
      <c r="U212" s="36">
        <f t="shared" si="45"/>
        <v>0</v>
      </c>
      <c r="V212" s="36">
        <f t="shared" si="45"/>
        <v>0</v>
      </c>
      <c r="W212" s="36">
        <f t="shared" si="45"/>
        <v>0</v>
      </c>
      <c r="X212" s="36">
        <f t="shared" si="45"/>
        <v>0</v>
      </c>
      <c r="Y212" s="36">
        <f t="shared" si="45"/>
        <v>0</v>
      </c>
      <c r="Z212" s="36">
        <f t="shared" si="45"/>
        <v>0</v>
      </c>
      <c r="AA212" s="36">
        <f t="shared" si="45"/>
        <v>0</v>
      </c>
      <c r="AB212" s="36">
        <f t="shared" si="45"/>
        <v>0</v>
      </c>
      <c r="AC212" s="59"/>
    </row>
    <row r="213" ht="16.05" customHeight="1" spans="1:29">
      <c r="A213" s="43" t="s">
        <v>12885</v>
      </c>
      <c r="B213" s="317" t="s">
        <v>12886</v>
      </c>
      <c r="C213" s="318">
        <f t="shared" si="43"/>
        <v>0</v>
      </c>
      <c r="D213" s="36">
        <f t="shared" si="44"/>
        <v>0</v>
      </c>
      <c r="E213" s="36">
        <f t="shared" si="44"/>
        <v>0</v>
      </c>
      <c r="F213" s="36">
        <f t="shared" si="44"/>
        <v>0</v>
      </c>
      <c r="G213" s="36">
        <f t="shared" si="44"/>
        <v>0</v>
      </c>
      <c r="H213" s="36">
        <f t="shared" si="44"/>
        <v>0</v>
      </c>
      <c r="I213" s="36">
        <f t="shared" si="44"/>
        <v>0</v>
      </c>
      <c r="J213" s="36">
        <f t="shared" si="44"/>
        <v>0</v>
      </c>
      <c r="K213" s="36">
        <f t="shared" si="44"/>
        <v>0</v>
      </c>
      <c r="L213" s="36">
        <f t="shared" si="44"/>
        <v>0</v>
      </c>
      <c r="M213" s="36">
        <f t="shared" si="44"/>
        <v>0</v>
      </c>
      <c r="N213" s="36">
        <f t="shared" si="45"/>
        <v>0</v>
      </c>
      <c r="O213" s="36">
        <f t="shared" si="45"/>
        <v>0</v>
      </c>
      <c r="P213" s="36">
        <f t="shared" si="45"/>
        <v>0</v>
      </c>
      <c r="Q213" s="36">
        <f t="shared" si="45"/>
        <v>0</v>
      </c>
      <c r="R213" s="36">
        <f t="shared" si="45"/>
        <v>0</v>
      </c>
      <c r="S213" s="36">
        <f t="shared" si="45"/>
        <v>0</v>
      </c>
      <c r="T213" s="36">
        <f t="shared" si="45"/>
        <v>0</v>
      </c>
      <c r="U213" s="36">
        <f t="shared" si="45"/>
        <v>0</v>
      </c>
      <c r="V213" s="36">
        <f t="shared" si="45"/>
        <v>0</v>
      </c>
      <c r="W213" s="36">
        <f t="shared" si="45"/>
        <v>0</v>
      </c>
      <c r="X213" s="36">
        <f t="shared" si="45"/>
        <v>0</v>
      </c>
      <c r="Y213" s="36">
        <f t="shared" si="45"/>
        <v>0</v>
      </c>
      <c r="Z213" s="36">
        <f t="shared" si="45"/>
        <v>0</v>
      </c>
      <c r="AA213" s="36">
        <f t="shared" si="45"/>
        <v>0</v>
      </c>
      <c r="AB213" s="36">
        <f t="shared" si="45"/>
        <v>0</v>
      </c>
      <c r="AC213" s="59"/>
    </row>
    <row r="214" ht="16.05" customHeight="1" spans="1:29">
      <c r="A214" s="43" t="s">
        <v>12887</v>
      </c>
      <c r="B214" s="317" t="s">
        <v>12888</v>
      </c>
      <c r="C214" s="318">
        <f t="shared" si="43"/>
        <v>0</v>
      </c>
      <c r="D214" s="36">
        <f t="shared" si="44"/>
        <v>0</v>
      </c>
      <c r="E214" s="36">
        <f t="shared" si="44"/>
        <v>0</v>
      </c>
      <c r="F214" s="36">
        <f t="shared" si="44"/>
        <v>0</v>
      </c>
      <c r="G214" s="36">
        <f t="shared" si="44"/>
        <v>0</v>
      </c>
      <c r="H214" s="36">
        <f t="shared" si="44"/>
        <v>0</v>
      </c>
      <c r="I214" s="36">
        <f t="shared" si="44"/>
        <v>0</v>
      </c>
      <c r="J214" s="36">
        <f t="shared" si="44"/>
        <v>0</v>
      </c>
      <c r="K214" s="36">
        <f t="shared" si="44"/>
        <v>0</v>
      </c>
      <c r="L214" s="36">
        <f t="shared" si="44"/>
        <v>0</v>
      </c>
      <c r="M214" s="36">
        <f t="shared" si="44"/>
        <v>0</v>
      </c>
      <c r="N214" s="36">
        <f t="shared" si="45"/>
        <v>0</v>
      </c>
      <c r="O214" s="36">
        <f t="shared" si="45"/>
        <v>0</v>
      </c>
      <c r="P214" s="36">
        <f t="shared" si="45"/>
        <v>0</v>
      </c>
      <c r="Q214" s="36">
        <f t="shared" si="45"/>
        <v>0</v>
      </c>
      <c r="R214" s="36">
        <f t="shared" si="45"/>
        <v>0</v>
      </c>
      <c r="S214" s="36">
        <f t="shared" si="45"/>
        <v>0</v>
      </c>
      <c r="T214" s="36">
        <f t="shared" si="45"/>
        <v>0</v>
      </c>
      <c r="U214" s="36">
        <f t="shared" si="45"/>
        <v>0</v>
      </c>
      <c r="V214" s="36">
        <f t="shared" si="45"/>
        <v>0</v>
      </c>
      <c r="W214" s="36">
        <f t="shared" si="45"/>
        <v>0</v>
      </c>
      <c r="X214" s="36">
        <f t="shared" si="45"/>
        <v>0</v>
      </c>
      <c r="Y214" s="36">
        <f t="shared" si="45"/>
        <v>0</v>
      </c>
      <c r="Z214" s="36">
        <f t="shared" si="45"/>
        <v>0</v>
      </c>
      <c r="AA214" s="36">
        <f t="shared" si="45"/>
        <v>0</v>
      </c>
      <c r="AB214" s="36">
        <f t="shared" si="45"/>
        <v>0</v>
      </c>
      <c r="AC214" s="59"/>
    </row>
    <row r="215" ht="16.05" customHeight="1" spans="1:29">
      <c r="A215" s="43" t="s">
        <v>12889</v>
      </c>
      <c r="B215" s="317" t="s">
        <v>12890</v>
      </c>
      <c r="C215" s="318">
        <f t="shared" si="43"/>
        <v>0</v>
      </c>
      <c r="D215" s="36">
        <f t="shared" si="44"/>
        <v>0</v>
      </c>
      <c r="E215" s="36">
        <f t="shared" si="44"/>
        <v>0</v>
      </c>
      <c r="F215" s="36">
        <f t="shared" si="44"/>
        <v>0</v>
      </c>
      <c r="G215" s="36">
        <f t="shared" si="44"/>
        <v>0</v>
      </c>
      <c r="H215" s="36">
        <f t="shared" si="44"/>
        <v>0</v>
      </c>
      <c r="I215" s="36">
        <f t="shared" si="44"/>
        <v>0</v>
      </c>
      <c r="J215" s="36">
        <f t="shared" si="44"/>
        <v>0</v>
      </c>
      <c r="K215" s="36">
        <f t="shared" si="44"/>
        <v>0</v>
      </c>
      <c r="L215" s="36">
        <f t="shared" si="44"/>
        <v>0</v>
      </c>
      <c r="M215" s="36">
        <f t="shared" si="44"/>
        <v>0</v>
      </c>
      <c r="N215" s="36">
        <f t="shared" si="45"/>
        <v>0</v>
      </c>
      <c r="O215" s="36">
        <f t="shared" si="45"/>
        <v>0</v>
      </c>
      <c r="P215" s="36">
        <f t="shared" si="45"/>
        <v>0</v>
      </c>
      <c r="Q215" s="36">
        <f t="shared" si="45"/>
        <v>0</v>
      </c>
      <c r="R215" s="36">
        <f t="shared" si="45"/>
        <v>0</v>
      </c>
      <c r="S215" s="36">
        <f t="shared" si="45"/>
        <v>0</v>
      </c>
      <c r="T215" s="36">
        <f t="shared" si="45"/>
        <v>0</v>
      </c>
      <c r="U215" s="36">
        <f t="shared" si="45"/>
        <v>0</v>
      </c>
      <c r="V215" s="36">
        <f t="shared" si="45"/>
        <v>0</v>
      </c>
      <c r="W215" s="36">
        <f t="shared" si="45"/>
        <v>0</v>
      </c>
      <c r="X215" s="36">
        <f t="shared" si="45"/>
        <v>0</v>
      </c>
      <c r="Y215" s="36">
        <f t="shared" si="45"/>
        <v>0</v>
      </c>
      <c r="Z215" s="36">
        <f t="shared" si="45"/>
        <v>0</v>
      </c>
      <c r="AA215" s="36">
        <f t="shared" si="45"/>
        <v>0</v>
      </c>
      <c r="AB215" s="36">
        <f t="shared" si="45"/>
        <v>0</v>
      </c>
      <c r="AC215" s="59"/>
    </row>
    <row r="216" ht="16.05" customHeight="1" spans="1:29">
      <c r="A216" s="43" t="s">
        <v>12891</v>
      </c>
      <c r="B216" s="317" t="s">
        <v>12892</v>
      </c>
      <c r="C216" s="318">
        <f t="shared" si="43"/>
        <v>0</v>
      </c>
      <c r="D216" s="36">
        <f t="shared" si="44"/>
        <v>0</v>
      </c>
      <c r="E216" s="36">
        <f t="shared" si="44"/>
        <v>0</v>
      </c>
      <c r="F216" s="36">
        <f t="shared" si="44"/>
        <v>0</v>
      </c>
      <c r="G216" s="36">
        <f t="shared" si="44"/>
        <v>0</v>
      </c>
      <c r="H216" s="36">
        <f t="shared" si="44"/>
        <v>0</v>
      </c>
      <c r="I216" s="36">
        <f t="shared" si="44"/>
        <v>0</v>
      </c>
      <c r="J216" s="36">
        <f t="shared" si="44"/>
        <v>0</v>
      </c>
      <c r="K216" s="36">
        <f t="shared" si="44"/>
        <v>0</v>
      </c>
      <c r="L216" s="36">
        <f t="shared" si="44"/>
        <v>0</v>
      </c>
      <c r="M216" s="36">
        <f t="shared" si="44"/>
        <v>0</v>
      </c>
      <c r="N216" s="36">
        <f t="shared" si="45"/>
        <v>0</v>
      </c>
      <c r="O216" s="36">
        <f t="shared" si="45"/>
        <v>0</v>
      </c>
      <c r="P216" s="36">
        <f t="shared" si="45"/>
        <v>0</v>
      </c>
      <c r="Q216" s="36">
        <f t="shared" si="45"/>
        <v>0</v>
      </c>
      <c r="R216" s="36">
        <f t="shared" si="45"/>
        <v>0</v>
      </c>
      <c r="S216" s="36">
        <f t="shared" si="45"/>
        <v>0</v>
      </c>
      <c r="T216" s="36">
        <f t="shared" si="45"/>
        <v>0</v>
      </c>
      <c r="U216" s="36">
        <f t="shared" si="45"/>
        <v>0</v>
      </c>
      <c r="V216" s="36">
        <f t="shared" si="45"/>
        <v>0</v>
      </c>
      <c r="W216" s="36">
        <f t="shared" si="45"/>
        <v>0</v>
      </c>
      <c r="X216" s="36">
        <f t="shared" si="45"/>
        <v>0</v>
      </c>
      <c r="Y216" s="36">
        <f t="shared" si="45"/>
        <v>0</v>
      </c>
      <c r="Z216" s="36">
        <f t="shared" si="45"/>
        <v>0</v>
      </c>
      <c r="AA216" s="36">
        <f t="shared" si="45"/>
        <v>0</v>
      </c>
      <c r="AB216" s="36">
        <f t="shared" si="45"/>
        <v>0</v>
      </c>
      <c r="AC216" s="59"/>
    </row>
    <row r="217" ht="16.05" customHeight="1" spans="1:29">
      <c r="A217" s="43" t="s">
        <v>12893</v>
      </c>
      <c r="B217" s="317" t="s">
        <v>12894</v>
      </c>
      <c r="C217" s="318">
        <f t="shared" si="43"/>
        <v>0</v>
      </c>
      <c r="D217" s="36">
        <f t="shared" si="44"/>
        <v>0</v>
      </c>
      <c r="E217" s="36">
        <f t="shared" si="44"/>
        <v>0</v>
      </c>
      <c r="F217" s="36">
        <f t="shared" si="44"/>
        <v>0</v>
      </c>
      <c r="G217" s="36">
        <f t="shared" si="44"/>
        <v>0</v>
      </c>
      <c r="H217" s="36">
        <f t="shared" si="44"/>
        <v>0</v>
      </c>
      <c r="I217" s="36">
        <f t="shared" si="44"/>
        <v>0</v>
      </c>
      <c r="J217" s="36">
        <f t="shared" si="44"/>
        <v>0</v>
      </c>
      <c r="K217" s="36">
        <f t="shared" si="44"/>
        <v>0</v>
      </c>
      <c r="L217" s="36">
        <f t="shared" si="44"/>
        <v>0</v>
      </c>
      <c r="M217" s="36">
        <f t="shared" si="44"/>
        <v>0</v>
      </c>
      <c r="N217" s="36">
        <f t="shared" si="45"/>
        <v>0</v>
      </c>
      <c r="O217" s="36">
        <f t="shared" si="45"/>
        <v>0</v>
      </c>
      <c r="P217" s="36">
        <f t="shared" si="45"/>
        <v>0</v>
      </c>
      <c r="Q217" s="36">
        <f t="shared" si="45"/>
        <v>0</v>
      </c>
      <c r="R217" s="36">
        <f t="shared" si="45"/>
        <v>0</v>
      </c>
      <c r="S217" s="36">
        <f t="shared" si="45"/>
        <v>0</v>
      </c>
      <c r="T217" s="36">
        <f t="shared" si="45"/>
        <v>0</v>
      </c>
      <c r="U217" s="36">
        <f t="shared" si="45"/>
        <v>0</v>
      </c>
      <c r="V217" s="36">
        <f t="shared" si="45"/>
        <v>0</v>
      </c>
      <c r="W217" s="36">
        <f t="shared" si="45"/>
        <v>0</v>
      </c>
      <c r="X217" s="36">
        <f t="shared" si="45"/>
        <v>0</v>
      </c>
      <c r="Y217" s="36">
        <f t="shared" si="45"/>
        <v>0</v>
      </c>
      <c r="Z217" s="36">
        <f t="shared" si="45"/>
        <v>0</v>
      </c>
      <c r="AA217" s="36">
        <f t="shared" si="45"/>
        <v>0</v>
      </c>
      <c r="AB217" s="36">
        <f t="shared" si="45"/>
        <v>0</v>
      </c>
      <c r="AC217" s="59"/>
    </row>
    <row r="218" ht="16.05" customHeight="1" spans="1:29">
      <c r="A218" s="43" t="s">
        <v>12895</v>
      </c>
      <c r="B218" s="317" t="s">
        <v>12896</v>
      </c>
      <c r="C218" s="318">
        <f t="shared" si="43"/>
        <v>0</v>
      </c>
      <c r="D218" s="36">
        <f t="shared" si="44"/>
        <v>0</v>
      </c>
      <c r="E218" s="36">
        <f t="shared" si="44"/>
        <v>0</v>
      </c>
      <c r="F218" s="36">
        <f t="shared" si="44"/>
        <v>0</v>
      </c>
      <c r="G218" s="36">
        <f t="shared" si="44"/>
        <v>0</v>
      </c>
      <c r="H218" s="36">
        <f t="shared" si="44"/>
        <v>0</v>
      </c>
      <c r="I218" s="36">
        <f t="shared" si="44"/>
        <v>0</v>
      </c>
      <c r="J218" s="36">
        <f t="shared" si="44"/>
        <v>0</v>
      </c>
      <c r="K218" s="36">
        <f t="shared" si="44"/>
        <v>0</v>
      </c>
      <c r="L218" s="36">
        <f t="shared" si="44"/>
        <v>0</v>
      </c>
      <c r="M218" s="36">
        <f t="shared" si="44"/>
        <v>0</v>
      </c>
      <c r="N218" s="36">
        <f t="shared" si="45"/>
        <v>0</v>
      </c>
      <c r="O218" s="36">
        <f t="shared" si="45"/>
        <v>0</v>
      </c>
      <c r="P218" s="36">
        <f t="shared" si="45"/>
        <v>0</v>
      </c>
      <c r="Q218" s="36">
        <f t="shared" si="45"/>
        <v>0</v>
      </c>
      <c r="R218" s="36">
        <f t="shared" si="45"/>
        <v>0</v>
      </c>
      <c r="S218" s="36">
        <f t="shared" si="45"/>
        <v>0</v>
      </c>
      <c r="T218" s="36">
        <f t="shared" si="45"/>
        <v>0</v>
      </c>
      <c r="U218" s="36">
        <f t="shared" si="45"/>
        <v>0</v>
      </c>
      <c r="V218" s="36">
        <f t="shared" si="45"/>
        <v>0</v>
      </c>
      <c r="W218" s="36">
        <f t="shared" si="45"/>
        <v>0</v>
      </c>
      <c r="X218" s="36">
        <f t="shared" si="45"/>
        <v>0</v>
      </c>
      <c r="Y218" s="36">
        <f t="shared" si="45"/>
        <v>0</v>
      </c>
      <c r="Z218" s="36">
        <f t="shared" si="45"/>
        <v>0</v>
      </c>
      <c r="AA218" s="36">
        <f t="shared" si="45"/>
        <v>0</v>
      </c>
      <c r="AB218" s="36">
        <f t="shared" si="45"/>
        <v>0</v>
      </c>
      <c r="AC218" s="59"/>
    </row>
    <row r="219" ht="16.05" customHeight="1" spans="1:29">
      <c r="A219" s="43" t="s">
        <v>12897</v>
      </c>
      <c r="B219" s="317" t="s">
        <v>12898</v>
      </c>
      <c r="C219" s="318">
        <f t="shared" si="43"/>
        <v>0</v>
      </c>
      <c r="D219" s="36">
        <f t="shared" si="44"/>
        <v>0</v>
      </c>
      <c r="E219" s="36">
        <f t="shared" si="44"/>
        <v>0</v>
      </c>
      <c r="F219" s="36">
        <f t="shared" si="44"/>
        <v>0</v>
      </c>
      <c r="G219" s="36">
        <f t="shared" si="44"/>
        <v>0</v>
      </c>
      <c r="H219" s="36">
        <f t="shared" si="44"/>
        <v>0</v>
      </c>
      <c r="I219" s="36">
        <f t="shared" si="44"/>
        <v>0</v>
      </c>
      <c r="J219" s="36">
        <f t="shared" si="44"/>
        <v>0</v>
      </c>
      <c r="K219" s="36">
        <f t="shared" si="44"/>
        <v>0</v>
      </c>
      <c r="L219" s="36">
        <f t="shared" si="44"/>
        <v>0</v>
      </c>
      <c r="M219" s="36">
        <f t="shared" si="44"/>
        <v>0</v>
      </c>
      <c r="N219" s="36">
        <f t="shared" si="45"/>
        <v>0</v>
      </c>
      <c r="O219" s="36">
        <f t="shared" si="45"/>
        <v>0</v>
      </c>
      <c r="P219" s="36">
        <f t="shared" si="45"/>
        <v>0</v>
      </c>
      <c r="Q219" s="36">
        <f t="shared" si="45"/>
        <v>0</v>
      </c>
      <c r="R219" s="36">
        <f t="shared" si="45"/>
        <v>0</v>
      </c>
      <c r="S219" s="36">
        <f t="shared" si="45"/>
        <v>0</v>
      </c>
      <c r="T219" s="36">
        <f t="shared" si="45"/>
        <v>0</v>
      </c>
      <c r="U219" s="36">
        <f t="shared" si="45"/>
        <v>0</v>
      </c>
      <c r="V219" s="36">
        <f t="shared" si="45"/>
        <v>0</v>
      </c>
      <c r="W219" s="36">
        <f t="shared" si="45"/>
        <v>0</v>
      </c>
      <c r="X219" s="36">
        <f t="shared" si="45"/>
        <v>0</v>
      </c>
      <c r="Y219" s="36">
        <f t="shared" si="45"/>
        <v>0</v>
      </c>
      <c r="Z219" s="36">
        <f t="shared" si="45"/>
        <v>0</v>
      </c>
      <c r="AA219" s="36">
        <f t="shared" si="45"/>
        <v>0</v>
      </c>
      <c r="AB219" s="36">
        <f t="shared" si="45"/>
        <v>0</v>
      </c>
      <c r="AC219" s="59"/>
    </row>
    <row r="220" ht="16.05" customHeight="1" spans="1:29">
      <c r="A220" s="43" t="s">
        <v>12899</v>
      </c>
      <c r="B220" s="317" t="s">
        <v>12900</v>
      </c>
      <c r="C220" s="318">
        <f t="shared" si="43"/>
        <v>0</v>
      </c>
      <c r="D220" s="36">
        <f t="shared" si="44"/>
        <v>0</v>
      </c>
      <c r="E220" s="36">
        <f t="shared" si="44"/>
        <v>0</v>
      </c>
      <c r="F220" s="36">
        <f t="shared" si="44"/>
        <v>0</v>
      </c>
      <c r="G220" s="36">
        <f t="shared" si="44"/>
        <v>0</v>
      </c>
      <c r="H220" s="36">
        <f t="shared" si="44"/>
        <v>0</v>
      </c>
      <c r="I220" s="36">
        <f t="shared" si="44"/>
        <v>0</v>
      </c>
      <c r="J220" s="36">
        <f t="shared" si="44"/>
        <v>0</v>
      </c>
      <c r="K220" s="36">
        <f t="shared" si="44"/>
        <v>0</v>
      </c>
      <c r="L220" s="36">
        <f t="shared" si="44"/>
        <v>0</v>
      </c>
      <c r="M220" s="36">
        <f t="shared" si="44"/>
        <v>0</v>
      </c>
      <c r="N220" s="36">
        <f t="shared" si="45"/>
        <v>0</v>
      </c>
      <c r="O220" s="36">
        <f t="shared" si="45"/>
        <v>0</v>
      </c>
      <c r="P220" s="36">
        <f t="shared" si="45"/>
        <v>0</v>
      </c>
      <c r="Q220" s="36">
        <f t="shared" si="45"/>
        <v>0</v>
      </c>
      <c r="R220" s="36">
        <f t="shared" si="45"/>
        <v>0</v>
      </c>
      <c r="S220" s="36">
        <f t="shared" si="45"/>
        <v>0</v>
      </c>
      <c r="T220" s="36">
        <f t="shared" si="45"/>
        <v>0</v>
      </c>
      <c r="U220" s="36">
        <f t="shared" si="45"/>
        <v>0</v>
      </c>
      <c r="V220" s="36">
        <f t="shared" si="45"/>
        <v>0</v>
      </c>
      <c r="W220" s="36">
        <f t="shared" si="45"/>
        <v>0</v>
      </c>
      <c r="X220" s="36">
        <f t="shared" si="45"/>
        <v>0</v>
      </c>
      <c r="Y220" s="36">
        <f t="shared" si="45"/>
        <v>0</v>
      </c>
      <c r="Z220" s="36">
        <f t="shared" si="45"/>
        <v>0</v>
      </c>
      <c r="AA220" s="36">
        <f t="shared" si="45"/>
        <v>0</v>
      </c>
      <c r="AB220" s="36">
        <f t="shared" si="45"/>
        <v>0</v>
      </c>
      <c r="AC220" s="59"/>
    </row>
    <row r="221" ht="16.05" customHeight="1" spans="1:29">
      <c r="A221" s="43" t="s">
        <v>12901</v>
      </c>
      <c r="B221" s="317" t="s">
        <v>12902</v>
      </c>
      <c r="C221" s="318">
        <f t="shared" si="43"/>
        <v>0</v>
      </c>
      <c r="D221" s="36">
        <f t="shared" ref="D221:M230" si="46">SUMPRODUCT(D$377:D$599*(LEFT($A$377:$A$599,LEN($A221))=$A221))</f>
        <v>0</v>
      </c>
      <c r="E221" s="36">
        <f t="shared" si="46"/>
        <v>0</v>
      </c>
      <c r="F221" s="36">
        <f t="shared" si="46"/>
        <v>0</v>
      </c>
      <c r="G221" s="36">
        <f t="shared" si="46"/>
        <v>0</v>
      </c>
      <c r="H221" s="36">
        <f t="shared" si="46"/>
        <v>0</v>
      </c>
      <c r="I221" s="36">
        <f t="shared" si="46"/>
        <v>0</v>
      </c>
      <c r="J221" s="36">
        <f t="shared" si="46"/>
        <v>0</v>
      </c>
      <c r="K221" s="36">
        <f t="shared" si="46"/>
        <v>0</v>
      </c>
      <c r="L221" s="36">
        <f t="shared" si="46"/>
        <v>0</v>
      </c>
      <c r="M221" s="36">
        <f t="shared" si="46"/>
        <v>0</v>
      </c>
      <c r="N221" s="36">
        <f t="shared" ref="N221:AB230" si="47">SUMPRODUCT(N$377:N$599*(LEFT($A$377:$A$599,LEN($A221))=$A221))</f>
        <v>0</v>
      </c>
      <c r="O221" s="36">
        <f t="shared" si="47"/>
        <v>0</v>
      </c>
      <c r="P221" s="36">
        <f t="shared" si="47"/>
        <v>0</v>
      </c>
      <c r="Q221" s="36">
        <f t="shared" si="47"/>
        <v>0</v>
      </c>
      <c r="R221" s="36">
        <f t="shared" si="47"/>
        <v>0</v>
      </c>
      <c r="S221" s="36">
        <f t="shared" si="47"/>
        <v>0</v>
      </c>
      <c r="T221" s="36">
        <f t="shared" si="47"/>
        <v>0</v>
      </c>
      <c r="U221" s="36">
        <f t="shared" si="47"/>
        <v>0</v>
      </c>
      <c r="V221" s="36">
        <f t="shared" si="47"/>
        <v>0</v>
      </c>
      <c r="W221" s="36">
        <f t="shared" si="47"/>
        <v>0</v>
      </c>
      <c r="X221" s="36">
        <f t="shared" si="47"/>
        <v>0</v>
      </c>
      <c r="Y221" s="36">
        <f t="shared" si="47"/>
        <v>0</v>
      </c>
      <c r="Z221" s="36">
        <f t="shared" si="47"/>
        <v>0</v>
      </c>
      <c r="AA221" s="36">
        <f t="shared" si="47"/>
        <v>0</v>
      </c>
      <c r="AB221" s="36">
        <f t="shared" si="47"/>
        <v>0</v>
      </c>
      <c r="AC221" s="59"/>
    </row>
    <row r="222" ht="16.05" customHeight="1" spans="1:29">
      <c r="A222" s="43" t="s">
        <v>12903</v>
      </c>
      <c r="B222" s="317" t="s">
        <v>12904</v>
      </c>
      <c r="C222" s="318">
        <f t="shared" si="43"/>
        <v>0</v>
      </c>
      <c r="D222" s="36">
        <f t="shared" si="46"/>
        <v>0</v>
      </c>
      <c r="E222" s="36">
        <f t="shared" si="46"/>
        <v>0</v>
      </c>
      <c r="F222" s="36">
        <f t="shared" si="46"/>
        <v>0</v>
      </c>
      <c r="G222" s="36">
        <f t="shared" si="46"/>
        <v>0</v>
      </c>
      <c r="H222" s="36">
        <f t="shared" si="46"/>
        <v>0</v>
      </c>
      <c r="I222" s="36">
        <f t="shared" si="46"/>
        <v>0</v>
      </c>
      <c r="J222" s="36">
        <f t="shared" si="46"/>
        <v>0</v>
      </c>
      <c r="K222" s="36">
        <f t="shared" si="46"/>
        <v>0</v>
      </c>
      <c r="L222" s="36">
        <f t="shared" si="46"/>
        <v>0</v>
      </c>
      <c r="M222" s="36">
        <f t="shared" si="46"/>
        <v>0</v>
      </c>
      <c r="N222" s="36">
        <f t="shared" si="47"/>
        <v>0</v>
      </c>
      <c r="O222" s="36">
        <f t="shared" si="47"/>
        <v>0</v>
      </c>
      <c r="P222" s="36">
        <f t="shared" si="47"/>
        <v>0</v>
      </c>
      <c r="Q222" s="36">
        <f t="shared" si="47"/>
        <v>0</v>
      </c>
      <c r="R222" s="36">
        <f t="shared" si="47"/>
        <v>0</v>
      </c>
      <c r="S222" s="36">
        <f t="shared" si="47"/>
        <v>0</v>
      </c>
      <c r="T222" s="36">
        <f t="shared" si="47"/>
        <v>0</v>
      </c>
      <c r="U222" s="36">
        <f t="shared" si="47"/>
        <v>0</v>
      </c>
      <c r="V222" s="36">
        <f t="shared" si="47"/>
        <v>0</v>
      </c>
      <c r="W222" s="36">
        <f t="shared" si="47"/>
        <v>0</v>
      </c>
      <c r="X222" s="36">
        <f t="shared" si="47"/>
        <v>0</v>
      </c>
      <c r="Y222" s="36">
        <f t="shared" si="47"/>
        <v>0</v>
      </c>
      <c r="Z222" s="36">
        <f t="shared" si="47"/>
        <v>0</v>
      </c>
      <c r="AA222" s="36">
        <f t="shared" si="47"/>
        <v>0</v>
      </c>
      <c r="AB222" s="36">
        <f t="shared" si="47"/>
        <v>0</v>
      </c>
      <c r="AC222" s="59"/>
    </row>
    <row r="223" ht="16.05" customHeight="1" spans="1:29">
      <c r="A223" s="43" t="s">
        <v>12905</v>
      </c>
      <c r="B223" s="317" t="s">
        <v>12906</v>
      </c>
      <c r="C223" s="318">
        <f t="shared" si="43"/>
        <v>0</v>
      </c>
      <c r="D223" s="36">
        <f t="shared" si="46"/>
        <v>0</v>
      </c>
      <c r="E223" s="36">
        <f t="shared" si="46"/>
        <v>0</v>
      </c>
      <c r="F223" s="36">
        <f t="shared" si="46"/>
        <v>0</v>
      </c>
      <c r="G223" s="36">
        <f t="shared" si="46"/>
        <v>0</v>
      </c>
      <c r="H223" s="36">
        <f t="shared" si="46"/>
        <v>0</v>
      </c>
      <c r="I223" s="36">
        <f t="shared" si="46"/>
        <v>0</v>
      </c>
      <c r="J223" s="36">
        <f t="shared" si="46"/>
        <v>0</v>
      </c>
      <c r="K223" s="36">
        <f t="shared" si="46"/>
        <v>0</v>
      </c>
      <c r="L223" s="36">
        <f t="shared" si="46"/>
        <v>0</v>
      </c>
      <c r="M223" s="36">
        <f t="shared" si="46"/>
        <v>0</v>
      </c>
      <c r="N223" s="36">
        <f t="shared" si="47"/>
        <v>0</v>
      </c>
      <c r="O223" s="36">
        <f t="shared" si="47"/>
        <v>0</v>
      </c>
      <c r="P223" s="36">
        <f t="shared" si="47"/>
        <v>0</v>
      </c>
      <c r="Q223" s="36">
        <f t="shared" si="47"/>
        <v>0</v>
      </c>
      <c r="R223" s="36">
        <f t="shared" si="47"/>
        <v>0</v>
      </c>
      <c r="S223" s="36">
        <f t="shared" si="47"/>
        <v>0</v>
      </c>
      <c r="T223" s="36">
        <f t="shared" si="47"/>
        <v>0</v>
      </c>
      <c r="U223" s="36">
        <f t="shared" si="47"/>
        <v>0</v>
      </c>
      <c r="V223" s="36">
        <f t="shared" si="47"/>
        <v>0</v>
      </c>
      <c r="W223" s="36">
        <f t="shared" si="47"/>
        <v>0</v>
      </c>
      <c r="X223" s="36">
        <f t="shared" si="47"/>
        <v>0</v>
      </c>
      <c r="Y223" s="36">
        <f t="shared" si="47"/>
        <v>0</v>
      </c>
      <c r="Z223" s="36">
        <f t="shared" si="47"/>
        <v>0</v>
      </c>
      <c r="AA223" s="36">
        <f t="shared" si="47"/>
        <v>0</v>
      </c>
      <c r="AB223" s="36">
        <f t="shared" si="47"/>
        <v>0</v>
      </c>
      <c r="AC223" s="59"/>
    </row>
    <row r="224" ht="16.05" customHeight="1" spans="1:29">
      <c r="A224" s="43" t="s">
        <v>12907</v>
      </c>
      <c r="B224" s="317" t="s">
        <v>12908</v>
      </c>
      <c r="C224" s="318">
        <f t="shared" si="43"/>
        <v>0</v>
      </c>
      <c r="D224" s="36">
        <f t="shared" si="46"/>
        <v>0</v>
      </c>
      <c r="E224" s="36">
        <f t="shared" si="46"/>
        <v>0</v>
      </c>
      <c r="F224" s="36">
        <f t="shared" si="46"/>
        <v>0</v>
      </c>
      <c r="G224" s="36">
        <f t="shared" si="46"/>
        <v>0</v>
      </c>
      <c r="H224" s="36">
        <f t="shared" si="46"/>
        <v>0</v>
      </c>
      <c r="I224" s="36">
        <f t="shared" si="46"/>
        <v>0</v>
      </c>
      <c r="J224" s="36">
        <f t="shared" si="46"/>
        <v>0</v>
      </c>
      <c r="K224" s="36">
        <f t="shared" si="46"/>
        <v>0</v>
      </c>
      <c r="L224" s="36">
        <f t="shared" si="46"/>
        <v>0</v>
      </c>
      <c r="M224" s="36">
        <f t="shared" si="46"/>
        <v>0</v>
      </c>
      <c r="N224" s="36">
        <f t="shared" si="47"/>
        <v>0</v>
      </c>
      <c r="O224" s="36">
        <f t="shared" si="47"/>
        <v>0</v>
      </c>
      <c r="P224" s="36">
        <f t="shared" si="47"/>
        <v>0</v>
      </c>
      <c r="Q224" s="36">
        <f t="shared" si="47"/>
        <v>0</v>
      </c>
      <c r="R224" s="36">
        <f t="shared" si="47"/>
        <v>0</v>
      </c>
      <c r="S224" s="36">
        <f t="shared" si="47"/>
        <v>0</v>
      </c>
      <c r="T224" s="36">
        <f t="shared" si="47"/>
        <v>0</v>
      </c>
      <c r="U224" s="36">
        <f t="shared" si="47"/>
        <v>0</v>
      </c>
      <c r="V224" s="36">
        <f t="shared" si="47"/>
        <v>0</v>
      </c>
      <c r="W224" s="36">
        <f t="shared" si="47"/>
        <v>0</v>
      </c>
      <c r="X224" s="36">
        <f t="shared" si="47"/>
        <v>0</v>
      </c>
      <c r="Y224" s="36">
        <f t="shared" si="47"/>
        <v>0</v>
      </c>
      <c r="Z224" s="36">
        <f t="shared" si="47"/>
        <v>0</v>
      </c>
      <c r="AA224" s="36">
        <f t="shared" si="47"/>
        <v>0</v>
      </c>
      <c r="AB224" s="36">
        <f t="shared" si="47"/>
        <v>0</v>
      </c>
      <c r="AC224" s="59"/>
    </row>
    <row r="225" ht="16.05" customHeight="1" spans="1:29">
      <c r="A225" s="43" t="s">
        <v>12909</v>
      </c>
      <c r="B225" s="317" t="s">
        <v>12910</v>
      </c>
      <c r="C225" s="318">
        <f t="shared" si="43"/>
        <v>0</v>
      </c>
      <c r="D225" s="36">
        <f t="shared" si="46"/>
        <v>0</v>
      </c>
      <c r="E225" s="36">
        <f t="shared" si="46"/>
        <v>0</v>
      </c>
      <c r="F225" s="36">
        <f t="shared" si="46"/>
        <v>0</v>
      </c>
      <c r="G225" s="36">
        <f t="shared" si="46"/>
        <v>0</v>
      </c>
      <c r="H225" s="36">
        <f t="shared" si="46"/>
        <v>0</v>
      </c>
      <c r="I225" s="36">
        <f t="shared" si="46"/>
        <v>0</v>
      </c>
      <c r="J225" s="36">
        <f t="shared" si="46"/>
        <v>0</v>
      </c>
      <c r="K225" s="36">
        <f t="shared" si="46"/>
        <v>0</v>
      </c>
      <c r="L225" s="36">
        <f t="shared" si="46"/>
        <v>0</v>
      </c>
      <c r="M225" s="36">
        <f t="shared" si="46"/>
        <v>0</v>
      </c>
      <c r="N225" s="36">
        <f t="shared" si="47"/>
        <v>0</v>
      </c>
      <c r="O225" s="36">
        <f t="shared" si="47"/>
        <v>0</v>
      </c>
      <c r="P225" s="36">
        <f t="shared" si="47"/>
        <v>0</v>
      </c>
      <c r="Q225" s="36">
        <f t="shared" si="47"/>
        <v>0</v>
      </c>
      <c r="R225" s="36">
        <f t="shared" si="47"/>
        <v>0</v>
      </c>
      <c r="S225" s="36">
        <f t="shared" si="47"/>
        <v>0</v>
      </c>
      <c r="T225" s="36">
        <f t="shared" si="47"/>
        <v>0</v>
      </c>
      <c r="U225" s="36">
        <f t="shared" si="47"/>
        <v>0</v>
      </c>
      <c r="V225" s="36">
        <f t="shared" si="47"/>
        <v>0</v>
      </c>
      <c r="W225" s="36">
        <f t="shared" si="47"/>
        <v>0</v>
      </c>
      <c r="X225" s="36">
        <f t="shared" si="47"/>
        <v>0</v>
      </c>
      <c r="Y225" s="36">
        <f t="shared" si="47"/>
        <v>0</v>
      </c>
      <c r="Z225" s="36">
        <f t="shared" si="47"/>
        <v>0</v>
      </c>
      <c r="AA225" s="36">
        <f t="shared" si="47"/>
        <v>0</v>
      </c>
      <c r="AB225" s="36">
        <f t="shared" si="47"/>
        <v>0</v>
      </c>
      <c r="AC225" s="59"/>
    </row>
    <row r="226" ht="16.05" customHeight="1" spans="1:29">
      <c r="A226" s="43" t="s">
        <v>12911</v>
      </c>
      <c r="B226" s="317" t="s">
        <v>12912</v>
      </c>
      <c r="C226" s="318">
        <f t="shared" si="43"/>
        <v>0</v>
      </c>
      <c r="D226" s="36">
        <f t="shared" si="46"/>
        <v>0</v>
      </c>
      <c r="E226" s="36">
        <f t="shared" si="46"/>
        <v>0</v>
      </c>
      <c r="F226" s="36">
        <f t="shared" si="46"/>
        <v>0</v>
      </c>
      <c r="G226" s="36">
        <f t="shared" si="46"/>
        <v>0</v>
      </c>
      <c r="H226" s="36">
        <f t="shared" si="46"/>
        <v>0</v>
      </c>
      <c r="I226" s="36">
        <f t="shared" si="46"/>
        <v>0</v>
      </c>
      <c r="J226" s="36">
        <f t="shared" si="46"/>
        <v>0</v>
      </c>
      <c r="K226" s="36">
        <f t="shared" si="46"/>
        <v>0</v>
      </c>
      <c r="L226" s="36">
        <f t="shared" si="46"/>
        <v>0</v>
      </c>
      <c r="M226" s="36">
        <f t="shared" si="46"/>
        <v>0</v>
      </c>
      <c r="N226" s="36">
        <f t="shared" si="47"/>
        <v>0</v>
      </c>
      <c r="O226" s="36">
        <f t="shared" si="47"/>
        <v>0</v>
      </c>
      <c r="P226" s="36">
        <f t="shared" si="47"/>
        <v>0</v>
      </c>
      <c r="Q226" s="36">
        <f t="shared" si="47"/>
        <v>0</v>
      </c>
      <c r="R226" s="36">
        <f t="shared" si="47"/>
        <v>0</v>
      </c>
      <c r="S226" s="36">
        <f t="shared" si="47"/>
        <v>0</v>
      </c>
      <c r="T226" s="36">
        <f t="shared" si="47"/>
        <v>0</v>
      </c>
      <c r="U226" s="36">
        <f t="shared" si="47"/>
        <v>0</v>
      </c>
      <c r="V226" s="36">
        <f t="shared" si="47"/>
        <v>0</v>
      </c>
      <c r="W226" s="36">
        <f t="shared" si="47"/>
        <v>0</v>
      </c>
      <c r="X226" s="36">
        <f t="shared" si="47"/>
        <v>0</v>
      </c>
      <c r="Y226" s="36">
        <f t="shared" si="47"/>
        <v>0</v>
      </c>
      <c r="Z226" s="36">
        <f t="shared" si="47"/>
        <v>0</v>
      </c>
      <c r="AA226" s="36">
        <f t="shared" si="47"/>
        <v>0</v>
      </c>
      <c r="AB226" s="36">
        <f t="shared" si="47"/>
        <v>0</v>
      </c>
      <c r="AC226" s="59"/>
    </row>
    <row r="227" ht="16.05" customHeight="1" spans="1:29">
      <c r="A227" s="43" t="s">
        <v>12913</v>
      </c>
      <c r="B227" s="317" t="s">
        <v>12914</v>
      </c>
      <c r="C227" s="318">
        <f t="shared" si="43"/>
        <v>0</v>
      </c>
      <c r="D227" s="36">
        <f t="shared" si="46"/>
        <v>0</v>
      </c>
      <c r="E227" s="36">
        <f t="shared" si="46"/>
        <v>0</v>
      </c>
      <c r="F227" s="36">
        <f t="shared" si="46"/>
        <v>0</v>
      </c>
      <c r="G227" s="36">
        <f t="shared" si="46"/>
        <v>0</v>
      </c>
      <c r="H227" s="36">
        <f t="shared" si="46"/>
        <v>0</v>
      </c>
      <c r="I227" s="36">
        <f t="shared" si="46"/>
        <v>0</v>
      </c>
      <c r="J227" s="36">
        <f t="shared" si="46"/>
        <v>0</v>
      </c>
      <c r="K227" s="36">
        <f t="shared" si="46"/>
        <v>0</v>
      </c>
      <c r="L227" s="36">
        <f t="shared" si="46"/>
        <v>0</v>
      </c>
      <c r="M227" s="36">
        <f t="shared" si="46"/>
        <v>0</v>
      </c>
      <c r="N227" s="36">
        <f t="shared" si="47"/>
        <v>0</v>
      </c>
      <c r="O227" s="36">
        <f t="shared" si="47"/>
        <v>0</v>
      </c>
      <c r="P227" s="36">
        <f t="shared" si="47"/>
        <v>0</v>
      </c>
      <c r="Q227" s="36">
        <f t="shared" si="47"/>
        <v>0</v>
      </c>
      <c r="R227" s="36">
        <f t="shared" si="47"/>
        <v>0</v>
      </c>
      <c r="S227" s="36">
        <f t="shared" si="47"/>
        <v>0</v>
      </c>
      <c r="T227" s="36">
        <f t="shared" si="47"/>
        <v>0</v>
      </c>
      <c r="U227" s="36">
        <f t="shared" si="47"/>
        <v>0</v>
      </c>
      <c r="V227" s="36">
        <f t="shared" si="47"/>
        <v>0</v>
      </c>
      <c r="W227" s="36">
        <f t="shared" si="47"/>
        <v>0</v>
      </c>
      <c r="X227" s="36">
        <f t="shared" si="47"/>
        <v>0</v>
      </c>
      <c r="Y227" s="36">
        <f t="shared" si="47"/>
        <v>0</v>
      </c>
      <c r="Z227" s="36">
        <f t="shared" si="47"/>
        <v>0</v>
      </c>
      <c r="AA227" s="36">
        <f t="shared" si="47"/>
        <v>0</v>
      </c>
      <c r="AB227" s="36">
        <f t="shared" si="47"/>
        <v>0</v>
      </c>
      <c r="AC227" s="59"/>
    </row>
    <row r="228" ht="16.05" customHeight="1" spans="1:29">
      <c r="A228" s="43" t="s">
        <v>12915</v>
      </c>
      <c r="B228" s="317" t="s">
        <v>12916</v>
      </c>
      <c r="C228" s="318">
        <f t="shared" si="43"/>
        <v>0</v>
      </c>
      <c r="D228" s="36">
        <f t="shared" si="46"/>
        <v>0</v>
      </c>
      <c r="E228" s="36">
        <f t="shared" si="46"/>
        <v>0</v>
      </c>
      <c r="F228" s="36">
        <f t="shared" si="46"/>
        <v>0</v>
      </c>
      <c r="G228" s="36">
        <f t="shared" si="46"/>
        <v>0</v>
      </c>
      <c r="H228" s="36">
        <f t="shared" si="46"/>
        <v>0</v>
      </c>
      <c r="I228" s="36">
        <f t="shared" si="46"/>
        <v>0</v>
      </c>
      <c r="J228" s="36">
        <f t="shared" si="46"/>
        <v>0</v>
      </c>
      <c r="K228" s="36">
        <f t="shared" si="46"/>
        <v>0</v>
      </c>
      <c r="L228" s="36">
        <f t="shared" si="46"/>
        <v>0</v>
      </c>
      <c r="M228" s="36">
        <f t="shared" si="46"/>
        <v>0</v>
      </c>
      <c r="N228" s="36">
        <f t="shared" si="47"/>
        <v>0</v>
      </c>
      <c r="O228" s="36">
        <f t="shared" si="47"/>
        <v>0</v>
      </c>
      <c r="P228" s="36">
        <f t="shared" si="47"/>
        <v>0</v>
      </c>
      <c r="Q228" s="36">
        <f t="shared" si="47"/>
        <v>0</v>
      </c>
      <c r="R228" s="36">
        <f t="shared" si="47"/>
        <v>0</v>
      </c>
      <c r="S228" s="36">
        <f t="shared" si="47"/>
        <v>0</v>
      </c>
      <c r="T228" s="36">
        <f t="shared" si="47"/>
        <v>0</v>
      </c>
      <c r="U228" s="36">
        <f t="shared" si="47"/>
        <v>0</v>
      </c>
      <c r="V228" s="36">
        <f t="shared" si="47"/>
        <v>0</v>
      </c>
      <c r="W228" s="36">
        <f t="shared" si="47"/>
        <v>0</v>
      </c>
      <c r="X228" s="36">
        <f t="shared" si="47"/>
        <v>0</v>
      </c>
      <c r="Y228" s="36">
        <f t="shared" si="47"/>
        <v>0</v>
      </c>
      <c r="Z228" s="36">
        <f t="shared" si="47"/>
        <v>0</v>
      </c>
      <c r="AA228" s="36">
        <f t="shared" si="47"/>
        <v>0</v>
      </c>
      <c r="AB228" s="36">
        <f t="shared" si="47"/>
        <v>0</v>
      </c>
      <c r="AC228" s="59"/>
    </row>
    <row r="229" ht="16.05" customHeight="1" spans="1:29">
      <c r="A229" s="43" t="s">
        <v>12917</v>
      </c>
      <c r="B229" s="317" t="s">
        <v>12918</v>
      </c>
      <c r="C229" s="318">
        <f t="shared" si="43"/>
        <v>0</v>
      </c>
      <c r="D229" s="36">
        <f t="shared" si="46"/>
        <v>0</v>
      </c>
      <c r="E229" s="36">
        <f t="shared" si="46"/>
        <v>0</v>
      </c>
      <c r="F229" s="36">
        <f t="shared" si="46"/>
        <v>0</v>
      </c>
      <c r="G229" s="36">
        <f t="shared" si="46"/>
        <v>0</v>
      </c>
      <c r="H229" s="36">
        <f t="shared" si="46"/>
        <v>0</v>
      </c>
      <c r="I229" s="36">
        <f t="shared" si="46"/>
        <v>0</v>
      </c>
      <c r="J229" s="36">
        <f t="shared" si="46"/>
        <v>0</v>
      </c>
      <c r="K229" s="36">
        <f t="shared" si="46"/>
        <v>0</v>
      </c>
      <c r="L229" s="36">
        <f t="shared" si="46"/>
        <v>0</v>
      </c>
      <c r="M229" s="36">
        <f t="shared" si="46"/>
        <v>0</v>
      </c>
      <c r="N229" s="36">
        <f t="shared" si="47"/>
        <v>0</v>
      </c>
      <c r="O229" s="36">
        <f t="shared" si="47"/>
        <v>0</v>
      </c>
      <c r="P229" s="36">
        <f t="shared" si="47"/>
        <v>0</v>
      </c>
      <c r="Q229" s="36">
        <f t="shared" si="47"/>
        <v>0</v>
      </c>
      <c r="R229" s="36">
        <f t="shared" si="47"/>
        <v>0</v>
      </c>
      <c r="S229" s="36">
        <f t="shared" si="47"/>
        <v>0</v>
      </c>
      <c r="T229" s="36">
        <f t="shared" si="47"/>
        <v>0</v>
      </c>
      <c r="U229" s="36">
        <f t="shared" si="47"/>
        <v>0</v>
      </c>
      <c r="V229" s="36">
        <f t="shared" si="47"/>
        <v>0</v>
      </c>
      <c r="W229" s="36">
        <f t="shared" si="47"/>
        <v>0</v>
      </c>
      <c r="X229" s="36">
        <f t="shared" si="47"/>
        <v>0</v>
      </c>
      <c r="Y229" s="36">
        <f t="shared" si="47"/>
        <v>0</v>
      </c>
      <c r="Z229" s="36">
        <f t="shared" si="47"/>
        <v>0</v>
      </c>
      <c r="AA229" s="36">
        <f t="shared" si="47"/>
        <v>0</v>
      </c>
      <c r="AB229" s="36">
        <f t="shared" si="47"/>
        <v>0</v>
      </c>
      <c r="AC229" s="59"/>
    </row>
    <row r="230" ht="16.05" customHeight="1" spans="1:29">
      <c r="A230" s="43" t="s">
        <v>12919</v>
      </c>
      <c r="B230" s="317" t="s">
        <v>12920</v>
      </c>
      <c r="C230" s="318">
        <f t="shared" si="43"/>
        <v>0</v>
      </c>
      <c r="D230" s="36">
        <f t="shared" si="46"/>
        <v>0</v>
      </c>
      <c r="E230" s="36">
        <f t="shared" si="46"/>
        <v>0</v>
      </c>
      <c r="F230" s="36">
        <f t="shared" si="46"/>
        <v>0</v>
      </c>
      <c r="G230" s="36">
        <f t="shared" si="46"/>
        <v>0</v>
      </c>
      <c r="H230" s="36">
        <f t="shared" si="46"/>
        <v>0</v>
      </c>
      <c r="I230" s="36">
        <f t="shared" si="46"/>
        <v>0</v>
      </c>
      <c r="J230" s="36">
        <f t="shared" si="46"/>
        <v>0</v>
      </c>
      <c r="K230" s="36">
        <f t="shared" si="46"/>
        <v>0</v>
      </c>
      <c r="L230" s="36">
        <f t="shared" si="46"/>
        <v>0</v>
      </c>
      <c r="M230" s="36">
        <f t="shared" si="46"/>
        <v>0</v>
      </c>
      <c r="N230" s="36">
        <f t="shared" si="47"/>
        <v>0</v>
      </c>
      <c r="O230" s="36">
        <f t="shared" si="47"/>
        <v>0</v>
      </c>
      <c r="P230" s="36">
        <f t="shared" si="47"/>
        <v>0</v>
      </c>
      <c r="Q230" s="36">
        <f t="shared" si="47"/>
        <v>0</v>
      </c>
      <c r="R230" s="36">
        <f t="shared" si="47"/>
        <v>0</v>
      </c>
      <c r="S230" s="36">
        <f t="shared" si="47"/>
        <v>0</v>
      </c>
      <c r="T230" s="36">
        <f t="shared" si="47"/>
        <v>0</v>
      </c>
      <c r="U230" s="36">
        <f t="shared" si="47"/>
        <v>0</v>
      </c>
      <c r="V230" s="36">
        <f t="shared" si="47"/>
        <v>0</v>
      </c>
      <c r="W230" s="36">
        <f t="shared" si="47"/>
        <v>0</v>
      </c>
      <c r="X230" s="36">
        <f t="shared" si="47"/>
        <v>0</v>
      </c>
      <c r="Y230" s="36">
        <f t="shared" si="47"/>
        <v>0</v>
      </c>
      <c r="Z230" s="36">
        <f t="shared" si="47"/>
        <v>0</v>
      </c>
      <c r="AA230" s="36">
        <f t="shared" si="47"/>
        <v>0</v>
      </c>
      <c r="AB230" s="36">
        <f t="shared" si="47"/>
        <v>0</v>
      </c>
      <c r="AC230" s="59"/>
    </row>
    <row r="231" ht="16.05" customHeight="1" spans="1:29">
      <c r="A231" s="43" t="s">
        <v>12921</v>
      </c>
      <c r="B231" s="317" t="s">
        <v>12922</v>
      </c>
      <c r="C231" s="318">
        <f t="shared" si="43"/>
        <v>0</v>
      </c>
      <c r="D231" s="36">
        <f t="shared" ref="D231:M240" si="48">SUMPRODUCT(D$377:D$599*(LEFT($A$377:$A$599,LEN($A231))=$A231))</f>
        <v>0</v>
      </c>
      <c r="E231" s="36">
        <f t="shared" si="48"/>
        <v>0</v>
      </c>
      <c r="F231" s="36">
        <f t="shared" si="48"/>
        <v>0</v>
      </c>
      <c r="G231" s="36">
        <f t="shared" si="48"/>
        <v>0</v>
      </c>
      <c r="H231" s="36">
        <f t="shared" si="48"/>
        <v>0</v>
      </c>
      <c r="I231" s="36">
        <f t="shared" si="48"/>
        <v>0</v>
      </c>
      <c r="J231" s="36">
        <f t="shared" si="48"/>
        <v>0</v>
      </c>
      <c r="K231" s="36">
        <f t="shared" si="48"/>
        <v>0</v>
      </c>
      <c r="L231" s="36">
        <f t="shared" si="48"/>
        <v>0</v>
      </c>
      <c r="M231" s="36">
        <f t="shared" si="48"/>
        <v>0</v>
      </c>
      <c r="N231" s="36">
        <f t="shared" ref="N231:AB240" si="49">SUMPRODUCT(N$377:N$599*(LEFT($A$377:$A$599,LEN($A231))=$A231))</f>
        <v>0</v>
      </c>
      <c r="O231" s="36">
        <f t="shared" si="49"/>
        <v>0</v>
      </c>
      <c r="P231" s="36">
        <f t="shared" si="49"/>
        <v>0</v>
      </c>
      <c r="Q231" s="36">
        <f t="shared" si="49"/>
        <v>0</v>
      </c>
      <c r="R231" s="36">
        <f t="shared" si="49"/>
        <v>0</v>
      </c>
      <c r="S231" s="36">
        <f t="shared" si="49"/>
        <v>0</v>
      </c>
      <c r="T231" s="36">
        <f t="shared" si="49"/>
        <v>0</v>
      </c>
      <c r="U231" s="36">
        <f t="shared" si="49"/>
        <v>0</v>
      </c>
      <c r="V231" s="36">
        <f t="shared" si="49"/>
        <v>0</v>
      </c>
      <c r="W231" s="36">
        <f t="shared" si="49"/>
        <v>0</v>
      </c>
      <c r="X231" s="36">
        <f t="shared" si="49"/>
        <v>0</v>
      </c>
      <c r="Y231" s="36">
        <f t="shared" si="49"/>
        <v>0</v>
      </c>
      <c r="Z231" s="36">
        <f t="shared" si="49"/>
        <v>0</v>
      </c>
      <c r="AA231" s="36">
        <f t="shared" si="49"/>
        <v>0</v>
      </c>
      <c r="AB231" s="36">
        <f t="shared" si="49"/>
        <v>0</v>
      </c>
      <c r="AC231" s="59"/>
    </row>
    <row r="232" ht="16.05" customHeight="1" spans="1:29">
      <c r="A232" s="43" t="s">
        <v>12923</v>
      </c>
      <c r="B232" s="317" t="s">
        <v>12924</v>
      </c>
      <c r="C232" s="318">
        <f t="shared" si="43"/>
        <v>0</v>
      </c>
      <c r="D232" s="36">
        <f t="shared" si="48"/>
        <v>0</v>
      </c>
      <c r="E232" s="36">
        <f t="shared" si="48"/>
        <v>0</v>
      </c>
      <c r="F232" s="36">
        <f t="shared" si="48"/>
        <v>0</v>
      </c>
      <c r="G232" s="36">
        <f t="shared" si="48"/>
        <v>0</v>
      </c>
      <c r="H232" s="36">
        <f t="shared" si="48"/>
        <v>0</v>
      </c>
      <c r="I232" s="36">
        <f t="shared" si="48"/>
        <v>0</v>
      </c>
      <c r="J232" s="36">
        <f t="shared" si="48"/>
        <v>0</v>
      </c>
      <c r="K232" s="36">
        <f t="shared" si="48"/>
        <v>0</v>
      </c>
      <c r="L232" s="36">
        <f t="shared" si="48"/>
        <v>0</v>
      </c>
      <c r="M232" s="36">
        <f t="shared" si="48"/>
        <v>0</v>
      </c>
      <c r="N232" s="36">
        <f t="shared" si="49"/>
        <v>0</v>
      </c>
      <c r="O232" s="36">
        <f t="shared" si="49"/>
        <v>0</v>
      </c>
      <c r="P232" s="36">
        <f t="shared" si="49"/>
        <v>0</v>
      </c>
      <c r="Q232" s="36">
        <f t="shared" si="49"/>
        <v>0</v>
      </c>
      <c r="R232" s="36">
        <f t="shared" si="49"/>
        <v>0</v>
      </c>
      <c r="S232" s="36">
        <f t="shared" si="49"/>
        <v>0</v>
      </c>
      <c r="T232" s="36">
        <f t="shared" si="49"/>
        <v>0</v>
      </c>
      <c r="U232" s="36">
        <f t="shared" si="49"/>
        <v>0</v>
      </c>
      <c r="V232" s="36">
        <f t="shared" si="49"/>
        <v>0</v>
      </c>
      <c r="W232" s="36">
        <f t="shared" si="49"/>
        <v>0</v>
      </c>
      <c r="X232" s="36">
        <f t="shared" si="49"/>
        <v>0</v>
      </c>
      <c r="Y232" s="36">
        <f t="shared" si="49"/>
        <v>0</v>
      </c>
      <c r="Z232" s="36">
        <f t="shared" si="49"/>
        <v>0</v>
      </c>
      <c r="AA232" s="36">
        <f t="shared" si="49"/>
        <v>0</v>
      </c>
      <c r="AB232" s="36">
        <f t="shared" si="49"/>
        <v>0</v>
      </c>
      <c r="AC232" s="59"/>
    </row>
    <row r="233" ht="16.05" customHeight="1" spans="1:29">
      <c r="A233" s="43" t="s">
        <v>12925</v>
      </c>
      <c r="B233" s="317" t="s">
        <v>12926</v>
      </c>
      <c r="C233" s="318">
        <f t="shared" si="43"/>
        <v>0</v>
      </c>
      <c r="D233" s="36">
        <f t="shared" si="48"/>
        <v>0</v>
      </c>
      <c r="E233" s="36">
        <f t="shared" si="48"/>
        <v>0</v>
      </c>
      <c r="F233" s="36">
        <f t="shared" si="48"/>
        <v>0</v>
      </c>
      <c r="G233" s="36">
        <f t="shared" si="48"/>
        <v>0</v>
      </c>
      <c r="H233" s="36">
        <f t="shared" si="48"/>
        <v>0</v>
      </c>
      <c r="I233" s="36">
        <f t="shared" si="48"/>
        <v>0</v>
      </c>
      <c r="J233" s="36">
        <f t="shared" si="48"/>
        <v>0</v>
      </c>
      <c r="K233" s="36">
        <f t="shared" si="48"/>
        <v>0</v>
      </c>
      <c r="L233" s="36">
        <f t="shared" si="48"/>
        <v>0</v>
      </c>
      <c r="M233" s="36">
        <f t="shared" si="48"/>
        <v>0</v>
      </c>
      <c r="N233" s="36">
        <f t="shared" si="49"/>
        <v>0</v>
      </c>
      <c r="O233" s="36">
        <f t="shared" si="49"/>
        <v>0</v>
      </c>
      <c r="P233" s="36">
        <f t="shared" si="49"/>
        <v>0</v>
      </c>
      <c r="Q233" s="36">
        <f t="shared" si="49"/>
        <v>0</v>
      </c>
      <c r="R233" s="36">
        <f t="shared" si="49"/>
        <v>0</v>
      </c>
      <c r="S233" s="36">
        <f t="shared" si="49"/>
        <v>0</v>
      </c>
      <c r="T233" s="36">
        <f t="shared" si="49"/>
        <v>0</v>
      </c>
      <c r="U233" s="36">
        <f t="shared" si="49"/>
        <v>0</v>
      </c>
      <c r="V233" s="36">
        <f t="shared" si="49"/>
        <v>0</v>
      </c>
      <c r="W233" s="36">
        <f t="shared" si="49"/>
        <v>0</v>
      </c>
      <c r="X233" s="36">
        <f t="shared" si="49"/>
        <v>0</v>
      </c>
      <c r="Y233" s="36">
        <f t="shared" si="49"/>
        <v>0</v>
      </c>
      <c r="Z233" s="36">
        <f t="shared" si="49"/>
        <v>0</v>
      </c>
      <c r="AA233" s="36">
        <f t="shared" si="49"/>
        <v>0</v>
      </c>
      <c r="AB233" s="36">
        <f t="shared" si="49"/>
        <v>0</v>
      </c>
      <c r="AC233" s="59"/>
    </row>
    <row r="234" ht="16.05" customHeight="1" spans="1:29">
      <c r="A234" s="43" t="s">
        <v>12927</v>
      </c>
      <c r="B234" s="317" t="s">
        <v>12928</v>
      </c>
      <c r="C234" s="318">
        <f t="shared" si="43"/>
        <v>0</v>
      </c>
      <c r="D234" s="36">
        <f t="shared" si="48"/>
        <v>0</v>
      </c>
      <c r="E234" s="36">
        <f t="shared" si="48"/>
        <v>0</v>
      </c>
      <c r="F234" s="36">
        <f t="shared" si="48"/>
        <v>0</v>
      </c>
      <c r="G234" s="36">
        <f t="shared" si="48"/>
        <v>0</v>
      </c>
      <c r="H234" s="36">
        <f t="shared" si="48"/>
        <v>0</v>
      </c>
      <c r="I234" s="36">
        <f t="shared" si="48"/>
        <v>0</v>
      </c>
      <c r="J234" s="36">
        <f t="shared" si="48"/>
        <v>0</v>
      </c>
      <c r="K234" s="36">
        <f t="shared" si="48"/>
        <v>0</v>
      </c>
      <c r="L234" s="36">
        <f t="shared" si="48"/>
        <v>0</v>
      </c>
      <c r="M234" s="36">
        <f t="shared" si="48"/>
        <v>0</v>
      </c>
      <c r="N234" s="36">
        <f t="shared" si="49"/>
        <v>0</v>
      </c>
      <c r="O234" s="36">
        <f t="shared" si="49"/>
        <v>0</v>
      </c>
      <c r="P234" s="36">
        <f t="shared" si="49"/>
        <v>0</v>
      </c>
      <c r="Q234" s="36">
        <f t="shared" si="49"/>
        <v>0</v>
      </c>
      <c r="R234" s="36">
        <f t="shared" si="49"/>
        <v>0</v>
      </c>
      <c r="S234" s="36">
        <f t="shared" si="49"/>
        <v>0</v>
      </c>
      <c r="T234" s="36">
        <f t="shared" si="49"/>
        <v>0</v>
      </c>
      <c r="U234" s="36">
        <f t="shared" si="49"/>
        <v>0</v>
      </c>
      <c r="V234" s="36">
        <f t="shared" si="49"/>
        <v>0</v>
      </c>
      <c r="W234" s="36">
        <f t="shared" si="49"/>
        <v>0</v>
      </c>
      <c r="X234" s="36">
        <f t="shared" si="49"/>
        <v>0</v>
      </c>
      <c r="Y234" s="36">
        <f t="shared" si="49"/>
        <v>0</v>
      </c>
      <c r="Z234" s="36">
        <f t="shared" si="49"/>
        <v>0</v>
      </c>
      <c r="AA234" s="36">
        <f t="shared" si="49"/>
        <v>0</v>
      </c>
      <c r="AB234" s="36">
        <f t="shared" si="49"/>
        <v>0</v>
      </c>
      <c r="AC234" s="59"/>
    </row>
    <row r="235" ht="16.05" customHeight="1" spans="1:29">
      <c r="A235" s="43" t="s">
        <v>12929</v>
      </c>
      <c r="B235" s="317" t="s">
        <v>12930</v>
      </c>
      <c r="C235" s="318">
        <f t="shared" si="43"/>
        <v>0</v>
      </c>
      <c r="D235" s="36">
        <f t="shared" si="48"/>
        <v>0</v>
      </c>
      <c r="E235" s="36">
        <f t="shared" si="48"/>
        <v>0</v>
      </c>
      <c r="F235" s="36">
        <f t="shared" si="48"/>
        <v>0</v>
      </c>
      <c r="G235" s="36">
        <f t="shared" si="48"/>
        <v>0</v>
      </c>
      <c r="H235" s="36">
        <f t="shared" si="48"/>
        <v>0</v>
      </c>
      <c r="I235" s="36">
        <f t="shared" si="48"/>
        <v>0</v>
      </c>
      <c r="J235" s="36">
        <f t="shared" si="48"/>
        <v>0</v>
      </c>
      <c r="K235" s="36">
        <f t="shared" si="48"/>
        <v>0</v>
      </c>
      <c r="L235" s="36">
        <f t="shared" si="48"/>
        <v>0</v>
      </c>
      <c r="M235" s="36">
        <f t="shared" si="48"/>
        <v>0</v>
      </c>
      <c r="N235" s="36">
        <f t="shared" si="49"/>
        <v>0</v>
      </c>
      <c r="O235" s="36">
        <f t="shared" si="49"/>
        <v>0</v>
      </c>
      <c r="P235" s="36">
        <f t="shared" si="49"/>
        <v>0</v>
      </c>
      <c r="Q235" s="36">
        <f t="shared" si="49"/>
        <v>0</v>
      </c>
      <c r="R235" s="36">
        <f t="shared" si="49"/>
        <v>0</v>
      </c>
      <c r="S235" s="36">
        <f t="shared" si="49"/>
        <v>0</v>
      </c>
      <c r="T235" s="36">
        <f t="shared" si="49"/>
        <v>0</v>
      </c>
      <c r="U235" s="36">
        <f t="shared" si="49"/>
        <v>0</v>
      </c>
      <c r="V235" s="36">
        <f t="shared" si="49"/>
        <v>0</v>
      </c>
      <c r="W235" s="36">
        <f t="shared" si="49"/>
        <v>0</v>
      </c>
      <c r="X235" s="36">
        <f t="shared" si="49"/>
        <v>0</v>
      </c>
      <c r="Y235" s="36">
        <f t="shared" si="49"/>
        <v>0</v>
      </c>
      <c r="Z235" s="36">
        <f t="shared" si="49"/>
        <v>0</v>
      </c>
      <c r="AA235" s="36">
        <f t="shared" si="49"/>
        <v>0</v>
      </c>
      <c r="AB235" s="36">
        <f t="shared" si="49"/>
        <v>0</v>
      </c>
      <c r="AC235" s="59"/>
    </row>
    <row r="236" ht="16.05" customHeight="1" spans="1:29">
      <c r="A236" s="43" t="s">
        <v>12931</v>
      </c>
      <c r="B236" s="317" t="s">
        <v>12932</v>
      </c>
      <c r="C236" s="318">
        <f t="shared" si="43"/>
        <v>0</v>
      </c>
      <c r="D236" s="36">
        <f t="shared" si="48"/>
        <v>0</v>
      </c>
      <c r="E236" s="36">
        <f t="shared" si="48"/>
        <v>0</v>
      </c>
      <c r="F236" s="36">
        <f t="shared" si="48"/>
        <v>0</v>
      </c>
      <c r="G236" s="36">
        <f t="shared" si="48"/>
        <v>0</v>
      </c>
      <c r="H236" s="36">
        <f t="shared" si="48"/>
        <v>0</v>
      </c>
      <c r="I236" s="36">
        <f t="shared" si="48"/>
        <v>0</v>
      </c>
      <c r="J236" s="36">
        <f t="shared" si="48"/>
        <v>0</v>
      </c>
      <c r="K236" s="36">
        <f t="shared" si="48"/>
        <v>0</v>
      </c>
      <c r="L236" s="36">
        <f t="shared" si="48"/>
        <v>0</v>
      </c>
      <c r="M236" s="36">
        <f t="shared" si="48"/>
        <v>0</v>
      </c>
      <c r="N236" s="36">
        <f t="shared" si="49"/>
        <v>0</v>
      </c>
      <c r="O236" s="36">
        <f t="shared" si="49"/>
        <v>0</v>
      </c>
      <c r="P236" s="36">
        <f t="shared" si="49"/>
        <v>0</v>
      </c>
      <c r="Q236" s="36">
        <f t="shared" si="49"/>
        <v>0</v>
      </c>
      <c r="R236" s="36">
        <f t="shared" si="49"/>
        <v>0</v>
      </c>
      <c r="S236" s="36">
        <f t="shared" si="49"/>
        <v>0</v>
      </c>
      <c r="T236" s="36">
        <f t="shared" si="49"/>
        <v>0</v>
      </c>
      <c r="U236" s="36">
        <f t="shared" si="49"/>
        <v>0</v>
      </c>
      <c r="V236" s="36">
        <f t="shared" si="49"/>
        <v>0</v>
      </c>
      <c r="W236" s="36">
        <f t="shared" si="49"/>
        <v>0</v>
      </c>
      <c r="X236" s="36">
        <f t="shared" si="49"/>
        <v>0</v>
      </c>
      <c r="Y236" s="36">
        <f t="shared" si="49"/>
        <v>0</v>
      </c>
      <c r="Z236" s="36">
        <f t="shared" si="49"/>
        <v>0</v>
      </c>
      <c r="AA236" s="36">
        <f t="shared" si="49"/>
        <v>0</v>
      </c>
      <c r="AB236" s="36">
        <f t="shared" si="49"/>
        <v>0</v>
      </c>
      <c r="AC236" s="59"/>
    </row>
    <row r="237" ht="16.05" customHeight="1" spans="1:29">
      <c r="A237" s="43" t="s">
        <v>12933</v>
      </c>
      <c r="B237" s="317" t="s">
        <v>12934</v>
      </c>
      <c r="C237" s="318">
        <f t="shared" si="43"/>
        <v>0</v>
      </c>
      <c r="D237" s="36">
        <f t="shared" si="48"/>
        <v>0</v>
      </c>
      <c r="E237" s="36">
        <f t="shared" si="48"/>
        <v>0</v>
      </c>
      <c r="F237" s="36">
        <f t="shared" si="48"/>
        <v>0</v>
      </c>
      <c r="G237" s="36">
        <f t="shared" si="48"/>
        <v>0</v>
      </c>
      <c r="H237" s="36">
        <f t="shared" si="48"/>
        <v>0</v>
      </c>
      <c r="I237" s="36">
        <f t="shared" si="48"/>
        <v>0</v>
      </c>
      <c r="J237" s="36">
        <f t="shared" si="48"/>
        <v>0</v>
      </c>
      <c r="K237" s="36">
        <f t="shared" si="48"/>
        <v>0</v>
      </c>
      <c r="L237" s="36">
        <f t="shared" si="48"/>
        <v>0</v>
      </c>
      <c r="M237" s="36">
        <f t="shared" si="48"/>
        <v>0</v>
      </c>
      <c r="N237" s="36">
        <f t="shared" si="49"/>
        <v>0</v>
      </c>
      <c r="O237" s="36">
        <f t="shared" si="49"/>
        <v>0</v>
      </c>
      <c r="P237" s="36">
        <f t="shared" si="49"/>
        <v>0</v>
      </c>
      <c r="Q237" s="36">
        <f t="shared" si="49"/>
        <v>0</v>
      </c>
      <c r="R237" s="36">
        <f t="shared" si="49"/>
        <v>0</v>
      </c>
      <c r="S237" s="36">
        <f t="shared" si="49"/>
        <v>0</v>
      </c>
      <c r="T237" s="36">
        <f t="shared" si="49"/>
        <v>0</v>
      </c>
      <c r="U237" s="36">
        <f t="shared" si="49"/>
        <v>0</v>
      </c>
      <c r="V237" s="36">
        <f t="shared" si="49"/>
        <v>0</v>
      </c>
      <c r="W237" s="36">
        <f t="shared" si="49"/>
        <v>0</v>
      </c>
      <c r="X237" s="36">
        <f t="shared" si="49"/>
        <v>0</v>
      </c>
      <c r="Y237" s="36">
        <f t="shared" si="49"/>
        <v>0</v>
      </c>
      <c r="Z237" s="36">
        <f t="shared" si="49"/>
        <v>0</v>
      </c>
      <c r="AA237" s="36">
        <f t="shared" si="49"/>
        <v>0</v>
      </c>
      <c r="AB237" s="36">
        <f t="shared" si="49"/>
        <v>0</v>
      </c>
      <c r="AC237" s="59"/>
    </row>
    <row r="238" ht="16.05" customHeight="1" spans="1:29">
      <c r="A238" s="43" t="s">
        <v>12935</v>
      </c>
      <c r="B238" s="317" t="s">
        <v>12936</v>
      </c>
      <c r="C238" s="318">
        <f t="shared" si="43"/>
        <v>0</v>
      </c>
      <c r="D238" s="36">
        <f t="shared" si="48"/>
        <v>0</v>
      </c>
      <c r="E238" s="36">
        <f t="shared" si="48"/>
        <v>0</v>
      </c>
      <c r="F238" s="36">
        <f t="shared" si="48"/>
        <v>0</v>
      </c>
      <c r="G238" s="36">
        <f t="shared" si="48"/>
        <v>0</v>
      </c>
      <c r="H238" s="36">
        <f t="shared" si="48"/>
        <v>0</v>
      </c>
      <c r="I238" s="36">
        <f t="shared" si="48"/>
        <v>0</v>
      </c>
      <c r="J238" s="36">
        <f t="shared" si="48"/>
        <v>0</v>
      </c>
      <c r="K238" s="36">
        <f t="shared" si="48"/>
        <v>0</v>
      </c>
      <c r="L238" s="36">
        <f t="shared" si="48"/>
        <v>0</v>
      </c>
      <c r="M238" s="36">
        <f t="shared" si="48"/>
        <v>0</v>
      </c>
      <c r="N238" s="36">
        <f t="shared" si="49"/>
        <v>0</v>
      </c>
      <c r="O238" s="36">
        <f t="shared" si="49"/>
        <v>0</v>
      </c>
      <c r="P238" s="36">
        <f t="shared" si="49"/>
        <v>0</v>
      </c>
      <c r="Q238" s="36">
        <f t="shared" si="49"/>
        <v>0</v>
      </c>
      <c r="R238" s="36">
        <f t="shared" si="49"/>
        <v>0</v>
      </c>
      <c r="S238" s="36">
        <f t="shared" si="49"/>
        <v>0</v>
      </c>
      <c r="T238" s="36">
        <f t="shared" si="49"/>
        <v>0</v>
      </c>
      <c r="U238" s="36">
        <f t="shared" si="49"/>
        <v>0</v>
      </c>
      <c r="V238" s="36">
        <f t="shared" si="49"/>
        <v>0</v>
      </c>
      <c r="W238" s="36">
        <f t="shared" si="49"/>
        <v>0</v>
      </c>
      <c r="X238" s="36">
        <f t="shared" si="49"/>
        <v>0</v>
      </c>
      <c r="Y238" s="36">
        <f t="shared" si="49"/>
        <v>0</v>
      </c>
      <c r="Z238" s="36">
        <f t="shared" si="49"/>
        <v>0</v>
      </c>
      <c r="AA238" s="36">
        <f t="shared" si="49"/>
        <v>0</v>
      </c>
      <c r="AB238" s="36">
        <f t="shared" si="49"/>
        <v>0</v>
      </c>
      <c r="AC238" s="59"/>
    </row>
    <row r="239" ht="16.05" customHeight="1" spans="1:29">
      <c r="A239" s="43" t="s">
        <v>12937</v>
      </c>
      <c r="B239" s="317" t="s">
        <v>12938</v>
      </c>
      <c r="C239" s="318">
        <f t="shared" si="43"/>
        <v>0</v>
      </c>
      <c r="D239" s="36">
        <f t="shared" si="48"/>
        <v>0</v>
      </c>
      <c r="E239" s="36">
        <f t="shared" si="48"/>
        <v>0</v>
      </c>
      <c r="F239" s="36">
        <f t="shared" si="48"/>
        <v>0</v>
      </c>
      <c r="G239" s="36">
        <f t="shared" si="48"/>
        <v>0</v>
      </c>
      <c r="H239" s="36">
        <f t="shared" si="48"/>
        <v>0</v>
      </c>
      <c r="I239" s="36">
        <f t="shared" si="48"/>
        <v>0</v>
      </c>
      <c r="J239" s="36">
        <f t="shared" si="48"/>
        <v>0</v>
      </c>
      <c r="K239" s="36">
        <f t="shared" si="48"/>
        <v>0</v>
      </c>
      <c r="L239" s="36">
        <f t="shared" si="48"/>
        <v>0</v>
      </c>
      <c r="M239" s="36">
        <f t="shared" si="48"/>
        <v>0</v>
      </c>
      <c r="N239" s="36">
        <f t="shared" si="49"/>
        <v>0</v>
      </c>
      <c r="O239" s="36">
        <f t="shared" si="49"/>
        <v>0</v>
      </c>
      <c r="P239" s="36">
        <f t="shared" si="49"/>
        <v>0</v>
      </c>
      <c r="Q239" s="36">
        <f t="shared" si="49"/>
        <v>0</v>
      </c>
      <c r="R239" s="36">
        <f t="shared" si="49"/>
        <v>0</v>
      </c>
      <c r="S239" s="36">
        <f t="shared" si="49"/>
        <v>0</v>
      </c>
      <c r="T239" s="36">
        <f t="shared" si="49"/>
        <v>0</v>
      </c>
      <c r="U239" s="36">
        <f t="shared" si="49"/>
        <v>0</v>
      </c>
      <c r="V239" s="36">
        <f t="shared" si="49"/>
        <v>0</v>
      </c>
      <c r="W239" s="36">
        <f t="shared" si="49"/>
        <v>0</v>
      </c>
      <c r="X239" s="36">
        <f t="shared" si="49"/>
        <v>0</v>
      </c>
      <c r="Y239" s="36">
        <f t="shared" si="49"/>
        <v>0</v>
      </c>
      <c r="Z239" s="36">
        <f t="shared" si="49"/>
        <v>0</v>
      </c>
      <c r="AA239" s="36">
        <f t="shared" si="49"/>
        <v>0</v>
      </c>
      <c r="AB239" s="36">
        <f t="shared" si="49"/>
        <v>0</v>
      </c>
      <c r="AC239" s="59"/>
    </row>
    <row r="240" ht="16.05" customHeight="1" spans="1:29">
      <c r="A240" s="43" t="s">
        <v>12939</v>
      </c>
      <c r="B240" s="317" t="s">
        <v>12940</v>
      </c>
      <c r="C240" s="318">
        <f t="shared" si="43"/>
        <v>0</v>
      </c>
      <c r="D240" s="36">
        <f t="shared" si="48"/>
        <v>0</v>
      </c>
      <c r="E240" s="36">
        <f t="shared" si="48"/>
        <v>0</v>
      </c>
      <c r="F240" s="36">
        <f t="shared" si="48"/>
        <v>0</v>
      </c>
      <c r="G240" s="36">
        <f t="shared" si="48"/>
        <v>0</v>
      </c>
      <c r="H240" s="36">
        <f t="shared" si="48"/>
        <v>0</v>
      </c>
      <c r="I240" s="36">
        <f t="shared" si="48"/>
        <v>0</v>
      </c>
      <c r="J240" s="36">
        <f t="shared" si="48"/>
        <v>0</v>
      </c>
      <c r="K240" s="36">
        <f t="shared" si="48"/>
        <v>0</v>
      </c>
      <c r="L240" s="36">
        <f t="shared" si="48"/>
        <v>0</v>
      </c>
      <c r="M240" s="36">
        <f t="shared" si="48"/>
        <v>0</v>
      </c>
      <c r="N240" s="36">
        <f t="shared" si="49"/>
        <v>0</v>
      </c>
      <c r="O240" s="36">
        <f t="shared" si="49"/>
        <v>0</v>
      </c>
      <c r="P240" s="36">
        <f t="shared" si="49"/>
        <v>0</v>
      </c>
      <c r="Q240" s="36">
        <f t="shared" si="49"/>
        <v>0</v>
      </c>
      <c r="R240" s="36">
        <f t="shared" si="49"/>
        <v>0</v>
      </c>
      <c r="S240" s="36">
        <f t="shared" si="49"/>
        <v>0</v>
      </c>
      <c r="T240" s="36">
        <f t="shared" si="49"/>
        <v>0</v>
      </c>
      <c r="U240" s="36">
        <f t="shared" si="49"/>
        <v>0</v>
      </c>
      <c r="V240" s="36">
        <f t="shared" si="49"/>
        <v>0</v>
      </c>
      <c r="W240" s="36">
        <f t="shared" si="49"/>
        <v>0</v>
      </c>
      <c r="X240" s="36">
        <f t="shared" si="49"/>
        <v>0</v>
      </c>
      <c r="Y240" s="36">
        <f t="shared" si="49"/>
        <v>0</v>
      </c>
      <c r="Z240" s="36">
        <f t="shared" si="49"/>
        <v>0</v>
      </c>
      <c r="AA240" s="36">
        <f t="shared" si="49"/>
        <v>0</v>
      </c>
      <c r="AB240" s="36">
        <f t="shared" si="49"/>
        <v>0</v>
      </c>
      <c r="AC240" s="59"/>
    </row>
    <row r="241" ht="16.05" customHeight="1" spans="1:29">
      <c r="A241" s="43" t="s">
        <v>12941</v>
      </c>
      <c r="B241" s="317" t="s">
        <v>12942</v>
      </c>
      <c r="C241" s="318">
        <f t="shared" si="43"/>
        <v>0</v>
      </c>
      <c r="D241" s="36">
        <f t="shared" ref="D241:M250" si="50">SUMPRODUCT(D$377:D$599*(LEFT($A$377:$A$599,LEN($A241))=$A241))</f>
        <v>0</v>
      </c>
      <c r="E241" s="36">
        <f t="shared" si="50"/>
        <v>0</v>
      </c>
      <c r="F241" s="36">
        <f t="shared" si="50"/>
        <v>0</v>
      </c>
      <c r="G241" s="36">
        <f t="shared" si="50"/>
        <v>0</v>
      </c>
      <c r="H241" s="36">
        <f t="shared" si="50"/>
        <v>0</v>
      </c>
      <c r="I241" s="36">
        <f t="shared" si="50"/>
        <v>0</v>
      </c>
      <c r="J241" s="36">
        <f t="shared" si="50"/>
        <v>0</v>
      </c>
      <c r="K241" s="36">
        <f t="shared" si="50"/>
        <v>0</v>
      </c>
      <c r="L241" s="36">
        <f t="shared" si="50"/>
        <v>0</v>
      </c>
      <c r="M241" s="36">
        <f t="shared" si="50"/>
        <v>0</v>
      </c>
      <c r="N241" s="36">
        <f t="shared" ref="N241:AB250" si="51">SUMPRODUCT(N$377:N$599*(LEFT($A$377:$A$599,LEN($A241))=$A241))</f>
        <v>0</v>
      </c>
      <c r="O241" s="36">
        <f t="shared" si="51"/>
        <v>0</v>
      </c>
      <c r="P241" s="36">
        <f t="shared" si="51"/>
        <v>0</v>
      </c>
      <c r="Q241" s="36">
        <f t="shared" si="51"/>
        <v>0</v>
      </c>
      <c r="R241" s="36">
        <f t="shared" si="51"/>
        <v>0</v>
      </c>
      <c r="S241" s="36">
        <f t="shared" si="51"/>
        <v>0</v>
      </c>
      <c r="T241" s="36">
        <f t="shared" si="51"/>
        <v>0</v>
      </c>
      <c r="U241" s="36">
        <f t="shared" si="51"/>
        <v>0</v>
      </c>
      <c r="V241" s="36">
        <f t="shared" si="51"/>
        <v>0</v>
      </c>
      <c r="W241" s="36">
        <f t="shared" si="51"/>
        <v>0</v>
      </c>
      <c r="X241" s="36">
        <f t="shared" si="51"/>
        <v>0</v>
      </c>
      <c r="Y241" s="36">
        <f t="shared" si="51"/>
        <v>0</v>
      </c>
      <c r="Z241" s="36">
        <f t="shared" si="51"/>
        <v>0</v>
      </c>
      <c r="AA241" s="36">
        <f t="shared" si="51"/>
        <v>0</v>
      </c>
      <c r="AB241" s="36">
        <f t="shared" si="51"/>
        <v>0</v>
      </c>
      <c r="AC241" s="59"/>
    </row>
    <row r="242" ht="16.05" customHeight="1" spans="1:29">
      <c r="A242" s="43" t="s">
        <v>12943</v>
      </c>
      <c r="B242" s="317" t="s">
        <v>12944</v>
      </c>
      <c r="C242" s="318">
        <f t="shared" si="43"/>
        <v>0</v>
      </c>
      <c r="D242" s="36">
        <f t="shared" si="50"/>
        <v>0</v>
      </c>
      <c r="E242" s="36">
        <f t="shared" si="50"/>
        <v>0</v>
      </c>
      <c r="F242" s="36">
        <f t="shared" si="50"/>
        <v>0</v>
      </c>
      <c r="G242" s="36">
        <f t="shared" si="50"/>
        <v>0</v>
      </c>
      <c r="H242" s="36">
        <f t="shared" si="50"/>
        <v>0</v>
      </c>
      <c r="I242" s="36">
        <f t="shared" si="50"/>
        <v>0</v>
      </c>
      <c r="J242" s="36">
        <f t="shared" si="50"/>
        <v>0</v>
      </c>
      <c r="K242" s="36">
        <f t="shared" si="50"/>
        <v>0</v>
      </c>
      <c r="L242" s="36">
        <f t="shared" si="50"/>
        <v>0</v>
      </c>
      <c r="M242" s="36">
        <f t="shared" si="50"/>
        <v>0</v>
      </c>
      <c r="N242" s="36">
        <f t="shared" si="51"/>
        <v>0</v>
      </c>
      <c r="O242" s="36">
        <f t="shared" si="51"/>
        <v>0</v>
      </c>
      <c r="P242" s="36">
        <f t="shared" si="51"/>
        <v>0</v>
      </c>
      <c r="Q242" s="36">
        <f t="shared" si="51"/>
        <v>0</v>
      </c>
      <c r="R242" s="36">
        <f t="shared" si="51"/>
        <v>0</v>
      </c>
      <c r="S242" s="36">
        <f t="shared" si="51"/>
        <v>0</v>
      </c>
      <c r="T242" s="36">
        <f t="shared" si="51"/>
        <v>0</v>
      </c>
      <c r="U242" s="36">
        <f t="shared" si="51"/>
        <v>0</v>
      </c>
      <c r="V242" s="36">
        <f t="shared" si="51"/>
        <v>0</v>
      </c>
      <c r="W242" s="36">
        <f t="shared" si="51"/>
        <v>0</v>
      </c>
      <c r="X242" s="36">
        <f t="shared" si="51"/>
        <v>0</v>
      </c>
      <c r="Y242" s="36">
        <f t="shared" si="51"/>
        <v>0</v>
      </c>
      <c r="Z242" s="36">
        <f t="shared" si="51"/>
        <v>0</v>
      </c>
      <c r="AA242" s="36">
        <f t="shared" si="51"/>
        <v>0</v>
      </c>
      <c r="AB242" s="36">
        <f t="shared" si="51"/>
        <v>0</v>
      </c>
      <c r="AC242" s="59"/>
    </row>
    <row r="243" ht="16.05" customHeight="1" spans="1:29">
      <c r="A243" s="43" t="s">
        <v>12945</v>
      </c>
      <c r="B243" s="317" t="s">
        <v>12946</v>
      </c>
      <c r="C243" s="318">
        <f t="shared" si="43"/>
        <v>0</v>
      </c>
      <c r="D243" s="36">
        <f t="shared" si="50"/>
        <v>0</v>
      </c>
      <c r="E243" s="36">
        <f t="shared" si="50"/>
        <v>0</v>
      </c>
      <c r="F243" s="36">
        <f t="shared" si="50"/>
        <v>0</v>
      </c>
      <c r="G243" s="36">
        <f t="shared" si="50"/>
        <v>0</v>
      </c>
      <c r="H243" s="36">
        <f t="shared" si="50"/>
        <v>0</v>
      </c>
      <c r="I243" s="36">
        <f t="shared" si="50"/>
        <v>0</v>
      </c>
      <c r="J243" s="36">
        <f t="shared" si="50"/>
        <v>0</v>
      </c>
      <c r="K243" s="36">
        <f t="shared" si="50"/>
        <v>0</v>
      </c>
      <c r="L243" s="36">
        <f t="shared" si="50"/>
        <v>0</v>
      </c>
      <c r="M243" s="36">
        <f t="shared" si="50"/>
        <v>0</v>
      </c>
      <c r="N243" s="36">
        <f t="shared" si="51"/>
        <v>0</v>
      </c>
      <c r="O243" s="36">
        <f t="shared" si="51"/>
        <v>0</v>
      </c>
      <c r="P243" s="36">
        <f t="shared" si="51"/>
        <v>0</v>
      </c>
      <c r="Q243" s="36">
        <f t="shared" si="51"/>
        <v>0</v>
      </c>
      <c r="R243" s="36">
        <f t="shared" si="51"/>
        <v>0</v>
      </c>
      <c r="S243" s="36">
        <f t="shared" si="51"/>
        <v>0</v>
      </c>
      <c r="T243" s="36">
        <f t="shared" si="51"/>
        <v>0</v>
      </c>
      <c r="U243" s="36">
        <f t="shared" si="51"/>
        <v>0</v>
      </c>
      <c r="V243" s="36">
        <f t="shared" si="51"/>
        <v>0</v>
      </c>
      <c r="W243" s="36">
        <f t="shared" si="51"/>
        <v>0</v>
      </c>
      <c r="X243" s="36">
        <f t="shared" si="51"/>
        <v>0</v>
      </c>
      <c r="Y243" s="36">
        <f t="shared" si="51"/>
        <v>0</v>
      </c>
      <c r="Z243" s="36">
        <f t="shared" si="51"/>
        <v>0</v>
      </c>
      <c r="AA243" s="36">
        <f t="shared" si="51"/>
        <v>0</v>
      </c>
      <c r="AB243" s="36">
        <f t="shared" si="51"/>
        <v>0</v>
      </c>
      <c r="AC243" s="59"/>
    </row>
    <row r="244" ht="16.2" customHeight="1" spans="1:29">
      <c r="A244" s="43" t="s">
        <v>12947</v>
      </c>
      <c r="B244" s="317" t="s">
        <v>12948</v>
      </c>
      <c r="C244" s="318">
        <f t="shared" si="43"/>
        <v>0</v>
      </c>
      <c r="D244" s="36">
        <f t="shared" si="50"/>
        <v>0</v>
      </c>
      <c r="E244" s="36">
        <f t="shared" si="50"/>
        <v>0</v>
      </c>
      <c r="F244" s="36">
        <f t="shared" si="50"/>
        <v>0</v>
      </c>
      <c r="G244" s="36">
        <f t="shared" si="50"/>
        <v>0</v>
      </c>
      <c r="H244" s="36">
        <f t="shared" si="50"/>
        <v>0</v>
      </c>
      <c r="I244" s="36">
        <f t="shared" si="50"/>
        <v>0</v>
      </c>
      <c r="J244" s="36">
        <f t="shared" si="50"/>
        <v>0</v>
      </c>
      <c r="K244" s="36">
        <f t="shared" si="50"/>
        <v>0</v>
      </c>
      <c r="L244" s="36">
        <f t="shared" si="50"/>
        <v>0</v>
      </c>
      <c r="M244" s="36">
        <f t="shared" si="50"/>
        <v>0</v>
      </c>
      <c r="N244" s="36">
        <f t="shared" si="51"/>
        <v>0</v>
      </c>
      <c r="O244" s="36">
        <f t="shared" si="51"/>
        <v>0</v>
      </c>
      <c r="P244" s="36">
        <f t="shared" si="51"/>
        <v>0</v>
      </c>
      <c r="Q244" s="36">
        <f t="shared" si="51"/>
        <v>0</v>
      </c>
      <c r="R244" s="36">
        <f t="shared" si="51"/>
        <v>0</v>
      </c>
      <c r="S244" s="36">
        <f t="shared" si="51"/>
        <v>0</v>
      </c>
      <c r="T244" s="36">
        <f t="shared" si="51"/>
        <v>0</v>
      </c>
      <c r="U244" s="36">
        <f t="shared" si="51"/>
        <v>0</v>
      </c>
      <c r="V244" s="36">
        <f t="shared" si="51"/>
        <v>0</v>
      </c>
      <c r="W244" s="36">
        <f t="shared" si="51"/>
        <v>0</v>
      </c>
      <c r="X244" s="36">
        <f t="shared" si="51"/>
        <v>0</v>
      </c>
      <c r="Y244" s="36">
        <f t="shared" si="51"/>
        <v>0</v>
      </c>
      <c r="Z244" s="36">
        <f t="shared" si="51"/>
        <v>0</v>
      </c>
      <c r="AA244" s="36">
        <f t="shared" si="51"/>
        <v>0</v>
      </c>
      <c r="AB244" s="36">
        <f t="shared" si="51"/>
        <v>0</v>
      </c>
      <c r="AC244" s="59"/>
    </row>
    <row r="245" ht="16.2" customHeight="1" spans="1:29">
      <c r="A245" s="43" t="s">
        <v>12949</v>
      </c>
      <c r="B245" s="317" t="s">
        <v>12950</v>
      </c>
      <c r="C245" s="318">
        <f t="shared" si="43"/>
        <v>0</v>
      </c>
      <c r="D245" s="36">
        <f t="shared" si="50"/>
        <v>0</v>
      </c>
      <c r="E245" s="36">
        <f t="shared" si="50"/>
        <v>0</v>
      </c>
      <c r="F245" s="36">
        <f t="shared" si="50"/>
        <v>0</v>
      </c>
      <c r="G245" s="36">
        <f t="shared" si="50"/>
        <v>0</v>
      </c>
      <c r="H245" s="36">
        <f t="shared" si="50"/>
        <v>0</v>
      </c>
      <c r="I245" s="36">
        <f t="shared" si="50"/>
        <v>0</v>
      </c>
      <c r="J245" s="36">
        <f t="shared" si="50"/>
        <v>0</v>
      </c>
      <c r="K245" s="36">
        <f t="shared" si="50"/>
        <v>0</v>
      </c>
      <c r="L245" s="36">
        <f t="shared" si="50"/>
        <v>0</v>
      </c>
      <c r="M245" s="36">
        <f t="shared" si="50"/>
        <v>0</v>
      </c>
      <c r="N245" s="36">
        <f t="shared" si="51"/>
        <v>0</v>
      </c>
      <c r="O245" s="36">
        <f t="shared" si="51"/>
        <v>0</v>
      </c>
      <c r="P245" s="36">
        <f t="shared" si="51"/>
        <v>0</v>
      </c>
      <c r="Q245" s="36">
        <f t="shared" si="51"/>
        <v>0</v>
      </c>
      <c r="R245" s="36">
        <f t="shared" si="51"/>
        <v>0</v>
      </c>
      <c r="S245" s="36">
        <f t="shared" si="51"/>
        <v>0</v>
      </c>
      <c r="T245" s="36">
        <f t="shared" si="51"/>
        <v>0</v>
      </c>
      <c r="U245" s="36">
        <f t="shared" si="51"/>
        <v>0</v>
      </c>
      <c r="V245" s="36">
        <f t="shared" si="51"/>
        <v>0</v>
      </c>
      <c r="W245" s="36">
        <f t="shared" si="51"/>
        <v>0</v>
      </c>
      <c r="X245" s="36">
        <f t="shared" si="51"/>
        <v>0</v>
      </c>
      <c r="Y245" s="36">
        <f t="shared" si="51"/>
        <v>0</v>
      </c>
      <c r="Z245" s="36">
        <f t="shared" si="51"/>
        <v>0</v>
      </c>
      <c r="AA245" s="36">
        <f t="shared" si="51"/>
        <v>0</v>
      </c>
      <c r="AB245" s="36">
        <f t="shared" si="51"/>
        <v>0</v>
      </c>
      <c r="AC245" s="59"/>
    </row>
    <row r="246" ht="15" spans="1:29">
      <c r="A246" s="43" t="s">
        <v>12951</v>
      </c>
      <c r="B246" s="317" t="s">
        <v>12952</v>
      </c>
      <c r="C246" s="318">
        <f t="shared" si="43"/>
        <v>0</v>
      </c>
      <c r="D246" s="36">
        <f t="shared" si="50"/>
        <v>0</v>
      </c>
      <c r="E246" s="36">
        <f t="shared" si="50"/>
        <v>0</v>
      </c>
      <c r="F246" s="36">
        <f t="shared" si="50"/>
        <v>0</v>
      </c>
      <c r="G246" s="36">
        <f t="shared" si="50"/>
        <v>0</v>
      </c>
      <c r="H246" s="36">
        <f t="shared" si="50"/>
        <v>0</v>
      </c>
      <c r="I246" s="36">
        <f t="shared" si="50"/>
        <v>0</v>
      </c>
      <c r="J246" s="36">
        <f t="shared" si="50"/>
        <v>0</v>
      </c>
      <c r="K246" s="36">
        <f t="shared" si="50"/>
        <v>0</v>
      </c>
      <c r="L246" s="36">
        <f t="shared" si="50"/>
        <v>0</v>
      </c>
      <c r="M246" s="36">
        <f t="shared" si="50"/>
        <v>0</v>
      </c>
      <c r="N246" s="36">
        <f t="shared" si="51"/>
        <v>0</v>
      </c>
      <c r="O246" s="36">
        <f t="shared" si="51"/>
        <v>0</v>
      </c>
      <c r="P246" s="36">
        <f t="shared" si="51"/>
        <v>0</v>
      </c>
      <c r="Q246" s="36">
        <f t="shared" si="51"/>
        <v>0</v>
      </c>
      <c r="R246" s="36">
        <f t="shared" si="51"/>
        <v>0</v>
      </c>
      <c r="S246" s="36">
        <f t="shared" si="51"/>
        <v>0</v>
      </c>
      <c r="T246" s="36">
        <f t="shared" si="51"/>
        <v>0</v>
      </c>
      <c r="U246" s="36">
        <f t="shared" si="51"/>
        <v>0</v>
      </c>
      <c r="V246" s="36">
        <f t="shared" si="51"/>
        <v>0</v>
      </c>
      <c r="W246" s="36">
        <f t="shared" si="51"/>
        <v>0</v>
      </c>
      <c r="X246" s="36">
        <f t="shared" si="51"/>
        <v>0</v>
      </c>
      <c r="Y246" s="36">
        <f t="shared" si="51"/>
        <v>0</v>
      </c>
      <c r="Z246" s="36">
        <f t="shared" si="51"/>
        <v>0</v>
      </c>
      <c r="AA246" s="36">
        <f t="shared" si="51"/>
        <v>0</v>
      </c>
      <c r="AB246" s="36">
        <f t="shared" si="51"/>
        <v>0</v>
      </c>
      <c r="AC246" s="59"/>
    </row>
    <row r="247" ht="15" spans="1:29">
      <c r="A247" s="43" t="s">
        <v>12953</v>
      </c>
      <c r="B247" s="317" t="s">
        <v>12954</v>
      </c>
      <c r="C247" s="318">
        <f t="shared" si="43"/>
        <v>0</v>
      </c>
      <c r="D247" s="36">
        <f t="shared" si="50"/>
        <v>0</v>
      </c>
      <c r="E247" s="36">
        <f t="shared" si="50"/>
        <v>0</v>
      </c>
      <c r="F247" s="36">
        <f t="shared" si="50"/>
        <v>0</v>
      </c>
      <c r="G247" s="36">
        <f t="shared" si="50"/>
        <v>0</v>
      </c>
      <c r="H247" s="36">
        <f t="shared" si="50"/>
        <v>0</v>
      </c>
      <c r="I247" s="36">
        <f t="shared" si="50"/>
        <v>0</v>
      </c>
      <c r="J247" s="36">
        <f t="shared" si="50"/>
        <v>0</v>
      </c>
      <c r="K247" s="36">
        <f t="shared" si="50"/>
        <v>0</v>
      </c>
      <c r="L247" s="36">
        <f t="shared" si="50"/>
        <v>0</v>
      </c>
      <c r="M247" s="36">
        <f t="shared" si="50"/>
        <v>0</v>
      </c>
      <c r="N247" s="36">
        <f t="shared" si="51"/>
        <v>0</v>
      </c>
      <c r="O247" s="36">
        <f t="shared" si="51"/>
        <v>0</v>
      </c>
      <c r="P247" s="36">
        <f t="shared" si="51"/>
        <v>0</v>
      </c>
      <c r="Q247" s="36">
        <f t="shared" si="51"/>
        <v>0</v>
      </c>
      <c r="R247" s="36">
        <f t="shared" si="51"/>
        <v>0</v>
      </c>
      <c r="S247" s="36">
        <f t="shared" si="51"/>
        <v>0</v>
      </c>
      <c r="T247" s="36">
        <f t="shared" si="51"/>
        <v>0</v>
      </c>
      <c r="U247" s="36">
        <f t="shared" si="51"/>
        <v>0</v>
      </c>
      <c r="V247" s="36">
        <f t="shared" si="51"/>
        <v>0</v>
      </c>
      <c r="W247" s="36">
        <f t="shared" si="51"/>
        <v>0</v>
      </c>
      <c r="X247" s="36">
        <f t="shared" si="51"/>
        <v>0</v>
      </c>
      <c r="Y247" s="36">
        <f t="shared" si="51"/>
        <v>0</v>
      </c>
      <c r="Z247" s="36">
        <f t="shared" si="51"/>
        <v>0</v>
      </c>
      <c r="AA247" s="36">
        <f t="shared" si="51"/>
        <v>0</v>
      </c>
      <c r="AB247" s="36">
        <f t="shared" si="51"/>
        <v>0</v>
      </c>
      <c r="AC247" s="59"/>
    </row>
    <row r="248" ht="15" spans="1:29">
      <c r="A248" s="43" t="s">
        <v>12955</v>
      </c>
      <c r="B248" s="317" t="s">
        <v>12956</v>
      </c>
      <c r="C248" s="318">
        <f t="shared" si="43"/>
        <v>0</v>
      </c>
      <c r="D248" s="36">
        <f t="shared" si="50"/>
        <v>0</v>
      </c>
      <c r="E248" s="36">
        <f t="shared" si="50"/>
        <v>0</v>
      </c>
      <c r="F248" s="36">
        <f t="shared" si="50"/>
        <v>0</v>
      </c>
      <c r="G248" s="36">
        <f t="shared" si="50"/>
        <v>0</v>
      </c>
      <c r="H248" s="36">
        <f t="shared" si="50"/>
        <v>0</v>
      </c>
      <c r="I248" s="36">
        <f t="shared" si="50"/>
        <v>0</v>
      </c>
      <c r="J248" s="36">
        <f t="shared" si="50"/>
        <v>0</v>
      </c>
      <c r="K248" s="36">
        <f t="shared" si="50"/>
        <v>0</v>
      </c>
      <c r="L248" s="36">
        <f t="shared" si="50"/>
        <v>0</v>
      </c>
      <c r="M248" s="36">
        <f t="shared" si="50"/>
        <v>0</v>
      </c>
      <c r="N248" s="36">
        <f t="shared" si="51"/>
        <v>0</v>
      </c>
      <c r="O248" s="36">
        <f t="shared" si="51"/>
        <v>0</v>
      </c>
      <c r="P248" s="36">
        <f t="shared" si="51"/>
        <v>0</v>
      </c>
      <c r="Q248" s="36">
        <f t="shared" si="51"/>
        <v>0</v>
      </c>
      <c r="R248" s="36">
        <f t="shared" si="51"/>
        <v>0</v>
      </c>
      <c r="S248" s="36">
        <f t="shared" si="51"/>
        <v>0</v>
      </c>
      <c r="T248" s="36">
        <f t="shared" si="51"/>
        <v>0</v>
      </c>
      <c r="U248" s="36">
        <f t="shared" si="51"/>
        <v>0</v>
      </c>
      <c r="V248" s="36">
        <f t="shared" si="51"/>
        <v>0</v>
      </c>
      <c r="W248" s="36">
        <f t="shared" si="51"/>
        <v>0</v>
      </c>
      <c r="X248" s="36">
        <f t="shared" si="51"/>
        <v>0</v>
      </c>
      <c r="Y248" s="36">
        <f t="shared" si="51"/>
        <v>0</v>
      </c>
      <c r="Z248" s="36">
        <f t="shared" si="51"/>
        <v>0</v>
      </c>
      <c r="AA248" s="36">
        <f t="shared" si="51"/>
        <v>0</v>
      </c>
      <c r="AB248" s="36">
        <f t="shared" si="51"/>
        <v>0</v>
      </c>
      <c r="AC248" s="59"/>
    </row>
    <row r="249" ht="15" spans="1:29">
      <c r="A249" s="43" t="s">
        <v>12957</v>
      </c>
      <c r="B249" s="317" t="s">
        <v>12958</v>
      </c>
      <c r="C249" s="318">
        <f t="shared" si="43"/>
        <v>0</v>
      </c>
      <c r="D249" s="36">
        <f t="shared" si="50"/>
        <v>0</v>
      </c>
      <c r="E249" s="36">
        <f t="shared" si="50"/>
        <v>0</v>
      </c>
      <c r="F249" s="36">
        <f t="shared" si="50"/>
        <v>0</v>
      </c>
      <c r="G249" s="36">
        <f t="shared" si="50"/>
        <v>0</v>
      </c>
      <c r="H249" s="36">
        <f t="shared" si="50"/>
        <v>0</v>
      </c>
      <c r="I249" s="36">
        <f t="shared" si="50"/>
        <v>0</v>
      </c>
      <c r="J249" s="36">
        <f t="shared" si="50"/>
        <v>0</v>
      </c>
      <c r="K249" s="36">
        <f t="shared" si="50"/>
        <v>0</v>
      </c>
      <c r="L249" s="36">
        <f t="shared" si="50"/>
        <v>0</v>
      </c>
      <c r="M249" s="36">
        <f t="shared" si="50"/>
        <v>0</v>
      </c>
      <c r="N249" s="36">
        <f t="shared" si="51"/>
        <v>0</v>
      </c>
      <c r="O249" s="36">
        <f t="shared" si="51"/>
        <v>0</v>
      </c>
      <c r="P249" s="36">
        <f t="shared" si="51"/>
        <v>0</v>
      </c>
      <c r="Q249" s="36">
        <f t="shared" si="51"/>
        <v>0</v>
      </c>
      <c r="R249" s="36">
        <f t="shared" si="51"/>
        <v>0</v>
      </c>
      <c r="S249" s="36">
        <f t="shared" si="51"/>
        <v>0</v>
      </c>
      <c r="T249" s="36">
        <f t="shared" si="51"/>
        <v>0</v>
      </c>
      <c r="U249" s="36">
        <f t="shared" si="51"/>
        <v>0</v>
      </c>
      <c r="V249" s="36">
        <f t="shared" si="51"/>
        <v>0</v>
      </c>
      <c r="W249" s="36">
        <f t="shared" si="51"/>
        <v>0</v>
      </c>
      <c r="X249" s="36">
        <f t="shared" si="51"/>
        <v>0</v>
      </c>
      <c r="Y249" s="36">
        <f t="shared" si="51"/>
        <v>0</v>
      </c>
      <c r="Z249" s="36">
        <f t="shared" si="51"/>
        <v>0</v>
      </c>
      <c r="AA249" s="36">
        <f t="shared" si="51"/>
        <v>0</v>
      </c>
      <c r="AB249" s="36">
        <f t="shared" si="51"/>
        <v>0</v>
      </c>
      <c r="AC249" s="59"/>
    </row>
    <row r="250" ht="15" spans="1:29">
      <c r="A250" s="43" t="s">
        <v>12959</v>
      </c>
      <c r="B250" s="317" t="s">
        <v>12960</v>
      </c>
      <c r="C250" s="318">
        <f t="shared" si="43"/>
        <v>0</v>
      </c>
      <c r="D250" s="36">
        <f t="shared" si="50"/>
        <v>0</v>
      </c>
      <c r="E250" s="36">
        <f t="shared" si="50"/>
        <v>0</v>
      </c>
      <c r="F250" s="36">
        <f t="shared" si="50"/>
        <v>0</v>
      </c>
      <c r="G250" s="36">
        <f t="shared" si="50"/>
        <v>0</v>
      </c>
      <c r="H250" s="36">
        <f t="shared" si="50"/>
        <v>0</v>
      </c>
      <c r="I250" s="36">
        <f t="shared" si="50"/>
        <v>0</v>
      </c>
      <c r="J250" s="36">
        <f t="shared" si="50"/>
        <v>0</v>
      </c>
      <c r="K250" s="36">
        <f t="shared" si="50"/>
        <v>0</v>
      </c>
      <c r="L250" s="36">
        <f t="shared" si="50"/>
        <v>0</v>
      </c>
      <c r="M250" s="36">
        <f t="shared" si="50"/>
        <v>0</v>
      </c>
      <c r="N250" s="36">
        <f t="shared" si="51"/>
        <v>0</v>
      </c>
      <c r="O250" s="36">
        <f t="shared" si="51"/>
        <v>0</v>
      </c>
      <c r="P250" s="36">
        <f t="shared" si="51"/>
        <v>0</v>
      </c>
      <c r="Q250" s="36">
        <f t="shared" si="51"/>
        <v>0</v>
      </c>
      <c r="R250" s="36">
        <f t="shared" si="51"/>
        <v>0</v>
      </c>
      <c r="S250" s="36">
        <f t="shared" si="51"/>
        <v>0</v>
      </c>
      <c r="T250" s="36">
        <f t="shared" si="51"/>
        <v>0</v>
      </c>
      <c r="U250" s="36">
        <f t="shared" si="51"/>
        <v>0</v>
      </c>
      <c r="V250" s="36">
        <f t="shared" si="51"/>
        <v>0</v>
      </c>
      <c r="W250" s="36">
        <f t="shared" si="51"/>
        <v>0</v>
      </c>
      <c r="X250" s="36">
        <f t="shared" si="51"/>
        <v>0</v>
      </c>
      <c r="Y250" s="36">
        <f t="shared" si="51"/>
        <v>0</v>
      </c>
      <c r="Z250" s="36">
        <f t="shared" si="51"/>
        <v>0</v>
      </c>
      <c r="AA250" s="36">
        <f t="shared" si="51"/>
        <v>0</v>
      </c>
      <c r="AB250" s="36">
        <f t="shared" si="51"/>
        <v>0</v>
      </c>
      <c r="AC250" s="59"/>
    </row>
    <row r="251" ht="15" spans="1:29">
      <c r="A251" s="43" t="s">
        <v>12961</v>
      </c>
      <c r="B251" s="317" t="s">
        <v>12962</v>
      </c>
      <c r="C251" s="318">
        <f t="shared" si="43"/>
        <v>0</v>
      </c>
      <c r="D251" s="36">
        <f t="shared" ref="D251:M260" si="52">SUMPRODUCT(D$377:D$599*(LEFT($A$377:$A$599,LEN($A251))=$A251))</f>
        <v>0</v>
      </c>
      <c r="E251" s="36">
        <f t="shared" si="52"/>
        <v>0</v>
      </c>
      <c r="F251" s="36">
        <f t="shared" si="52"/>
        <v>0</v>
      </c>
      <c r="G251" s="36">
        <f t="shared" si="52"/>
        <v>0</v>
      </c>
      <c r="H251" s="36">
        <f t="shared" si="52"/>
        <v>0</v>
      </c>
      <c r="I251" s="36">
        <f t="shared" si="52"/>
        <v>0</v>
      </c>
      <c r="J251" s="36">
        <f t="shared" si="52"/>
        <v>0</v>
      </c>
      <c r="K251" s="36">
        <f t="shared" si="52"/>
        <v>0</v>
      </c>
      <c r="L251" s="36">
        <f t="shared" si="52"/>
        <v>0</v>
      </c>
      <c r="M251" s="36">
        <f t="shared" si="52"/>
        <v>0</v>
      </c>
      <c r="N251" s="36">
        <f t="shared" ref="N251:AB260" si="53">SUMPRODUCT(N$377:N$599*(LEFT($A$377:$A$599,LEN($A251))=$A251))</f>
        <v>0</v>
      </c>
      <c r="O251" s="36">
        <f t="shared" si="53"/>
        <v>0</v>
      </c>
      <c r="P251" s="36">
        <f t="shared" si="53"/>
        <v>0</v>
      </c>
      <c r="Q251" s="36">
        <f t="shared" si="53"/>
        <v>0</v>
      </c>
      <c r="R251" s="36">
        <f t="shared" si="53"/>
        <v>0</v>
      </c>
      <c r="S251" s="36">
        <f t="shared" si="53"/>
        <v>0</v>
      </c>
      <c r="T251" s="36">
        <f t="shared" si="53"/>
        <v>0</v>
      </c>
      <c r="U251" s="36">
        <f t="shared" si="53"/>
        <v>0</v>
      </c>
      <c r="V251" s="36">
        <f t="shared" si="53"/>
        <v>0</v>
      </c>
      <c r="W251" s="36">
        <f t="shared" si="53"/>
        <v>0</v>
      </c>
      <c r="X251" s="36">
        <f t="shared" si="53"/>
        <v>0</v>
      </c>
      <c r="Y251" s="36">
        <f t="shared" si="53"/>
        <v>0</v>
      </c>
      <c r="Z251" s="36">
        <f t="shared" si="53"/>
        <v>0</v>
      </c>
      <c r="AA251" s="36">
        <f t="shared" si="53"/>
        <v>0</v>
      </c>
      <c r="AB251" s="36">
        <f t="shared" si="53"/>
        <v>0</v>
      </c>
      <c r="AC251" s="59"/>
    </row>
    <row r="252" ht="15" spans="1:29">
      <c r="A252" s="43" t="s">
        <v>12963</v>
      </c>
      <c r="B252" s="317" t="s">
        <v>12964</v>
      </c>
      <c r="C252" s="318">
        <f t="shared" si="43"/>
        <v>0</v>
      </c>
      <c r="D252" s="36">
        <f t="shared" si="52"/>
        <v>0</v>
      </c>
      <c r="E252" s="36">
        <f t="shared" si="52"/>
        <v>0</v>
      </c>
      <c r="F252" s="36">
        <f t="shared" si="52"/>
        <v>0</v>
      </c>
      <c r="G252" s="36">
        <f t="shared" si="52"/>
        <v>0</v>
      </c>
      <c r="H252" s="36">
        <f t="shared" si="52"/>
        <v>0</v>
      </c>
      <c r="I252" s="36">
        <f t="shared" si="52"/>
        <v>0</v>
      </c>
      <c r="J252" s="36">
        <f t="shared" si="52"/>
        <v>0</v>
      </c>
      <c r="K252" s="36">
        <f t="shared" si="52"/>
        <v>0</v>
      </c>
      <c r="L252" s="36">
        <f t="shared" si="52"/>
        <v>0</v>
      </c>
      <c r="M252" s="36">
        <f t="shared" si="52"/>
        <v>0</v>
      </c>
      <c r="N252" s="36">
        <f t="shared" si="53"/>
        <v>0</v>
      </c>
      <c r="O252" s="36">
        <f t="shared" si="53"/>
        <v>0</v>
      </c>
      <c r="P252" s="36">
        <f t="shared" si="53"/>
        <v>0</v>
      </c>
      <c r="Q252" s="36">
        <f t="shared" si="53"/>
        <v>0</v>
      </c>
      <c r="R252" s="36">
        <f t="shared" si="53"/>
        <v>0</v>
      </c>
      <c r="S252" s="36">
        <f t="shared" si="53"/>
        <v>0</v>
      </c>
      <c r="T252" s="36">
        <f t="shared" si="53"/>
        <v>0</v>
      </c>
      <c r="U252" s="36">
        <f t="shared" si="53"/>
        <v>0</v>
      </c>
      <c r="V252" s="36">
        <f t="shared" si="53"/>
        <v>0</v>
      </c>
      <c r="W252" s="36">
        <f t="shared" si="53"/>
        <v>0</v>
      </c>
      <c r="X252" s="36">
        <f t="shared" si="53"/>
        <v>0</v>
      </c>
      <c r="Y252" s="36">
        <f t="shared" si="53"/>
        <v>0</v>
      </c>
      <c r="Z252" s="36">
        <f t="shared" si="53"/>
        <v>0</v>
      </c>
      <c r="AA252" s="36">
        <f t="shared" si="53"/>
        <v>0</v>
      </c>
      <c r="AB252" s="36">
        <f t="shared" si="53"/>
        <v>0</v>
      </c>
      <c r="AC252" s="59"/>
    </row>
    <row r="253" ht="15" spans="1:29">
      <c r="A253" s="43" t="s">
        <v>12965</v>
      </c>
      <c r="B253" s="317" t="s">
        <v>12966</v>
      </c>
      <c r="C253" s="318">
        <f t="shared" si="43"/>
        <v>0</v>
      </c>
      <c r="D253" s="36">
        <f t="shared" si="52"/>
        <v>0</v>
      </c>
      <c r="E253" s="36">
        <f t="shared" si="52"/>
        <v>0</v>
      </c>
      <c r="F253" s="36">
        <f t="shared" si="52"/>
        <v>0</v>
      </c>
      <c r="G253" s="36">
        <f t="shared" si="52"/>
        <v>0</v>
      </c>
      <c r="H253" s="36">
        <f t="shared" si="52"/>
        <v>0</v>
      </c>
      <c r="I253" s="36">
        <f t="shared" si="52"/>
        <v>0</v>
      </c>
      <c r="J253" s="36">
        <f t="shared" si="52"/>
        <v>0</v>
      </c>
      <c r="K253" s="36">
        <f t="shared" si="52"/>
        <v>0</v>
      </c>
      <c r="L253" s="36">
        <f t="shared" si="52"/>
        <v>0</v>
      </c>
      <c r="M253" s="36">
        <f t="shared" si="52"/>
        <v>0</v>
      </c>
      <c r="N253" s="36">
        <f t="shared" si="53"/>
        <v>0</v>
      </c>
      <c r="O253" s="36">
        <f t="shared" si="53"/>
        <v>0</v>
      </c>
      <c r="P253" s="36">
        <f t="shared" si="53"/>
        <v>0</v>
      </c>
      <c r="Q253" s="36">
        <f t="shared" si="53"/>
        <v>0</v>
      </c>
      <c r="R253" s="36">
        <f t="shared" si="53"/>
        <v>0</v>
      </c>
      <c r="S253" s="36">
        <f t="shared" si="53"/>
        <v>0</v>
      </c>
      <c r="T253" s="36">
        <f t="shared" si="53"/>
        <v>0</v>
      </c>
      <c r="U253" s="36">
        <f t="shared" si="53"/>
        <v>0</v>
      </c>
      <c r="V253" s="36">
        <f t="shared" si="53"/>
        <v>0</v>
      </c>
      <c r="W253" s="36">
        <f t="shared" si="53"/>
        <v>0</v>
      </c>
      <c r="X253" s="36">
        <f t="shared" si="53"/>
        <v>0</v>
      </c>
      <c r="Y253" s="36">
        <f t="shared" si="53"/>
        <v>0</v>
      </c>
      <c r="Z253" s="36">
        <f t="shared" si="53"/>
        <v>0</v>
      </c>
      <c r="AA253" s="36">
        <f t="shared" si="53"/>
        <v>0</v>
      </c>
      <c r="AB253" s="36">
        <f t="shared" si="53"/>
        <v>0</v>
      </c>
      <c r="AC253" s="59"/>
    </row>
    <row r="254" ht="15" spans="1:29">
      <c r="A254" s="43" t="s">
        <v>12967</v>
      </c>
      <c r="B254" s="317" t="s">
        <v>12968</v>
      </c>
      <c r="C254" s="318">
        <f t="shared" si="43"/>
        <v>0</v>
      </c>
      <c r="D254" s="36">
        <f t="shared" si="52"/>
        <v>0</v>
      </c>
      <c r="E254" s="36">
        <f t="shared" si="52"/>
        <v>0</v>
      </c>
      <c r="F254" s="36">
        <f t="shared" si="52"/>
        <v>0</v>
      </c>
      <c r="G254" s="36">
        <f t="shared" si="52"/>
        <v>0</v>
      </c>
      <c r="H254" s="36">
        <f t="shared" si="52"/>
        <v>0</v>
      </c>
      <c r="I254" s="36">
        <f t="shared" si="52"/>
        <v>0</v>
      </c>
      <c r="J254" s="36">
        <f t="shared" si="52"/>
        <v>0</v>
      </c>
      <c r="K254" s="36">
        <f t="shared" si="52"/>
        <v>0</v>
      </c>
      <c r="L254" s="36">
        <f t="shared" si="52"/>
        <v>0</v>
      </c>
      <c r="M254" s="36">
        <f t="shared" si="52"/>
        <v>0</v>
      </c>
      <c r="N254" s="36">
        <f t="shared" si="53"/>
        <v>0</v>
      </c>
      <c r="O254" s="36">
        <f t="shared" si="53"/>
        <v>0</v>
      </c>
      <c r="P254" s="36">
        <f t="shared" si="53"/>
        <v>0</v>
      </c>
      <c r="Q254" s="36">
        <f t="shared" si="53"/>
        <v>0</v>
      </c>
      <c r="R254" s="36">
        <f t="shared" si="53"/>
        <v>0</v>
      </c>
      <c r="S254" s="36">
        <f t="shared" si="53"/>
        <v>0</v>
      </c>
      <c r="T254" s="36">
        <f t="shared" si="53"/>
        <v>0</v>
      </c>
      <c r="U254" s="36">
        <f t="shared" si="53"/>
        <v>0</v>
      </c>
      <c r="V254" s="36">
        <f t="shared" si="53"/>
        <v>0</v>
      </c>
      <c r="W254" s="36">
        <f t="shared" si="53"/>
        <v>0</v>
      </c>
      <c r="X254" s="36">
        <f t="shared" si="53"/>
        <v>0</v>
      </c>
      <c r="Y254" s="36">
        <f t="shared" si="53"/>
        <v>0</v>
      </c>
      <c r="Z254" s="36">
        <f t="shared" si="53"/>
        <v>0</v>
      </c>
      <c r="AA254" s="36">
        <f t="shared" si="53"/>
        <v>0</v>
      </c>
      <c r="AB254" s="36">
        <f t="shared" si="53"/>
        <v>0</v>
      </c>
      <c r="AC254" s="59"/>
    </row>
    <row r="255" ht="15" spans="1:29">
      <c r="A255" s="43" t="s">
        <v>12969</v>
      </c>
      <c r="B255" s="317" t="s">
        <v>12970</v>
      </c>
      <c r="C255" s="318">
        <f t="shared" si="43"/>
        <v>0</v>
      </c>
      <c r="D255" s="36">
        <f t="shared" si="52"/>
        <v>0</v>
      </c>
      <c r="E255" s="36">
        <f t="shared" si="52"/>
        <v>0</v>
      </c>
      <c r="F255" s="36">
        <f t="shared" si="52"/>
        <v>0</v>
      </c>
      <c r="G255" s="36">
        <f t="shared" si="52"/>
        <v>0</v>
      </c>
      <c r="H255" s="36">
        <f t="shared" si="52"/>
        <v>0</v>
      </c>
      <c r="I255" s="36">
        <f t="shared" si="52"/>
        <v>0</v>
      </c>
      <c r="J255" s="36">
        <f t="shared" si="52"/>
        <v>0</v>
      </c>
      <c r="K255" s="36">
        <f t="shared" si="52"/>
        <v>0</v>
      </c>
      <c r="L255" s="36">
        <f t="shared" si="52"/>
        <v>0</v>
      </c>
      <c r="M255" s="36">
        <f t="shared" si="52"/>
        <v>0</v>
      </c>
      <c r="N255" s="36">
        <f t="shared" si="53"/>
        <v>0</v>
      </c>
      <c r="O255" s="36">
        <f t="shared" si="53"/>
        <v>0</v>
      </c>
      <c r="P255" s="36">
        <f t="shared" si="53"/>
        <v>0</v>
      </c>
      <c r="Q255" s="36">
        <f t="shared" si="53"/>
        <v>0</v>
      </c>
      <c r="R255" s="36">
        <f t="shared" si="53"/>
        <v>0</v>
      </c>
      <c r="S255" s="36">
        <f t="shared" si="53"/>
        <v>0</v>
      </c>
      <c r="T255" s="36">
        <f t="shared" si="53"/>
        <v>0</v>
      </c>
      <c r="U255" s="36">
        <f t="shared" si="53"/>
        <v>0</v>
      </c>
      <c r="V255" s="36">
        <f t="shared" si="53"/>
        <v>0</v>
      </c>
      <c r="W255" s="36">
        <f t="shared" si="53"/>
        <v>0</v>
      </c>
      <c r="X255" s="36">
        <f t="shared" si="53"/>
        <v>0</v>
      </c>
      <c r="Y255" s="36">
        <f t="shared" si="53"/>
        <v>0</v>
      </c>
      <c r="Z255" s="36">
        <f t="shared" si="53"/>
        <v>0</v>
      </c>
      <c r="AA255" s="36">
        <f t="shared" si="53"/>
        <v>0</v>
      </c>
      <c r="AB255" s="36">
        <f t="shared" si="53"/>
        <v>0</v>
      </c>
      <c r="AC255" s="59"/>
    </row>
    <row r="256" ht="15" spans="1:29">
      <c r="A256" s="43" t="s">
        <v>12971</v>
      </c>
      <c r="B256" s="317" t="s">
        <v>12972</v>
      </c>
      <c r="C256" s="318">
        <f t="shared" si="43"/>
        <v>0</v>
      </c>
      <c r="D256" s="36">
        <f t="shared" si="52"/>
        <v>0</v>
      </c>
      <c r="E256" s="36">
        <f t="shared" si="52"/>
        <v>0</v>
      </c>
      <c r="F256" s="36">
        <f t="shared" si="52"/>
        <v>0</v>
      </c>
      <c r="G256" s="36">
        <f t="shared" si="52"/>
        <v>0</v>
      </c>
      <c r="H256" s="36">
        <f t="shared" si="52"/>
        <v>0</v>
      </c>
      <c r="I256" s="36">
        <f t="shared" si="52"/>
        <v>0</v>
      </c>
      <c r="J256" s="36">
        <f t="shared" si="52"/>
        <v>0</v>
      </c>
      <c r="K256" s="36">
        <f t="shared" si="52"/>
        <v>0</v>
      </c>
      <c r="L256" s="36">
        <f t="shared" si="52"/>
        <v>0</v>
      </c>
      <c r="M256" s="36">
        <f t="shared" si="52"/>
        <v>0</v>
      </c>
      <c r="N256" s="36">
        <f t="shared" si="53"/>
        <v>0</v>
      </c>
      <c r="O256" s="36">
        <f t="shared" si="53"/>
        <v>0</v>
      </c>
      <c r="P256" s="36">
        <f t="shared" si="53"/>
        <v>0</v>
      </c>
      <c r="Q256" s="36">
        <f t="shared" si="53"/>
        <v>0</v>
      </c>
      <c r="R256" s="36">
        <f t="shared" si="53"/>
        <v>0</v>
      </c>
      <c r="S256" s="36">
        <f t="shared" si="53"/>
        <v>0</v>
      </c>
      <c r="T256" s="36">
        <f t="shared" si="53"/>
        <v>0</v>
      </c>
      <c r="U256" s="36">
        <f t="shared" si="53"/>
        <v>0</v>
      </c>
      <c r="V256" s="36">
        <f t="shared" si="53"/>
        <v>0</v>
      </c>
      <c r="W256" s="36">
        <f t="shared" si="53"/>
        <v>0</v>
      </c>
      <c r="X256" s="36">
        <f t="shared" si="53"/>
        <v>0</v>
      </c>
      <c r="Y256" s="36">
        <f t="shared" si="53"/>
        <v>0</v>
      </c>
      <c r="Z256" s="36">
        <f t="shared" si="53"/>
        <v>0</v>
      </c>
      <c r="AA256" s="36">
        <f t="shared" si="53"/>
        <v>0</v>
      </c>
      <c r="AB256" s="36">
        <f t="shared" si="53"/>
        <v>0</v>
      </c>
      <c r="AC256" s="59"/>
    </row>
    <row r="257" ht="15" spans="1:29">
      <c r="A257" s="43" t="s">
        <v>12973</v>
      </c>
      <c r="B257" s="317" t="s">
        <v>12974</v>
      </c>
      <c r="C257" s="318">
        <f t="shared" si="43"/>
        <v>0</v>
      </c>
      <c r="D257" s="36">
        <f t="shared" si="52"/>
        <v>0</v>
      </c>
      <c r="E257" s="36">
        <f t="shared" si="52"/>
        <v>0</v>
      </c>
      <c r="F257" s="36">
        <f t="shared" si="52"/>
        <v>0</v>
      </c>
      <c r="G257" s="36">
        <f t="shared" si="52"/>
        <v>0</v>
      </c>
      <c r="H257" s="36">
        <f t="shared" si="52"/>
        <v>0</v>
      </c>
      <c r="I257" s="36">
        <f t="shared" si="52"/>
        <v>0</v>
      </c>
      <c r="J257" s="36">
        <f t="shared" si="52"/>
        <v>0</v>
      </c>
      <c r="K257" s="36">
        <f t="shared" si="52"/>
        <v>0</v>
      </c>
      <c r="L257" s="36">
        <f t="shared" si="52"/>
        <v>0</v>
      </c>
      <c r="M257" s="36">
        <f t="shared" si="52"/>
        <v>0</v>
      </c>
      <c r="N257" s="36">
        <f t="shared" si="53"/>
        <v>0</v>
      </c>
      <c r="O257" s="36">
        <f t="shared" si="53"/>
        <v>0</v>
      </c>
      <c r="P257" s="36">
        <f t="shared" si="53"/>
        <v>0</v>
      </c>
      <c r="Q257" s="36">
        <f t="shared" si="53"/>
        <v>0</v>
      </c>
      <c r="R257" s="36">
        <f t="shared" si="53"/>
        <v>0</v>
      </c>
      <c r="S257" s="36">
        <f t="shared" si="53"/>
        <v>0</v>
      </c>
      <c r="T257" s="36">
        <f t="shared" si="53"/>
        <v>0</v>
      </c>
      <c r="U257" s="36">
        <f t="shared" si="53"/>
        <v>0</v>
      </c>
      <c r="V257" s="36">
        <f t="shared" si="53"/>
        <v>0</v>
      </c>
      <c r="W257" s="36">
        <f t="shared" si="53"/>
        <v>0</v>
      </c>
      <c r="X257" s="36">
        <f t="shared" si="53"/>
        <v>0</v>
      </c>
      <c r="Y257" s="36">
        <f t="shared" si="53"/>
        <v>0</v>
      </c>
      <c r="Z257" s="36">
        <f t="shared" si="53"/>
        <v>0</v>
      </c>
      <c r="AA257" s="36">
        <f t="shared" si="53"/>
        <v>0</v>
      </c>
      <c r="AB257" s="36">
        <f t="shared" si="53"/>
        <v>0</v>
      </c>
      <c r="AC257" s="59"/>
    </row>
    <row r="258" ht="15" spans="1:29">
      <c r="A258" s="43" t="s">
        <v>12975</v>
      </c>
      <c r="B258" s="317" t="s">
        <v>12976</v>
      </c>
      <c r="C258" s="318">
        <f t="shared" si="43"/>
        <v>0</v>
      </c>
      <c r="D258" s="36">
        <f t="shared" si="52"/>
        <v>0</v>
      </c>
      <c r="E258" s="36">
        <f t="shared" si="52"/>
        <v>0</v>
      </c>
      <c r="F258" s="36">
        <f t="shared" si="52"/>
        <v>0</v>
      </c>
      <c r="G258" s="36">
        <f t="shared" si="52"/>
        <v>0</v>
      </c>
      <c r="H258" s="36">
        <f t="shared" si="52"/>
        <v>0</v>
      </c>
      <c r="I258" s="36">
        <f t="shared" si="52"/>
        <v>0</v>
      </c>
      <c r="J258" s="36">
        <f t="shared" si="52"/>
        <v>0</v>
      </c>
      <c r="K258" s="36">
        <f t="shared" si="52"/>
        <v>0</v>
      </c>
      <c r="L258" s="36">
        <f t="shared" si="52"/>
        <v>0</v>
      </c>
      <c r="M258" s="36">
        <f t="shared" si="52"/>
        <v>0</v>
      </c>
      <c r="N258" s="36">
        <f t="shared" si="53"/>
        <v>0</v>
      </c>
      <c r="O258" s="36">
        <f t="shared" si="53"/>
        <v>0</v>
      </c>
      <c r="P258" s="36">
        <f t="shared" si="53"/>
        <v>0</v>
      </c>
      <c r="Q258" s="36">
        <f t="shared" si="53"/>
        <v>0</v>
      </c>
      <c r="R258" s="36">
        <f t="shared" si="53"/>
        <v>0</v>
      </c>
      <c r="S258" s="36">
        <f t="shared" si="53"/>
        <v>0</v>
      </c>
      <c r="T258" s="36">
        <f t="shared" si="53"/>
        <v>0</v>
      </c>
      <c r="U258" s="36">
        <f t="shared" si="53"/>
        <v>0</v>
      </c>
      <c r="V258" s="36">
        <f t="shared" si="53"/>
        <v>0</v>
      </c>
      <c r="W258" s="36">
        <f t="shared" si="53"/>
        <v>0</v>
      </c>
      <c r="X258" s="36">
        <f t="shared" si="53"/>
        <v>0</v>
      </c>
      <c r="Y258" s="36">
        <f t="shared" si="53"/>
        <v>0</v>
      </c>
      <c r="Z258" s="36">
        <f t="shared" si="53"/>
        <v>0</v>
      </c>
      <c r="AA258" s="36">
        <f t="shared" si="53"/>
        <v>0</v>
      </c>
      <c r="AB258" s="36">
        <f t="shared" si="53"/>
        <v>0</v>
      </c>
      <c r="AC258" s="59"/>
    </row>
    <row r="259" ht="15" spans="1:29">
      <c r="A259" s="43" t="s">
        <v>12977</v>
      </c>
      <c r="B259" s="317" t="s">
        <v>12978</v>
      </c>
      <c r="C259" s="318">
        <f t="shared" si="43"/>
        <v>0</v>
      </c>
      <c r="D259" s="36">
        <f t="shared" si="52"/>
        <v>0</v>
      </c>
      <c r="E259" s="36">
        <f t="shared" si="52"/>
        <v>0</v>
      </c>
      <c r="F259" s="36">
        <f t="shared" si="52"/>
        <v>0</v>
      </c>
      <c r="G259" s="36">
        <f t="shared" si="52"/>
        <v>0</v>
      </c>
      <c r="H259" s="36">
        <f t="shared" si="52"/>
        <v>0</v>
      </c>
      <c r="I259" s="36">
        <f t="shared" si="52"/>
        <v>0</v>
      </c>
      <c r="J259" s="36">
        <f t="shared" si="52"/>
        <v>0</v>
      </c>
      <c r="K259" s="36">
        <f t="shared" si="52"/>
        <v>0</v>
      </c>
      <c r="L259" s="36">
        <f t="shared" si="52"/>
        <v>0</v>
      </c>
      <c r="M259" s="36">
        <f t="shared" si="52"/>
        <v>0</v>
      </c>
      <c r="N259" s="36">
        <f t="shared" si="53"/>
        <v>0</v>
      </c>
      <c r="O259" s="36">
        <f t="shared" si="53"/>
        <v>0</v>
      </c>
      <c r="P259" s="36">
        <f t="shared" si="53"/>
        <v>0</v>
      </c>
      <c r="Q259" s="36">
        <f t="shared" si="53"/>
        <v>0</v>
      </c>
      <c r="R259" s="36">
        <f t="shared" si="53"/>
        <v>0</v>
      </c>
      <c r="S259" s="36">
        <f t="shared" si="53"/>
        <v>0</v>
      </c>
      <c r="T259" s="36">
        <f t="shared" si="53"/>
        <v>0</v>
      </c>
      <c r="U259" s="36">
        <f t="shared" si="53"/>
        <v>0</v>
      </c>
      <c r="V259" s="36">
        <f t="shared" si="53"/>
        <v>0</v>
      </c>
      <c r="W259" s="36">
        <f t="shared" si="53"/>
        <v>0</v>
      </c>
      <c r="X259" s="36">
        <f t="shared" si="53"/>
        <v>0</v>
      </c>
      <c r="Y259" s="36">
        <f t="shared" si="53"/>
        <v>0</v>
      </c>
      <c r="Z259" s="36">
        <f t="shared" si="53"/>
        <v>0</v>
      </c>
      <c r="AA259" s="36">
        <f t="shared" si="53"/>
        <v>0</v>
      </c>
      <c r="AB259" s="36">
        <f t="shared" si="53"/>
        <v>0</v>
      </c>
      <c r="AC259" s="59"/>
    </row>
    <row r="260" ht="15" spans="1:29">
      <c r="A260" s="43" t="s">
        <v>12979</v>
      </c>
      <c r="B260" s="317" t="s">
        <v>12980</v>
      </c>
      <c r="C260" s="318">
        <f t="shared" si="43"/>
        <v>0</v>
      </c>
      <c r="D260" s="36">
        <f t="shared" si="52"/>
        <v>0</v>
      </c>
      <c r="E260" s="36">
        <f t="shared" si="52"/>
        <v>0</v>
      </c>
      <c r="F260" s="36">
        <f t="shared" si="52"/>
        <v>0</v>
      </c>
      <c r="G260" s="36">
        <f t="shared" si="52"/>
        <v>0</v>
      </c>
      <c r="H260" s="36">
        <f t="shared" si="52"/>
        <v>0</v>
      </c>
      <c r="I260" s="36">
        <f t="shared" si="52"/>
        <v>0</v>
      </c>
      <c r="J260" s="36">
        <f t="shared" si="52"/>
        <v>0</v>
      </c>
      <c r="K260" s="36">
        <f t="shared" si="52"/>
        <v>0</v>
      </c>
      <c r="L260" s="36">
        <f t="shared" si="52"/>
        <v>0</v>
      </c>
      <c r="M260" s="36">
        <f t="shared" si="52"/>
        <v>0</v>
      </c>
      <c r="N260" s="36">
        <f t="shared" si="53"/>
        <v>0</v>
      </c>
      <c r="O260" s="36">
        <f t="shared" si="53"/>
        <v>0</v>
      </c>
      <c r="P260" s="36">
        <f t="shared" si="53"/>
        <v>0</v>
      </c>
      <c r="Q260" s="36">
        <f t="shared" si="53"/>
        <v>0</v>
      </c>
      <c r="R260" s="36">
        <f t="shared" si="53"/>
        <v>0</v>
      </c>
      <c r="S260" s="36">
        <f t="shared" si="53"/>
        <v>0</v>
      </c>
      <c r="T260" s="36">
        <f t="shared" si="53"/>
        <v>0</v>
      </c>
      <c r="U260" s="36">
        <f t="shared" si="53"/>
        <v>0</v>
      </c>
      <c r="V260" s="36">
        <f t="shared" si="53"/>
        <v>0</v>
      </c>
      <c r="W260" s="36">
        <f t="shared" si="53"/>
        <v>0</v>
      </c>
      <c r="X260" s="36">
        <f t="shared" si="53"/>
        <v>0</v>
      </c>
      <c r="Y260" s="36">
        <f t="shared" si="53"/>
        <v>0</v>
      </c>
      <c r="Z260" s="36">
        <f t="shared" si="53"/>
        <v>0</v>
      </c>
      <c r="AA260" s="36">
        <f t="shared" si="53"/>
        <v>0</v>
      </c>
      <c r="AB260" s="36">
        <f t="shared" si="53"/>
        <v>0</v>
      </c>
      <c r="AC260" s="59"/>
    </row>
    <row r="261" ht="15" spans="1:29">
      <c r="A261" s="43" t="s">
        <v>12981</v>
      </c>
      <c r="B261" s="317" t="s">
        <v>12982</v>
      </c>
      <c r="C261" s="318">
        <f t="shared" si="43"/>
        <v>0</v>
      </c>
      <c r="D261" s="36">
        <f t="shared" ref="D261:M270" si="54">SUMPRODUCT(D$377:D$599*(LEFT($A$377:$A$599,LEN($A261))=$A261))</f>
        <v>0</v>
      </c>
      <c r="E261" s="36">
        <f t="shared" si="54"/>
        <v>0</v>
      </c>
      <c r="F261" s="36">
        <f t="shared" si="54"/>
        <v>0</v>
      </c>
      <c r="G261" s="36">
        <f t="shared" si="54"/>
        <v>0</v>
      </c>
      <c r="H261" s="36">
        <f t="shared" si="54"/>
        <v>0</v>
      </c>
      <c r="I261" s="36">
        <f t="shared" si="54"/>
        <v>0</v>
      </c>
      <c r="J261" s="36">
        <f t="shared" si="54"/>
        <v>0</v>
      </c>
      <c r="K261" s="36">
        <f t="shared" si="54"/>
        <v>0</v>
      </c>
      <c r="L261" s="36">
        <f t="shared" si="54"/>
        <v>0</v>
      </c>
      <c r="M261" s="36">
        <f t="shared" si="54"/>
        <v>0</v>
      </c>
      <c r="N261" s="36">
        <f t="shared" ref="N261:AB270" si="55">SUMPRODUCT(N$377:N$599*(LEFT($A$377:$A$599,LEN($A261))=$A261))</f>
        <v>0</v>
      </c>
      <c r="O261" s="36">
        <f t="shared" si="55"/>
        <v>0</v>
      </c>
      <c r="P261" s="36">
        <f t="shared" si="55"/>
        <v>0</v>
      </c>
      <c r="Q261" s="36">
        <f t="shared" si="55"/>
        <v>0</v>
      </c>
      <c r="R261" s="36">
        <f t="shared" si="55"/>
        <v>0</v>
      </c>
      <c r="S261" s="36">
        <f t="shared" si="55"/>
        <v>0</v>
      </c>
      <c r="T261" s="36">
        <f t="shared" si="55"/>
        <v>0</v>
      </c>
      <c r="U261" s="36">
        <f t="shared" si="55"/>
        <v>0</v>
      </c>
      <c r="V261" s="36">
        <f t="shared" si="55"/>
        <v>0</v>
      </c>
      <c r="W261" s="36">
        <f t="shared" si="55"/>
        <v>0</v>
      </c>
      <c r="X261" s="36">
        <f t="shared" si="55"/>
        <v>0</v>
      </c>
      <c r="Y261" s="36">
        <f t="shared" si="55"/>
        <v>0</v>
      </c>
      <c r="Z261" s="36">
        <f t="shared" si="55"/>
        <v>0</v>
      </c>
      <c r="AA261" s="36">
        <f t="shared" si="55"/>
        <v>0</v>
      </c>
      <c r="AB261" s="36">
        <f t="shared" si="55"/>
        <v>0</v>
      </c>
      <c r="AC261" s="59"/>
    </row>
    <row r="262" ht="15" spans="1:29">
      <c r="A262" s="43" t="s">
        <v>12983</v>
      </c>
      <c r="B262" s="317" t="s">
        <v>12984</v>
      </c>
      <c r="C262" s="318">
        <f t="shared" si="43"/>
        <v>0</v>
      </c>
      <c r="D262" s="36">
        <f t="shared" si="54"/>
        <v>0</v>
      </c>
      <c r="E262" s="36">
        <f t="shared" si="54"/>
        <v>0</v>
      </c>
      <c r="F262" s="36">
        <f t="shared" si="54"/>
        <v>0</v>
      </c>
      <c r="G262" s="36">
        <f t="shared" si="54"/>
        <v>0</v>
      </c>
      <c r="H262" s="36">
        <f t="shared" si="54"/>
        <v>0</v>
      </c>
      <c r="I262" s="36">
        <f t="shared" si="54"/>
        <v>0</v>
      </c>
      <c r="J262" s="36">
        <f t="shared" si="54"/>
        <v>0</v>
      </c>
      <c r="K262" s="36">
        <f t="shared" si="54"/>
        <v>0</v>
      </c>
      <c r="L262" s="36">
        <f t="shared" si="54"/>
        <v>0</v>
      </c>
      <c r="M262" s="36">
        <f t="shared" si="54"/>
        <v>0</v>
      </c>
      <c r="N262" s="36">
        <f t="shared" si="55"/>
        <v>0</v>
      </c>
      <c r="O262" s="36">
        <f t="shared" si="55"/>
        <v>0</v>
      </c>
      <c r="P262" s="36">
        <f t="shared" si="55"/>
        <v>0</v>
      </c>
      <c r="Q262" s="36">
        <f t="shared" si="55"/>
        <v>0</v>
      </c>
      <c r="R262" s="36">
        <f t="shared" si="55"/>
        <v>0</v>
      </c>
      <c r="S262" s="36">
        <f t="shared" si="55"/>
        <v>0</v>
      </c>
      <c r="T262" s="36">
        <f t="shared" si="55"/>
        <v>0</v>
      </c>
      <c r="U262" s="36">
        <f t="shared" si="55"/>
        <v>0</v>
      </c>
      <c r="V262" s="36">
        <f t="shared" si="55"/>
        <v>0</v>
      </c>
      <c r="W262" s="36">
        <f t="shared" si="55"/>
        <v>0</v>
      </c>
      <c r="X262" s="36">
        <f t="shared" si="55"/>
        <v>0</v>
      </c>
      <c r="Y262" s="36">
        <f t="shared" si="55"/>
        <v>0</v>
      </c>
      <c r="Z262" s="36">
        <f t="shared" si="55"/>
        <v>0</v>
      </c>
      <c r="AA262" s="36">
        <f t="shared" si="55"/>
        <v>0</v>
      </c>
      <c r="AB262" s="36">
        <f t="shared" si="55"/>
        <v>0</v>
      </c>
      <c r="AC262" s="59"/>
    </row>
    <row r="263" ht="15" spans="1:29">
      <c r="A263" s="43" t="s">
        <v>12985</v>
      </c>
      <c r="B263" s="317" t="s">
        <v>12986</v>
      </c>
      <c r="C263" s="318">
        <f t="shared" si="43"/>
        <v>0</v>
      </c>
      <c r="D263" s="36">
        <f t="shared" si="54"/>
        <v>0</v>
      </c>
      <c r="E263" s="36">
        <f t="shared" si="54"/>
        <v>0</v>
      </c>
      <c r="F263" s="36">
        <f t="shared" si="54"/>
        <v>0</v>
      </c>
      <c r="G263" s="36">
        <f t="shared" si="54"/>
        <v>0</v>
      </c>
      <c r="H263" s="36">
        <f t="shared" si="54"/>
        <v>0</v>
      </c>
      <c r="I263" s="36">
        <f t="shared" si="54"/>
        <v>0</v>
      </c>
      <c r="J263" s="36">
        <f t="shared" si="54"/>
        <v>0</v>
      </c>
      <c r="K263" s="36">
        <f t="shared" si="54"/>
        <v>0</v>
      </c>
      <c r="L263" s="36">
        <f t="shared" si="54"/>
        <v>0</v>
      </c>
      <c r="M263" s="36">
        <f t="shared" si="54"/>
        <v>0</v>
      </c>
      <c r="N263" s="36">
        <f t="shared" si="55"/>
        <v>0</v>
      </c>
      <c r="O263" s="36">
        <f t="shared" si="55"/>
        <v>0</v>
      </c>
      <c r="P263" s="36">
        <f t="shared" si="55"/>
        <v>0</v>
      </c>
      <c r="Q263" s="36">
        <f t="shared" si="55"/>
        <v>0</v>
      </c>
      <c r="R263" s="36">
        <f t="shared" si="55"/>
        <v>0</v>
      </c>
      <c r="S263" s="36">
        <f t="shared" si="55"/>
        <v>0</v>
      </c>
      <c r="T263" s="36">
        <f t="shared" si="55"/>
        <v>0</v>
      </c>
      <c r="U263" s="36">
        <f t="shared" si="55"/>
        <v>0</v>
      </c>
      <c r="V263" s="36">
        <f t="shared" si="55"/>
        <v>0</v>
      </c>
      <c r="W263" s="36">
        <f t="shared" si="55"/>
        <v>0</v>
      </c>
      <c r="X263" s="36">
        <f t="shared" si="55"/>
        <v>0</v>
      </c>
      <c r="Y263" s="36">
        <f t="shared" si="55"/>
        <v>0</v>
      </c>
      <c r="Z263" s="36">
        <f t="shared" si="55"/>
        <v>0</v>
      </c>
      <c r="AA263" s="36">
        <f t="shared" si="55"/>
        <v>0</v>
      </c>
      <c r="AB263" s="36">
        <f t="shared" si="55"/>
        <v>0</v>
      </c>
      <c r="AC263" s="59"/>
    </row>
    <row r="264" ht="15" spans="1:29">
      <c r="A264" s="43" t="s">
        <v>12987</v>
      </c>
      <c r="B264" s="317" t="s">
        <v>12988</v>
      </c>
      <c r="C264" s="318">
        <f t="shared" si="43"/>
        <v>0</v>
      </c>
      <c r="D264" s="36">
        <f t="shared" si="54"/>
        <v>0</v>
      </c>
      <c r="E264" s="36">
        <f t="shared" si="54"/>
        <v>0</v>
      </c>
      <c r="F264" s="36">
        <f t="shared" si="54"/>
        <v>0</v>
      </c>
      <c r="G264" s="36">
        <f t="shared" si="54"/>
        <v>0</v>
      </c>
      <c r="H264" s="36">
        <f t="shared" si="54"/>
        <v>0</v>
      </c>
      <c r="I264" s="36">
        <f t="shared" si="54"/>
        <v>0</v>
      </c>
      <c r="J264" s="36">
        <f t="shared" si="54"/>
        <v>0</v>
      </c>
      <c r="K264" s="36">
        <f t="shared" si="54"/>
        <v>0</v>
      </c>
      <c r="L264" s="36">
        <f t="shared" si="54"/>
        <v>0</v>
      </c>
      <c r="M264" s="36">
        <f t="shared" si="54"/>
        <v>0</v>
      </c>
      <c r="N264" s="36">
        <f t="shared" si="55"/>
        <v>0</v>
      </c>
      <c r="O264" s="36">
        <f t="shared" si="55"/>
        <v>0</v>
      </c>
      <c r="P264" s="36">
        <f t="shared" si="55"/>
        <v>0</v>
      </c>
      <c r="Q264" s="36">
        <f t="shared" si="55"/>
        <v>0</v>
      </c>
      <c r="R264" s="36">
        <f t="shared" si="55"/>
        <v>0</v>
      </c>
      <c r="S264" s="36">
        <f t="shared" si="55"/>
        <v>0</v>
      </c>
      <c r="T264" s="36">
        <f t="shared" si="55"/>
        <v>0</v>
      </c>
      <c r="U264" s="36">
        <f t="shared" si="55"/>
        <v>0</v>
      </c>
      <c r="V264" s="36">
        <f t="shared" si="55"/>
        <v>0</v>
      </c>
      <c r="W264" s="36">
        <f t="shared" si="55"/>
        <v>0</v>
      </c>
      <c r="X264" s="36">
        <f t="shared" si="55"/>
        <v>0</v>
      </c>
      <c r="Y264" s="36">
        <f t="shared" si="55"/>
        <v>0</v>
      </c>
      <c r="Z264" s="36">
        <f t="shared" si="55"/>
        <v>0</v>
      </c>
      <c r="AA264" s="36">
        <f t="shared" si="55"/>
        <v>0</v>
      </c>
      <c r="AB264" s="36">
        <f t="shared" si="55"/>
        <v>0</v>
      </c>
      <c r="AC264" s="59"/>
    </row>
    <row r="265" ht="15" spans="1:29">
      <c r="A265" s="43" t="s">
        <v>12989</v>
      </c>
      <c r="B265" s="317" t="s">
        <v>12990</v>
      </c>
      <c r="C265" s="318">
        <f t="shared" si="43"/>
        <v>0</v>
      </c>
      <c r="D265" s="36">
        <f t="shared" si="54"/>
        <v>0</v>
      </c>
      <c r="E265" s="36">
        <f t="shared" si="54"/>
        <v>0</v>
      </c>
      <c r="F265" s="36">
        <f t="shared" si="54"/>
        <v>0</v>
      </c>
      <c r="G265" s="36">
        <f t="shared" si="54"/>
        <v>0</v>
      </c>
      <c r="H265" s="36">
        <f t="shared" si="54"/>
        <v>0</v>
      </c>
      <c r="I265" s="36">
        <f t="shared" si="54"/>
        <v>0</v>
      </c>
      <c r="J265" s="36">
        <f t="shared" si="54"/>
        <v>0</v>
      </c>
      <c r="K265" s="36">
        <f t="shared" si="54"/>
        <v>0</v>
      </c>
      <c r="L265" s="36">
        <f t="shared" si="54"/>
        <v>0</v>
      </c>
      <c r="M265" s="36">
        <f t="shared" si="54"/>
        <v>0</v>
      </c>
      <c r="N265" s="36">
        <f t="shared" si="55"/>
        <v>0</v>
      </c>
      <c r="O265" s="36">
        <f t="shared" si="55"/>
        <v>0</v>
      </c>
      <c r="P265" s="36">
        <f t="shared" si="55"/>
        <v>0</v>
      </c>
      <c r="Q265" s="36">
        <f t="shared" si="55"/>
        <v>0</v>
      </c>
      <c r="R265" s="36">
        <f t="shared" si="55"/>
        <v>0</v>
      </c>
      <c r="S265" s="36">
        <f t="shared" si="55"/>
        <v>0</v>
      </c>
      <c r="T265" s="36">
        <f t="shared" si="55"/>
        <v>0</v>
      </c>
      <c r="U265" s="36">
        <f t="shared" si="55"/>
        <v>0</v>
      </c>
      <c r="V265" s="36">
        <f t="shared" si="55"/>
        <v>0</v>
      </c>
      <c r="W265" s="36">
        <f t="shared" si="55"/>
        <v>0</v>
      </c>
      <c r="X265" s="36">
        <f t="shared" si="55"/>
        <v>0</v>
      </c>
      <c r="Y265" s="36">
        <f t="shared" si="55"/>
        <v>0</v>
      </c>
      <c r="Z265" s="36">
        <f t="shared" si="55"/>
        <v>0</v>
      </c>
      <c r="AA265" s="36">
        <f t="shared" si="55"/>
        <v>0</v>
      </c>
      <c r="AB265" s="36">
        <f t="shared" si="55"/>
        <v>0</v>
      </c>
      <c r="AC265" s="59"/>
    </row>
    <row r="266" ht="15" spans="1:29">
      <c r="A266" s="43" t="s">
        <v>12991</v>
      </c>
      <c r="B266" s="317" t="s">
        <v>12992</v>
      </c>
      <c r="C266" s="318">
        <f t="shared" si="43"/>
        <v>0</v>
      </c>
      <c r="D266" s="36">
        <f t="shared" si="54"/>
        <v>0</v>
      </c>
      <c r="E266" s="36">
        <f t="shared" si="54"/>
        <v>0</v>
      </c>
      <c r="F266" s="36">
        <f t="shared" si="54"/>
        <v>0</v>
      </c>
      <c r="G266" s="36">
        <f t="shared" si="54"/>
        <v>0</v>
      </c>
      <c r="H266" s="36">
        <f t="shared" si="54"/>
        <v>0</v>
      </c>
      <c r="I266" s="36">
        <f t="shared" si="54"/>
        <v>0</v>
      </c>
      <c r="J266" s="36">
        <f t="shared" si="54"/>
        <v>0</v>
      </c>
      <c r="K266" s="36">
        <f t="shared" si="54"/>
        <v>0</v>
      </c>
      <c r="L266" s="36">
        <f t="shared" si="54"/>
        <v>0</v>
      </c>
      <c r="M266" s="36">
        <f t="shared" si="54"/>
        <v>0</v>
      </c>
      <c r="N266" s="36">
        <f t="shared" si="55"/>
        <v>0</v>
      </c>
      <c r="O266" s="36">
        <f t="shared" si="55"/>
        <v>0</v>
      </c>
      <c r="P266" s="36">
        <f t="shared" si="55"/>
        <v>0</v>
      </c>
      <c r="Q266" s="36">
        <f t="shared" si="55"/>
        <v>0</v>
      </c>
      <c r="R266" s="36">
        <f t="shared" si="55"/>
        <v>0</v>
      </c>
      <c r="S266" s="36">
        <f t="shared" si="55"/>
        <v>0</v>
      </c>
      <c r="T266" s="36">
        <f t="shared" si="55"/>
        <v>0</v>
      </c>
      <c r="U266" s="36">
        <f t="shared" si="55"/>
        <v>0</v>
      </c>
      <c r="V266" s="36">
        <f t="shared" si="55"/>
        <v>0</v>
      </c>
      <c r="W266" s="36">
        <f t="shared" si="55"/>
        <v>0</v>
      </c>
      <c r="X266" s="36">
        <f t="shared" si="55"/>
        <v>0</v>
      </c>
      <c r="Y266" s="36">
        <f t="shared" si="55"/>
        <v>0</v>
      </c>
      <c r="Z266" s="36">
        <f t="shared" si="55"/>
        <v>0</v>
      </c>
      <c r="AA266" s="36">
        <f t="shared" si="55"/>
        <v>0</v>
      </c>
      <c r="AB266" s="36">
        <f t="shared" si="55"/>
        <v>0</v>
      </c>
      <c r="AC266" s="59"/>
    </row>
    <row r="267" ht="15" spans="1:29">
      <c r="A267" s="43" t="s">
        <v>12993</v>
      </c>
      <c r="B267" s="317" t="s">
        <v>12994</v>
      </c>
      <c r="C267" s="318">
        <f t="shared" ref="C267:C330" si="56">SUM(D267:AB267)</f>
        <v>0</v>
      </c>
      <c r="D267" s="36">
        <f t="shared" si="54"/>
        <v>0</v>
      </c>
      <c r="E267" s="36">
        <f t="shared" si="54"/>
        <v>0</v>
      </c>
      <c r="F267" s="36">
        <f t="shared" si="54"/>
        <v>0</v>
      </c>
      <c r="G267" s="36">
        <f t="shared" si="54"/>
        <v>0</v>
      </c>
      <c r="H267" s="36">
        <f t="shared" si="54"/>
        <v>0</v>
      </c>
      <c r="I267" s="36">
        <f t="shared" si="54"/>
        <v>0</v>
      </c>
      <c r="J267" s="36">
        <f t="shared" si="54"/>
        <v>0</v>
      </c>
      <c r="K267" s="36">
        <f t="shared" si="54"/>
        <v>0</v>
      </c>
      <c r="L267" s="36">
        <f t="shared" si="54"/>
        <v>0</v>
      </c>
      <c r="M267" s="36">
        <f t="shared" si="54"/>
        <v>0</v>
      </c>
      <c r="N267" s="36">
        <f t="shared" si="55"/>
        <v>0</v>
      </c>
      <c r="O267" s="36">
        <f t="shared" si="55"/>
        <v>0</v>
      </c>
      <c r="P267" s="36">
        <f t="shared" si="55"/>
        <v>0</v>
      </c>
      <c r="Q267" s="36">
        <f t="shared" si="55"/>
        <v>0</v>
      </c>
      <c r="R267" s="36">
        <f t="shared" si="55"/>
        <v>0</v>
      </c>
      <c r="S267" s="36">
        <f t="shared" si="55"/>
        <v>0</v>
      </c>
      <c r="T267" s="36">
        <f t="shared" si="55"/>
        <v>0</v>
      </c>
      <c r="U267" s="36">
        <f t="shared" si="55"/>
        <v>0</v>
      </c>
      <c r="V267" s="36">
        <f t="shared" si="55"/>
        <v>0</v>
      </c>
      <c r="W267" s="36">
        <f t="shared" si="55"/>
        <v>0</v>
      </c>
      <c r="X267" s="36">
        <f t="shared" si="55"/>
        <v>0</v>
      </c>
      <c r="Y267" s="36">
        <f t="shared" si="55"/>
        <v>0</v>
      </c>
      <c r="Z267" s="36">
        <f t="shared" si="55"/>
        <v>0</v>
      </c>
      <c r="AA267" s="36">
        <f t="shared" si="55"/>
        <v>0</v>
      </c>
      <c r="AB267" s="36">
        <f t="shared" si="55"/>
        <v>0</v>
      </c>
      <c r="AC267" s="59"/>
    </row>
    <row r="268" ht="15" spans="1:29">
      <c r="A268" s="43" t="s">
        <v>12995</v>
      </c>
      <c r="B268" s="317" t="s">
        <v>12996</v>
      </c>
      <c r="C268" s="318">
        <f t="shared" si="56"/>
        <v>0</v>
      </c>
      <c r="D268" s="36">
        <f t="shared" si="54"/>
        <v>0</v>
      </c>
      <c r="E268" s="36">
        <f t="shared" si="54"/>
        <v>0</v>
      </c>
      <c r="F268" s="36">
        <f t="shared" si="54"/>
        <v>0</v>
      </c>
      <c r="G268" s="36">
        <f t="shared" si="54"/>
        <v>0</v>
      </c>
      <c r="H268" s="36">
        <f t="shared" si="54"/>
        <v>0</v>
      </c>
      <c r="I268" s="36">
        <f t="shared" si="54"/>
        <v>0</v>
      </c>
      <c r="J268" s="36">
        <f t="shared" si="54"/>
        <v>0</v>
      </c>
      <c r="K268" s="36">
        <f t="shared" si="54"/>
        <v>0</v>
      </c>
      <c r="L268" s="36">
        <f t="shared" si="54"/>
        <v>0</v>
      </c>
      <c r="M268" s="36">
        <f t="shared" si="54"/>
        <v>0</v>
      </c>
      <c r="N268" s="36">
        <f t="shared" si="55"/>
        <v>0</v>
      </c>
      <c r="O268" s="36">
        <f t="shared" si="55"/>
        <v>0</v>
      </c>
      <c r="P268" s="36">
        <f t="shared" si="55"/>
        <v>0</v>
      </c>
      <c r="Q268" s="36">
        <f t="shared" si="55"/>
        <v>0</v>
      </c>
      <c r="R268" s="36">
        <f t="shared" si="55"/>
        <v>0</v>
      </c>
      <c r="S268" s="36">
        <f t="shared" si="55"/>
        <v>0</v>
      </c>
      <c r="T268" s="36">
        <f t="shared" si="55"/>
        <v>0</v>
      </c>
      <c r="U268" s="36">
        <f t="shared" si="55"/>
        <v>0</v>
      </c>
      <c r="V268" s="36">
        <f t="shared" si="55"/>
        <v>0</v>
      </c>
      <c r="W268" s="36">
        <f t="shared" si="55"/>
        <v>0</v>
      </c>
      <c r="X268" s="36">
        <f t="shared" si="55"/>
        <v>0</v>
      </c>
      <c r="Y268" s="36">
        <f t="shared" si="55"/>
        <v>0</v>
      </c>
      <c r="Z268" s="36">
        <f t="shared" si="55"/>
        <v>0</v>
      </c>
      <c r="AA268" s="36">
        <f t="shared" si="55"/>
        <v>0</v>
      </c>
      <c r="AB268" s="36">
        <f t="shared" si="55"/>
        <v>0</v>
      </c>
      <c r="AC268" s="59"/>
    </row>
    <row r="269" ht="15" spans="1:29">
      <c r="A269" s="43" t="s">
        <v>12997</v>
      </c>
      <c r="B269" s="317" t="s">
        <v>12998</v>
      </c>
      <c r="C269" s="318">
        <f t="shared" si="56"/>
        <v>0</v>
      </c>
      <c r="D269" s="36">
        <f t="shared" si="54"/>
        <v>0</v>
      </c>
      <c r="E269" s="36">
        <f t="shared" si="54"/>
        <v>0</v>
      </c>
      <c r="F269" s="36">
        <f t="shared" si="54"/>
        <v>0</v>
      </c>
      <c r="G269" s="36">
        <f t="shared" si="54"/>
        <v>0</v>
      </c>
      <c r="H269" s="36">
        <f t="shared" si="54"/>
        <v>0</v>
      </c>
      <c r="I269" s="36">
        <f t="shared" si="54"/>
        <v>0</v>
      </c>
      <c r="J269" s="36">
        <f t="shared" si="54"/>
        <v>0</v>
      </c>
      <c r="K269" s="36">
        <f t="shared" si="54"/>
        <v>0</v>
      </c>
      <c r="L269" s="36">
        <f t="shared" si="54"/>
        <v>0</v>
      </c>
      <c r="M269" s="36">
        <f t="shared" si="54"/>
        <v>0</v>
      </c>
      <c r="N269" s="36">
        <f t="shared" si="55"/>
        <v>0</v>
      </c>
      <c r="O269" s="36">
        <f t="shared" si="55"/>
        <v>0</v>
      </c>
      <c r="P269" s="36">
        <f t="shared" si="55"/>
        <v>0</v>
      </c>
      <c r="Q269" s="36">
        <f t="shared" si="55"/>
        <v>0</v>
      </c>
      <c r="R269" s="36">
        <f t="shared" si="55"/>
        <v>0</v>
      </c>
      <c r="S269" s="36">
        <f t="shared" si="55"/>
        <v>0</v>
      </c>
      <c r="T269" s="36">
        <f t="shared" si="55"/>
        <v>0</v>
      </c>
      <c r="U269" s="36">
        <f t="shared" si="55"/>
        <v>0</v>
      </c>
      <c r="V269" s="36">
        <f t="shared" si="55"/>
        <v>0</v>
      </c>
      <c r="W269" s="36">
        <f t="shared" si="55"/>
        <v>0</v>
      </c>
      <c r="X269" s="36">
        <f t="shared" si="55"/>
        <v>0</v>
      </c>
      <c r="Y269" s="36">
        <f t="shared" si="55"/>
        <v>0</v>
      </c>
      <c r="Z269" s="36">
        <f t="shared" si="55"/>
        <v>0</v>
      </c>
      <c r="AA269" s="36">
        <f t="shared" si="55"/>
        <v>0</v>
      </c>
      <c r="AB269" s="36">
        <f t="shared" si="55"/>
        <v>0</v>
      </c>
      <c r="AC269" s="59"/>
    </row>
    <row r="270" ht="15" spans="1:29">
      <c r="A270" s="43" t="s">
        <v>12999</v>
      </c>
      <c r="B270" s="317" t="s">
        <v>13000</v>
      </c>
      <c r="C270" s="318">
        <f t="shared" si="56"/>
        <v>0</v>
      </c>
      <c r="D270" s="36">
        <f t="shared" si="54"/>
        <v>0</v>
      </c>
      <c r="E270" s="36">
        <f t="shared" si="54"/>
        <v>0</v>
      </c>
      <c r="F270" s="36">
        <f t="shared" si="54"/>
        <v>0</v>
      </c>
      <c r="G270" s="36">
        <f t="shared" si="54"/>
        <v>0</v>
      </c>
      <c r="H270" s="36">
        <f t="shared" si="54"/>
        <v>0</v>
      </c>
      <c r="I270" s="36">
        <f t="shared" si="54"/>
        <v>0</v>
      </c>
      <c r="J270" s="36">
        <f t="shared" si="54"/>
        <v>0</v>
      </c>
      <c r="K270" s="36">
        <f t="shared" si="54"/>
        <v>0</v>
      </c>
      <c r="L270" s="36">
        <f t="shared" si="54"/>
        <v>0</v>
      </c>
      <c r="M270" s="36">
        <f t="shared" si="54"/>
        <v>0</v>
      </c>
      <c r="N270" s="36">
        <f t="shared" si="55"/>
        <v>0</v>
      </c>
      <c r="O270" s="36">
        <f t="shared" si="55"/>
        <v>0</v>
      </c>
      <c r="P270" s="36">
        <f t="shared" si="55"/>
        <v>0</v>
      </c>
      <c r="Q270" s="36">
        <f t="shared" si="55"/>
        <v>0</v>
      </c>
      <c r="R270" s="36">
        <f t="shared" si="55"/>
        <v>0</v>
      </c>
      <c r="S270" s="36">
        <f t="shared" si="55"/>
        <v>0</v>
      </c>
      <c r="T270" s="36">
        <f t="shared" si="55"/>
        <v>0</v>
      </c>
      <c r="U270" s="36">
        <f t="shared" si="55"/>
        <v>0</v>
      </c>
      <c r="V270" s="36">
        <f t="shared" si="55"/>
        <v>0</v>
      </c>
      <c r="W270" s="36">
        <f t="shared" si="55"/>
        <v>0</v>
      </c>
      <c r="X270" s="36">
        <f t="shared" si="55"/>
        <v>0</v>
      </c>
      <c r="Y270" s="36">
        <f t="shared" si="55"/>
        <v>0</v>
      </c>
      <c r="Z270" s="36">
        <f t="shared" si="55"/>
        <v>0</v>
      </c>
      <c r="AA270" s="36">
        <f t="shared" si="55"/>
        <v>0</v>
      </c>
      <c r="AB270" s="36">
        <f t="shared" si="55"/>
        <v>0</v>
      </c>
      <c r="AC270" s="59"/>
    </row>
    <row r="271" ht="15" spans="1:29">
      <c r="A271" s="43" t="s">
        <v>13001</v>
      </c>
      <c r="B271" s="317" t="s">
        <v>13002</v>
      </c>
      <c r="C271" s="318">
        <f t="shared" si="56"/>
        <v>0</v>
      </c>
      <c r="D271" s="36">
        <f t="shared" ref="D271:M280" si="57">SUMPRODUCT(D$377:D$599*(LEFT($A$377:$A$599,LEN($A271))=$A271))</f>
        <v>0</v>
      </c>
      <c r="E271" s="36">
        <f t="shared" si="57"/>
        <v>0</v>
      </c>
      <c r="F271" s="36">
        <f t="shared" si="57"/>
        <v>0</v>
      </c>
      <c r="G271" s="36">
        <f t="shared" si="57"/>
        <v>0</v>
      </c>
      <c r="H271" s="36">
        <f t="shared" si="57"/>
        <v>0</v>
      </c>
      <c r="I271" s="36">
        <f t="shared" si="57"/>
        <v>0</v>
      </c>
      <c r="J271" s="36">
        <f t="shared" si="57"/>
        <v>0</v>
      </c>
      <c r="K271" s="36">
        <f t="shared" si="57"/>
        <v>0</v>
      </c>
      <c r="L271" s="36">
        <f t="shared" si="57"/>
        <v>0</v>
      </c>
      <c r="M271" s="36">
        <f t="shared" si="57"/>
        <v>0</v>
      </c>
      <c r="N271" s="36">
        <f t="shared" ref="N271:AB280" si="58">SUMPRODUCT(N$377:N$599*(LEFT($A$377:$A$599,LEN($A271))=$A271))</f>
        <v>0</v>
      </c>
      <c r="O271" s="36">
        <f t="shared" si="58"/>
        <v>0</v>
      </c>
      <c r="P271" s="36">
        <f t="shared" si="58"/>
        <v>0</v>
      </c>
      <c r="Q271" s="36">
        <f t="shared" si="58"/>
        <v>0</v>
      </c>
      <c r="R271" s="36">
        <f t="shared" si="58"/>
        <v>0</v>
      </c>
      <c r="S271" s="36">
        <f t="shared" si="58"/>
        <v>0</v>
      </c>
      <c r="T271" s="36">
        <f t="shared" si="58"/>
        <v>0</v>
      </c>
      <c r="U271" s="36">
        <f t="shared" si="58"/>
        <v>0</v>
      </c>
      <c r="V271" s="36">
        <f t="shared" si="58"/>
        <v>0</v>
      </c>
      <c r="W271" s="36">
        <f t="shared" si="58"/>
        <v>0</v>
      </c>
      <c r="X271" s="36">
        <f t="shared" si="58"/>
        <v>0</v>
      </c>
      <c r="Y271" s="36">
        <f t="shared" si="58"/>
        <v>0</v>
      </c>
      <c r="Z271" s="36">
        <f t="shared" si="58"/>
        <v>0</v>
      </c>
      <c r="AA271" s="36">
        <f t="shared" si="58"/>
        <v>0</v>
      </c>
      <c r="AB271" s="36">
        <f t="shared" si="58"/>
        <v>0</v>
      </c>
      <c r="AC271" s="59"/>
    </row>
    <row r="272" ht="15" spans="1:29">
      <c r="A272" s="43" t="s">
        <v>13003</v>
      </c>
      <c r="B272" s="317" t="s">
        <v>13004</v>
      </c>
      <c r="C272" s="318">
        <f t="shared" si="56"/>
        <v>0</v>
      </c>
      <c r="D272" s="36">
        <f t="shared" si="57"/>
        <v>0</v>
      </c>
      <c r="E272" s="36">
        <f t="shared" si="57"/>
        <v>0</v>
      </c>
      <c r="F272" s="36">
        <f t="shared" si="57"/>
        <v>0</v>
      </c>
      <c r="G272" s="36">
        <f t="shared" si="57"/>
        <v>0</v>
      </c>
      <c r="H272" s="36">
        <f t="shared" si="57"/>
        <v>0</v>
      </c>
      <c r="I272" s="36">
        <f t="shared" si="57"/>
        <v>0</v>
      </c>
      <c r="J272" s="36">
        <f t="shared" si="57"/>
        <v>0</v>
      </c>
      <c r="K272" s="36">
        <f t="shared" si="57"/>
        <v>0</v>
      </c>
      <c r="L272" s="36">
        <f t="shared" si="57"/>
        <v>0</v>
      </c>
      <c r="M272" s="36">
        <f t="shared" si="57"/>
        <v>0</v>
      </c>
      <c r="N272" s="36">
        <f t="shared" si="58"/>
        <v>0</v>
      </c>
      <c r="O272" s="36">
        <f t="shared" si="58"/>
        <v>0</v>
      </c>
      <c r="P272" s="36">
        <f t="shared" si="58"/>
        <v>0</v>
      </c>
      <c r="Q272" s="36">
        <f t="shared" si="58"/>
        <v>0</v>
      </c>
      <c r="R272" s="36">
        <f t="shared" si="58"/>
        <v>0</v>
      </c>
      <c r="S272" s="36">
        <f t="shared" si="58"/>
        <v>0</v>
      </c>
      <c r="T272" s="36">
        <f t="shared" si="58"/>
        <v>0</v>
      </c>
      <c r="U272" s="36">
        <f t="shared" si="58"/>
        <v>0</v>
      </c>
      <c r="V272" s="36">
        <f t="shared" si="58"/>
        <v>0</v>
      </c>
      <c r="W272" s="36">
        <f t="shared" si="58"/>
        <v>0</v>
      </c>
      <c r="X272" s="36">
        <f t="shared" si="58"/>
        <v>0</v>
      </c>
      <c r="Y272" s="36">
        <f t="shared" si="58"/>
        <v>0</v>
      </c>
      <c r="Z272" s="36">
        <f t="shared" si="58"/>
        <v>0</v>
      </c>
      <c r="AA272" s="36">
        <f t="shared" si="58"/>
        <v>0</v>
      </c>
      <c r="AB272" s="36">
        <f t="shared" si="58"/>
        <v>0</v>
      </c>
      <c r="AC272" s="59"/>
    </row>
    <row r="273" ht="15" spans="1:29">
      <c r="A273" s="43" t="s">
        <v>13005</v>
      </c>
      <c r="B273" s="317" t="s">
        <v>13006</v>
      </c>
      <c r="C273" s="318">
        <f t="shared" si="56"/>
        <v>0</v>
      </c>
      <c r="D273" s="36">
        <f t="shared" si="57"/>
        <v>0</v>
      </c>
      <c r="E273" s="36">
        <f t="shared" si="57"/>
        <v>0</v>
      </c>
      <c r="F273" s="36">
        <f t="shared" si="57"/>
        <v>0</v>
      </c>
      <c r="G273" s="36">
        <f t="shared" si="57"/>
        <v>0</v>
      </c>
      <c r="H273" s="36">
        <f t="shared" si="57"/>
        <v>0</v>
      </c>
      <c r="I273" s="36">
        <f t="shared" si="57"/>
        <v>0</v>
      </c>
      <c r="J273" s="36">
        <f t="shared" si="57"/>
        <v>0</v>
      </c>
      <c r="K273" s="36">
        <f t="shared" si="57"/>
        <v>0</v>
      </c>
      <c r="L273" s="36">
        <f t="shared" si="57"/>
        <v>0</v>
      </c>
      <c r="M273" s="36">
        <f t="shared" si="57"/>
        <v>0</v>
      </c>
      <c r="N273" s="36">
        <f t="shared" si="58"/>
        <v>0</v>
      </c>
      <c r="O273" s="36">
        <f t="shared" si="58"/>
        <v>0</v>
      </c>
      <c r="P273" s="36">
        <f t="shared" si="58"/>
        <v>0</v>
      </c>
      <c r="Q273" s="36">
        <f t="shared" si="58"/>
        <v>0</v>
      </c>
      <c r="R273" s="36">
        <f t="shared" si="58"/>
        <v>0</v>
      </c>
      <c r="S273" s="36">
        <f t="shared" si="58"/>
        <v>0</v>
      </c>
      <c r="T273" s="36">
        <f t="shared" si="58"/>
        <v>0</v>
      </c>
      <c r="U273" s="36">
        <f t="shared" si="58"/>
        <v>0</v>
      </c>
      <c r="V273" s="36">
        <f t="shared" si="58"/>
        <v>0</v>
      </c>
      <c r="W273" s="36">
        <f t="shared" si="58"/>
        <v>0</v>
      </c>
      <c r="X273" s="36">
        <f t="shared" si="58"/>
        <v>0</v>
      </c>
      <c r="Y273" s="36">
        <f t="shared" si="58"/>
        <v>0</v>
      </c>
      <c r="Z273" s="36">
        <f t="shared" si="58"/>
        <v>0</v>
      </c>
      <c r="AA273" s="36">
        <f t="shared" si="58"/>
        <v>0</v>
      </c>
      <c r="AB273" s="36">
        <f t="shared" si="58"/>
        <v>0</v>
      </c>
      <c r="AC273" s="59"/>
    </row>
    <row r="274" ht="15" spans="1:29">
      <c r="A274" s="43" t="s">
        <v>13007</v>
      </c>
      <c r="B274" s="317" t="s">
        <v>13008</v>
      </c>
      <c r="C274" s="318">
        <f t="shared" si="56"/>
        <v>0</v>
      </c>
      <c r="D274" s="36">
        <f t="shared" si="57"/>
        <v>0</v>
      </c>
      <c r="E274" s="36">
        <f t="shared" si="57"/>
        <v>0</v>
      </c>
      <c r="F274" s="36">
        <f t="shared" si="57"/>
        <v>0</v>
      </c>
      <c r="G274" s="36">
        <f t="shared" si="57"/>
        <v>0</v>
      </c>
      <c r="H274" s="36">
        <f t="shared" si="57"/>
        <v>0</v>
      </c>
      <c r="I274" s="36">
        <f t="shared" si="57"/>
        <v>0</v>
      </c>
      <c r="J274" s="36">
        <f t="shared" si="57"/>
        <v>0</v>
      </c>
      <c r="K274" s="36">
        <f t="shared" si="57"/>
        <v>0</v>
      </c>
      <c r="L274" s="36">
        <f t="shared" si="57"/>
        <v>0</v>
      </c>
      <c r="M274" s="36">
        <f t="shared" si="57"/>
        <v>0</v>
      </c>
      <c r="N274" s="36">
        <f t="shared" si="58"/>
        <v>0</v>
      </c>
      <c r="O274" s="36">
        <f t="shared" si="58"/>
        <v>0</v>
      </c>
      <c r="P274" s="36">
        <f t="shared" si="58"/>
        <v>0</v>
      </c>
      <c r="Q274" s="36">
        <f t="shared" si="58"/>
        <v>0</v>
      </c>
      <c r="R274" s="36">
        <f t="shared" si="58"/>
        <v>0</v>
      </c>
      <c r="S274" s="36">
        <f t="shared" si="58"/>
        <v>0</v>
      </c>
      <c r="T274" s="36">
        <f t="shared" si="58"/>
        <v>0</v>
      </c>
      <c r="U274" s="36">
        <f t="shared" si="58"/>
        <v>0</v>
      </c>
      <c r="V274" s="36">
        <f t="shared" si="58"/>
        <v>0</v>
      </c>
      <c r="W274" s="36">
        <f t="shared" si="58"/>
        <v>0</v>
      </c>
      <c r="X274" s="36">
        <f t="shared" si="58"/>
        <v>0</v>
      </c>
      <c r="Y274" s="36">
        <f t="shared" si="58"/>
        <v>0</v>
      </c>
      <c r="Z274" s="36">
        <f t="shared" si="58"/>
        <v>0</v>
      </c>
      <c r="AA274" s="36">
        <f t="shared" si="58"/>
        <v>0</v>
      </c>
      <c r="AB274" s="36">
        <f t="shared" si="58"/>
        <v>0</v>
      </c>
      <c r="AC274" s="59"/>
    </row>
    <row r="275" ht="15" spans="1:29">
      <c r="A275" s="43" t="s">
        <v>13009</v>
      </c>
      <c r="B275" s="317" t="s">
        <v>13010</v>
      </c>
      <c r="C275" s="318">
        <f t="shared" si="56"/>
        <v>0</v>
      </c>
      <c r="D275" s="36">
        <f t="shared" si="57"/>
        <v>0</v>
      </c>
      <c r="E275" s="36">
        <f t="shared" si="57"/>
        <v>0</v>
      </c>
      <c r="F275" s="36">
        <f t="shared" si="57"/>
        <v>0</v>
      </c>
      <c r="G275" s="36">
        <f t="shared" si="57"/>
        <v>0</v>
      </c>
      <c r="H275" s="36">
        <f t="shared" si="57"/>
        <v>0</v>
      </c>
      <c r="I275" s="36">
        <f t="shared" si="57"/>
        <v>0</v>
      </c>
      <c r="J275" s="36">
        <f t="shared" si="57"/>
        <v>0</v>
      </c>
      <c r="K275" s="36">
        <f t="shared" si="57"/>
        <v>0</v>
      </c>
      <c r="L275" s="36">
        <f t="shared" si="57"/>
        <v>0</v>
      </c>
      <c r="M275" s="36">
        <f t="shared" si="57"/>
        <v>0</v>
      </c>
      <c r="N275" s="36">
        <f t="shared" si="58"/>
        <v>0</v>
      </c>
      <c r="O275" s="36">
        <f t="shared" si="58"/>
        <v>0</v>
      </c>
      <c r="P275" s="36">
        <f t="shared" si="58"/>
        <v>0</v>
      </c>
      <c r="Q275" s="36">
        <f t="shared" si="58"/>
        <v>0</v>
      </c>
      <c r="R275" s="36">
        <f t="shared" si="58"/>
        <v>0</v>
      </c>
      <c r="S275" s="36">
        <f t="shared" si="58"/>
        <v>0</v>
      </c>
      <c r="T275" s="36">
        <f t="shared" si="58"/>
        <v>0</v>
      </c>
      <c r="U275" s="36">
        <f t="shared" si="58"/>
        <v>0</v>
      </c>
      <c r="V275" s="36">
        <f t="shared" si="58"/>
        <v>0</v>
      </c>
      <c r="W275" s="36">
        <f t="shared" si="58"/>
        <v>0</v>
      </c>
      <c r="X275" s="36">
        <f t="shared" si="58"/>
        <v>0</v>
      </c>
      <c r="Y275" s="36">
        <f t="shared" si="58"/>
        <v>0</v>
      </c>
      <c r="Z275" s="36">
        <f t="shared" si="58"/>
        <v>0</v>
      </c>
      <c r="AA275" s="36">
        <f t="shared" si="58"/>
        <v>0</v>
      </c>
      <c r="AB275" s="36">
        <f t="shared" si="58"/>
        <v>0</v>
      </c>
      <c r="AC275" s="59"/>
    </row>
    <row r="276" ht="15" spans="1:29">
      <c r="A276" s="43" t="s">
        <v>13011</v>
      </c>
      <c r="B276" s="317" t="s">
        <v>13012</v>
      </c>
      <c r="C276" s="318">
        <f t="shared" si="56"/>
        <v>0</v>
      </c>
      <c r="D276" s="36">
        <f t="shared" si="57"/>
        <v>0</v>
      </c>
      <c r="E276" s="36">
        <f t="shared" si="57"/>
        <v>0</v>
      </c>
      <c r="F276" s="36">
        <f t="shared" si="57"/>
        <v>0</v>
      </c>
      <c r="G276" s="36">
        <f t="shared" si="57"/>
        <v>0</v>
      </c>
      <c r="H276" s="36">
        <f t="shared" si="57"/>
        <v>0</v>
      </c>
      <c r="I276" s="36">
        <f t="shared" si="57"/>
        <v>0</v>
      </c>
      <c r="J276" s="36">
        <f t="shared" si="57"/>
        <v>0</v>
      </c>
      <c r="K276" s="36">
        <f t="shared" si="57"/>
        <v>0</v>
      </c>
      <c r="L276" s="36">
        <f t="shared" si="57"/>
        <v>0</v>
      </c>
      <c r="M276" s="36">
        <f t="shared" si="57"/>
        <v>0</v>
      </c>
      <c r="N276" s="36">
        <f t="shared" si="58"/>
        <v>0</v>
      </c>
      <c r="O276" s="36">
        <f t="shared" si="58"/>
        <v>0</v>
      </c>
      <c r="P276" s="36">
        <f t="shared" si="58"/>
        <v>0</v>
      </c>
      <c r="Q276" s="36">
        <f t="shared" si="58"/>
        <v>0</v>
      </c>
      <c r="R276" s="36">
        <f t="shared" si="58"/>
        <v>0</v>
      </c>
      <c r="S276" s="36">
        <f t="shared" si="58"/>
        <v>0</v>
      </c>
      <c r="T276" s="36">
        <f t="shared" si="58"/>
        <v>0</v>
      </c>
      <c r="U276" s="36">
        <f t="shared" si="58"/>
        <v>0</v>
      </c>
      <c r="V276" s="36">
        <f t="shared" si="58"/>
        <v>0</v>
      </c>
      <c r="W276" s="36">
        <f t="shared" si="58"/>
        <v>0</v>
      </c>
      <c r="X276" s="36">
        <f t="shared" si="58"/>
        <v>0</v>
      </c>
      <c r="Y276" s="36">
        <f t="shared" si="58"/>
        <v>0</v>
      </c>
      <c r="Z276" s="36">
        <f t="shared" si="58"/>
        <v>0</v>
      </c>
      <c r="AA276" s="36">
        <f t="shared" si="58"/>
        <v>0</v>
      </c>
      <c r="AB276" s="36">
        <f t="shared" si="58"/>
        <v>0</v>
      </c>
      <c r="AC276" s="59"/>
    </row>
    <row r="277" ht="15" spans="1:29">
      <c r="A277" s="43" t="s">
        <v>13013</v>
      </c>
      <c r="B277" s="317" t="s">
        <v>13014</v>
      </c>
      <c r="C277" s="318">
        <f t="shared" si="56"/>
        <v>0</v>
      </c>
      <c r="D277" s="36">
        <f t="shared" si="57"/>
        <v>0</v>
      </c>
      <c r="E277" s="36">
        <f t="shared" si="57"/>
        <v>0</v>
      </c>
      <c r="F277" s="36">
        <f t="shared" si="57"/>
        <v>0</v>
      </c>
      <c r="G277" s="36">
        <f t="shared" si="57"/>
        <v>0</v>
      </c>
      <c r="H277" s="36">
        <f t="shared" si="57"/>
        <v>0</v>
      </c>
      <c r="I277" s="36">
        <f t="shared" si="57"/>
        <v>0</v>
      </c>
      <c r="J277" s="36">
        <f t="shared" si="57"/>
        <v>0</v>
      </c>
      <c r="K277" s="36">
        <f t="shared" si="57"/>
        <v>0</v>
      </c>
      <c r="L277" s="36">
        <f t="shared" si="57"/>
        <v>0</v>
      </c>
      <c r="M277" s="36">
        <f t="shared" si="57"/>
        <v>0</v>
      </c>
      <c r="N277" s="36">
        <f t="shared" si="58"/>
        <v>0</v>
      </c>
      <c r="O277" s="36">
        <f t="shared" si="58"/>
        <v>0</v>
      </c>
      <c r="P277" s="36">
        <f t="shared" si="58"/>
        <v>0</v>
      </c>
      <c r="Q277" s="36">
        <f t="shared" si="58"/>
        <v>0</v>
      </c>
      <c r="R277" s="36">
        <f t="shared" si="58"/>
        <v>0</v>
      </c>
      <c r="S277" s="36">
        <f t="shared" si="58"/>
        <v>0</v>
      </c>
      <c r="T277" s="36">
        <f t="shared" si="58"/>
        <v>0</v>
      </c>
      <c r="U277" s="36">
        <f t="shared" si="58"/>
        <v>0</v>
      </c>
      <c r="V277" s="36">
        <f t="shared" si="58"/>
        <v>0</v>
      </c>
      <c r="W277" s="36">
        <f t="shared" si="58"/>
        <v>0</v>
      </c>
      <c r="X277" s="36">
        <f t="shared" si="58"/>
        <v>0</v>
      </c>
      <c r="Y277" s="36">
        <f t="shared" si="58"/>
        <v>0</v>
      </c>
      <c r="Z277" s="36">
        <f t="shared" si="58"/>
        <v>0</v>
      </c>
      <c r="AA277" s="36">
        <f t="shared" si="58"/>
        <v>0</v>
      </c>
      <c r="AB277" s="36">
        <f t="shared" si="58"/>
        <v>0</v>
      </c>
      <c r="AC277" s="59"/>
    </row>
    <row r="278" ht="15" spans="1:29">
      <c r="A278" s="43" t="s">
        <v>13015</v>
      </c>
      <c r="B278" s="317" t="s">
        <v>13016</v>
      </c>
      <c r="C278" s="318">
        <f t="shared" si="56"/>
        <v>0</v>
      </c>
      <c r="D278" s="36">
        <f t="shared" si="57"/>
        <v>0</v>
      </c>
      <c r="E278" s="36">
        <f t="shared" si="57"/>
        <v>0</v>
      </c>
      <c r="F278" s="36">
        <f t="shared" si="57"/>
        <v>0</v>
      </c>
      <c r="G278" s="36">
        <f t="shared" si="57"/>
        <v>0</v>
      </c>
      <c r="H278" s="36">
        <f t="shared" si="57"/>
        <v>0</v>
      </c>
      <c r="I278" s="36">
        <f t="shared" si="57"/>
        <v>0</v>
      </c>
      <c r="J278" s="36">
        <f t="shared" si="57"/>
        <v>0</v>
      </c>
      <c r="K278" s="36">
        <f t="shared" si="57"/>
        <v>0</v>
      </c>
      <c r="L278" s="36">
        <f t="shared" si="57"/>
        <v>0</v>
      </c>
      <c r="M278" s="36">
        <f t="shared" si="57"/>
        <v>0</v>
      </c>
      <c r="N278" s="36">
        <f t="shared" si="58"/>
        <v>0</v>
      </c>
      <c r="O278" s="36">
        <f t="shared" si="58"/>
        <v>0</v>
      </c>
      <c r="P278" s="36">
        <f t="shared" si="58"/>
        <v>0</v>
      </c>
      <c r="Q278" s="36">
        <f t="shared" si="58"/>
        <v>0</v>
      </c>
      <c r="R278" s="36">
        <f t="shared" si="58"/>
        <v>0</v>
      </c>
      <c r="S278" s="36">
        <f t="shared" si="58"/>
        <v>0</v>
      </c>
      <c r="T278" s="36">
        <f t="shared" si="58"/>
        <v>0</v>
      </c>
      <c r="U278" s="36">
        <f t="shared" si="58"/>
        <v>0</v>
      </c>
      <c r="V278" s="36">
        <f t="shared" si="58"/>
        <v>0</v>
      </c>
      <c r="W278" s="36">
        <f t="shared" si="58"/>
        <v>0</v>
      </c>
      <c r="X278" s="36">
        <f t="shared" si="58"/>
        <v>0</v>
      </c>
      <c r="Y278" s="36">
        <f t="shared" si="58"/>
        <v>0</v>
      </c>
      <c r="Z278" s="36">
        <f t="shared" si="58"/>
        <v>0</v>
      </c>
      <c r="AA278" s="36">
        <f t="shared" si="58"/>
        <v>0</v>
      </c>
      <c r="AB278" s="36">
        <f t="shared" si="58"/>
        <v>0</v>
      </c>
      <c r="AC278" s="59"/>
    </row>
    <row r="279" ht="15" spans="1:29">
      <c r="A279" s="43" t="s">
        <v>13017</v>
      </c>
      <c r="B279" s="317" t="s">
        <v>13018</v>
      </c>
      <c r="C279" s="318">
        <f t="shared" si="56"/>
        <v>0</v>
      </c>
      <c r="D279" s="36">
        <f t="shared" si="57"/>
        <v>0</v>
      </c>
      <c r="E279" s="36">
        <f t="shared" si="57"/>
        <v>0</v>
      </c>
      <c r="F279" s="36">
        <f t="shared" si="57"/>
        <v>0</v>
      </c>
      <c r="G279" s="36">
        <f t="shared" si="57"/>
        <v>0</v>
      </c>
      <c r="H279" s="36">
        <f t="shared" si="57"/>
        <v>0</v>
      </c>
      <c r="I279" s="36">
        <f t="shared" si="57"/>
        <v>0</v>
      </c>
      <c r="J279" s="36">
        <f t="shared" si="57"/>
        <v>0</v>
      </c>
      <c r="K279" s="36">
        <f t="shared" si="57"/>
        <v>0</v>
      </c>
      <c r="L279" s="36">
        <f t="shared" si="57"/>
        <v>0</v>
      </c>
      <c r="M279" s="36">
        <f t="shared" si="57"/>
        <v>0</v>
      </c>
      <c r="N279" s="36">
        <f t="shared" si="58"/>
        <v>0</v>
      </c>
      <c r="O279" s="36">
        <f t="shared" si="58"/>
        <v>0</v>
      </c>
      <c r="P279" s="36">
        <f t="shared" si="58"/>
        <v>0</v>
      </c>
      <c r="Q279" s="36">
        <f t="shared" si="58"/>
        <v>0</v>
      </c>
      <c r="R279" s="36">
        <f t="shared" si="58"/>
        <v>0</v>
      </c>
      <c r="S279" s="36">
        <f t="shared" si="58"/>
        <v>0</v>
      </c>
      <c r="T279" s="36">
        <f t="shared" si="58"/>
        <v>0</v>
      </c>
      <c r="U279" s="36">
        <f t="shared" si="58"/>
        <v>0</v>
      </c>
      <c r="V279" s="36">
        <f t="shared" si="58"/>
        <v>0</v>
      </c>
      <c r="W279" s="36">
        <f t="shared" si="58"/>
        <v>0</v>
      </c>
      <c r="X279" s="36">
        <f t="shared" si="58"/>
        <v>0</v>
      </c>
      <c r="Y279" s="36">
        <f t="shared" si="58"/>
        <v>0</v>
      </c>
      <c r="Z279" s="36">
        <f t="shared" si="58"/>
        <v>0</v>
      </c>
      <c r="AA279" s="36">
        <f t="shared" si="58"/>
        <v>0</v>
      </c>
      <c r="AB279" s="36">
        <f t="shared" si="58"/>
        <v>0</v>
      </c>
      <c r="AC279" s="59"/>
    </row>
    <row r="280" ht="15" spans="1:29">
      <c r="A280" s="43" t="s">
        <v>13019</v>
      </c>
      <c r="B280" s="317" t="s">
        <v>13020</v>
      </c>
      <c r="C280" s="318">
        <f t="shared" si="56"/>
        <v>0</v>
      </c>
      <c r="D280" s="36">
        <f t="shared" si="57"/>
        <v>0</v>
      </c>
      <c r="E280" s="36">
        <f t="shared" si="57"/>
        <v>0</v>
      </c>
      <c r="F280" s="36">
        <f t="shared" si="57"/>
        <v>0</v>
      </c>
      <c r="G280" s="36">
        <f t="shared" si="57"/>
        <v>0</v>
      </c>
      <c r="H280" s="36">
        <f t="shared" si="57"/>
        <v>0</v>
      </c>
      <c r="I280" s="36">
        <f t="shared" si="57"/>
        <v>0</v>
      </c>
      <c r="J280" s="36">
        <f t="shared" si="57"/>
        <v>0</v>
      </c>
      <c r="K280" s="36">
        <f t="shared" si="57"/>
        <v>0</v>
      </c>
      <c r="L280" s="36">
        <f t="shared" si="57"/>
        <v>0</v>
      </c>
      <c r="M280" s="36">
        <f t="shared" si="57"/>
        <v>0</v>
      </c>
      <c r="N280" s="36">
        <f t="shared" si="58"/>
        <v>0</v>
      </c>
      <c r="O280" s="36">
        <f t="shared" si="58"/>
        <v>0</v>
      </c>
      <c r="P280" s="36">
        <f t="shared" si="58"/>
        <v>0</v>
      </c>
      <c r="Q280" s="36">
        <f t="shared" si="58"/>
        <v>0</v>
      </c>
      <c r="R280" s="36">
        <f t="shared" si="58"/>
        <v>0</v>
      </c>
      <c r="S280" s="36">
        <f t="shared" si="58"/>
        <v>0</v>
      </c>
      <c r="T280" s="36">
        <f t="shared" si="58"/>
        <v>0</v>
      </c>
      <c r="U280" s="36">
        <f t="shared" si="58"/>
        <v>0</v>
      </c>
      <c r="V280" s="36">
        <f t="shared" si="58"/>
        <v>0</v>
      </c>
      <c r="W280" s="36">
        <f t="shared" si="58"/>
        <v>0</v>
      </c>
      <c r="X280" s="36">
        <f t="shared" si="58"/>
        <v>0</v>
      </c>
      <c r="Y280" s="36">
        <f t="shared" si="58"/>
        <v>0</v>
      </c>
      <c r="Z280" s="36">
        <f t="shared" si="58"/>
        <v>0</v>
      </c>
      <c r="AA280" s="36">
        <f t="shared" si="58"/>
        <v>0</v>
      </c>
      <c r="AB280" s="36">
        <f t="shared" si="58"/>
        <v>0</v>
      </c>
      <c r="AC280" s="59"/>
    </row>
    <row r="281" ht="15" spans="1:29">
      <c r="A281" s="43" t="s">
        <v>13021</v>
      </c>
      <c r="B281" s="317" t="s">
        <v>13022</v>
      </c>
      <c r="C281" s="318">
        <f t="shared" si="56"/>
        <v>0</v>
      </c>
      <c r="D281" s="36">
        <f t="shared" ref="D281:M290" si="59">SUMPRODUCT(D$377:D$599*(LEFT($A$377:$A$599,LEN($A281))=$A281))</f>
        <v>0</v>
      </c>
      <c r="E281" s="36">
        <f t="shared" si="59"/>
        <v>0</v>
      </c>
      <c r="F281" s="36">
        <f t="shared" si="59"/>
        <v>0</v>
      </c>
      <c r="G281" s="36">
        <f t="shared" si="59"/>
        <v>0</v>
      </c>
      <c r="H281" s="36">
        <f t="shared" si="59"/>
        <v>0</v>
      </c>
      <c r="I281" s="36">
        <f t="shared" si="59"/>
        <v>0</v>
      </c>
      <c r="J281" s="36">
        <f t="shared" si="59"/>
        <v>0</v>
      </c>
      <c r="K281" s="36">
        <f t="shared" si="59"/>
        <v>0</v>
      </c>
      <c r="L281" s="36">
        <f t="shared" si="59"/>
        <v>0</v>
      </c>
      <c r="M281" s="36">
        <f t="shared" si="59"/>
        <v>0</v>
      </c>
      <c r="N281" s="36">
        <f t="shared" ref="N281:AB290" si="60">SUMPRODUCT(N$377:N$599*(LEFT($A$377:$A$599,LEN($A281))=$A281))</f>
        <v>0</v>
      </c>
      <c r="O281" s="36">
        <f t="shared" si="60"/>
        <v>0</v>
      </c>
      <c r="P281" s="36">
        <f t="shared" si="60"/>
        <v>0</v>
      </c>
      <c r="Q281" s="36">
        <f t="shared" si="60"/>
        <v>0</v>
      </c>
      <c r="R281" s="36">
        <f t="shared" si="60"/>
        <v>0</v>
      </c>
      <c r="S281" s="36">
        <f t="shared" si="60"/>
        <v>0</v>
      </c>
      <c r="T281" s="36">
        <f t="shared" si="60"/>
        <v>0</v>
      </c>
      <c r="U281" s="36">
        <f t="shared" si="60"/>
        <v>0</v>
      </c>
      <c r="V281" s="36">
        <f t="shared" si="60"/>
        <v>0</v>
      </c>
      <c r="W281" s="36">
        <f t="shared" si="60"/>
        <v>0</v>
      </c>
      <c r="X281" s="36">
        <f t="shared" si="60"/>
        <v>0</v>
      </c>
      <c r="Y281" s="36">
        <f t="shared" si="60"/>
        <v>0</v>
      </c>
      <c r="Z281" s="36">
        <f t="shared" si="60"/>
        <v>0</v>
      </c>
      <c r="AA281" s="36">
        <f t="shared" si="60"/>
        <v>0</v>
      </c>
      <c r="AB281" s="36">
        <f t="shared" si="60"/>
        <v>0</v>
      </c>
      <c r="AC281" s="59"/>
    </row>
    <row r="282" ht="15" spans="1:29">
      <c r="A282" s="43" t="s">
        <v>13023</v>
      </c>
      <c r="B282" s="317" t="s">
        <v>13024</v>
      </c>
      <c r="C282" s="318">
        <f t="shared" si="56"/>
        <v>0</v>
      </c>
      <c r="D282" s="36">
        <f t="shared" si="59"/>
        <v>0</v>
      </c>
      <c r="E282" s="36">
        <f t="shared" si="59"/>
        <v>0</v>
      </c>
      <c r="F282" s="36">
        <f t="shared" si="59"/>
        <v>0</v>
      </c>
      <c r="G282" s="36">
        <f t="shared" si="59"/>
        <v>0</v>
      </c>
      <c r="H282" s="36">
        <f t="shared" si="59"/>
        <v>0</v>
      </c>
      <c r="I282" s="36">
        <f t="shared" si="59"/>
        <v>0</v>
      </c>
      <c r="J282" s="36">
        <f t="shared" si="59"/>
        <v>0</v>
      </c>
      <c r="K282" s="36">
        <f t="shared" si="59"/>
        <v>0</v>
      </c>
      <c r="L282" s="36">
        <f t="shared" si="59"/>
        <v>0</v>
      </c>
      <c r="M282" s="36">
        <f t="shared" si="59"/>
        <v>0</v>
      </c>
      <c r="N282" s="36">
        <f t="shared" si="60"/>
        <v>0</v>
      </c>
      <c r="O282" s="36">
        <f t="shared" si="60"/>
        <v>0</v>
      </c>
      <c r="P282" s="36">
        <f t="shared" si="60"/>
        <v>0</v>
      </c>
      <c r="Q282" s="36">
        <f t="shared" si="60"/>
        <v>0</v>
      </c>
      <c r="R282" s="36">
        <f t="shared" si="60"/>
        <v>0</v>
      </c>
      <c r="S282" s="36">
        <f t="shared" si="60"/>
        <v>0</v>
      </c>
      <c r="T282" s="36">
        <f t="shared" si="60"/>
        <v>0</v>
      </c>
      <c r="U282" s="36">
        <f t="shared" si="60"/>
        <v>0</v>
      </c>
      <c r="V282" s="36">
        <f t="shared" si="60"/>
        <v>0</v>
      </c>
      <c r="W282" s="36">
        <f t="shared" si="60"/>
        <v>0</v>
      </c>
      <c r="X282" s="36">
        <f t="shared" si="60"/>
        <v>0</v>
      </c>
      <c r="Y282" s="36">
        <f t="shared" si="60"/>
        <v>0</v>
      </c>
      <c r="Z282" s="36">
        <f t="shared" si="60"/>
        <v>0</v>
      </c>
      <c r="AA282" s="36">
        <f t="shared" si="60"/>
        <v>0</v>
      </c>
      <c r="AB282" s="36">
        <f t="shared" si="60"/>
        <v>0</v>
      </c>
      <c r="AC282" s="59"/>
    </row>
    <row r="283" ht="15" spans="1:29">
      <c r="A283" s="43" t="s">
        <v>13025</v>
      </c>
      <c r="B283" s="317" t="s">
        <v>13026</v>
      </c>
      <c r="C283" s="318">
        <f t="shared" si="56"/>
        <v>0</v>
      </c>
      <c r="D283" s="36">
        <f t="shared" si="59"/>
        <v>0</v>
      </c>
      <c r="E283" s="36">
        <f t="shared" si="59"/>
        <v>0</v>
      </c>
      <c r="F283" s="36">
        <f t="shared" si="59"/>
        <v>0</v>
      </c>
      <c r="G283" s="36">
        <f t="shared" si="59"/>
        <v>0</v>
      </c>
      <c r="H283" s="36">
        <f t="shared" si="59"/>
        <v>0</v>
      </c>
      <c r="I283" s="36">
        <f t="shared" si="59"/>
        <v>0</v>
      </c>
      <c r="J283" s="36">
        <f t="shared" si="59"/>
        <v>0</v>
      </c>
      <c r="K283" s="36">
        <f t="shared" si="59"/>
        <v>0</v>
      </c>
      <c r="L283" s="36">
        <f t="shared" si="59"/>
        <v>0</v>
      </c>
      <c r="M283" s="36">
        <f t="shared" si="59"/>
        <v>0</v>
      </c>
      <c r="N283" s="36">
        <f t="shared" si="60"/>
        <v>0</v>
      </c>
      <c r="O283" s="36">
        <f t="shared" si="60"/>
        <v>0</v>
      </c>
      <c r="P283" s="36">
        <f t="shared" si="60"/>
        <v>0</v>
      </c>
      <c r="Q283" s="36">
        <f t="shared" si="60"/>
        <v>0</v>
      </c>
      <c r="R283" s="36">
        <f t="shared" si="60"/>
        <v>0</v>
      </c>
      <c r="S283" s="36">
        <f t="shared" si="60"/>
        <v>0</v>
      </c>
      <c r="T283" s="36">
        <f t="shared" si="60"/>
        <v>0</v>
      </c>
      <c r="U283" s="36">
        <f t="shared" si="60"/>
        <v>0</v>
      </c>
      <c r="V283" s="36">
        <f t="shared" si="60"/>
        <v>0</v>
      </c>
      <c r="W283" s="36">
        <f t="shared" si="60"/>
        <v>0</v>
      </c>
      <c r="X283" s="36">
        <f t="shared" si="60"/>
        <v>0</v>
      </c>
      <c r="Y283" s="36">
        <f t="shared" si="60"/>
        <v>0</v>
      </c>
      <c r="Z283" s="36">
        <f t="shared" si="60"/>
        <v>0</v>
      </c>
      <c r="AA283" s="36">
        <f t="shared" si="60"/>
        <v>0</v>
      </c>
      <c r="AB283" s="36">
        <f t="shared" si="60"/>
        <v>0</v>
      </c>
      <c r="AC283" s="59"/>
    </row>
    <row r="284" ht="15" spans="1:29">
      <c r="A284" s="43" t="s">
        <v>13027</v>
      </c>
      <c r="B284" s="317" t="s">
        <v>13028</v>
      </c>
      <c r="C284" s="318">
        <f t="shared" si="56"/>
        <v>0</v>
      </c>
      <c r="D284" s="36">
        <f t="shared" si="59"/>
        <v>0</v>
      </c>
      <c r="E284" s="36">
        <f t="shared" si="59"/>
        <v>0</v>
      </c>
      <c r="F284" s="36">
        <f t="shared" si="59"/>
        <v>0</v>
      </c>
      <c r="G284" s="36">
        <f t="shared" si="59"/>
        <v>0</v>
      </c>
      <c r="H284" s="36">
        <f t="shared" si="59"/>
        <v>0</v>
      </c>
      <c r="I284" s="36">
        <f t="shared" si="59"/>
        <v>0</v>
      </c>
      <c r="J284" s="36">
        <f t="shared" si="59"/>
        <v>0</v>
      </c>
      <c r="K284" s="36">
        <f t="shared" si="59"/>
        <v>0</v>
      </c>
      <c r="L284" s="36">
        <f t="shared" si="59"/>
        <v>0</v>
      </c>
      <c r="M284" s="36">
        <f t="shared" si="59"/>
        <v>0</v>
      </c>
      <c r="N284" s="36">
        <f t="shared" si="60"/>
        <v>0</v>
      </c>
      <c r="O284" s="36">
        <f t="shared" si="60"/>
        <v>0</v>
      </c>
      <c r="P284" s="36">
        <f t="shared" si="60"/>
        <v>0</v>
      </c>
      <c r="Q284" s="36">
        <f t="shared" si="60"/>
        <v>0</v>
      </c>
      <c r="R284" s="36">
        <f t="shared" si="60"/>
        <v>0</v>
      </c>
      <c r="S284" s="36">
        <f t="shared" si="60"/>
        <v>0</v>
      </c>
      <c r="T284" s="36">
        <f t="shared" si="60"/>
        <v>0</v>
      </c>
      <c r="U284" s="36">
        <f t="shared" si="60"/>
        <v>0</v>
      </c>
      <c r="V284" s="36">
        <f t="shared" si="60"/>
        <v>0</v>
      </c>
      <c r="W284" s="36">
        <f t="shared" si="60"/>
        <v>0</v>
      </c>
      <c r="X284" s="36">
        <f t="shared" si="60"/>
        <v>0</v>
      </c>
      <c r="Y284" s="36">
        <f t="shared" si="60"/>
        <v>0</v>
      </c>
      <c r="Z284" s="36">
        <f t="shared" si="60"/>
        <v>0</v>
      </c>
      <c r="AA284" s="36">
        <f t="shared" si="60"/>
        <v>0</v>
      </c>
      <c r="AB284" s="36">
        <f t="shared" si="60"/>
        <v>0</v>
      </c>
      <c r="AC284" s="59"/>
    </row>
    <row r="285" ht="15" spans="1:29">
      <c r="A285" s="43" t="s">
        <v>13029</v>
      </c>
      <c r="B285" s="317" t="s">
        <v>13030</v>
      </c>
      <c r="C285" s="318">
        <f t="shared" si="56"/>
        <v>0</v>
      </c>
      <c r="D285" s="36">
        <f t="shared" si="59"/>
        <v>0</v>
      </c>
      <c r="E285" s="36">
        <f t="shared" si="59"/>
        <v>0</v>
      </c>
      <c r="F285" s="36">
        <f t="shared" si="59"/>
        <v>0</v>
      </c>
      <c r="G285" s="36">
        <f t="shared" si="59"/>
        <v>0</v>
      </c>
      <c r="H285" s="36">
        <f t="shared" si="59"/>
        <v>0</v>
      </c>
      <c r="I285" s="36">
        <f t="shared" si="59"/>
        <v>0</v>
      </c>
      <c r="J285" s="36">
        <f t="shared" si="59"/>
        <v>0</v>
      </c>
      <c r="K285" s="36">
        <f t="shared" si="59"/>
        <v>0</v>
      </c>
      <c r="L285" s="36">
        <f t="shared" si="59"/>
        <v>0</v>
      </c>
      <c r="M285" s="36">
        <f t="shared" si="59"/>
        <v>0</v>
      </c>
      <c r="N285" s="36">
        <f t="shared" si="60"/>
        <v>0</v>
      </c>
      <c r="O285" s="36">
        <f t="shared" si="60"/>
        <v>0</v>
      </c>
      <c r="P285" s="36">
        <f t="shared" si="60"/>
        <v>0</v>
      </c>
      <c r="Q285" s="36">
        <f t="shared" si="60"/>
        <v>0</v>
      </c>
      <c r="R285" s="36">
        <f t="shared" si="60"/>
        <v>0</v>
      </c>
      <c r="S285" s="36">
        <f t="shared" si="60"/>
        <v>0</v>
      </c>
      <c r="T285" s="36">
        <f t="shared" si="60"/>
        <v>0</v>
      </c>
      <c r="U285" s="36">
        <f t="shared" si="60"/>
        <v>0</v>
      </c>
      <c r="V285" s="36">
        <f t="shared" si="60"/>
        <v>0</v>
      </c>
      <c r="W285" s="36">
        <f t="shared" si="60"/>
        <v>0</v>
      </c>
      <c r="X285" s="36">
        <f t="shared" si="60"/>
        <v>0</v>
      </c>
      <c r="Y285" s="36">
        <f t="shared" si="60"/>
        <v>0</v>
      </c>
      <c r="Z285" s="36">
        <f t="shared" si="60"/>
        <v>0</v>
      </c>
      <c r="AA285" s="36">
        <f t="shared" si="60"/>
        <v>0</v>
      </c>
      <c r="AB285" s="36">
        <f t="shared" si="60"/>
        <v>0</v>
      </c>
      <c r="AC285" s="59"/>
    </row>
    <row r="286" ht="15" spans="1:29">
      <c r="A286" s="43" t="s">
        <v>13031</v>
      </c>
      <c r="B286" s="317" t="s">
        <v>13032</v>
      </c>
      <c r="C286" s="318">
        <f t="shared" si="56"/>
        <v>0</v>
      </c>
      <c r="D286" s="36">
        <f t="shared" si="59"/>
        <v>0</v>
      </c>
      <c r="E286" s="36">
        <f t="shared" si="59"/>
        <v>0</v>
      </c>
      <c r="F286" s="36">
        <f t="shared" si="59"/>
        <v>0</v>
      </c>
      <c r="G286" s="36">
        <f t="shared" si="59"/>
        <v>0</v>
      </c>
      <c r="H286" s="36">
        <f t="shared" si="59"/>
        <v>0</v>
      </c>
      <c r="I286" s="36">
        <f t="shared" si="59"/>
        <v>0</v>
      </c>
      <c r="J286" s="36">
        <f t="shared" si="59"/>
        <v>0</v>
      </c>
      <c r="K286" s="36">
        <f t="shared" si="59"/>
        <v>0</v>
      </c>
      <c r="L286" s="36">
        <f t="shared" si="59"/>
        <v>0</v>
      </c>
      <c r="M286" s="36">
        <f t="shared" si="59"/>
        <v>0</v>
      </c>
      <c r="N286" s="36">
        <f t="shared" si="60"/>
        <v>0</v>
      </c>
      <c r="O286" s="36">
        <f t="shared" si="60"/>
        <v>0</v>
      </c>
      <c r="P286" s="36">
        <f t="shared" si="60"/>
        <v>0</v>
      </c>
      <c r="Q286" s="36">
        <f t="shared" si="60"/>
        <v>0</v>
      </c>
      <c r="R286" s="36">
        <f t="shared" si="60"/>
        <v>0</v>
      </c>
      <c r="S286" s="36">
        <f t="shared" si="60"/>
        <v>0</v>
      </c>
      <c r="T286" s="36">
        <f t="shared" si="60"/>
        <v>0</v>
      </c>
      <c r="U286" s="36">
        <f t="shared" si="60"/>
        <v>0</v>
      </c>
      <c r="V286" s="36">
        <f t="shared" si="60"/>
        <v>0</v>
      </c>
      <c r="W286" s="36">
        <f t="shared" si="60"/>
        <v>0</v>
      </c>
      <c r="X286" s="36">
        <f t="shared" si="60"/>
        <v>0</v>
      </c>
      <c r="Y286" s="36">
        <f t="shared" si="60"/>
        <v>0</v>
      </c>
      <c r="Z286" s="36">
        <f t="shared" si="60"/>
        <v>0</v>
      </c>
      <c r="AA286" s="36">
        <f t="shared" si="60"/>
        <v>0</v>
      </c>
      <c r="AB286" s="36">
        <f t="shared" si="60"/>
        <v>0</v>
      </c>
      <c r="AC286" s="59"/>
    </row>
    <row r="287" ht="15" spans="1:29">
      <c r="A287" s="43" t="s">
        <v>13033</v>
      </c>
      <c r="B287" s="317" t="s">
        <v>13034</v>
      </c>
      <c r="C287" s="318">
        <f t="shared" si="56"/>
        <v>0</v>
      </c>
      <c r="D287" s="36">
        <f t="shared" si="59"/>
        <v>0</v>
      </c>
      <c r="E287" s="36">
        <f t="shared" si="59"/>
        <v>0</v>
      </c>
      <c r="F287" s="36">
        <f t="shared" si="59"/>
        <v>0</v>
      </c>
      <c r="G287" s="36">
        <f t="shared" si="59"/>
        <v>0</v>
      </c>
      <c r="H287" s="36">
        <f t="shared" si="59"/>
        <v>0</v>
      </c>
      <c r="I287" s="36">
        <f t="shared" si="59"/>
        <v>0</v>
      </c>
      <c r="J287" s="36">
        <f t="shared" si="59"/>
        <v>0</v>
      </c>
      <c r="K287" s="36">
        <f t="shared" si="59"/>
        <v>0</v>
      </c>
      <c r="L287" s="36">
        <f t="shared" si="59"/>
        <v>0</v>
      </c>
      <c r="M287" s="36">
        <f t="shared" si="59"/>
        <v>0</v>
      </c>
      <c r="N287" s="36">
        <f t="shared" si="60"/>
        <v>0</v>
      </c>
      <c r="O287" s="36">
        <f t="shared" si="60"/>
        <v>0</v>
      </c>
      <c r="P287" s="36">
        <f t="shared" si="60"/>
        <v>0</v>
      </c>
      <c r="Q287" s="36">
        <f t="shared" si="60"/>
        <v>0</v>
      </c>
      <c r="R287" s="36">
        <f t="shared" si="60"/>
        <v>0</v>
      </c>
      <c r="S287" s="36">
        <f t="shared" si="60"/>
        <v>0</v>
      </c>
      <c r="T287" s="36">
        <f t="shared" si="60"/>
        <v>0</v>
      </c>
      <c r="U287" s="36">
        <f t="shared" si="60"/>
        <v>0</v>
      </c>
      <c r="V287" s="36">
        <f t="shared" si="60"/>
        <v>0</v>
      </c>
      <c r="W287" s="36">
        <f t="shared" si="60"/>
        <v>0</v>
      </c>
      <c r="X287" s="36">
        <f t="shared" si="60"/>
        <v>0</v>
      </c>
      <c r="Y287" s="36">
        <f t="shared" si="60"/>
        <v>0</v>
      </c>
      <c r="Z287" s="36">
        <f t="shared" si="60"/>
        <v>0</v>
      </c>
      <c r="AA287" s="36">
        <f t="shared" si="60"/>
        <v>0</v>
      </c>
      <c r="AB287" s="36">
        <f t="shared" si="60"/>
        <v>0</v>
      </c>
      <c r="AC287" s="59"/>
    </row>
    <row r="288" ht="15" spans="1:29">
      <c r="A288" s="43" t="s">
        <v>13035</v>
      </c>
      <c r="B288" s="317" t="s">
        <v>13036</v>
      </c>
      <c r="C288" s="318">
        <f t="shared" si="56"/>
        <v>0</v>
      </c>
      <c r="D288" s="36">
        <f t="shared" si="59"/>
        <v>0</v>
      </c>
      <c r="E288" s="36">
        <f t="shared" si="59"/>
        <v>0</v>
      </c>
      <c r="F288" s="36">
        <f t="shared" si="59"/>
        <v>0</v>
      </c>
      <c r="G288" s="36">
        <f t="shared" si="59"/>
        <v>0</v>
      </c>
      <c r="H288" s="36">
        <f t="shared" si="59"/>
        <v>0</v>
      </c>
      <c r="I288" s="36">
        <f t="shared" si="59"/>
        <v>0</v>
      </c>
      <c r="J288" s="36">
        <f t="shared" si="59"/>
        <v>0</v>
      </c>
      <c r="K288" s="36">
        <f t="shared" si="59"/>
        <v>0</v>
      </c>
      <c r="L288" s="36">
        <f t="shared" si="59"/>
        <v>0</v>
      </c>
      <c r="M288" s="36">
        <f t="shared" si="59"/>
        <v>0</v>
      </c>
      <c r="N288" s="36">
        <f t="shared" si="60"/>
        <v>0</v>
      </c>
      <c r="O288" s="36">
        <f t="shared" si="60"/>
        <v>0</v>
      </c>
      <c r="P288" s="36">
        <f t="shared" si="60"/>
        <v>0</v>
      </c>
      <c r="Q288" s="36">
        <f t="shared" si="60"/>
        <v>0</v>
      </c>
      <c r="R288" s="36">
        <f t="shared" si="60"/>
        <v>0</v>
      </c>
      <c r="S288" s="36">
        <f t="shared" si="60"/>
        <v>0</v>
      </c>
      <c r="T288" s="36">
        <f t="shared" si="60"/>
        <v>0</v>
      </c>
      <c r="U288" s="36">
        <f t="shared" si="60"/>
        <v>0</v>
      </c>
      <c r="V288" s="36">
        <f t="shared" si="60"/>
        <v>0</v>
      </c>
      <c r="W288" s="36">
        <f t="shared" si="60"/>
        <v>0</v>
      </c>
      <c r="X288" s="36">
        <f t="shared" si="60"/>
        <v>0</v>
      </c>
      <c r="Y288" s="36">
        <f t="shared" si="60"/>
        <v>0</v>
      </c>
      <c r="Z288" s="36">
        <f t="shared" si="60"/>
        <v>0</v>
      </c>
      <c r="AA288" s="36">
        <f t="shared" si="60"/>
        <v>0</v>
      </c>
      <c r="AB288" s="36">
        <f t="shared" si="60"/>
        <v>0</v>
      </c>
      <c r="AC288" s="59"/>
    </row>
    <row r="289" ht="15" spans="1:29">
      <c r="A289" s="43" t="s">
        <v>13037</v>
      </c>
      <c r="B289" s="317" t="s">
        <v>13038</v>
      </c>
      <c r="C289" s="318">
        <f t="shared" si="56"/>
        <v>0</v>
      </c>
      <c r="D289" s="36">
        <f t="shared" si="59"/>
        <v>0</v>
      </c>
      <c r="E289" s="36">
        <f t="shared" si="59"/>
        <v>0</v>
      </c>
      <c r="F289" s="36">
        <f t="shared" si="59"/>
        <v>0</v>
      </c>
      <c r="G289" s="36">
        <f t="shared" si="59"/>
        <v>0</v>
      </c>
      <c r="H289" s="36">
        <f t="shared" si="59"/>
        <v>0</v>
      </c>
      <c r="I289" s="36">
        <f t="shared" si="59"/>
        <v>0</v>
      </c>
      <c r="J289" s="36">
        <f t="shared" si="59"/>
        <v>0</v>
      </c>
      <c r="K289" s="36">
        <f t="shared" si="59"/>
        <v>0</v>
      </c>
      <c r="L289" s="36">
        <f t="shared" si="59"/>
        <v>0</v>
      </c>
      <c r="M289" s="36">
        <f t="shared" si="59"/>
        <v>0</v>
      </c>
      <c r="N289" s="36">
        <f t="shared" si="60"/>
        <v>0</v>
      </c>
      <c r="O289" s="36">
        <f t="shared" si="60"/>
        <v>0</v>
      </c>
      <c r="P289" s="36">
        <f t="shared" si="60"/>
        <v>0</v>
      </c>
      <c r="Q289" s="36">
        <f t="shared" si="60"/>
        <v>0</v>
      </c>
      <c r="R289" s="36">
        <f t="shared" si="60"/>
        <v>0</v>
      </c>
      <c r="S289" s="36">
        <f t="shared" si="60"/>
        <v>0</v>
      </c>
      <c r="T289" s="36">
        <f t="shared" si="60"/>
        <v>0</v>
      </c>
      <c r="U289" s="36">
        <f t="shared" si="60"/>
        <v>0</v>
      </c>
      <c r="V289" s="36">
        <f t="shared" si="60"/>
        <v>0</v>
      </c>
      <c r="W289" s="36">
        <f t="shared" si="60"/>
        <v>0</v>
      </c>
      <c r="X289" s="36">
        <f t="shared" si="60"/>
        <v>0</v>
      </c>
      <c r="Y289" s="36">
        <f t="shared" si="60"/>
        <v>0</v>
      </c>
      <c r="Z289" s="36">
        <f t="shared" si="60"/>
        <v>0</v>
      </c>
      <c r="AA289" s="36">
        <f t="shared" si="60"/>
        <v>0</v>
      </c>
      <c r="AB289" s="36">
        <f t="shared" si="60"/>
        <v>0</v>
      </c>
      <c r="AC289" s="59"/>
    </row>
    <row r="290" ht="15" spans="1:29">
      <c r="A290" s="43" t="s">
        <v>13039</v>
      </c>
      <c r="B290" s="317" t="s">
        <v>13040</v>
      </c>
      <c r="C290" s="318">
        <f t="shared" si="56"/>
        <v>0</v>
      </c>
      <c r="D290" s="36">
        <f t="shared" si="59"/>
        <v>0</v>
      </c>
      <c r="E290" s="36">
        <f t="shared" si="59"/>
        <v>0</v>
      </c>
      <c r="F290" s="36">
        <f t="shared" si="59"/>
        <v>0</v>
      </c>
      <c r="G290" s="36">
        <f t="shared" si="59"/>
        <v>0</v>
      </c>
      <c r="H290" s="36">
        <f t="shared" si="59"/>
        <v>0</v>
      </c>
      <c r="I290" s="36">
        <f t="shared" si="59"/>
        <v>0</v>
      </c>
      <c r="J290" s="36">
        <f t="shared" si="59"/>
        <v>0</v>
      </c>
      <c r="K290" s="36">
        <f t="shared" si="59"/>
        <v>0</v>
      </c>
      <c r="L290" s="36">
        <f t="shared" si="59"/>
        <v>0</v>
      </c>
      <c r="M290" s="36">
        <f t="shared" si="59"/>
        <v>0</v>
      </c>
      <c r="N290" s="36">
        <f t="shared" si="60"/>
        <v>0</v>
      </c>
      <c r="O290" s="36">
        <f t="shared" si="60"/>
        <v>0</v>
      </c>
      <c r="P290" s="36">
        <f t="shared" si="60"/>
        <v>0</v>
      </c>
      <c r="Q290" s="36">
        <f t="shared" si="60"/>
        <v>0</v>
      </c>
      <c r="R290" s="36">
        <f t="shared" si="60"/>
        <v>0</v>
      </c>
      <c r="S290" s="36">
        <f t="shared" si="60"/>
        <v>0</v>
      </c>
      <c r="T290" s="36">
        <f t="shared" si="60"/>
        <v>0</v>
      </c>
      <c r="U290" s="36">
        <f t="shared" si="60"/>
        <v>0</v>
      </c>
      <c r="V290" s="36">
        <f t="shared" si="60"/>
        <v>0</v>
      </c>
      <c r="W290" s="36">
        <f t="shared" si="60"/>
        <v>0</v>
      </c>
      <c r="X290" s="36">
        <f t="shared" si="60"/>
        <v>0</v>
      </c>
      <c r="Y290" s="36">
        <f t="shared" si="60"/>
        <v>0</v>
      </c>
      <c r="Z290" s="36">
        <f t="shared" si="60"/>
        <v>0</v>
      </c>
      <c r="AA290" s="36">
        <f t="shared" si="60"/>
        <v>0</v>
      </c>
      <c r="AB290" s="36">
        <f t="shared" si="60"/>
        <v>0</v>
      </c>
      <c r="AC290" s="59"/>
    </row>
    <row r="291" ht="15" spans="1:29">
      <c r="A291" s="43" t="s">
        <v>13041</v>
      </c>
      <c r="B291" s="317" t="s">
        <v>13042</v>
      </c>
      <c r="C291" s="318">
        <f t="shared" si="56"/>
        <v>0</v>
      </c>
      <c r="D291" s="36">
        <f t="shared" ref="D291:M300" si="61">SUMPRODUCT(D$377:D$599*(LEFT($A$377:$A$599,LEN($A291))=$A291))</f>
        <v>0</v>
      </c>
      <c r="E291" s="36">
        <f t="shared" si="61"/>
        <v>0</v>
      </c>
      <c r="F291" s="36">
        <f t="shared" si="61"/>
        <v>0</v>
      </c>
      <c r="G291" s="36">
        <f t="shared" si="61"/>
        <v>0</v>
      </c>
      <c r="H291" s="36">
        <f t="shared" si="61"/>
        <v>0</v>
      </c>
      <c r="I291" s="36">
        <f t="shared" si="61"/>
        <v>0</v>
      </c>
      <c r="J291" s="36">
        <f t="shared" si="61"/>
        <v>0</v>
      </c>
      <c r="K291" s="36">
        <f t="shared" si="61"/>
        <v>0</v>
      </c>
      <c r="L291" s="36">
        <f t="shared" si="61"/>
        <v>0</v>
      </c>
      <c r="M291" s="36">
        <f t="shared" si="61"/>
        <v>0</v>
      </c>
      <c r="N291" s="36">
        <f t="shared" ref="N291:AB300" si="62">SUMPRODUCT(N$377:N$599*(LEFT($A$377:$A$599,LEN($A291))=$A291))</f>
        <v>0</v>
      </c>
      <c r="O291" s="36">
        <f t="shared" si="62"/>
        <v>0</v>
      </c>
      <c r="P291" s="36">
        <f t="shared" si="62"/>
        <v>0</v>
      </c>
      <c r="Q291" s="36">
        <f t="shared" si="62"/>
        <v>0</v>
      </c>
      <c r="R291" s="36">
        <f t="shared" si="62"/>
        <v>0</v>
      </c>
      <c r="S291" s="36">
        <f t="shared" si="62"/>
        <v>0</v>
      </c>
      <c r="T291" s="36">
        <f t="shared" si="62"/>
        <v>0</v>
      </c>
      <c r="U291" s="36">
        <f t="shared" si="62"/>
        <v>0</v>
      </c>
      <c r="V291" s="36">
        <f t="shared" si="62"/>
        <v>0</v>
      </c>
      <c r="W291" s="36">
        <f t="shared" si="62"/>
        <v>0</v>
      </c>
      <c r="X291" s="36">
        <f t="shared" si="62"/>
        <v>0</v>
      </c>
      <c r="Y291" s="36">
        <f t="shared" si="62"/>
        <v>0</v>
      </c>
      <c r="Z291" s="36">
        <f t="shared" si="62"/>
        <v>0</v>
      </c>
      <c r="AA291" s="36">
        <f t="shared" si="62"/>
        <v>0</v>
      </c>
      <c r="AB291" s="36">
        <f t="shared" si="62"/>
        <v>0</v>
      </c>
      <c r="AC291" s="59"/>
    </row>
    <row r="292" ht="15" spans="1:29">
      <c r="A292" s="43" t="s">
        <v>13043</v>
      </c>
      <c r="B292" s="317" t="s">
        <v>13044</v>
      </c>
      <c r="C292" s="318">
        <f t="shared" si="56"/>
        <v>0</v>
      </c>
      <c r="D292" s="36">
        <f t="shared" si="61"/>
        <v>0</v>
      </c>
      <c r="E292" s="36">
        <f t="shared" si="61"/>
        <v>0</v>
      </c>
      <c r="F292" s="36">
        <f t="shared" si="61"/>
        <v>0</v>
      </c>
      <c r="G292" s="36">
        <f t="shared" si="61"/>
        <v>0</v>
      </c>
      <c r="H292" s="36">
        <f t="shared" si="61"/>
        <v>0</v>
      </c>
      <c r="I292" s="36">
        <f t="shared" si="61"/>
        <v>0</v>
      </c>
      <c r="J292" s="36">
        <f t="shared" si="61"/>
        <v>0</v>
      </c>
      <c r="K292" s="36">
        <f t="shared" si="61"/>
        <v>0</v>
      </c>
      <c r="L292" s="36">
        <f t="shared" si="61"/>
        <v>0</v>
      </c>
      <c r="M292" s="36">
        <f t="shared" si="61"/>
        <v>0</v>
      </c>
      <c r="N292" s="36">
        <f t="shared" si="62"/>
        <v>0</v>
      </c>
      <c r="O292" s="36">
        <f t="shared" si="62"/>
        <v>0</v>
      </c>
      <c r="P292" s="36">
        <f t="shared" si="62"/>
        <v>0</v>
      </c>
      <c r="Q292" s="36">
        <f t="shared" si="62"/>
        <v>0</v>
      </c>
      <c r="R292" s="36">
        <f t="shared" si="62"/>
        <v>0</v>
      </c>
      <c r="S292" s="36">
        <f t="shared" si="62"/>
        <v>0</v>
      </c>
      <c r="T292" s="36">
        <f t="shared" si="62"/>
        <v>0</v>
      </c>
      <c r="U292" s="36">
        <f t="shared" si="62"/>
        <v>0</v>
      </c>
      <c r="V292" s="36">
        <f t="shared" si="62"/>
        <v>0</v>
      </c>
      <c r="W292" s="36">
        <f t="shared" si="62"/>
        <v>0</v>
      </c>
      <c r="X292" s="36">
        <f t="shared" si="62"/>
        <v>0</v>
      </c>
      <c r="Y292" s="36">
        <f t="shared" si="62"/>
        <v>0</v>
      </c>
      <c r="Z292" s="36">
        <f t="shared" si="62"/>
        <v>0</v>
      </c>
      <c r="AA292" s="36">
        <f t="shared" si="62"/>
        <v>0</v>
      </c>
      <c r="AB292" s="36">
        <f t="shared" si="62"/>
        <v>0</v>
      </c>
      <c r="AC292" s="59"/>
    </row>
    <row r="293" ht="15" spans="1:29">
      <c r="A293" s="43" t="s">
        <v>13045</v>
      </c>
      <c r="B293" s="317" t="s">
        <v>13046</v>
      </c>
      <c r="C293" s="318">
        <f t="shared" si="56"/>
        <v>0</v>
      </c>
      <c r="D293" s="36">
        <f t="shared" si="61"/>
        <v>0</v>
      </c>
      <c r="E293" s="36">
        <f t="shared" si="61"/>
        <v>0</v>
      </c>
      <c r="F293" s="36">
        <f t="shared" si="61"/>
        <v>0</v>
      </c>
      <c r="G293" s="36">
        <f t="shared" si="61"/>
        <v>0</v>
      </c>
      <c r="H293" s="36">
        <f t="shared" si="61"/>
        <v>0</v>
      </c>
      <c r="I293" s="36">
        <f t="shared" si="61"/>
        <v>0</v>
      </c>
      <c r="J293" s="36">
        <f t="shared" si="61"/>
        <v>0</v>
      </c>
      <c r="K293" s="36">
        <f t="shared" si="61"/>
        <v>0</v>
      </c>
      <c r="L293" s="36">
        <f t="shared" si="61"/>
        <v>0</v>
      </c>
      <c r="M293" s="36">
        <f t="shared" si="61"/>
        <v>0</v>
      </c>
      <c r="N293" s="36">
        <f t="shared" si="62"/>
        <v>0</v>
      </c>
      <c r="O293" s="36">
        <f t="shared" si="62"/>
        <v>0</v>
      </c>
      <c r="P293" s="36">
        <f t="shared" si="62"/>
        <v>0</v>
      </c>
      <c r="Q293" s="36">
        <f t="shared" si="62"/>
        <v>0</v>
      </c>
      <c r="R293" s="36">
        <f t="shared" si="62"/>
        <v>0</v>
      </c>
      <c r="S293" s="36">
        <f t="shared" si="62"/>
        <v>0</v>
      </c>
      <c r="T293" s="36">
        <f t="shared" si="62"/>
        <v>0</v>
      </c>
      <c r="U293" s="36">
        <f t="shared" si="62"/>
        <v>0</v>
      </c>
      <c r="V293" s="36">
        <f t="shared" si="62"/>
        <v>0</v>
      </c>
      <c r="W293" s="36">
        <f t="shared" si="62"/>
        <v>0</v>
      </c>
      <c r="X293" s="36">
        <f t="shared" si="62"/>
        <v>0</v>
      </c>
      <c r="Y293" s="36">
        <f t="shared" si="62"/>
        <v>0</v>
      </c>
      <c r="Z293" s="36">
        <f t="shared" si="62"/>
        <v>0</v>
      </c>
      <c r="AA293" s="36">
        <f t="shared" si="62"/>
        <v>0</v>
      </c>
      <c r="AB293" s="36">
        <f t="shared" si="62"/>
        <v>0</v>
      </c>
      <c r="AC293" s="59"/>
    </row>
    <row r="294" ht="15" spans="1:29">
      <c r="A294" s="43" t="s">
        <v>13047</v>
      </c>
      <c r="B294" s="317" t="s">
        <v>13048</v>
      </c>
      <c r="C294" s="318">
        <f t="shared" si="56"/>
        <v>0</v>
      </c>
      <c r="D294" s="36">
        <f t="shared" si="61"/>
        <v>0</v>
      </c>
      <c r="E294" s="36">
        <f t="shared" si="61"/>
        <v>0</v>
      </c>
      <c r="F294" s="36">
        <f t="shared" si="61"/>
        <v>0</v>
      </c>
      <c r="G294" s="36">
        <f t="shared" si="61"/>
        <v>0</v>
      </c>
      <c r="H294" s="36">
        <f t="shared" si="61"/>
        <v>0</v>
      </c>
      <c r="I294" s="36">
        <f t="shared" si="61"/>
        <v>0</v>
      </c>
      <c r="J294" s="36">
        <f t="shared" si="61"/>
        <v>0</v>
      </c>
      <c r="K294" s="36">
        <f t="shared" si="61"/>
        <v>0</v>
      </c>
      <c r="L294" s="36">
        <f t="shared" si="61"/>
        <v>0</v>
      </c>
      <c r="M294" s="36">
        <f t="shared" si="61"/>
        <v>0</v>
      </c>
      <c r="N294" s="36">
        <f t="shared" si="62"/>
        <v>0</v>
      </c>
      <c r="O294" s="36">
        <f t="shared" si="62"/>
        <v>0</v>
      </c>
      <c r="P294" s="36">
        <f t="shared" si="62"/>
        <v>0</v>
      </c>
      <c r="Q294" s="36">
        <f t="shared" si="62"/>
        <v>0</v>
      </c>
      <c r="R294" s="36">
        <f t="shared" si="62"/>
        <v>0</v>
      </c>
      <c r="S294" s="36">
        <f t="shared" si="62"/>
        <v>0</v>
      </c>
      <c r="T294" s="36">
        <f t="shared" si="62"/>
        <v>0</v>
      </c>
      <c r="U294" s="36">
        <f t="shared" si="62"/>
        <v>0</v>
      </c>
      <c r="V294" s="36">
        <f t="shared" si="62"/>
        <v>0</v>
      </c>
      <c r="W294" s="36">
        <f t="shared" si="62"/>
        <v>0</v>
      </c>
      <c r="X294" s="36">
        <f t="shared" si="62"/>
        <v>0</v>
      </c>
      <c r="Y294" s="36">
        <f t="shared" si="62"/>
        <v>0</v>
      </c>
      <c r="Z294" s="36">
        <f t="shared" si="62"/>
        <v>0</v>
      </c>
      <c r="AA294" s="36">
        <f t="shared" si="62"/>
        <v>0</v>
      </c>
      <c r="AB294" s="36">
        <f t="shared" si="62"/>
        <v>0</v>
      </c>
      <c r="AC294" s="59"/>
    </row>
    <row r="295" ht="15" spans="1:29">
      <c r="A295" s="43" t="s">
        <v>13049</v>
      </c>
      <c r="B295" s="317" t="s">
        <v>13050</v>
      </c>
      <c r="C295" s="318">
        <f t="shared" si="56"/>
        <v>0</v>
      </c>
      <c r="D295" s="36">
        <f t="shared" si="61"/>
        <v>0</v>
      </c>
      <c r="E295" s="36">
        <f t="shared" si="61"/>
        <v>0</v>
      </c>
      <c r="F295" s="36">
        <f t="shared" si="61"/>
        <v>0</v>
      </c>
      <c r="G295" s="36">
        <f t="shared" si="61"/>
        <v>0</v>
      </c>
      <c r="H295" s="36">
        <f t="shared" si="61"/>
        <v>0</v>
      </c>
      <c r="I295" s="36">
        <f t="shared" si="61"/>
        <v>0</v>
      </c>
      <c r="J295" s="36">
        <f t="shared" si="61"/>
        <v>0</v>
      </c>
      <c r="K295" s="36">
        <f t="shared" si="61"/>
        <v>0</v>
      </c>
      <c r="L295" s="36">
        <f t="shared" si="61"/>
        <v>0</v>
      </c>
      <c r="M295" s="36">
        <f t="shared" si="61"/>
        <v>0</v>
      </c>
      <c r="N295" s="36">
        <f t="shared" si="62"/>
        <v>0</v>
      </c>
      <c r="O295" s="36">
        <f t="shared" si="62"/>
        <v>0</v>
      </c>
      <c r="P295" s="36">
        <f t="shared" si="62"/>
        <v>0</v>
      </c>
      <c r="Q295" s="36">
        <f t="shared" si="62"/>
        <v>0</v>
      </c>
      <c r="R295" s="36">
        <f t="shared" si="62"/>
        <v>0</v>
      </c>
      <c r="S295" s="36">
        <f t="shared" si="62"/>
        <v>0</v>
      </c>
      <c r="T295" s="36">
        <f t="shared" si="62"/>
        <v>0</v>
      </c>
      <c r="U295" s="36">
        <f t="shared" si="62"/>
        <v>0</v>
      </c>
      <c r="V295" s="36">
        <f t="shared" si="62"/>
        <v>0</v>
      </c>
      <c r="W295" s="36">
        <f t="shared" si="62"/>
        <v>0</v>
      </c>
      <c r="X295" s="36">
        <f t="shared" si="62"/>
        <v>0</v>
      </c>
      <c r="Y295" s="36">
        <f t="shared" si="62"/>
        <v>0</v>
      </c>
      <c r="Z295" s="36">
        <f t="shared" si="62"/>
        <v>0</v>
      </c>
      <c r="AA295" s="36">
        <f t="shared" si="62"/>
        <v>0</v>
      </c>
      <c r="AB295" s="36">
        <f t="shared" si="62"/>
        <v>0</v>
      </c>
      <c r="AC295" s="59"/>
    </row>
    <row r="296" ht="15" spans="1:29">
      <c r="A296" s="43" t="s">
        <v>13051</v>
      </c>
      <c r="B296" s="317" t="s">
        <v>13052</v>
      </c>
      <c r="C296" s="318">
        <f t="shared" si="56"/>
        <v>0</v>
      </c>
      <c r="D296" s="36">
        <f t="shared" si="61"/>
        <v>0</v>
      </c>
      <c r="E296" s="36">
        <f t="shared" si="61"/>
        <v>0</v>
      </c>
      <c r="F296" s="36">
        <f t="shared" si="61"/>
        <v>0</v>
      </c>
      <c r="G296" s="36">
        <f t="shared" si="61"/>
        <v>0</v>
      </c>
      <c r="H296" s="36">
        <f t="shared" si="61"/>
        <v>0</v>
      </c>
      <c r="I296" s="36">
        <f t="shared" si="61"/>
        <v>0</v>
      </c>
      <c r="J296" s="36">
        <f t="shared" si="61"/>
        <v>0</v>
      </c>
      <c r="K296" s="36">
        <f t="shared" si="61"/>
        <v>0</v>
      </c>
      <c r="L296" s="36">
        <f t="shared" si="61"/>
        <v>0</v>
      </c>
      <c r="M296" s="36">
        <f t="shared" si="61"/>
        <v>0</v>
      </c>
      <c r="N296" s="36">
        <f t="shared" si="62"/>
        <v>0</v>
      </c>
      <c r="O296" s="36">
        <f t="shared" si="62"/>
        <v>0</v>
      </c>
      <c r="P296" s="36">
        <f t="shared" si="62"/>
        <v>0</v>
      </c>
      <c r="Q296" s="36">
        <f t="shared" si="62"/>
        <v>0</v>
      </c>
      <c r="R296" s="36">
        <f t="shared" si="62"/>
        <v>0</v>
      </c>
      <c r="S296" s="36">
        <f t="shared" si="62"/>
        <v>0</v>
      </c>
      <c r="T296" s="36">
        <f t="shared" si="62"/>
        <v>0</v>
      </c>
      <c r="U296" s="36">
        <f t="shared" si="62"/>
        <v>0</v>
      </c>
      <c r="V296" s="36">
        <f t="shared" si="62"/>
        <v>0</v>
      </c>
      <c r="W296" s="36">
        <f t="shared" si="62"/>
        <v>0</v>
      </c>
      <c r="X296" s="36">
        <f t="shared" si="62"/>
        <v>0</v>
      </c>
      <c r="Y296" s="36">
        <f t="shared" si="62"/>
        <v>0</v>
      </c>
      <c r="Z296" s="36">
        <f t="shared" si="62"/>
        <v>0</v>
      </c>
      <c r="AA296" s="36">
        <f t="shared" si="62"/>
        <v>0</v>
      </c>
      <c r="AB296" s="36">
        <f t="shared" si="62"/>
        <v>0</v>
      </c>
      <c r="AC296" s="59"/>
    </row>
    <row r="297" ht="15" spans="1:29">
      <c r="A297" s="43" t="s">
        <v>13053</v>
      </c>
      <c r="B297" s="317" t="s">
        <v>13054</v>
      </c>
      <c r="C297" s="318">
        <f t="shared" si="56"/>
        <v>0</v>
      </c>
      <c r="D297" s="36">
        <f t="shared" si="61"/>
        <v>0</v>
      </c>
      <c r="E297" s="36">
        <f t="shared" si="61"/>
        <v>0</v>
      </c>
      <c r="F297" s="36">
        <f t="shared" si="61"/>
        <v>0</v>
      </c>
      <c r="G297" s="36">
        <f t="shared" si="61"/>
        <v>0</v>
      </c>
      <c r="H297" s="36">
        <f t="shared" si="61"/>
        <v>0</v>
      </c>
      <c r="I297" s="36">
        <f t="shared" si="61"/>
        <v>0</v>
      </c>
      <c r="J297" s="36">
        <f t="shared" si="61"/>
        <v>0</v>
      </c>
      <c r="K297" s="36">
        <f t="shared" si="61"/>
        <v>0</v>
      </c>
      <c r="L297" s="36">
        <f t="shared" si="61"/>
        <v>0</v>
      </c>
      <c r="M297" s="36">
        <f t="shared" si="61"/>
        <v>0</v>
      </c>
      <c r="N297" s="36">
        <f t="shared" si="62"/>
        <v>0</v>
      </c>
      <c r="O297" s="36">
        <f t="shared" si="62"/>
        <v>0</v>
      </c>
      <c r="P297" s="36">
        <f t="shared" si="62"/>
        <v>0</v>
      </c>
      <c r="Q297" s="36">
        <f t="shared" si="62"/>
        <v>0</v>
      </c>
      <c r="R297" s="36">
        <f t="shared" si="62"/>
        <v>0</v>
      </c>
      <c r="S297" s="36">
        <f t="shared" si="62"/>
        <v>0</v>
      </c>
      <c r="T297" s="36">
        <f t="shared" si="62"/>
        <v>0</v>
      </c>
      <c r="U297" s="36">
        <f t="shared" si="62"/>
        <v>0</v>
      </c>
      <c r="V297" s="36">
        <f t="shared" si="62"/>
        <v>0</v>
      </c>
      <c r="W297" s="36">
        <f t="shared" si="62"/>
        <v>0</v>
      </c>
      <c r="X297" s="36">
        <f t="shared" si="62"/>
        <v>0</v>
      </c>
      <c r="Y297" s="36">
        <f t="shared" si="62"/>
        <v>0</v>
      </c>
      <c r="Z297" s="36">
        <f t="shared" si="62"/>
        <v>0</v>
      </c>
      <c r="AA297" s="36">
        <f t="shared" si="62"/>
        <v>0</v>
      </c>
      <c r="AB297" s="36">
        <f t="shared" si="62"/>
        <v>0</v>
      </c>
      <c r="AC297" s="59"/>
    </row>
    <row r="298" ht="15" spans="1:29">
      <c r="A298" s="43" t="s">
        <v>13055</v>
      </c>
      <c r="B298" s="317" t="s">
        <v>13056</v>
      </c>
      <c r="C298" s="318">
        <f t="shared" si="56"/>
        <v>0</v>
      </c>
      <c r="D298" s="36">
        <f t="shared" si="61"/>
        <v>0</v>
      </c>
      <c r="E298" s="36">
        <f t="shared" si="61"/>
        <v>0</v>
      </c>
      <c r="F298" s="36">
        <f t="shared" si="61"/>
        <v>0</v>
      </c>
      <c r="G298" s="36">
        <f t="shared" si="61"/>
        <v>0</v>
      </c>
      <c r="H298" s="36">
        <f t="shared" si="61"/>
        <v>0</v>
      </c>
      <c r="I298" s="36">
        <f t="shared" si="61"/>
        <v>0</v>
      </c>
      <c r="J298" s="36">
        <f t="shared" si="61"/>
        <v>0</v>
      </c>
      <c r="K298" s="36">
        <f t="shared" si="61"/>
        <v>0</v>
      </c>
      <c r="L298" s="36">
        <f t="shared" si="61"/>
        <v>0</v>
      </c>
      <c r="M298" s="36">
        <f t="shared" si="61"/>
        <v>0</v>
      </c>
      <c r="N298" s="36">
        <f t="shared" si="62"/>
        <v>0</v>
      </c>
      <c r="O298" s="36">
        <f t="shared" si="62"/>
        <v>0</v>
      </c>
      <c r="P298" s="36">
        <f t="shared" si="62"/>
        <v>0</v>
      </c>
      <c r="Q298" s="36">
        <f t="shared" si="62"/>
        <v>0</v>
      </c>
      <c r="R298" s="36">
        <f t="shared" si="62"/>
        <v>0</v>
      </c>
      <c r="S298" s="36">
        <f t="shared" si="62"/>
        <v>0</v>
      </c>
      <c r="T298" s="36">
        <f t="shared" si="62"/>
        <v>0</v>
      </c>
      <c r="U298" s="36">
        <f t="shared" si="62"/>
        <v>0</v>
      </c>
      <c r="V298" s="36">
        <f t="shared" si="62"/>
        <v>0</v>
      </c>
      <c r="W298" s="36">
        <f t="shared" si="62"/>
        <v>0</v>
      </c>
      <c r="X298" s="36">
        <f t="shared" si="62"/>
        <v>0</v>
      </c>
      <c r="Y298" s="36">
        <f t="shared" si="62"/>
        <v>0</v>
      </c>
      <c r="Z298" s="36">
        <f t="shared" si="62"/>
        <v>0</v>
      </c>
      <c r="AA298" s="36">
        <f t="shared" si="62"/>
        <v>0</v>
      </c>
      <c r="AB298" s="36">
        <f t="shared" si="62"/>
        <v>0</v>
      </c>
      <c r="AC298" s="59"/>
    </row>
    <row r="299" ht="15" spans="1:29">
      <c r="A299" s="43" t="s">
        <v>13057</v>
      </c>
      <c r="B299" s="317" t="s">
        <v>13058</v>
      </c>
      <c r="C299" s="318">
        <f t="shared" si="56"/>
        <v>0</v>
      </c>
      <c r="D299" s="36">
        <f t="shared" si="61"/>
        <v>0</v>
      </c>
      <c r="E299" s="36">
        <f t="shared" si="61"/>
        <v>0</v>
      </c>
      <c r="F299" s="36">
        <f t="shared" si="61"/>
        <v>0</v>
      </c>
      <c r="G299" s="36">
        <f t="shared" si="61"/>
        <v>0</v>
      </c>
      <c r="H299" s="36">
        <f t="shared" si="61"/>
        <v>0</v>
      </c>
      <c r="I299" s="36">
        <f t="shared" si="61"/>
        <v>0</v>
      </c>
      <c r="J299" s="36">
        <f t="shared" si="61"/>
        <v>0</v>
      </c>
      <c r="K299" s="36">
        <f t="shared" si="61"/>
        <v>0</v>
      </c>
      <c r="L299" s="36">
        <f t="shared" si="61"/>
        <v>0</v>
      </c>
      <c r="M299" s="36">
        <f t="shared" si="61"/>
        <v>0</v>
      </c>
      <c r="N299" s="36">
        <f t="shared" si="62"/>
        <v>0</v>
      </c>
      <c r="O299" s="36">
        <f t="shared" si="62"/>
        <v>0</v>
      </c>
      <c r="P299" s="36">
        <f t="shared" si="62"/>
        <v>0</v>
      </c>
      <c r="Q299" s="36">
        <f t="shared" si="62"/>
        <v>0</v>
      </c>
      <c r="R299" s="36">
        <f t="shared" si="62"/>
        <v>0</v>
      </c>
      <c r="S299" s="36">
        <f t="shared" si="62"/>
        <v>0</v>
      </c>
      <c r="T299" s="36">
        <f t="shared" si="62"/>
        <v>0</v>
      </c>
      <c r="U299" s="36">
        <f t="shared" si="62"/>
        <v>0</v>
      </c>
      <c r="V299" s="36">
        <f t="shared" si="62"/>
        <v>0</v>
      </c>
      <c r="W299" s="36">
        <f t="shared" si="62"/>
        <v>0</v>
      </c>
      <c r="X299" s="36">
        <f t="shared" si="62"/>
        <v>0</v>
      </c>
      <c r="Y299" s="36">
        <f t="shared" si="62"/>
        <v>0</v>
      </c>
      <c r="Z299" s="36">
        <f t="shared" si="62"/>
        <v>0</v>
      </c>
      <c r="AA299" s="36">
        <f t="shared" si="62"/>
        <v>0</v>
      </c>
      <c r="AB299" s="36">
        <f t="shared" si="62"/>
        <v>0</v>
      </c>
      <c r="AC299" s="59"/>
    </row>
    <row r="300" ht="15" spans="1:29">
      <c r="A300" s="43" t="s">
        <v>13059</v>
      </c>
      <c r="B300" s="317" t="s">
        <v>13060</v>
      </c>
      <c r="C300" s="318">
        <f t="shared" si="56"/>
        <v>0</v>
      </c>
      <c r="D300" s="36">
        <f t="shared" si="61"/>
        <v>0</v>
      </c>
      <c r="E300" s="36">
        <f t="shared" si="61"/>
        <v>0</v>
      </c>
      <c r="F300" s="36">
        <f t="shared" si="61"/>
        <v>0</v>
      </c>
      <c r="G300" s="36">
        <f t="shared" si="61"/>
        <v>0</v>
      </c>
      <c r="H300" s="36">
        <f t="shared" si="61"/>
        <v>0</v>
      </c>
      <c r="I300" s="36">
        <f t="shared" si="61"/>
        <v>0</v>
      </c>
      <c r="J300" s="36">
        <f t="shared" si="61"/>
        <v>0</v>
      </c>
      <c r="K300" s="36">
        <f t="shared" si="61"/>
        <v>0</v>
      </c>
      <c r="L300" s="36">
        <f t="shared" si="61"/>
        <v>0</v>
      </c>
      <c r="M300" s="36">
        <f t="shared" si="61"/>
        <v>0</v>
      </c>
      <c r="N300" s="36">
        <f t="shared" si="62"/>
        <v>0</v>
      </c>
      <c r="O300" s="36">
        <f t="shared" si="62"/>
        <v>0</v>
      </c>
      <c r="P300" s="36">
        <f t="shared" si="62"/>
        <v>0</v>
      </c>
      <c r="Q300" s="36">
        <f t="shared" si="62"/>
        <v>0</v>
      </c>
      <c r="R300" s="36">
        <f t="shared" si="62"/>
        <v>0</v>
      </c>
      <c r="S300" s="36">
        <f t="shared" si="62"/>
        <v>0</v>
      </c>
      <c r="T300" s="36">
        <f t="shared" si="62"/>
        <v>0</v>
      </c>
      <c r="U300" s="36">
        <f t="shared" si="62"/>
        <v>0</v>
      </c>
      <c r="V300" s="36">
        <f t="shared" si="62"/>
        <v>0</v>
      </c>
      <c r="W300" s="36">
        <f t="shared" si="62"/>
        <v>0</v>
      </c>
      <c r="X300" s="36">
        <f t="shared" si="62"/>
        <v>0</v>
      </c>
      <c r="Y300" s="36">
        <f t="shared" si="62"/>
        <v>0</v>
      </c>
      <c r="Z300" s="36">
        <f t="shared" si="62"/>
        <v>0</v>
      </c>
      <c r="AA300" s="36">
        <f t="shared" si="62"/>
        <v>0</v>
      </c>
      <c r="AB300" s="36">
        <f t="shared" si="62"/>
        <v>0</v>
      </c>
      <c r="AC300" s="59"/>
    </row>
    <row r="301" ht="15" spans="1:29">
      <c r="A301" s="43" t="s">
        <v>13061</v>
      </c>
      <c r="B301" s="317" t="s">
        <v>13062</v>
      </c>
      <c r="C301" s="318">
        <f t="shared" si="56"/>
        <v>0</v>
      </c>
      <c r="D301" s="36">
        <f t="shared" ref="D301:M310" si="63">SUMPRODUCT(D$377:D$599*(LEFT($A$377:$A$599,LEN($A301))=$A301))</f>
        <v>0</v>
      </c>
      <c r="E301" s="36">
        <f t="shared" si="63"/>
        <v>0</v>
      </c>
      <c r="F301" s="36">
        <f t="shared" si="63"/>
        <v>0</v>
      </c>
      <c r="G301" s="36">
        <f t="shared" si="63"/>
        <v>0</v>
      </c>
      <c r="H301" s="36">
        <f t="shared" si="63"/>
        <v>0</v>
      </c>
      <c r="I301" s="36">
        <f t="shared" si="63"/>
        <v>0</v>
      </c>
      <c r="J301" s="36">
        <f t="shared" si="63"/>
        <v>0</v>
      </c>
      <c r="K301" s="36">
        <f t="shared" si="63"/>
        <v>0</v>
      </c>
      <c r="L301" s="36">
        <f t="shared" si="63"/>
        <v>0</v>
      </c>
      <c r="M301" s="36">
        <f t="shared" si="63"/>
        <v>0</v>
      </c>
      <c r="N301" s="36">
        <f t="shared" ref="N301:AB310" si="64">SUMPRODUCT(N$377:N$599*(LEFT($A$377:$A$599,LEN($A301))=$A301))</f>
        <v>0</v>
      </c>
      <c r="O301" s="36">
        <f t="shared" si="64"/>
        <v>0</v>
      </c>
      <c r="P301" s="36">
        <f t="shared" si="64"/>
        <v>0</v>
      </c>
      <c r="Q301" s="36">
        <f t="shared" si="64"/>
        <v>0</v>
      </c>
      <c r="R301" s="36">
        <f t="shared" si="64"/>
        <v>0</v>
      </c>
      <c r="S301" s="36">
        <f t="shared" si="64"/>
        <v>0</v>
      </c>
      <c r="T301" s="36">
        <f t="shared" si="64"/>
        <v>0</v>
      </c>
      <c r="U301" s="36">
        <f t="shared" si="64"/>
        <v>0</v>
      </c>
      <c r="V301" s="36">
        <f t="shared" si="64"/>
        <v>0</v>
      </c>
      <c r="W301" s="36">
        <f t="shared" si="64"/>
        <v>0</v>
      </c>
      <c r="X301" s="36">
        <f t="shared" si="64"/>
        <v>0</v>
      </c>
      <c r="Y301" s="36">
        <f t="shared" si="64"/>
        <v>0</v>
      </c>
      <c r="Z301" s="36">
        <f t="shared" si="64"/>
        <v>0</v>
      </c>
      <c r="AA301" s="36">
        <f t="shared" si="64"/>
        <v>0</v>
      </c>
      <c r="AB301" s="36">
        <f t="shared" si="64"/>
        <v>0</v>
      </c>
      <c r="AC301" s="59"/>
    </row>
    <row r="302" ht="15" spans="1:29">
      <c r="A302" s="43" t="s">
        <v>13063</v>
      </c>
      <c r="B302" s="317" t="s">
        <v>13064</v>
      </c>
      <c r="C302" s="318">
        <f t="shared" si="56"/>
        <v>0</v>
      </c>
      <c r="D302" s="36">
        <f t="shared" si="63"/>
        <v>0</v>
      </c>
      <c r="E302" s="36">
        <f t="shared" si="63"/>
        <v>0</v>
      </c>
      <c r="F302" s="36">
        <f t="shared" si="63"/>
        <v>0</v>
      </c>
      <c r="G302" s="36">
        <f t="shared" si="63"/>
        <v>0</v>
      </c>
      <c r="H302" s="36">
        <f t="shared" si="63"/>
        <v>0</v>
      </c>
      <c r="I302" s="36">
        <f t="shared" si="63"/>
        <v>0</v>
      </c>
      <c r="J302" s="36">
        <f t="shared" si="63"/>
        <v>0</v>
      </c>
      <c r="K302" s="36">
        <f t="shared" si="63"/>
        <v>0</v>
      </c>
      <c r="L302" s="36">
        <f t="shared" si="63"/>
        <v>0</v>
      </c>
      <c r="M302" s="36">
        <f t="shared" si="63"/>
        <v>0</v>
      </c>
      <c r="N302" s="36">
        <f t="shared" si="64"/>
        <v>0</v>
      </c>
      <c r="O302" s="36">
        <f t="shared" si="64"/>
        <v>0</v>
      </c>
      <c r="P302" s="36">
        <f t="shared" si="64"/>
        <v>0</v>
      </c>
      <c r="Q302" s="36">
        <f t="shared" si="64"/>
        <v>0</v>
      </c>
      <c r="R302" s="36">
        <f t="shared" si="64"/>
        <v>0</v>
      </c>
      <c r="S302" s="36">
        <f t="shared" si="64"/>
        <v>0</v>
      </c>
      <c r="T302" s="36">
        <f t="shared" si="64"/>
        <v>0</v>
      </c>
      <c r="U302" s="36">
        <f t="shared" si="64"/>
        <v>0</v>
      </c>
      <c r="V302" s="36">
        <f t="shared" si="64"/>
        <v>0</v>
      </c>
      <c r="W302" s="36">
        <f t="shared" si="64"/>
        <v>0</v>
      </c>
      <c r="X302" s="36">
        <f t="shared" si="64"/>
        <v>0</v>
      </c>
      <c r="Y302" s="36">
        <f t="shared" si="64"/>
        <v>0</v>
      </c>
      <c r="Z302" s="36">
        <f t="shared" si="64"/>
        <v>0</v>
      </c>
      <c r="AA302" s="36">
        <f t="shared" si="64"/>
        <v>0</v>
      </c>
      <c r="AB302" s="36">
        <f t="shared" si="64"/>
        <v>0</v>
      </c>
      <c r="AC302" s="59"/>
    </row>
    <row r="303" ht="15" spans="1:29">
      <c r="A303" s="43" t="s">
        <v>13065</v>
      </c>
      <c r="B303" s="317" t="s">
        <v>13066</v>
      </c>
      <c r="C303" s="318">
        <f t="shared" si="56"/>
        <v>0</v>
      </c>
      <c r="D303" s="36">
        <f t="shared" si="63"/>
        <v>0</v>
      </c>
      <c r="E303" s="36">
        <f t="shared" si="63"/>
        <v>0</v>
      </c>
      <c r="F303" s="36">
        <f t="shared" si="63"/>
        <v>0</v>
      </c>
      <c r="G303" s="36">
        <f t="shared" si="63"/>
        <v>0</v>
      </c>
      <c r="H303" s="36">
        <f t="shared" si="63"/>
        <v>0</v>
      </c>
      <c r="I303" s="36">
        <f t="shared" si="63"/>
        <v>0</v>
      </c>
      <c r="J303" s="36">
        <f t="shared" si="63"/>
        <v>0</v>
      </c>
      <c r="K303" s="36">
        <f t="shared" si="63"/>
        <v>0</v>
      </c>
      <c r="L303" s="36">
        <f t="shared" si="63"/>
        <v>0</v>
      </c>
      <c r="M303" s="36">
        <f t="shared" si="63"/>
        <v>0</v>
      </c>
      <c r="N303" s="36">
        <f t="shared" si="64"/>
        <v>0</v>
      </c>
      <c r="O303" s="36">
        <f t="shared" si="64"/>
        <v>0</v>
      </c>
      <c r="P303" s="36">
        <f t="shared" si="64"/>
        <v>0</v>
      </c>
      <c r="Q303" s="36">
        <f t="shared" si="64"/>
        <v>0</v>
      </c>
      <c r="R303" s="36">
        <f t="shared" si="64"/>
        <v>0</v>
      </c>
      <c r="S303" s="36">
        <f t="shared" si="64"/>
        <v>0</v>
      </c>
      <c r="T303" s="36">
        <f t="shared" si="64"/>
        <v>0</v>
      </c>
      <c r="U303" s="36">
        <f t="shared" si="64"/>
        <v>0</v>
      </c>
      <c r="V303" s="36">
        <f t="shared" si="64"/>
        <v>0</v>
      </c>
      <c r="W303" s="36">
        <f t="shared" si="64"/>
        <v>0</v>
      </c>
      <c r="X303" s="36">
        <f t="shared" si="64"/>
        <v>0</v>
      </c>
      <c r="Y303" s="36">
        <f t="shared" si="64"/>
        <v>0</v>
      </c>
      <c r="Z303" s="36">
        <f t="shared" si="64"/>
        <v>0</v>
      </c>
      <c r="AA303" s="36">
        <f t="shared" si="64"/>
        <v>0</v>
      </c>
      <c r="AB303" s="36">
        <f t="shared" si="64"/>
        <v>0</v>
      </c>
      <c r="AC303" s="59"/>
    </row>
    <row r="304" ht="15" spans="1:29">
      <c r="A304" s="43" t="s">
        <v>13067</v>
      </c>
      <c r="B304" s="317" t="s">
        <v>13068</v>
      </c>
      <c r="C304" s="318">
        <f t="shared" si="56"/>
        <v>0</v>
      </c>
      <c r="D304" s="36">
        <f t="shared" si="63"/>
        <v>0</v>
      </c>
      <c r="E304" s="36">
        <f t="shared" si="63"/>
        <v>0</v>
      </c>
      <c r="F304" s="36">
        <f t="shared" si="63"/>
        <v>0</v>
      </c>
      <c r="G304" s="36">
        <f t="shared" si="63"/>
        <v>0</v>
      </c>
      <c r="H304" s="36">
        <f t="shared" si="63"/>
        <v>0</v>
      </c>
      <c r="I304" s="36">
        <f t="shared" si="63"/>
        <v>0</v>
      </c>
      <c r="J304" s="36">
        <f t="shared" si="63"/>
        <v>0</v>
      </c>
      <c r="K304" s="36">
        <f t="shared" si="63"/>
        <v>0</v>
      </c>
      <c r="L304" s="36">
        <f t="shared" si="63"/>
        <v>0</v>
      </c>
      <c r="M304" s="36">
        <f t="shared" si="63"/>
        <v>0</v>
      </c>
      <c r="N304" s="36">
        <f t="shared" si="64"/>
        <v>0</v>
      </c>
      <c r="O304" s="36">
        <f t="shared" si="64"/>
        <v>0</v>
      </c>
      <c r="P304" s="36">
        <f t="shared" si="64"/>
        <v>0</v>
      </c>
      <c r="Q304" s="36">
        <f t="shared" si="64"/>
        <v>0</v>
      </c>
      <c r="R304" s="36">
        <f t="shared" si="64"/>
        <v>0</v>
      </c>
      <c r="S304" s="36">
        <f t="shared" si="64"/>
        <v>0</v>
      </c>
      <c r="T304" s="36">
        <f t="shared" si="64"/>
        <v>0</v>
      </c>
      <c r="U304" s="36">
        <f t="shared" si="64"/>
        <v>0</v>
      </c>
      <c r="V304" s="36">
        <f t="shared" si="64"/>
        <v>0</v>
      </c>
      <c r="W304" s="36">
        <f t="shared" si="64"/>
        <v>0</v>
      </c>
      <c r="X304" s="36">
        <f t="shared" si="64"/>
        <v>0</v>
      </c>
      <c r="Y304" s="36">
        <f t="shared" si="64"/>
        <v>0</v>
      </c>
      <c r="Z304" s="36">
        <f t="shared" si="64"/>
        <v>0</v>
      </c>
      <c r="AA304" s="36">
        <f t="shared" si="64"/>
        <v>0</v>
      </c>
      <c r="AB304" s="36">
        <f t="shared" si="64"/>
        <v>0</v>
      </c>
      <c r="AC304" s="59"/>
    </row>
    <row r="305" ht="15" spans="1:29">
      <c r="A305" s="43" t="s">
        <v>13069</v>
      </c>
      <c r="B305" s="317" t="s">
        <v>13070</v>
      </c>
      <c r="C305" s="318">
        <f t="shared" si="56"/>
        <v>0</v>
      </c>
      <c r="D305" s="36">
        <f t="shared" si="63"/>
        <v>0</v>
      </c>
      <c r="E305" s="36">
        <f t="shared" si="63"/>
        <v>0</v>
      </c>
      <c r="F305" s="36">
        <f t="shared" si="63"/>
        <v>0</v>
      </c>
      <c r="G305" s="36">
        <f t="shared" si="63"/>
        <v>0</v>
      </c>
      <c r="H305" s="36">
        <f t="shared" si="63"/>
        <v>0</v>
      </c>
      <c r="I305" s="36">
        <f t="shared" si="63"/>
        <v>0</v>
      </c>
      <c r="J305" s="36">
        <f t="shared" si="63"/>
        <v>0</v>
      </c>
      <c r="K305" s="36">
        <f t="shared" si="63"/>
        <v>0</v>
      </c>
      <c r="L305" s="36">
        <f t="shared" si="63"/>
        <v>0</v>
      </c>
      <c r="M305" s="36">
        <f t="shared" si="63"/>
        <v>0</v>
      </c>
      <c r="N305" s="36">
        <f t="shared" si="64"/>
        <v>0</v>
      </c>
      <c r="O305" s="36">
        <f t="shared" si="64"/>
        <v>0</v>
      </c>
      <c r="P305" s="36">
        <f t="shared" si="64"/>
        <v>0</v>
      </c>
      <c r="Q305" s="36">
        <f t="shared" si="64"/>
        <v>0</v>
      </c>
      <c r="R305" s="36">
        <f t="shared" si="64"/>
        <v>0</v>
      </c>
      <c r="S305" s="36">
        <f t="shared" si="64"/>
        <v>0</v>
      </c>
      <c r="T305" s="36">
        <f t="shared" si="64"/>
        <v>0</v>
      </c>
      <c r="U305" s="36">
        <f t="shared" si="64"/>
        <v>0</v>
      </c>
      <c r="V305" s="36">
        <f t="shared" si="64"/>
        <v>0</v>
      </c>
      <c r="W305" s="36">
        <f t="shared" si="64"/>
        <v>0</v>
      </c>
      <c r="X305" s="36">
        <f t="shared" si="64"/>
        <v>0</v>
      </c>
      <c r="Y305" s="36">
        <f t="shared" si="64"/>
        <v>0</v>
      </c>
      <c r="Z305" s="36">
        <f t="shared" si="64"/>
        <v>0</v>
      </c>
      <c r="AA305" s="36">
        <f t="shared" si="64"/>
        <v>0</v>
      </c>
      <c r="AB305" s="36">
        <f t="shared" si="64"/>
        <v>0</v>
      </c>
      <c r="AC305" s="59"/>
    </row>
    <row r="306" ht="15" spans="1:29">
      <c r="A306" s="43" t="s">
        <v>13071</v>
      </c>
      <c r="B306" s="317" t="s">
        <v>13072</v>
      </c>
      <c r="C306" s="318">
        <f t="shared" si="56"/>
        <v>0</v>
      </c>
      <c r="D306" s="36">
        <f t="shared" si="63"/>
        <v>0</v>
      </c>
      <c r="E306" s="36">
        <f t="shared" si="63"/>
        <v>0</v>
      </c>
      <c r="F306" s="36">
        <f t="shared" si="63"/>
        <v>0</v>
      </c>
      <c r="G306" s="36">
        <f t="shared" si="63"/>
        <v>0</v>
      </c>
      <c r="H306" s="36">
        <f t="shared" si="63"/>
        <v>0</v>
      </c>
      <c r="I306" s="36">
        <f t="shared" si="63"/>
        <v>0</v>
      </c>
      <c r="J306" s="36">
        <f t="shared" si="63"/>
        <v>0</v>
      </c>
      <c r="K306" s="36">
        <f t="shared" si="63"/>
        <v>0</v>
      </c>
      <c r="L306" s="36">
        <f t="shared" si="63"/>
        <v>0</v>
      </c>
      <c r="M306" s="36">
        <f t="shared" si="63"/>
        <v>0</v>
      </c>
      <c r="N306" s="36">
        <f t="shared" si="64"/>
        <v>0</v>
      </c>
      <c r="O306" s="36">
        <f t="shared" si="64"/>
        <v>0</v>
      </c>
      <c r="P306" s="36">
        <f t="shared" si="64"/>
        <v>0</v>
      </c>
      <c r="Q306" s="36">
        <f t="shared" si="64"/>
        <v>0</v>
      </c>
      <c r="R306" s="36">
        <f t="shared" si="64"/>
        <v>0</v>
      </c>
      <c r="S306" s="36">
        <f t="shared" si="64"/>
        <v>0</v>
      </c>
      <c r="T306" s="36">
        <f t="shared" si="64"/>
        <v>0</v>
      </c>
      <c r="U306" s="36">
        <f t="shared" si="64"/>
        <v>0</v>
      </c>
      <c r="V306" s="36">
        <f t="shared" si="64"/>
        <v>0</v>
      </c>
      <c r="W306" s="36">
        <f t="shared" si="64"/>
        <v>0</v>
      </c>
      <c r="X306" s="36">
        <f t="shared" si="64"/>
        <v>0</v>
      </c>
      <c r="Y306" s="36">
        <f t="shared" si="64"/>
        <v>0</v>
      </c>
      <c r="Z306" s="36">
        <f t="shared" si="64"/>
        <v>0</v>
      </c>
      <c r="AA306" s="36">
        <f t="shared" si="64"/>
        <v>0</v>
      </c>
      <c r="AB306" s="36">
        <f t="shared" si="64"/>
        <v>0</v>
      </c>
      <c r="AC306" s="59"/>
    </row>
    <row r="307" ht="15" spans="1:29">
      <c r="A307" s="43" t="s">
        <v>13073</v>
      </c>
      <c r="B307" s="317" t="s">
        <v>13074</v>
      </c>
      <c r="C307" s="318">
        <f t="shared" si="56"/>
        <v>0</v>
      </c>
      <c r="D307" s="36">
        <f t="shared" si="63"/>
        <v>0</v>
      </c>
      <c r="E307" s="36">
        <f t="shared" si="63"/>
        <v>0</v>
      </c>
      <c r="F307" s="36">
        <f t="shared" si="63"/>
        <v>0</v>
      </c>
      <c r="G307" s="36">
        <f t="shared" si="63"/>
        <v>0</v>
      </c>
      <c r="H307" s="36">
        <f t="shared" si="63"/>
        <v>0</v>
      </c>
      <c r="I307" s="36">
        <f t="shared" si="63"/>
        <v>0</v>
      </c>
      <c r="J307" s="36">
        <f t="shared" si="63"/>
        <v>0</v>
      </c>
      <c r="K307" s="36">
        <f t="shared" si="63"/>
        <v>0</v>
      </c>
      <c r="L307" s="36">
        <f t="shared" si="63"/>
        <v>0</v>
      </c>
      <c r="M307" s="36">
        <f t="shared" si="63"/>
        <v>0</v>
      </c>
      <c r="N307" s="36">
        <f t="shared" si="64"/>
        <v>0</v>
      </c>
      <c r="O307" s="36">
        <f t="shared" si="64"/>
        <v>0</v>
      </c>
      <c r="P307" s="36">
        <f t="shared" si="64"/>
        <v>0</v>
      </c>
      <c r="Q307" s="36">
        <f t="shared" si="64"/>
        <v>0</v>
      </c>
      <c r="R307" s="36">
        <f t="shared" si="64"/>
        <v>0</v>
      </c>
      <c r="S307" s="36">
        <f t="shared" si="64"/>
        <v>0</v>
      </c>
      <c r="T307" s="36">
        <f t="shared" si="64"/>
        <v>0</v>
      </c>
      <c r="U307" s="36">
        <f t="shared" si="64"/>
        <v>0</v>
      </c>
      <c r="V307" s="36">
        <f t="shared" si="64"/>
        <v>0</v>
      </c>
      <c r="W307" s="36">
        <f t="shared" si="64"/>
        <v>0</v>
      </c>
      <c r="X307" s="36">
        <f t="shared" si="64"/>
        <v>0</v>
      </c>
      <c r="Y307" s="36">
        <f t="shared" si="64"/>
        <v>0</v>
      </c>
      <c r="Z307" s="36">
        <f t="shared" si="64"/>
        <v>0</v>
      </c>
      <c r="AA307" s="36">
        <f t="shared" si="64"/>
        <v>0</v>
      </c>
      <c r="AB307" s="36">
        <f t="shared" si="64"/>
        <v>0</v>
      </c>
      <c r="AC307" s="59"/>
    </row>
    <row r="308" ht="15" spans="1:29">
      <c r="A308" s="43" t="s">
        <v>13075</v>
      </c>
      <c r="B308" s="317" t="s">
        <v>13076</v>
      </c>
      <c r="C308" s="318">
        <f t="shared" si="56"/>
        <v>0</v>
      </c>
      <c r="D308" s="36">
        <f t="shared" si="63"/>
        <v>0</v>
      </c>
      <c r="E308" s="36">
        <f t="shared" si="63"/>
        <v>0</v>
      </c>
      <c r="F308" s="36">
        <f t="shared" si="63"/>
        <v>0</v>
      </c>
      <c r="G308" s="36">
        <f t="shared" si="63"/>
        <v>0</v>
      </c>
      <c r="H308" s="36">
        <f t="shared" si="63"/>
        <v>0</v>
      </c>
      <c r="I308" s="36">
        <f t="shared" si="63"/>
        <v>0</v>
      </c>
      <c r="J308" s="36">
        <f t="shared" si="63"/>
        <v>0</v>
      </c>
      <c r="K308" s="36">
        <f t="shared" si="63"/>
        <v>0</v>
      </c>
      <c r="L308" s="36">
        <f t="shared" si="63"/>
        <v>0</v>
      </c>
      <c r="M308" s="36">
        <f t="shared" si="63"/>
        <v>0</v>
      </c>
      <c r="N308" s="36">
        <f t="shared" si="64"/>
        <v>0</v>
      </c>
      <c r="O308" s="36">
        <f t="shared" si="64"/>
        <v>0</v>
      </c>
      <c r="P308" s="36">
        <f t="shared" si="64"/>
        <v>0</v>
      </c>
      <c r="Q308" s="36">
        <f t="shared" si="64"/>
        <v>0</v>
      </c>
      <c r="R308" s="36">
        <f t="shared" si="64"/>
        <v>0</v>
      </c>
      <c r="S308" s="36">
        <f t="shared" si="64"/>
        <v>0</v>
      </c>
      <c r="T308" s="36">
        <f t="shared" si="64"/>
        <v>0</v>
      </c>
      <c r="U308" s="36">
        <f t="shared" si="64"/>
        <v>0</v>
      </c>
      <c r="V308" s="36">
        <f t="shared" si="64"/>
        <v>0</v>
      </c>
      <c r="W308" s="36">
        <f t="shared" si="64"/>
        <v>0</v>
      </c>
      <c r="X308" s="36">
        <f t="shared" si="64"/>
        <v>0</v>
      </c>
      <c r="Y308" s="36">
        <f t="shared" si="64"/>
        <v>0</v>
      </c>
      <c r="Z308" s="36">
        <f t="shared" si="64"/>
        <v>0</v>
      </c>
      <c r="AA308" s="36">
        <f t="shared" si="64"/>
        <v>0</v>
      </c>
      <c r="AB308" s="36">
        <f t="shared" si="64"/>
        <v>0</v>
      </c>
      <c r="AC308" s="59"/>
    </row>
    <row r="309" ht="15" spans="1:29">
      <c r="A309" s="43" t="s">
        <v>13077</v>
      </c>
      <c r="B309" s="317" t="s">
        <v>13078</v>
      </c>
      <c r="C309" s="318">
        <f t="shared" si="56"/>
        <v>0</v>
      </c>
      <c r="D309" s="36">
        <f t="shared" si="63"/>
        <v>0</v>
      </c>
      <c r="E309" s="36">
        <f t="shared" si="63"/>
        <v>0</v>
      </c>
      <c r="F309" s="36">
        <f t="shared" si="63"/>
        <v>0</v>
      </c>
      <c r="G309" s="36">
        <f t="shared" si="63"/>
        <v>0</v>
      </c>
      <c r="H309" s="36">
        <f t="shared" si="63"/>
        <v>0</v>
      </c>
      <c r="I309" s="36">
        <f t="shared" si="63"/>
        <v>0</v>
      </c>
      <c r="J309" s="36">
        <f t="shared" si="63"/>
        <v>0</v>
      </c>
      <c r="K309" s="36">
        <f t="shared" si="63"/>
        <v>0</v>
      </c>
      <c r="L309" s="36">
        <f t="shared" si="63"/>
        <v>0</v>
      </c>
      <c r="M309" s="36">
        <f t="shared" si="63"/>
        <v>0</v>
      </c>
      <c r="N309" s="36">
        <f t="shared" si="64"/>
        <v>0</v>
      </c>
      <c r="O309" s="36">
        <f t="shared" si="64"/>
        <v>0</v>
      </c>
      <c r="P309" s="36">
        <f t="shared" si="64"/>
        <v>0</v>
      </c>
      <c r="Q309" s="36">
        <f t="shared" si="64"/>
        <v>0</v>
      </c>
      <c r="R309" s="36">
        <f t="shared" si="64"/>
        <v>0</v>
      </c>
      <c r="S309" s="36">
        <f t="shared" si="64"/>
        <v>0</v>
      </c>
      <c r="T309" s="36">
        <f t="shared" si="64"/>
        <v>0</v>
      </c>
      <c r="U309" s="36">
        <f t="shared" si="64"/>
        <v>0</v>
      </c>
      <c r="V309" s="36">
        <f t="shared" si="64"/>
        <v>0</v>
      </c>
      <c r="W309" s="36">
        <f t="shared" si="64"/>
        <v>0</v>
      </c>
      <c r="X309" s="36">
        <f t="shared" si="64"/>
        <v>0</v>
      </c>
      <c r="Y309" s="36">
        <f t="shared" si="64"/>
        <v>0</v>
      </c>
      <c r="Z309" s="36">
        <f t="shared" si="64"/>
        <v>0</v>
      </c>
      <c r="AA309" s="36">
        <f t="shared" si="64"/>
        <v>0</v>
      </c>
      <c r="AB309" s="36">
        <f t="shared" si="64"/>
        <v>0</v>
      </c>
      <c r="AC309" s="59"/>
    </row>
    <row r="310" ht="15" spans="1:29">
      <c r="A310" s="43" t="s">
        <v>13079</v>
      </c>
      <c r="B310" s="317" t="s">
        <v>13080</v>
      </c>
      <c r="C310" s="318">
        <f t="shared" si="56"/>
        <v>0</v>
      </c>
      <c r="D310" s="36">
        <f t="shared" si="63"/>
        <v>0</v>
      </c>
      <c r="E310" s="36">
        <f t="shared" si="63"/>
        <v>0</v>
      </c>
      <c r="F310" s="36">
        <f t="shared" si="63"/>
        <v>0</v>
      </c>
      <c r="G310" s="36">
        <f t="shared" si="63"/>
        <v>0</v>
      </c>
      <c r="H310" s="36">
        <f t="shared" si="63"/>
        <v>0</v>
      </c>
      <c r="I310" s="36">
        <f t="shared" si="63"/>
        <v>0</v>
      </c>
      <c r="J310" s="36">
        <f t="shared" si="63"/>
        <v>0</v>
      </c>
      <c r="K310" s="36">
        <f t="shared" si="63"/>
        <v>0</v>
      </c>
      <c r="L310" s="36">
        <f t="shared" si="63"/>
        <v>0</v>
      </c>
      <c r="M310" s="36">
        <f t="shared" si="63"/>
        <v>0</v>
      </c>
      <c r="N310" s="36">
        <f t="shared" si="64"/>
        <v>0</v>
      </c>
      <c r="O310" s="36">
        <f t="shared" si="64"/>
        <v>0</v>
      </c>
      <c r="P310" s="36">
        <f t="shared" si="64"/>
        <v>0</v>
      </c>
      <c r="Q310" s="36">
        <f t="shared" si="64"/>
        <v>0</v>
      </c>
      <c r="R310" s="36">
        <f t="shared" si="64"/>
        <v>0</v>
      </c>
      <c r="S310" s="36">
        <f t="shared" si="64"/>
        <v>0</v>
      </c>
      <c r="T310" s="36">
        <f t="shared" si="64"/>
        <v>0</v>
      </c>
      <c r="U310" s="36">
        <f t="shared" si="64"/>
        <v>0</v>
      </c>
      <c r="V310" s="36">
        <f t="shared" si="64"/>
        <v>0</v>
      </c>
      <c r="W310" s="36">
        <f t="shared" si="64"/>
        <v>0</v>
      </c>
      <c r="X310" s="36">
        <f t="shared" si="64"/>
        <v>0</v>
      </c>
      <c r="Y310" s="36">
        <f t="shared" si="64"/>
        <v>0</v>
      </c>
      <c r="Z310" s="36">
        <f t="shared" si="64"/>
        <v>0</v>
      </c>
      <c r="AA310" s="36">
        <f t="shared" si="64"/>
        <v>0</v>
      </c>
      <c r="AB310" s="36">
        <f t="shared" si="64"/>
        <v>0</v>
      </c>
      <c r="AC310" s="59"/>
    </row>
    <row r="311" ht="15" spans="1:29">
      <c r="A311" s="43" t="s">
        <v>13081</v>
      </c>
      <c r="B311" s="317" t="s">
        <v>13082</v>
      </c>
      <c r="C311" s="318">
        <f t="shared" si="56"/>
        <v>0</v>
      </c>
      <c r="D311" s="36">
        <f t="shared" ref="D311:M320" si="65">SUMPRODUCT(D$377:D$599*(LEFT($A$377:$A$599,LEN($A311))=$A311))</f>
        <v>0</v>
      </c>
      <c r="E311" s="36">
        <f t="shared" si="65"/>
        <v>0</v>
      </c>
      <c r="F311" s="36">
        <f t="shared" si="65"/>
        <v>0</v>
      </c>
      <c r="G311" s="36">
        <f t="shared" si="65"/>
        <v>0</v>
      </c>
      <c r="H311" s="36">
        <f t="shared" si="65"/>
        <v>0</v>
      </c>
      <c r="I311" s="36">
        <f t="shared" si="65"/>
        <v>0</v>
      </c>
      <c r="J311" s="36">
        <f t="shared" si="65"/>
        <v>0</v>
      </c>
      <c r="K311" s="36">
        <f t="shared" si="65"/>
        <v>0</v>
      </c>
      <c r="L311" s="36">
        <f t="shared" si="65"/>
        <v>0</v>
      </c>
      <c r="M311" s="36">
        <f t="shared" si="65"/>
        <v>0</v>
      </c>
      <c r="N311" s="36">
        <f t="shared" ref="N311:AB320" si="66">SUMPRODUCT(N$377:N$599*(LEFT($A$377:$A$599,LEN($A311))=$A311))</f>
        <v>0</v>
      </c>
      <c r="O311" s="36">
        <f t="shared" si="66"/>
        <v>0</v>
      </c>
      <c r="P311" s="36">
        <f t="shared" si="66"/>
        <v>0</v>
      </c>
      <c r="Q311" s="36">
        <f t="shared" si="66"/>
        <v>0</v>
      </c>
      <c r="R311" s="36">
        <f t="shared" si="66"/>
        <v>0</v>
      </c>
      <c r="S311" s="36">
        <f t="shared" si="66"/>
        <v>0</v>
      </c>
      <c r="T311" s="36">
        <f t="shared" si="66"/>
        <v>0</v>
      </c>
      <c r="U311" s="36">
        <f t="shared" si="66"/>
        <v>0</v>
      </c>
      <c r="V311" s="36">
        <f t="shared" si="66"/>
        <v>0</v>
      </c>
      <c r="W311" s="36">
        <f t="shared" si="66"/>
        <v>0</v>
      </c>
      <c r="X311" s="36">
        <f t="shared" si="66"/>
        <v>0</v>
      </c>
      <c r="Y311" s="36">
        <f t="shared" si="66"/>
        <v>0</v>
      </c>
      <c r="Z311" s="36">
        <f t="shared" si="66"/>
        <v>0</v>
      </c>
      <c r="AA311" s="36">
        <f t="shared" si="66"/>
        <v>0</v>
      </c>
      <c r="AB311" s="36">
        <f t="shared" si="66"/>
        <v>0</v>
      </c>
      <c r="AC311" s="59"/>
    </row>
    <row r="312" ht="15" spans="1:29">
      <c r="A312" s="43" t="s">
        <v>13083</v>
      </c>
      <c r="B312" s="317" t="s">
        <v>13084</v>
      </c>
      <c r="C312" s="318">
        <f t="shared" si="56"/>
        <v>0</v>
      </c>
      <c r="D312" s="36">
        <f t="shared" si="65"/>
        <v>0</v>
      </c>
      <c r="E312" s="36">
        <f t="shared" si="65"/>
        <v>0</v>
      </c>
      <c r="F312" s="36">
        <f t="shared" si="65"/>
        <v>0</v>
      </c>
      <c r="G312" s="36">
        <f t="shared" si="65"/>
        <v>0</v>
      </c>
      <c r="H312" s="36">
        <f t="shared" si="65"/>
        <v>0</v>
      </c>
      <c r="I312" s="36">
        <f t="shared" si="65"/>
        <v>0</v>
      </c>
      <c r="J312" s="36">
        <f t="shared" si="65"/>
        <v>0</v>
      </c>
      <c r="K312" s="36">
        <f t="shared" si="65"/>
        <v>0</v>
      </c>
      <c r="L312" s="36">
        <f t="shared" si="65"/>
        <v>0</v>
      </c>
      <c r="M312" s="36">
        <f t="shared" si="65"/>
        <v>0</v>
      </c>
      <c r="N312" s="36">
        <f t="shared" si="66"/>
        <v>0</v>
      </c>
      <c r="O312" s="36">
        <f t="shared" si="66"/>
        <v>0</v>
      </c>
      <c r="P312" s="36">
        <f t="shared" si="66"/>
        <v>0</v>
      </c>
      <c r="Q312" s="36">
        <f t="shared" si="66"/>
        <v>0</v>
      </c>
      <c r="R312" s="36">
        <f t="shared" si="66"/>
        <v>0</v>
      </c>
      <c r="S312" s="36">
        <f t="shared" si="66"/>
        <v>0</v>
      </c>
      <c r="T312" s="36">
        <f t="shared" si="66"/>
        <v>0</v>
      </c>
      <c r="U312" s="36">
        <f t="shared" si="66"/>
        <v>0</v>
      </c>
      <c r="V312" s="36">
        <f t="shared" si="66"/>
        <v>0</v>
      </c>
      <c r="W312" s="36">
        <f t="shared" si="66"/>
        <v>0</v>
      </c>
      <c r="X312" s="36">
        <f t="shared" si="66"/>
        <v>0</v>
      </c>
      <c r="Y312" s="36">
        <f t="shared" si="66"/>
        <v>0</v>
      </c>
      <c r="Z312" s="36">
        <f t="shared" si="66"/>
        <v>0</v>
      </c>
      <c r="AA312" s="36">
        <f t="shared" si="66"/>
        <v>0</v>
      </c>
      <c r="AB312" s="36">
        <f t="shared" si="66"/>
        <v>0</v>
      </c>
      <c r="AC312" s="59"/>
    </row>
    <row r="313" ht="15" spans="1:29">
      <c r="A313" s="43" t="s">
        <v>13085</v>
      </c>
      <c r="B313" s="317" t="s">
        <v>13086</v>
      </c>
      <c r="C313" s="318">
        <f t="shared" si="56"/>
        <v>0</v>
      </c>
      <c r="D313" s="36">
        <f t="shared" si="65"/>
        <v>0</v>
      </c>
      <c r="E313" s="36">
        <f t="shared" si="65"/>
        <v>0</v>
      </c>
      <c r="F313" s="36">
        <f t="shared" si="65"/>
        <v>0</v>
      </c>
      <c r="G313" s="36">
        <f t="shared" si="65"/>
        <v>0</v>
      </c>
      <c r="H313" s="36">
        <f t="shared" si="65"/>
        <v>0</v>
      </c>
      <c r="I313" s="36">
        <f t="shared" si="65"/>
        <v>0</v>
      </c>
      <c r="J313" s="36">
        <f t="shared" si="65"/>
        <v>0</v>
      </c>
      <c r="K313" s="36">
        <f t="shared" si="65"/>
        <v>0</v>
      </c>
      <c r="L313" s="36">
        <f t="shared" si="65"/>
        <v>0</v>
      </c>
      <c r="M313" s="36">
        <f t="shared" si="65"/>
        <v>0</v>
      </c>
      <c r="N313" s="36">
        <f t="shared" si="66"/>
        <v>0</v>
      </c>
      <c r="O313" s="36">
        <f t="shared" si="66"/>
        <v>0</v>
      </c>
      <c r="P313" s="36">
        <f t="shared" si="66"/>
        <v>0</v>
      </c>
      <c r="Q313" s="36">
        <f t="shared" si="66"/>
        <v>0</v>
      </c>
      <c r="R313" s="36">
        <f t="shared" si="66"/>
        <v>0</v>
      </c>
      <c r="S313" s="36">
        <f t="shared" si="66"/>
        <v>0</v>
      </c>
      <c r="T313" s="36">
        <f t="shared" si="66"/>
        <v>0</v>
      </c>
      <c r="U313" s="36">
        <f t="shared" si="66"/>
        <v>0</v>
      </c>
      <c r="V313" s="36">
        <f t="shared" si="66"/>
        <v>0</v>
      </c>
      <c r="W313" s="36">
        <f t="shared" si="66"/>
        <v>0</v>
      </c>
      <c r="X313" s="36">
        <f t="shared" si="66"/>
        <v>0</v>
      </c>
      <c r="Y313" s="36">
        <f t="shared" si="66"/>
        <v>0</v>
      </c>
      <c r="Z313" s="36">
        <f t="shared" si="66"/>
        <v>0</v>
      </c>
      <c r="AA313" s="36">
        <f t="shared" si="66"/>
        <v>0</v>
      </c>
      <c r="AB313" s="36">
        <f t="shared" si="66"/>
        <v>0</v>
      </c>
      <c r="AC313" s="59"/>
    </row>
    <row r="314" ht="15" spans="1:29">
      <c r="A314" s="43" t="s">
        <v>13087</v>
      </c>
      <c r="B314" s="317" t="s">
        <v>13088</v>
      </c>
      <c r="C314" s="318">
        <f t="shared" si="56"/>
        <v>0</v>
      </c>
      <c r="D314" s="36">
        <f t="shared" si="65"/>
        <v>0</v>
      </c>
      <c r="E314" s="36">
        <f t="shared" si="65"/>
        <v>0</v>
      </c>
      <c r="F314" s="36">
        <f t="shared" si="65"/>
        <v>0</v>
      </c>
      <c r="G314" s="36">
        <f t="shared" si="65"/>
        <v>0</v>
      </c>
      <c r="H314" s="36">
        <f t="shared" si="65"/>
        <v>0</v>
      </c>
      <c r="I314" s="36">
        <f t="shared" si="65"/>
        <v>0</v>
      </c>
      <c r="J314" s="36">
        <f t="shared" si="65"/>
        <v>0</v>
      </c>
      <c r="K314" s="36">
        <f t="shared" si="65"/>
        <v>0</v>
      </c>
      <c r="L314" s="36">
        <f t="shared" si="65"/>
        <v>0</v>
      </c>
      <c r="M314" s="36">
        <f t="shared" si="65"/>
        <v>0</v>
      </c>
      <c r="N314" s="36">
        <f t="shared" si="66"/>
        <v>0</v>
      </c>
      <c r="O314" s="36">
        <f t="shared" si="66"/>
        <v>0</v>
      </c>
      <c r="P314" s="36">
        <f t="shared" si="66"/>
        <v>0</v>
      </c>
      <c r="Q314" s="36">
        <f t="shared" si="66"/>
        <v>0</v>
      </c>
      <c r="R314" s="36">
        <f t="shared" si="66"/>
        <v>0</v>
      </c>
      <c r="S314" s="36">
        <f t="shared" si="66"/>
        <v>0</v>
      </c>
      <c r="T314" s="36">
        <f t="shared" si="66"/>
        <v>0</v>
      </c>
      <c r="U314" s="36">
        <f t="shared" si="66"/>
        <v>0</v>
      </c>
      <c r="V314" s="36">
        <f t="shared" si="66"/>
        <v>0</v>
      </c>
      <c r="W314" s="36">
        <f t="shared" si="66"/>
        <v>0</v>
      </c>
      <c r="X314" s="36">
        <f t="shared" si="66"/>
        <v>0</v>
      </c>
      <c r="Y314" s="36">
        <f t="shared" si="66"/>
        <v>0</v>
      </c>
      <c r="Z314" s="36">
        <f t="shared" si="66"/>
        <v>0</v>
      </c>
      <c r="AA314" s="36">
        <f t="shared" si="66"/>
        <v>0</v>
      </c>
      <c r="AB314" s="36">
        <f t="shared" si="66"/>
        <v>0</v>
      </c>
      <c r="AC314" s="59"/>
    </row>
    <row r="315" ht="15" spans="1:29">
      <c r="A315" s="43" t="s">
        <v>13089</v>
      </c>
      <c r="B315" s="317" t="s">
        <v>13090</v>
      </c>
      <c r="C315" s="318">
        <f t="shared" si="56"/>
        <v>0</v>
      </c>
      <c r="D315" s="36">
        <f t="shared" si="65"/>
        <v>0</v>
      </c>
      <c r="E315" s="36">
        <f t="shared" si="65"/>
        <v>0</v>
      </c>
      <c r="F315" s="36">
        <f t="shared" si="65"/>
        <v>0</v>
      </c>
      <c r="G315" s="36">
        <f t="shared" si="65"/>
        <v>0</v>
      </c>
      <c r="H315" s="36">
        <f t="shared" si="65"/>
        <v>0</v>
      </c>
      <c r="I315" s="36">
        <f t="shared" si="65"/>
        <v>0</v>
      </c>
      <c r="J315" s="36">
        <f t="shared" si="65"/>
        <v>0</v>
      </c>
      <c r="K315" s="36">
        <f t="shared" si="65"/>
        <v>0</v>
      </c>
      <c r="L315" s="36">
        <f t="shared" si="65"/>
        <v>0</v>
      </c>
      <c r="M315" s="36">
        <f t="shared" si="65"/>
        <v>0</v>
      </c>
      <c r="N315" s="36">
        <f t="shared" si="66"/>
        <v>0</v>
      </c>
      <c r="O315" s="36">
        <f t="shared" si="66"/>
        <v>0</v>
      </c>
      <c r="P315" s="36">
        <f t="shared" si="66"/>
        <v>0</v>
      </c>
      <c r="Q315" s="36">
        <f t="shared" si="66"/>
        <v>0</v>
      </c>
      <c r="R315" s="36">
        <f t="shared" si="66"/>
        <v>0</v>
      </c>
      <c r="S315" s="36">
        <f t="shared" si="66"/>
        <v>0</v>
      </c>
      <c r="T315" s="36">
        <f t="shared" si="66"/>
        <v>0</v>
      </c>
      <c r="U315" s="36">
        <f t="shared" si="66"/>
        <v>0</v>
      </c>
      <c r="V315" s="36">
        <f t="shared" si="66"/>
        <v>0</v>
      </c>
      <c r="W315" s="36">
        <f t="shared" si="66"/>
        <v>0</v>
      </c>
      <c r="X315" s="36">
        <f t="shared" si="66"/>
        <v>0</v>
      </c>
      <c r="Y315" s="36">
        <f t="shared" si="66"/>
        <v>0</v>
      </c>
      <c r="Z315" s="36">
        <f t="shared" si="66"/>
        <v>0</v>
      </c>
      <c r="AA315" s="36">
        <f t="shared" si="66"/>
        <v>0</v>
      </c>
      <c r="AB315" s="36">
        <f t="shared" si="66"/>
        <v>0</v>
      </c>
      <c r="AC315" s="59"/>
    </row>
    <row r="316" ht="15" spans="1:29">
      <c r="A316" s="43" t="s">
        <v>13091</v>
      </c>
      <c r="B316" s="317" t="s">
        <v>13092</v>
      </c>
      <c r="C316" s="318">
        <f t="shared" si="56"/>
        <v>0</v>
      </c>
      <c r="D316" s="36">
        <f t="shared" si="65"/>
        <v>0</v>
      </c>
      <c r="E316" s="36">
        <f t="shared" si="65"/>
        <v>0</v>
      </c>
      <c r="F316" s="36">
        <f t="shared" si="65"/>
        <v>0</v>
      </c>
      <c r="G316" s="36">
        <f t="shared" si="65"/>
        <v>0</v>
      </c>
      <c r="H316" s="36">
        <f t="shared" si="65"/>
        <v>0</v>
      </c>
      <c r="I316" s="36">
        <f t="shared" si="65"/>
        <v>0</v>
      </c>
      <c r="J316" s="36">
        <f t="shared" si="65"/>
        <v>0</v>
      </c>
      <c r="K316" s="36">
        <f t="shared" si="65"/>
        <v>0</v>
      </c>
      <c r="L316" s="36">
        <f t="shared" si="65"/>
        <v>0</v>
      </c>
      <c r="M316" s="36">
        <f t="shared" si="65"/>
        <v>0</v>
      </c>
      <c r="N316" s="36">
        <f t="shared" si="66"/>
        <v>0</v>
      </c>
      <c r="O316" s="36">
        <f t="shared" si="66"/>
        <v>0</v>
      </c>
      <c r="P316" s="36">
        <f t="shared" si="66"/>
        <v>0</v>
      </c>
      <c r="Q316" s="36">
        <f t="shared" si="66"/>
        <v>0</v>
      </c>
      <c r="R316" s="36">
        <f t="shared" si="66"/>
        <v>0</v>
      </c>
      <c r="S316" s="36">
        <f t="shared" si="66"/>
        <v>0</v>
      </c>
      <c r="T316" s="36">
        <f t="shared" si="66"/>
        <v>0</v>
      </c>
      <c r="U316" s="36">
        <f t="shared" si="66"/>
        <v>0</v>
      </c>
      <c r="V316" s="36">
        <f t="shared" si="66"/>
        <v>0</v>
      </c>
      <c r="W316" s="36">
        <f t="shared" si="66"/>
        <v>0</v>
      </c>
      <c r="X316" s="36">
        <f t="shared" si="66"/>
        <v>0</v>
      </c>
      <c r="Y316" s="36">
        <f t="shared" si="66"/>
        <v>0</v>
      </c>
      <c r="Z316" s="36">
        <f t="shared" si="66"/>
        <v>0</v>
      </c>
      <c r="AA316" s="36">
        <f t="shared" si="66"/>
        <v>0</v>
      </c>
      <c r="AB316" s="36">
        <f t="shared" si="66"/>
        <v>0</v>
      </c>
      <c r="AC316" s="59"/>
    </row>
    <row r="317" ht="15" spans="1:29">
      <c r="A317" s="43" t="s">
        <v>13093</v>
      </c>
      <c r="B317" s="317" t="s">
        <v>13094</v>
      </c>
      <c r="C317" s="318">
        <f t="shared" si="56"/>
        <v>0</v>
      </c>
      <c r="D317" s="36">
        <f t="shared" si="65"/>
        <v>0</v>
      </c>
      <c r="E317" s="36">
        <f t="shared" si="65"/>
        <v>0</v>
      </c>
      <c r="F317" s="36">
        <f t="shared" si="65"/>
        <v>0</v>
      </c>
      <c r="G317" s="36">
        <f t="shared" si="65"/>
        <v>0</v>
      </c>
      <c r="H317" s="36">
        <f t="shared" si="65"/>
        <v>0</v>
      </c>
      <c r="I317" s="36">
        <f t="shared" si="65"/>
        <v>0</v>
      </c>
      <c r="J317" s="36">
        <f t="shared" si="65"/>
        <v>0</v>
      </c>
      <c r="K317" s="36">
        <f t="shared" si="65"/>
        <v>0</v>
      </c>
      <c r="L317" s="36">
        <f t="shared" si="65"/>
        <v>0</v>
      </c>
      <c r="M317" s="36">
        <f t="shared" si="65"/>
        <v>0</v>
      </c>
      <c r="N317" s="36">
        <f t="shared" si="66"/>
        <v>0</v>
      </c>
      <c r="O317" s="36">
        <f t="shared" si="66"/>
        <v>0</v>
      </c>
      <c r="P317" s="36">
        <f t="shared" si="66"/>
        <v>0</v>
      </c>
      <c r="Q317" s="36">
        <f t="shared" si="66"/>
        <v>0</v>
      </c>
      <c r="R317" s="36">
        <f t="shared" si="66"/>
        <v>0</v>
      </c>
      <c r="S317" s="36">
        <f t="shared" si="66"/>
        <v>0</v>
      </c>
      <c r="T317" s="36">
        <f t="shared" si="66"/>
        <v>0</v>
      </c>
      <c r="U317" s="36">
        <f t="shared" si="66"/>
        <v>0</v>
      </c>
      <c r="V317" s="36">
        <f t="shared" si="66"/>
        <v>0</v>
      </c>
      <c r="W317" s="36">
        <f t="shared" si="66"/>
        <v>0</v>
      </c>
      <c r="X317" s="36">
        <f t="shared" si="66"/>
        <v>0</v>
      </c>
      <c r="Y317" s="36">
        <f t="shared" si="66"/>
        <v>0</v>
      </c>
      <c r="Z317" s="36">
        <f t="shared" si="66"/>
        <v>0</v>
      </c>
      <c r="AA317" s="36">
        <f t="shared" si="66"/>
        <v>0</v>
      </c>
      <c r="AB317" s="36">
        <f t="shared" si="66"/>
        <v>0</v>
      </c>
      <c r="AC317" s="59"/>
    </row>
    <row r="318" ht="15" spans="1:29">
      <c r="A318" s="43" t="s">
        <v>13095</v>
      </c>
      <c r="B318" s="317" t="s">
        <v>13096</v>
      </c>
      <c r="C318" s="318">
        <f t="shared" si="56"/>
        <v>0</v>
      </c>
      <c r="D318" s="36">
        <f t="shared" si="65"/>
        <v>0</v>
      </c>
      <c r="E318" s="36">
        <f t="shared" si="65"/>
        <v>0</v>
      </c>
      <c r="F318" s="36">
        <f t="shared" si="65"/>
        <v>0</v>
      </c>
      <c r="G318" s="36">
        <f t="shared" si="65"/>
        <v>0</v>
      </c>
      <c r="H318" s="36">
        <f t="shared" si="65"/>
        <v>0</v>
      </c>
      <c r="I318" s="36">
        <f t="shared" si="65"/>
        <v>0</v>
      </c>
      <c r="J318" s="36">
        <f t="shared" si="65"/>
        <v>0</v>
      </c>
      <c r="K318" s="36">
        <f t="shared" si="65"/>
        <v>0</v>
      </c>
      <c r="L318" s="36">
        <f t="shared" si="65"/>
        <v>0</v>
      </c>
      <c r="M318" s="36">
        <f t="shared" si="65"/>
        <v>0</v>
      </c>
      <c r="N318" s="36">
        <f t="shared" si="66"/>
        <v>0</v>
      </c>
      <c r="O318" s="36">
        <f t="shared" si="66"/>
        <v>0</v>
      </c>
      <c r="P318" s="36">
        <f t="shared" si="66"/>
        <v>0</v>
      </c>
      <c r="Q318" s="36">
        <f t="shared" si="66"/>
        <v>0</v>
      </c>
      <c r="R318" s="36">
        <f t="shared" si="66"/>
        <v>0</v>
      </c>
      <c r="S318" s="36">
        <f t="shared" si="66"/>
        <v>0</v>
      </c>
      <c r="T318" s="36">
        <f t="shared" si="66"/>
        <v>0</v>
      </c>
      <c r="U318" s="36">
        <f t="shared" si="66"/>
        <v>0</v>
      </c>
      <c r="V318" s="36">
        <f t="shared" si="66"/>
        <v>0</v>
      </c>
      <c r="W318" s="36">
        <f t="shared" si="66"/>
        <v>0</v>
      </c>
      <c r="X318" s="36">
        <f t="shared" si="66"/>
        <v>0</v>
      </c>
      <c r="Y318" s="36">
        <f t="shared" si="66"/>
        <v>0</v>
      </c>
      <c r="Z318" s="36">
        <f t="shared" si="66"/>
        <v>0</v>
      </c>
      <c r="AA318" s="36">
        <f t="shared" si="66"/>
        <v>0</v>
      </c>
      <c r="AB318" s="36">
        <f t="shared" si="66"/>
        <v>0</v>
      </c>
      <c r="AC318" s="59"/>
    </row>
    <row r="319" ht="15" spans="1:29">
      <c r="A319" s="43" t="s">
        <v>13097</v>
      </c>
      <c r="B319" s="317" t="s">
        <v>13098</v>
      </c>
      <c r="C319" s="318">
        <f t="shared" si="56"/>
        <v>0</v>
      </c>
      <c r="D319" s="36">
        <f t="shared" si="65"/>
        <v>0</v>
      </c>
      <c r="E319" s="36">
        <f t="shared" si="65"/>
        <v>0</v>
      </c>
      <c r="F319" s="36">
        <f t="shared" si="65"/>
        <v>0</v>
      </c>
      <c r="G319" s="36">
        <f t="shared" si="65"/>
        <v>0</v>
      </c>
      <c r="H319" s="36">
        <f t="shared" si="65"/>
        <v>0</v>
      </c>
      <c r="I319" s="36">
        <f t="shared" si="65"/>
        <v>0</v>
      </c>
      <c r="J319" s="36">
        <f t="shared" si="65"/>
        <v>0</v>
      </c>
      <c r="K319" s="36">
        <f t="shared" si="65"/>
        <v>0</v>
      </c>
      <c r="L319" s="36">
        <f t="shared" si="65"/>
        <v>0</v>
      </c>
      <c r="M319" s="36">
        <f t="shared" si="65"/>
        <v>0</v>
      </c>
      <c r="N319" s="36">
        <f t="shared" si="66"/>
        <v>0</v>
      </c>
      <c r="O319" s="36">
        <f t="shared" si="66"/>
        <v>0</v>
      </c>
      <c r="P319" s="36">
        <f t="shared" si="66"/>
        <v>0</v>
      </c>
      <c r="Q319" s="36">
        <f t="shared" si="66"/>
        <v>0</v>
      </c>
      <c r="R319" s="36">
        <f t="shared" si="66"/>
        <v>0</v>
      </c>
      <c r="S319" s="36">
        <f t="shared" si="66"/>
        <v>0</v>
      </c>
      <c r="T319" s="36">
        <f t="shared" si="66"/>
        <v>0</v>
      </c>
      <c r="U319" s="36">
        <f t="shared" si="66"/>
        <v>0</v>
      </c>
      <c r="V319" s="36">
        <f t="shared" si="66"/>
        <v>0</v>
      </c>
      <c r="W319" s="36">
        <f t="shared" si="66"/>
        <v>0</v>
      </c>
      <c r="X319" s="36">
        <f t="shared" si="66"/>
        <v>0</v>
      </c>
      <c r="Y319" s="36">
        <f t="shared" si="66"/>
        <v>0</v>
      </c>
      <c r="Z319" s="36">
        <f t="shared" si="66"/>
        <v>0</v>
      </c>
      <c r="AA319" s="36">
        <f t="shared" si="66"/>
        <v>0</v>
      </c>
      <c r="AB319" s="36">
        <f t="shared" si="66"/>
        <v>0</v>
      </c>
      <c r="AC319" s="59"/>
    </row>
    <row r="320" ht="15" spans="1:29">
      <c r="A320" s="43" t="s">
        <v>13099</v>
      </c>
      <c r="B320" s="317" t="s">
        <v>13100</v>
      </c>
      <c r="C320" s="318">
        <f t="shared" si="56"/>
        <v>0</v>
      </c>
      <c r="D320" s="36">
        <f t="shared" si="65"/>
        <v>0</v>
      </c>
      <c r="E320" s="36">
        <f t="shared" si="65"/>
        <v>0</v>
      </c>
      <c r="F320" s="36">
        <f t="shared" si="65"/>
        <v>0</v>
      </c>
      <c r="G320" s="36">
        <f t="shared" si="65"/>
        <v>0</v>
      </c>
      <c r="H320" s="36">
        <f t="shared" si="65"/>
        <v>0</v>
      </c>
      <c r="I320" s="36">
        <f t="shared" si="65"/>
        <v>0</v>
      </c>
      <c r="J320" s="36">
        <f t="shared" si="65"/>
        <v>0</v>
      </c>
      <c r="K320" s="36">
        <f t="shared" si="65"/>
        <v>0</v>
      </c>
      <c r="L320" s="36">
        <f t="shared" si="65"/>
        <v>0</v>
      </c>
      <c r="M320" s="36">
        <f t="shared" si="65"/>
        <v>0</v>
      </c>
      <c r="N320" s="36">
        <f t="shared" si="66"/>
        <v>0</v>
      </c>
      <c r="O320" s="36">
        <f t="shared" si="66"/>
        <v>0</v>
      </c>
      <c r="P320" s="36">
        <f t="shared" si="66"/>
        <v>0</v>
      </c>
      <c r="Q320" s="36">
        <f t="shared" si="66"/>
        <v>0</v>
      </c>
      <c r="R320" s="36">
        <f t="shared" si="66"/>
        <v>0</v>
      </c>
      <c r="S320" s="36">
        <f t="shared" si="66"/>
        <v>0</v>
      </c>
      <c r="T320" s="36">
        <f t="shared" si="66"/>
        <v>0</v>
      </c>
      <c r="U320" s="36">
        <f t="shared" si="66"/>
        <v>0</v>
      </c>
      <c r="V320" s="36">
        <f t="shared" si="66"/>
        <v>0</v>
      </c>
      <c r="W320" s="36">
        <f t="shared" si="66"/>
        <v>0</v>
      </c>
      <c r="X320" s="36">
        <f t="shared" si="66"/>
        <v>0</v>
      </c>
      <c r="Y320" s="36">
        <f t="shared" si="66"/>
        <v>0</v>
      </c>
      <c r="Z320" s="36">
        <f t="shared" si="66"/>
        <v>0</v>
      </c>
      <c r="AA320" s="36">
        <f t="shared" si="66"/>
        <v>0</v>
      </c>
      <c r="AB320" s="36">
        <f t="shared" si="66"/>
        <v>0</v>
      </c>
      <c r="AC320" s="59"/>
    </row>
    <row r="321" ht="15" spans="1:29">
      <c r="A321" s="43" t="s">
        <v>13101</v>
      </c>
      <c r="B321" s="317" t="s">
        <v>13102</v>
      </c>
      <c r="C321" s="318">
        <f t="shared" si="56"/>
        <v>0</v>
      </c>
      <c r="D321" s="36">
        <f t="shared" ref="D321:M330" si="67">SUMPRODUCT(D$377:D$599*(LEFT($A$377:$A$599,LEN($A321))=$A321))</f>
        <v>0</v>
      </c>
      <c r="E321" s="36">
        <f t="shared" si="67"/>
        <v>0</v>
      </c>
      <c r="F321" s="36">
        <f t="shared" si="67"/>
        <v>0</v>
      </c>
      <c r="G321" s="36">
        <f t="shared" si="67"/>
        <v>0</v>
      </c>
      <c r="H321" s="36">
        <f t="shared" si="67"/>
        <v>0</v>
      </c>
      <c r="I321" s="36">
        <f t="shared" si="67"/>
        <v>0</v>
      </c>
      <c r="J321" s="36">
        <f t="shared" si="67"/>
        <v>0</v>
      </c>
      <c r="K321" s="36">
        <f t="shared" si="67"/>
        <v>0</v>
      </c>
      <c r="L321" s="36">
        <f t="shared" si="67"/>
        <v>0</v>
      </c>
      <c r="M321" s="36">
        <f t="shared" si="67"/>
        <v>0</v>
      </c>
      <c r="N321" s="36">
        <f t="shared" ref="N321:AB330" si="68">SUMPRODUCT(N$377:N$599*(LEFT($A$377:$A$599,LEN($A321))=$A321))</f>
        <v>0</v>
      </c>
      <c r="O321" s="36">
        <f t="shared" si="68"/>
        <v>0</v>
      </c>
      <c r="P321" s="36">
        <f t="shared" si="68"/>
        <v>0</v>
      </c>
      <c r="Q321" s="36">
        <f t="shared" si="68"/>
        <v>0</v>
      </c>
      <c r="R321" s="36">
        <f t="shared" si="68"/>
        <v>0</v>
      </c>
      <c r="S321" s="36">
        <f t="shared" si="68"/>
        <v>0</v>
      </c>
      <c r="T321" s="36">
        <f t="shared" si="68"/>
        <v>0</v>
      </c>
      <c r="U321" s="36">
        <f t="shared" si="68"/>
        <v>0</v>
      </c>
      <c r="V321" s="36">
        <f t="shared" si="68"/>
        <v>0</v>
      </c>
      <c r="W321" s="36">
        <f t="shared" si="68"/>
        <v>0</v>
      </c>
      <c r="X321" s="36">
        <f t="shared" si="68"/>
        <v>0</v>
      </c>
      <c r="Y321" s="36">
        <f t="shared" si="68"/>
        <v>0</v>
      </c>
      <c r="Z321" s="36">
        <f t="shared" si="68"/>
        <v>0</v>
      </c>
      <c r="AA321" s="36">
        <f t="shared" si="68"/>
        <v>0</v>
      </c>
      <c r="AB321" s="36">
        <f t="shared" si="68"/>
        <v>0</v>
      </c>
      <c r="AC321" s="59"/>
    </row>
    <row r="322" ht="15" spans="1:29">
      <c r="A322" s="43" t="s">
        <v>13103</v>
      </c>
      <c r="B322" s="317" t="s">
        <v>13104</v>
      </c>
      <c r="C322" s="318">
        <f t="shared" si="56"/>
        <v>0</v>
      </c>
      <c r="D322" s="36">
        <f t="shared" si="67"/>
        <v>0</v>
      </c>
      <c r="E322" s="36">
        <f t="shared" si="67"/>
        <v>0</v>
      </c>
      <c r="F322" s="36">
        <f t="shared" si="67"/>
        <v>0</v>
      </c>
      <c r="G322" s="36">
        <f t="shared" si="67"/>
        <v>0</v>
      </c>
      <c r="H322" s="36">
        <f t="shared" si="67"/>
        <v>0</v>
      </c>
      <c r="I322" s="36">
        <f t="shared" si="67"/>
        <v>0</v>
      </c>
      <c r="J322" s="36">
        <f t="shared" si="67"/>
        <v>0</v>
      </c>
      <c r="K322" s="36">
        <f t="shared" si="67"/>
        <v>0</v>
      </c>
      <c r="L322" s="36">
        <f t="shared" si="67"/>
        <v>0</v>
      </c>
      <c r="M322" s="36">
        <f t="shared" si="67"/>
        <v>0</v>
      </c>
      <c r="N322" s="36">
        <f t="shared" si="68"/>
        <v>0</v>
      </c>
      <c r="O322" s="36">
        <f t="shared" si="68"/>
        <v>0</v>
      </c>
      <c r="P322" s="36">
        <f t="shared" si="68"/>
        <v>0</v>
      </c>
      <c r="Q322" s="36">
        <f t="shared" si="68"/>
        <v>0</v>
      </c>
      <c r="R322" s="36">
        <f t="shared" si="68"/>
        <v>0</v>
      </c>
      <c r="S322" s="36">
        <f t="shared" si="68"/>
        <v>0</v>
      </c>
      <c r="T322" s="36">
        <f t="shared" si="68"/>
        <v>0</v>
      </c>
      <c r="U322" s="36">
        <f t="shared" si="68"/>
        <v>0</v>
      </c>
      <c r="V322" s="36">
        <f t="shared" si="68"/>
        <v>0</v>
      </c>
      <c r="W322" s="36">
        <f t="shared" si="68"/>
        <v>0</v>
      </c>
      <c r="X322" s="36">
        <f t="shared" si="68"/>
        <v>0</v>
      </c>
      <c r="Y322" s="36">
        <f t="shared" si="68"/>
        <v>0</v>
      </c>
      <c r="Z322" s="36">
        <f t="shared" si="68"/>
        <v>0</v>
      </c>
      <c r="AA322" s="36">
        <f t="shared" si="68"/>
        <v>0</v>
      </c>
      <c r="AB322" s="36">
        <f t="shared" si="68"/>
        <v>0</v>
      </c>
      <c r="AC322" s="59"/>
    </row>
    <row r="323" ht="15" spans="1:29">
      <c r="A323" s="43" t="s">
        <v>13105</v>
      </c>
      <c r="B323" s="317" t="s">
        <v>13106</v>
      </c>
      <c r="C323" s="318">
        <f t="shared" si="56"/>
        <v>0</v>
      </c>
      <c r="D323" s="36">
        <f t="shared" si="67"/>
        <v>0</v>
      </c>
      <c r="E323" s="36">
        <f t="shared" si="67"/>
        <v>0</v>
      </c>
      <c r="F323" s="36">
        <f t="shared" si="67"/>
        <v>0</v>
      </c>
      <c r="G323" s="36">
        <f t="shared" si="67"/>
        <v>0</v>
      </c>
      <c r="H323" s="36">
        <f t="shared" si="67"/>
        <v>0</v>
      </c>
      <c r="I323" s="36">
        <f t="shared" si="67"/>
        <v>0</v>
      </c>
      <c r="J323" s="36">
        <f t="shared" si="67"/>
        <v>0</v>
      </c>
      <c r="K323" s="36">
        <f t="shared" si="67"/>
        <v>0</v>
      </c>
      <c r="L323" s="36">
        <f t="shared" si="67"/>
        <v>0</v>
      </c>
      <c r="M323" s="36">
        <f t="shared" si="67"/>
        <v>0</v>
      </c>
      <c r="N323" s="36">
        <f t="shared" si="68"/>
        <v>0</v>
      </c>
      <c r="O323" s="36">
        <f t="shared" si="68"/>
        <v>0</v>
      </c>
      <c r="P323" s="36">
        <f t="shared" si="68"/>
        <v>0</v>
      </c>
      <c r="Q323" s="36">
        <f t="shared" si="68"/>
        <v>0</v>
      </c>
      <c r="R323" s="36">
        <f t="shared" si="68"/>
        <v>0</v>
      </c>
      <c r="S323" s="36">
        <f t="shared" si="68"/>
        <v>0</v>
      </c>
      <c r="T323" s="36">
        <f t="shared" si="68"/>
        <v>0</v>
      </c>
      <c r="U323" s="36">
        <f t="shared" si="68"/>
        <v>0</v>
      </c>
      <c r="V323" s="36">
        <f t="shared" si="68"/>
        <v>0</v>
      </c>
      <c r="W323" s="36">
        <f t="shared" si="68"/>
        <v>0</v>
      </c>
      <c r="X323" s="36">
        <f t="shared" si="68"/>
        <v>0</v>
      </c>
      <c r="Y323" s="36">
        <f t="shared" si="68"/>
        <v>0</v>
      </c>
      <c r="Z323" s="36">
        <f t="shared" si="68"/>
        <v>0</v>
      </c>
      <c r="AA323" s="36">
        <f t="shared" si="68"/>
        <v>0</v>
      </c>
      <c r="AB323" s="36">
        <f t="shared" si="68"/>
        <v>0</v>
      </c>
      <c r="AC323" s="59"/>
    </row>
    <row r="324" ht="15" spans="1:29">
      <c r="A324" s="43" t="s">
        <v>13107</v>
      </c>
      <c r="B324" s="317" t="s">
        <v>13108</v>
      </c>
      <c r="C324" s="318">
        <f t="shared" si="56"/>
        <v>0</v>
      </c>
      <c r="D324" s="36">
        <f t="shared" si="67"/>
        <v>0</v>
      </c>
      <c r="E324" s="36">
        <f t="shared" si="67"/>
        <v>0</v>
      </c>
      <c r="F324" s="36">
        <f t="shared" si="67"/>
        <v>0</v>
      </c>
      <c r="G324" s="36">
        <f t="shared" si="67"/>
        <v>0</v>
      </c>
      <c r="H324" s="36">
        <f t="shared" si="67"/>
        <v>0</v>
      </c>
      <c r="I324" s="36">
        <f t="shared" si="67"/>
        <v>0</v>
      </c>
      <c r="J324" s="36">
        <f t="shared" si="67"/>
        <v>0</v>
      </c>
      <c r="K324" s="36">
        <f t="shared" si="67"/>
        <v>0</v>
      </c>
      <c r="L324" s="36">
        <f t="shared" si="67"/>
        <v>0</v>
      </c>
      <c r="M324" s="36">
        <f t="shared" si="67"/>
        <v>0</v>
      </c>
      <c r="N324" s="36">
        <f t="shared" si="68"/>
        <v>0</v>
      </c>
      <c r="O324" s="36">
        <f t="shared" si="68"/>
        <v>0</v>
      </c>
      <c r="P324" s="36">
        <f t="shared" si="68"/>
        <v>0</v>
      </c>
      <c r="Q324" s="36">
        <f t="shared" si="68"/>
        <v>0</v>
      </c>
      <c r="R324" s="36">
        <f t="shared" si="68"/>
        <v>0</v>
      </c>
      <c r="S324" s="36">
        <f t="shared" si="68"/>
        <v>0</v>
      </c>
      <c r="T324" s="36">
        <f t="shared" si="68"/>
        <v>0</v>
      </c>
      <c r="U324" s="36">
        <f t="shared" si="68"/>
        <v>0</v>
      </c>
      <c r="V324" s="36">
        <f t="shared" si="68"/>
        <v>0</v>
      </c>
      <c r="W324" s="36">
        <f t="shared" si="68"/>
        <v>0</v>
      </c>
      <c r="X324" s="36">
        <f t="shared" si="68"/>
        <v>0</v>
      </c>
      <c r="Y324" s="36">
        <f t="shared" si="68"/>
        <v>0</v>
      </c>
      <c r="Z324" s="36">
        <f t="shared" si="68"/>
        <v>0</v>
      </c>
      <c r="AA324" s="36">
        <f t="shared" si="68"/>
        <v>0</v>
      </c>
      <c r="AB324" s="36">
        <f t="shared" si="68"/>
        <v>0</v>
      </c>
      <c r="AC324" s="59"/>
    </row>
    <row r="325" ht="15" spans="1:29">
      <c r="A325" s="43" t="s">
        <v>13109</v>
      </c>
      <c r="B325" s="317" t="s">
        <v>13110</v>
      </c>
      <c r="C325" s="318">
        <f t="shared" si="56"/>
        <v>0</v>
      </c>
      <c r="D325" s="36">
        <f t="shared" si="67"/>
        <v>0</v>
      </c>
      <c r="E325" s="36">
        <f t="shared" si="67"/>
        <v>0</v>
      </c>
      <c r="F325" s="36">
        <f t="shared" si="67"/>
        <v>0</v>
      </c>
      <c r="G325" s="36">
        <f t="shared" si="67"/>
        <v>0</v>
      </c>
      <c r="H325" s="36">
        <f t="shared" si="67"/>
        <v>0</v>
      </c>
      <c r="I325" s="36">
        <f t="shared" si="67"/>
        <v>0</v>
      </c>
      <c r="J325" s="36">
        <f t="shared" si="67"/>
        <v>0</v>
      </c>
      <c r="K325" s="36">
        <f t="shared" si="67"/>
        <v>0</v>
      </c>
      <c r="L325" s="36">
        <f t="shared" si="67"/>
        <v>0</v>
      </c>
      <c r="M325" s="36">
        <f t="shared" si="67"/>
        <v>0</v>
      </c>
      <c r="N325" s="36">
        <f t="shared" si="68"/>
        <v>0</v>
      </c>
      <c r="O325" s="36">
        <f t="shared" si="68"/>
        <v>0</v>
      </c>
      <c r="P325" s="36">
        <f t="shared" si="68"/>
        <v>0</v>
      </c>
      <c r="Q325" s="36">
        <f t="shared" si="68"/>
        <v>0</v>
      </c>
      <c r="R325" s="36">
        <f t="shared" si="68"/>
        <v>0</v>
      </c>
      <c r="S325" s="36">
        <f t="shared" si="68"/>
        <v>0</v>
      </c>
      <c r="T325" s="36">
        <f t="shared" si="68"/>
        <v>0</v>
      </c>
      <c r="U325" s="36">
        <f t="shared" si="68"/>
        <v>0</v>
      </c>
      <c r="V325" s="36">
        <f t="shared" si="68"/>
        <v>0</v>
      </c>
      <c r="W325" s="36">
        <f t="shared" si="68"/>
        <v>0</v>
      </c>
      <c r="X325" s="36">
        <f t="shared" si="68"/>
        <v>0</v>
      </c>
      <c r="Y325" s="36">
        <f t="shared" si="68"/>
        <v>0</v>
      </c>
      <c r="Z325" s="36">
        <f t="shared" si="68"/>
        <v>0</v>
      </c>
      <c r="AA325" s="36">
        <f t="shared" si="68"/>
        <v>0</v>
      </c>
      <c r="AB325" s="36">
        <f t="shared" si="68"/>
        <v>0</v>
      </c>
      <c r="AC325" s="59"/>
    </row>
    <row r="326" ht="15" spans="1:29">
      <c r="A326" s="43" t="s">
        <v>13111</v>
      </c>
      <c r="B326" s="317" t="s">
        <v>13112</v>
      </c>
      <c r="C326" s="318">
        <f t="shared" si="56"/>
        <v>0</v>
      </c>
      <c r="D326" s="36">
        <f t="shared" si="67"/>
        <v>0</v>
      </c>
      <c r="E326" s="36">
        <f t="shared" si="67"/>
        <v>0</v>
      </c>
      <c r="F326" s="36">
        <f t="shared" si="67"/>
        <v>0</v>
      </c>
      <c r="G326" s="36">
        <f t="shared" si="67"/>
        <v>0</v>
      </c>
      <c r="H326" s="36">
        <f t="shared" si="67"/>
        <v>0</v>
      </c>
      <c r="I326" s="36">
        <f t="shared" si="67"/>
        <v>0</v>
      </c>
      <c r="J326" s="36">
        <f t="shared" si="67"/>
        <v>0</v>
      </c>
      <c r="K326" s="36">
        <f t="shared" si="67"/>
        <v>0</v>
      </c>
      <c r="L326" s="36">
        <f t="shared" si="67"/>
        <v>0</v>
      </c>
      <c r="M326" s="36">
        <f t="shared" si="67"/>
        <v>0</v>
      </c>
      <c r="N326" s="36">
        <f t="shared" si="68"/>
        <v>0</v>
      </c>
      <c r="O326" s="36">
        <f t="shared" si="68"/>
        <v>0</v>
      </c>
      <c r="P326" s="36">
        <f t="shared" si="68"/>
        <v>0</v>
      </c>
      <c r="Q326" s="36">
        <f t="shared" si="68"/>
        <v>0</v>
      </c>
      <c r="R326" s="36">
        <f t="shared" si="68"/>
        <v>0</v>
      </c>
      <c r="S326" s="36">
        <f t="shared" si="68"/>
        <v>0</v>
      </c>
      <c r="T326" s="36">
        <f t="shared" si="68"/>
        <v>0</v>
      </c>
      <c r="U326" s="36">
        <f t="shared" si="68"/>
        <v>0</v>
      </c>
      <c r="V326" s="36">
        <f t="shared" si="68"/>
        <v>0</v>
      </c>
      <c r="W326" s="36">
        <f t="shared" si="68"/>
        <v>0</v>
      </c>
      <c r="X326" s="36">
        <f t="shared" si="68"/>
        <v>0</v>
      </c>
      <c r="Y326" s="36">
        <f t="shared" si="68"/>
        <v>0</v>
      </c>
      <c r="Z326" s="36">
        <f t="shared" si="68"/>
        <v>0</v>
      </c>
      <c r="AA326" s="36">
        <f t="shared" si="68"/>
        <v>0</v>
      </c>
      <c r="AB326" s="36">
        <f t="shared" si="68"/>
        <v>0</v>
      </c>
      <c r="AC326" s="59"/>
    </row>
    <row r="327" ht="15" spans="1:29">
      <c r="A327" s="43" t="s">
        <v>13113</v>
      </c>
      <c r="B327" s="317" t="s">
        <v>13114</v>
      </c>
      <c r="C327" s="318">
        <f t="shared" si="56"/>
        <v>0</v>
      </c>
      <c r="D327" s="36">
        <f t="shared" si="67"/>
        <v>0</v>
      </c>
      <c r="E327" s="36">
        <f t="shared" si="67"/>
        <v>0</v>
      </c>
      <c r="F327" s="36">
        <f t="shared" si="67"/>
        <v>0</v>
      </c>
      <c r="G327" s="36">
        <f t="shared" si="67"/>
        <v>0</v>
      </c>
      <c r="H327" s="36">
        <f t="shared" si="67"/>
        <v>0</v>
      </c>
      <c r="I327" s="36">
        <f t="shared" si="67"/>
        <v>0</v>
      </c>
      <c r="J327" s="36">
        <f t="shared" si="67"/>
        <v>0</v>
      </c>
      <c r="K327" s="36">
        <f t="shared" si="67"/>
        <v>0</v>
      </c>
      <c r="L327" s="36">
        <f t="shared" si="67"/>
        <v>0</v>
      </c>
      <c r="M327" s="36">
        <f t="shared" si="67"/>
        <v>0</v>
      </c>
      <c r="N327" s="36">
        <f t="shared" si="68"/>
        <v>0</v>
      </c>
      <c r="O327" s="36">
        <f t="shared" si="68"/>
        <v>0</v>
      </c>
      <c r="P327" s="36">
        <f t="shared" si="68"/>
        <v>0</v>
      </c>
      <c r="Q327" s="36">
        <f t="shared" si="68"/>
        <v>0</v>
      </c>
      <c r="R327" s="36">
        <f t="shared" si="68"/>
        <v>0</v>
      </c>
      <c r="S327" s="36">
        <f t="shared" si="68"/>
        <v>0</v>
      </c>
      <c r="T327" s="36">
        <f t="shared" si="68"/>
        <v>0</v>
      </c>
      <c r="U327" s="36">
        <f t="shared" si="68"/>
        <v>0</v>
      </c>
      <c r="V327" s="36">
        <f t="shared" si="68"/>
        <v>0</v>
      </c>
      <c r="W327" s="36">
        <f t="shared" si="68"/>
        <v>0</v>
      </c>
      <c r="X327" s="36">
        <f t="shared" si="68"/>
        <v>0</v>
      </c>
      <c r="Y327" s="36">
        <f t="shared" si="68"/>
        <v>0</v>
      </c>
      <c r="Z327" s="36">
        <f t="shared" si="68"/>
        <v>0</v>
      </c>
      <c r="AA327" s="36">
        <f t="shared" si="68"/>
        <v>0</v>
      </c>
      <c r="AB327" s="36">
        <f t="shared" si="68"/>
        <v>0</v>
      </c>
      <c r="AC327" s="59"/>
    </row>
    <row r="328" ht="15" spans="1:29">
      <c r="A328" s="43" t="s">
        <v>13115</v>
      </c>
      <c r="B328" s="317" t="s">
        <v>13116</v>
      </c>
      <c r="C328" s="318">
        <f t="shared" si="56"/>
        <v>0</v>
      </c>
      <c r="D328" s="36">
        <f t="shared" si="67"/>
        <v>0</v>
      </c>
      <c r="E328" s="36">
        <f t="shared" si="67"/>
        <v>0</v>
      </c>
      <c r="F328" s="36">
        <f t="shared" si="67"/>
        <v>0</v>
      </c>
      <c r="G328" s="36">
        <f t="shared" si="67"/>
        <v>0</v>
      </c>
      <c r="H328" s="36">
        <f t="shared" si="67"/>
        <v>0</v>
      </c>
      <c r="I328" s="36">
        <f t="shared" si="67"/>
        <v>0</v>
      </c>
      <c r="J328" s="36">
        <f t="shared" si="67"/>
        <v>0</v>
      </c>
      <c r="K328" s="36">
        <f t="shared" si="67"/>
        <v>0</v>
      </c>
      <c r="L328" s="36">
        <f t="shared" si="67"/>
        <v>0</v>
      </c>
      <c r="M328" s="36">
        <f t="shared" si="67"/>
        <v>0</v>
      </c>
      <c r="N328" s="36">
        <f t="shared" si="68"/>
        <v>0</v>
      </c>
      <c r="O328" s="36">
        <f t="shared" si="68"/>
        <v>0</v>
      </c>
      <c r="P328" s="36">
        <f t="shared" si="68"/>
        <v>0</v>
      </c>
      <c r="Q328" s="36">
        <f t="shared" si="68"/>
        <v>0</v>
      </c>
      <c r="R328" s="36">
        <f t="shared" si="68"/>
        <v>0</v>
      </c>
      <c r="S328" s="36">
        <f t="shared" si="68"/>
        <v>0</v>
      </c>
      <c r="T328" s="36">
        <f t="shared" si="68"/>
        <v>0</v>
      </c>
      <c r="U328" s="36">
        <f t="shared" si="68"/>
        <v>0</v>
      </c>
      <c r="V328" s="36">
        <f t="shared" si="68"/>
        <v>0</v>
      </c>
      <c r="W328" s="36">
        <f t="shared" si="68"/>
        <v>0</v>
      </c>
      <c r="X328" s="36">
        <f t="shared" si="68"/>
        <v>0</v>
      </c>
      <c r="Y328" s="36">
        <f t="shared" si="68"/>
        <v>0</v>
      </c>
      <c r="Z328" s="36">
        <f t="shared" si="68"/>
        <v>0</v>
      </c>
      <c r="AA328" s="36">
        <f t="shared" si="68"/>
        <v>0</v>
      </c>
      <c r="AB328" s="36">
        <f t="shared" si="68"/>
        <v>0</v>
      </c>
      <c r="AC328" s="59"/>
    </row>
    <row r="329" ht="15" spans="1:29">
      <c r="A329" s="43" t="s">
        <v>13117</v>
      </c>
      <c r="B329" s="317" t="s">
        <v>13118</v>
      </c>
      <c r="C329" s="318">
        <f t="shared" si="56"/>
        <v>0</v>
      </c>
      <c r="D329" s="36">
        <f t="shared" si="67"/>
        <v>0</v>
      </c>
      <c r="E329" s="36">
        <f t="shared" si="67"/>
        <v>0</v>
      </c>
      <c r="F329" s="36">
        <f t="shared" si="67"/>
        <v>0</v>
      </c>
      <c r="G329" s="36">
        <f t="shared" si="67"/>
        <v>0</v>
      </c>
      <c r="H329" s="36">
        <f t="shared" si="67"/>
        <v>0</v>
      </c>
      <c r="I329" s="36">
        <f t="shared" si="67"/>
        <v>0</v>
      </c>
      <c r="J329" s="36">
        <f t="shared" si="67"/>
        <v>0</v>
      </c>
      <c r="K329" s="36">
        <f t="shared" si="67"/>
        <v>0</v>
      </c>
      <c r="L329" s="36">
        <f t="shared" si="67"/>
        <v>0</v>
      </c>
      <c r="M329" s="36">
        <f t="shared" si="67"/>
        <v>0</v>
      </c>
      <c r="N329" s="36">
        <f t="shared" si="68"/>
        <v>0</v>
      </c>
      <c r="O329" s="36">
        <f t="shared" si="68"/>
        <v>0</v>
      </c>
      <c r="P329" s="36">
        <f t="shared" si="68"/>
        <v>0</v>
      </c>
      <c r="Q329" s="36">
        <f t="shared" si="68"/>
        <v>0</v>
      </c>
      <c r="R329" s="36">
        <f t="shared" si="68"/>
        <v>0</v>
      </c>
      <c r="S329" s="36">
        <f t="shared" si="68"/>
        <v>0</v>
      </c>
      <c r="T329" s="36">
        <f t="shared" si="68"/>
        <v>0</v>
      </c>
      <c r="U329" s="36">
        <f t="shared" si="68"/>
        <v>0</v>
      </c>
      <c r="V329" s="36">
        <f t="shared" si="68"/>
        <v>0</v>
      </c>
      <c r="W329" s="36">
        <f t="shared" si="68"/>
        <v>0</v>
      </c>
      <c r="X329" s="36">
        <f t="shared" si="68"/>
        <v>0</v>
      </c>
      <c r="Y329" s="36">
        <f t="shared" si="68"/>
        <v>0</v>
      </c>
      <c r="Z329" s="36">
        <f t="shared" si="68"/>
        <v>0</v>
      </c>
      <c r="AA329" s="36">
        <f t="shared" si="68"/>
        <v>0</v>
      </c>
      <c r="AB329" s="36">
        <f t="shared" si="68"/>
        <v>0</v>
      </c>
      <c r="AC329" s="59"/>
    </row>
    <row r="330" ht="15" spans="1:29">
      <c r="A330" s="43" t="s">
        <v>13119</v>
      </c>
      <c r="B330" s="317" t="s">
        <v>13120</v>
      </c>
      <c r="C330" s="318">
        <f t="shared" si="56"/>
        <v>0</v>
      </c>
      <c r="D330" s="36">
        <f t="shared" si="67"/>
        <v>0</v>
      </c>
      <c r="E330" s="36">
        <f t="shared" si="67"/>
        <v>0</v>
      </c>
      <c r="F330" s="36">
        <f t="shared" si="67"/>
        <v>0</v>
      </c>
      <c r="G330" s="36">
        <f t="shared" si="67"/>
        <v>0</v>
      </c>
      <c r="H330" s="36">
        <f t="shared" si="67"/>
        <v>0</v>
      </c>
      <c r="I330" s="36">
        <f t="shared" si="67"/>
        <v>0</v>
      </c>
      <c r="J330" s="36">
        <f t="shared" si="67"/>
        <v>0</v>
      </c>
      <c r="K330" s="36">
        <f t="shared" si="67"/>
        <v>0</v>
      </c>
      <c r="L330" s="36">
        <f t="shared" si="67"/>
        <v>0</v>
      </c>
      <c r="M330" s="36">
        <f t="shared" si="67"/>
        <v>0</v>
      </c>
      <c r="N330" s="36">
        <f t="shared" si="68"/>
        <v>0</v>
      </c>
      <c r="O330" s="36">
        <f t="shared" si="68"/>
        <v>0</v>
      </c>
      <c r="P330" s="36">
        <f t="shared" si="68"/>
        <v>0</v>
      </c>
      <c r="Q330" s="36">
        <f t="shared" si="68"/>
        <v>0</v>
      </c>
      <c r="R330" s="36">
        <f t="shared" si="68"/>
        <v>0</v>
      </c>
      <c r="S330" s="36">
        <f t="shared" si="68"/>
        <v>0</v>
      </c>
      <c r="T330" s="36">
        <f t="shared" si="68"/>
        <v>0</v>
      </c>
      <c r="U330" s="36">
        <f t="shared" si="68"/>
        <v>0</v>
      </c>
      <c r="V330" s="36">
        <f t="shared" si="68"/>
        <v>0</v>
      </c>
      <c r="W330" s="36">
        <f t="shared" si="68"/>
        <v>0</v>
      </c>
      <c r="X330" s="36">
        <f t="shared" si="68"/>
        <v>0</v>
      </c>
      <c r="Y330" s="36">
        <f t="shared" si="68"/>
        <v>0</v>
      </c>
      <c r="Z330" s="36">
        <f t="shared" si="68"/>
        <v>0</v>
      </c>
      <c r="AA330" s="36">
        <f t="shared" si="68"/>
        <v>0</v>
      </c>
      <c r="AB330" s="36">
        <f t="shared" si="68"/>
        <v>0</v>
      </c>
      <c r="AC330" s="59"/>
    </row>
    <row r="331" ht="15" spans="1:29">
      <c r="A331" s="43" t="s">
        <v>13121</v>
      </c>
      <c r="B331" s="317" t="s">
        <v>13122</v>
      </c>
      <c r="C331" s="318">
        <f t="shared" ref="C331:C376" si="69">SUM(D331:AB331)</f>
        <v>0</v>
      </c>
      <c r="D331" s="36">
        <f t="shared" ref="D331:M340" si="70">SUMPRODUCT(D$377:D$599*(LEFT($A$377:$A$599,LEN($A331))=$A331))</f>
        <v>0</v>
      </c>
      <c r="E331" s="36">
        <f t="shared" si="70"/>
        <v>0</v>
      </c>
      <c r="F331" s="36">
        <f t="shared" si="70"/>
        <v>0</v>
      </c>
      <c r="G331" s="36">
        <f t="shared" si="70"/>
        <v>0</v>
      </c>
      <c r="H331" s="36">
        <f t="shared" si="70"/>
        <v>0</v>
      </c>
      <c r="I331" s="36">
        <f t="shared" si="70"/>
        <v>0</v>
      </c>
      <c r="J331" s="36">
        <f t="shared" si="70"/>
        <v>0</v>
      </c>
      <c r="K331" s="36">
        <f t="shared" si="70"/>
        <v>0</v>
      </c>
      <c r="L331" s="36">
        <f t="shared" si="70"/>
        <v>0</v>
      </c>
      <c r="M331" s="36">
        <f t="shared" si="70"/>
        <v>0</v>
      </c>
      <c r="N331" s="36">
        <f t="shared" ref="N331:AB340" si="71">SUMPRODUCT(N$377:N$599*(LEFT($A$377:$A$599,LEN($A331))=$A331))</f>
        <v>0</v>
      </c>
      <c r="O331" s="36">
        <f t="shared" si="71"/>
        <v>0</v>
      </c>
      <c r="P331" s="36">
        <f t="shared" si="71"/>
        <v>0</v>
      </c>
      <c r="Q331" s="36">
        <f t="shared" si="71"/>
        <v>0</v>
      </c>
      <c r="R331" s="36">
        <f t="shared" si="71"/>
        <v>0</v>
      </c>
      <c r="S331" s="36">
        <f t="shared" si="71"/>
        <v>0</v>
      </c>
      <c r="T331" s="36">
        <f t="shared" si="71"/>
        <v>0</v>
      </c>
      <c r="U331" s="36">
        <f t="shared" si="71"/>
        <v>0</v>
      </c>
      <c r="V331" s="36">
        <f t="shared" si="71"/>
        <v>0</v>
      </c>
      <c r="W331" s="36">
        <f t="shared" si="71"/>
        <v>0</v>
      </c>
      <c r="X331" s="36">
        <f t="shared" si="71"/>
        <v>0</v>
      </c>
      <c r="Y331" s="36">
        <f t="shared" si="71"/>
        <v>0</v>
      </c>
      <c r="Z331" s="36">
        <f t="shared" si="71"/>
        <v>0</v>
      </c>
      <c r="AA331" s="36">
        <f t="shared" si="71"/>
        <v>0</v>
      </c>
      <c r="AB331" s="36">
        <f t="shared" si="71"/>
        <v>0</v>
      </c>
      <c r="AC331" s="59"/>
    </row>
    <row r="332" ht="15" spans="1:29">
      <c r="A332" s="43" t="s">
        <v>13123</v>
      </c>
      <c r="B332" s="317" t="s">
        <v>13124</v>
      </c>
      <c r="C332" s="318">
        <f t="shared" si="69"/>
        <v>0</v>
      </c>
      <c r="D332" s="36">
        <f t="shared" si="70"/>
        <v>0</v>
      </c>
      <c r="E332" s="36">
        <f t="shared" si="70"/>
        <v>0</v>
      </c>
      <c r="F332" s="36">
        <f t="shared" si="70"/>
        <v>0</v>
      </c>
      <c r="G332" s="36">
        <f t="shared" si="70"/>
        <v>0</v>
      </c>
      <c r="H332" s="36">
        <f t="shared" si="70"/>
        <v>0</v>
      </c>
      <c r="I332" s="36">
        <f t="shared" si="70"/>
        <v>0</v>
      </c>
      <c r="J332" s="36">
        <f t="shared" si="70"/>
        <v>0</v>
      </c>
      <c r="K332" s="36">
        <f t="shared" si="70"/>
        <v>0</v>
      </c>
      <c r="L332" s="36">
        <f t="shared" si="70"/>
        <v>0</v>
      </c>
      <c r="M332" s="36">
        <f t="shared" si="70"/>
        <v>0</v>
      </c>
      <c r="N332" s="36">
        <f t="shared" si="71"/>
        <v>0</v>
      </c>
      <c r="O332" s="36">
        <f t="shared" si="71"/>
        <v>0</v>
      </c>
      <c r="P332" s="36">
        <f t="shared" si="71"/>
        <v>0</v>
      </c>
      <c r="Q332" s="36">
        <f t="shared" si="71"/>
        <v>0</v>
      </c>
      <c r="R332" s="36">
        <f t="shared" si="71"/>
        <v>0</v>
      </c>
      <c r="S332" s="36">
        <f t="shared" si="71"/>
        <v>0</v>
      </c>
      <c r="T332" s="36">
        <f t="shared" si="71"/>
        <v>0</v>
      </c>
      <c r="U332" s="36">
        <f t="shared" si="71"/>
        <v>0</v>
      </c>
      <c r="V332" s="36">
        <f t="shared" si="71"/>
        <v>0</v>
      </c>
      <c r="W332" s="36">
        <f t="shared" si="71"/>
        <v>0</v>
      </c>
      <c r="X332" s="36">
        <f t="shared" si="71"/>
        <v>0</v>
      </c>
      <c r="Y332" s="36">
        <f t="shared" si="71"/>
        <v>0</v>
      </c>
      <c r="Z332" s="36">
        <f t="shared" si="71"/>
        <v>0</v>
      </c>
      <c r="AA332" s="36">
        <f t="shared" si="71"/>
        <v>0</v>
      </c>
      <c r="AB332" s="36">
        <f t="shared" si="71"/>
        <v>0</v>
      </c>
      <c r="AC332" s="59"/>
    </row>
    <row r="333" ht="15" spans="1:29">
      <c r="A333" s="43" t="s">
        <v>13125</v>
      </c>
      <c r="B333" s="317" t="s">
        <v>13126</v>
      </c>
      <c r="C333" s="318">
        <f t="shared" si="69"/>
        <v>0</v>
      </c>
      <c r="D333" s="36">
        <f t="shared" si="70"/>
        <v>0</v>
      </c>
      <c r="E333" s="36">
        <f t="shared" si="70"/>
        <v>0</v>
      </c>
      <c r="F333" s="36">
        <f t="shared" si="70"/>
        <v>0</v>
      </c>
      <c r="G333" s="36">
        <f t="shared" si="70"/>
        <v>0</v>
      </c>
      <c r="H333" s="36">
        <f t="shared" si="70"/>
        <v>0</v>
      </c>
      <c r="I333" s="36">
        <f t="shared" si="70"/>
        <v>0</v>
      </c>
      <c r="J333" s="36">
        <f t="shared" si="70"/>
        <v>0</v>
      </c>
      <c r="K333" s="36">
        <f t="shared" si="70"/>
        <v>0</v>
      </c>
      <c r="L333" s="36">
        <f t="shared" si="70"/>
        <v>0</v>
      </c>
      <c r="M333" s="36">
        <f t="shared" si="70"/>
        <v>0</v>
      </c>
      <c r="N333" s="36">
        <f t="shared" si="71"/>
        <v>0</v>
      </c>
      <c r="O333" s="36">
        <f t="shared" si="71"/>
        <v>0</v>
      </c>
      <c r="P333" s="36">
        <f t="shared" si="71"/>
        <v>0</v>
      </c>
      <c r="Q333" s="36">
        <f t="shared" si="71"/>
        <v>0</v>
      </c>
      <c r="R333" s="36">
        <f t="shared" si="71"/>
        <v>0</v>
      </c>
      <c r="S333" s="36">
        <f t="shared" si="71"/>
        <v>0</v>
      </c>
      <c r="T333" s="36">
        <f t="shared" si="71"/>
        <v>0</v>
      </c>
      <c r="U333" s="36">
        <f t="shared" si="71"/>
        <v>0</v>
      </c>
      <c r="V333" s="36">
        <f t="shared" si="71"/>
        <v>0</v>
      </c>
      <c r="W333" s="36">
        <f t="shared" si="71"/>
        <v>0</v>
      </c>
      <c r="X333" s="36">
        <f t="shared" si="71"/>
        <v>0</v>
      </c>
      <c r="Y333" s="36">
        <f t="shared" si="71"/>
        <v>0</v>
      </c>
      <c r="Z333" s="36">
        <f t="shared" si="71"/>
        <v>0</v>
      </c>
      <c r="AA333" s="36">
        <f t="shared" si="71"/>
        <v>0</v>
      </c>
      <c r="AB333" s="36">
        <f t="shared" si="71"/>
        <v>0</v>
      </c>
      <c r="AC333" s="59"/>
    </row>
    <row r="334" ht="15" spans="1:29">
      <c r="A334" s="43" t="s">
        <v>13127</v>
      </c>
      <c r="B334" s="317" t="s">
        <v>13128</v>
      </c>
      <c r="C334" s="318">
        <f t="shared" si="69"/>
        <v>0</v>
      </c>
      <c r="D334" s="36">
        <f t="shared" si="70"/>
        <v>0</v>
      </c>
      <c r="E334" s="36">
        <f t="shared" si="70"/>
        <v>0</v>
      </c>
      <c r="F334" s="36">
        <f t="shared" si="70"/>
        <v>0</v>
      </c>
      <c r="G334" s="36">
        <f t="shared" si="70"/>
        <v>0</v>
      </c>
      <c r="H334" s="36">
        <f t="shared" si="70"/>
        <v>0</v>
      </c>
      <c r="I334" s="36">
        <f t="shared" si="70"/>
        <v>0</v>
      </c>
      <c r="J334" s="36">
        <f t="shared" si="70"/>
        <v>0</v>
      </c>
      <c r="K334" s="36">
        <f t="shared" si="70"/>
        <v>0</v>
      </c>
      <c r="L334" s="36">
        <f t="shared" si="70"/>
        <v>0</v>
      </c>
      <c r="M334" s="36">
        <f t="shared" si="70"/>
        <v>0</v>
      </c>
      <c r="N334" s="36">
        <f t="shared" si="71"/>
        <v>0</v>
      </c>
      <c r="O334" s="36">
        <f t="shared" si="71"/>
        <v>0</v>
      </c>
      <c r="P334" s="36">
        <f t="shared" si="71"/>
        <v>0</v>
      </c>
      <c r="Q334" s="36">
        <f t="shared" si="71"/>
        <v>0</v>
      </c>
      <c r="R334" s="36">
        <f t="shared" si="71"/>
        <v>0</v>
      </c>
      <c r="S334" s="36">
        <f t="shared" si="71"/>
        <v>0</v>
      </c>
      <c r="T334" s="36">
        <f t="shared" si="71"/>
        <v>0</v>
      </c>
      <c r="U334" s="36">
        <f t="shared" si="71"/>
        <v>0</v>
      </c>
      <c r="V334" s="36">
        <f t="shared" si="71"/>
        <v>0</v>
      </c>
      <c r="W334" s="36">
        <f t="shared" si="71"/>
        <v>0</v>
      </c>
      <c r="X334" s="36">
        <f t="shared" si="71"/>
        <v>0</v>
      </c>
      <c r="Y334" s="36">
        <f t="shared" si="71"/>
        <v>0</v>
      </c>
      <c r="Z334" s="36">
        <f t="shared" si="71"/>
        <v>0</v>
      </c>
      <c r="AA334" s="36">
        <f t="shared" si="71"/>
        <v>0</v>
      </c>
      <c r="AB334" s="36">
        <f t="shared" si="71"/>
        <v>0</v>
      </c>
      <c r="AC334" s="59"/>
    </row>
    <row r="335" ht="15" spans="1:29">
      <c r="A335" s="43" t="s">
        <v>13129</v>
      </c>
      <c r="B335" s="317" t="s">
        <v>13130</v>
      </c>
      <c r="C335" s="318">
        <f t="shared" si="69"/>
        <v>0</v>
      </c>
      <c r="D335" s="36">
        <f t="shared" si="70"/>
        <v>0</v>
      </c>
      <c r="E335" s="36">
        <f t="shared" si="70"/>
        <v>0</v>
      </c>
      <c r="F335" s="36">
        <f t="shared" si="70"/>
        <v>0</v>
      </c>
      <c r="G335" s="36">
        <f t="shared" si="70"/>
        <v>0</v>
      </c>
      <c r="H335" s="36">
        <f t="shared" si="70"/>
        <v>0</v>
      </c>
      <c r="I335" s="36">
        <f t="shared" si="70"/>
        <v>0</v>
      </c>
      <c r="J335" s="36">
        <f t="shared" si="70"/>
        <v>0</v>
      </c>
      <c r="K335" s="36">
        <f t="shared" si="70"/>
        <v>0</v>
      </c>
      <c r="L335" s="36">
        <f t="shared" si="70"/>
        <v>0</v>
      </c>
      <c r="M335" s="36">
        <f t="shared" si="70"/>
        <v>0</v>
      </c>
      <c r="N335" s="36">
        <f t="shared" si="71"/>
        <v>0</v>
      </c>
      <c r="O335" s="36">
        <f t="shared" si="71"/>
        <v>0</v>
      </c>
      <c r="P335" s="36">
        <f t="shared" si="71"/>
        <v>0</v>
      </c>
      <c r="Q335" s="36">
        <f t="shared" si="71"/>
        <v>0</v>
      </c>
      <c r="R335" s="36">
        <f t="shared" si="71"/>
        <v>0</v>
      </c>
      <c r="S335" s="36">
        <f t="shared" si="71"/>
        <v>0</v>
      </c>
      <c r="T335" s="36">
        <f t="shared" si="71"/>
        <v>0</v>
      </c>
      <c r="U335" s="36">
        <f t="shared" si="71"/>
        <v>0</v>
      </c>
      <c r="V335" s="36">
        <f t="shared" si="71"/>
        <v>0</v>
      </c>
      <c r="W335" s="36">
        <f t="shared" si="71"/>
        <v>0</v>
      </c>
      <c r="X335" s="36">
        <f t="shared" si="71"/>
        <v>0</v>
      </c>
      <c r="Y335" s="36">
        <f t="shared" si="71"/>
        <v>0</v>
      </c>
      <c r="Z335" s="36">
        <f t="shared" si="71"/>
        <v>0</v>
      </c>
      <c r="AA335" s="36">
        <f t="shared" si="71"/>
        <v>0</v>
      </c>
      <c r="AB335" s="36">
        <f t="shared" si="71"/>
        <v>0</v>
      </c>
      <c r="AC335" s="59"/>
    </row>
    <row r="336" ht="15" spans="1:29">
      <c r="A336" s="43" t="s">
        <v>13131</v>
      </c>
      <c r="B336" s="317" t="s">
        <v>13132</v>
      </c>
      <c r="C336" s="318">
        <f t="shared" si="69"/>
        <v>0</v>
      </c>
      <c r="D336" s="36">
        <f t="shared" si="70"/>
        <v>0</v>
      </c>
      <c r="E336" s="36">
        <f t="shared" si="70"/>
        <v>0</v>
      </c>
      <c r="F336" s="36">
        <f t="shared" si="70"/>
        <v>0</v>
      </c>
      <c r="G336" s="36">
        <f t="shared" si="70"/>
        <v>0</v>
      </c>
      <c r="H336" s="36">
        <f t="shared" si="70"/>
        <v>0</v>
      </c>
      <c r="I336" s="36">
        <f t="shared" si="70"/>
        <v>0</v>
      </c>
      <c r="J336" s="36">
        <f t="shared" si="70"/>
        <v>0</v>
      </c>
      <c r="K336" s="36">
        <f t="shared" si="70"/>
        <v>0</v>
      </c>
      <c r="L336" s="36">
        <f t="shared" si="70"/>
        <v>0</v>
      </c>
      <c r="M336" s="36">
        <f t="shared" si="70"/>
        <v>0</v>
      </c>
      <c r="N336" s="36">
        <f t="shared" si="71"/>
        <v>0</v>
      </c>
      <c r="O336" s="36">
        <f t="shared" si="71"/>
        <v>0</v>
      </c>
      <c r="P336" s="36">
        <f t="shared" si="71"/>
        <v>0</v>
      </c>
      <c r="Q336" s="36">
        <f t="shared" si="71"/>
        <v>0</v>
      </c>
      <c r="R336" s="36">
        <f t="shared" si="71"/>
        <v>0</v>
      </c>
      <c r="S336" s="36">
        <f t="shared" si="71"/>
        <v>0</v>
      </c>
      <c r="T336" s="36">
        <f t="shared" si="71"/>
        <v>0</v>
      </c>
      <c r="U336" s="36">
        <f t="shared" si="71"/>
        <v>0</v>
      </c>
      <c r="V336" s="36">
        <f t="shared" si="71"/>
        <v>0</v>
      </c>
      <c r="W336" s="36">
        <f t="shared" si="71"/>
        <v>0</v>
      </c>
      <c r="X336" s="36">
        <f t="shared" si="71"/>
        <v>0</v>
      </c>
      <c r="Y336" s="36">
        <f t="shared" si="71"/>
        <v>0</v>
      </c>
      <c r="Z336" s="36">
        <f t="shared" si="71"/>
        <v>0</v>
      </c>
      <c r="AA336" s="36">
        <f t="shared" si="71"/>
        <v>0</v>
      </c>
      <c r="AB336" s="36">
        <f t="shared" si="71"/>
        <v>0</v>
      </c>
      <c r="AC336" s="59"/>
    </row>
    <row r="337" ht="15" spans="1:29">
      <c r="A337" s="43" t="s">
        <v>13133</v>
      </c>
      <c r="B337" s="317" t="s">
        <v>13134</v>
      </c>
      <c r="C337" s="318">
        <f t="shared" si="69"/>
        <v>0</v>
      </c>
      <c r="D337" s="36">
        <f t="shared" si="70"/>
        <v>0</v>
      </c>
      <c r="E337" s="36">
        <f t="shared" si="70"/>
        <v>0</v>
      </c>
      <c r="F337" s="36">
        <f t="shared" si="70"/>
        <v>0</v>
      </c>
      <c r="G337" s="36">
        <f t="shared" si="70"/>
        <v>0</v>
      </c>
      <c r="H337" s="36">
        <f t="shared" si="70"/>
        <v>0</v>
      </c>
      <c r="I337" s="36">
        <f t="shared" si="70"/>
        <v>0</v>
      </c>
      <c r="J337" s="36">
        <f t="shared" si="70"/>
        <v>0</v>
      </c>
      <c r="K337" s="36">
        <f t="shared" si="70"/>
        <v>0</v>
      </c>
      <c r="L337" s="36">
        <f t="shared" si="70"/>
        <v>0</v>
      </c>
      <c r="M337" s="36">
        <f t="shared" si="70"/>
        <v>0</v>
      </c>
      <c r="N337" s="36">
        <f t="shared" si="71"/>
        <v>0</v>
      </c>
      <c r="O337" s="36">
        <f t="shared" si="71"/>
        <v>0</v>
      </c>
      <c r="P337" s="36">
        <f t="shared" si="71"/>
        <v>0</v>
      </c>
      <c r="Q337" s="36">
        <f t="shared" si="71"/>
        <v>0</v>
      </c>
      <c r="R337" s="36">
        <f t="shared" si="71"/>
        <v>0</v>
      </c>
      <c r="S337" s="36">
        <f t="shared" si="71"/>
        <v>0</v>
      </c>
      <c r="T337" s="36">
        <f t="shared" si="71"/>
        <v>0</v>
      </c>
      <c r="U337" s="36">
        <f t="shared" si="71"/>
        <v>0</v>
      </c>
      <c r="V337" s="36">
        <f t="shared" si="71"/>
        <v>0</v>
      </c>
      <c r="W337" s="36">
        <f t="shared" si="71"/>
        <v>0</v>
      </c>
      <c r="X337" s="36">
        <f t="shared" si="71"/>
        <v>0</v>
      </c>
      <c r="Y337" s="36">
        <f t="shared" si="71"/>
        <v>0</v>
      </c>
      <c r="Z337" s="36">
        <f t="shared" si="71"/>
        <v>0</v>
      </c>
      <c r="AA337" s="36">
        <f t="shared" si="71"/>
        <v>0</v>
      </c>
      <c r="AB337" s="36">
        <f t="shared" si="71"/>
        <v>0</v>
      </c>
      <c r="AC337" s="59"/>
    </row>
    <row r="338" ht="15" spans="1:29">
      <c r="A338" s="43" t="s">
        <v>13135</v>
      </c>
      <c r="B338" s="317" t="s">
        <v>13136</v>
      </c>
      <c r="C338" s="318">
        <f t="shared" si="69"/>
        <v>0</v>
      </c>
      <c r="D338" s="36">
        <f t="shared" si="70"/>
        <v>0</v>
      </c>
      <c r="E338" s="36">
        <f t="shared" si="70"/>
        <v>0</v>
      </c>
      <c r="F338" s="36">
        <f t="shared" si="70"/>
        <v>0</v>
      </c>
      <c r="G338" s="36">
        <f t="shared" si="70"/>
        <v>0</v>
      </c>
      <c r="H338" s="36">
        <f t="shared" si="70"/>
        <v>0</v>
      </c>
      <c r="I338" s="36">
        <f t="shared" si="70"/>
        <v>0</v>
      </c>
      <c r="J338" s="36">
        <f t="shared" si="70"/>
        <v>0</v>
      </c>
      <c r="K338" s="36">
        <f t="shared" si="70"/>
        <v>0</v>
      </c>
      <c r="L338" s="36">
        <f t="shared" si="70"/>
        <v>0</v>
      </c>
      <c r="M338" s="36">
        <f t="shared" si="70"/>
        <v>0</v>
      </c>
      <c r="N338" s="36">
        <f t="shared" si="71"/>
        <v>0</v>
      </c>
      <c r="O338" s="36">
        <f t="shared" si="71"/>
        <v>0</v>
      </c>
      <c r="P338" s="36">
        <f t="shared" si="71"/>
        <v>0</v>
      </c>
      <c r="Q338" s="36">
        <f t="shared" si="71"/>
        <v>0</v>
      </c>
      <c r="R338" s="36">
        <f t="shared" si="71"/>
        <v>0</v>
      </c>
      <c r="S338" s="36">
        <f t="shared" si="71"/>
        <v>0</v>
      </c>
      <c r="T338" s="36">
        <f t="shared" si="71"/>
        <v>0</v>
      </c>
      <c r="U338" s="36">
        <f t="shared" si="71"/>
        <v>0</v>
      </c>
      <c r="V338" s="36">
        <f t="shared" si="71"/>
        <v>0</v>
      </c>
      <c r="W338" s="36">
        <f t="shared" si="71"/>
        <v>0</v>
      </c>
      <c r="X338" s="36">
        <f t="shared" si="71"/>
        <v>0</v>
      </c>
      <c r="Y338" s="36">
        <f t="shared" si="71"/>
        <v>0</v>
      </c>
      <c r="Z338" s="36">
        <f t="shared" si="71"/>
        <v>0</v>
      </c>
      <c r="AA338" s="36">
        <f t="shared" si="71"/>
        <v>0</v>
      </c>
      <c r="AB338" s="36">
        <f t="shared" si="71"/>
        <v>0</v>
      </c>
      <c r="AC338" s="59"/>
    </row>
    <row r="339" ht="15" spans="1:29">
      <c r="A339" s="43" t="s">
        <v>13137</v>
      </c>
      <c r="B339" s="317" t="s">
        <v>13138</v>
      </c>
      <c r="C339" s="318">
        <f t="shared" si="69"/>
        <v>0</v>
      </c>
      <c r="D339" s="36">
        <f t="shared" si="70"/>
        <v>0</v>
      </c>
      <c r="E339" s="36">
        <f t="shared" si="70"/>
        <v>0</v>
      </c>
      <c r="F339" s="36">
        <f t="shared" si="70"/>
        <v>0</v>
      </c>
      <c r="G339" s="36">
        <f t="shared" si="70"/>
        <v>0</v>
      </c>
      <c r="H339" s="36">
        <f t="shared" si="70"/>
        <v>0</v>
      </c>
      <c r="I339" s="36">
        <f t="shared" si="70"/>
        <v>0</v>
      </c>
      <c r="J339" s="36">
        <f t="shared" si="70"/>
        <v>0</v>
      </c>
      <c r="K339" s="36">
        <f t="shared" si="70"/>
        <v>0</v>
      </c>
      <c r="L339" s="36">
        <f t="shared" si="70"/>
        <v>0</v>
      </c>
      <c r="M339" s="36">
        <f t="shared" si="70"/>
        <v>0</v>
      </c>
      <c r="N339" s="36">
        <f t="shared" si="71"/>
        <v>0</v>
      </c>
      <c r="O339" s="36">
        <f t="shared" si="71"/>
        <v>0</v>
      </c>
      <c r="P339" s="36">
        <f t="shared" si="71"/>
        <v>0</v>
      </c>
      <c r="Q339" s="36">
        <f t="shared" si="71"/>
        <v>0</v>
      </c>
      <c r="R339" s="36">
        <f t="shared" si="71"/>
        <v>0</v>
      </c>
      <c r="S339" s="36">
        <f t="shared" si="71"/>
        <v>0</v>
      </c>
      <c r="T339" s="36">
        <f t="shared" si="71"/>
        <v>0</v>
      </c>
      <c r="U339" s="36">
        <f t="shared" si="71"/>
        <v>0</v>
      </c>
      <c r="V339" s="36">
        <f t="shared" si="71"/>
        <v>0</v>
      </c>
      <c r="W339" s="36">
        <f t="shared" si="71"/>
        <v>0</v>
      </c>
      <c r="X339" s="36">
        <f t="shared" si="71"/>
        <v>0</v>
      </c>
      <c r="Y339" s="36">
        <f t="shared" si="71"/>
        <v>0</v>
      </c>
      <c r="Z339" s="36">
        <f t="shared" si="71"/>
        <v>0</v>
      </c>
      <c r="AA339" s="36">
        <f t="shared" si="71"/>
        <v>0</v>
      </c>
      <c r="AB339" s="36">
        <f t="shared" si="71"/>
        <v>0</v>
      </c>
      <c r="AC339" s="59"/>
    </row>
    <row r="340" ht="15" spans="1:29">
      <c r="A340" s="43" t="s">
        <v>13139</v>
      </c>
      <c r="B340" s="317" t="s">
        <v>13140</v>
      </c>
      <c r="C340" s="318">
        <f t="shared" si="69"/>
        <v>0</v>
      </c>
      <c r="D340" s="36">
        <f t="shared" si="70"/>
        <v>0</v>
      </c>
      <c r="E340" s="36">
        <f t="shared" si="70"/>
        <v>0</v>
      </c>
      <c r="F340" s="36">
        <f t="shared" si="70"/>
        <v>0</v>
      </c>
      <c r="G340" s="36">
        <f t="shared" si="70"/>
        <v>0</v>
      </c>
      <c r="H340" s="36">
        <f t="shared" si="70"/>
        <v>0</v>
      </c>
      <c r="I340" s="36">
        <f t="shared" si="70"/>
        <v>0</v>
      </c>
      <c r="J340" s="36">
        <f t="shared" si="70"/>
        <v>0</v>
      </c>
      <c r="K340" s="36">
        <f t="shared" si="70"/>
        <v>0</v>
      </c>
      <c r="L340" s="36">
        <f t="shared" si="70"/>
        <v>0</v>
      </c>
      <c r="M340" s="36">
        <f t="shared" si="70"/>
        <v>0</v>
      </c>
      <c r="N340" s="36">
        <f t="shared" si="71"/>
        <v>0</v>
      </c>
      <c r="O340" s="36">
        <f t="shared" si="71"/>
        <v>0</v>
      </c>
      <c r="P340" s="36">
        <f t="shared" si="71"/>
        <v>0</v>
      </c>
      <c r="Q340" s="36">
        <f t="shared" si="71"/>
        <v>0</v>
      </c>
      <c r="R340" s="36">
        <f t="shared" si="71"/>
        <v>0</v>
      </c>
      <c r="S340" s="36">
        <f t="shared" si="71"/>
        <v>0</v>
      </c>
      <c r="T340" s="36">
        <f t="shared" si="71"/>
        <v>0</v>
      </c>
      <c r="U340" s="36">
        <f t="shared" si="71"/>
        <v>0</v>
      </c>
      <c r="V340" s="36">
        <f t="shared" si="71"/>
        <v>0</v>
      </c>
      <c r="W340" s="36">
        <f t="shared" si="71"/>
        <v>0</v>
      </c>
      <c r="X340" s="36">
        <f t="shared" si="71"/>
        <v>0</v>
      </c>
      <c r="Y340" s="36">
        <f t="shared" si="71"/>
        <v>0</v>
      </c>
      <c r="Z340" s="36">
        <f t="shared" si="71"/>
        <v>0</v>
      </c>
      <c r="AA340" s="36">
        <f t="shared" si="71"/>
        <v>0</v>
      </c>
      <c r="AB340" s="36">
        <f t="shared" si="71"/>
        <v>0</v>
      </c>
      <c r="AC340" s="59"/>
    </row>
    <row r="341" ht="15" spans="1:29">
      <c r="A341" s="43" t="s">
        <v>13141</v>
      </c>
      <c r="B341" s="317" t="s">
        <v>13142</v>
      </c>
      <c r="C341" s="318">
        <f t="shared" si="69"/>
        <v>0</v>
      </c>
      <c r="D341" s="36">
        <f t="shared" ref="D341:M350" si="72">SUMPRODUCT(D$377:D$599*(LEFT($A$377:$A$599,LEN($A341))=$A341))</f>
        <v>0</v>
      </c>
      <c r="E341" s="36">
        <f t="shared" si="72"/>
        <v>0</v>
      </c>
      <c r="F341" s="36">
        <f t="shared" si="72"/>
        <v>0</v>
      </c>
      <c r="G341" s="36">
        <f t="shared" si="72"/>
        <v>0</v>
      </c>
      <c r="H341" s="36">
        <f t="shared" si="72"/>
        <v>0</v>
      </c>
      <c r="I341" s="36">
        <f t="shared" si="72"/>
        <v>0</v>
      </c>
      <c r="J341" s="36">
        <f t="shared" si="72"/>
        <v>0</v>
      </c>
      <c r="K341" s="36">
        <f t="shared" si="72"/>
        <v>0</v>
      </c>
      <c r="L341" s="36">
        <f t="shared" si="72"/>
        <v>0</v>
      </c>
      <c r="M341" s="36">
        <f t="shared" si="72"/>
        <v>0</v>
      </c>
      <c r="N341" s="36">
        <f t="shared" ref="N341:AB350" si="73">SUMPRODUCT(N$377:N$599*(LEFT($A$377:$A$599,LEN($A341))=$A341))</f>
        <v>0</v>
      </c>
      <c r="O341" s="36">
        <f t="shared" si="73"/>
        <v>0</v>
      </c>
      <c r="P341" s="36">
        <f t="shared" si="73"/>
        <v>0</v>
      </c>
      <c r="Q341" s="36">
        <f t="shared" si="73"/>
        <v>0</v>
      </c>
      <c r="R341" s="36">
        <f t="shared" si="73"/>
        <v>0</v>
      </c>
      <c r="S341" s="36">
        <f t="shared" si="73"/>
        <v>0</v>
      </c>
      <c r="T341" s="36">
        <f t="shared" si="73"/>
        <v>0</v>
      </c>
      <c r="U341" s="36">
        <f t="shared" si="73"/>
        <v>0</v>
      </c>
      <c r="V341" s="36">
        <f t="shared" si="73"/>
        <v>0</v>
      </c>
      <c r="W341" s="36">
        <f t="shared" si="73"/>
        <v>0</v>
      </c>
      <c r="X341" s="36">
        <f t="shared" si="73"/>
        <v>0</v>
      </c>
      <c r="Y341" s="36">
        <f t="shared" si="73"/>
        <v>0</v>
      </c>
      <c r="Z341" s="36">
        <f t="shared" si="73"/>
        <v>0</v>
      </c>
      <c r="AA341" s="36">
        <f t="shared" si="73"/>
        <v>0</v>
      </c>
      <c r="AB341" s="36">
        <f t="shared" si="73"/>
        <v>0</v>
      </c>
      <c r="AC341" s="59"/>
    </row>
    <row r="342" ht="15" spans="1:29">
      <c r="A342" s="43" t="s">
        <v>13143</v>
      </c>
      <c r="B342" s="317" t="s">
        <v>13144</v>
      </c>
      <c r="C342" s="318">
        <f t="shared" si="69"/>
        <v>0</v>
      </c>
      <c r="D342" s="36">
        <f t="shared" si="72"/>
        <v>0</v>
      </c>
      <c r="E342" s="36">
        <f t="shared" si="72"/>
        <v>0</v>
      </c>
      <c r="F342" s="36">
        <f t="shared" si="72"/>
        <v>0</v>
      </c>
      <c r="G342" s="36">
        <f t="shared" si="72"/>
        <v>0</v>
      </c>
      <c r="H342" s="36">
        <f t="shared" si="72"/>
        <v>0</v>
      </c>
      <c r="I342" s="36">
        <f t="shared" si="72"/>
        <v>0</v>
      </c>
      <c r="J342" s="36">
        <f t="shared" si="72"/>
        <v>0</v>
      </c>
      <c r="K342" s="36">
        <f t="shared" si="72"/>
        <v>0</v>
      </c>
      <c r="L342" s="36">
        <f t="shared" si="72"/>
        <v>0</v>
      </c>
      <c r="M342" s="36">
        <f t="shared" si="72"/>
        <v>0</v>
      </c>
      <c r="N342" s="36">
        <f t="shared" si="73"/>
        <v>0</v>
      </c>
      <c r="O342" s="36">
        <f t="shared" si="73"/>
        <v>0</v>
      </c>
      <c r="P342" s="36">
        <f t="shared" si="73"/>
        <v>0</v>
      </c>
      <c r="Q342" s="36">
        <f t="shared" si="73"/>
        <v>0</v>
      </c>
      <c r="R342" s="36">
        <f t="shared" si="73"/>
        <v>0</v>
      </c>
      <c r="S342" s="36">
        <f t="shared" si="73"/>
        <v>0</v>
      </c>
      <c r="T342" s="36">
        <f t="shared" si="73"/>
        <v>0</v>
      </c>
      <c r="U342" s="36">
        <f t="shared" si="73"/>
        <v>0</v>
      </c>
      <c r="V342" s="36">
        <f t="shared" si="73"/>
        <v>0</v>
      </c>
      <c r="W342" s="36">
        <f t="shared" si="73"/>
        <v>0</v>
      </c>
      <c r="X342" s="36">
        <f t="shared" si="73"/>
        <v>0</v>
      </c>
      <c r="Y342" s="36">
        <f t="shared" si="73"/>
        <v>0</v>
      </c>
      <c r="Z342" s="36">
        <f t="shared" si="73"/>
        <v>0</v>
      </c>
      <c r="AA342" s="36">
        <f t="shared" si="73"/>
        <v>0</v>
      </c>
      <c r="AB342" s="36">
        <f t="shared" si="73"/>
        <v>0</v>
      </c>
      <c r="AC342" s="59"/>
    </row>
    <row r="343" ht="15" spans="1:29">
      <c r="A343" s="43" t="s">
        <v>13145</v>
      </c>
      <c r="B343" s="317" t="s">
        <v>13146</v>
      </c>
      <c r="C343" s="318">
        <f t="shared" si="69"/>
        <v>0</v>
      </c>
      <c r="D343" s="36">
        <f t="shared" si="72"/>
        <v>0</v>
      </c>
      <c r="E343" s="36">
        <f t="shared" si="72"/>
        <v>0</v>
      </c>
      <c r="F343" s="36">
        <f t="shared" si="72"/>
        <v>0</v>
      </c>
      <c r="G343" s="36">
        <f t="shared" si="72"/>
        <v>0</v>
      </c>
      <c r="H343" s="36">
        <f t="shared" si="72"/>
        <v>0</v>
      </c>
      <c r="I343" s="36">
        <f t="shared" si="72"/>
        <v>0</v>
      </c>
      <c r="J343" s="36">
        <f t="shared" si="72"/>
        <v>0</v>
      </c>
      <c r="K343" s="36">
        <f t="shared" si="72"/>
        <v>0</v>
      </c>
      <c r="L343" s="36">
        <f t="shared" si="72"/>
        <v>0</v>
      </c>
      <c r="M343" s="36">
        <f t="shared" si="72"/>
        <v>0</v>
      </c>
      <c r="N343" s="36">
        <f t="shared" si="73"/>
        <v>0</v>
      </c>
      <c r="O343" s="36">
        <f t="shared" si="73"/>
        <v>0</v>
      </c>
      <c r="P343" s="36">
        <f t="shared" si="73"/>
        <v>0</v>
      </c>
      <c r="Q343" s="36">
        <f t="shared" si="73"/>
        <v>0</v>
      </c>
      <c r="R343" s="36">
        <f t="shared" si="73"/>
        <v>0</v>
      </c>
      <c r="S343" s="36">
        <f t="shared" si="73"/>
        <v>0</v>
      </c>
      <c r="T343" s="36">
        <f t="shared" si="73"/>
        <v>0</v>
      </c>
      <c r="U343" s="36">
        <f t="shared" si="73"/>
        <v>0</v>
      </c>
      <c r="V343" s="36">
        <f t="shared" si="73"/>
        <v>0</v>
      </c>
      <c r="W343" s="36">
        <f t="shared" si="73"/>
        <v>0</v>
      </c>
      <c r="X343" s="36">
        <f t="shared" si="73"/>
        <v>0</v>
      </c>
      <c r="Y343" s="36">
        <f t="shared" si="73"/>
        <v>0</v>
      </c>
      <c r="Z343" s="36">
        <f t="shared" si="73"/>
        <v>0</v>
      </c>
      <c r="AA343" s="36">
        <f t="shared" si="73"/>
        <v>0</v>
      </c>
      <c r="AB343" s="36">
        <f t="shared" si="73"/>
        <v>0</v>
      </c>
      <c r="AC343" s="59"/>
    </row>
    <row r="344" ht="15" spans="1:29">
      <c r="A344" s="43" t="s">
        <v>13147</v>
      </c>
      <c r="B344" s="317" t="s">
        <v>13148</v>
      </c>
      <c r="C344" s="318">
        <f t="shared" si="69"/>
        <v>0</v>
      </c>
      <c r="D344" s="36">
        <f t="shared" si="72"/>
        <v>0</v>
      </c>
      <c r="E344" s="36">
        <f t="shared" si="72"/>
        <v>0</v>
      </c>
      <c r="F344" s="36">
        <f t="shared" si="72"/>
        <v>0</v>
      </c>
      <c r="G344" s="36">
        <f t="shared" si="72"/>
        <v>0</v>
      </c>
      <c r="H344" s="36">
        <f t="shared" si="72"/>
        <v>0</v>
      </c>
      <c r="I344" s="36">
        <f t="shared" si="72"/>
        <v>0</v>
      </c>
      <c r="J344" s="36">
        <f t="shared" si="72"/>
        <v>0</v>
      </c>
      <c r="K344" s="36">
        <f t="shared" si="72"/>
        <v>0</v>
      </c>
      <c r="L344" s="36">
        <f t="shared" si="72"/>
        <v>0</v>
      </c>
      <c r="M344" s="36">
        <f t="shared" si="72"/>
        <v>0</v>
      </c>
      <c r="N344" s="36">
        <f t="shared" si="73"/>
        <v>0</v>
      </c>
      <c r="O344" s="36">
        <f t="shared" si="73"/>
        <v>0</v>
      </c>
      <c r="P344" s="36">
        <f t="shared" si="73"/>
        <v>0</v>
      </c>
      <c r="Q344" s="36">
        <f t="shared" si="73"/>
        <v>0</v>
      </c>
      <c r="R344" s="36">
        <f t="shared" si="73"/>
        <v>0</v>
      </c>
      <c r="S344" s="36">
        <f t="shared" si="73"/>
        <v>0</v>
      </c>
      <c r="T344" s="36">
        <f t="shared" si="73"/>
        <v>0</v>
      </c>
      <c r="U344" s="36">
        <f t="shared" si="73"/>
        <v>0</v>
      </c>
      <c r="V344" s="36">
        <f t="shared" si="73"/>
        <v>0</v>
      </c>
      <c r="W344" s="36">
        <f t="shared" si="73"/>
        <v>0</v>
      </c>
      <c r="X344" s="36">
        <f t="shared" si="73"/>
        <v>0</v>
      </c>
      <c r="Y344" s="36">
        <f t="shared" si="73"/>
        <v>0</v>
      </c>
      <c r="Z344" s="36">
        <f t="shared" si="73"/>
        <v>0</v>
      </c>
      <c r="AA344" s="36">
        <f t="shared" si="73"/>
        <v>0</v>
      </c>
      <c r="AB344" s="36">
        <f t="shared" si="73"/>
        <v>0</v>
      </c>
      <c r="AC344" s="59"/>
    </row>
    <row r="345" ht="15" spans="1:29">
      <c r="A345" s="43" t="s">
        <v>13149</v>
      </c>
      <c r="B345" s="317" t="s">
        <v>13150</v>
      </c>
      <c r="C345" s="318">
        <f t="shared" si="69"/>
        <v>0</v>
      </c>
      <c r="D345" s="36">
        <f t="shared" si="72"/>
        <v>0</v>
      </c>
      <c r="E345" s="36">
        <f t="shared" si="72"/>
        <v>0</v>
      </c>
      <c r="F345" s="36">
        <f t="shared" si="72"/>
        <v>0</v>
      </c>
      <c r="G345" s="36">
        <f t="shared" si="72"/>
        <v>0</v>
      </c>
      <c r="H345" s="36">
        <f t="shared" si="72"/>
        <v>0</v>
      </c>
      <c r="I345" s="36">
        <f t="shared" si="72"/>
        <v>0</v>
      </c>
      <c r="J345" s="36">
        <f t="shared" si="72"/>
        <v>0</v>
      </c>
      <c r="K345" s="36">
        <f t="shared" si="72"/>
        <v>0</v>
      </c>
      <c r="L345" s="36">
        <f t="shared" si="72"/>
        <v>0</v>
      </c>
      <c r="M345" s="36">
        <f t="shared" si="72"/>
        <v>0</v>
      </c>
      <c r="N345" s="36">
        <f t="shared" si="73"/>
        <v>0</v>
      </c>
      <c r="O345" s="36">
        <f t="shared" si="73"/>
        <v>0</v>
      </c>
      <c r="P345" s="36">
        <f t="shared" si="73"/>
        <v>0</v>
      </c>
      <c r="Q345" s="36">
        <f t="shared" si="73"/>
        <v>0</v>
      </c>
      <c r="R345" s="36">
        <f t="shared" si="73"/>
        <v>0</v>
      </c>
      <c r="S345" s="36">
        <f t="shared" si="73"/>
        <v>0</v>
      </c>
      <c r="T345" s="36">
        <f t="shared" si="73"/>
        <v>0</v>
      </c>
      <c r="U345" s="36">
        <f t="shared" si="73"/>
        <v>0</v>
      </c>
      <c r="V345" s="36">
        <f t="shared" si="73"/>
        <v>0</v>
      </c>
      <c r="W345" s="36">
        <f t="shared" si="73"/>
        <v>0</v>
      </c>
      <c r="X345" s="36">
        <f t="shared" si="73"/>
        <v>0</v>
      </c>
      <c r="Y345" s="36">
        <f t="shared" si="73"/>
        <v>0</v>
      </c>
      <c r="Z345" s="36">
        <f t="shared" si="73"/>
        <v>0</v>
      </c>
      <c r="AA345" s="36">
        <f t="shared" si="73"/>
        <v>0</v>
      </c>
      <c r="AB345" s="36">
        <f t="shared" si="73"/>
        <v>0</v>
      </c>
      <c r="AC345" s="59"/>
    </row>
    <row r="346" ht="15" spans="1:29">
      <c r="A346" s="43" t="s">
        <v>13151</v>
      </c>
      <c r="B346" s="317" t="s">
        <v>13152</v>
      </c>
      <c r="C346" s="318">
        <f t="shared" si="69"/>
        <v>0</v>
      </c>
      <c r="D346" s="36">
        <f t="shared" si="72"/>
        <v>0</v>
      </c>
      <c r="E346" s="36">
        <f t="shared" si="72"/>
        <v>0</v>
      </c>
      <c r="F346" s="36">
        <f t="shared" si="72"/>
        <v>0</v>
      </c>
      <c r="G346" s="36">
        <f t="shared" si="72"/>
        <v>0</v>
      </c>
      <c r="H346" s="36">
        <f t="shared" si="72"/>
        <v>0</v>
      </c>
      <c r="I346" s="36">
        <f t="shared" si="72"/>
        <v>0</v>
      </c>
      <c r="J346" s="36">
        <f t="shared" si="72"/>
        <v>0</v>
      </c>
      <c r="K346" s="36">
        <f t="shared" si="72"/>
        <v>0</v>
      </c>
      <c r="L346" s="36">
        <f t="shared" si="72"/>
        <v>0</v>
      </c>
      <c r="M346" s="36">
        <f t="shared" si="72"/>
        <v>0</v>
      </c>
      <c r="N346" s="36">
        <f t="shared" si="73"/>
        <v>0</v>
      </c>
      <c r="O346" s="36">
        <f t="shared" si="73"/>
        <v>0</v>
      </c>
      <c r="P346" s="36">
        <f t="shared" si="73"/>
        <v>0</v>
      </c>
      <c r="Q346" s="36">
        <f t="shared" si="73"/>
        <v>0</v>
      </c>
      <c r="R346" s="36">
        <f t="shared" si="73"/>
        <v>0</v>
      </c>
      <c r="S346" s="36">
        <f t="shared" si="73"/>
        <v>0</v>
      </c>
      <c r="T346" s="36">
        <f t="shared" si="73"/>
        <v>0</v>
      </c>
      <c r="U346" s="36">
        <f t="shared" si="73"/>
        <v>0</v>
      </c>
      <c r="V346" s="36">
        <f t="shared" si="73"/>
        <v>0</v>
      </c>
      <c r="W346" s="36">
        <f t="shared" si="73"/>
        <v>0</v>
      </c>
      <c r="X346" s="36">
        <f t="shared" si="73"/>
        <v>0</v>
      </c>
      <c r="Y346" s="36">
        <f t="shared" si="73"/>
        <v>0</v>
      </c>
      <c r="Z346" s="36">
        <f t="shared" si="73"/>
        <v>0</v>
      </c>
      <c r="AA346" s="36">
        <f t="shared" si="73"/>
        <v>0</v>
      </c>
      <c r="AB346" s="36">
        <f t="shared" si="73"/>
        <v>0</v>
      </c>
      <c r="AC346" s="59"/>
    </row>
    <row r="347" ht="15" spans="1:29">
      <c r="A347" s="43" t="s">
        <v>13153</v>
      </c>
      <c r="B347" s="317" t="s">
        <v>13154</v>
      </c>
      <c r="C347" s="318">
        <f t="shared" si="69"/>
        <v>0</v>
      </c>
      <c r="D347" s="36">
        <f t="shared" si="72"/>
        <v>0</v>
      </c>
      <c r="E347" s="36">
        <f t="shared" si="72"/>
        <v>0</v>
      </c>
      <c r="F347" s="36">
        <f t="shared" si="72"/>
        <v>0</v>
      </c>
      <c r="G347" s="36">
        <f t="shared" si="72"/>
        <v>0</v>
      </c>
      <c r="H347" s="36">
        <f t="shared" si="72"/>
        <v>0</v>
      </c>
      <c r="I347" s="36">
        <f t="shared" si="72"/>
        <v>0</v>
      </c>
      <c r="J347" s="36">
        <f t="shared" si="72"/>
        <v>0</v>
      </c>
      <c r="K347" s="36">
        <f t="shared" si="72"/>
        <v>0</v>
      </c>
      <c r="L347" s="36">
        <f t="shared" si="72"/>
        <v>0</v>
      </c>
      <c r="M347" s="36">
        <f t="shared" si="72"/>
        <v>0</v>
      </c>
      <c r="N347" s="36">
        <f t="shared" si="73"/>
        <v>0</v>
      </c>
      <c r="O347" s="36">
        <f t="shared" si="73"/>
        <v>0</v>
      </c>
      <c r="P347" s="36">
        <f t="shared" si="73"/>
        <v>0</v>
      </c>
      <c r="Q347" s="36">
        <f t="shared" si="73"/>
        <v>0</v>
      </c>
      <c r="R347" s="36">
        <f t="shared" si="73"/>
        <v>0</v>
      </c>
      <c r="S347" s="36">
        <f t="shared" si="73"/>
        <v>0</v>
      </c>
      <c r="T347" s="36">
        <f t="shared" si="73"/>
        <v>0</v>
      </c>
      <c r="U347" s="36">
        <f t="shared" si="73"/>
        <v>0</v>
      </c>
      <c r="V347" s="36">
        <f t="shared" si="73"/>
        <v>0</v>
      </c>
      <c r="W347" s="36">
        <f t="shared" si="73"/>
        <v>0</v>
      </c>
      <c r="X347" s="36">
        <f t="shared" si="73"/>
        <v>0</v>
      </c>
      <c r="Y347" s="36">
        <f t="shared" si="73"/>
        <v>0</v>
      </c>
      <c r="Z347" s="36">
        <f t="shared" si="73"/>
        <v>0</v>
      </c>
      <c r="AA347" s="36">
        <f t="shared" si="73"/>
        <v>0</v>
      </c>
      <c r="AB347" s="36">
        <f t="shared" si="73"/>
        <v>0</v>
      </c>
      <c r="AC347" s="59"/>
    </row>
    <row r="348" ht="15" spans="1:29">
      <c r="A348" s="43" t="s">
        <v>13155</v>
      </c>
      <c r="B348" s="317" t="s">
        <v>13156</v>
      </c>
      <c r="C348" s="318">
        <f t="shared" si="69"/>
        <v>0</v>
      </c>
      <c r="D348" s="36">
        <f t="shared" si="72"/>
        <v>0</v>
      </c>
      <c r="E348" s="36">
        <f t="shared" si="72"/>
        <v>0</v>
      </c>
      <c r="F348" s="36">
        <f t="shared" si="72"/>
        <v>0</v>
      </c>
      <c r="G348" s="36">
        <f t="shared" si="72"/>
        <v>0</v>
      </c>
      <c r="H348" s="36">
        <f t="shared" si="72"/>
        <v>0</v>
      </c>
      <c r="I348" s="36">
        <f t="shared" si="72"/>
        <v>0</v>
      </c>
      <c r="J348" s="36">
        <f t="shared" si="72"/>
        <v>0</v>
      </c>
      <c r="K348" s="36">
        <f t="shared" si="72"/>
        <v>0</v>
      </c>
      <c r="L348" s="36">
        <f t="shared" si="72"/>
        <v>0</v>
      </c>
      <c r="M348" s="36">
        <f t="shared" si="72"/>
        <v>0</v>
      </c>
      <c r="N348" s="36">
        <f t="shared" si="73"/>
        <v>0</v>
      </c>
      <c r="O348" s="36">
        <f t="shared" si="73"/>
        <v>0</v>
      </c>
      <c r="P348" s="36">
        <f t="shared" si="73"/>
        <v>0</v>
      </c>
      <c r="Q348" s="36">
        <f t="shared" si="73"/>
        <v>0</v>
      </c>
      <c r="R348" s="36">
        <f t="shared" si="73"/>
        <v>0</v>
      </c>
      <c r="S348" s="36">
        <f t="shared" si="73"/>
        <v>0</v>
      </c>
      <c r="T348" s="36">
        <f t="shared" si="73"/>
        <v>0</v>
      </c>
      <c r="U348" s="36">
        <f t="shared" si="73"/>
        <v>0</v>
      </c>
      <c r="V348" s="36">
        <f t="shared" si="73"/>
        <v>0</v>
      </c>
      <c r="W348" s="36">
        <f t="shared" si="73"/>
        <v>0</v>
      </c>
      <c r="X348" s="36">
        <f t="shared" si="73"/>
        <v>0</v>
      </c>
      <c r="Y348" s="36">
        <f t="shared" si="73"/>
        <v>0</v>
      </c>
      <c r="Z348" s="36">
        <f t="shared" si="73"/>
        <v>0</v>
      </c>
      <c r="AA348" s="36">
        <f t="shared" si="73"/>
        <v>0</v>
      </c>
      <c r="AB348" s="36">
        <f t="shared" si="73"/>
        <v>0</v>
      </c>
      <c r="AC348" s="59"/>
    </row>
    <row r="349" ht="15" spans="1:29">
      <c r="A349" s="43" t="s">
        <v>13157</v>
      </c>
      <c r="B349" s="317" t="s">
        <v>13158</v>
      </c>
      <c r="C349" s="318">
        <f t="shared" si="69"/>
        <v>0</v>
      </c>
      <c r="D349" s="36">
        <f t="shared" si="72"/>
        <v>0</v>
      </c>
      <c r="E349" s="36">
        <f t="shared" si="72"/>
        <v>0</v>
      </c>
      <c r="F349" s="36">
        <f t="shared" si="72"/>
        <v>0</v>
      </c>
      <c r="G349" s="36">
        <f t="shared" si="72"/>
        <v>0</v>
      </c>
      <c r="H349" s="36">
        <f t="shared" si="72"/>
        <v>0</v>
      </c>
      <c r="I349" s="36">
        <f t="shared" si="72"/>
        <v>0</v>
      </c>
      <c r="J349" s="36">
        <f t="shared" si="72"/>
        <v>0</v>
      </c>
      <c r="K349" s="36">
        <f t="shared" si="72"/>
        <v>0</v>
      </c>
      <c r="L349" s="36">
        <f t="shared" si="72"/>
        <v>0</v>
      </c>
      <c r="M349" s="36">
        <f t="shared" si="72"/>
        <v>0</v>
      </c>
      <c r="N349" s="36">
        <f t="shared" si="73"/>
        <v>0</v>
      </c>
      <c r="O349" s="36">
        <f t="shared" si="73"/>
        <v>0</v>
      </c>
      <c r="P349" s="36">
        <f t="shared" si="73"/>
        <v>0</v>
      </c>
      <c r="Q349" s="36">
        <f t="shared" si="73"/>
        <v>0</v>
      </c>
      <c r="R349" s="36">
        <f t="shared" si="73"/>
        <v>0</v>
      </c>
      <c r="S349" s="36">
        <f t="shared" si="73"/>
        <v>0</v>
      </c>
      <c r="T349" s="36">
        <f t="shared" si="73"/>
        <v>0</v>
      </c>
      <c r="U349" s="36">
        <f t="shared" si="73"/>
        <v>0</v>
      </c>
      <c r="V349" s="36">
        <f t="shared" si="73"/>
        <v>0</v>
      </c>
      <c r="W349" s="36">
        <f t="shared" si="73"/>
        <v>0</v>
      </c>
      <c r="X349" s="36">
        <f t="shared" si="73"/>
        <v>0</v>
      </c>
      <c r="Y349" s="36">
        <f t="shared" si="73"/>
        <v>0</v>
      </c>
      <c r="Z349" s="36">
        <f t="shared" si="73"/>
        <v>0</v>
      </c>
      <c r="AA349" s="36">
        <f t="shared" si="73"/>
        <v>0</v>
      </c>
      <c r="AB349" s="36">
        <f t="shared" si="73"/>
        <v>0</v>
      </c>
      <c r="AC349" s="59"/>
    </row>
    <row r="350" ht="15" spans="1:29">
      <c r="A350" s="43" t="s">
        <v>13159</v>
      </c>
      <c r="B350" s="317" t="s">
        <v>13160</v>
      </c>
      <c r="C350" s="318">
        <f t="shared" si="69"/>
        <v>0</v>
      </c>
      <c r="D350" s="36">
        <f t="shared" si="72"/>
        <v>0</v>
      </c>
      <c r="E350" s="36">
        <f t="shared" si="72"/>
        <v>0</v>
      </c>
      <c r="F350" s="36">
        <f t="shared" si="72"/>
        <v>0</v>
      </c>
      <c r="G350" s="36">
        <f t="shared" si="72"/>
        <v>0</v>
      </c>
      <c r="H350" s="36">
        <f t="shared" si="72"/>
        <v>0</v>
      </c>
      <c r="I350" s="36">
        <f t="shared" si="72"/>
        <v>0</v>
      </c>
      <c r="J350" s="36">
        <f t="shared" si="72"/>
        <v>0</v>
      </c>
      <c r="K350" s="36">
        <f t="shared" si="72"/>
        <v>0</v>
      </c>
      <c r="L350" s="36">
        <f t="shared" si="72"/>
        <v>0</v>
      </c>
      <c r="M350" s="36">
        <f t="shared" si="72"/>
        <v>0</v>
      </c>
      <c r="N350" s="36">
        <f t="shared" si="73"/>
        <v>0</v>
      </c>
      <c r="O350" s="36">
        <f t="shared" si="73"/>
        <v>0</v>
      </c>
      <c r="P350" s="36">
        <f t="shared" si="73"/>
        <v>0</v>
      </c>
      <c r="Q350" s="36">
        <f t="shared" si="73"/>
        <v>0</v>
      </c>
      <c r="R350" s="36">
        <f t="shared" si="73"/>
        <v>0</v>
      </c>
      <c r="S350" s="36">
        <f t="shared" si="73"/>
        <v>0</v>
      </c>
      <c r="T350" s="36">
        <f t="shared" si="73"/>
        <v>0</v>
      </c>
      <c r="U350" s="36">
        <f t="shared" si="73"/>
        <v>0</v>
      </c>
      <c r="V350" s="36">
        <f t="shared" si="73"/>
        <v>0</v>
      </c>
      <c r="W350" s="36">
        <f t="shared" si="73"/>
        <v>0</v>
      </c>
      <c r="X350" s="36">
        <f t="shared" si="73"/>
        <v>0</v>
      </c>
      <c r="Y350" s="36">
        <f t="shared" si="73"/>
        <v>0</v>
      </c>
      <c r="Z350" s="36">
        <f t="shared" si="73"/>
        <v>0</v>
      </c>
      <c r="AA350" s="36">
        <f t="shared" si="73"/>
        <v>0</v>
      </c>
      <c r="AB350" s="36">
        <f t="shared" si="73"/>
        <v>0</v>
      </c>
      <c r="AC350" s="59"/>
    </row>
    <row r="351" ht="15" spans="1:29">
      <c r="A351" s="43" t="s">
        <v>13161</v>
      </c>
      <c r="B351" s="317" t="s">
        <v>13162</v>
      </c>
      <c r="C351" s="318">
        <f t="shared" si="69"/>
        <v>0</v>
      </c>
      <c r="D351" s="36">
        <f t="shared" ref="D351:M360" si="74">SUMPRODUCT(D$377:D$599*(LEFT($A$377:$A$599,LEN($A351))=$A351))</f>
        <v>0</v>
      </c>
      <c r="E351" s="36">
        <f t="shared" si="74"/>
        <v>0</v>
      </c>
      <c r="F351" s="36">
        <f t="shared" si="74"/>
        <v>0</v>
      </c>
      <c r="G351" s="36">
        <f t="shared" si="74"/>
        <v>0</v>
      </c>
      <c r="H351" s="36">
        <f t="shared" si="74"/>
        <v>0</v>
      </c>
      <c r="I351" s="36">
        <f t="shared" si="74"/>
        <v>0</v>
      </c>
      <c r="J351" s="36">
        <f t="shared" si="74"/>
        <v>0</v>
      </c>
      <c r="K351" s="36">
        <f t="shared" si="74"/>
        <v>0</v>
      </c>
      <c r="L351" s="36">
        <f t="shared" si="74"/>
        <v>0</v>
      </c>
      <c r="M351" s="36">
        <f t="shared" si="74"/>
        <v>0</v>
      </c>
      <c r="N351" s="36">
        <f t="shared" ref="N351:AB360" si="75">SUMPRODUCT(N$377:N$599*(LEFT($A$377:$A$599,LEN($A351))=$A351))</f>
        <v>0</v>
      </c>
      <c r="O351" s="36">
        <f t="shared" si="75"/>
        <v>0</v>
      </c>
      <c r="P351" s="36">
        <f t="shared" si="75"/>
        <v>0</v>
      </c>
      <c r="Q351" s="36">
        <f t="shared" si="75"/>
        <v>0</v>
      </c>
      <c r="R351" s="36">
        <f t="shared" si="75"/>
        <v>0</v>
      </c>
      <c r="S351" s="36">
        <f t="shared" si="75"/>
        <v>0</v>
      </c>
      <c r="T351" s="36">
        <f t="shared" si="75"/>
        <v>0</v>
      </c>
      <c r="U351" s="36">
        <f t="shared" si="75"/>
        <v>0</v>
      </c>
      <c r="V351" s="36">
        <f t="shared" si="75"/>
        <v>0</v>
      </c>
      <c r="W351" s="36">
        <f t="shared" si="75"/>
        <v>0</v>
      </c>
      <c r="X351" s="36">
        <f t="shared" si="75"/>
        <v>0</v>
      </c>
      <c r="Y351" s="36">
        <f t="shared" si="75"/>
        <v>0</v>
      </c>
      <c r="Z351" s="36">
        <f t="shared" si="75"/>
        <v>0</v>
      </c>
      <c r="AA351" s="36">
        <f t="shared" si="75"/>
        <v>0</v>
      </c>
      <c r="AB351" s="36">
        <f t="shared" si="75"/>
        <v>0</v>
      </c>
      <c r="AC351" s="59"/>
    </row>
    <row r="352" ht="15" spans="1:29">
      <c r="A352" s="43" t="s">
        <v>13163</v>
      </c>
      <c r="B352" s="317" t="s">
        <v>13164</v>
      </c>
      <c r="C352" s="318">
        <f t="shared" si="69"/>
        <v>0</v>
      </c>
      <c r="D352" s="36">
        <f t="shared" si="74"/>
        <v>0</v>
      </c>
      <c r="E352" s="36">
        <f t="shared" si="74"/>
        <v>0</v>
      </c>
      <c r="F352" s="36">
        <f t="shared" si="74"/>
        <v>0</v>
      </c>
      <c r="G352" s="36">
        <f t="shared" si="74"/>
        <v>0</v>
      </c>
      <c r="H352" s="36">
        <f t="shared" si="74"/>
        <v>0</v>
      </c>
      <c r="I352" s="36">
        <f t="shared" si="74"/>
        <v>0</v>
      </c>
      <c r="J352" s="36">
        <f t="shared" si="74"/>
        <v>0</v>
      </c>
      <c r="K352" s="36">
        <f t="shared" si="74"/>
        <v>0</v>
      </c>
      <c r="L352" s="36">
        <f t="shared" si="74"/>
        <v>0</v>
      </c>
      <c r="M352" s="36">
        <f t="shared" si="74"/>
        <v>0</v>
      </c>
      <c r="N352" s="36">
        <f t="shared" si="75"/>
        <v>0</v>
      </c>
      <c r="O352" s="36">
        <f t="shared" si="75"/>
        <v>0</v>
      </c>
      <c r="P352" s="36">
        <f t="shared" si="75"/>
        <v>0</v>
      </c>
      <c r="Q352" s="36">
        <f t="shared" si="75"/>
        <v>0</v>
      </c>
      <c r="R352" s="36">
        <f t="shared" si="75"/>
        <v>0</v>
      </c>
      <c r="S352" s="36">
        <f t="shared" si="75"/>
        <v>0</v>
      </c>
      <c r="T352" s="36">
        <f t="shared" si="75"/>
        <v>0</v>
      </c>
      <c r="U352" s="36">
        <f t="shared" si="75"/>
        <v>0</v>
      </c>
      <c r="V352" s="36">
        <f t="shared" si="75"/>
        <v>0</v>
      </c>
      <c r="W352" s="36">
        <f t="shared" si="75"/>
        <v>0</v>
      </c>
      <c r="X352" s="36">
        <f t="shared" si="75"/>
        <v>0</v>
      </c>
      <c r="Y352" s="36">
        <f t="shared" si="75"/>
        <v>0</v>
      </c>
      <c r="Z352" s="36">
        <f t="shared" si="75"/>
        <v>0</v>
      </c>
      <c r="AA352" s="36">
        <f t="shared" si="75"/>
        <v>0</v>
      </c>
      <c r="AB352" s="36">
        <f t="shared" si="75"/>
        <v>0</v>
      </c>
      <c r="AC352" s="59"/>
    </row>
    <row r="353" ht="15" spans="1:29">
      <c r="A353" s="43" t="s">
        <v>13165</v>
      </c>
      <c r="B353" s="317" t="s">
        <v>13166</v>
      </c>
      <c r="C353" s="318">
        <f t="shared" si="69"/>
        <v>0</v>
      </c>
      <c r="D353" s="36">
        <f t="shared" si="74"/>
        <v>0</v>
      </c>
      <c r="E353" s="36">
        <f t="shared" si="74"/>
        <v>0</v>
      </c>
      <c r="F353" s="36">
        <f t="shared" si="74"/>
        <v>0</v>
      </c>
      <c r="G353" s="36">
        <f t="shared" si="74"/>
        <v>0</v>
      </c>
      <c r="H353" s="36">
        <f t="shared" si="74"/>
        <v>0</v>
      </c>
      <c r="I353" s="36">
        <f t="shared" si="74"/>
        <v>0</v>
      </c>
      <c r="J353" s="36">
        <f t="shared" si="74"/>
        <v>0</v>
      </c>
      <c r="K353" s="36">
        <f t="shared" si="74"/>
        <v>0</v>
      </c>
      <c r="L353" s="36">
        <f t="shared" si="74"/>
        <v>0</v>
      </c>
      <c r="M353" s="36">
        <f t="shared" si="74"/>
        <v>0</v>
      </c>
      <c r="N353" s="36">
        <f t="shared" si="75"/>
        <v>0</v>
      </c>
      <c r="O353" s="36">
        <f t="shared" si="75"/>
        <v>0</v>
      </c>
      <c r="P353" s="36">
        <f t="shared" si="75"/>
        <v>0</v>
      </c>
      <c r="Q353" s="36">
        <f t="shared" si="75"/>
        <v>0</v>
      </c>
      <c r="R353" s="36">
        <f t="shared" si="75"/>
        <v>0</v>
      </c>
      <c r="S353" s="36">
        <f t="shared" si="75"/>
        <v>0</v>
      </c>
      <c r="T353" s="36">
        <f t="shared" si="75"/>
        <v>0</v>
      </c>
      <c r="U353" s="36">
        <f t="shared" si="75"/>
        <v>0</v>
      </c>
      <c r="V353" s="36">
        <f t="shared" si="75"/>
        <v>0</v>
      </c>
      <c r="W353" s="36">
        <f t="shared" si="75"/>
        <v>0</v>
      </c>
      <c r="X353" s="36">
        <f t="shared" si="75"/>
        <v>0</v>
      </c>
      <c r="Y353" s="36">
        <f t="shared" si="75"/>
        <v>0</v>
      </c>
      <c r="Z353" s="36">
        <f t="shared" si="75"/>
        <v>0</v>
      </c>
      <c r="AA353" s="36">
        <f t="shared" si="75"/>
        <v>0</v>
      </c>
      <c r="AB353" s="36">
        <f t="shared" si="75"/>
        <v>0</v>
      </c>
      <c r="AC353" s="59"/>
    </row>
    <row r="354" ht="15" spans="1:29">
      <c r="A354" s="43" t="s">
        <v>13167</v>
      </c>
      <c r="B354" s="317" t="s">
        <v>13168</v>
      </c>
      <c r="C354" s="318">
        <f t="shared" si="69"/>
        <v>0</v>
      </c>
      <c r="D354" s="36">
        <f t="shared" si="74"/>
        <v>0</v>
      </c>
      <c r="E354" s="36">
        <f t="shared" si="74"/>
        <v>0</v>
      </c>
      <c r="F354" s="36">
        <f t="shared" si="74"/>
        <v>0</v>
      </c>
      <c r="G354" s="36">
        <f t="shared" si="74"/>
        <v>0</v>
      </c>
      <c r="H354" s="36">
        <f t="shared" si="74"/>
        <v>0</v>
      </c>
      <c r="I354" s="36">
        <f t="shared" si="74"/>
        <v>0</v>
      </c>
      <c r="J354" s="36">
        <f t="shared" si="74"/>
        <v>0</v>
      </c>
      <c r="K354" s="36">
        <f t="shared" si="74"/>
        <v>0</v>
      </c>
      <c r="L354" s="36">
        <f t="shared" si="74"/>
        <v>0</v>
      </c>
      <c r="M354" s="36">
        <f t="shared" si="74"/>
        <v>0</v>
      </c>
      <c r="N354" s="36">
        <f t="shared" si="75"/>
        <v>0</v>
      </c>
      <c r="O354" s="36">
        <f t="shared" si="75"/>
        <v>0</v>
      </c>
      <c r="P354" s="36">
        <f t="shared" si="75"/>
        <v>0</v>
      </c>
      <c r="Q354" s="36">
        <f t="shared" si="75"/>
        <v>0</v>
      </c>
      <c r="R354" s="36">
        <f t="shared" si="75"/>
        <v>0</v>
      </c>
      <c r="S354" s="36">
        <f t="shared" si="75"/>
        <v>0</v>
      </c>
      <c r="T354" s="36">
        <f t="shared" si="75"/>
        <v>0</v>
      </c>
      <c r="U354" s="36">
        <f t="shared" si="75"/>
        <v>0</v>
      </c>
      <c r="V354" s="36">
        <f t="shared" si="75"/>
        <v>0</v>
      </c>
      <c r="W354" s="36">
        <f t="shared" si="75"/>
        <v>0</v>
      </c>
      <c r="X354" s="36">
        <f t="shared" si="75"/>
        <v>0</v>
      </c>
      <c r="Y354" s="36">
        <f t="shared" si="75"/>
        <v>0</v>
      </c>
      <c r="Z354" s="36">
        <f t="shared" si="75"/>
        <v>0</v>
      </c>
      <c r="AA354" s="36">
        <f t="shared" si="75"/>
        <v>0</v>
      </c>
      <c r="AB354" s="36">
        <f t="shared" si="75"/>
        <v>0</v>
      </c>
      <c r="AC354" s="59"/>
    </row>
    <row r="355" ht="15" spans="1:29">
      <c r="A355" s="43" t="s">
        <v>13169</v>
      </c>
      <c r="B355" s="317" t="s">
        <v>13170</v>
      </c>
      <c r="C355" s="318">
        <f t="shared" si="69"/>
        <v>0</v>
      </c>
      <c r="D355" s="36">
        <f t="shared" si="74"/>
        <v>0</v>
      </c>
      <c r="E355" s="36">
        <f t="shared" si="74"/>
        <v>0</v>
      </c>
      <c r="F355" s="36">
        <f t="shared" si="74"/>
        <v>0</v>
      </c>
      <c r="G355" s="36">
        <f t="shared" si="74"/>
        <v>0</v>
      </c>
      <c r="H355" s="36">
        <f t="shared" si="74"/>
        <v>0</v>
      </c>
      <c r="I355" s="36">
        <f t="shared" si="74"/>
        <v>0</v>
      </c>
      <c r="J355" s="36">
        <f t="shared" si="74"/>
        <v>0</v>
      </c>
      <c r="K355" s="36">
        <f t="shared" si="74"/>
        <v>0</v>
      </c>
      <c r="L355" s="36">
        <f t="shared" si="74"/>
        <v>0</v>
      </c>
      <c r="M355" s="36">
        <f t="shared" si="74"/>
        <v>0</v>
      </c>
      <c r="N355" s="36">
        <f t="shared" si="75"/>
        <v>0</v>
      </c>
      <c r="O355" s="36">
        <f t="shared" si="75"/>
        <v>0</v>
      </c>
      <c r="P355" s="36">
        <f t="shared" si="75"/>
        <v>0</v>
      </c>
      <c r="Q355" s="36">
        <f t="shared" si="75"/>
        <v>0</v>
      </c>
      <c r="R355" s="36">
        <f t="shared" si="75"/>
        <v>0</v>
      </c>
      <c r="S355" s="36">
        <f t="shared" si="75"/>
        <v>0</v>
      </c>
      <c r="T355" s="36">
        <f t="shared" si="75"/>
        <v>0</v>
      </c>
      <c r="U355" s="36">
        <f t="shared" si="75"/>
        <v>0</v>
      </c>
      <c r="V355" s="36">
        <f t="shared" si="75"/>
        <v>0</v>
      </c>
      <c r="W355" s="36">
        <f t="shared" si="75"/>
        <v>0</v>
      </c>
      <c r="X355" s="36">
        <f t="shared" si="75"/>
        <v>0</v>
      </c>
      <c r="Y355" s="36">
        <f t="shared" si="75"/>
        <v>0</v>
      </c>
      <c r="Z355" s="36">
        <f t="shared" si="75"/>
        <v>0</v>
      </c>
      <c r="AA355" s="36">
        <f t="shared" si="75"/>
        <v>0</v>
      </c>
      <c r="AB355" s="36">
        <f t="shared" si="75"/>
        <v>0</v>
      </c>
      <c r="AC355" s="59"/>
    </row>
    <row r="356" ht="15" spans="1:29">
      <c r="A356" s="43" t="s">
        <v>13171</v>
      </c>
      <c r="B356" s="317" t="s">
        <v>13172</v>
      </c>
      <c r="C356" s="318">
        <f t="shared" si="69"/>
        <v>0</v>
      </c>
      <c r="D356" s="36">
        <f t="shared" si="74"/>
        <v>0</v>
      </c>
      <c r="E356" s="36">
        <f t="shared" si="74"/>
        <v>0</v>
      </c>
      <c r="F356" s="36">
        <f t="shared" si="74"/>
        <v>0</v>
      </c>
      <c r="G356" s="36">
        <f t="shared" si="74"/>
        <v>0</v>
      </c>
      <c r="H356" s="36">
        <f t="shared" si="74"/>
        <v>0</v>
      </c>
      <c r="I356" s="36">
        <f t="shared" si="74"/>
        <v>0</v>
      </c>
      <c r="J356" s="36">
        <f t="shared" si="74"/>
        <v>0</v>
      </c>
      <c r="K356" s="36">
        <f t="shared" si="74"/>
        <v>0</v>
      </c>
      <c r="L356" s="36">
        <f t="shared" si="74"/>
        <v>0</v>
      </c>
      <c r="M356" s="36">
        <f t="shared" si="74"/>
        <v>0</v>
      </c>
      <c r="N356" s="36">
        <f t="shared" si="75"/>
        <v>0</v>
      </c>
      <c r="O356" s="36">
        <f t="shared" si="75"/>
        <v>0</v>
      </c>
      <c r="P356" s="36">
        <f t="shared" si="75"/>
        <v>0</v>
      </c>
      <c r="Q356" s="36">
        <f t="shared" si="75"/>
        <v>0</v>
      </c>
      <c r="R356" s="36">
        <f t="shared" si="75"/>
        <v>0</v>
      </c>
      <c r="S356" s="36">
        <f t="shared" si="75"/>
        <v>0</v>
      </c>
      <c r="T356" s="36">
        <f t="shared" si="75"/>
        <v>0</v>
      </c>
      <c r="U356" s="36">
        <f t="shared" si="75"/>
        <v>0</v>
      </c>
      <c r="V356" s="36">
        <f t="shared" si="75"/>
        <v>0</v>
      </c>
      <c r="W356" s="36">
        <f t="shared" si="75"/>
        <v>0</v>
      </c>
      <c r="X356" s="36">
        <f t="shared" si="75"/>
        <v>0</v>
      </c>
      <c r="Y356" s="36">
        <f t="shared" si="75"/>
        <v>0</v>
      </c>
      <c r="Z356" s="36">
        <f t="shared" si="75"/>
        <v>0</v>
      </c>
      <c r="AA356" s="36">
        <f t="shared" si="75"/>
        <v>0</v>
      </c>
      <c r="AB356" s="36">
        <f t="shared" si="75"/>
        <v>0</v>
      </c>
      <c r="AC356" s="59"/>
    </row>
    <row r="357" ht="15" spans="1:29">
      <c r="A357" s="43" t="s">
        <v>13173</v>
      </c>
      <c r="B357" s="317" t="s">
        <v>13174</v>
      </c>
      <c r="C357" s="318">
        <f t="shared" si="69"/>
        <v>0</v>
      </c>
      <c r="D357" s="36">
        <f t="shared" si="74"/>
        <v>0</v>
      </c>
      <c r="E357" s="36">
        <f t="shared" si="74"/>
        <v>0</v>
      </c>
      <c r="F357" s="36">
        <f t="shared" si="74"/>
        <v>0</v>
      </c>
      <c r="G357" s="36">
        <f t="shared" si="74"/>
        <v>0</v>
      </c>
      <c r="H357" s="36">
        <f t="shared" si="74"/>
        <v>0</v>
      </c>
      <c r="I357" s="36">
        <f t="shared" si="74"/>
        <v>0</v>
      </c>
      <c r="J357" s="36">
        <f t="shared" si="74"/>
        <v>0</v>
      </c>
      <c r="K357" s="36">
        <f t="shared" si="74"/>
        <v>0</v>
      </c>
      <c r="L357" s="36">
        <f t="shared" si="74"/>
        <v>0</v>
      </c>
      <c r="M357" s="36">
        <f t="shared" si="74"/>
        <v>0</v>
      </c>
      <c r="N357" s="36">
        <f t="shared" si="75"/>
        <v>0</v>
      </c>
      <c r="O357" s="36">
        <f t="shared" si="75"/>
        <v>0</v>
      </c>
      <c r="P357" s="36">
        <f t="shared" si="75"/>
        <v>0</v>
      </c>
      <c r="Q357" s="36">
        <f t="shared" si="75"/>
        <v>0</v>
      </c>
      <c r="R357" s="36">
        <f t="shared" si="75"/>
        <v>0</v>
      </c>
      <c r="S357" s="36">
        <f t="shared" si="75"/>
        <v>0</v>
      </c>
      <c r="T357" s="36">
        <f t="shared" si="75"/>
        <v>0</v>
      </c>
      <c r="U357" s="36">
        <f t="shared" si="75"/>
        <v>0</v>
      </c>
      <c r="V357" s="36">
        <f t="shared" si="75"/>
        <v>0</v>
      </c>
      <c r="W357" s="36">
        <f t="shared" si="75"/>
        <v>0</v>
      </c>
      <c r="X357" s="36">
        <f t="shared" si="75"/>
        <v>0</v>
      </c>
      <c r="Y357" s="36">
        <f t="shared" si="75"/>
        <v>0</v>
      </c>
      <c r="Z357" s="36">
        <f t="shared" si="75"/>
        <v>0</v>
      </c>
      <c r="AA357" s="36">
        <f t="shared" si="75"/>
        <v>0</v>
      </c>
      <c r="AB357" s="36">
        <f t="shared" si="75"/>
        <v>0</v>
      </c>
      <c r="AC357" s="59"/>
    </row>
    <row r="358" ht="15" spans="1:29">
      <c r="A358" s="43" t="s">
        <v>13175</v>
      </c>
      <c r="B358" s="317" t="s">
        <v>13176</v>
      </c>
      <c r="C358" s="318">
        <f t="shared" si="69"/>
        <v>0</v>
      </c>
      <c r="D358" s="36">
        <f t="shared" si="74"/>
        <v>0</v>
      </c>
      <c r="E358" s="36">
        <f t="shared" si="74"/>
        <v>0</v>
      </c>
      <c r="F358" s="36">
        <f t="shared" si="74"/>
        <v>0</v>
      </c>
      <c r="G358" s="36">
        <f t="shared" si="74"/>
        <v>0</v>
      </c>
      <c r="H358" s="36">
        <f t="shared" si="74"/>
        <v>0</v>
      </c>
      <c r="I358" s="36">
        <f t="shared" si="74"/>
        <v>0</v>
      </c>
      <c r="J358" s="36">
        <f t="shared" si="74"/>
        <v>0</v>
      </c>
      <c r="K358" s="36">
        <f t="shared" si="74"/>
        <v>0</v>
      </c>
      <c r="L358" s="36">
        <f t="shared" si="74"/>
        <v>0</v>
      </c>
      <c r="M358" s="36">
        <f t="shared" si="74"/>
        <v>0</v>
      </c>
      <c r="N358" s="36">
        <f t="shared" si="75"/>
        <v>0</v>
      </c>
      <c r="O358" s="36">
        <f t="shared" si="75"/>
        <v>0</v>
      </c>
      <c r="P358" s="36">
        <f t="shared" si="75"/>
        <v>0</v>
      </c>
      <c r="Q358" s="36">
        <f t="shared" si="75"/>
        <v>0</v>
      </c>
      <c r="R358" s="36">
        <f t="shared" si="75"/>
        <v>0</v>
      </c>
      <c r="S358" s="36">
        <f t="shared" si="75"/>
        <v>0</v>
      </c>
      <c r="T358" s="36">
        <f t="shared" si="75"/>
        <v>0</v>
      </c>
      <c r="U358" s="36">
        <f t="shared" si="75"/>
        <v>0</v>
      </c>
      <c r="V358" s="36">
        <f t="shared" si="75"/>
        <v>0</v>
      </c>
      <c r="W358" s="36">
        <f t="shared" si="75"/>
        <v>0</v>
      </c>
      <c r="X358" s="36">
        <f t="shared" si="75"/>
        <v>0</v>
      </c>
      <c r="Y358" s="36">
        <f t="shared" si="75"/>
        <v>0</v>
      </c>
      <c r="Z358" s="36">
        <f t="shared" si="75"/>
        <v>0</v>
      </c>
      <c r="AA358" s="36">
        <f t="shared" si="75"/>
        <v>0</v>
      </c>
      <c r="AB358" s="36">
        <f t="shared" si="75"/>
        <v>0</v>
      </c>
      <c r="AC358" s="59"/>
    </row>
    <row r="359" ht="15" spans="1:29">
      <c r="A359" s="43" t="s">
        <v>13177</v>
      </c>
      <c r="B359" s="317" t="s">
        <v>13178</v>
      </c>
      <c r="C359" s="318">
        <f t="shared" si="69"/>
        <v>0</v>
      </c>
      <c r="D359" s="36">
        <f t="shared" si="74"/>
        <v>0</v>
      </c>
      <c r="E359" s="36">
        <f t="shared" si="74"/>
        <v>0</v>
      </c>
      <c r="F359" s="36">
        <f t="shared" si="74"/>
        <v>0</v>
      </c>
      <c r="G359" s="36">
        <f t="shared" si="74"/>
        <v>0</v>
      </c>
      <c r="H359" s="36">
        <f t="shared" si="74"/>
        <v>0</v>
      </c>
      <c r="I359" s="36">
        <f t="shared" si="74"/>
        <v>0</v>
      </c>
      <c r="J359" s="36">
        <f t="shared" si="74"/>
        <v>0</v>
      </c>
      <c r="K359" s="36">
        <f t="shared" si="74"/>
        <v>0</v>
      </c>
      <c r="L359" s="36">
        <f t="shared" si="74"/>
        <v>0</v>
      </c>
      <c r="M359" s="36">
        <f t="shared" si="74"/>
        <v>0</v>
      </c>
      <c r="N359" s="36">
        <f t="shared" si="75"/>
        <v>0</v>
      </c>
      <c r="O359" s="36">
        <f t="shared" si="75"/>
        <v>0</v>
      </c>
      <c r="P359" s="36">
        <f t="shared" si="75"/>
        <v>0</v>
      </c>
      <c r="Q359" s="36">
        <f t="shared" si="75"/>
        <v>0</v>
      </c>
      <c r="R359" s="36">
        <f t="shared" si="75"/>
        <v>0</v>
      </c>
      <c r="S359" s="36">
        <f t="shared" si="75"/>
        <v>0</v>
      </c>
      <c r="T359" s="36">
        <f t="shared" si="75"/>
        <v>0</v>
      </c>
      <c r="U359" s="36">
        <f t="shared" si="75"/>
        <v>0</v>
      </c>
      <c r="V359" s="36">
        <f t="shared" si="75"/>
        <v>0</v>
      </c>
      <c r="W359" s="36">
        <f t="shared" si="75"/>
        <v>0</v>
      </c>
      <c r="X359" s="36">
        <f t="shared" si="75"/>
        <v>0</v>
      </c>
      <c r="Y359" s="36">
        <f t="shared" si="75"/>
        <v>0</v>
      </c>
      <c r="Z359" s="36">
        <f t="shared" si="75"/>
        <v>0</v>
      </c>
      <c r="AA359" s="36">
        <f t="shared" si="75"/>
        <v>0</v>
      </c>
      <c r="AB359" s="36">
        <f t="shared" si="75"/>
        <v>0</v>
      </c>
      <c r="AC359" s="59"/>
    </row>
    <row r="360" ht="15" spans="1:29">
      <c r="A360" s="43" t="s">
        <v>13179</v>
      </c>
      <c r="B360" s="317" t="s">
        <v>13180</v>
      </c>
      <c r="C360" s="318">
        <f t="shared" si="69"/>
        <v>0</v>
      </c>
      <c r="D360" s="36">
        <f t="shared" si="74"/>
        <v>0</v>
      </c>
      <c r="E360" s="36">
        <f t="shared" si="74"/>
        <v>0</v>
      </c>
      <c r="F360" s="36">
        <f t="shared" si="74"/>
        <v>0</v>
      </c>
      <c r="G360" s="36">
        <f t="shared" si="74"/>
        <v>0</v>
      </c>
      <c r="H360" s="36">
        <f t="shared" si="74"/>
        <v>0</v>
      </c>
      <c r="I360" s="36">
        <f t="shared" si="74"/>
        <v>0</v>
      </c>
      <c r="J360" s="36">
        <f t="shared" si="74"/>
        <v>0</v>
      </c>
      <c r="K360" s="36">
        <f t="shared" si="74"/>
        <v>0</v>
      </c>
      <c r="L360" s="36">
        <f t="shared" si="74"/>
        <v>0</v>
      </c>
      <c r="M360" s="36">
        <f t="shared" si="74"/>
        <v>0</v>
      </c>
      <c r="N360" s="36">
        <f t="shared" si="75"/>
        <v>0</v>
      </c>
      <c r="O360" s="36">
        <f t="shared" si="75"/>
        <v>0</v>
      </c>
      <c r="P360" s="36">
        <f t="shared" si="75"/>
        <v>0</v>
      </c>
      <c r="Q360" s="36">
        <f t="shared" si="75"/>
        <v>0</v>
      </c>
      <c r="R360" s="36">
        <f t="shared" si="75"/>
        <v>0</v>
      </c>
      <c r="S360" s="36">
        <f t="shared" si="75"/>
        <v>0</v>
      </c>
      <c r="T360" s="36">
        <f t="shared" si="75"/>
        <v>0</v>
      </c>
      <c r="U360" s="36">
        <f t="shared" si="75"/>
        <v>0</v>
      </c>
      <c r="V360" s="36">
        <f t="shared" si="75"/>
        <v>0</v>
      </c>
      <c r="W360" s="36">
        <f t="shared" si="75"/>
        <v>0</v>
      </c>
      <c r="X360" s="36">
        <f t="shared" si="75"/>
        <v>0</v>
      </c>
      <c r="Y360" s="36">
        <f t="shared" si="75"/>
        <v>0</v>
      </c>
      <c r="Z360" s="36">
        <f t="shared" si="75"/>
        <v>0</v>
      </c>
      <c r="AA360" s="36">
        <f t="shared" si="75"/>
        <v>0</v>
      </c>
      <c r="AB360" s="36">
        <f t="shared" si="75"/>
        <v>0</v>
      </c>
      <c r="AC360" s="59"/>
    </row>
    <row r="361" ht="15" spans="1:29">
      <c r="A361" s="43" t="s">
        <v>13181</v>
      </c>
      <c r="B361" s="317" t="s">
        <v>13182</v>
      </c>
      <c r="C361" s="318">
        <f t="shared" si="69"/>
        <v>0</v>
      </c>
      <c r="D361" s="36">
        <f t="shared" ref="D361:M370" si="76">SUMPRODUCT(D$377:D$599*(LEFT($A$377:$A$599,LEN($A361))=$A361))</f>
        <v>0</v>
      </c>
      <c r="E361" s="36">
        <f t="shared" si="76"/>
        <v>0</v>
      </c>
      <c r="F361" s="36">
        <f t="shared" si="76"/>
        <v>0</v>
      </c>
      <c r="G361" s="36">
        <f t="shared" si="76"/>
        <v>0</v>
      </c>
      <c r="H361" s="36">
        <f t="shared" si="76"/>
        <v>0</v>
      </c>
      <c r="I361" s="36">
        <f t="shared" si="76"/>
        <v>0</v>
      </c>
      <c r="J361" s="36">
        <f t="shared" si="76"/>
        <v>0</v>
      </c>
      <c r="K361" s="36">
        <f t="shared" si="76"/>
        <v>0</v>
      </c>
      <c r="L361" s="36">
        <f t="shared" si="76"/>
        <v>0</v>
      </c>
      <c r="M361" s="36">
        <f t="shared" si="76"/>
        <v>0</v>
      </c>
      <c r="N361" s="36">
        <f t="shared" ref="N361:AB370" si="77">SUMPRODUCT(N$377:N$599*(LEFT($A$377:$A$599,LEN($A361))=$A361))</f>
        <v>0</v>
      </c>
      <c r="O361" s="36">
        <f t="shared" si="77"/>
        <v>0</v>
      </c>
      <c r="P361" s="36">
        <f t="shared" si="77"/>
        <v>0</v>
      </c>
      <c r="Q361" s="36">
        <f t="shared" si="77"/>
        <v>0</v>
      </c>
      <c r="R361" s="36">
        <f t="shared" si="77"/>
        <v>0</v>
      </c>
      <c r="S361" s="36">
        <f t="shared" si="77"/>
        <v>0</v>
      </c>
      <c r="T361" s="36">
        <f t="shared" si="77"/>
        <v>0</v>
      </c>
      <c r="U361" s="36">
        <f t="shared" si="77"/>
        <v>0</v>
      </c>
      <c r="V361" s="36">
        <f t="shared" si="77"/>
        <v>0</v>
      </c>
      <c r="W361" s="36">
        <f t="shared" si="77"/>
        <v>0</v>
      </c>
      <c r="X361" s="36">
        <f t="shared" si="77"/>
        <v>0</v>
      </c>
      <c r="Y361" s="36">
        <f t="shared" si="77"/>
        <v>0</v>
      </c>
      <c r="Z361" s="36">
        <f t="shared" si="77"/>
        <v>0</v>
      </c>
      <c r="AA361" s="36">
        <f t="shared" si="77"/>
        <v>0</v>
      </c>
      <c r="AB361" s="36">
        <f t="shared" si="77"/>
        <v>0</v>
      </c>
      <c r="AC361" s="59"/>
    </row>
    <row r="362" ht="15" spans="1:29">
      <c r="A362" s="43" t="s">
        <v>13183</v>
      </c>
      <c r="B362" s="317" t="s">
        <v>13184</v>
      </c>
      <c r="C362" s="318">
        <f t="shared" si="69"/>
        <v>0</v>
      </c>
      <c r="D362" s="36">
        <f t="shared" si="76"/>
        <v>0</v>
      </c>
      <c r="E362" s="36">
        <f t="shared" si="76"/>
        <v>0</v>
      </c>
      <c r="F362" s="36">
        <f t="shared" si="76"/>
        <v>0</v>
      </c>
      <c r="G362" s="36">
        <f t="shared" si="76"/>
        <v>0</v>
      </c>
      <c r="H362" s="36">
        <f t="shared" si="76"/>
        <v>0</v>
      </c>
      <c r="I362" s="36">
        <f t="shared" si="76"/>
        <v>0</v>
      </c>
      <c r="J362" s="36">
        <f t="shared" si="76"/>
        <v>0</v>
      </c>
      <c r="K362" s="36">
        <f t="shared" si="76"/>
        <v>0</v>
      </c>
      <c r="L362" s="36">
        <f t="shared" si="76"/>
        <v>0</v>
      </c>
      <c r="M362" s="36">
        <f t="shared" si="76"/>
        <v>0</v>
      </c>
      <c r="N362" s="36">
        <f t="shared" si="77"/>
        <v>0</v>
      </c>
      <c r="O362" s="36">
        <f t="shared" si="77"/>
        <v>0</v>
      </c>
      <c r="P362" s="36">
        <f t="shared" si="77"/>
        <v>0</v>
      </c>
      <c r="Q362" s="36">
        <f t="shared" si="77"/>
        <v>0</v>
      </c>
      <c r="R362" s="36">
        <f t="shared" si="77"/>
        <v>0</v>
      </c>
      <c r="S362" s="36">
        <f t="shared" si="77"/>
        <v>0</v>
      </c>
      <c r="T362" s="36">
        <f t="shared" si="77"/>
        <v>0</v>
      </c>
      <c r="U362" s="36">
        <f t="shared" si="77"/>
        <v>0</v>
      </c>
      <c r="V362" s="36">
        <f t="shared" si="77"/>
        <v>0</v>
      </c>
      <c r="W362" s="36">
        <f t="shared" si="77"/>
        <v>0</v>
      </c>
      <c r="X362" s="36">
        <f t="shared" si="77"/>
        <v>0</v>
      </c>
      <c r="Y362" s="36">
        <f t="shared" si="77"/>
        <v>0</v>
      </c>
      <c r="Z362" s="36">
        <f t="shared" si="77"/>
        <v>0</v>
      </c>
      <c r="AA362" s="36">
        <f t="shared" si="77"/>
        <v>0</v>
      </c>
      <c r="AB362" s="36">
        <f t="shared" si="77"/>
        <v>0</v>
      </c>
      <c r="AC362" s="59"/>
    </row>
    <row r="363" ht="15" spans="1:29">
      <c r="A363" s="43" t="s">
        <v>13185</v>
      </c>
      <c r="B363" s="317" t="s">
        <v>13186</v>
      </c>
      <c r="C363" s="318">
        <f t="shared" si="69"/>
        <v>0</v>
      </c>
      <c r="D363" s="36">
        <f t="shared" si="76"/>
        <v>0</v>
      </c>
      <c r="E363" s="36">
        <f t="shared" si="76"/>
        <v>0</v>
      </c>
      <c r="F363" s="36">
        <f t="shared" si="76"/>
        <v>0</v>
      </c>
      <c r="G363" s="36">
        <f t="shared" si="76"/>
        <v>0</v>
      </c>
      <c r="H363" s="36">
        <f t="shared" si="76"/>
        <v>0</v>
      </c>
      <c r="I363" s="36">
        <f t="shared" si="76"/>
        <v>0</v>
      </c>
      <c r="J363" s="36">
        <f t="shared" si="76"/>
        <v>0</v>
      </c>
      <c r="K363" s="36">
        <f t="shared" si="76"/>
        <v>0</v>
      </c>
      <c r="L363" s="36">
        <f t="shared" si="76"/>
        <v>0</v>
      </c>
      <c r="M363" s="36">
        <f t="shared" si="76"/>
        <v>0</v>
      </c>
      <c r="N363" s="36">
        <f t="shared" si="77"/>
        <v>0</v>
      </c>
      <c r="O363" s="36">
        <f t="shared" si="77"/>
        <v>0</v>
      </c>
      <c r="P363" s="36">
        <f t="shared" si="77"/>
        <v>0</v>
      </c>
      <c r="Q363" s="36">
        <f t="shared" si="77"/>
        <v>0</v>
      </c>
      <c r="R363" s="36">
        <f t="shared" si="77"/>
        <v>0</v>
      </c>
      <c r="S363" s="36">
        <f t="shared" si="77"/>
        <v>0</v>
      </c>
      <c r="T363" s="36">
        <f t="shared" si="77"/>
        <v>0</v>
      </c>
      <c r="U363" s="36">
        <f t="shared" si="77"/>
        <v>0</v>
      </c>
      <c r="V363" s="36">
        <f t="shared" si="77"/>
        <v>0</v>
      </c>
      <c r="W363" s="36">
        <f t="shared" si="77"/>
        <v>0</v>
      </c>
      <c r="X363" s="36">
        <f t="shared" si="77"/>
        <v>0</v>
      </c>
      <c r="Y363" s="36">
        <f t="shared" si="77"/>
        <v>0</v>
      </c>
      <c r="Z363" s="36">
        <f t="shared" si="77"/>
        <v>0</v>
      </c>
      <c r="AA363" s="36">
        <f t="shared" si="77"/>
        <v>0</v>
      </c>
      <c r="AB363" s="36">
        <f t="shared" si="77"/>
        <v>0</v>
      </c>
      <c r="AC363" s="59"/>
    </row>
    <row r="364" ht="15" spans="1:29">
      <c r="A364" s="43" t="s">
        <v>13187</v>
      </c>
      <c r="B364" s="317" t="s">
        <v>13188</v>
      </c>
      <c r="C364" s="318">
        <f t="shared" si="69"/>
        <v>0</v>
      </c>
      <c r="D364" s="36">
        <f t="shared" si="76"/>
        <v>0</v>
      </c>
      <c r="E364" s="36">
        <f t="shared" si="76"/>
        <v>0</v>
      </c>
      <c r="F364" s="36">
        <f t="shared" si="76"/>
        <v>0</v>
      </c>
      <c r="G364" s="36">
        <f t="shared" si="76"/>
        <v>0</v>
      </c>
      <c r="H364" s="36">
        <f t="shared" si="76"/>
        <v>0</v>
      </c>
      <c r="I364" s="36">
        <f t="shared" si="76"/>
        <v>0</v>
      </c>
      <c r="J364" s="36">
        <f t="shared" si="76"/>
        <v>0</v>
      </c>
      <c r="K364" s="36">
        <f t="shared" si="76"/>
        <v>0</v>
      </c>
      <c r="L364" s="36">
        <f t="shared" si="76"/>
        <v>0</v>
      </c>
      <c r="M364" s="36">
        <f t="shared" si="76"/>
        <v>0</v>
      </c>
      <c r="N364" s="36">
        <f t="shared" si="77"/>
        <v>0</v>
      </c>
      <c r="O364" s="36">
        <f t="shared" si="77"/>
        <v>0</v>
      </c>
      <c r="P364" s="36">
        <f t="shared" si="77"/>
        <v>0</v>
      </c>
      <c r="Q364" s="36">
        <f t="shared" si="77"/>
        <v>0</v>
      </c>
      <c r="R364" s="36">
        <f t="shared" si="77"/>
        <v>0</v>
      </c>
      <c r="S364" s="36">
        <f t="shared" si="77"/>
        <v>0</v>
      </c>
      <c r="T364" s="36">
        <f t="shared" si="77"/>
        <v>0</v>
      </c>
      <c r="U364" s="36">
        <f t="shared" si="77"/>
        <v>0</v>
      </c>
      <c r="V364" s="36">
        <f t="shared" si="77"/>
        <v>0</v>
      </c>
      <c r="W364" s="36">
        <f t="shared" si="77"/>
        <v>0</v>
      </c>
      <c r="X364" s="36">
        <f t="shared" si="77"/>
        <v>0</v>
      </c>
      <c r="Y364" s="36">
        <f t="shared" si="77"/>
        <v>0</v>
      </c>
      <c r="Z364" s="36">
        <f t="shared" si="77"/>
        <v>0</v>
      </c>
      <c r="AA364" s="36">
        <f t="shared" si="77"/>
        <v>0</v>
      </c>
      <c r="AB364" s="36">
        <f t="shared" si="77"/>
        <v>0</v>
      </c>
      <c r="AC364" s="59"/>
    </row>
    <row r="365" ht="15" spans="1:29">
      <c r="A365" s="43" t="s">
        <v>13189</v>
      </c>
      <c r="B365" s="317" t="s">
        <v>13190</v>
      </c>
      <c r="C365" s="318">
        <f t="shared" si="69"/>
        <v>0</v>
      </c>
      <c r="D365" s="36">
        <f t="shared" si="76"/>
        <v>0</v>
      </c>
      <c r="E365" s="36">
        <f t="shared" si="76"/>
        <v>0</v>
      </c>
      <c r="F365" s="36">
        <f t="shared" si="76"/>
        <v>0</v>
      </c>
      <c r="G365" s="36">
        <f t="shared" si="76"/>
        <v>0</v>
      </c>
      <c r="H365" s="36">
        <f t="shared" si="76"/>
        <v>0</v>
      </c>
      <c r="I365" s="36">
        <f t="shared" si="76"/>
        <v>0</v>
      </c>
      <c r="J365" s="36">
        <f t="shared" si="76"/>
        <v>0</v>
      </c>
      <c r="K365" s="36">
        <f t="shared" si="76"/>
        <v>0</v>
      </c>
      <c r="L365" s="36">
        <f t="shared" si="76"/>
        <v>0</v>
      </c>
      <c r="M365" s="36">
        <f t="shared" si="76"/>
        <v>0</v>
      </c>
      <c r="N365" s="36">
        <f t="shared" si="77"/>
        <v>0</v>
      </c>
      <c r="O365" s="36">
        <f t="shared" si="77"/>
        <v>0</v>
      </c>
      <c r="P365" s="36">
        <f t="shared" si="77"/>
        <v>0</v>
      </c>
      <c r="Q365" s="36">
        <f t="shared" si="77"/>
        <v>0</v>
      </c>
      <c r="R365" s="36">
        <f t="shared" si="77"/>
        <v>0</v>
      </c>
      <c r="S365" s="36">
        <f t="shared" si="77"/>
        <v>0</v>
      </c>
      <c r="T365" s="36">
        <f t="shared" si="77"/>
        <v>0</v>
      </c>
      <c r="U365" s="36">
        <f t="shared" si="77"/>
        <v>0</v>
      </c>
      <c r="V365" s="36">
        <f t="shared" si="77"/>
        <v>0</v>
      </c>
      <c r="W365" s="36">
        <f t="shared" si="77"/>
        <v>0</v>
      </c>
      <c r="X365" s="36">
        <f t="shared" si="77"/>
        <v>0</v>
      </c>
      <c r="Y365" s="36">
        <f t="shared" si="77"/>
        <v>0</v>
      </c>
      <c r="Z365" s="36">
        <f t="shared" si="77"/>
        <v>0</v>
      </c>
      <c r="AA365" s="36">
        <f t="shared" si="77"/>
        <v>0</v>
      </c>
      <c r="AB365" s="36">
        <f t="shared" si="77"/>
        <v>0</v>
      </c>
      <c r="AC365" s="59"/>
    </row>
    <row r="366" ht="15" spans="1:29">
      <c r="A366" s="43" t="s">
        <v>13191</v>
      </c>
      <c r="B366" s="317" t="s">
        <v>13192</v>
      </c>
      <c r="C366" s="318">
        <f t="shared" si="69"/>
        <v>0</v>
      </c>
      <c r="D366" s="36">
        <f t="shared" si="76"/>
        <v>0</v>
      </c>
      <c r="E366" s="36">
        <f t="shared" si="76"/>
        <v>0</v>
      </c>
      <c r="F366" s="36">
        <f t="shared" si="76"/>
        <v>0</v>
      </c>
      <c r="G366" s="36">
        <f t="shared" si="76"/>
        <v>0</v>
      </c>
      <c r="H366" s="36">
        <f t="shared" si="76"/>
        <v>0</v>
      </c>
      <c r="I366" s="36">
        <f t="shared" si="76"/>
        <v>0</v>
      </c>
      <c r="J366" s="36">
        <f t="shared" si="76"/>
        <v>0</v>
      </c>
      <c r="K366" s="36">
        <f t="shared" si="76"/>
        <v>0</v>
      </c>
      <c r="L366" s="36">
        <f t="shared" si="76"/>
        <v>0</v>
      </c>
      <c r="M366" s="36">
        <f t="shared" si="76"/>
        <v>0</v>
      </c>
      <c r="N366" s="36">
        <f t="shared" si="77"/>
        <v>0</v>
      </c>
      <c r="O366" s="36">
        <f t="shared" si="77"/>
        <v>0</v>
      </c>
      <c r="P366" s="36">
        <f t="shared" si="77"/>
        <v>0</v>
      </c>
      <c r="Q366" s="36">
        <f t="shared" si="77"/>
        <v>0</v>
      </c>
      <c r="R366" s="36">
        <f t="shared" si="77"/>
        <v>0</v>
      </c>
      <c r="S366" s="36">
        <f t="shared" si="77"/>
        <v>0</v>
      </c>
      <c r="T366" s="36">
        <f t="shared" si="77"/>
        <v>0</v>
      </c>
      <c r="U366" s="36">
        <f t="shared" si="77"/>
        <v>0</v>
      </c>
      <c r="V366" s="36">
        <f t="shared" si="77"/>
        <v>0</v>
      </c>
      <c r="W366" s="36">
        <f t="shared" si="77"/>
        <v>0</v>
      </c>
      <c r="X366" s="36">
        <f t="shared" si="77"/>
        <v>0</v>
      </c>
      <c r="Y366" s="36">
        <f t="shared" si="77"/>
        <v>0</v>
      </c>
      <c r="Z366" s="36">
        <f t="shared" si="77"/>
        <v>0</v>
      </c>
      <c r="AA366" s="36">
        <f t="shared" si="77"/>
        <v>0</v>
      </c>
      <c r="AB366" s="36">
        <f t="shared" si="77"/>
        <v>0</v>
      </c>
      <c r="AC366" s="59"/>
    </row>
    <row r="367" ht="15" spans="1:29">
      <c r="A367" s="43" t="s">
        <v>13193</v>
      </c>
      <c r="B367" s="317" t="s">
        <v>13194</v>
      </c>
      <c r="C367" s="318">
        <f t="shared" si="69"/>
        <v>0</v>
      </c>
      <c r="D367" s="36">
        <f t="shared" si="76"/>
        <v>0</v>
      </c>
      <c r="E367" s="36">
        <f t="shared" si="76"/>
        <v>0</v>
      </c>
      <c r="F367" s="36">
        <f t="shared" si="76"/>
        <v>0</v>
      </c>
      <c r="G367" s="36">
        <f t="shared" si="76"/>
        <v>0</v>
      </c>
      <c r="H367" s="36">
        <f t="shared" si="76"/>
        <v>0</v>
      </c>
      <c r="I367" s="36">
        <f t="shared" si="76"/>
        <v>0</v>
      </c>
      <c r="J367" s="36">
        <f t="shared" si="76"/>
        <v>0</v>
      </c>
      <c r="K367" s="36">
        <f t="shared" si="76"/>
        <v>0</v>
      </c>
      <c r="L367" s="36">
        <f t="shared" si="76"/>
        <v>0</v>
      </c>
      <c r="M367" s="36">
        <f t="shared" si="76"/>
        <v>0</v>
      </c>
      <c r="N367" s="36">
        <f t="shared" si="77"/>
        <v>0</v>
      </c>
      <c r="O367" s="36">
        <f t="shared" si="77"/>
        <v>0</v>
      </c>
      <c r="P367" s="36">
        <f t="shared" si="77"/>
        <v>0</v>
      </c>
      <c r="Q367" s="36">
        <f t="shared" si="77"/>
        <v>0</v>
      </c>
      <c r="R367" s="36">
        <f t="shared" si="77"/>
        <v>0</v>
      </c>
      <c r="S367" s="36">
        <f t="shared" si="77"/>
        <v>0</v>
      </c>
      <c r="T367" s="36">
        <f t="shared" si="77"/>
        <v>0</v>
      </c>
      <c r="U367" s="36">
        <f t="shared" si="77"/>
        <v>0</v>
      </c>
      <c r="V367" s="36">
        <f t="shared" si="77"/>
        <v>0</v>
      </c>
      <c r="W367" s="36">
        <f t="shared" si="77"/>
        <v>0</v>
      </c>
      <c r="X367" s="36">
        <f t="shared" si="77"/>
        <v>0</v>
      </c>
      <c r="Y367" s="36">
        <f t="shared" si="77"/>
        <v>0</v>
      </c>
      <c r="Z367" s="36">
        <f t="shared" si="77"/>
        <v>0</v>
      </c>
      <c r="AA367" s="36">
        <f t="shared" si="77"/>
        <v>0</v>
      </c>
      <c r="AB367" s="36">
        <f t="shared" si="77"/>
        <v>0</v>
      </c>
      <c r="AC367" s="59"/>
    </row>
    <row r="368" ht="15" spans="1:29">
      <c r="A368" s="43" t="s">
        <v>13195</v>
      </c>
      <c r="B368" s="317" t="s">
        <v>13196</v>
      </c>
      <c r="C368" s="318">
        <f t="shared" si="69"/>
        <v>0</v>
      </c>
      <c r="D368" s="36">
        <f t="shared" si="76"/>
        <v>0</v>
      </c>
      <c r="E368" s="36">
        <f t="shared" si="76"/>
        <v>0</v>
      </c>
      <c r="F368" s="36">
        <f t="shared" si="76"/>
        <v>0</v>
      </c>
      <c r="G368" s="36">
        <f t="shared" si="76"/>
        <v>0</v>
      </c>
      <c r="H368" s="36">
        <f t="shared" si="76"/>
        <v>0</v>
      </c>
      <c r="I368" s="36">
        <f t="shared" si="76"/>
        <v>0</v>
      </c>
      <c r="J368" s="36">
        <f t="shared" si="76"/>
        <v>0</v>
      </c>
      <c r="K368" s="36">
        <f t="shared" si="76"/>
        <v>0</v>
      </c>
      <c r="L368" s="36">
        <f t="shared" si="76"/>
        <v>0</v>
      </c>
      <c r="M368" s="36">
        <f t="shared" si="76"/>
        <v>0</v>
      </c>
      <c r="N368" s="36">
        <f t="shared" si="77"/>
        <v>0</v>
      </c>
      <c r="O368" s="36">
        <f t="shared" si="77"/>
        <v>0</v>
      </c>
      <c r="P368" s="36">
        <f t="shared" si="77"/>
        <v>0</v>
      </c>
      <c r="Q368" s="36">
        <f t="shared" si="77"/>
        <v>0</v>
      </c>
      <c r="R368" s="36">
        <f t="shared" si="77"/>
        <v>0</v>
      </c>
      <c r="S368" s="36">
        <f t="shared" si="77"/>
        <v>0</v>
      </c>
      <c r="T368" s="36">
        <f t="shared" si="77"/>
        <v>0</v>
      </c>
      <c r="U368" s="36">
        <f t="shared" si="77"/>
        <v>0</v>
      </c>
      <c r="V368" s="36">
        <f t="shared" si="77"/>
        <v>0</v>
      </c>
      <c r="W368" s="36">
        <f t="shared" si="77"/>
        <v>0</v>
      </c>
      <c r="X368" s="36">
        <f t="shared" si="77"/>
        <v>0</v>
      </c>
      <c r="Y368" s="36">
        <f t="shared" si="77"/>
        <v>0</v>
      </c>
      <c r="Z368" s="36">
        <f t="shared" si="77"/>
        <v>0</v>
      </c>
      <c r="AA368" s="36">
        <f t="shared" si="77"/>
        <v>0</v>
      </c>
      <c r="AB368" s="36">
        <f t="shared" si="77"/>
        <v>0</v>
      </c>
      <c r="AC368" s="59"/>
    </row>
    <row r="369" ht="15" spans="1:29">
      <c r="A369" s="43" t="s">
        <v>13197</v>
      </c>
      <c r="B369" s="317" t="s">
        <v>13198</v>
      </c>
      <c r="C369" s="318">
        <f t="shared" si="69"/>
        <v>0</v>
      </c>
      <c r="D369" s="36">
        <f t="shared" si="76"/>
        <v>0</v>
      </c>
      <c r="E369" s="36">
        <f t="shared" si="76"/>
        <v>0</v>
      </c>
      <c r="F369" s="36">
        <f t="shared" si="76"/>
        <v>0</v>
      </c>
      <c r="G369" s="36">
        <f t="shared" si="76"/>
        <v>0</v>
      </c>
      <c r="H369" s="36">
        <f t="shared" si="76"/>
        <v>0</v>
      </c>
      <c r="I369" s="36">
        <f t="shared" si="76"/>
        <v>0</v>
      </c>
      <c r="J369" s="36">
        <f t="shared" si="76"/>
        <v>0</v>
      </c>
      <c r="K369" s="36">
        <f t="shared" si="76"/>
        <v>0</v>
      </c>
      <c r="L369" s="36">
        <f t="shared" si="76"/>
        <v>0</v>
      </c>
      <c r="M369" s="36">
        <f t="shared" si="76"/>
        <v>0</v>
      </c>
      <c r="N369" s="36">
        <f t="shared" si="77"/>
        <v>0</v>
      </c>
      <c r="O369" s="36">
        <f t="shared" si="77"/>
        <v>0</v>
      </c>
      <c r="P369" s="36">
        <f t="shared" si="77"/>
        <v>0</v>
      </c>
      <c r="Q369" s="36">
        <f t="shared" si="77"/>
        <v>0</v>
      </c>
      <c r="R369" s="36">
        <f t="shared" si="77"/>
        <v>0</v>
      </c>
      <c r="S369" s="36">
        <f t="shared" si="77"/>
        <v>0</v>
      </c>
      <c r="T369" s="36">
        <f t="shared" si="77"/>
        <v>0</v>
      </c>
      <c r="U369" s="36">
        <f t="shared" si="77"/>
        <v>0</v>
      </c>
      <c r="V369" s="36">
        <f t="shared" si="77"/>
        <v>0</v>
      </c>
      <c r="W369" s="36">
        <f t="shared" si="77"/>
        <v>0</v>
      </c>
      <c r="X369" s="36">
        <f t="shared" si="77"/>
        <v>0</v>
      </c>
      <c r="Y369" s="36">
        <f t="shared" si="77"/>
        <v>0</v>
      </c>
      <c r="Z369" s="36">
        <f t="shared" si="77"/>
        <v>0</v>
      </c>
      <c r="AA369" s="36">
        <f t="shared" si="77"/>
        <v>0</v>
      </c>
      <c r="AB369" s="36">
        <f t="shared" si="77"/>
        <v>0</v>
      </c>
      <c r="AC369" s="59"/>
    </row>
    <row r="370" ht="15" spans="1:29">
      <c r="A370" s="43" t="s">
        <v>13199</v>
      </c>
      <c r="B370" s="317" t="s">
        <v>13200</v>
      </c>
      <c r="C370" s="318">
        <f t="shared" si="69"/>
        <v>0</v>
      </c>
      <c r="D370" s="36">
        <f t="shared" si="76"/>
        <v>0</v>
      </c>
      <c r="E370" s="36">
        <f t="shared" si="76"/>
        <v>0</v>
      </c>
      <c r="F370" s="36">
        <f t="shared" si="76"/>
        <v>0</v>
      </c>
      <c r="G370" s="36">
        <f t="shared" si="76"/>
        <v>0</v>
      </c>
      <c r="H370" s="36">
        <f t="shared" si="76"/>
        <v>0</v>
      </c>
      <c r="I370" s="36">
        <f t="shared" si="76"/>
        <v>0</v>
      </c>
      <c r="J370" s="36">
        <f t="shared" si="76"/>
        <v>0</v>
      </c>
      <c r="K370" s="36">
        <f t="shared" si="76"/>
        <v>0</v>
      </c>
      <c r="L370" s="36">
        <f t="shared" si="76"/>
        <v>0</v>
      </c>
      <c r="M370" s="36">
        <f t="shared" si="76"/>
        <v>0</v>
      </c>
      <c r="N370" s="36">
        <f t="shared" si="77"/>
        <v>0</v>
      </c>
      <c r="O370" s="36">
        <f t="shared" si="77"/>
        <v>0</v>
      </c>
      <c r="P370" s="36">
        <f t="shared" si="77"/>
        <v>0</v>
      </c>
      <c r="Q370" s="36">
        <f t="shared" si="77"/>
        <v>0</v>
      </c>
      <c r="R370" s="36">
        <f t="shared" si="77"/>
        <v>0</v>
      </c>
      <c r="S370" s="36">
        <f t="shared" si="77"/>
        <v>0</v>
      </c>
      <c r="T370" s="36">
        <f t="shared" si="77"/>
        <v>0</v>
      </c>
      <c r="U370" s="36">
        <f t="shared" si="77"/>
        <v>0</v>
      </c>
      <c r="V370" s="36">
        <f t="shared" si="77"/>
        <v>0</v>
      </c>
      <c r="W370" s="36">
        <f t="shared" si="77"/>
        <v>0</v>
      </c>
      <c r="X370" s="36">
        <f t="shared" si="77"/>
        <v>0</v>
      </c>
      <c r="Y370" s="36">
        <f t="shared" si="77"/>
        <v>0</v>
      </c>
      <c r="Z370" s="36">
        <f t="shared" si="77"/>
        <v>0</v>
      </c>
      <c r="AA370" s="36">
        <f t="shared" si="77"/>
        <v>0</v>
      </c>
      <c r="AB370" s="36">
        <f t="shared" si="77"/>
        <v>0</v>
      </c>
      <c r="AC370" s="59"/>
    </row>
    <row r="371" ht="15" spans="1:29">
      <c r="A371" s="43" t="s">
        <v>13201</v>
      </c>
      <c r="B371" s="317" t="s">
        <v>13202</v>
      </c>
      <c r="C371" s="318">
        <f t="shared" si="69"/>
        <v>0</v>
      </c>
      <c r="D371" s="36">
        <f t="shared" ref="D371:M376" si="78">SUMPRODUCT(D$377:D$599*(LEFT($A$377:$A$599,LEN($A371))=$A371))</f>
        <v>0</v>
      </c>
      <c r="E371" s="36">
        <f t="shared" si="78"/>
        <v>0</v>
      </c>
      <c r="F371" s="36">
        <f t="shared" si="78"/>
        <v>0</v>
      </c>
      <c r="G371" s="36">
        <f t="shared" si="78"/>
        <v>0</v>
      </c>
      <c r="H371" s="36">
        <f t="shared" si="78"/>
        <v>0</v>
      </c>
      <c r="I371" s="36">
        <f t="shared" si="78"/>
        <v>0</v>
      </c>
      <c r="J371" s="36">
        <f t="shared" si="78"/>
        <v>0</v>
      </c>
      <c r="K371" s="36">
        <f t="shared" si="78"/>
        <v>0</v>
      </c>
      <c r="L371" s="36">
        <f t="shared" si="78"/>
        <v>0</v>
      </c>
      <c r="M371" s="36">
        <f t="shared" si="78"/>
        <v>0</v>
      </c>
      <c r="N371" s="36">
        <f t="shared" ref="N371:AB376" si="79">SUMPRODUCT(N$377:N$599*(LEFT($A$377:$A$599,LEN($A371))=$A371))</f>
        <v>0</v>
      </c>
      <c r="O371" s="36">
        <f t="shared" si="79"/>
        <v>0</v>
      </c>
      <c r="P371" s="36">
        <f t="shared" si="79"/>
        <v>0</v>
      </c>
      <c r="Q371" s="36">
        <f t="shared" si="79"/>
        <v>0</v>
      </c>
      <c r="R371" s="36">
        <f t="shared" si="79"/>
        <v>0</v>
      </c>
      <c r="S371" s="36">
        <f t="shared" si="79"/>
        <v>0</v>
      </c>
      <c r="T371" s="36">
        <f t="shared" si="79"/>
        <v>0</v>
      </c>
      <c r="U371" s="36">
        <f t="shared" si="79"/>
        <v>0</v>
      </c>
      <c r="V371" s="36">
        <f t="shared" si="79"/>
        <v>0</v>
      </c>
      <c r="W371" s="36">
        <f t="shared" si="79"/>
        <v>0</v>
      </c>
      <c r="X371" s="36">
        <f t="shared" si="79"/>
        <v>0</v>
      </c>
      <c r="Y371" s="36">
        <f t="shared" si="79"/>
        <v>0</v>
      </c>
      <c r="Z371" s="36">
        <f t="shared" si="79"/>
        <v>0</v>
      </c>
      <c r="AA371" s="36">
        <f t="shared" si="79"/>
        <v>0</v>
      </c>
      <c r="AB371" s="36">
        <f t="shared" si="79"/>
        <v>0</v>
      </c>
      <c r="AC371" s="59"/>
    </row>
    <row r="372" ht="15" spans="1:29">
      <c r="A372" s="43" t="s">
        <v>13203</v>
      </c>
      <c r="B372" s="317" t="s">
        <v>13204</v>
      </c>
      <c r="C372" s="318">
        <f t="shared" si="69"/>
        <v>0</v>
      </c>
      <c r="D372" s="36">
        <f t="shared" si="78"/>
        <v>0</v>
      </c>
      <c r="E372" s="36">
        <f t="shared" si="78"/>
        <v>0</v>
      </c>
      <c r="F372" s="36">
        <f t="shared" si="78"/>
        <v>0</v>
      </c>
      <c r="G372" s="36">
        <f t="shared" si="78"/>
        <v>0</v>
      </c>
      <c r="H372" s="36">
        <f t="shared" si="78"/>
        <v>0</v>
      </c>
      <c r="I372" s="36">
        <f t="shared" si="78"/>
        <v>0</v>
      </c>
      <c r="J372" s="36">
        <f t="shared" si="78"/>
        <v>0</v>
      </c>
      <c r="K372" s="36">
        <f t="shared" si="78"/>
        <v>0</v>
      </c>
      <c r="L372" s="36">
        <f t="shared" si="78"/>
        <v>0</v>
      </c>
      <c r="M372" s="36">
        <f t="shared" si="78"/>
        <v>0</v>
      </c>
      <c r="N372" s="36">
        <f t="shared" si="79"/>
        <v>0</v>
      </c>
      <c r="O372" s="36">
        <f t="shared" si="79"/>
        <v>0</v>
      </c>
      <c r="P372" s="36">
        <f t="shared" si="79"/>
        <v>0</v>
      </c>
      <c r="Q372" s="36">
        <f t="shared" si="79"/>
        <v>0</v>
      </c>
      <c r="R372" s="36">
        <f t="shared" si="79"/>
        <v>0</v>
      </c>
      <c r="S372" s="36">
        <f t="shared" si="79"/>
        <v>0</v>
      </c>
      <c r="T372" s="36">
        <f t="shared" si="79"/>
        <v>0</v>
      </c>
      <c r="U372" s="36">
        <f t="shared" si="79"/>
        <v>0</v>
      </c>
      <c r="V372" s="36">
        <f t="shared" si="79"/>
        <v>0</v>
      </c>
      <c r="W372" s="36">
        <f t="shared" si="79"/>
        <v>0</v>
      </c>
      <c r="X372" s="36">
        <f t="shared" si="79"/>
        <v>0</v>
      </c>
      <c r="Y372" s="36">
        <f t="shared" si="79"/>
        <v>0</v>
      </c>
      <c r="Z372" s="36">
        <f t="shared" si="79"/>
        <v>0</v>
      </c>
      <c r="AA372" s="36">
        <f t="shared" si="79"/>
        <v>0</v>
      </c>
      <c r="AB372" s="36">
        <f t="shared" si="79"/>
        <v>0</v>
      </c>
      <c r="AC372" s="59"/>
    </row>
    <row r="373" ht="15" spans="1:29">
      <c r="A373" s="43" t="s">
        <v>13205</v>
      </c>
      <c r="B373" s="317" t="s">
        <v>13206</v>
      </c>
      <c r="C373" s="318">
        <f t="shared" si="69"/>
        <v>0</v>
      </c>
      <c r="D373" s="36">
        <f t="shared" si="78"/>
        <v>0</v>
      </c>
      <c r="E373" s="36">
        <f t="shared" si="78"/>
        <v>0</v>
      </c>
      <c r="F373" s="36">
        <f t="shared" si="78"/>
        <v>0</v>
      </c>
      <c r="G373" s="36">
        <f t="shared" si="78"/>
        <v>0</v>
      </c>
      <c r="H373" s="36">
        <f t="shared" si="78"/>
        <v>0</v>
      </c>
      <c r="I373" s="36">
        <f t="shared" si="78"/>
        <v>0</v>
      </c>
      <c r="J373" s="36">
        <f t="shared" si="78"/>
        <v>0</v>
      </c>
      <c r="K373" s="36">
        <f t="shared" si="78"/>
        <v>0</v>
      </c>
      <c r="L373" s="36">
        <f t="shared" si="78"/>
        <v>0</v>
      </c>
      <c r="M373" s="36">
        <f t="shared" si="78"/>
        <v>0</v>
      </c>
      <c r="N373" s="36">
        <f t="shared" si="79"/>
        <v>0</v>
      </c>
      <c r="O373" s="36">
        <f t="shared" si="79"/>
        <v>0</v>
      </c>
      <c r="P373" s="36">
        <f t="shared" si="79"/>
        <v>0</v>
      </c>
      <c r="Q373" s="36">
        <f t="shared" si="79"/>
        <v>0</v>
      </c>
      <c r="R373" s="36">
        <f t="shared" si="79"/>
        <v>0</v>
      </c>
      <c r="S373" s="36">
        <f t="shared" si="79"/>
        <v>0</v>
      </c>
      <c r="T373" s="36">
        <f t="shared" si="79"/>
        <v>0</v>
      </c>
      <c r="U373" s="36">
        <f t="shared" si="79"/>
        <v>0</v>
      </c>
      <c r="V373" s="36">
        <f t="shared" si="79"/>
        <v>0</v>
      </c>
      <c r="W373" s="36">
        <f t="shared" si="79"/>
        <v>0</v>
      </c>
      <c r="X373" s="36">
        <f t="shared" si="79"/>
        <v>0</v>
      </c>
      <c r="Y373" s="36">
        <f t="shared" si="79"/>
        <v>0</v>
      </c>
      <c r="Z373" s="36">
        <f t="shared" si="79"/>
        <v>0</v>
      </c>
      <c r="AA373" s="36">
        <f t="shared" si="79"/>
        <v>0</v>
      </c>
      <c r="AB373" s="36">
        <f t="shared" si="79"/>
        <v>0</v>
      </c>
      <c r="AC373" s="59"/>
    </row>
    <row r="374" ht="15" spans="1:29">
      <c r="A374" s="43" t="s">
        <v>13207</v>
      </c>
      <c r="B374" s="317" t="s">
        <v>13208</v>
      </c>
      <c r="C374" s="318">
        <f t="shared" si="69"/>
        <v>0</v>
      </c>
      <c r="D374" s="36">
        <f t="shared" si="78"/>
        <v>0</v>
      </c>
      <c r="E374" s="36">
        <f t="shared" si="78"/>
        <v>0</v>
      </c>
      <c r="F374" s="36">
        <f t="shared" si="78"/>
        <v>0</v>
      </c>
      <c r="G374" s="36">
        <f t="shared" si="78"/>
        <v>0</v>
      </c>
      <c r="H374" s="36">
        <f t="shared" si="78"/>
        <v>0</v>
      </c>
      <c r="I374" s="36">
        <f t="shared" si="78"/>
        <v>0</v>
      </c>
      <c r="J374" s="36">
        <f t="shared" si="78"/>
        <v>0</v>
      </c>
      <c r="K374" s="36">
        <f t="shared" si="78"/>
        <v>0</v>
      </c>
      <c r="L374" s="36">
        <f t="shared" si="78"/>
        <v>0</v>
      </c>
      <c r="M374" s="36">
        <f t="shared" si="78"/>
        <v>0</v>
      </c>
      <c r="N374" s="36">
        <f t="shared" si="79"/>
        <v>0</v>
      </c>
      <c r="O374" s="36">
        <f t="shared" si="79"/>
        <v>0</v>
      </c>
      <c r="P374" s="36">
        <f t="shared" si="79"/>
        <v>0</v>
      </c>
      <c r="Q374" s="36">
        <f t="shared" si="79"/>
        <v>0</v>
      </c>
      <c r="R374" s="36">
        <f t="shared" si="79"/>
        <v>0</v>
      </c>
      <c r="S374" s="36">
        <f t="shared" si="79"/>
        <v>0</v>
      </c>
      <c r="T374" s="36">
        <f t="shared" si="79"/>
        <v>0</v>
      </c>
      <c r="U374" s="36">
        <f t="shared" si="79"/>
        <v>0</v>
      </c>
      <c r="V374" s="36">
        <f t="shared" si="79"/>
        <v>0</v>
      </c>
      <c r="W374" s="36">
        <f t="shared" si="79"/>
        <v>0</v>
      </c>
      <c r="X374" s="36">
        <f t="shared" si="79"/>
        <v>0</v>
      </c>
      <c r="Y374" s="36">
        <f t="shared" si="79"/>
        <v>0</v>
      </c>
      <c r="Z374" s="36">
        <f t="shared" si="79"/>
        <v>0</v>
      </c>
      <c r="AA374" s="36">
        <f t="shared" si="79"/>
        <v>0</v>
      </c>
      <c r="AB374" s="36">
        <f t="shared" si="79"/>
        <v>0</v>
      </c>
      <c r="AC374" s="59"/>
    </row>
    <row r="375" ht="15" spans="1:29">
      <c r="A375" s="43" t="s">
        <v>13209</v>
      </c>
      <c r="B375" s="317" t="s">
        <v>13210</v>
      </c>
      <c r="C375" s="318">
        <f t="shared" si="69"/>
        <v>0</v>
      </c>
      <c r="D375" s="36">
        <f t="shared" si="78"/>
        <v>0</v>
      </c>
      <c r="E375" s="36">
        <f t="shared" si="78"/>
        <v>0</v>
      </c>
      <c r="F375" s="36">
        <f t="shared" si="78"/>
        <v>0</v>
      </c>
      <c r="G375" s="36">
        <f t="shared" si="78"/>
        <v>0</v>
      </c>
      <c r="H375" s="36">
        <f t="shared" si="78"/>
        <v>0</v>
      </c>
      <c r="I375" s="36">
        <f t="shared" si="78"/>
        <v>0</v>
      </c>
      <c r="J375" s="36">
        <f t="shared" si="78"/>
        <v>0</v>
      </c>
      <c r="K375" s="36">
        <f t="shared" si="78"/>
        <v>0</v>
      </c>
      <c r="L375" s="36">
        <f t="shared" si="78"/>
        <v>0</v>
      </c>
      <c r="M375" s="36">
        <f t="shared" si="78"/>
        <v>0</v>
      </c>
      <c r="N375" s="36">
        <f t="shared" si="79"/>
        <v>0</v>
      </c>
      <c r="O375" s="36">
        <f t="shared" si="79"/>
        <v>0</v>
      </c>
      <c r="P375" s="36">
        <f t="shared" si="79"/>
        <v>0</v>
      </c>
      <c r="Q375" s="36">
        <f t="shared" si="79"/>
        <v>0</v>
      </c>
      <c r="R375" s="36">
        <f t="shared" si="79"/>
        <v>0</v>
      </c>
      <c r="S375" s="36">
        <f t="shared" si="79"/>
        <v>0</v>
      </c>
      <c r="T375" s="36">
        <f t="shared" si="79"/>
        <v>0</v>
      </c>
      <c r="U375" s="36">
        <f t="shared" si="79"/>
        <v>0</v>
      </c>
      <c r="V375" s="36">
        <f t="shared" si="79"/>
        <v>0</v>
      </c>
      <c r="W375" s="36">
        <f t="shared" si="79"/>
        <v>0</v>
      </c>
      <c r="X375" s="36">
        <f t="shared" si="79"/>
        <v>0</v>
      </c>
      <c r="Y375" s="36">
        <f t="shared" si="79"/>
        <v>0</v>
      </c>
      <c r="Z375" s="36">
        <f t="shared" si="79"/>
        <v>0</v>
      </c>
      <c r="AA375" s="36">
        <f t="shared" si="79"/>
        <v>0</v>
      </c>
      <c r="AB375" s="36">
        <f t="shared" si="79"/>
        <v>0</v>
      </c>
      <c r="AC375" s="59"/>
    </row>
    <row r="376" ht="15" spans="1:29">
      <c r="A376" s="43" t="s">
        <v>13211</v>
      </c>
      <c r="B376" s="317" t="s">
        <v>13212</v>
      </c>
      <c r="C376" s="318">
        <f t="shared" si="69"/>
        <v>0</v>
      </c>
      <c r="D376" s="36">
        <f t="shared" si="78"/>
        <v>0</v>
      </c>
      <c r="E376" s="36">
        <f t="shared" si="78"/>
        <v>0</v>
      </c>
      <c r="F376" s="36">
        <f t="shared" si="78"/>
        <v>0</v>
      </c>
      <c r="G376" s="36">
        <f t="shared" si="78"/>
        <v>0</v>
      </c>
      <c r="H376" s="36">
        <f t="shared" si="78"/>
        <v>0</v>
      </c>
      <c r="I376" s="36">
        <f t="shared" si="78"/>
        <v>0</v>
      </c>
      <c r="J376" s="36">
        <f t="shared" si="78"/>
        <v>0</v>
      </c>
      <c r="K376" s="36">
        <f t="shared" si="78"/>
        <v>0</v>
      </c>
      <c r="L376" s="36">
        <f t="shared" si="78"/>
        <v>0</v>
      </c>
      <c r="M376" s="36">
        <f t="shared" si="78"/>
        <v>0</v>
      </c>
      <c r="N376" s="36">
        <f t="shared" si="79"/>
        <v>0</v>
      </c>
      <c r="O376" s="36">
        <f t="shared" si="79"/>
        <v>0</v>
      </c>
      <c r="P376" s="36">
        <f t="shared" si="79"/>
        <v>0</v>
      </c>
      <c r="Q376" s="36">
        <f t="shared" si="79"/>
        <v>0</v>
      </c>
      <c r="R376" s="36">
        <f t="shared" si="79"/>
        <v>0</v>
      </c>
      <c r="S376" s="36">
        <f t="shared" si="79"/>
        <v>0</v>
      </c>
      <c r="T376" s="36">
        <f t="shared" si="79"/>
        <v>0</v>
      </c>
      <c r="U376" s="36">
        <f t="shared" si="79"/>
        <v>0</v>
      </c>
      <c r="V376" s="36">
        <f t="shared" si="79"/>
        <v>0</v>
      </c>
      <c r="W376" s="36">
        <f t="shared" si="79"/>
        <v>0</v>
      </c>
      <c r="X376" s="36">
        <f t="shared" si="79"/>
        <v>0</v>
      </c>
      <c r="Y376" s="36">
        <f t="shared" si="79"/>
        <v>0</v>
      </c>
      <c r="Z376" s="36">
        <f t="shared" si="79"/>
        <v>0</v>
      </c>
      <c r="AA376" s="36">
        <f t="shared" si="79"/>
        <v>0</v>
      </c>
      <c r="AB376" s="36">
        <f t="shared" si="79"/>
        <v>0</v>
      </c>
      <c r="AC376" s="59"/>
    </row>
    <row r="377" s="17" customFormat="1" ht="15" spans="1:29">
      <c r="A377" s="65"/>
      <c r="B377" s="283"/>
      <c r="C377" s="102"/>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59"/>
    </row>
    <row r="378" s="17" customFormat="1" ht="15" spans="1:29">
      <c r="A378" s="65"/>
      <c r="B378" s="283"/>
      <c r="C378" s="102"/>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59"/>
    </row>
    <row r="379" s="17" customFormat="1" ht="15" spans="1:29">
      <c r="A379" s="65"/>
      <c r="B379" s="283"/>
      <c r="C379" s="102"/>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59"/>
    </row>
    <row r="380" s="17" customFormat="1" ht="15" spans="1:29">
      <c r="A380" s="65"/>
      <c r="B380" s="283"/>
      <c r="C380" s="102"/>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59"/>
    </row>
    <row r="381" s="17" customFormat="1" ht="15" spans="1:29">
      <c r="A381" s="65"/>
      <c r="B381" s="283"/>
      <c r="C381" s="102"/>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59"/>
    </row>
    <row r="382" s="17" customFormat="1" ht="15" spans="1:29">
      <c r="A382" s="65"/>
      <c r="B382" s="283"/>
      <c r="C382" s="102"/>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59"/>
    </row>
    <row r="383" s="17" customFormat="1" ht="15" spans="1:29">
      <c r="A383" s="65"/>
      <c r="B383" s="283"/>
      <c r="C383" s="102"/>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59"/>
    </row>
    <row r="384" s="17" customFormat="1" ht="15" spans="1:29">
      <c r="A384" s="65"/>
      <c r="B384" s="283"/>
      <c r="C384" s="102"/>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59"/>
    </row>
    <row r="385" s="17" customFormat="1" ht="15" spans="1:29">
      <c r="A385" s="65"/>
      <c r="B385" s="283"/>
      <c r="C385" s="102"/>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59"/>
    </row>
    <row r="386" s="17" customFormat="1" ht="15" spans="1:29">
      <c r="A386" s="65"/>
      <c r="B386" s="283"/>
      <c r="C386" s="102"/>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59"/>
    </row>
    <row r="387" s="17" customFormat="1" ht="15" spans="1:29">
      <c r="A387" s="65"/>
      <c r="B387" s="283"/>
      <c r="C387" s="102"/>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59"/>
    </row>
    <row r="388" s="17" customFormat="1" ht="15" spans="1:29">
      <c r="A388" s="65"/>
      <c r="B388" s="283"/>
      <c r="C388" s="102"/>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59"/>
    </row>
    <row r="389" s="17" customFormat="1" ht="15" spans="1:29">
      <c r="A389" s="65"/>
      <c r="B389" s="283"/>
      <c r="C389" s="102"/>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59"/>
    </row>
    <row r="390" s="17" customFormat="1" ht="15" spans="1:29">
      <c r="A390" s="65"/>
      <c r="B390" s="283"/>
      <c r="C390" s="102"/>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59"/>
    </row>
    <row r="391" s="17" customFormat="1" ht="15" spans="1:29">
      <c r="A391" s="65"/>
      <c r="B391" s="283"/>
      <c r="C391" s="102"/>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59"/>
    </row>
    <row r="392" s="17" customFormat="1" ht="15" spans="1:29">
      <c r="A392" s="65"/>
      <c r="B392" s="283"/>
      <c r="C392" s="102"/>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59"/>
    </row>
    <row r="393" s="17" customFormat="1" ht="15" spans="1:29">
      <c r="A393" s="65"/>
      <c r="B393" s="283"/>
      <c r="C393" s="102"/>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59"/>
    </row>
    <row r="394" s="17" customFormat="1" ht="15" spans="1:29">
      <c r="A394" s="65"/>
      <c r="B394" s="283"/>
      <c r="C394" s="102"/>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59"/>
    </row>
    <row r="395" s="17" customFormat="1" ht="15" spans="1:29">
      <c r="A395" s="65"/>
      <c r="B395" s="283"/>
      <c r="C395" s="102"/>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59"/>
    </row>
    <row r="396" s="17" customFormat="1" ht="15" spans="1:29">
      <c r="A396" s="65"/>
      <c r="B396" s="283"/>
      <c r="C396" s="102"/>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59"/>
    </row>
    <row r="397" s="17" customFormat="1" ht="15" spans="1:29">
      <c r="A397" s="65"/>
      <c r="B397" s="283"/>
      <c r="C397" s="102"/>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59"/>
    </row>
    <row r="398" s="17" customFormat="1" ht="15" spans="1:29">
      <c r="A398" s="70"/>
      <c r="B398" s="283"/>
      <c r="C398" s="102"/>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59"/>
    </row>
    <row r="399" s="17" customFormat="1" ht="15" spans="1:29">
      <c r="A399" s="65"/>
      <c r="B399" s="283"/>
      <c r="C399" s="102"/>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59"/>
    </row>
    <row r="400" s="17" customFormat="1" ht="15" spans="1:29">
      <c r="A400" s="70"/>
      <c r="B400" s="283"/>
      <c r="C400" s="102"/>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59"/>
    </row>
    <row r="401" s="17" customFormat="1" ht="15" spans="1:29">
      <c r="A401" s="70"/>
      <c r="B401" s="283"/>
      <c r="C401" s="102"/>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59"/>
    </row>
    <row r="402" s="17" customFormat="1" ht="15" spans="1:29">
      <c r="A402" s="70"/>
      <c r="B402" s="283"/>
      <c r="C402" s="102"/>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59"/>
    </row>
    <row r="403" s="17" customFormat="1" ht="15" spans="1:29">
      <c r="A403" s="70"/>
      <c r="B403" s="283"/>
      <c r="C403" s="102"/>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59"/>
    </row>
    <row r="404" s="17" customFormat="1" ht="15" spans="1:29">
      <c r="A404" s="70"/>
      <c r="B404" s="283"/>
      <c r="C404" s="102"/>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59"/>
    </row>
    <row r="405" s="17" customFormat="1" ht="15" spans="1:29">
      <c r="A405" s="70"/>
      <c r="B405" s="283"/>
      <c r="C405" s="102"/>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59"/>
    </row>
    <row r="406" s="17" customFormat="1" ht="15" spans="1:29">
      <c r="A406" s="65"/>
      <c r="B406" s="283"/>
      <c r="C406" s="102"/>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59"/>
    </row>
    <row r="407" s="17" customFormat="1" ht="15" spans="1:29">
      <c r="A407" s="65"/>
      <c r="B407" s="283"/>
      <c r="C407" s="102"/>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59"/>
    </row>
    <row r="408" s="17" customFormat="1" ht="15" spans="1:29">
      <c r="A408" s="65"/>
      <c r="B408" s="283"/>
      <c r="C408" s="102"/>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59"/>
    </row>
    <row r="409" s="17" customFormat="1" ht="15" spans="1:29">
      <c r="A409" s="65"/>
      <c r="B409" s="283"/>
      <c r="C409" s="102"/>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59"/>
    </row>
    <row r="410" s="17" customFormat="1" ht="15" spans="1:29">
      <c r="A410" s="65"/>
      <c r="B410" s="283"/>
      <c r="C410" s="102"/>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59"/>
    </row>
    <row r="411" s="17" customFormat="1" ht="15" spans="1:29">
      <c r="A411" s="65"/>
      <c r="B411" s="283"/>
      <c r="C411" s="102"/>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59"/>
    </row>
    <row r="412" s="17" customFormat="1" ht="15" spans="1:29">
      <c r="A412" s="65"/>
      <c r="B412" s="283"/>
      <c r="C412" s="102"/>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59"/>
    </row>
    <row r="413" s="17" customFormat="1" ht="15" spans="1:29">
      <c r="A413" s="65"/>
      <c r="B413" s="283"/>
      <c r="C413" s="102"/>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59"/>
    </row>
    <row r="414" s="17" customFormat="1" ht="15" spans="1:29">
      <c r="A414" s="65"/>
      <c r="B414" s="283"/>
      <c r="C414" s="102"/>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59"/>
    </row>
    <row r="415" s="17" customFormat="1" ht="15" spans="1:29">
      <c r="A415" s="65"/>
      <c r="B415" s="283"/>
      <c r="C415" s="102"/>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59"/>
    </row>
    <row r="416" s="17" customFormat="1" ht="15" spans="1:29">
      <c r="A416" s="65"/>
      <c r="B416" s="283"/>
      <c r="C416" s="102"/>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59"/>
    </row>
    <row r="417" s="17" customFormat="1" ht="15" spans="1:29">
      <c r="A417" s="65"/>
      <c r="B417" s="283"/>
      <c r="C417" s="102"/>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59"/>
    </row>
    <row r="418" s="17" customFormat="1" ht="15" spans="1:29">
      <c r="A418" s="65"/>
      <c r="B418" s="283"/>
      <c r="C418" s="102"/>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59"/>
    </row>
    <row r="419" s="17" customFormat="1" ht="15" spans="1:29">
      <c r="A419" s="65"/>
      <c r="B419" s="283"/>
      <c r="C419" s="102"/>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59"/>
    </row>
    <row r="420" s="17" customFormat="1" ht="15" spans="1:29">
      <c r="A420" s="65"/>
      <c r="B420" s="283"/>
      <c r="C420" s="102"/>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59"/>
    </row>
    <row r="421" s="17" customFormat="1" ht="15" spans="1:29">
      <c r="A421" s="65"/>
      <c r="B421" s="283"/>
      <c r="C421" s="102"/>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59"/>
    </row>
    <row r="422" s="17" customFormat="1" ht="15" spans="1:29">
      <c r="A422" s="65"/>
      <c r="B422" s="283"/>
      <c r="C422" s="102"/>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59"/>
    </row>
    <row r="423" s="17" customFormat="1" ht="15" spans="1:29">
      <c r="A423" s="65"/>
      <c r="B423" s="283"/>
      <c r="C423" s="102"/>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59"/>
    </row>
    <row r="424" s="17" customFormat="1" ht="15" spans="1:29">
      <c r="A424" s="70"/>
      <c r="B424" s="283"/>
      <c r="C424" s="102"/>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59"/>
    </row>
    <row r="425" s="17" customFormat="1" ht="15" spans="1:29">
      <c r="A425" s="65"/>
      <c r="B425" s="283"/>
      <c r="C425" s="102"/>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59"/>
    </row>
    <row r="426" s="17" customFormat="1" ht="15" spans="1:29">
      <c r="A426" s="70"/>
      <c r="B426" s="283"/>
      <c r="C426" s="102"/>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59"/>
    </row>
    <row r="427" s="17" customFormat="1" ht="15" spans="1:29">
      <c r="A427" s="70"/>
      <c r="B427" s="283"/>
      <c r="C427" s="102"/>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59"/>
    </row>
    <row r="428" s="17" customFormat="1" ht="15" spans="1:29">
      <c r="A428" s="70"/>
      <c r="B428" s="283"/>
      <c r="C428" s="102"/>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59"/>
    </row>
    <row r="429" s="17" customFormat="1" ht="15" spans="1:29">
      <c r="A429" s="65"/>
      <c r="B429" s="283"/>
      <c r="C429" s="102"/>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59"/>
    </row>
    <row r="430" s="17" customFormat="1" ht="15" spans="1:29">
      <c r="A430" s="65"/>
      <c r="B430" s="283"/>
      <c r="C430" s="102"/>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59"/>
    </row>
    <row r="431" s="17" customFormat="1" ht="15" spans="1:29">
      <c r="A431" s="65"/>
      <c r="B431" s="283"/>
      <c r="C431" s="102"/>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59"/>
    </row>
    <row r="432" s="17" customFormat="1" ht="15" spans="1:29">
      <c r="A432" s="65"/>
      <c r="B432" s="283"/>
      <c r="C432" s="102"/>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59"/>
    </row>
    <row r="433" s="17" customFormat="1" ht="15" spans="1:29">
      <c r="A433" s="65"/>
      <c r="B433" s="283"/>
      <c r="C433" s="102"/>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59"/>
    </row>
    <row r="434" s="17" customFormat="1" ht="15" spans="1:29">
      <c r="A434" s="65"/>
      <c r="B434" s="283"/>
      <c r="C434" s="102"/>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59"/>
    </row>
    <row r="435" s="17" customFormat="1" ht="15" spans="1:29">
      <c r="A435" s="65"/>
      <c r="B435" s="283"/>
      <c r="C435" s="102"/>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59"/>
    </row>
    <row r="436" s="17" customFormat="1" ht="15" spans="1:29">
      <c r="A436" s="65"/>
      <c r="B436" s="283"/>
      <c r="C436" s="102"/>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59"/>
    </row>
    <row r="437" s="17" customFormat="1" ht="15" spans="1:29">
      <c r="A437" s="65"/>
      <c r="B437" s="283"/>
      <c r="C437" s="102"/>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59"/>
    </row>
    <row r="438" s="17" customFormat="1" ht="15" spans="1:29">
      <c r="A438" s="65"/>
      <c r="B438" s="283"/>
      <c r="C438" s="102"/>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59"/>
    </row>
    <row r="439" s="17" customFormat="1" ht="15" spans="1:29">
      <c r="A439" s="65"/>
      <c r="B439" s="283"/>
      <c r="C439" s="102"/>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59"/>
    </row>
    <row r="440" s="17" customFormat="1" ht="15" spans="1:29">
      <c r="A440" s="65"/>
      <c r="B440" s="283"/>
      <c r="C440" s="102"/>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59"/>
    </row>
    <row r="441" s="17" customFormat="1" ht="15" spans="1:29">
      <c r="A441" s="65"/>
      <c r="B441" s="283"/>
      <c r="C441" s="102"/>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59"/>
    </row>
    <row r="442" s="17" customFormat="1" ht="15" spans="1:29">
      <c r="A442" s="65"/>
      <c r="B442" s="283"/>
      <c r="C442" s="102"/>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59"/>
    </row>
    <row r="443" s="17" customFormat="1" ht="15" spans="1:29">
      <c r="A443" s="65"/>
      <c r="B443" s="283"/>
      <c r="C443" s="102"/>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59"/>
    </row>
    <row r="444" s="17" customFormat="1" ht="15" spans="1:29">
      <c r="A444" s="65"/>
      <c r="B444" s="283"/>
      <c r="C444" s="102"/>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59"/>
    </row>
    <row r="445" s="17" customFormat="1" ht="15" spans="1:29">
      <c r="A445" s="65"/>
      <c r="B445" s="283"/>
      <c r="C445" s="102"/>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59"/>
    </row>
    <row r="446" s="17" customFormat="1" ht="15" spans="1:29">
      <c r="A446" s="65"/>
      <c r="B446" s="283"/>
      <c r="C446" s="102"/>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59"/>
    </row>
    <row r="447" s="17" customFormat="1" ht="15" spans="1:29">
      <c r="A447" s="65"/>
      <c r="B447" s="283"/>
      <c r="C447" s="102"/>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59"/>
    </row>
    <row r="448" s="17" customFormat="1" ht="15" spans="1:29">
      <c r="A448" s="65"/>
      <c r="B448" s="283"/>
      <c r="C448" s="102"/>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59"/>
    </row>
    <row r="449" s="17" customFormat="1" ht="15" spans="1:29">
      <c r="A449" s="70"/>
      <c r="B449" s="283"/>
      <c r="C449" s="102"/>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59"/>
    </row>
    <row r="450" s="17" customFormat="1" ht="15" spans="1:29">
      <c r="A450" s="65"/>
      <c r="B450" s="283"/>
      <c r="C450" s="102"/>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59"/>
    </row>
    <row r="451" s="17" customFormat="1" ht="15" spans="1:29">
      <c r="A451" s="65"/>
      <c r="B451" s="283"/>
      <c r="C451" s="102"/>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59"/>
    </row>
    <row r="452" s="17" customFormat="1" ht="15" spans="1:29">
      <c r="A452" s="65"/>
      <c r="B452" s="283"/>
      <c r="C452" s="102"/>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59"/>
    </row>
    <row r="453" s="17" customFormat="1" ht="15" spans="1:29">
      <c r="A453" s="65"/>
      <c r="B453" s="283"/>
      <c r="C453" s="102"/>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59"/>
    </row>
    <row r="454" s="17" customFormat="1" ht="15" spans="1:29">
      <c r="A454" s="65"/>
      <c r="B454" s="283"/>
      <c r="C454" s="102"/>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59"/>
    </row>
    <row r="455" s="17" customFormat="1" ht="15" spans="1:29">
      <c r="A455" s="65"/>
      <c r="B455" s="283"/>
      <c r="C455" s="102"/>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59"/>
    </row>
    <row r="456" s="17" customFormat="1" ht="15" spans="1:29">
      <c r="A456" s="65"/>
      <c r="B456" s="283"/>
      <c r="C456" s="102"/>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59"/>
    </row>
    <row r="457" s="17" customFormat="1" ht="15" spans="1:29">
      <c r="A457" s="65"/>
      <c r="B457" s="283"/>
      <c r="C457" s="102"/>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59"/>
    </row>
    <row r="458" s="17" customFormat="1" ht="15" spans="1:29">
      <c r="A458" s="65"/>
      <c r="B458" s="283"/>
      <c r="C458" s="102"/>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59"/>
    </row>
    <row r="459" s="17" customFormat="1" ht="15" spans="1:29">
      <c r="A459" s="65"/>
      <c r="B459" s="283"/>
      <c r="C459" s="102"/>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59"/>
    </row>
    <row r="460" s="17" customFormat="1" ht="15" spans="1:29">
      <c r="A460" s="65"/>
      <c r="B460" s="283"/>
      <c r="C460" s="102"/>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59"/>
    </row>
    <row r="461" s="17" customFormat="1" ht="15" spans="1:29">
      <c r="A461" s="65"/>
      <c r="B461" s="283"/>
      <c r="C461" s="102"/>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59"/>
    </row>
    <row r="462" s="17" customFormat="1" ht="15" spans="1:29">
      <c r="A462" s="65"/>
      <c r="B462" s="283"/>
      <c r="C462" s="102"/>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59"/>
    </row>
    <row r="463" s="17" customFormat="1" ht="15" spans="1:29">
      <c r="A463" s="65"/>
      <c r="B463" s="283"/>
      <c r="C463" s="102"/>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59"/>
    </row>
    <row r="464" s="17" customFormat="1" ht="15" spans="1:29">
      <c r="A464" s="71"/>
      <c r="B464" s="286"/>
      <c r="C464" s="102"/>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59"/>
    </row>
    <row r="465" s="17" customFormat="1" ht="15" spans="1:29">
      <c r="A465" s="65"/>
      <c r="B465" s="283"/>
      <c r="C465" s="102"/>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59"/>
    </row>
    <row r="466" s="17" customFormat="1" ht="15" spans="1:29">
      <c r="A466" s="65"/>
      <c r="B466" s="283"/>
      <c r="C466" s="102"/>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59"/>
    </row>
    <row r="467" s="17" customFormat="1" ht="15" spans="1:29">
      <c r="A467" s="65"/>
      <c r="B467" s="283"/>
      <c r="C467" s="102"/>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59"/>
    </row>
    <row r="468" s="17" customFormat="1" ht="15" spans="1:29">
      <c r="A468" s="65"/>
      <c r="B468" s="283"/>
      <c r="C468" s="102"/>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59"/>
    </row>
    <row r="469" s="17" customFormat="1" ht="15" spans="1:29">
      <c r="A469" s="65"/>
      <c r="B469" s="283"/>
      <c r="C469" s="102"/>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59"/>
    </row>
    <row r="470" s="17" customFormat="1" ht="15" spans="1:29">
      <c r="A470" s="74"/>
      <c r="B470" s="287"/>
      <c r="C470" s="102"/>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59"/>
    </row>
    <row r="471" s="17" customFormat="1" ht="15" spans="1:29">
      <c r="A471" s="76"/>
      <c r="B471" s="288"/>
      <c r="C471" s="102"/>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59"/>
    </row>
    <row r="472" s="17" customFormat="1" ht="15" spans="1:29">
      <c r="A472" s="79"/>
      <c r="B472" s="289"/>
      <c r="C472" s="102"/>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59"/>
    </row>
    <row r="473" s="17" customFormat="1" ht="15" spans="1:29">
      <c r="A473" s="82"/>
      <c r="B473" s="290"/>
      <c r="C473" s="102"/>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59"/>
    </row>
    <row r="474" s="17" customFormat="1" ht="15" spans="1:29">
      <c r="A474" s="65"/>
      <c r="B474" s="283"/>
      <c r="C474" s="102"/>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59"/>
    </row>
    <row r="475" s="17" customFormat="1" ht="15" spans="1:29">
      <c r="A475" s="65"/>
      <c r="B475" s="283"/>
      <c r="C475" s="102"/>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59"/>
    </row>
    <row r="476" s="17" customFormat="1" ht="15" spans="1:29">
      <c r="A476" s="85"/>
      <c r="B476" s="291"/>
      <c r="C476" s="102"/>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59"/>
    </row>
    <row r="477" s="17" customFormat="1" ht="15" spans="1:29">
      <c r="A477" s="65"/>
      <c r="B477" s="283"/>
      <c r="C477" s="102"/>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59"/>
    </row>
    <row r="478" s="17" customFormat="1" ht="15" spans="1:29">
      <c r="A478" s="65"/>
      <c r="B478" s="283"/>
      <c r="C478" s="102"/>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59"/>
    </row>
    <row r="479" s="17" customFormat="1" ht="15" spans="1:29">
      <c r="A479" s="88"/>
      <c r="B479" s="292"/>
      <c r="C479" s="102"/>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59"/>
    </row>
    <row r="480" s="17" customFormat="1" ht="15" spans="1:29">
      <c r="A480" s="91"/>
      <c r="B480" s="293"/>
      <c r="C480" s="102"/>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59"/>
    </row>
    <row r="481" s="17" customFormat="1" ht="15" spans="1:29">
      <c r="A481" s="65"/>
      <c r="B481" s="283"/>
      <c r="C481" s="102"/>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59"/>
    </row>
    <row r="482" s="17" customFormat="1" ht="15" spans="1:29">
      <c r="A482" s="65"/>
      <c r="B482" s="283"/>
      <c r="C482" s="102"/>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59"/>
    </row>
    <row r="483" s="17" customFormat="1" ht="15" spans="1:29">
      <c r="A483" s="65"/>
      <c r="B483" s="283"/>
      <c r="C483" s="102"/>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59"/>
    </row>
    <row r="484" s="17" customFormat="1" ht="15" spans="1:29">
      <c r="A484" s="65"/>
      <c r="B484" s="283"/>
      <c r="C484" s="102"/>
      <c r="D484" s="93"/>
      <c r="E484" s="93"/>
      <c r="F484" s="93"/>
      <c r="G484" s="93"/>
      <c r="H484" s="93"/>
      <c r="I484" s="93"/>
      <c r="J484" s="93"/>
      <c r="K484" s="93"/>
      <c r="L484" s="93"/>
      <c r="M484" s="93"/>
      <c r="N484" s="93"/>
      <c r="O484" s="93"/>
      <c r="P484" s="93"/>
      <c r="Q484" s="93"/>
      <c r="R484" s="93"/>
      <c r="S484" s="93"/>
      <c r="T484" s="93"/>
      <c r="U484" s="93"/>
      <c r="V484" s="93"/>
      <c r="W484" s="93"/>
      <c r="X484" s="93"/>
      <c r="Y484" s="93"/>
      <c r="Z484" s="93"/>
      <c r="AA484" s="93"/>
      <c r="AB484" s="93"/>
      <c r="AC484" s="59"/>
    </row>
    <row r="485" s="17" customFormat="1" ht="15" spans="1:29">
      <c r="A485" s="65"/>
      <c r="B485" s="283"/>
      <c r="C485" s="102"/>
      <c r="D485" s="93"/>
      <c r="E485" s="93"/>
      <c r="F485" s="93"/>
      <c r="G485" s="93"/>
      <c r="H485" s="93"/>
      <c r="I485" s="93"/>
      <c r="J485" s="93"/>
      <c r="K485" s="93"/>
      <c r="L485" s="93"/>
      <c r="M485" s="93"/>
      <c r="N485" s="93"/>
      <c r="O485" s="93"/>
      <c r="P485" s="93"/>
      <c r="Q485" s="93"/>
      <c r="R485" s="93"/>
      <c r="S485" s="93"/>
      <c r="T485" s="93"/>
      <c r="U485" s="93"/>
      <c r="V485" s="93"/>
      <c r="W485" s="93"/>
      <c r="X485" s="93"/>
      <c r="Y485" s="93"/>
      <c r="Z485" s="93"/>
      <c r="AA485" s="93"/>
      <c r="AB485" s="93"/>
      <c r="AC485" s="59"/>
    </row>
    <row r="486" s="17" customFormat="1" ht="15" spans="1:29">
      <c r="A486" s="65"/>
      <c r="B486" s="283"/>
      <c r="C486" s="102"/>
      <c r="D486" s="93"/>
      <c r="E486" s="93"/>
      <c r="F486" s="93"/>
      <c r="G486" s="93"/>
      <c r="H486" s="93"/>
      <c r="I486" s="93"/>
      <c r="J486" s="93"/>
      <c r="K486" s="93"/>
      <c r="L486" s="93"/>
      <c r="M486" s="93"/>
      <c r="N486" s="93"/>
      <c r="O486" s="93"/>
      <c r="P486" s="93"/>
      <c r="Q486" s="93"/>
      <c r="R486" s="93"/>
      <c r="S486" s="93"/>
      <c r="T486" s="93"/>
      <c r="U486" s="93"/>
      <c r="V486" s="93"/>
      <c r="W486" s="93"/>
      <c r="X486" s="93"/>
      <c r="Y486" s="93"/>
      <c r="Z486" s="93"/>
      <c r="AA486" s="93"/>
      <c r="AB486" s="93"/>
      <c r="AC486" s="59"/>
    </row>
    <row r="487" s="17" customFormat="1" ht="15" spans="1:29">
      <c r="A487" s="65"/>
      <c r="B487" s="283"/>
      <c r="C487" s="102"/>
      <c r="D487" s="93"/>
      <c r="E487" s="93"/>
      <c r="F487" s="93"/>
      <c r="G487" s="93"/>
      <c r="H487" s="93"/>
      <c r="I487" s="93"/>
      <c r="J487" s="93"/>
      <c r="K487" s="93"/>
      <c r="L487" s="93"/>
      <c r="M487" s="93"/>
      <c r="N487" s="93"/>
      <c r="O487" s="93"/>
      <c r="P487" s="93"/>
      <c r="Q487" s="93"/>
      <c r="R487" s="93"/>
      <c r="S487" s="93"/>
      <c r="T487" s="93"/>
      <c r="U487" s="93"/>
      <c r="V487" s="93"/>
      <c r="W487" s="93"/>
      <c r="X487" s="93"/>
      <c r="Y487" s="93"/>
      <c r="Z487" s="93"/>
      <c r="AA487" s="93"/>
      <c r="AB487" s="93"/>
      <c r="AC487" s="59"/>
    </row>
    <row r="488" s="17" customFormat="1" ht="15" spans="1:29">
      <c r="A488" s="65"/>
      <c r="B488" s="283"/>
      <c r="C488" s="102"/>
      <c r="D488" s="93"/>
      <c r="E488" s="93"/>
      <c r="F488" s="93"/>
      <c r="G488" s="93"/>
      <c r="H488" s="93"/>
      <c r="I488" s="93"/>
      <c r="J488" s="93"/>
      <c r="K488" s="93"/>
      <c r="L488" s="93"/>
      <c r="M488" s="93"/>
      <c r="N488" s="93"/>
      <c r="O488" s="93"/>
      <c r="P488" s="93"/>
      <c r="Q488" s="93"/>
      <c r="R488" s="93"/>
      <c r="S488" s="93"/>
      <c r="T488" s="93"/>
      <c r="U488" s="93"/>
      <c r="V488" s="93"/>
      <c r="W488" s="93"/>
      <c r="X488" s="93"/>
      <c r="Y488" s="93"/>
      <c r="Z488" s="93"/>
      <c r="AA488" s="93"/>
      <c r="AB488" s="93"/>
      <c r="AC488" s="59"/>
    </row>
    <row r="489" s="17" customFormat="1" ht="15" spans="1:29">
      <c r="A489" s="65"/>
      <c r="B489" s="283"/>
      <c r="C489" s="102"/>
      <c r="D489" s="93"/>
      <c r="E489" s="93"/>
      <c r="F489" s="93"/>
      <c r="G489" s="93"/>
      <c r="H489" s="93"/>
      <c r="I489" s="93"/>
      <c r="J489" s="93"/>
      <c r="K489" s="93"/>
      <c r="L489" s="93"/>
      <c r="M489" s="93"/>
      <c r="N489" s="93"/>
      <c r="O489" s="93"/>
      <c r="P489" s="93"/>
      <c r="Q489" s="93"/>
      <c r="R489" s="93"/>
      <c r="S489" s="93"/>
      <c r="T489" s="93"/>
      <c r="U489" s="93"/>
      <c r="V489" s="93"/>
      <c r="W489" s="93"/>
      <c r="X489" s="93"/>
      <c r="Y489" s="93"/>
      <c r="Z489" s="93"/>
      <c r="AA489" s="93"/>
      <c r="AB489" s="93"/>
      <c r="AC489" s="59"/>
    </row>
    <row r="490" s="17" customFormat="1" ht="15" spans="1:29">
      <c r="A490" s="65"/>
      <c r="B490" s="283"/>
      <c r="C490" s="102"/>
      <c r="D490" s="93"/>
      <c r="E490" s="93"/>
      <c r="F490" s="93"/>
      <c r="G490" s="93"/>
      <c r="H490" s="93"/>
      <c r="I490" s="93"/>
      <c r="J490" s="93"/>
      <c r="K490" s="93"/>
      <c r="L490" s="93"/>
      <c r="M490" s="93"/>
      <c r="N490" s="93"/>
      <c r="O490" s="93"/>
      <c r="P490" s="93"/>
      <c r="Q490" s="93"/>
      <c r="R490" s="93"/>
      <c r="S490" s="93"/>
      <c r="T490" s="93"/>
      <c r="U490" s="93"/>
      <c r="V490" s="93"/>
      <c r="W490" s="93"/>
      <c r="X490" s="93"/>
      <c r="Y490" s="93"/>
      <c r="Z490" s="93"/>
      <c r="AA490" s="93"/>
      <c r="AB490" s="93"/>
      <c r="AC490" s="59"/>
    </row>
    <row r="491" s="17" customFormat="1" ht="15" spans="1:29">
      <c r="A491" s="65"/>
      <c r="B491" s="283"/>
      <c r="C491" s="102"/>
      <c r="D491" s="93"/>
      <c r="E491" s="93"/>
      <c r="F491" s="93"/>
      <c r="G491" s="93"/>
      <c r="H491" s="93"/>
      <c r="I491" s="93"/>
      <c r="J491" s="93"/>
      <c r="K491" s="93"/>
      <c r="L491" s="93"/>
      <c r="M491" s="93"/>
      <c r="N491" s="93"/>
      <c r="O491" s="93"/>
      <c r="P491" s="93"/>
      <c r="Q491" s="93"/>
      <c r="R491" s="93"/>
      <c r="S491" s="93"/>
      <c r="T491" s="93"/>
      <c r="U491" s="93"/>
      <c r="V491" s="93"/>
      <c r="W491" s="93"/>
      <c r="X491" s="93"/>
      <c r="Y491" s="93"/>
      <c r="Z491" s="93"/>
      <c r="AA491" s="93"/>
      <c r="AB491" s="93"/>
      <c r="AC491" s="59"/>
    </row>
    <row r="492" s="17" customFormat="1" ht="15" spans="1:29">
      <c r="A492" s="65"/>
      <c r="B492" s="283"/>
      <c r="C492" s="102"/>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59"/>
    </row>
    <row r="493" s="17" customFormat="1" ht="15" spans="1:29">
      <c r="A493" s="65"/>
      <c r="B493" s="283"/>
      <c r="C493" s="102"/>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59"/>
    </row>
    <row r="494" s="17" customFormat="1" ht="15" spans="1:29">
      <c r="A494" s="65"/>
      <c r="B494" s="283"/>
      <c r="C494" s="102"/>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59"/>
    </row>
    <row r="495" s="17" customFormat="1" ht="15" spans="1:29">
      <c r="A495" s="65"/>
      <c r="B495" s="283"/>
      <c r="C495" s="102"/>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59"/>
    </row>
    <row r="496" s="17" customFormat="1" ht="15" spans="1:29">
      <c r="A496" s="65"/>
      <c r="B496" s="283"/>
      <c r="C496" s="102"/>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59"/>
    </row>
    <row r="497" s="17" customFormat="1" ht="15" spans="1:29">
      <c r="A497" s="65"/>
      <c r="B497" s="283"/>
      <c r="C497" s="102"/>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59"/>
    </row>
    <row r="498" s="17" customFormat="1" ht="15" spans="1:29">
      <c r="A498" s="65"/>
      <c r="B498" s="283"/>
      <c r="C498" s="102"/>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59"/>
    </row>
    <row r="499" s="17" customFormat="1" ht="15" spans="1:29">
      <c r="A499" s="65"/>
      <c r="B499" s="283"/>
      <c r="C499" s="102"/>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59"/>
    </row>
    <row r="500" s="17" customFormat="1" ht="15" spans="1:29">
      <c r="A500" s="65"/>
      <c r="B500" s="283"/>
      <c r="C500" s="102"/>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59"/>
    </row>
    <row r="501" s="17" customFormat="1" ht="15" spans="1:29">
      <c r="A501" s="65"/>
      <c r="B501" s="283"/>
      <c r="C501" s="102"/>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59"/>
    </row>
    <row r="502" s="17" customFormat="1" ht="15" spans="1:29">
      <c r="A502" s="65"/>
      <c r="B502" s="283"/>
      <c r="C502" s="102"/>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59"/>
    </row>
    <row r="503" s="17" customFormat="1" ht="15" spans="1:29">
      <c r="A503" s="65"/>
      <c r="B503" s="283"/>
      <c r="C503" s="102"/>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59"/>
    </row>
    <row r="504" s="17" customFormat="1" ht="15" spans="1:29">
      <c r="A504" s="65"/>
      <c r="B504" s="283"/>
      <c r="C504" s="102"/>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59"/>
    </row>
    <row r="505" s="17" customFormat="1" ht="15" spans="1:29">
      <c r="A505" s="65"/>
      <c r="B505" s="283"/>
      <c r="C505" s="102"/>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59"/>
    </row>
    <row r="506" s="17" customFormat="1" ht="15" spans="1:29">
      <c r="A506" s="65"/>
      <c r="B506" s="283"/>
      <c r="C506" s="102"/>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59"/>
    </row>
    <row r="507" s="17" customFormat="1" ht="15" spans="1:29">
      <c r="A507" s="65"/>
      <c r="B507" s="283"/>
      <c r="C507" s="102"/>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59"/>
    </row>
    <row r="508" s="17" customFormat="1" ht="15" spans="1:29">
      <c r="A508" s="65"/>
      <c r="B508" s="283"/>
      <c r="C508" s="102"/>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59"/>
    </row>
    <row r="509" s="17" customFormat="1" ht="15" spans="1:29">
      <c r="A509" s="65"/>
      <c r="B509" s="283"/>
      <c r="C509" s="102"/>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59"/>
    </row>
    <row r="510" s="17" customFormat="1" ht="15" spans="1:29">
      <c r="A510" s="65"/>
      <c r="B510" s="283"/>
      <c r="C510" s="102"/>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59"/>
    </row>
    <row r="511" s="17" customFormat="1" ht="15" spans="1:29">
      <c r="A511" s="65"/>
      <c r="B511" s="283"/>
      <c r="C511" s="102"/>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59"/>
    </row>
    <row r="512" s="17" customFormat="1" ht="15" spans="1:29">
      <c r="A512" s="65"/>
      <c r="B512" s="283"/>
      <c r="C512" s="102"/>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59"/>
    </row>
    <row r="513" s="17" customFormat="1" ht="15" spans="1:29">
      <c r="A513" s="65"/>
      <c r="B513" s="283"/>
      <c r="C513" s="102"/>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59"/>
    </row>
    <row r="514" s="17" customFormat="1" ht="15" spans="1:29">
      <c r="A514" s="95"/>
      <c r="B514" s="294"/>
      <c r="C514" s="102"/>
      <c r="D514" s="97"/>
      <c r="E514" s="97"/>
      <c r="F514" s="97"/>
      <c r="G514" s="97"/>
      <c r="H514" s="97"/>
      <c r="I514" s="97"/>
      <c r="J514" s="97"/>
      <c r="K514" s="97"/>
      <c r="L514" s="97"/>
      <c r="M514" s="97"/>
      <c r="N514" s="97"/>
      <c r="O514" s="97"/>
      <c r="P514" s="97"/>
      <c r="Q514" s="97"/>
      <c r="R514" s="97"/>
      <c r="S514" s="97"/>
      <c r="T514" s="97"/>
      <c r="U514" s="97"/>
      <c r="V514" s="97"/>
      <c r="W514" s="97"/>
      <c r="X514" s="97"/>
      <c r="Y514" s="97"/>
      <c r="Z514" s="97"/>
      <c r="AA514" s="97"/>
      <c r="AB514" s="97"/>
      <c r="AC514" s="59"/>
    </row>
    <row r="515" s="17" customFormat="1" ht="15" spans="1:29">
      <c r="A515" s="65"/>
      <c r="B515" s="283"/>
      <c r="C515" s="102"/>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59"/>
    </row>
    <row r="516" s="17" customFormat="1" ht="15" spans="1:29">
      <c r="A516" s="65"/>
      <c r="B516" s="283"/>
      <c r="C516" s="102"/>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59"/>
    </row>
    <row r="517" s="17" customFormat="1" ht="15" spans="1:29">
      <c r="A517" s="65"/>
      <c r="B517" s="283"/>
      <c r="C517" s="102"/>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59"/>
    </row>
    <row r="518" s="17" customFormat="1" ht="15" spans="1:29">
      <c r="A518" s="65"/>
      <c r="B518" s="283"/>
      <c r="C518" s="102"/>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59"/>
    </row>
    <row r="519" s="17" customFormat="1" ht="15" spans="1:29">
      <c r="A519" s="70"/>
      <c r="B519" s="283"/>
      <c r="C519" s="102"/>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59"/>
    </row>
    <row r="520" s="17" customFormat="1" ht="15" spans="1:29">
      <c r="A520" s="65"/>
      <c r="B520" s="283"/>
      <c r="C520" s="102"/>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59"/>
    </row>
    <row r="521" s="17" customFormat="1" ht="15" spans="1:29">
      <c r="A521" s="65"/>
      <c r="B521" s="283"/>
      <c r="C521" s="102"/>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59"/>
    </row>
    <row r="522" s="17" customFormat="1" ht="15" spans="1:29">
      <c r="A522" s="65"/>
      <c r="B522" s="283"/>
      <c r="C522" s="102"/>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59"/>
    </row>
    <row r="523" s="17" customFormat="1" ht="15" spans="1:29">
      <c r="A523" s="65"/>
      <c r="B523" s="283"/>
      <c r="C523" s="102"/>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59"/>
    </row>
    <row r="524" s="17" customFormat="1" ht="15" spans="1:29">
      <c r="A524" s="65"/>
      <c r="B524" s="283"/>
      <c r="C524" s="102"/>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59"/>
    </row>
    <row r="525" s="17" customFormat="1" ht="15" spans="1:29">
      <c r="A525" s="65"/>
      <c r="B525" s="283"/>
      <c r="C525" s="102"/>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59"/>
    </row>
    <row r="526" s="17" customFormat="1" ht="15" spans="1:29">
      <c r="A526" s="65"/>
      <c r="B526" s="283"/>
      <c r="C526" s="102"/>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59"/>
    </row>
    <row r="527" s="17" customFormat="1" ht="15" spans="1:29">
      <c r="A527" s="98"/>
      <c r="B527" s="295"/>
      <c r="C527" s="102"/>
      <c r="D527" s="99"/>
      <c r="E527" s="99"/>
      <c r="F527" s="99"/>
      <c r="G527" s="99"/>
      <c r="H527" s="99"/>
      <c r="I527" s="99"/>
      <c r="J527" s="99"/>
      <c r="K527" s="99"/>
      <c r="L527" s="99"/>
      <c r="M527" s="99"/>
      <c r="N527" s="99"/>
      <c r="O527" s="99"/>
      <c r="P527" s="99"/>
      <c r="Q527" s="99"/>
      <c r="R527" s="99"/>
      <c r="S527" s="99"/>
      <c r="T527" s="99"/>
      <c r="U527" s="99"/>
      <c r="V527" s="99"/>
      <c r="W527" s="99"/>
      <c r="X527" s="99"/>
      <c r="Y527" s="99"/>
      <c r="Z527" s="99"/>
      <c r="AA527" s="99"/>
      <c r="AB527" s="99"/>
      <c r="AC527" s="59"/>
    </row>
    <row r="528" s="17" customFormat="1" ht="15" spans="1:29">
      <c r="A528" s="65"/>
      <c r="B528" s="283"/>
      <c r="C528" s="102"/>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59"/>
    </row>
    <row r="529" s="17" customFormat="1" ht="15" spans="1:29">
      <c r="A529" s="65"/>
      <c r="B529" s="283"/>
      <c r="C529" s="102"/>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59"/>
    </row>
    <row r="530" s="17" customFormat="1" ht="15" spans="1:29">
      <c r="A530" s="65"/>
      <c r="B530" s="283"/>
      <c r="C530" s="102"/>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59"/>
    </row>
    <row r="531" s="17" customFormat="1" ht="15" spans="1:29">
      <c r="A531" s="65"/>
      <c r="B531" s="283"/>
      <c r="C531" s="102"/>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59"/>
    </row>
    <row r="532" s="17" customFormat="1" ht="15" spans="1:29">
      <c r="A532" s="65"/>
      <c r="B532" s="283"/>
      <c r="C532" s="102"/>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59"/>
    </row>
    <row r="533" s="17" customFormat="1" ht="15" spans="1:29">
      <c r="A533" s="65"/>
      <c r="B533" s="283"/>
      <c r="C533" s="102"/>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59"/>
    </row>
    <row r="534" s="17" customFormat="1" ht="15" spans="1:29">
      <c r="A534" s="65"/>
      <c r="B534" s="283"/>
      <c r="C534" s="102"/>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59"/>
    </row>
    <row r="535" s="17" customFormat="1" ht="15" spans="1:29">
      <c r="A535" s="65"/>
      <c r="B535" s="283"/>
      <c r="C535" s="102"/>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59"/>
    </row>
    <row r="536" s="17" customFormat="1" ht="15" spans="1:29">
      <c r="A536" s="65"/>
      <c r="B536" s="283"/>
      <c r="C536" s="102"/>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59"/>
    </row>
    <row r="537" s="17" customFormat="1" ht="15" spans="1:29">
      <c r="A537" s="65"/>
      <c r="B537" s="283"/>
      <c r="C537" s="102"/>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59"/>
    </row>
    <row r="538" s="17" customFormat="1" ht="15" spans="1:29">
      <c r="A538" s="65"/>
      <c r="B538" s="283"/>
      <c r="C538" s="102"/>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59"/>
    </row>
    <row r="539" s="17" customFormat="1" ht="15" spans="1:29">
      <c r="A539" s="65"/>
      <c r="B539" s="283"/>
      <c r="C539" s="102"/>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59"/>
    </row>
    <row r="540" s="17" customFormat="1" ht="15" spans="1:29">
      <c r="A540" s="65"/>
      <c r="B540" s="283"/>
      <c r="C540" s="102"/>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59"/>
    </row>
    <row r="541" s="17" customFormat="1" ht="15" spans="1:29">
      <c r="A541" s="65"/>
      <c r="B541" s="283"/>
      <c r="C541" s="102"/>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59"/>
    </row>
    <row r="542" s="17" customFormat="1" ht="15" spans="1:29">
      <c r="A542" s="65"/>
      <c r="B542" s="283"/>
      <c r="C542" s="102"/>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59"/>
    </row>
    <row r="543" s="17" customFormat="1" ht="15" spans="1:29">
      <c r="A543" s="65"/>
      <c r="B543" s="283"/>
      <c r="C543" s="102"/>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59"/>
    </row>
    <row r="544" s="17" customFormat="1" ht="15" spans="1:29">
      <c r="A544" s="65"/>
      <c r="B544" s="283"/>
      <c r="C544" s="102"/>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59"/>
    </row>
    <row r="545" s="17" customFormat="1" ht="15" spans="1:29">
      <c r="A545" s="65"/>
      <c r="B545" s="283"/>
      <c r="C545" s="102"/>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59"/>
    </row>
    <row r="546" s="17" customFormat="1" ht="15" spans="1:29">
      <c r="A546" s="65"/>
      <c r="B546" s="283"/>
      <c r="C546" s="102"/>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59"/>
    </row>
    <row r="547" s="17" customFormat="1" ht="15" spans="1:29">
      <c r="A547" s="65"/>
      <c r="B547" s="283"/>
      <c r="C547" s="102"/>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59"/>
    </row>
    <row r="548" s="17" customFormat="1" ht="15" spans="1:29">
      <c r="A548" s="65"/>
      <c r="B548" s="283"/>
      <c r="C548" s="102"/>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59"/>
    </row>
    <row r="549" s="17" customFormat="1" ht="15" spans="1:29">
      <c r="A549" s="65"/>
      <c r="B549" s="283"/>
      <c r="C549" s="102"/>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59"/>
    </row>
    <row r="550" s="17" customFormat="1" ht="15" spans="1:29">
      <c r="A550" s="65"/>
      <c r="B550" s="283"/>
      <c r="C550" s="102"/>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59"/>
    </row>
    <row r="551" s="17" customFormat="1" ht="15" spans="1:29">
      <c r="A551" s="65"/>
      <c r="B551" s="283"/>
      <c r="C551" s="102"/>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59"/>
    </row>
    <row r="552" s="17" customFormat="1" ht="15" spans="1:29">
      <c r="A552" s="65"/>
      <c r="B552" s="283"/>
      <c r="C552" s="102"/>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59"/>
    </row>
    <row r="553" s="17" customFormat="1" ht="15" spans="1:29">
      <c r="A553" s="65"/>
      <c r="B553" s="283"/>
      <c r="C553" s="102"/>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59"/>
    </row>
    <row r="554" s="17" customFormat="1" ht="15" spans="1:29">
      <c r="A554" s="65"/>
      <c r="B554" s="283"/>
      <c r="C554" s="102"/>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59"/>
    </row>
    <row r="555" s="17" customFormat="1" ht="15" spans="1:29">
      <c r="A555" s="65"/>
      <c r="B555" s="283"/>
      <c r="C555" s="102"/>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59"/>
    </row>
    <row r="556" s="17" customFormat="1" ht="15" spans="1:29">
      <c r="A556" s="65"/>
      <c r="B556" s="283"/>
      <c r="C556" s="102"/>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59"/>
    </row>
    <row r="557" s="17" customFormat="1" ht="15" spans="1:29">
      <c r="A557" s="65"/>
      <c r="B557" s="283"/>
      <c r="C557" s="102"/>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59"/>
    </row>
    <row r="558" s="17" customFormat="1" ht="15" spans="1:29">
      <c r="A558" s="65"/>
      <c r="B558" s="283"/>
      <c r="C558" s="102"/>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59"/>
    </row>
    <row r="559" s="17" customFormat="1" ht="15" spans="1:29">
      <c r="A559" s="65"/>
      <c r="B559" s="283"/>
      <c r="C559" s="102"/>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59"/>
    </row>
    <row r="560" s="17" customFormat="1" ht="15" spans="1:29">
      <c r="A560" s="65"/>
      <c r="B560" s="283"/>
      <c r="C560" s="102"/>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59"/>
    </row>
    <row r="561" s="17" customFormat="1" ht="15" spans="1:29">
      <c r="A561" s="65"/>
      <c r="B561" s="283"/>
      <c r="C561" s="102"/>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59"/>
    </row>
    <row r="562" s="17" customFormat="1" ht="15" spans="1:29">
      <c r="A562" s="65"/>
      <c r="B562" s="283"/>
      <c r="C562" s="102"/>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59"/>
    </row>
    <row r="563" s="17" customFormat="1" ht="15" spans="1:29">
      <c r="A563" s="65"/>
      <c r="B563" s="283"/>
      <c r="C563" s="102"/>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59"/>
    </row>
    <row r="564" s="17" customFormat="1" ht="15" spans="1:29">
      <c r="A564" s="65"/>
      <c r="B564" s="283"/>
      <c r="C564" s="102"/>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59"/>
    </row>
    <row r="565" s="17" customFormat="1" ht="15" spans="1:29">
      <c r="A565" s="65"/>
      <c r="B565" s="283"/>
      <c r="C565" s="102"/>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59"/>
    </row>
    <row r="566" s="17" customFormat="1" ht="15" spans="1:29">
      <c r="A566" s="65"/>
      <c r="B566" s="283"/>
      <c r="C566" s="102"/>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59"/>
    </row>
    <row r="567" s="17" customFormat="1" ht="15" spans="1:29">
      <c r="A567" s="65"/>
      <c r="B567" s="283"/>
      <c r="C567" s="102"/>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59"/>
    </row>
    <row r="568" s="17" customFormat="1" ht="15" spans="1:29">
      <c r="A568" s="65"/>
      <c r="B568" s="283"/>
      <c r="C568" s="102"/>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59"/>
    </row>
    <row r="569" s="17" customFormat="1" ht="15" spans="1:29">
      <c r="A569" s="65"/>
      <c r="B569" s="283"/>
      <c r="C569" s="102"/>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59"/>
    </row>
    <row r="570" s="17" customFormat="1" ht="15" spans="1:29">
      <c r="A570" s="65"/>
      <c r="B570" s="283"/>
      <c r="C570" s="102"/>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59"/>
    </row>
    <row r="571" s="17" customFormat="1" ht="15" spans="1:29">
      <c r="A571" s="65"/>
      <c r="B571" s="283"/>
      <c r="C571" s="102"/>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59"/>
    </row>
    <row r="572" s="17" customFormat="1" ht="15" spans="1:29">
      <c r="A572" s="65"/>
      <c r="B572" s="283"/>
      <c r="C572" s="102"/>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59"/>
    </row>
    <row r="573" s="17" customFormat="1" ht="15" spans="1:29">
      <c r="A573" s="65"/>
      <c r="B573" s="283"/>
      <c r="C573" s="102"/>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59"/>
    </row>
    <row r="574" s="17" customFormat="1" ht="15" spans="1:29">
      <c r="A574" s="65"/>
      <c r="B574" s="283"/>
      <c r="C574" s="102"/>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59"/>
    </row>
    <row r="575" s="17" customFormat="1" ht="15" spans="1:29">
      <c r="A575" s="65"/>
      <c r="B575" s="283"/>
      <c r="C575" s="102"/>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59"/>
    </row>
    <row r="576" s="17" customFormat="1" ht="15" spans="1:29">
      <c r="A576" s="65"/>
      <c r="B576" s="283"/>
      <c r="C576" s="102"/>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59"/>
    </row>
    <row r="577" s="17" customFormat="1" ht="15" spans="1:29">
      <c r="A577" s="65"/>
      <c r="B577" s="283"/>
      <c r="C577" s="102"/>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59"/>
    </row>
    <row r="578" s="17" customFormat="1" ht="15" spans="1:29">
      <c r="A578" s="65"/>
      <c r="B578" s="283"/>
      <c r="C578" s="102"/>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59"/>
    </row>
    <row r="579" s="17" customFormat="1" ht="15" spans="1:29">
      <c r="A579" s="65"/>
      <c r="B579" s="283"/>
      <c r="C579" s="102"/>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59"/>
    </row>
    <row r="580" s="17" customFormat="1" ht="15" spans="1:29">
      <c r="A580" s="65"/>
      <c r="B580" s="283"/>
      <c r="C580" s="102"/>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59"/>
    </row>
    <row r="581" s="17" customFormat="1" ht="15" spans="1:29">
      <c r="A581" s="65"/>
      <c r="B581" s="283"/>
      <c r="C581" s="102"/>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59"/>
    </row>
    <row r="582" s="17" customFormat="1" ht="15" spans="1:29">
      <c r="A582" s="65"/>
      <c r="B582" s="283"/>
      <c r="C582" s="102"/>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59"/>
    </row>
    <row r="583" s="17" customFormat="1" ht="15" spans="1:29">
      <c r="A583" s="65"/>
      <c r="B583" s="283"/>
      <c r="C583" s="102"/>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59"/>
    </row>
    <row r="584" s="17" customFormat="1" ht="15" spans="1:29">
      <c r="A584" s="65"/>
      <c r="B584" s="283"/>
      <c r="C584" s="102"/>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59"/>
    </row>
    <row r="585" s="17" customFormat="1" ht="15" spans="1:29">
      <c r="A585" s="65"/>
      <c r="B585" s="283"/>
      <c r="C585" s="102"/>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59"/>
    </row>
    <row r="586" s="17" customFormat="1" ht="15" spans="1:29">
      <c r="A586" s="65"/>
      <c r="B586" s="283"/>
      <c r="C586" s="102"/>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59"/>
    </row>
    <row r="587" s="17" customFormat="1" ht="15" spans="1:29">
      <c r="A587" s="65"/>
      <c r="B587" s="283"/>
      <c r="C587" s="102"/>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59"/>
    </row>
    <row r="588" s="17" customFormat="1" ht="15" spans="1:29">
      <c r="A588" s="65"/>
      <c r="B588" s="283"/>
      <c r="C588" s="102"/>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59"/>
    </row>
    <row r="589" s="17" customFormat="1" ht="15" spans="1:29">
      <c r="A589" s="65"/>
      <c r="B589" s="283"/>
      <c r="C589" s="102"/>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59"/>
    </row>
    <row r="590" s="17" customFormat="1" ht="15" spans="1:29">
      <c r="A590" s="65"/>
      <c r="B590" s="283"/>
      <c r="C590" s="102"/>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59"/>
    </row>
    <row r="591" s="17" customFormat="1" ht="15" spans="1:29">
      <c r="A591" s="65"/>
      <c r="B591" s="283"/>
      <c r="C591" s="102"/>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59"/>
    </row>
    <row r="592" s="17" customFormat="1" ht="15" spans="1:29">
      <c r="A592" s="65"/>
      <c r="B592" s="283"/>
      <c r="C592" s="102"/>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59"/>
    </row>
    <row r="593" s="17" customFormat="1" ht="15" spans="1:29">
      <c r="A593" s="65"/>
      <c r="B593" s="283"/>
      <c r="C593" s="102"/>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59"/>
    </row>
    <row r="594" s="17" customFormat="1" ht="15" spans="1:29">
      <c r="A594" s="65"/>
      <c r="B594" s="283"/>
      <c r="C594" s="102"/>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59"/>
    </row>
    <row r="595" s="17" customFormat="1" ht="15" spans="1:29">
      <c r="A595" s="70"/>
      <c r="B595" s="283"/>
      <c r="C595" s="102"/>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59"/>
    </row>
    <row r="596" s="17" customFormat="1" ht="15" spans="1:29">
      <c r="A596" s="101"/>
      <c r="B596" s="283"/>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59"/>
    </row>
    <row r="597" s="17" customFormat="1" ht="15" spans="1:29">
      <c r="A597" s="101"/>
      <c r="B597" s="283"/>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59"/>
    </row>
    <row r="598" s="17" customFormat="1" ht="15" spans="1:29">
      <c r="A598" s="101"/>
      <c r="B598" s="283"/>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59"/>
    </row>
    <row r="599" s="17" customFormat="1" ht="15" spans="1:29">
      <c r="A599" s="101"/>
      <c r="B599" s="283"/>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59"/>
    </row>
  </sheetData>
  <sheetProtection algorithmName="SHA-512" hashValue="JliQRLNynCOM4Xxc+RqsqAPP9wIkUESN+nuv7CWRbu34I4ociUAgCMK4lOOXO3t9v/zs1Ekghd7mI2eUMxQZFQ==" saltValue="h1HP+KyleQvTxDJPR957Iw==" spinCount="100000" sheet="1" autoFilter="0" objects="1" scenarios="1"/>
  <autoFilter ref="A10:AC376">
    <extLst/>
  </autoFilter>
  <mergeCells count="4">
    <mergeCell ref="A2:AB2"/>
    <mergeCell ref="C4:AB4"/>
    <mergeCell ref="A4:A6"/>
    <mergeCell ref="B4:B6"/>
  </mergeCells>
  <printOptions horizontalCentered="1"/>
  <pageMargins left="0.47244094488189" right="0.47244094488189" top="0.590551181102362" bottom="0.47244094488189" header="0.31496062992126" footer="0.31496062992126"/>
  <pageSetup paperSize="9" scale="58" fitToHeight="0" orientation="landscape" blackAndWhite="1"/>
  <headerFooter>
    <oddFooter>&amp;C&amp;P/&amp;N</odd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99"/>
  <sheetViews>
    <sheetView showGridLines="0" showZeros="0" workbookViewId="0">
      <pane xSplit="3" ySplit="11" topLeftCell="D12" activePane="bottomRight" state="frozen"/>
      <selection/>
      <selection pane="topRight"/>
      <selection pane="bottomLeft"/>
      <selection pane="bottomRight" activeCell="A11" sqref="A11"/>
    </sheetView>
  </sheetViews>
  <sheetFormatPr defaultColWidth="6.33333333333333" defaultRowHeight="13.5"/>
  <cols>
    <col min="1" max="1" width="7.66666666666667" style="2" customWidth="1"/>
    <col min="2" max="2" width="16.775" style="2" customWidth="1"/>
    <col min="3" max="39" width="12.4416666666667" style="296" customWidth="1"/>
    <col min="40" max="40" width="2.10833333333333" customWidth="1"/>
  </cols>
  <sheetData>
    <row r="1" ht="14.25" spans="1:2">
      <c r="A1" s="184" t="s">
        <v>13241</v>
      </c>
      <c r="B1" s="185"/>
    </row>
    <row r="2" ht="28.5" customHeight="1" spans="1:39">
      <c r="A2" s="136" t="s">
        <v>13242</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row>
    <row r="3" ht="17.1" customHeight="1" spans="2:39">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307"/>
    </row>
    <row r="4" ht="18" customHeight="1" spans="1:40">
      <c r="A4" s="274" t="s">
        <v>12448</v>
      </c>
      <c r="B4" s="275" t="s">
        <v>12449</v>
      </c>
      <c r="C4" s="298" t="s">
        <v>13243</v>
      </c>
      <c r="D4" s="299" t="s">
        <v>13244</v>
      </c>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14"/>
    </row>
    <row r="5" ht="67.5" spans="1:40">
      <c r="A5" s="277"/>
      <c r="B5" s="277"/>
      <c r="C5" s="300"/>
      <c r="D5" s="276" t="s">
        <v>13245</v>
      </c>
      <c r="E5" s="301" t="s">
        <v>13246</v>
      </c>
      <c r="F5" s="24" t="s">
        <v>13247</v>
      </c>
      <c r="G5" s="302" t="s">
        <v>13248</v>
      </c>
      <c r="H5" s="302" t="s">
        <v>13249</v>
      </c>
      <c r="I5" s="302" t="s">
        <v>13250</v>
      </c>
      <c r="J5" s="302" t="s">
        <v>13251</v>
      </c>
      <c r="K5" s="302" t="s">
        <v>13252</v>
      </c>
      <c r="L5" s="302" t="s">
        <v>13253</v>
      </c>
      <c r="M5" s="302" t="s">
        <v>13254</v>
      </c>
      <c r="N5" s="302" t="s">
        <v>13255</v>
      </c>
      <c r="O5" s="302" t="s">
        <v>13256</v>
      </c>
      <c r="P5" s="302" t="s">
        <v>13257</v>
      </c>
      <c r="Q5" s="302" t="s">
        <v>13258</v>
      </c>
      <c r="R5" s="24" t="s">
        <v>13259</v>
      </c>
      <c r="S5" s="24" t="s">
        <v>13260</v>
      </c>
      <c r="T5" s="24" t="s">
        <v>13261</v>
      </c>
      <c r="U5" s="24" t="s">
        <v>13262</v>
      </c>
      <c r="V5" s="24" t="s">
        <v>13263</v>
      </c>
      <c r="W5" s="24" t="s">
        <v>13264</v>
      </c>
      <c r="X5" s="24" t="s">
        <v>13265</v>
      </c>
      <c r="Y5" s="24" t="s">
        <v>13266</v>
      </c>
      <c r="Z5" s="24" t="s">
        <v>13267</v>
      </c>
      <c r="AA5" s="24" t="s">
        <v>13268</v>
      </c>
      <c r="AB5" s="24" t="s">
        <v>13269</v>
      </c>
      <c r="AC5" s="24" t="s">
        <v>13270</v>
      </c>
      <c r="AD5" s="24" t="s">
        <v>13271</v>
      </c>
      <c r="AE5" s="24" t="s">
        <v>13272</v>
      </c>
      <c r="AF5" s="24" t="s">
        <v>13273</v>
      </c>
      <c r="AG5" s="24" t="s">
        <v>13274</v>
      </c>
      <c r="AH5" s="24" t="s">
        <v>13275</v>
      </c>
      <c r="AI5" s="24" t="s">
        <v>13276</v>
      </c>
      <c r="AJ5" s="24" t="s">
        <v>13277</v>
      </c>
      <c r="AK5" s="24" t="s">
        <v>13278</v>
      </c>
      <c r="AL5" s="24" t="s">
        <v>13279</v>
      </c>
      <c r="AM5" s="302" t="s">
        <v>13280</v>
      </c>
      <c r="AN5" s="14"/>
    </row>
    <row r="6" ht="15" spans="1:40">
      <c r="A6" s="277"/>
      <c r="B6" s="277"/>
      <c r="C6" s="303"/>
      <c r="D6" s="140" t="s">
        <v>12058</v>
      </c>
      <c r="E6" s="140" t="s">
        <v>12060</v>
      </c>
      <c r="F6" s="140" t="s">
        <v>12062</v>
      </c>
      <c r="G6" s="140" t="s">
        <v>12064</v>
      </c>
      <c r="H6" s="140" t="s">
        <v>12066</v>
      </c>
      <c r="I6" s="140" t="s">
        <v>12068</v>
      </c>
      <c r="J6" s="140" t="s">
        <v>12070</v>
      </c>
      <c r="K6" s="140" t="s">
        <v>12072</v>
      </c>
      <c r="L6" s="140" t="s">
        <v>12074</v>
      </c>
      <c r="M6" s="140" t="s">
        <v>12076</v>
      </c>
      <c r="N6" s="140" t="s">
        <v>12078</v>
      </c>
      <c r="O6" s="140" t="s">
        <v>12080</v>
      </c>
      <c r="P6" s="140" t="s">
        <v>12082</v>
      </c>
      <c r="Q6" s="140" t="s">
        <v>12084</v>
      </c>
      <c r="R6" s="140" t="s">
        <v>12086</v>
      </c>
      <c r="S6" s="140" t="s">
        <v>12088</v>
      </c>
      <c r="T6" s="140" t="s">
        <v>12090</v>
      </c>
      <c r="U6" s="140" t="s">
        <v>12092</v>
      </c>
      <c r="V6" s="140" t="s">
        <v>12094</v>
      </c>
      <c r="W6" s="140" t="s">
        <v>12096</v>
      </c>
      <c r="X6" s="140" t="s">
        <v>12098</v>
      </c>
      <c r="Y6" s="140" t="s">
        <v>12100</v>
      </c>
      <c r="Z6" s="140" t="s">
        <v>12102</v>
      </c>
      <c r="AA6" s="140" t="s">
        <v>12104</v>
      </c>
      <c r="AB6" s="140" t="s">
        <v>12106</v>
      </c>
      <c r="AC6" s="140" t="s">
        <v>12108</v>
      </c>
      <c r="AD6" s="140" t="s">
        <v>12110</v>
      </c>
      <c r="AE6" s="140" t="s">
        <v>12112</v>
      </c>
      <c r="AF6" s="140" t="s">
        <v>12114</v>
      </c>
      <c r="AG6" s="140" t="s">
        <v>12116</v>
      </c>
      <c r="AH6" s="140" t="s">
        <v>12118</v>
      </c>
      <c r="AI6" s="140" t="s">
        <v>12120</v>
      </c>
      <c r="AJ6" s="140" t="s">
        <v>12122</v>
      </c>
      <c r="AK6" s="140" t="s">
        <v>12124</v>
      </c>
      <c r="AL6" s="140" t="s">
        <v>12126</v>
      </c>
      <c r="AM6" s="140" t="s">
        <v>12134</v>
      </c>
      <c r="AN6" s="14"/>
    </row>
    <row r="7" hidden="1" spans="1:40">
      <c r="A7" s="278"/>
      <c r="B7" s="278"/>
      <c r="C7" s="304"/>
      <c r="D7" s="279"/>
      <c r="E7" s="279"/>
      <c r="F7" s="279"/>
      <c r="G7" s="279"/>
      <c r="H7" s="279"/>
      <c r="I7" s="279"/>
      <c r="J7" s="279"/>
      <c r="K7" s="279"/>
      <c r="L7" s="279"/>
      <c r="M7" s="279"/>
      <c r="N7" s="279"/>
      <c r="O7" s="279"/>
      <c r="P7" s="279"/>
      <c r="Q7" s="279"/>
      <c r="R7" s="279"/>
      <c r="S7" s="279"/>
      <c r="T7" s="279"/>
      <c r="U7" s="279"/>
      <c r="V7" s="279"/>
      <c r="W7" s="279"/>
      <c r="X7" s="279"/>
      <c r="Y7" s="279"/>
      <c r="Z7" s="279"/>
      <c r="AA7" s="279"/>
      <c r="AB7" s="279"/>
      <c r="AC7" s="279"/>
      <c r="AD7" s="279"/>
      <c r="AE7" s="279"/>
      <c r="AF7" s="279"/>
      <c r="AG7" s="279"/>
      <c r="AH7" s="279"/>
      <c r="AI7" s="279"/>
      <c r="AJ7" s="279"/>
      <c r="AK7" s="279"/>
      <c r="AL7" s="279"/>
      <c r="AM7" s="279"/>
      <c r="AN7" s="14"/>
    </row>
    <row r="8" hidden="1" spans="1:40">
      <c r="A8" s="278"/>
      <c r="B8" s="278"/>
      <c r="C8" s="305"/>
      <c r="D8" s="280"/>
      <c r="E8" s="280"/>
      <c r="F8" s="280"/>
      <c r="G8" s="280"/>
      <c r="H8" s="280"/>
      <c r="I8" s="280"/>
      <c r="J8" s="280"/>
      <c r="K8" s="280"/>
      <c r="L8" s="280"/>
      <c r="M8" s="280"/>
      <c r="N8" s="280"/>
      <c r="O8" s="280"/>
      <c r="P8" s="280"/>
      <c r="Q8" s="280"/>
      <c r="R8" s="280"/>
      <c r="S8" s="280"/>
      <c r="T8" s="280"/>
      <c r="U8" s="280"/>
      <c r="V8" s="280"/>
      <c r="W8" s="280"/>
      <c r="X8" s="280"/>
      <c r="Y8" s="280"/>
      <c r="Z8" s="280"/>
      <c r="AA8" s="280"/>
      <c r="AB8" s="280"/>
      <c r="AC8" s="279"/>
      <c r="AD8" s="279"/>
      <c r="AE8" s="279"/>
      <c r="AF8" s="279"/>
      <c r="AG8" s="279"/>
      <c r="AH8" s="279"/>
      <c r="AI8" s="279"/>
      <c r="AJ8" s="279"/>
      <c r="AK8" s="279"/>
      <c r="AL8" s="279"/>
      <c r="AM8" s="279"/>
      <c r="AN8" s="14"/>
    </row>
    <row r="9" ht="26.1" customHeight="1" spans="1:40">
      <c r="A9" s="7" t="str">
        <f>封面!$C$7</f>
        <v>431200</v>
      </c>
      <c r="B9" s="8" t="str">
        <f>IFERROR(封面!$D$11,"请在封面页选择地区")</f>
        <v>怀化市本级</v>
      </c>
      <c r="C9" s="306">
        <f>D9+'表七（2）'!C9</f>
        <v>499881</v>
      </c>
      <c r="D9" s="169">
        <f>SUM(E9:AM9)</f>
        <v>501875</v>
      </c>
      <c r="E9" s="169">
        <f>VLOOKUP(E6,'表三之一（汇总表）'!$A$10:$E$55,5,0)</f>
        <v>-4310</v>
      </c>
      <c r="F9" s="169">
        <f>VLOOKUP(F6,'表三之一（汇总表）'!$A$10:$E$55,5,0)</f>
        <v>123487</v>
      </c>
      <c r="G9" s="169">
        <f>VLOOKUP(G6,'表三之一（汇总表）'!$A$10:$E$55,5,0)</f>
        <v>1637</v>
      </c>
      <c r="H9" s="169">
        <f>VLOOKUP(H6,'表三之一（汇总表）'!$A$10:$E$55,5,0)</f>
        <v>15869</v>
      </c>
      <c r="I9" s="169">
        <f>VLOOKUP(I6,'表三之一（汇总表）'!$A$10:$E$55,5,0)</f>
        <v>0</v>
      </c>
      <c r="J9" s="169">
        <f>VLOOKUP(J6,'表三之一（汇总表）'!$A$10:$E$55,5,0)</f>
        <v>7214</v>
      </c>
      <c r="K9" s="169">
        <f>VLOOKUP(K6,'表三之一（汇总表）'!$A$10:$E$55,5,0)</f>
        <v>236</v>
      </c>
      <c r="L9" s="169">
        <f>VLOOKUP(L6,'表三之一（汇总表）'!$A$10:$E$55,5,0)</f>
        <v>225</v>
      </c>
      <c r="M9" s="169">
        <f>VLOOKUP(M6,'表三之一（汇总表）'!$A$10:$E$55,5,0)</f>
        <v>16535</v>
      </c>
      <c r="N9" s="169">
        <f>VLOOKUP(N6,'表三之一（汇总表）'!$A$10:$E$55,5,0)</f>
        <v>0</v>
      </c>
      <c r="O9" s="169">
        <f>VLOOKUP(O6,'表三之一（汇总表）'!$A$10:$E$55,5,0)</f>
        <v>0</v>
      </c>
      <c r="P9" s="169">
        <f>VLOOKUP(P6,'表三之一（汇总表）'!$A$10:$E$55,5,0)</f>
        <v>0</v>
      </c>
      <c r="Q9" s="169">
        <f>VLOOKUP(Q6,'表三之一（汇总表）'!$A$10:$E$55,5,0)</f>
        <v>0</v>
      </c>
      <c r="R9" s="169">
        <f>VLOOKUP(R6,'表三之一（汇总表）'!$A$10:$E$55,5,0)</f>
        <v>0</v>
      </c>
      <c r="S9" s="169">
        <f>VLOOKUP(S6,'表三之一（汇总表）'!$A$10:$E$55,5,0)</f>
        <v>0</v>
      </c>
      <c r="T9" s="169">
        <f>VLOOKUP(T6,'表三之一（汇总表）'!$A$10:$E$55,5,0)</f>
        <v>0</v>
      </c>
      <c r="U9" s="169">
        <f>VLOOKUP(U6,'表三之一（汇总表）'!$A$10:$E$55,5,0)</f>
        <v>3118</v>
      </c>
      <c r="V9" s="169">
        <f>VLOOKUP(V6,'表三之一（汇总表）'!$A$10:$E$55,5,0)</f>
        <v>12973</v>
      </c>
      <c r="W9" s="169">
        <f>VLOOKUP(W6,'表三之一（汇总表）'!$A$10:$E$55,5,0)</f>
        <v>215</v>
      </c>
      <c r="X9" s="169">
        <f>VLOOKUP(X6,'表三之一（汇总表）'!$A$10:$E$55,5,0)</f>
        <v>999</v>
      </c>
      <c r="Y9" s="169">
        <f>VLOOKUP(Y6,'表三之一（汇总表）'!$A$10:$E$55,5,0)</f>
        <v>8030</v>
      </c>
      <c r="Z9" s="169">
        <f>VLOOKUP(Z6,'表三之一（汇总表）'!$A$10:$E$55,5,0)</f>
        <v>242503</v>
      </c>
      <c r="AA9" s="169">
        <f>VLOOKUP(AA6,'表三之一（汇总表）'!$A$10:$E$55,5,0)</f>
        <v>2916</v>
      </c>
      <c r="AB9" s="169">
        <f>VLOOKUP(AB6,'表三之一（汇总表）'!$A$10:$E$55,5,0)</f>
        <v>0</v>
      </c>
      <c r="AC9" s="169">
        <f>VLOOKUP(AC6,'表三之一（汇总表）'!$A$10:$E$55,5,0)</f>
        <v>8857</v>
      </c>
      <c r="AD9" s="169">
        <f>VLOOKUP(AD6,'表三之一（汇总表）'!$A$10:$E$55,5,0)</f>
        <v>41265</v>
      </c>
      <c r="AE9" s="169">
        <f>VLOOKUP(AE6,'表三之一（汇总表）'!$A$10:$E$55,5,0)</f>
        <v>0</v>
      </c>
      <c r="AF9" s="169">
        <f>VLOOKUP(AF6,'表三之一（汇总表）'!$A$10:$E$55,5,0)</f>
        <v>0</v>
      </c>
      <c r="AG9" s="169">
        <f>VLOOKUP(AG6,'表三之一（汇总表）'!$A$10:$E$55,5,0)</f>
        <v>0</v>
      </c>
      <c r="AH9" s="169">
        <f>VLOOKUP(AH6,'表三之一（汇总表）'!$A$10:$E$55,5,0)</f>
        <v>0</v>
      </c>
      <c r="AI9" s="169">
        <f>VLOOKUP(AI6,'表三之一（汇总表）'!$A$10:$E$55,5,0)</f>
        <v>896</v>
      </c>
      <c r="AJ9" s="169">
        <f>VLOOKUP(AJ6,'表三之一（汇总表）'!$A$10:$E$55,5,0)</f>
        <v>923</v>
      </c>
      <c r="AK9" s="169">
        <f>VLOOKUP(AK6,'表三之一（汇总表）'!$A$10:$E$55,5,0)</f>
        <v>320</v>
      </c>
      <c r="AL9" s="169">
        <f>VLOOKUP(AL6,'表三之一（汇总表）'!$A$10:$E$55,5,0)</f>
        <v>0</v>
      </c>
      <c r="AM9" s="169">
        <f>VLOOKUP(AM6,'表三之一（汇总表）'!$A$10:$E$55,5,0)</f>
        <v>17967</v>
      </c>
      <c r="AN9" s="14" t="s">
        <v>12480</v>
      </c>
    </row>
    <row r="10" ht="17.4" customHeight="1" spans="1:40">
      <c r="A10" s="281"/>
      <c r="B10" s="282"/>
      <c r="C10" s="115"/>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4"/>
    </row>
    <row r="11" s="17" customFormat="1" ht="15" spans="1:40">
      <c r="A11" s="65"/>
      <c r="B11" s="283"/>
      <c r="C11" s="67">
        <f>D11+'表七（2）'!C11</f>
        <v>0</v>
      </c>
      <c r="D11" s="67">
        <f t="shared" ref="D11:D74" si="0">SUM(E11:AM11)</f>
        <v>0</v>
      </c>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59"/>
    </row>
    <row r="12" s="17" customFormat="1" ht="15" spans="1:40">
      <c r="A12" s="65"/>
      <c r="B12" s="283"/>
      <c r="C12" s="67">
        <f>D12+'表七（2）'!C12</f>
        <v>0</v>
      </c>
      <c r="D12" s="67">
        <f t="shared" si="0"/>
        <v>0</v>
      </c>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59"/>
    </row>
    <row r="13" s="17" customFormat="1" ht="15" spans="1:40">
      <c r="A13" s="65"/>
      <c r="B13" s="283"/>
      <c r="C13" s="67">
        <f>D13+'表七（2）'!C13</f>
        <v>0</v>
      </c>
      <c r="D13" s="67">
        <f t="shared" si="0"/>
        <v>0</v>
      </c>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59"/>
    </row>
    <row r="14" s="17" customFormat="1" ht="15" spans="1:40">
      <c r="A14" s="65"/>
      <c r="B14" s="283"/>
      <c r="C14" s="67">
        <f>D14+'表七（2）'!C14</f>
        <v>0</v>
      </c>
      <c r="D14" s="67">
        <f t="shared" si="0"/>
        <v>0</v>
      </c>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59"/>
    </row>
    <row r="15" s="17" customFormat="1" ht="15" spans="1:40">
      <c r="A15" s="65"/>
      <c r="B15" s="283"/>
      <c r="C15" s="67">
        <f>D15+'表七（2）'!C15</f>
        <v>0</v>
      </c>
      <c r="D15" s="67">
        <f t="shared" si="0"/>
        <v>0</v>
      </c>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59"/>
    </row>
    <row r="16" s="17" customFormat="1" ht="15" spans="1:40">
      <c r="A16" s="65"/>
      <c r="B16" s="283"/>
      <c r="C16" s="67">
        <f>D16+'表七（2）'!C16</f>
        <v>0</v>
      </c>
      <c r="D16" s="67">
        <f t="shared" si="0"/>
        <v>0</v>
      </c>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59"/>
    </row>
    <row r="17" s="17" customFormat="1" ht="15" spans="1:40">
      <c r="A17" s="65"/>
      <c r="B17" s="283"/>
      <c r="C17" s="67">
        <f>D17+'表七（2）'!C17</f>
        <v>0</v>
      </c>
      <c r="D17" s="67">
        <f t="shared" si="0"/>
        <v>0</v>
      </c>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59"/>
    </row>
    <row r="18" s="17" customFormat="1" ht="15" spans="1:40">
      <c r="A18" s="65"/>
      <c r="B18" s="283"/>
      <c r="C18" s="67">
        <f>D18+'表七（2）'!C18</f>
        <v>0</v>
      </c>
      <c r="D18" s="67">
        <f t="shared" si="0"/>
        <v>0</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59"/>
    </row>
    <row r="19" s="17" customFormat="1" ht="15" spans="1:40">
      <c r="A19" s="65"/>
      <c r="B19" s="283"/>
      <c r="C19" s="67">
        <f>D19+'表七（2）'!C19</f>
        <v>0</v>
      </c>
      <c r="D19" s="67">
        <f t="shared" si="0"/>
        <v>0</v>
      </c>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59"/>
    </row>
    <row r="20" s="17" customFormat="1" ht="15" spans="1:40">
      <c r="A20" s="65"/>
      <c r="B20" s="283"/>
      <c r="C20" s="67">
        <f>D20+'表七（2）'!C20</f>
        <v>0</v>
      </c>
      <c r="D20" s="67">
        <f t="shared" si="0"/>
        <v>0</v>
      </c>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59"/>
    </row>
    <row r="21" s="17" customFormat="1" ht="15" spans="1:40">
      <c r="A21" s="65"/>
      <c r="B21" s="283"/>
      <c r="C21" s="67">
        <f>D21+'表七（2）'!C21</f>
        <v>0</v>
      </c>
      <c r="D21" s="67">
        <f t="shared" si="0"/>
        <v>0</v>
      </c>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59"/>
    </row>
    <row r="22" s="17" customFormat="1" ht="15" spans="1:40">
      <c r="A22" s="65"/>
      <c r="B22" s="283"/>
      <c r="C22" s="67">
        <f>D22+'表七（2）'!C22</f>
        <v>0</v>
      </c>
      <c r="D22" s="67">
        <f t="shared" si="0"/>
        <v>0</v>
      </c>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59"/>
    </row>
    <row r="23" s="17" customFormat="1" ht="15" spans="1:40">
      <c r="A23" s="65"/>
      <c r="B23" s="283"/>
      <c r="C23" s="67">
        <f>D23+'表七（2）'!C23</f>
        <v>0</v>
      </c>
      <c r="D23" s="67">
        <f t="shared" si="0"/>
        <v>0</v>
      </c>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59"/>
    </row>
    <row r="24" s="17" customFormat="1" ht="15" spans="1:40">
      <c r="A24" s="65"/>
      <c r="B24" s="283"/>
      <c r="C24" s="67">
        <f>D24+'表七（2）'!C24</f>
        <v>0</v>
      </c>
      <c r="D24" s="67">
        <f t="shared" si="0"/>
        <v>0</v>
      </c>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59"/>
    </row>
    <row r="25" s="17" customFormat="1" ht="15" spans="1:40">
      <c r="A25" s="65"/>
      <c r="B25" s="283"/>
      <c r="C25" s="67">
        <f>D25+'表七（2）'!C25</f>
        <v>0</v>
      </c>
      <c r="D25" s="67">
        <f t="shared" si="0"/>
        <v>0</v>
      </c>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59"/>
    </row>
    <row r="26" s="17" customFormat="1" ht="15" spans="1:40">
      <c r="A26" s="65"/>
      <c r="B26" s="283"/>
      <c r="C26" s="67">
        <f>D26+'表七（2）'!C26</f>
        <v>0</v>
      </c>
      <c r="D26" s="67">
        <f t="shared" si="0"/>
        <v>0</v>
      </c>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59"/>
    </row>
    <row r="27" s="17" customFormat="1" ht="15" spans="1:40">
      <c r="A27" s="65"/>
      <c r="B27" s="283"/>
      <c r="C27" s="67">
        <f>D27+'表七（2）'!C27</f>
        <v>0</v>
      </c>
      <c r="D27" s="67">
        <f t="shared" si="0"/>
        <v>0</v>
      </c>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59"/>
    </row>
    <row r="28" s="17" customFormat="1" ht="15" spans="1:40">
      <c r="A28" s="65"/>
      <c r="B28" s="283"/>
      <c r="C28" s="67">
        <f>D28+'表七（2）'!C28</f>
        <v>0</v>
      </c>
      <c r="D28" s="67">
        <f t="shared" si="0"/>
        <v>0</v>
      </c>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59"/>
    </row>
    <row r="29" s="17" customFormat="1" ht="15" spans="1:40">
      <c r="A29" s="65"/>
      <c r="B29" s="283"/>
      <c r="C29" s="67">
        <f>D29+'表七（2）'!C29</f>
        <v>0</v>
      </c>
      <c r="D29" s="67">
        <f t="shared" si="0"/>
        <v>0</v>
      </c>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59"/>
    </row>
    <row r="30" s="17" customFormat="1" ht="15" spans="1:40">
      <c r="A30" s="65"/>
      <c r="B30" s="283"/>
      <c r="C30" s="67">
        <f>D30+'表七（2）'!C30</f>
        <v>0</v>
      </c>
      <c r="D30" s="67">
        <f t="shared" si="0"/>
        <v>0</v>
      </c>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59"/>
    </row>
    <row r="31" s="17" customFormat="1" ht="15" spans="1:40">
      <c r="A31" s="65"/>
      <c r="B31" s="283"/>
      <c r="C31" s="67">
        <f>D31+'表七（2）'!C31</f>
        <v>0</v>
      </c>
      <c r="D31" s="67">
        <f t="shared" si="0"/>
        <v>0</v>
      </c>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59"/>
    </row>
    <row r="32" s="17" customFormat="1" ht="15" spans="1:40">
      <c r="A32" s="70"/>
      <c r="B32" s="283"/>
      <c r="C32" s="67">
        <f>D32+'表七（2）'!C32</f>
        <v>0</v>
      </c>
      <c r="D32" s="67">
        <f t="shared" si="0"/>
        <v>0</v>
      </c>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59"/>
    </row>
    <row r="33" s="17" customFormat="1" ht="15" spans="1:40">
      <c r="A33" s="65"/>
      <c r="B33" s="283"/>
      <c r="C33" s="67">
        <f>D33+'表七（2）'!C33</f>
        <v>0</v>
      </c>
      <c r="D33" s="67">
        <f t="shared" si="0"/>
        <v>0</v>
      </c>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59"/>
    </row>
    <row r="34" s="17" customFormat="1" ht="15" spans="1:40">
      <c r="A34" s="70"/>
      <c r="B34" s="283"/>
      <c r="C34" s="67">
        <f>D34+'表七（2）'!C34</f>
        <v>0</v>
      </c>
      <c r="D34" s="67">
        <f t="shared" si="0"/>
        <v>0</v>
      </c>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59"/>
    </row>
    <row r="35" s="17" customFormat="1" ht="15" spans="1:40">
      <c r="A35" s="70"/>
      <c r="B35" s="283"/>
      <c r="C35" s="67">
        <f>D35+'表七（2）'!C35</f>
        <v>0</v>
      </c>
      <c r="D35" s="67">
        <f t="shared" si="0"/>
        <v>0</v>
      </c>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59"/>
    </row>
    <row r="36" s="17" customFormat="1" ht="15" spans="1:40">
      <c r="A36" s="70"/>
      <c r="B36" s="283"/>
      <c r="C36" s="67">
        <f>D36+'表七（2）'!C36</f>
        <v>0</v>
      </c>
      <c r="D36" s="67">
        <f t="shared" si="0"/>
        <v>0</v>
      </c>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59"/>
    </row>
    <row r="37" s="17" customFormat="1" ht="15" spans="1:40">
      <c r="A37" s="70"/>
      <c r="B37" s="283"/>
      <c r="C37" s="67">
        <f>D37+'表七（2）'!C37</f>
        <v>0</v>
      </c>
      <c r="D37" s="67">
        <f t="shared" si="0"/>
        <v>0</v>
      </c>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59"/>
    </row>
    <row r="38" s="17" customFormat="1" ht="15" spans="1:40">
      <c r="A38" s="70"/>
      <c r="B38" s="283"/>
      <c r="C38" s="67">
        <f>D38+'表七（2）'!C38</f>
        <v>0</v>
      </c>
      <c r="D38" s="67">
        <f t="shared" si="0"/>
        <v>0</v>
      </c>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59"/>
    </row>
    <row r="39" s="17" customFormat="1" ht="15" spans="1:40">
      <c r="A39" s="70"/>
      <c r="B39" s="283"/>
      <c r="C39" s="67">
        <f>D39+'表七（2）'!C39</f>
        <v>0</v>
      </c>
      <c r="D39" s="67">
        <f t="shared" si="0"/>
        <v>0</v>
      </c>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59"/>
    </row>
    <row r="40" s="17" customFormat="1" ht="15" spans="1:40">
      <c r="A40" s="65"/>
      <c r="B40" s="283"/>
      <c r="C40" s="67">
        <f>D40+'表七（2）'!C40</f>
        <v>0</v>
      </c>
      <c r="D40" s="67">
        <f t="shared" si="0"/>
        <v>0</v>
      </c>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59"/>
    </row>
    <row r="41" s="17" customFormat="1" ht="15" spans="1:40">
      <c r="A41" s="65"/>
      <c r="B41" s="283"/>
      <c r="C41" s="67">
        <f>D41+'表七（2）'!C41</f>
        <v>0</v>
      </c>
      <c r="D41" s="67">
        <f t="shared" si="0"/>
        <v>0</v>
      </c>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59"/>
    </row>
    <row r="42" s="17" customFormat="1" ht="15" spans="1:40">
      <c r="A42" s="65"/>
      <c r="B42" s="283"/>
      <c r="C42" s="67">
        <f>D42+'表七（2）'!C42</f>
        <v>0</v>
      </c>
      <c r="D42" s="67">
        <f t="shared" si="0"/>
        <v>0</v>
      </c>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59"/>
    </row>
    <row r="43" s="17" customFormat="1" ht="15" spans="1:40">
      <c r="A43" s="65"/>
      <c r="B43" s="283"/>
      <c r="C43" s="67">
        <f>D43+'表七（2）'!C43</f>
        <v>0</v>
      </c>
      <c r="D43" s="67">
        <f t="shared" si="0"/>
        <v>0</v>
      </c>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59"/>
    </row>
    <row r="44" s="17" customFormat="1" ht="15" spans="1:40">
      <c r="A44" s="65"/>
      <c r="B44" s="283"/>
      <c r="C44" s="67">
        <f>D44+'表七（2）'!C44</f>
        <v>0</v>
      </c>
      <c r="D44" s="67">
        <f t="shared" si="0"/>
        <v>0</v>
      </c>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59"/>
    </row>
    <row r="45" s="17" customFormat="1" ht="15" spans="1:40">
      <c r="A45" s="65"/>
      <c r="B45" s="283"/>
      <c r="C45" s="67">
        <f>D45+'表七（2）'!C45</f>
        <v>0</v>
      </c>
      <c r="D45" s="67">
        <f t="shared" si="0"/>
        <v>0</v>
      </c>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59"/>
    </row>
    <row r="46" s="17" customFormat="1" ht="15" spans="1:40">
      <c r="A46" s="65"/>
      <c r="B46" s="283"/>
      <c r="C46" s="67">
        <f>D46+'表七（2）'!C46</f>
        <v>0</v>
      </c>
      <c r="D46" s="67">
        <f t="shared" si="0"/>
        <v>0</v>
      </c>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2"/>
      <c r="AK46" s="102"/>
      <c r="AL46" s="102"/>
      <c r="AM46" s="102"/>
      <c r="AN46" s="59"/>
    </row>
    <row r="47" s="17" customFormat="1" ht="15" spans="1:40">
      <c r="A47" s="65"/>
      <c r="B47" s="283"/>
      <c r="C47" s="67">
        <f>D47+'表七（2）'!C47</f>
        <v>0</v>
      </c>
      <c r="D47" s="67">
        <f t="shared" si="0"/>
        <v>0</v>
      </c>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59"/>
    </row>
    <row r="48" s="17" customFormat="1" ht="15" spans="1:40">
      <c r="A48" s="65"/>
      <c r="B48" s="283"/>
      <c r="C48" s="67">
        <f>D48+'表七（2）'!C48</f>
        <v>0</v>
      </c>
      <c r="D48" s="67">
        <f t="shared" si="0"/>
        <v>0</v>
      </c>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2"/>
      <c r="AL48" s="102"/>
      <c r="AM48" s="102"/>
      <c r="AN48" s="59"/>
    </row>
    <row r="49" s="17" customFormat="1" ht="15" spans="1:40">
      <c r="A49" s="65"/>
      <c r="B49" s="283"/>
      <c r="C49" s="67">
        <f>D49+'表七（2）'!C49</f>
        <v>0</v>
      </c>
      <c r="D49" s="67">
        <f t="shared" si="0"/>
        <v>0</v>
      </c>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c r="AL49" s="102"/>
      <c r="AM49" s="102"/>
      <c r="AN49" s="59"/>
    </row>
    <row r="50" s="17" customFormat="1" ht="15" spans="1:40">
      <c r="A50" s="65"/>
      <c r="B50" s="283"/>
      <c r="C50" s="67">
        <f>D50+'表七（2）'!C50</f>
        <v>0</v>
      </c>
      <c r="D50" s="67">
        <f t="shared" si="0"/>
        <v>0</v>
      </c>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59"/>
    </row>
    <row r="51" s="17" customFormat="1" ht="15" spans="1:40">
      <c r="A51" s="65"/>
      <c r="B51" s="283"/>
      <c r="C51" s="67">
        <f>D51+'表七（2）'!C51</f>
        <v>0</v>
      </c>
      <c r="D51" s="67">
        <f t="shared" si="0"/>
        <v>0</v>
      </c>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59"/>
    </row>
    <row r="52" s="17" customFormat="1" ht="15" spans="1:40">
      <c r="A52" s="65"/>
      <c r="B52" s="283"/>
      <c r="C52" s="67">
        <f>D52+'表七（2）'!C52</f>
        <v>0</v>
      </c>
      <c r="D52" s="67">
        <f t="shared" si="0"/>
        <v>0</v>
      </c>
      <c r="E52" s="102"/>
      <c r="F52" s="102"/>
      <c r="G52" s="102"/>
      <c r="H52" s="102"/>
      <c r="I52" s="102"/>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59"/>
    </row>
    <row r="53" s="17" customFormat="1" ht="15" spans="1:40">
      <c r="A53" s="65"/>
      <c r="B53" s="283"/>
      <c r="C53" s="67">
        <f>D53+'表七（2）'!C53</f>
        <v>0</v>
      </c>
      <c r="D53" s="67">
        <f t="shared" si="0"/>
        <v>0</v>
      </c>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59"/>
    </row>
    <row r="54" s="17" customFormat="1" ht="15" spans="1:40">
      <c r="A54" s="65"/>
      <c r="B54" s="283"/>
      <c r="C54" s="67">
        <f>D54+'表七（2）'!C54</f>
        <v>0</v>
      </c>
      <c r="D54" s="67">
        <f t="shared" si="0"/>
        <v>0</v>
      </c>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59"/>
    </row>
    <row r="55" s="17" customFormat="1" ht="15" spans="1:40">
      <c r="A55" s="65"/>
      <c r="B55" s="283"/>
      <c r="C55" s="67">
        <f>D55+'表七（2）'!C55</f>
        <v>0</v>
      </c>
      <c r="D55" s="67">
        <f t="shared" si="0"/>
        <v>0</v>
      </c>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K55" s="102"/>
      <c r="AL55" s="102"/>
      <c r="AM55" s="102"/>
      <c r="AN55" s="59"/>
    </row>
    <row r="56" s="17" customFormat="1" ht="15" spans="1:40">
      <c r="A56" s="65"/>
      <c r="B56" s="283"/>
      <c r="C56" s="67">
        <f>D56+'表七（2）'!C56</f>
        <v>0</v>
      </c>
      <c r="D56" s="67">
        <f t="shared" si="0"/>
        <v>0</v>
      </c>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K56" s="102"/>
      <c r="AL56" s="102"/>
      <c r="AM56" s="102"/>
      <c r="AN56" s="59"/>
    </row>
    <row r="57" s="17" customFormat="1" ht="15" spans="1:40">
      <c r="A57" s="65"/>
      <c r="B57" s="283"/>
      <c r="C57" s="67">
        <f>D57+'表七（2）'!C57</f>
        <v>0</v>
      </c>
      <c r="D57" s="67">
        <f t="shared" si="0"/>
        <v>0</v>
      </c>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59"/>
    </row>
    <row r="58" s="17" customFormat="1" ht="15" spans="1:40">
      <c r="A58" s="70"/>
      <c r="B58" s="283"/>
      <c r="C58" s="67">
        <f>D58+'表七（2）'!C58</f>
        <v>0</v>
      </c>
      <c r="D58" s="67">
        <f t="shared" si="0"/>
        <v>0</v>
      </c>
      <c r="E58" s="102"/>
      <c r="F58" s="102"/>
      <c r="G58" s="102"/>
      <c r="H58" s="10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c r="AL58" s="102"/>
      <c r="AM58" s="102"/>
      <c r="AN58" s="59"/>
    </row>
    <row r="59" s="17" customFormat="1" ht="15" spans="1:40">
      <c r="A59" s="65"/>
      <c r="B59" s="283"/>
      <c r="C59" s="67">
        <f>D59+'表七（2）'!C59</f>
        <v>0</v>
      </c>
      <c r="D59" s="67">
        <f t="shared" si="0"/>
        <v>0</v>
      </c>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59"/>
    </row>
    <row r="60" s="17" customFormat="1" ht="15" spans="1:40">
      <c r="A60" s="70"/>
      <c r="B60" s="283"/>
      <c r="C60" s="67">
        <f>D60+'表七（2）'!C60</f>
        <v>0</v>
      </c>
      <c r="D60" s="67">
        <f t="shared" si="0"/>
        <v>0</v>
      </c>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59"/>
    </row>
    <row r="61" s="17" customFormat="1" ht="15" spans="1:40">
      <c r="A61" s="70"/>
      <c r="B61" s="283"/>
      <c r="C61" s="67">
        <f>D61+'表七（2）'!C61</f>
        <v>0</v>
      </c>
      <c r="D61" s="67">
        <f t="shared" si="0"/>
        <v>0</v>
      </c>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c r="AM61" s="102"/>
      <c r="AN61" s="59"/>
    </row>
    <row r="62" s="17" customFormat="1" ht="15" spans="1:40">
      <c r="A62" s="70"/>
      <c r="B62" s="283"/>
      <c r="C62" s="67">
        <f>D62+'表七（2）'!C62</f>
        <v>0</v>
      </c>
      <c r="D62" s="67">
        <f t="shared" si="0"/>
        <v>0</v>
      </c>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59"/>
    </row>
    <row r="63" s="17" customFormat="1" ht="15" spans="1:40">
      <c r="A63" s="65"/>
      <c r="B63" s="283"/>
      <c r="C63" s="67">
        <f>D63+'表七（2）'!C63</f>
        <v>0</v>
      </c>
      <c r="D63" s="67">
        <f t="shared" si="0"/>
        <v>0</v>
      </c>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59"/>
    </row>
    <row r="64" s="17" customFormat="1" ht="15" spans="1:40">
      <c r="A64" s="65"/>
      <c r="B64" s="283"/>
      <c r="C64" s="67">
        <f>D64+'表七（2）'!C64</f>
        <v>0</v>
      </c>
      <c r="D64" s="67">
        <f t="shared" si="0"/>
        <v>0</v>
      </c>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59"/>
    </row>
    <row r="65" s="17" customFormat="1" ht="15" spans="1:40">
      <c r="A65" s="65"/>
      <c r="B65" s="283"/>
      <c r="C65" s="67">
        <f>D65+'表七（2）'!C65</f>
        <v>0</v>
      </c>
      <c r="D65" s="67">
        <f t="shared" si="0"/>
        <v>0</v>
      </c>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59"/>
    </row>
    <row r="66" s="17" customFormat="1" ht="15" spans="1:40">
      <c r="A66" s="65"/>
      <c r="B66" s="283"/>
      <c r="C66" s="67">
        <f>D66+'表七（2）'!C66</f>
        <v>0</v>
      </c>
      <c r="D66" s="67">
        <f t="shared" si="0"/>
        <v>0</v>
      </c>
      <c r="E66" s="102"/>
      <c r="F66" s="102"/>
      <c r="G66" s="102"/>
      <c r="H66" s="102"/>
      <c r="I66" s="102"/>
      <c r="J66" s="102"/>
      <c r="K66" s="102"/>
      <c r="L66" s="102"/>
      <c r="M66" s="102"/>
      <c r="N66" s="102"/>
      <c r="O66" s="102"/>
      <c r="P66" s="102"/>
      <c r="Q66" s="102"/>
      <c r="R66" s="102"/>
      <c r="S66" s="102"/>
      <c r="T66" s="102"/>
      <c r="U66" s="102"/>
      <c r="V66" s="102"/>
      <c r="W66" s="102"/>
      <c r="X66" s="102"/>
      <c r="Y66" s="102"/>
      <c r="Z66" s="102"/>
      <c r="AA66" s="102"/>
      <c r="AB66" s="102"/>
      <c r="AC66" s="102"/>
      <c r="AD66" s="102"/>
      <c r="AE66" s="102"/>
      <c r="AF66" s="102"/>
      <c r="AG66" s="102"/>
      <c r="AH66" s="102"/>
      <c r="AI66" s="102"/>
      <c r="AJ66" s="102"/>
      <c r="AK66" s="102"/>
      <c r="AL66" s="102"/>
      <c r="AM66" s="102"/>
      <c r="AN66" s="59"/>
    </row>
    <row r="67" s="17" customFormat="1" ht="15" spans="1:40">
      <c r="A67" s="65"/>
      <c r="B67" s="283"/>
      <c r="C67" s="67">
        <f>D67+'表七（2）'!C67</f>
        <v>0</v>
      </c>
      <c r="D67" s="67">
        <f t="shared" si="0"/>
        <v>0</v>
      </c>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59"/>
    </row>
    <row r="68" s="17" customFormat="1" ht="15" spans="1:40">
      <c r="A68" s="65"/>
      <c r="B68" s="283"/>
      <c r="C68" s="67">
        <f>D68+'表七（2）'!C68</f>
        <v>0</v>
      </c>
      <c r="D68" s="67">
        <f t="shared" si="0"/>
        <v>0</v>
      </c>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K68" s="102"/>
      <c r="AL68" s="102"/>
      <c r="AM68" s="102"/>
      <c r="AN68" s="59"/>
    </row>
    <row r="69" s="17" customFormat="1" ht="15" spans="1:40">
      <c r="A69" s="65"/>
      <c r="B69" s="283"/>
      <c r="C69" s="67">
        <f>D69+'表七（2）'!C69</f>
        <v>0</v>
      </c>
      <c r="D69" s="67">
        <f t="shared" si="0"/>
        <v>0</v>
      </c>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59"/>
    </row>
    <row r="70" s="17" customFormat="1" ht="15" spans="1:40">
      <c r="A70" s="65"/>
      <c r="B70" s="283"/>
      <c r="C70" s="67">
        <f>D70+'表七（2）'!C70</f>
        <v>0</v>
      </c>
      <c r="D70" s="67">
        <f t="shared" si="0"/>
        <v>0</v>
      </c>
      <c r="E70" s="102"/>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59"/>
    </row>
    <row r="71" s="17" customFormat="1" ht="15" spans="1:40">
      <c r="A71" s="65"/>
      <c r="B71" s="283"/>
      <c r="C71" s="67">
        <f>D71+'表七（2）'!C71</f>
        <v>0</v>
      </c>
      <c r="D71" s="67">
        <f t="shared" si="0"/>
        <v>0</v>
      </c>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2"/>
      <c r="AI71" s="102"/>
      <c r="AJ71" s="102"/>
      <c r="AK71" s="102"/>
      <c r="AL71" s="102"/>
      <c r="AM71" s="102"/>
      <c r="AN71" s="59"/>
    </row>
    <row r="72" s="17" customFormat="1" ht="15" spans="1:40">
      <c r="A72" s="65"/>
      <c r="B72" s="283"/>
      <c r="C72" s="67">
        <f>D72+'表七（2）'!C72</f>
        <v>0</v>
      </c>
      <c r="D72" s="67">
        <f t="shared" si="0"/>
        <v>0</v>
      </c>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2"/>
      <c r="AI72" s="102"/>
      <c r="AJ72" s="102"/>
      <c r="AK72" s="102"/>
      <c r="AL72" s="102"/>
      <c r="AM72" s="102"/>
      <c r="AN72" s="59"/>
    </row>
    <row r="73" s="17" customFormat="1" ht="15" spans="1:40">
      <c r="A73" s="65"/>
      <c r="B73" s="283"/>
      <c r="C73" s="67">
        <f>D73+'表七（2）'!C73</f>
        <v>0</v>
      </c>
      <c r="D73" s="67">
        <f t="shared" si="0"/>
        <v>0</v>
      </c>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2"/>
      <c r="AI73" s="102"/>
      <c r="AJ73" s="102"/>
      <c r="AK73" s="102"/>
      <c r="AL73" s="102"/>
      <c r="AM73" s="102"/>
      <c r="AN73" s="59"/>
    </row>
    <row r="74" s="17" customFormat="1" ht="15" spans="1:40">
      <c r="A74" s="65"/>
      <c r="B74" s="283"/>
      <c r="C74" s="67">
        <f>D74+'表七（2）'!C74</f>
        <v>0</v>
      </c>
      <c r="D74" s="67">
        <f t="shared" si="0"/>
        <v>0</v>
      </c>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2"/>
      <c r="AI74" s="102"/>
      <c r="AJ74" s="102"/>
      <c r="AK74" s="102"/>
      <c r="AL74" s="102"/>
      <c r="AM74" s="102"/>
      <c r="AN74" s="59"/>
    </row>
    <row r="75" s="17" customFormat="1" ht="15" spans="1:40">
      <c r="A75" s="65"/>
      <c r="B75" s="283"/>
      <c r="C75" s="67">
        <f>D75+'表七（2）'!C75</f>
        <v>0</v>
      </c>
      <c r="D75" s="67">
        <f t="shared" ref="D75:D138" si="1">SUM(E75:AM75)</f>
        <v>0</v>
      </c>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K75" s="102"/>
      <c r="AL75" s="102"/>
      <c r="AM75" s="102"/>
      <c r="AN75" s="59"/>
    </row>
    <row r="76" s="17" customFormat="1" ht="15" spans="1:40">
      <c r="A76" s="65"/>
      <c r="B76" s="283"/>
      <c r="C76" s="67">
        <f>D76+'表七（2）'!C76</f>
        <v>0</v>
      </c>
      <c r="D76" s="67">
        <f t="shared" si="1"/>
        <v>0</v>
      </c>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59"/>
    </row>
    <row r="77" s="17" customFormat="1" ht="15" spans="1:40">
      <c r="A77" s="65"/>
      <c r="B77" s="283"/>
      <c r="C77" s="67">
        <f>D77+'表七（2）'!C77</f>
        <v>0</v>
      </c>
      <c r="D77" s="67">
        <f t="shared" si="1"/>
        <v>0</v>
      </c>
      <c r="E77" s="102"/>
      <c r="F77" s="102"/>
      <c r="G77" s="102"/>
      <c r="H77" s="102"/>
      <c r="I77" s="102"/>
      <c r="J77" s="102"/>
      <c r="K77" s="102"/>
      <c r="L77" s="102"/>
      <c r="M77" s="102"/>
      <c r="N77" s="102"/>
      <c r="O77" s="102"/>
      <c r="P77" s="102"/>
      <c r="Q77" s="102"/>
      <c r="R77" s="102"/>
      <c r="S77" s="102"/>
      <c r="T77" s="102"/>
      <c r="U77" s="102"/>
      <c r="V77" s="102"/>
      <c r="W77" s="102"/>
      <c r="X77" s="102"/>
      <c r="Y77" s="102"/>
      <c r="Z77" s="102"/>
      <c r="AA77" s="102"/>
      <c r="AB77" s="102"/>
      <c r="AC77" s="102"/>
      <c r="AD77" s="102"/>
      <c r="AE77" s="102"/>
      <c r="AF77" s="102"/>
      <c r="AG77" s="102"/>
      <c r="AH77" s="102"/>
      <c r="AI77" s="102"/>
      <c r="AJ77" s="102"/>
      <c r="AK77" s="102"/>
      <c r="AL77" s="102"/>
      <c r="AM77" s="102"/>
      <c r="AN77" s="59"/>
    </row>
    <row r="78" s="17" customFormat="1" ht="15" spans="1:40">
      <c r="A78" s="65"/>
      <c r="B78" s="283"/>
      <c r="C78" s="67">
        <f>D78+'表七（2）'!C78</f>
        <v>0</v>
      </c>
      <c r="D78" s="67">
        <f t="shared" si="1"/>
        <v>0</v>
      </c>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59"/>
    </row>
    <row r="79" s="17" customFormat="1" ht="15" spans="1:40">
      <c r="A79" s="65"/>
      <c r="B79" s="283"/>
      <c r="C79" s="67">
        <f>D79+'表七（2）'!C79</f>
        <v>0</v>
      </c>
      <c r="D79" s="67">
        <f t="shared" si="1"/>
        <v>0</v>
      </c>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59"/>
    </row>
    <row r="80" s="17" customFormat="1" ht="15" spans="1:40">
      <c r="A80" s="65"/>
      <c r="B80" s="283"/>
      <c r="C80" s="67">
        <f>D80+'表七（2）'!C80</f>
        <v>0</v>
      </c>
      <c r="D80" s="67">
        <f t="shared" si="1"/>
        <v>0</v>
      </c>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102"/>
      <c r="AF80" s="102"/>
      <c r="AG80" s="102"/>
      <c r="AH80" s="102"/>
      <c r="AI80" s="102"/>
      <c r="AJ80" s="102"/>
      <c r="AK80" s="102"/>
      <c r="AL80" s="102"/>
      <c r="AM80" s="102"/>
      <c r="AN80" s="59"/>
    </row>
    <row r="81" s="17" customFormat="1" ht="15" spans="1:40">
      <c r="A81" s="65"/>
      <c r="B81" s="283"/>
      <c r="C81" s="67">
        <f>D81+'表七（2）'!C81</f>
        <v>0</v>
      </c>
      <c r="D81" s="67">
        <f t="shared" si="1"/>
        <v>0</v>
      </c>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59"/>
    </row>
    <row r="82" s="17" customFormat="1" ht="15" spans="1:40">
      <c r="A82" s="65"/>
      <c r="B82" s="283"/>
      <c r="C82" s="67">
        <f>D82+'表七（2）'!C82</f>
        <v>0</v>
      </c>
      <c r="D82" s="67">
        <f t="shared" si="1"/>
        <v>0</v>
      </c>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K82" s="102"/>
      <c r="AL82" s="102"/>
      <c r="AM82" s="102"/>
      <c r="AN82" s="59"/>
    </row>
    <row r="83" s="17" customFormat="1" ht="15" spans="1:40">
      <c r="A83" s="70"/>
      <c r="B83" s="283"/>
      <c r="C83" s="67">
        <f>D83+'表七（2）'!C83</f>
        <v>0</v>
      </c>
      <c r="D83" s="67">
        <f t="shared" si="1"/>
        <v>0</v>
      </c>
      <c r="E83" s="102"/>
      <c r="F83" s="102"/>
      <c r="G83" s="102"/>
      <c r="H83" s="102"/>
      <c r="I83" s="102"/>
      <c r="J83" s="102"/>
      <c r="K83" s="102"/>
      <c r="L83" s="102"/>
      <c r="M83" s="102"/>
      <c r="N83" s="102"/>
      <c r="O83" s="102"/>
      <c r="P83" s="102"/>
      <c r="Q83" s="102"/>
      <c r="R83" s="102"/>
      <c r="S83" s="102"/>
      <c r="T83" s="102"/>
      <c r="U83" s="102"/>
      <c r="V83" s="102"/>
      <c r="W83" s="102"/>
      <c r="X83" s="102"/>
      <c r="Y83" s="102"/>
      <c r="Z83" s="102"/>
      <c r="AA83" s="102"/>
      <c r="AB83" s="102"/>
      <c r="AC83" s="102"/>
      <c r="AD83" s="102"/>
      <c r="AE83" s="102"/>
      <c r="AF83" s="102"/>
      <c r="AG83" s="102"/>
      <c r="AH83" s="102"/>
      <c r="AI83" s="102"/>
      <c r="AJ83" s="102"/>
      <c r="AK83" s="102"/>
      <c r="AL83" s="102"/>
      <c r="AM83" s="102"/>
      <c r="AN83" s="59"/>
    </row>
    <row r="84" s="17" customFormat="1" ht="15" spans="1:40">
      <c r="A84" s="65"/>
      <c r="B84" s="283"/>
      <c r="C84" s="67">
        <f>D84+'表七（2）'!C84</f>
        <v>0</v>
      </c>
      <c r="D84" s="67">
        <f t="shared" si="1"/>
        <v>0</v>
      </c>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c r="AH84" s="102"/>
      <c r="AI84" s="102"/>
      <c r="AJ84" s="102"/>
      <c r="AK84" s="102"/>
      <c r="AL84" s="102"/>
      <c r="AM84" s="102"/>
      <c r="AN84" s="59"/>
    </row>
    <row r="85" s="17" customFormat="1" ht="15" spans="1:40">
      <c r="A85" s="65"/>
      <c r="B85" s="283"/>
      <c r="C85" s="67">
        <f>D85+'表七（2）'!C85</f>
        <v>0</v>
      </c>
      <c r="D85" s="67">
        <f t="shared" si="1"/>
        <v>0</v>
      </c>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59"/>
    </row>
    <row r="86" s="17" customFormat="1" ht="15" spans="1:40">
      <c r="A86" s="65"/>
      <c r="B86" s="283"/>
      <c r="C86" s="67">
        <f>D86+'表七（2）'!C86</f>
        <v>0</v>
      </c>
      <c r="D86" s="67">
        <f t="shared" si="1"/>
        <v>0</v>
      </c>
      <c r="E86" s="102"/>
      <c r="F86" s="102"/>
      <c r="G86" s="102"/>
      <c r="H86" s="102"/>
      <c r="I86" s="102"/>
      <c r="J86" s="102"/>
      <c r="K86" s="102"/>
      <c r="L86" s="102"/>
      <c r="M86" s="102"/>
      <c r="N86" s="102"/>
      <c r="O86" s="102"/>
      <c r="P86" s="102"/>
      <c r="Q86" s="102"/>
      <c r="R86" s="102"/>
      <c r="S86" s="102"/>
      <c r="T86" s="102"/>
      <c r="U86" s="102"/>
      <c r="V86" s="102"/>
      <c r="W86" s="102"/>
      <c r="X86" s="102"/>
      <c r="Y86" s="102"/>
      <c r="Z86" s="102"/>
      <c r="AA86" s="102"/>
      <c r="AB86" s="102"/>
      <c r="AC86" s="102"/>
      <c r="AD86" s="102"/>
      <c r="AE86" s="102"/>
      <c r="AF86" s="102"/>
      <c r="AG86" s="102"/>
      <c r="AH86" s="102"/>
      <c r="AI86" s="102"/>
      <c r="AJ86" s="102"/>
      <c r="AK86" s="102"/>
      <c r="AL86" s="102"/>
      <c r="AM86" s="102"/>
      <c r="AN86" s="59"/>
    </row>
    <row r="87" s="17" customFormat="1" ht="15" spans="1:40">
      <c r="A87" s="65"/>
      <c r="B87" s="283"/>
      <c r="C87" s="67">
        <f>D87+'表七（2）'!C87</f>
        <v>0</v>
      </c>
      <c r="D87" s="67">
        <f t="shared" si="1"/>
        <v>0</v>
      </c>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K87" s="102"/>
      <c r="AL87" s="102"/>
      <c r="AM87" s="102"/>
      <c r="AN87" s="59"/>
    </row>
    <row r="88" s="17" customFormat="1" ht="15" spans="1:40">
      <c r="A88" s="65"/>
      <c r="B88" s="283"/>
      <c r="C88" s="67">
        <f>D88+'表七（2）'!C88</f>
        <v>0</v>
      </c>
      <c r="D88" s="67">
        <f t="shared" si="1"/>
        <v>0</v>
      </c>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59"/>
    </row>
    <row r="89" s="17" customFormat="1" ht="15" spans="1:40">
      <c r="A89" s="65"/>
      <c r="B89" s="283"/>
      <c r="C89" s="67">
        <f>D89+'表七（2）'!C89</f>
        <v>0</v>
      </c>
      <c r="D89" s="67">
        <f t="shared" si="1"/>
        <v>0</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59"/>
    </row>
    <row r="90" s="17" customFormat="1" ht="15" spans="1:40">
      <c r="A90" s="65"/>
      <c r="B90" s="283"/>
      <c r="C90" s="67">
        <f>D90+'表七（2）'!C90</f>
        <v>0</v>
      </c>
      <c r="D90" s="67">
        <f t="shared" si="1"/>
        <v>0</v>
      </c>
      <c r="E90" s="102"/>
      <c r="F90" s="102"/>
      <c r="G90" s="102"/>
      <c r="H90" s="102"/>
      <c r="I90" s="102"/>
      <c r="J90" s="102"/>
      <c r="K90" s="102"/>
      <c r="L90" s="102"/>
      <c r="M90" s="102"/>
      <c r="N90" s="102"/>
      <c r="O90" s="102"/>
      <c r="P90" s="102"/>
      <c r="Q90" s="102"/>
      <c r="R90" s="102"/>
      <c r="S90" s="102"/>
      <c r="T90" s="102"/>
      <c r="U90" s="102"/>
      <c r="V90" s="102"/>
      <c r="W90" s="102"/>
      <c r="X90" s="102"/>
      <c r="Y90" s="102"/>
      <c r="Z90" s="102"/>
      <c r="AA90" s="102"/>
      <c r="AB90" s="102"/>
      <c r="AC90" s="102"/>
      <c r="AD90" s="102"/>
      <c r="AE90" s="102"/>
      <c r="AF90" s="102"/>
      <c r="AG90" s="102"/>
      <c r="AH90" s="102"/>
      <c r="AI90" s="102"/>
      <c r="AJ90" s="102"/>
      <c r="AK90" s="102"/>
      <c r="AL90" s="102"/>
      <c r="AM90" s="102"/>
      <c r="AN90" s="59"/>
    </row>
    <row r="91" s="17" customFormat="1" ht="15" spans="1:40">
      <c r="A91" s="65"/>
      <c r="B91" s="283"/>
      <c r="C91" s="67">
        <f>D91+'表七（2）'!C91</f>
        <v>0</v>
      </c>
      <c r="D91" s="67">
        <f t="shared" si="1"/>
        <v>0</v>
      </c>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59"/>
    </row>
    <row r="92" s="17" customFormat="1" ht="15" spans="1:40">
      <c r="A92" s="65"/>
      <c r="B92" s="283"/>
      <c r="C92" s="67">
        <f>D92+'表七（2）'!C92</f>
        <v>0</v>
      </c>
      <c r="D92" s="67">
        <f t="shared" si="1"/>
        <v>0</v>
      </c>
      <c r="E92" s="102"/>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59"/>
    </row>
    <row r="93" s="17" customFormat="1" ht="15" spans="1:40">
      <c r="A93" s="65"/>
      <c r="B93" s="283"/>
      <c r="C93" s="67">
        <f>D93+'表七（2）'!C93</f>
        <v>0</v>
      </c>
      <c r="D93" s="67">
        <f t="shared" si="1"/>
        <v>0</v>
      </c>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102"/>
      <c r="AL93" s="102"/>
      <c r="AM93" s="102"/>
      <c r="AN93" s="59"/>
    </row>
    <row r="94" s="17" customFormat="1" ht="15" spans="1:40">
      <c r="A94" s="65"/>
      <c r="B94" s="283"/>
      <c r="C94" s="67">
        <f>D94+'表七（2）'!C94</f>
        <v>0</v>
      </c>
      <c r="D94" s="67">
        <f t="shared" si="1"/>
        <v>0</v>
      </c>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c r="AD94" s="102"/>
      <c r="AE94" s="102"/>
      <c r="AF94" s="102"/>
      <c r="AG94" s="102"/>
      <c r="AH94" s="102"/>
      <c r="AI94" s="102"/>
      <c r="AJ94" s="102"/>
      <c r="AK94" s="102"/>
      <c r="AL94" s="102"/>
      <c r="AM94" s="102"/>
      <c r="AN94" s="59"/>
    </row>
    <row r="95" s="17" customFormat="1" ht="15" spans="1:40">
      <c r="A95" s="65"/>
      <c r="B95" s="283"/>
      <c r="C95" s="67">
        <f>D95+'表七（2）'!C95</f>
        <v>0</v>
      </c>
      <c r="D95" s="67">
        <f t="shared" si="1"/>
        <v>0</v>
      </c>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59"/>
    </row>
    <row r="96" s="17" customFormat="1" ht="15" spans="1:40">
      <c r="A96" s="65"/>
      <c r="B96" s="283"/>
      <c r="C96" s="67">
        <f>D96+'表七（2）'!C96</f>
        <v>0</v>
      </c>
      <c r="D96" s="67">
        <f t="shared" si="1"/>
        <v>0</v>
      </c>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102"/>
      <c r="AF96" s="102"/>
      <c r="AG96" s="102"/>
      <c r="AH96" s="102"/>
      <c r="AI96" s="102"/>
      <c r="AJ96" s="102"/>
      <c r="AK96" s="102"/>
      <c r="AL96" s="102"/>
      <c r="AM96" s="102"/>
      <c r="AN96" s="59"/>
    </row>
    <row r="97" s="17" customFormat="1" ht="15" spans="1:40">
      <c r="A97" s="65"/>
      <c r="B97" s="283"/>
      <c r="C97" s="67">
        <f>D97+'表七（2）'!C97</f>
        <v>0</v>
      </c>
      <c r="D97" s="67">
        <f t="shared" si="1"/>
        <v>0</v>
      </c>
      <c r="E97" s="102"/>
      <c r="F97" s="102"/>
      <c r="G97" s="102"/>
      <c r="H97" s="102"/>
      <c r="I97" s="102"/>
      <c r="J97" s="102"/>
      <c r="K97" s="102"/>
      <c r="L97" s="102"/>
      <c r="M97" s="102"/>
      <c r="N97" s="102"/>
      <c r="O97" s="102"/>
      <c r="P97" s="102"/>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102"/>
      <c r="AN97" s="59"/>
    </row>
    <row r="98" s="17" customFormat="1" ht="15" spans="1:40">
      <c r="A98" s="71"/>
      <c r="B98" s="286"/>
      <c r="C98" s="67">
        <f>D98+'表七（2）'!C98</f>
        <v>0</v>
      </c>
      <c r="D98" s="67">
        <f t="shared" si="1"/>
        <v>0</v>
      </c>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59"/>
    </row>
    <row r="99" s="17" customFormat="1" ht="15" spans="1:40">
      <c r="A99" s="65"/>
      <c r="B99" s="283"/>
      <c r="C99" s="67">
        <f>D99+'表七（2）'!C99</f>
        <v>0</v>
      </c>
      <c r="D99" s="67">
        <f t="shared" si="1"/>
        <v>0</v>
      </c>
      <c r="E99" s="102"/>
      <c r="F99" s="102"/>
      <c r="G99" s="102"/>
      <c r="H99" s="102"/>
      <c r="I99" s="102"/>
      <c r="J99" s="102"/>
      <c r="K99" s="102"/>
      <c r="L99" s="102"/>
      <c r="M99" s="102"/>
      <c r="N99" s="102"/>
      <c r="O99" s="102"/>
      <c r="P99" s="102"/>
      <c r="Q99" s="102"/>
      <c r="R99" s="102"/>
      <c r="S99" s="102"/>
      <c r="T99" s="102"/>
      <c r="U99" s="102"/>
      <c r="V99" s="102"/>
      <c r="W99" s="102"/>
      <c r="X99" s="102"/>
      <c r="Y99" s="102"/>
      <c r="Z99" s="102"/>
      <c r="AA99" s="102"/>
      <c r="AB99" s="102"/>
      <c r="AC99" s="102"/>
      <c r="AD99" s="102"/>
      <c r="AE99" s="102"/>
      <c r="AF99" s="102"/>
      <c r="AG99" s="102"/>
      <c r="AH99" s="102"/>
      <c r="AI99" s="102"/>
      <c r="AJ99" s="102"/>
      <c r="AK99" s="102"/>
      <c r="AL99" s="102"/>
      <c r="AM99" s="102"/>
      <c r="AN99" s="59"/>
    </row>
    <row r="100" s="17" customFormat="1" ht="15" spans="1:40">
      <c r="A100" s="65"/>
      <c r="B100" s="283"/>
      <c r="C100" s="67">
        <f>D100+'表七（2）'!C100</f>
        <v>0</v>
      </c>
      <c r="D100" s="67">
        <f t="shared" si="1"/>
        <v>0</v>
      </c>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c r="AD100" s="102"/>
      <c r="AE100" s="102"/>
      <c r="AF100" s="102"/>
      <c r="AG100" s="102"/>
      <c r="AH100" s="102"/>
      <c r="AI100" s="102"/>
      <c r="AJ100" s="102"/>
      <c r="AK100" s="102"/>
      <c r="AL100" s="102"/>
      <c r="AM100" s="102"/>
      <c r="AN100" s="59"/>
    </row>
    <row r="101" s="17" customFormat="1" ht="15" spans="1:40">
      <c r="A101" s="65"/>
      <c r="B101" s="283"/>
      <c r="C101" s="67">
        <f>D101+'表七（2）'!C101</f>
        <v>0</v>
      </c>
      <c r="D101" s="67">
        <f t="shared" si="1"/>
        <v>0</v>
      </c>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59"/>
    </row>
    <row r="102" s="17" customFormat="1" ht="15" spans="1:40">
      <c r="A102" s="65"/>
      <c r="B102" s="283"/>
      <c r="C102" s="67">
        <f>D102+'表七（2）'!C102</f>
        <v>0</v>
      </c>
      <c r="D102" s="67">
        <f t="shared" si="1"/>
        <v>0</v>
      </c>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59"/>
    </row>
    <row r="103" s="17" customFormat="1" ht="15" spans="1:40">
      <c r="A103" s="65"/>
      <c r="B103" s="283"/>
      <c r="C103" s="67">
        <f>D103+'表七（2）'!C103</f>
        <v>0</v>
      </c>
      <c r="D103" s="67">
        <f t="shared" si="1"/>
        <v>0</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59"/>
    </row>
    <row r="104" s="17" customFormat="1" ht="15" spans="1:40">
      <c r="A104" s="74"/>
      <c r="B104" s="287"/>
      <c r="C104" s="67">
        <f>D104+'表七（2）'!C104</f>
        <v>0</v>
      </c>
      <c r="D104" s="67">
        <f t="shared" si="1"/>
        <v>0</v>
      </c>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c r="AN104" s="59"/>
    </row>
    <row r="105" s="17" customFormat="1" ht="15" spans="1:40">
      <c r="A105" s="76"/>
      <c r="B105" s="288"/>
      <c r="C105" s="67">
        <f>D105+'表七（2）'!C105</f>
        <v>0</v>
      </c>
      <c r="D105" s="67">
        <f t="shared" si="1"/>
        <v>0</v>
      </c>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c r="AN105" s="59"/>
    </row>
    <row r="106" s="17" customFormat="1" ht="15" spans="1:40">
      <c r="A106" s="79"/>
      <c r="B106" s="289"/>
      <c r="C106" s="67">
        <f>D106+'表七（2）'!C106</f>
        <v>0</v>
      </c>
      <c r="D106" s="67">
        <f t="shared" si="1"/>
        <v>0</v>
      </c>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59"/>
    </row>
    <row r="107" s="17" customFormat="1" ht="15" spans="1:40">
      <c r="A107" s="82"/>
      <c r="B107" s="290"/>
      <c r="C107" s="67">
        <f>D107+'表七（2）'!C107</f>
        <v>0</v>
      </c>
      <c r="D107" s="67">
        <f t="shared" si="1"/>
        <v>0</v>
      </c>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59"/>
    </row>
    <row r="108" s="17" customFormat="1" ht="15" spans="1:40">
      <c r="A108" s="65"/>
      <c r="B108" s="283"/>
      <c r="C108" s="67">
        <f>D108+'表七（2）'!C108</f>
        <v>0</v>
      </c>
      <c r="D108" s="67">
        <f t="shared" si="1"/>
        <v>0</v>
      </c>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59"/>
    </row>
    <row r="109" s="17" customFormat="1" ht="15" spans="1:40">
      <c r="A109" s="65"/>
      <c r="B109" s="283"/>
      <c r="C109" s="67">
        <f>D109+'表七（2）'!C109</f>
        <v>0</v>
      </c>
      <c r="D109" s="67">
        <f t="shared" si="1"/>
        <v>0</v>
      </c>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59"/>
    </row>
    <row r="110" s="17" customFormat="1" ht="15" spans="1:40">
      <c r="A110" s="85"/>
      <c r="B110" s="291"/>
      <c r="C110" s="67">
        <f>D110+'表七（2）'!C110</f>
        <v>0</v>
      </c>
      <c r="D110" s="67">
        <f t="shared" si="1"/>
        <v>0</v>
      </c>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59"/>
    </row>
    <row r="111" s="17" customFormat="1" ht="15" spans="1:40">
      <c r="A111" s="65"/>
      <c r="B111" s="283"/>
      <c r="C111" s="67">
        <f>D111+'表七（2）'!C111</f>
        <v>0</v>
      </c>
      <c r="D111" s="67">
        <f t="shared" si="1"/>
        <v>0</v>
      </c>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c r="AN111" s="59"/>
    </row>
    <row r="112" s="17" customFormat="1" ht="15" spans="1:40">
      <c r="A112" s="65"/>
      <c r="B112" s="283"/>
      <c r="C112" s="67">
        <f>D112+'表七（2）'!C112</f>
        <v>0</v>
      </c>
      <c r="D112" s="67">
        <f t="shared" si="1"/>
        <v>0</v>
      </c>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2"/>
      <c r="AJ112" s="102"/>
      <c r="AK112" s="102"/>
      <c r="AL112" s="102"/>
      <c r="AM112" s="102"/>
      <c r="AN112" s="59"/>
    </row>
    <row r="113" s="17" customFormat="1" ht="15" spans="1:40">
      <c r="A113" s="88"/>
      <c r="B113" s="292"/>
      <c r="C113" s="67">
        <f>D113+'表七（2）'!C113</f>
        <v>0</v>
      </c>
      <c r="D113" s="67">
        <f t="shared" si="1"/>
        <v>0</v>
      </c>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c r="AN113" s="59"/>
    </row>
    <row r="114" s="17" customFormat="1" ht="15" spans="1:40">
      <c r="A114" s="91"/>
      <c r="B114" s="293"/>
      <c r="C114" s="67">
        <f>D114+'表七（2）'!C114</f>
        <v>0</v>
      </c>
      <c r="D114" s="67">
        <f t="shared" si="1"/>
        <v>0</v>
      </c>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59"/>
    </row>
    <row r="115" s="17" customFormat="1" ht="15" spans="1:40">
      <c r="A115" s="65"/>
      <c r="B115" s="283"/>
      <c r="C115" s="67">
        <f>D115+'表七（2）'!C115</f>
        <v>0</v>
      </c>
      <c r="D115" s="67">
        <f t="shared" si="1"/>
        <v>0</v>
      </c>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c r="AN115" s="59"/>
    </row>
    <row r="116" s="17" customFormat="1" ht="15" spans="1:40">
      <c r="A116" s="65"/>
      <c r="B116" s="283"/>
      <c r="C116" s="67">
        <f>D116+'表七（2）'!C116</f>
        <v>0</v>
      </c>
      <c r="D116" s="67">
        <f t="shared" si="1"/>
        <v>0</v>
      </c>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59"/>
    </row>
    <row r="117" s="17" customFormat="1" ht="15" spans="1:40">
      <c r="A117" s="65"/>
      <c r="B117" s="283"/>
      <c r="C117" s="67">
        <f>D117+'表七（2）'!C117</f>
        <v>0</v>
      </c>
      <c r="D117" s="67">
        <f t="shared" si="1"/>
        <v>0</v>
      </c>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c r="AN117" s="59"/>
    </row>
    <row r="118" s="17" customFormat="1" ht="15" spans="1:40">
      <c r="A118" s="65"/>
      <c r="B118" s="283"/>
      <c r="C118" s="67">
        <f>D118+'表七（2）'!C118</f>
        <v>0</v>
      </c>
      <c r="D118" s="67">
        <f t="shared" si="1"/>
        <v>0</v>
      </c>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c r="AN118" s="59"/>
    </row>
    <row r="119" s="17" customFormat="1" ht="15" spans="1:40">
      <c r="A119" s="65"/>
      <c r="B119" s="283"/>
      <c r="C119" s="67">
        <f>D119+'表七（2）'!C119</f>
        <v>0</v>
      </c>
      <c r="D119" s="67">
        <f t="shared" si="1"/>
        <v>0</v>
      </c>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59"/>
    </row>
    <row r="120" s="17" customFormat="1" ht="15" spans="1:40">
      <c r="A120" s="65"/>
      <c r="B120" s="283"/>
      <c r="C120" s="67">
        <f>D120+'表七（2）'!C120</f>
        <v>0</v>
      </c>
      <c r="D120" s="67">
        <f t="shared" si="1"/>
        <v>0</v>
      </c>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59"/>
    </row>
    <row r="121" s="17" customFormat="1" ht="15" spans="1:40">
      <c r="A121" s="65"/>
      <c r="B121" s="283"/>
      <c r="C121" s="67">
        <f>D121+'表七（2）'!C121</f>
        <v>0</v>
      </c>
      <c r="D121" s="67">
        <f t="shared" si="1"/>
        <v>0</v>
      </c>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59"/>
    </row>
    <row r="122" s="17" customFormat="1" ht="15" spans="1:40">
      <c r="A122" s="65"/>
      <c r="B122" s="283"/>
      <c r="C122" s="67">
        <f>D122+'表七（2）'!C122</f>
        <v>0</v>
      </c>
      <c r="D122" s="67">
        <f t="shared" si="1"/>
        <v>0</v>
      </c>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59"/>
    </row>
    <row r="123" s="17" customFormat="1" ht="15" spans="1:40">
      <c r="A123" s="65"/>
      <c r="B123" s="283"/>
      <c r="C123" s="67">
        <f>D123+'表七（2）'!C123</f>
        <v>0</v>
      </c>
      <c r="D123" s="67">
        <f t="shared" si="1"/>
        <v>0</v>
      </c>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59"/>
    </row>
    <row r="124" s="17" customFormat="1" ht="15" spans="1:40">
      <c r="A124" s="65"/>
      <c r="B124" s="283"/>
      <c r="C124" s="67">
        <f>D124+'表七（2）'!C124</f>
        <v>0</v>
      </c>
      <c r="D124" s="67">
        <f t="shared" si="1"/>
        <v>0</v>
      </c>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c r="AN124" s="59"/>
    </row>
    <row r="125" s="17" customFormat="1" ht="15" spans="1:40">
      <c r="A125" s="65"/>
      <c r="B125" s="283"/>
      <c r="C125" s="67">
        <f>D125+'表七（2）'!C125</f>
        <v>0</v>
      </c>
      <c r="D125" s="67">
        <f t="shared" si="1"/>
        <v>0</v>
      </c>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59"/>
    </row>
    <row r="126" s="17" customFormat="1" ht="15" spans="1:40">
      <c r="A126" s="65"/>
      <c r="B126" s="283"/>
      <c r="C126" s="67">
        <f>D126+'表七（2）'!C126</f>
        <v>0</v>
      </c>
      <c r="D126" s="67">
        <f t="shared" si="1"/>
        <v>0</v>
      </c>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59"/>
    </row>
    <row r="127" s="17" customFormat="1" ht="15" spans="1:40">
      <c r="A127" s="65"/>
      <c r="B127" s="283"/>
      <c r="C127" s="67">
        <f>D127+'表七（2）'!C127</f>
        <v>0</v>
      </c>
      <c r="D127" s="67">
        <f t="shared" si="1"/>
        <v>0</v>
      </c>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c r="AN127" s="59"/>
    </row>
    <row r="128" s="17" customFormat="1" ht="15" spans="1:40">
      <c r="A128" s="65"/>
      <c r="B128" s="283"/>
      <c r="C128" s="67">
        <f>D128+'表七（2）'!C128</f>
        <v>0</v>
      </c>
      <c r="D128" s="67">
        <f t="shared" si="1"/>
        <v>0</v>
      </c>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59"/>
    </row>
    <row r="129" s="17" customFormat="1" ht="15" spans="1:40">
      <c r="A129" s="65"/>
      <c r="B129" s="283"/>
      <c r="C129" s="67">
        <f>D129+'表七（2）'!C129</f>
        <v>0</v>
      </c>
      <c r="D129" s="67">
        <f t="shared" si="1"/>
        <v>0</v>
      </c>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c r="AN129" s="59"/>
    </row>
    <row r="130" s="17" customFormat="1" ht="15" spans="1:40">
      <c r="A130" s="65"/>
      <c r="B130" s="283"/>
      <c r="C130" s="67">
        <f>D130+'表七（2）'!C130</f>
        <v>0</v>
      </c>
      <c r="D130" s="67">
        <f t="shared" si="1"/>
        <v>0</v>
      </c>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c r="AN130" s="59"/>
    </row>
    <row r="131" s="17" customFormat="1" ht="15" spans="1:40">
      <c r="A131" s="65"/>
      <c r="B131" s="283"/>
      <c r="C131" s="67">
        <f>D131+'表七（2）'!C131</f>
        <v>0</v>
      </c>
      <c r="D131" s="67">
        <f t="shared" si="1"/>
        <v>0</v>
      </c>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59"/>
    </row>
    <row r="132" s="17" customFormat="1" ht="15" spans="1:40">
      <c r="A132" s="65"/>
      <c r="B132" s="283"/>
      <c r="C132" s="67">
        <f>D132+'表七（2）'!C132</f>
        <v>0</v>
      </c>
      <c r="D132" s="67">
        <f t="shared" si="1"/>
        <v>0</v>
      </c>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c r="AN132" s="59"/>
    </row>
    <row r="133" s="17" customFormat="1" ht="15" spans="1:40">
      <c r="A133" s="65"/>
      <c r="B133" s="283"/>
      <c r="C133" s="67">
        <f>D133+'表七（2）'!C133</f>
        <v>0</v>
      </c>
      <c r="D133" s="67">
        <f t="shared" si="1"/>
        <v>0</v>
      </c>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102"/>
      <c r="AL133" s="102"/>
      <c r="AM133" s="102"/>
      <c r="AN133" s="59"/>
    </row>
    <row r="134" s="17" customFormat="1" ht="15" spans="1:40">
      <c r="A134" s="65"/>
      <c r="B134" s="283"/>
      <c r="C134" s="67">
        <f>D134+'表七（2）'!C134</f>
        <v>0</v>
      </c>
      <c r="D134" s="67">
        <f t="shared" si="1"/>
        <v>0</v>
      </c>
      <c r="E134" s="102"/>
      <c r="F134" s="102"/>
      <c r="G134" s="102"/>
      <c r="H134" s="102"/>
      <c r="I134" s="102"/>
      <c r="J134" s="102"/>
      <c r="K134" s="102"/>
      <c r="L134" s="102"/>
      <c r="M134" s="102"/>
      <c r="N134" s="102"/>
      <c r="O134" s="102"/>
      <c r="P134" s="102"/>
      <c r="Q134" s="102"/>
      <c r="R134" s="102"/>
      <c r="S134" s="102"/>
      <c r="T134" s="102"/>
      <c r="U134" s="102"/>
      <c r="V134" s="102"/>
      <c r="W134" s="102"/>
      <c r="X134" s="102"/>
      <c r="Y134" s="102"/>
      <c r="Z134" s="102"/>
      <c r="AA134" s="102"/>
      <c r="AB134" s="102"/>
      <c r="AC134" s="102"/>
      <c r="AD134" s="102"/>
      <c r="AE134" s="102"/>
      <c r="AF134" s="102"/>
      <c r="AG134" s="102"/>
      <c r="AH134" s="102"/>
      <c r="AI134" s="102"/>
      <c r="AJ134" s="102"/>
      <c r="AK134" s="102"/>
      <c r="AL134" s="102"/>
      <c r="AM134" s="102"/>
      <c r="AN134" s="59"/>
    </row>
    <row r="135" s="17" customFormat="1" ht="15" spans="1:40">
      <c r="A135" s="65"/>
      <c r="B135" s="283"/>
      <c r="C135" s="67">
        <f>D135+'表七（2）'!C135</f>
        <v>0</v>
      </c>
      <c r="D135" s="67">
        <f t="shared" si="1"/>
        <v>0</v>
      </c>
      <c r="E135" s="102"/>
      <c r="F135" s="102"/>
      <c r="G135" s="102"/>
      <c r="H135" s="102"/>
      <c r="I135" s="102"/>
      <c r="J135" s="102"/>
      <c r="K135" s="102"/>
      <c r="L135" s="102"/>
      <c r="M135" s="102"/>
      <c r="N135" s="102"/>
      <c r="O135" s="102"/>
      <c r="P135" s="102"/>
      <c r="Q135" s="102"/>
      <c r="R135" s="102"/>
      <c r="S135" s="102"/>
      <c r="T135" s="102"/>
      <c r="U135" s="102"/>
      <c r="V135" s="102"/>
      <c r="W135" s="102"/>
      <c r="X135" s="102"/>
      <c r="Y135" s="102"/>
      <c r="Z135" s="102"/>
      <c r="AA135" s="102"/>
      <c r="AB135" s="102"/>
      <c r="AC135" s="102"/>
      <c r="AD135" s="102"/>
      <c r="AE135" s="102"/>
      <c r="AF135" s="102"/>
      <c r="AG135" s="102"/>
      <c r="AH135" s="102"/>
      <c r="AI135" s="102"/>
      <c r="AJ135" s="102"/>
      <c r="AK135" s="102"/>
      <c r="AL135" s="102"/>
      <c r="AM135" s="102"/>
      <c r="AN135" s="59"/>
    </row>
    <row r="136" s="17" customFormat="1" ht="15" spans="1:40">
      <c r="A136" s="65"/>
      <c r="B136" s="283"/>
      <c r="C136" s="67">
        <f>D136+'表七（2）'!C136</f>
        <v>0</v>
      </c>
      <c r="D136" s="67">
        <f t="shared" si="1"/>
        <v>0</v>
      </c>
      <c r="E136" s="102"/>
      <c r="F136" s="102"/>
      <c r="G136" s="102"/>
      <c r="H136" s="102"/>
      <c r="I136" s="102"/>
      <c r="J136" s="102"/>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2"/>
      <c r="AH136" s="102"/>
      <c r="AI136" s="102"/>
      <c r="AJ136" s="102"/>
      <c r="AK136" s="102"/>
      <c r="AL136" s="102"/>
      <c r="AM136" s="102"/>
      <c r="AN136" s="59"/>
    </row>
    <row r="137" s="17" customFormat="1" ht="15" spans="1:40">
      <c r="A137" s="65"/>
      <c r="B137" s="283"/>
      <c r="C137" s="67">
        <f>D137+'表七（2）'!C137</f>
        <v>0</v>
      </c>
      <c r="D137" s="67">
        <f t="shared" si="1"/>
        <v>0</v>
      </c>
      <c r="E137" s="102"/>
      <c r="F137" s="102"/>
      <c r="G137" s="102"/>
      <c r="H137" s="102"/>
      <c r="I137" s="102"/>
      <c r="J137" s="102"/>
      <c r="K137" s="102"/>
      <c r="L137" s="102"/>
      <c r="M137" s="102"/>
      <c r="N137" s="102"/>
      <c r="O137" s="102"/>
      <c r="P137" s="102"/>
      <c r="Q137" s="102"/>
      <c r="R137" s="102"/>
      <c r="S137" s="102"/>
      <c r="T137" s="102"/>
      <c r="U137" s="102"/>
      <c r="V137" s="102"/>
      <c r="W137" s="102"/>
      <c r="X137" s="102"/>
      <c r="Y137" s="102"/>
      <c r="Z137" s="102"/>
      <c r="AA137" s="102"/>
      <c r="AB137" s="102"/>
      <c r="AC137" s="102"/>
      <c r="AD137" s="102"/>
      <c r="AE137" s="102"/>
      <c r="AF137" s="102"/>
      <c r="AG137" s="102"/>
      <c r="AH137" s="102"/>
      <c r="AI137" s="102"/>
      <c r="AJ137" s="102"/>
      <c r="AK137" s="102"/>
      <c r="AL137" s="102"/>
      <c r="AM137" s="102"/>
      <c r="AN137" s="59"/>
    </row>
    <row r="138" s="17" customFormat="1" ht="15" spans="1:40">
      <c r="A138" s="65"/>
      <c r="B138" s="283"/>
      <c r="C138" s="67">
        <f>D138+'表七（2）'!C138</f>
        <v>0</v>
      </c>
      <c r="D138" s="67">
        <f t="shared" si="1"/>
        <v>0</v>
      </c>
      <c r="E138" s="102"/>
      <c r="F138" s="102"/>
      <c r="G138" s="102"/>
      <c r="H138" s="102"/>
      <c r="I138" s="102"/>
      <c r="J138" s="102"/>
      <c r="K138" s="102"/>
      <c r="L138" s="102"/>
      <c r="M138" s="102"/>
      <c r="N138" s="102"/>
      <c r="O138" s="102"/>
      <c r="P138" s="102"/>
      <c r="Q138" s="102"/>
      <c r="R138" s="102"/>
      <c r="S138" s="102"/>
      <c r="T138" s="102"/>
      <c r="U138" s="102"/>
      <c r="V138" s="102"/>
      <c r="W138" s="102"/>
      <c r="X138" s="102"/>
      <c r="Y138" s="102"/>
      <c r="Z138" s="102"/>
      <c r="AA138" s="102"/>
      <c r="AB138" s="102"/>
      <c r="AC138" s="102"/>
      <c r="AD138" s="102"/>
      <c r="AE138" s="102"/>
      <c r="AF138" s="102"/>
      <c r="AG138" s="102"/>
      <c r="AH138" s="102"/>
      <c r="AI138" s="102"/>
      <c r="AJ138" s="102"/>
      <c r="AK138" s="102"/>
      <c r="AL138" s="102"/>
      <c r="AM138" s="102"/>
      <c r="AN138" s="59"/>
    </row>
    <row r="139" s="17" customFormat="1" ht="15" spans="1:40">
      <c r="A139" s="65"/>
      <c r="B139" s="283"/>
      <c r="C139" s="67">
        <f>D139+'表七（2）'!C139</f>
        <v>0</v>
      </c>
      <c r="D139" s="67">
        <f t="shared" ref="D139:D202" si="2">SUM(E139:AM139)</f>
        <v>0</v>
      </c>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59"/>
    </row>
    <row r="140" s="17" customFormat="1" ht="15" spans="1:40">
      <c r="A140" s="65"/>
      <c r="B140" s="283"/>
      <c r="C140" s="67">
        <f>D140+'表七（2）'!C140</f>
        <v>0</v>
      </c>
      <c r="D140" s="67">
        <f t="shared" si="2"/>
        <v>0</v>
      </c>
      <c r="E140" s="102"/>
      <c r="F140" s="102"/>
      <c r="G140" s="102"/>
      <c r="H140" s="102"/>
      <c r="I140" s="102"/>
      <c r="J140" s="102"/>
      <c r="K140" s="102"/>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G140" s="102"/>
      <c r="AH140" s="102"/>
      <c r="AI140" s="102"/>
      <c r="AJ140" s="102"/>
      <c r="AK140" s="102"/>
      <c r="AL140" s="102"/>
      <c r="AM140" s="102"/>
      <c r="AN140" s="59"/>
    </row>
    <row r="141" s="17" customFormat="1" ht="15" spans="1:40">
      <c r="A141" s="65"/>
      <c r="B141" s="283"/>
      <c r="C141" s="67">
        <f>D141+'表七（2）'!C141</f>
        <v>0</v>
      </c>
      <c r="D141" s="67">
        <f t="shared" si="2"/>
        <v>0</v>
      </c>
      <c r="E141" s="102"/>
      <c r="F141" s="102"/>
      <c r="G141" s="102"/>
      <c r="H141" s="102"/>
      <c r="I141" s="102"/>
      <c r="J141" s="102"/>
      <c r="K141" s="102"/>
      <c r="L141" s="102"/>
      <c r="M141" s="102"/>
      <c r="N141" s="102"/>
      <c r="O141" s="102"/>
      <c r="P141" s="102"/>
      <c r="Q141" s="102"/>
      <c r="R141" s="102"/>
      <c r="S141" s="102"/>
      <c r="T141" s="102"/>
      <c r="U141" s="102"/>
      <c r="V141" s="102"/>
      <c r="W141" s="102"/>
      <c r="X141" s="102"/>
      <c r="Y141" s="102"/>
      <c r="Z141" s="102"/>
      <c r="AA141" s="102"/>
      <c r="AB141" s="102"/>
      <c r="AC141" s="102"/>
      <c r="AD141" s="102"/>
      <c r="AE141" s="102"/>
      <c r="AF141" s="102"/>
      <c r="AG141" s="102"/>
      <c r="AH141" s="102"/>
      <c r="AI141" s="102"/>
      <c r="AJ141" s="102"/>
      <c r="AK141" s="102"/>
      <c r="AL141" s="102"/>
      <c r="AM141" s="102"/>
      <c r="AN141" s="59"/>
    </row>
    <row r="142" s="17" customFormat="1" ht="15" spans="1:40">
      <c r="A142" s="65"/>
      <c r="B142" s="283"/>
      <c r="C142" s="67">
        <f>D142+'表七（2）'!C142</f>
        <v>0</v>
      </c>
      <c r="D142" s="67">
        <f t="shared" si="2"/>
        <v>0</v>
      </c>
      <c r="E142" s="102"/>
      <c r="F142" s="102"/>
      <c r="G142" s="102"/>
      <c r="H142" s="10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102"/>
      <c r="AJ142" s="102"/>
      <c r="AK142" s="102"/>
      <c r="AL142" s="102"/>
      <c r="AM142" s="102"/>
      <c r="AN142" s="59"/>
    </row>
    <row r="143" s="17" customFormat="1" ht="15" spans="1:40">
      <c r="A143" s="65"/>
      <c r="B143" s="283"/>
      <c r="C143" s="67">
        <f>D143+'表七（2）'!C143</f>
        <v>0</v>
      </c>
      <c r="D143" s="67">
        <f t="shared" si="2"/>
        <v>0</v>
      </c>
      <c r="E143" s="102"/>
      <c r="F143" s="102"/>
      <c r="G143" s="102"/>
      <c r="H143" s="102"/>
      <c r="I143" s="102"/>
      <c r="J143" s="102"/>
      <c r="K143" s="102"/>
      <c r="L143" s="102"/>
      <c r="M143" s="102"/>
      <c r="N143" s="102"/>
      <c r="O143" s="102"/>
      <c r="P143" s="102"/>
      <c r="Q143" s="102"/>
      <c r="R143" s="102"/>
      <c r="S143" s="102"/>
      <c r="T143" s="102"/>
      <c r="U143" s="102"/>
      <c r="V143" s="102"/>
      <c r="W143" s="102"/>
      <c r="X143" s="102"/>
      <c r="Y143" s="102"/>
      <c r="Z143" s="102"/>
      <c r="AA143" s="102"/>
      <c r="AB143" s="102"/>
      <c r="AC143" s="102"/>
      <c r="AD143" s="102"/>
      <c r="AE143" s="102"/>
      <c r="AF143" s="102"/>
      <c r="AG143" s="102"/>
      <c r="AH143" s="102"/>
      <c r="AI143" s="102"/>
      <c r="AJ143" s="102"/>
      <c r="AK143" s="102"/>
      <c r="AL143" s="102"/>
      <c r="AM143" s="102"/>
      <c r="AN143" s="59"/>
    </row>
    <row r="144" s="17" customFormat="1" ht="15" spans="1:40">
      <c r="A144" s="65"/>
      <c r="B144" s="283"/>
      <c r="C144" s="67">
        <f>D144+'表七（2）'!C144</f>
        <v>0</v>
      </c>
      <c r="D144" s="67">
        <f t="shared" si="2"/>
        <v>0</v>
      </c>
      <c r="E144" s="102"/>
      <c r="F144" s="102"/>
      <c r="G144" s="102"/>
      <c r="H144" s="102"/>
      <c r="I144" s="102"/>
      <c r="J144" s="102"/>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2"/>
      <c r="AH144" s="102"/>
      <c r="AI144" s="102"/>
      <c r="AJ144" s="102"/>
      <c r="AK144" s="102"/>
      <c r="AL144" s="102"/>
      <c r="AM144" s="102"/>
      <c r="AN144" s="59"/>
    </row>
    <row r="145" s="17" customFormat="1" ht="15" spans="1:40">
      <c r="A145" s="65"/>
      <c r="B145" s="283"/>
      <c r="C145" s="67">
        <f>D145+'表七（2）'!C145</f>
        <v>0</v>
      </c>
      <c r="D145" s="67">
        <f t="shared" si="2"/>
        <v>0</v>
      </c>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59"/>
    </row>
    <row r="146" s="17" customFormat="1" ht="15" spans="1:40">
      <c r="A146" s="65"/>
      <c r="B146" s="283"/>
      <c r="C146" s="67">
        <f>D146+'表七（2）'!C146</f>
        <v>0</v>
      </c>
      <c r="D146" s="67">
        <f t="shared" si="2"/>
        <v>0</v>
      </c>
      <c r="E146" s="102"/>
      <c r="F146" s="102"/>
      <c r="G146" s="102"/>
      <c r="H146" s="102"/>
      <c r="I146" s="102"/>
      <c r="J146" s="102"/>
      <c r="K146" s="102"/>
      <c r="L146" s="102"/>
      <c r="M146" s="102"/>
      <c r="N146" s="102"/>
      <c r="O146" s="102"/>
      <c r="P146" s="102"/>
      <c r="Q146" s="102"/>
      <c r="R146" s="102"/>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59"/>
    </row>
    <row r="147" s="17" customFormat="1" ht="15" spans="1:40">
      <c r="A147" s="65"/>
      <c r="B147" s="283"/>
      <c r="C147" s="67">
        <f>D147+'表七（2）'!C147</f>
        <v>0</v>
      </c>
      <c r="D147" s="67">
        <f t="shared" si="2"/>
        <v>0</v>
      </c>
      <c r="E147" s="102"/>
      <c r="F147" s="102"/>
      <c r="G147" s="102"/>
      <c r="H147" s="102"/>
      <c r="I147" s="102"/>
      <c r="J147" s="102"/>
      <c r="K147" s="102"/>
      <c r="L147" s="102"/>
      <c r="M147" s="102"/>
      <c r="N147" s="102"/>
      <c r="O147" s="102"/>
      <c r="P147" s="102"/>
      <c r="Q147" s="102"/>
      <c r="R147" s="102"/>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59"/>
    </row>
    <row r="148" s="17" customFormat="1" ht="15" spans="1:40">
      <c r="A148" s="95"/>
      <c r="B148" s="294"/>
      <c r="C148" s="67">
        <f>D148+'表七（2）'!C148</f>
        <v>0</v>
      </c>
      <c r="D148" s="67">
        <f t="shared" si="2"/>
        <v>0</v>
      </c>
      <c r="E148" s="102"/>
      <c r="F148" s="102"/>
      <c r="G148" s="102"/>
      <c r="H148" s="102"/>
      <c r="I148" s="102"/>
      <c r="J148" s="102"/>
      <c r="K148" s="102"/>
      <c r="L148" s="102"/>
      <c r="M148" s="102"/>
      <c r="N148" s="102"/>
      <c r="O148" s="102"/>
      <c r="P148" s="102"/>
      <c r="Q148" s="102"/>
      <c r="R148" s="102"/>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59"/>
    </row>
    <row r="149" s="17" customFormat="1" ht="15" spans="1:40">
      <c r="A149" s="65"/>
      <c r="B149" s="283"/>
      <c r="C149" s="67">
        <f>D149+'表七（2）'!C149</f>
        <v>0</v>
      </c>
      <c r="D149" s="67">
        <f t="shared" si="2"/>
        <v>0</v>
      </c>
      <c r="E149" s="102"/>
      <c r="F149" s="102"/>
      <c r="G149" s="102"/>
      <c r="H149" s="102"/>
      <c r="I149" s="102"/>
      <c r="J149" s="102"/>
      <c r="K149" s="102"/>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59"/>
    </row>
    <row r="150" s="17" customFormat="1" ht="15" spans="1:40">
      <c r="A150" s="65"/>
      <c r="B150" s="283"/>
      <c r="C150" s="67">
        <f>D150+'表七（2）'!C150</f>
        <v>0</v>
      </c>
      <c r="D150" s="67">
        <f t="shared" si="2"/>
        <v>0</v>
      </c>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59"/>
    </row>
    <row r="151" s="17" customFormat="1" ht="15" spans="1:40">
      <c r="A151" s="65"/>
      <c r="B151" s="283"/>
      <c r="C151" s="67">
        <f>D151+'表七（2）'!C151</f>
        <v>0</v>
      </c>
      <c r="D151" s="67">
        <f t="shared" si="2"/>
        <v>0</v>
      </c>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59"/>
    </row>
    <row r="152" s="17" customFormat="1" ht="15" spans="1:40">
      <c r="A152" s="65"/>
      <c r="B152" s="283"/>
      <c r="C152" s="67">
        <f>D152+'表七（2）'!C152</f>
        <v>0</v>
      </c>
      <c r="D152" s="67">
        <f t="shared" si="2"/>
        <v>0</v>
      </c>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59"/>
    </row>
    <row r="153" s="17" customFormat="1" ht="15" spans="1:40">
      <c r="A153" s="70"/>
      <c r="B153" s="283"/>
      <c r="C153" s="67">
        <f>D153+'表七（2）'!C153</f>
        <v>0</v>
      </c>
      <c r="D153" s="67">
        <f t="shared" si="2"/>
        <v>0</v>
      </c>
      <c r="E153" s="102"/>
      <c r="F153" s="102"/>
      <c r="G153" s="102"/>
      <c r="H153" s="102"/>
      <c r="I153" s="102"/>
      <c r="J153" s="102"/>
      <c r="K153" s="102"/>
      <c r="L153" s="102"/>
      <c r="M153" s="102"/>
      <c r="N153" s="102"/>
      <c r="O153" s="102"/>
      <c r="P153" s="102"/>
      <c r="Q153" s="102"/>
      <c r="R153" s="102"/>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59"/>
    </row>
    <row r="154" s="17" customFormat="1" ht="15" spans="1:40">
      <c r="A154" s="65"/>
      <c r="B154" s="283"/>
      <c r="C154" s="67">
        <f>D154+'表七（2）'!C154</f>
        <v>0</v>
      </c>
      <c r="D154" s="67">
        <f t="shared" si="2"/>
        <v>0</v>
      </c>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59"/>
    </row>
    <row r="155" s="17" customFormat="1" ht="15" spans="1:40">
      <c r="A155" s="65"/>
      <c r="B155" s="283"/>
      <c r="C155" s="67">
        <f>D155+'表七（2）'!C155</f>
        <v>0</v>
      </c>
      <c r="D155" s="67">
        <f t="shared" si="2"/>
        <v>0</v>
      </c>
      <c r="E155" s="102"/>
      <c r="F155" s="102"/>
      <c r="G155" s="102"/>
      <c r="H155" s="102"/>
      <c r="I155" s="102"/>
      <c r="J155" s="102"/>
      <c r="K155" s="102"/>
      <c r="L155" s="102"/>
      <c r="M155" s="102"/>
      <c r="N155" s="102"/>
      <c r="O155" s="102"/>
      <c r="P155" s="102"/>
      <c r="Q155" s="102"/>
      <c r="R155" s="102"/>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59"/>
    </row>
    <row r="156" s="17" customFormat="1" ht="15" spans="1:40">
      <c r="A156" s="65"/>
      <c r="B156" s="283"/>
      <c r="C156" s="67">
        <f>D156+'表七（2）'!C156</f>
        <v>0</v>
      </c>
      <c r="D156" s="67">
        <f t="shared" si="2"/>
        <v>0</v>
      </c>
      <c r="E156" s="102"/>
      <c r="F156" s="102"/>
      <c r="G156" s="102"/>
      <c r="H156" s="102"/>
      <c r="I156" s="102"/>
      <c r="J156" s="102"/>
      <c r="K156" s="102"/>
      <c r="L156" s="102"/>
      <c r="M156" s="102"/>
      <c r="N156" s="102"/>
      <c r="O156" s="102"/>
      <c r="P156" s="102"/>
      <c r="Q156" s="102"/>
      <c r="R156" s="102"/>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59"/>
    </row>
    <row r="157" s="17" customFormat="1" ht="15" spans="1:40">
      <c r="A157" s="65"/>
      <c r="B157" s="283"/>
      <c r="C157" s="67">
        <f>D157+'表七（2）'!C157</f>
        <v>0</v>
      </c>
      <c r="D157" s="67">
        <f t="shared" si="2"/>
        <v>0</v>
      </c>
      <c r="E157" s="102"/>
      <c r="F157" s="102"/>
      <c r="G157" s="102"/>
      <c r="H157" s="102"/>
      <c r="I157" s="102"/>
      <c r="J157" s="102"/>
      <c r="K157" s="102"/>
      <c r="L157" s="102"/>
      <c r="M157" s="102"/>
      <c r="N157" s="102"/>
      <c r="O157" s="102"/>
      <c r="P157" s="102"/>
      <c r="Q157" s="102"/>
      <c r="R157" s="102"/>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59"/>
    </row>
    <row r="158" s="17" customFormat="1" ht="15" spans="1:40">
      <c r="A158" s="65"/>
      <c r="B158" s="283"/>
      <c r="C158" s="67">
        <f>D158+'表七（2）'!C158</f>
        <v>0</v>
      </c>
      <c r="D158" s="67">
        <f t="shared" si="2"/>
        <v>0</v>
      </c>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59"/>
    </row>
    <row r="159" s="17" customFormat="1" ht="15" spans="1:40">
      <c r="A159" s="65"/>
      <c r="B159" s="283"/>
      <c r="C159" s="67">
        <f>D159+'表七（2）'!C159</f>
        <v>0</v>
      </c>
      <c r="D159" s="67">
        <f t="shared" si="2"/>
        <v>0</v>
      </c>
      <c r="E159" s="102"/>
      <c r="F159" s="102"/>
      <c r="G159" s="102"/>
      <c r="H159" s="102"/>
      <c r="I159" s="102"/>
      <c r="J159" s="102"/>
      <c r="K159" s="102"/>
      <c r="L159" s="102"/>
      <c r="M159" s="102"/>
      <c r="N159" s="102"/>
      <c r="O159" s="102"/>
      <c r="P159" s="102"/>
      <c r="Q159" s="102"/>
      <c r="R159" s="102"/>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59"/>
    </row>
    <row r="160" s="17" customFormat="1" ht="15" spans="1:40">
      <c r="A160" s="65"/>
      <c r="B160" s="283"/>
      <c r="C160" s="67">
        <f>D160+'表七（2）'!C160</f>
        <v>0</v>
      </c>
      <c r="D160" s="67">
        <f t="shared" si="2"/>
        <v>0</v>
      </c>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59"/>
    </row>
    <row r="161" s="17" customFormat="1" ht="15" spans="1:40">
      <c r="A161" s="98"/>
      <c r="B161" s="295"/>
      <c r="C161" s="67">
        <f>D161+'表七（2）'!C161</f>
        <v>0</v>
      </c>
      <c r="D161" s="67">
        <f t="shared" si="2"/>
        <v>0</v>
      </c>
      <c r="E161" s="102"/>
      <c r="F161" s="102"/>
      <c r="G161" s="102"/>
      <c r="H161" s="102"/>
      <c r="I161" s="102"/>
      <c r="J161" s="102"/>
      <c r="K161" s="102"/>
      <c r="L161" s="102"/>
      <c r="M161" s="102"/>
      <c r="N161" s="102"/>
      <c r="O161" s="102"/>
      <c r="P161" s="102"/>
      <c r="Q161" s="102"/>
      <c r="R161" s="102"/>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59"/>
    </row>
    <row r="162" s="17" customFormat="1" ht="15" spans="1:40">
      <c r="A162" s="65"/>
      <c r="B162" s="283"/>
      <c r="C162" s="67">
        <f>D162+'表七（2）'!C162</f>
        <v>0</v>
      </c>
      <c r="D162" s="67">
        <f t="shared" si="2"/>
        <v>0</v>
      </c>
      <c r="E162" s="102"/>
      <c r="F162" s="102"/>
      <c r="G162" s="102"/>
      <c r="H162" s="102"/>
      <c r="I162" s="102"/>
      <c r="J162" s="102"/>
      <c r="K162" s="102"/>
      <c r="L162" s="102"/>
      <c r="M162" s="102"/>
      <c r="N162" s="102"/>
      <c r="O162" s="102"/>
      <c r="P162" s="102"/>
      <c r="Q162" s="102"/>
      <c r="R162" s="102"/>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59"/>
    </row>
    <row r="163" s="17" customFormat="1" ht="15" spans="1:40">
      <c r="A163" s="65"/>
      <c r="B163" s="283"/>
      <c r="C163" s="67">
        <f>D163+'表七（2）'!C163</f>
        <v>0</v>
      </c>
      <c r="D163" s="67">
        <f t="shared" si="2"/>
        <v>0</v>
      </c>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59"/>
    </row>
    <row r="164" s="17" customFormat="1" ht="15" spans="1:40">
      <c r="A164" s="65"/>
      <c r="B164" s="283"/>
      <c r="C164" s="67">
        <f>D164+'表七（2）'!C164</f>
        <v>0</v>
      </c>
      <c r="D164" s="67">
        <f t="shared" si="2"/>
        <v>0</v>
      </c>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59"/>
    </row>
    <row r="165" s="17" customFormat="1" ht="15" spans="1:40">
      <c r="A165" s="65"/>
      <c r="B165" s="283"/>
      <c r="C165" s="67">
        <f>D165+'表七（2）'!C165</f>
        <v>0</v>
      </c>
      <c r="D165" s="67">
        <f t="shared" si="2"/>
        <v>0</v>
      </c>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59"/>
    </row>
    <row r="166" s="17" customFormat="1" ht="15" spans="1:40">
      <c r="A166" s="65"/>
      <c r="B166" s="283"/>
      <c r="C166" s="67">
        <f>D166+'表七（2）'!C166</f>
        <v>0</v>
      </c>
      <c r="D166" s="67">
        <f t="shared" si="2"/>
        <v>0</v>
      </c>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59"/>
    </row>
    <row r="167" s="17" customFormat="1" ht="15" spans="1:40">
      <c r="A167" s="65"/>
      <c r="B167" s="283"/>
      <c r="C167" s="67">
        <f>D167+'表七（2）'!C167</f>
        <v>0</v>
      </c>
      <c r="D167" s="67">
        <f t="shared" si="2"/>
        <v>0</v>
      </c>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59"/>
    </row>
    <row r="168" s="17" customFormat="1" ht="15" spans="1:40">
      <c r="A168" s="65"/>
      <c r="B168" s="283"/>
      <c r="C168" s="67">
        <f>D168+'表七（2）'!C168</f>
        <v>0</v>
      </c>
      <c r="D168" s="67">
        <f t="shared" si="2"/>
        <v>0</v>
      </c>
      <c r="E168" s="102"/>
      <c r="F168" s="102"/>
      <c r="G168" s="102"/>
      <c r="H168" s="102"/>
      <c r="I168" s="102"/>
      <c r="J168" s="102"/>
      <c r="K168" s="102"/>
      <c r="L168" s="102"/>
      <c r="M168" s="102"/>
      <c r="N168" s="102"/>
      <c r="O168" s="102"/>
      <c r="P168" s="102"/>
      <c r="Q168" s="102"/>
      <c r="R168" s="102"/>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59"/>
    </row>
    <row r="169" s="17" customFormat="1" ht="15" spans="1:40">
      <c r="A169" s="65"/>
      <c r="B169" s="283"/>
      <c r="C169" s="67">
        <f>D169+'表七（2）'!C169</f>
        <v>0</v>
      </c>
      <c r="D169" s="67">
        <f t="shared" si="2"/>
        <v>0</v>
      </c>
      <c r="E169" s="102"/>
      <c r="F169" s="102"/>
      <c r="G169" s="102"/>
      <c r="H169" s="102"/>
      <c r="I169" s="102"/>
      <c r="J169" s="102"/>
      <c r="K169" s="102"/>
      <c r="L169" s="102"/>
      <c r="M169" s="102"/>
      <c r="N169" s="102"/>
      <c r="O169" s="102"/>
      <c r="P169" s="102"/>
      <c r="Q169" s="102"/>
      <c r="R169" s="102"/>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59"/>
    </row>
    <row r="170" s="17" customFormat="1" ht="15" spans="1:40">
      <c r="A170" s="65"/>
      <c r="B170" s="283"/>
      <c r="C170" s="67">
        <f>D170+'表七（2）'!C170</f>
        <v>0</v>
      </c>
      <c r="D170" s="67">
        <f t="shared" si="2"/>
        <v>0</v>
      </c>
      <c r="E170" s="102"/>
      <c r="F170" s="102"/>
      <c r="G170" s="102"/>
      <c r="H170" s="102"/>
      <c r="I170" s="102"/>
      <c r="J170" s="102"/>
      <c r="K170" s="102"/>
      <c r="L170" s="102"/>
      <c r="M170" s="102"/>
      <c r="N170" s="102"/>
      <c r="O170" s="102"/>
      <c r="P170" s="102"/>
      <c r="Q170" s="102"/>
      <c r="R170" s="102"/>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59"/>
    </row>
    <row r="171" s="17" customFormat="1" ht="15" spans="1:40">
      <c r="A171" s="65"/>
      <c r="B171" s="283"/>
      <c r="C171" s="67">
        <f>D171+'表七（2）'!C171</f>
        <v>0</v>
      </c>
      <c r="D171" s="67">
        <f t="shared" si="2"/>
        <v>0</v>
      </c>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59"/>
    </row>
    <row r="172" s="17" customFormat="1" ht="15" spans="1:40">
      <c r="A172" s="65"/>
      <c r="B172" s="283"/>
      <c r="C172" s="67">
        <f>D172+'表七（2）'!C172</f>
        <v>0</v>
      </c>
      <c r="D172" s="67">
        <f t="shared" si="2"/>
        <v>0</v>
      </c>
      <c r="E172" s="102"/>
      <c r="F172" s="102"/>
      <c r="G172" s="102"/>
      <c r="H172" s="102"/>
      <c r="I172" s="102"/>
      <c r="J172" s="102"/>
      <c r="K172" s="102"/>
      <c r="L172" s="102"/>
      <c r="M172" s="102"/>
      <c r="N172" s="102"/>
      <c r="O172" s="102"/>
      <c r="P172" s="102"/>
      <c r="Q172" s="102"/>
      <c r="R172" s="102"/>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59"/>
    </row>
    <row r="173" s="17" customFormat="1" ht="15" spans="1:40">
      <c r="A173" s="65"/>
      <c r="B173" s="283"/>
      <c r="C173" s="67">
        <f>D173+'表七（2）'!C173</f>
        <v>0</v>
      </c>
      <c r="D173" s="67">
        <f t="shared" si="2"/>
        <v>0</v>
      </c>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59"/>
    </row>
    <row r="174" s="17" customFormat="1" ht="15" spans="1:40">
      <c r="A174" s="65"/>
      <c r="B174" s="283"/>
      <c r="C174" s="67">
        <f>D174+'表七（2）'!C174</f>
        <v>0</v>
      </c>
      <c r="D174" s="67">
        <f t="shared" si="2"/>
        <v>0</v>
      </c>
      <c r="E174" s="102"/>
      <c r="F174" s="102"/>
      <c r="G174" s="102"/>
      <c r="H174" s="102"/>
      <c r="I174" s="102"/>
      <c r="J174" s="102"/>
      <c r="K174" s="102"/>
      <c r="L174" s="102"/>
      <c r="M174" s="102"/>
      <c r="N174" s="102"/>
      <c r="O174" s="102"/>
      <c r="P174" s="102"/>
      <c r="Q174" s="102"/>
      <c r="R174" s="102"/>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59"/>
    </row>
    <row r="175" s="17" customFormat="1" ht="15" spans="1:40">
      <c r="A175" s="65"/>
      <c r="B175" s="283"/>
      <c r="C175" s="67">
        <f>D175+'表七（2）'!C175</f>
        <v>0</v>
      </c>
      <c r="D175" s="67">
        <f t="shared" si="2"/>
        <v>0</v>
      </c>
      <c r="E175" s="102"/>
      <c r="F175" s="102"/>
      <c r="G175" s="102"/>
      <c r="H175" s="102"/>
      <c r="I175" s="102"/>
      <c r="J175" s="102"/>
      <c r="K175" s="102"/>
      <c r="L175" s="102"/>
      <c r="M175" s="102"/>
      <c r="N175" s="102"/>
      <c r="O175" s="102"/>
      <c r="P175" s="102"/>
      <c r="Q175" s="102"/>
      <c r="R175" s="102"/>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59"/>
    </row>
    <row r="176" s="17" customFormat="1" ht="15" spans="1:40">
      <c r="A176" s="65"/>
      <c r="B176" s="283"/>
      <c r="C176" s="67">
        <f>D176+'表七（2）'!C176</f>
        <v>0</v>
      </c>
      <c r="D176" s="67">
        <f t="shared" si="2"/>
        <v>0</v>
      </c>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59"/>
    </row>
    <row r="177" s="17" customFormat="1" ht="15" spans="1:40">
      <c r="A177" s="65"/>
      <c r="B177" s="283"/>
      <c r="C177" s="67">
        <f>D177+'表七（2）'!C177</f>
        <v>0</v>
      </c>
      <c r="D177" s="67">
        <f t="shared" si="2"/>
        <v>0</v>
      </c>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59"/>
    </row>
    <row r="178" s="17" customFormat="1" ht="15" spans="1:40">
      <c r="A178" s="65"/>
      <c r="B178" s="283"/>
      <c r="C178" s="67">
        <f>D178+'表七（2）'!C178</f>
        <v>0</v>
      </c>
      <c r="D178" s="67">
        <f t="shared" si="2"/>
        <v>0</v>
      </c>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59"/>
    </row>
    <row r="179" s="17" customFormat="1" ht="15" spans="1:40">
      <c r="A179" s="65"/>
      <c r="B179" s="283"/>
      <c r="C179" s="67">
        <f>D179+'表七（2）'!C179</f>
        <v>0</v>
      </c>
      <c r="D179" s="67">
        <f t="shared" si="2"/>
        <v>0</v>
      </c>
      <c r="E179" s="102"/>
      <c r="F179" s="102"/>
      <c r="G179" s="102"/>
      <c r="H179" s="102"/>
      <c r="I179" s="102"/>
      <c r="J179" s="102"/>
      <c r="K179" s="102"/>
      <c r="L179" s="102"/>
      <c r="M179" s="102"/>
      <c r="N179" s="102"/>
      <c r="O179" s="102"/>
      <c r="P179" s="102"/>
      <c r="Q179" s="102"/>
      <c r="R179" s="102"/>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59"/>
    </row>
    <row r="180" s="17" customFormat="1" ht="15" spans="1:40">
      <c r="A180" s="65"/>
      <c r="B180" s="283"/>
      <c r="C180" s="67">
        <f>D180+'表七（2）'!C180</f>
        <v>0</v>
      </c>
      <c r="D180" s="67">
        <f t="shared" si="2"/>
        <v>0</v>
      </c>
      <c r="E180" s="102"/>
      <c r="F180" s="102"/>
      <c r="G180" s="102"/>
      <c r="H180" s="102"/>
      <c r="I180" s="102"/>
      <c r="J180" s="102"/>
      <c r="K180" s="102"/>
      <c r="L180" s="102"/>
      <c r="M180" s="102"/>
      <c r="N180" s="102"/>
      <c r="O180" s="102"/>
      <c r="P180" s="102"/>
      <c r="Q180" s="102"/>
      <c r="R180" s="102"/>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59"/>
    </row>
    <row r="181" s="17" customFormat="1" ht="15" spans="1:40">
      <c r="A181" s="65"/>
      <c r="B181" s="283"/>
      <c r="C181" s="67">
        <f>D181+'表七（2）'!C181</f>
        <v>0</v>
      </c>
      <c r="D181" s="67">
        <f t="shared" si="2"/>
        <v>0</v>
      </c>
      <c r="E181" s="102"/>
      <c r="F181" s="102"/>
      <c r="G181" s="102"/>
      <c r="H181" s="102"/>
      <c r="I181" s="102"/>
      <c r="J181" s="102"/>
      <c r="K181" s="102"/>
      <c r="L181" s="102"/>
      <c r="M181" s="102"/>
      <c r="N181" s="102"/>
      <c r="O181" s="102"/>
      <c r="P181" s="102"/>
      <c r="Q181" s="102"/>
      <c r="R181" s="102"/>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59"/>
    </row>
    <row r="182" s="17" customFormat="1" ht="15" spans="1:40">
      <c r="A182" s="65"/>
      <c r="B182" s="283"/>
      <c r="C182" s="67">
        <f>D182+'表七（2）'!C182</f>
        <v>0</v>
      </c>
      <c r="D182" s="67">
        <f t="shared" si="2"/>
        <v>0</v>
      </c>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59"/>
    </row>
    <row r="183" s="17" customFormat="1" ht="15" spans="1:40">
      <c r="A183" s="65"/>
      <c r="B183" s="283"/>
      <c r="C183" s="67">
        <f>D183+'表七（2）'!C183</f>
        <v>0</v>
      </c>
      <c r="D183" s="67">
        <f t="shared" si="2"/>
        <v>0</v>
      </c>
      <c r="E183" s="102"/>
      <c r="F183" s="102"/>
      <c r="G183" s="102"/>
      <c r="H183" s="102"/>
      <c r="I183" s="102"/>
      <c r="J183" s="102"/>
      <c r="K183" s="102"/>
      <c r="L183" s="102"/>
      <c r="M183" s="102"/>
      <c r="N183" s="102"/>
      <c r="O183" s="102"/>
      <c r="P183" s="102"/>
      <c r="Q183" s="102"/>
      <c r="R183" s="102"/>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59"/>
    </row>
    <row r="184" s="17" customFormat="1" ht="15" spans="1:40">
      <c r="A184" s="65"/>
      <c r="B184" s="283"/>
      <c r="C184" s="67">
        <f>D184+'表七（2）'!C184</f>
        <v>0</v>
      </c>
      <c r="D184" s="67">
        <f t="shared" si="2"/>
        <v>0</v>
      </c>
      <c r="E184" s="102"/>
      <c r="F184" s="102"/>
      <c r="G184" s="102"/>
      <c r="H184" s="102"/>
      <c r="I184" s="102"/>
      <c r="J184" s="102"/>
      <c r="K184" s="102"/>
      <c r="L184" s="102"/>
      <c r="M184" s="102"/>
      <c r="N184" s="102"/>
      <c r="O184" s="102"/>
      <c r="P184" s="102"/>
      <c r="Q184" s="102"/>
      <c r="R184" s="102"/>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59"/>
    </row>
    <row r="185" s="17" customFormat="1" ht="15" spans="1:40">
      <c r="A185" s="65"/>
      <c r="B185" s="283"/>
      <c r="C185" s="67">
        <f>D185+'表七（2）'!C185</f>
        <v>0</v>
      </c>
      <c r="D185" s="67">
        <f t="shared" si="2"/>
        <v>0</v>
      </c>
      <c r="E185" s="102"/>
      <c r="F185" s="102"/>
      <c r="G185" s="102"/>
      <c r="H185" s="102"/>
      <c r="I185" s="102"/>
      <c r="J185" s="102"/>
      <c r="K185" s="102"/>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59"/>
    </row>
    <row r="186" s="17" customFormat="1" ht="15" spans="1:40">
      <c r="A186" s="65"/>
      <c r="B186" s="283"/>
      <c r="C186" s="67">
        <f>D186+'表七（2）'!C186</f>
        <v>0</v>
      </c>
      <c r="D186" s="67">
        <f t="shared" si="2"/>
        <v>0</v>
      </c>
      <c r="E186" s="102"/>
      <c r="F186" s="102"/>
      <c r="G186" s="102"/>
      <c r="H186" s="102"/>
      <c r="I186" s="102"/>
      <c r="J186" s="102"/>
      <c r="K186" s="102"/>
      <c r="L186" s="102"/>
      <c r="M186" s="102"/>
      <c r="N186" s="102"/>
      <c r="O186" s="102"/>
      <c r="P186" s="102"/>
      <c r="Q186" s="102"/>
      <c r="R186" s="102"/>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59"/>
    </row>
    <row r="187" s="17" customFormat="1" ht="15" spans="1:40">
      <c r="A187" s="65"/>
      <c r="B187" s="283"/>
      <c r="C187" s="67">
        <f>D187+'表七（2）'!C187</f>
        <v>0</v>
      </c>
      <c r="D187" s="67">
        <f t="shared" si="2"/>
        <v>0</v>
      </c>
      <c r="E187" s="102"/>
      <c r="F187" s="102"/>
      <c r="G187" s="102"/>
      <c r="H187" s="102"/>
      <c r="I187" s="102"/>
      <c r="J187" s="102"/>
      <c r="K187" s="102"/>
      <c r="L187" s="102"/>
      <c r="M187" s="102"/>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59"/>
    </row>
    <row r="188" s="17" customFormat="1" ht="15" spans="1:40">
      <c r="A188" s="65"/>
      <c r="B188" s="283"/>
      <c r="C188" s="67">
        <f>D188+'表七（2）'!C188</f>
        <v>0</v>
      </c>
      <c r="D188" s="67">
        <f t="shared" si="2"/>
        <v>0</v>
      </c>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59"/>
    </row>
    <row r="189" s="17" customFormat="1" ht="15" spans="1:40">
      <c r="A189" s="65"/>
      <c r="B189" s="283"/>
      <c r="C189" s="67">
        <f>D189+'表七（2）'!C189</f>
        <v>0</v>
      </c>
      <c r="D189" s="67">
        <f t="shared" si="2"/>
        <v>0</v>
      </c>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59"/>
    </row>
    <row r="190" s="17" customFormat="1" ht="15" spans="1:40">
      <c r="A190" s="65"/>
      <c r="B190" s="283"/>
      <c r="C190" s="67">
        <f>D190+'表七（2）'!C190</f>
        <v>0</v>
      </c>
      <c r="D190" s="67">
        <f t="shared" si="2"/>
        <v>0</v>
      </c>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59"/>
    </row>
    <row r="191" s="17" customFormat="1" ht="15" spans="1:40">
      <c r="A191" s="65"/>
      <c r="B191" s="283"/>
      <c r="C191" s="67">
        <f>D191+'表七（2）'!C191</f>
        <v>0</v>
      </c>
      <c r="D191" s="67">
        <f t="shared" si="2"/>
        <v>0</v>
      </c>
      <c r="E191" s="102"/>
      <c r="F191" s="102"/>
      <c r="G191" s="102"/>
      <c r="H191" s="102"/>
      <c r="I191" s="102"/>
      <c r="J191" s="102"/>
      <c r="K191" s="102"/>
      <c r="L191" s="102"/>
      <c r="M191" s="102"/>
      <c r="N191" s="102"/>
      <c r="O191" s="102"/>
      <c r="P191" s="102"/>
      <c r="Q191" s="102"/>
      <c r="R191" s="102"/>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59"/>
    </row>
    <row r="192" s="17" customFormat="1" ht="15" spans="1:40">
      <c r="A192" s="65"/>
      <c r="B192" s="283"/>
      <c r="C192" s="67">
        <f>D192+'表七（2）'!C192</f>
        <v>0</v>
      </c>
      <c r="D192" s="67">
        <f t="shared" si="2"/>
        <v>0</v>
      </c>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59"/>
    </row>
    <row r="193" s="17" customFormat="1" ht="15" spans="1:40">
      <c r="A193" s="65"/>
      <c r="B193" s="283"/>
      <c r="C193" s="67">
        <f>D193+'表七（2）'!C193</f>
        <v>0</v>
      </c>
      <c r="D193" s="67">
        <f t="shared" si="2"/>
        <v>0</v>
      </c>
      <c r="E193" s="102"/>
      <c r="F193" s="102"/>
      <c r="G193" s="102"/>
      <c r="H193" s="102"/>
      <c r="I193" s="102"/>
      <c r="J193" s="102"/>
      <c r="K193" s="102"/>
      <c r="L193" s="102"/>
      <c r="M193" s="102"/>
      <c r="N193" s="102"/>
      <c r="O193" s="102"/>
      <c r="P193" s="102"/>
      <c r="Q193" s="102"/>
      <c r="R193" s="102"/>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59"/>
    </row>
    <row r="194" s="17" customFormat="1" ht="15" spans="1:40">
      <c r="A194" s="65"/>
      <c r="B194" s="283"/>
      <c r="C194" s="67">
        <f>D194+'表七（2）'!C194</f>
        <v>0</v>
      </c>
      <c r="D194" s="67">
        <f t="shared" si="2"/>
        <v>0</v>
      </c>
      <c r="E194" s="102"/>
      <c r="F194" s="102"/>
      <c r="G194" s="102"/>
      <c r="H194" s="102"/>
      <c r="I194" s="102"/>
      <c r="J194" s="102"/>
      <c r="K194" s="102"/>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59"/>
    </row>
    <row r="195" s="17" customFormat="1" ht="15" spans="1:40">
      <c r="A195" s="65"/>
      <c r="B195" s="283"/>
      <c r="C195" s="67">
        <f>D195+'表七（2）'!C195</f>
        <v>0</v>
      </c>
      <c r="D195" s="67">
        <f t="shared" si="2"/>
        <v>0</v>
      </c>
      <c r="E195" s="102"/>
      <c r="F195" s="102"/>
      <c r="G195" s="102"/>
      <c r="H195" s="102"/>
      <c r="I195" s="102"/>
      <c r="J195" s="102"/>
      <c r="K195" s="102"/>
      <c r="L195" s="102"/>
      <c r="M195" s="102"/>
      <c r="N195" s="102"/>
      <c r="O195" s="102"/>
      <c r="P195" s="102"/>
      <c r="Q195" s="102"/>
      <c r="R195" s="102"/>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59"/>
    </row>
    <row r="196" s="17" customFormat="1" ht="15" spans="1:40">
      <c r="A196" s="65"/>
      <c r="B196" s="283"/>
      <c r="C196" s="67">
        <f>D196+'表七（2）'!C196</f>
        <v>0</v>
      </c>
      <c r="D196" s="67">
        <f t="shared" si="2"/>
        <v>0</v>
      </c>
      <c r="E196" s="102"/>
      <c r="F196" s="102"/>
      <c r="G196" s="102"/>
      <c r="H196" s="102"/>
      <c r="I196" s="102"/>
      <c r="J196" s="102"/>
      <c r="K196" s="102"/>
      <c r="L196" s="102"/>
      <c r="M196" s="102"/>
      <c r="N196" s="102"/>
      <c r="O196" s="102"/>
      <c r="P196" s="102"/>
      <c r="Q196" s="102"/>
      <c r="R196" s="102"/>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59"/>
    </row>
    <row r="197" s="17" customFormat="1" ht="15" spans="1:40">
      <c r="A197" s="65"/>
      <c r="B197" s="283"/>
      <c r="C197" s="67">
        <f>D197+'表七（2）'!C197</f>
        <v>0</v>
      </c>
      <c r="D197" s="67">
        <f t="shared" si="2"/>
        <v>0</v>
      </c>
      <c r="E197" s="102"/>
      <c r="F197" s="102"/>
      <c r="G197" s="102"/>
      <c r="H197" s="102"/>
      <c r="I197" s="102"/>
      <c r="J197" s="102"/>
      <c r="K197" s="102"/>
      <c r="L197" s="102"/>
      <c r="M197" s="102"/>
      <c r="N197" s="102"/>
      <c r="O197" s="102"/>
      <c r="P197" s="102"/>
      <c r="Q197" s="102"/>
      <c r="R197" s="102"/>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59"/>
    </row>
    <row r="198" s="17" customFormat="1" ht="15" spans="1:40">
      <c r="A198" s="65"/>
      <c r="B198" s="283"/>
      <c r="C198" s="67">
        <f>D198+'表七（2）'!C198</f>
        <v>0</v>
      </c>
      <c r="D198" s="67">
        <f t="shared" si="2"/>
        <v>0</v>
      </c>
      <c r="E198" s="102"/>
      <c r="F198" s="102"/>
      <c r="G198" s="102"/>
      <c r="H198" s="102"/>
      <c r="I198" s="102"/>
      <c r="J198" s="102"/>
      <c r="K198" s="102"/>
      <c r="L198" s="102"/>
      <c r="M198" s="102"/>
      <c r="N198" s="102"/>
      <c r="O198" s="102"/>
      <c r="P198" s="102"/>
      <c r="Q198" s="102"/>
      <c r="R198" s="102"/>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59"/>
    </row>
    <row r="199" s="17" customFormat="1" ht="15" spans="1:40">
      <c r="A199" s="65"/>
      <c r="B199" s="283"/>
      <c r="C199" s="67">
        <f>D199+'表七（2）'!C199</f>
        <v>0</v>
      </c>
      <c r="D199" s="67">
        <f t="shared" si="2"/>
        <v>0</v>
      </c>
      <c r="E199" s="102"/>
      <c r="F199" s="102"/>
      <c r="G199" s="102"/>
      <c r="H199" s="102"/>
      <c r="I199" s="102"/>
      <c r="J199" s="102"/>
      <c r="K199" s="102"/>
      <c r="L199" s="102"/>
      <c r="M199" s="102"/>
      <c r="N199" s="102"/>
      <c r="O199" s="102"/>
      <c r="P199" s="102"/>
      <c r="Q199" s="102"/>
      <c r="R199" s="102"/>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59"/>
    </row>
    <row r="200" s="17" customFormat="1" ht="15" spans="1:40">
      <c r="A200" s="65"/>
      <c r="B200" s="283"/>
      <c r="C200" s="67">
        <f>D200+'表七（2）'!C200</f>
        <v>0</v>
      </c>
      <c r="D200" s="67">
        <f t="shared" si="2"/>
        <v>0</v>
      </c>
      <c r="E200" s="102"/>
      <c r="F200" s="102"/>
      <c r="G200" s="102"/>
      <c r="H200" s="102"/>
      <c r="I200" s="102"/>
      <c r="J200" s="102"/>
      <c r="K200" s="102"/>
      <c r="L200" s="102"/>
      <c r="M200" s="102"/>
      <c r="N200" s="102"/>
      <c r="O200" s="102"/>
      <c r="P200" s="102"/>
      <c r="Q200" s="102"/>
      <c r="R200" s="102"/>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59"/>
    </row>
    <row r="201" s="17" customFormat="1" ht="15" spans="1:40">
      <c r="A201" s="65"/>
      <c r="B201" s="283"/>
      <c r="C201" s="67">
        <f>D201+'表七（2）'!C201</f>
        <v>0</v>
      </c>
      <c r="D201" s="67">
        <f t="shared" si="2"/>
        <v>0</v>
      </c>
      <c r="E201" s="102"/>
      <c r="F201" s="102"/>
      <c r="G201" s="102"/>
      <c r="H201" s="102"/>
      <c r="I201" s="102"/>
      <c r="J201" s="102"/>
      <c r="K201" s="102"/>
      <c r="L201" s="102"/>
      <c r="M201" s="102"/>
      <c r="N201" s="102"/>
      <c r="O201" s="102"/>
      <c r="P201" s="102"/>
      <c r="Q201" s="102"/>
      <c r="R201" s="102"/>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59"/>
    </row>
    <row r="202" s="17" customFormat="1" ht="15" spans="1:40">
      <c r="A202" s="65"/>
      <c r="B202" s="283"/>
      <c r="C202" s="67">
        <f>D202+'表七（2）'!C202</f>
        <v>0</v>
      </c>
      <c r="D202" s="67">
        <f t="shared" si="2"/>
        <v>0</v>
      </c>
      <c r="E202" s="102"/>
      <c r="F202" s="102"/>
      <c r="G202" s="102"/>
      <c r="H202" s="102"/>
      <c r="I202" s="102"/>
      <c r="J202" s="102"/>
      <c r="K202" s="102"/>
      <c r="L202" s="102"/>
      <c r="M202" s="102"/>
      <c r="N202" s="102"/>
      <c r="O202" s="102"/>
      <c r="P202" s="102"/>
      <c r="Q202" s="102"/>
      <c r="R202" s="102"/>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59"/>
    </row>
    <row r="203" s="17" customFormat="1" ht="15" spans="1:40">
      <c r="A203" s="65"/>
      <c r="B203" s="283"/>
      <c r="C203" s="67">
        <f>D203+'表七（2）'!C203</f>
        <v>0</v>
      </c>
      <c r="D203" s="67">
        <f t="shared" ref="D203:D266" si="3">SUM(E203:AM203)</f>
        <v>0</v>
      </c>
      <c r="E203" s="102"/>
      <c r="F203" s="102"/>
      <c r="G203" s="102"/>
      <c r="H203" s="102"/>
      <c r="I203" s="102"/>
      <c r="J203" s="102"/>
      <c r="K203" s="102"/>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59"/>
    </row>
    <row r="204" s="17" customFormat="1" ht="15" spans="1:40">
      <c r="A204" s="65"/>
      <c r="B204" s="283"/>
      <c r="C204" s="67">
        <f>D204+'表七（2）'!C204</f>
        <v>0</v>
      </c>
      <c r="D204" s="67">
        <f t="shared" si="3"/>
        <v>0</v>
      </c>
      <c r="E204" s="102"/>
      <c r="F204" s="102"/>
      <c r="G204" s="102"/>
      <c r="H204" s="102"/>
      <c r="I204" s="102"/>
      <c r="J204" s="102"/>
      <c r="K204" s="102"/>
      <c r="L204" s="102"/>
      <c r="M204" s="102"/>
      <c r="N204" s="102"/>
      <c r="O204" s="102"/>
      <c r="P204" s="102"/>
      <c r="Q204" s="102"/>
      <c r="R204" s="102"/>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59"/>
    </row>
    <row r="205" s="17" customFormat="1" ht="15" spans="1:40">
      <c r="A205" s="65"/>
      <c r="B205" s="283"/>
      <c r="C205" s="67">
        <f>D205+'表七（2）'!C205</f>
        <v>0</v>
      </c>
      <c r="D205" s="67">
        <f t="shared" si="3"/>
        <v>0</v>
      </c>
      <c r="E205" s="102"/>
      <c r="F205" s="102"/>
      <c r="G205" s="102"/>
      <c r="H205" s="102"/>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59"/>
    </row>
    <row r="206" s="17" customFormat="1" ht="15" spans="1:40">
      <c r="A206" s="65"/>
      <c r="B206" s="283"/>
      <c r="C206" s="67">
        <f>D206+'表七（2）'!C206</f>
        <v>0</v>
      </c>
      <c r="D206" s="67">
        <f t="shared" si="3"/>
        <v>0</v>
      </c>
      <c r="E206" s="102"/>
      <c r="F206" s="102"/>
      <c r="G206" s="102"/>
      <c r="H206" s="102"/>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59"/>
    </row>
    <row r="207" s="17" customFormat="1" ht="15" spans="1:40">
      <c r="A207" s="65"/>
      <c r="B207" s="283"/>
      <c r="C207" s="67">
        <f>D207+'表七（2）'!C207</f>
        <v>0</v>
      </c>
      <c r="D207" s="67">
        <f t="shared" si="3"/>
        <v>0</v>
      </c>
      <c r="E207" s="102"/>
      <c r="F207" s="102"/>
      <c r="G207" s="102"/>
      <c r="H207" s="102"/>
      <c r="I207" s="102"/>
      <c r="J207" s="102"/>
      <c r="K207" s="102"/>
      <c r="L207" s="102"/>
      <c r="M207" s="102"/>
      <c r="N207" s="102"/>
      <c r="O207" s="102"/>
      <c r="P207" s="102"/>
      <c r="Q207" s="102"/>
      <c r="R207" s="102"/>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59"/>
    </row>
    <row r="208" s="17" customFormat="1" ht="15" spans="1:40">
      <c r="A208" s="65"/>
      <c r="B208" s="283"/>
      <c r="C208" s="67">
        <f>D208+'表七（2）'!C208</f>
        <v>0</v>
      </c>
      <c r="D208" s="67">
        <f t="shared" si="3"/>
        <v>0</v>
      </c>
      <c r="E208" s="102"/>
      <c r="F208" s="102"/>
      <c r="G208" s="102"/>
      <c r="H208" s="102"/>
      <c r="I208" s="102"/>
      <c r="J208" s="102"/>
      <c r="K208" s="102"/>
      <c r="L208" s="102"/>
      <c r="M208" s="102"/>
      <c r="N208" s="102"/>
      <c r="O208" s="102"/>
      <c r="P208" s="102"/>
      <c r="Q208" s="102"/>
      <c r="R208" s="102"/>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59"/>
    </row>
    <row r="209" s="17" customFormat="1" ht="15" spans="1:40">
      <c r="A209" s="65"/>
      <c r="B209" s="283"/>
      <c r="C209" s="67">
        <f>D209+'表七（2）'!C209</f>
        <v>0</v>
      </c>
      <c r="D209" s="67">
        <f t="shared" si="3"/>
        <v>0</v>
      </c>
      <c r="E209" s="102"/>
      <c r="F209" s="102"/>
      <c r="G209" s="102"/>
      <c r="H209" s="102"/>
      <c r="I209" s="102"/>
      <c r="J209" s="102"/>
      <c r="K209" s="102"/>
      <c r="L209" s="102"/>
      <c r="M209" s="102"/>
      <c r="N209" s="102"/>
      <c r="O209" s="102"/>
      <c r="P209" s="102"/>
      <c r="Q209" s="102"/>
      <c r="R209" s="102"/>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59"/>
    </row>
    <row r="210" s="17" customFormat="1" ht="15" spans="1:40">
      <c r="A210" s="65"/>
      <c r="B210" s="283"/>
      <c r="C210" s="67">
        <f>D210+'表七（2）'!C210</f>
        <v>0</v>
      </c>
      <c r="D210" s="67">
        <f t="shared" si="3"/>
        <v>0</v>
      </c>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59"/>
    </row>
    <row r="211" s="17" customFormat="1" ht="15" spans="1:40">
      <c r="A211" s="65"/>
      <c r="B211" s="283"/>
      <c r="C211" s="67">
        <f>D211+'表七（2）'!C211</f>
        <v>0</v>
      </c>
      <c r="D211" s="67">
        <f t="shared" si="3"/>
        <v>0</v>
      </c>
      <c r="E211" s="102"/>
      <c r="F211" s="102"/>
      <c r="G211" s="102"/>
      <c r="H211" s="102"/>
      <c r="I211" s="102"/>
      <c r="J211" s="102"/>
      <c r="K211" s="102"/>
      <c r="L211" s="102"/>
      <c r="M211" s="102"/>
      <c r="N211" s="102"/>
      <c r="O211" s="102"/>
      <c r="P211" s="102"/>
      <c r="Q211" s="102"/>
      <c r="R211" s="102"/>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59"/>
    </row>
    <row r="212" s="17" customFormat="1" ht="15" spans="1:40">
      <c r="A212" s="65"/>
      <c r="B212" s="283"/>
      <c r="C212" s="67">
        <f>D212+'表七（2）'!C212</f>
        <v>0</v>
      </c>
      <c r="D212" s="67">
        <f t="shared" si="3"/>
        <v>0</v>
      </c>
      <c r="E212" s="102"/>
      <c r="F212" s="102"/>
      <c r="G212" s="102"/>
      <c r="H212" s="102"/>
      <c r="I212" s="102"/>
      <c r="J212" s="102"/>
      <c r="K212" s="102"/>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59"/>
    </row>
    <row r="213" s="17" customFormat="1" ht="15" spans="1:40">
      <c r="A213" s="65"/>
      <c r="B213" s="283"/>
      <c r="C213" s="67">
        <f>D213+'表七（2）'!C213</f>
        <v>0</v>
      </c>
      <c r="D213" s="67">
        <f t="shared" si="3"/>
        <v>0</v>
      </c>
      <c r="E213" s="102"/>
      <c r="F213" s="102"/>
      <c r="G213" s="102"/>
      <c r="H213" s="102"/>
      <c r="I213" s="102"/>
      <c r="J213" s="102"/>
      <c r="K213" s="102"/>
      <c r="L213" s="102"/>
      <c r="M213" s="102"/>
      <c r="N213" s="102"/>
      <c r="O213" s="102"/>
      <c r="P213" s="102"/>
      <c r="Q213" s="102"/>
      <c r="R213" s="102"/>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59"/>
    </row>
    <row r="214" s="17" customFormat="1" ht="15" spans="1:40">
      <c r="A214" s="65"/>
      <c r="B214" s="283"/>
      <c r="C214" s="67">
        <f>D214+'表七（2）'!C214</f>
        <v>0</v>
      </c>
      <c r="D214" s="67">
        <f t="shared" si="3"/>
        <v>0</v>
      </c>
      <c r="E214" s="102"/>
      <c r="F214" s="102"/>
      <c r="G214" s="102"/>
      <c r="H214" s="102"/>
      <c r="I214" s="102"/>
      <c r="J214" s="102"/>
      <c r="K214" s="102"/>
      <c r="L214" s="102"/>
      <c r="M214" s="102"/>
      <c r="N214" s="102"/>
      <c r="O214" s="102"/>
      <c r="P214" s="102"/>
      <c r="Q214" s="102"/>
      <c r="R214" s="102"/>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59"/>
    </row>
    <row r="215" s="17" customFormat="1" ht="15" spans="1:40">
      <c r="A215" s="65"/>
      <c r="B215" s="283"/>
      <c r="C215" s="67">
        <f>D215+'表七（2）'!C215</f>
        <v>0</v>
      </c>
      <c r="D215" s="67">
        <f t="shared" si="3"/>
        <v>0</v>
      </c>
      <c r="E215" s="102"/>
      <c r="F215" s="102"/>
      <c r="G215" s="102"/>
      <c r="H215" s="102"/>
      <c r="I215" s="102"/>
      <c r="J215" s="102"/>
      <c r="K215" s="102"/>
      <c r="L215" s="102"/>
      <c r="M215" s="102"/>
      <c r="N215" s="102"/>
      <c r="O215" s="102"/>
      <c r="P215" s="102"/>
      <c r="Q215" s="102"/>
      <c r="R215" s="102"/>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59"/>
    </row>
    <row r="216" s="17" customFormat="1" ht="15" spans="1:40">
      <c r="A216" s="65"/>
      <c r="B216" s="283"/>
      <c r="C216" s="67">
        <f>D216+'表七（2）'!C216</f>
        <v>0</v>
      </c>
      <c r="D216" s="67">
        <f t="shared" si="3"/>
        <v>0</v>
      </c>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59"/>
    </row>
    <row r="217" s="17" customFormat="1" ht="15" spans="1:40">
      <c r="A217" s="65"/>
      <c r="B217" s="283"/>
      <c r="C217" s="67">
        <f>D217+'表七（2）'!C217</f>
        <v>0</v>
      </c>
      <c r="D217" s="67">
        <f t="shared" si="3"/>
        <v>0</v>
      </c>
      <c r="E217" s="102"/>
      <c r="F217" s="102"/>
      <c r="G217" s="102"/>
      <c r="H217" s="102"/>
      <c r="I217" s="102"/>
      <c r="J217" s="102"/>
      <c r="K217" s="102"/>
      <c r="L217" s="102"/>
      <c r="M217" s="102"/>
      <c r="N217" s="102"/>
      <c r="O217" s="102"/>
      <c r="P217" s="102"/>
      <c r="Q217" s="102"/>
      <c r="R217" s="102"/>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59"/>
    </row>
    <row r="218" s="17" customFormat="1" ht="15" spans="1:40">
      <c r="A218" s="65"/>
      <c r="B218" s="283"/>
      <c r="C218" s="67">
        <f>D218+'表七（2）'!C218</f>
        <v>0</v>
      </c>
      <c r="D218" s="67">
        <f t="shared" si="3"/>
        <v>0</v>
      </c>
      <c r="E218" s="102"/>
      <c r="F218" s="102"/>
      <c r="G218" s="102"/>
      <c r="H218" s="102"/>
      <c r="I218" s="102"/>
      <c r="J218" s="102"/>
      <c r="K218" s="102"/>
      <c r="L218" s="102"/>
      <c r="M218" s="102"/>
      <c r="N218" s="102"/>
      <c r="O218" s="102"/>
      <c r="P218" s="102"/>
      <c r="Q218" s="102"/>
      <c r="R218" s="102"/>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59"/>
    </row>
    <row r="219" s="17" customFormat="1" ht="15" spans="1:40">
      <c r="A219" s="65"/>
      <c r="B219" s="283"/>
      <c r="C219" s="67">
        <f>D219+'表七（2）'!C219</f>
        <v>0</v>
      </c>
      <c r="D219" s="67">
        <f t="shared" si="3"/>
        <v>0</v>
      </c>
      <c r="E219" s="102"/>
      <c r="F219" s="102"/>
      <c r="G219" s="102"/>
      <c r="H219" s="102"/>
      <c r="I219" s="102"/>
      <c r="J219" s="102"/>
      <c r="K219" s="102"/>
      <c r="L219" s="102"/>
      <c r="M219" s="102"/>
      <c r="N219" s="102"/>
      <c r="O219" s="102"/>
      <c r="P219" s="102"/>
      <c r="Q219" s="102"/>
      <c r="R219" s="102"/>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59"/>
    </row>
    <row r="220" s="17" customFormat="1" ht="15" spans="1:40">
      <c r="A220" s="65"/>
      <c r="B220" s="283"/>
      <c r="C220" s="67">
        <f>D220+'表七（2）'!C220</f>
        <v>0</v>
      </c>
      <c r="D220" s="67">
        <f t="shared" si="3"/>
        <v>0</v>
      </c>
      <c r="E220" s="102"/>
      <c r="F220" s="102"/>
      <c r="G220" s="102"/>
      <c r="H220" s="102"/>
      <c r="I220" s="102"/>
      <c r="J220" s="102"/>
      <c r="K220" s="102"/>
      <c r="L220" s="102"/>
      <c r="M220" s="102"/>
      <c r="N220" s="102"/>
      <c r="O220" s="102"/>
      <c r="P220" s="102"/>
      <c r="Q220" s="102"/>
      <c r="R220" s="102"/>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59"/>
    </row>
    <row r="221" s="17" customFormat="1" ht="15" spans="1:40">
      <c r="A221" s="65"/>
      <c r="B221" s="283"/>
      <c r="C221" s="67">
        <f>D221+'表七（2）'!C221</f>
        <v>0</v>
      </c>
      <c r="D221" s="67">
        <f t="shared" si="3"/>
        <v>0</v>
      </c>
      <c r="E221" s="102"/>
      <c r="F221" s="102"/>
      <c r="G221" s="102"/>
      <c r="H221" s="102"/>
      <c r="I221" s="102"/>
      <c r="J221" s="102"/>
      <c r="K221" s="102"/>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c r="AN221" s="59"/>
    </row>
    <row r="222" s="17" customFormat="1" ht="15" spans="1:40">
      <c r="A222" s="65"/>
      <c r="B222" s="283"/>
      <c r="C222" s="67">
        <f>D222+'表七（2）'!C222</f>
        <v>0</v>
      </c>
      <c r="D222" s="67">
        <f t="shared" si="3"/>
        <v>0</v>
      </c>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c r="AN222" s="59"/>
    </row>
    <row r="223" s="17" customFormat="1" ht="15" spans="1:40">
      <c r="A223" s="65"/>
      <c r="B223" s="283"/>
      <c r="C223" s="67">
        <f>D223+'表七（2）'!C223</f>
        <v>0</v>
      </c>
      <c r="D223" s="67">
        <f t="shared" si="3"/>
        <v>0</v>
      </c>
      <c r="E223" s="102"/>
      <c r="F223" s="102"/>
      <c r="G223" s="102"/>
      <c r="H223" s="102"/>
      <c r="I223" s="102"/>
      <c r="J223" s="102"/>
      <c r="K223" s="102"/>
      <c r="L223" s="102"/>
      <c r="M223" s="102"/>
      <c r="N223" s="102"/>
      <c r="O223" s="102"/>
      <c r="P223" s="102"/>
      <c r="Q223" s="102"/>
      <c r="R223" s="102"/>
      <c r="S223" s="102"/>
      <c r="T223" s="102"/>
      <c r="U223" s="102"/>
      <c r="V223" s="102"/>
      <c r="W223" s="102"/>
      <c r="X223" s="102"/>
      <c r="Y223" s="102"/>
      <c r="Z223" s="102"/>
      <c r="AA223" s="102"/>
      <c r="AB223" s="102"/>
      <c r="AC223" s="102"/>
      <c r="AD223" s="102"/>
      <c r="AE223" s="102"/>
      <c r="AF223" s="102"/>
      <c r="AG223" s="102"/>
      <c r="AH223" s="102"/>
      <c r="AI223" s="102"/>
      <c r="AJ223" s="102"/>
      <c r="AK223" s="102"/>
      <c r="AL223" s="102"/>
      <c r="AM223" s="102"/>
      <c r="AN223" s="59"/>
    </row>
    <row r="224" s="17" customFormat="1" ht="15" spans="1:40">
      <c r="A224" s="65"/>
      <c r="B224" s="283"/>
      <c r="C224" s="67">
        <f>D224+'表七（2）'!C224</f>
        <v>0</v>
      </c>
      <c r="D224" s="67">
        <f t="shared" si="3"/>
        <v>0</v>
      </c>
      <c r="E224" s="102"/>
      <c r="F224" s="102"/>
      <c r="G224" s="102"/>
      <c r="H224" s="102"/>
      <c r="I224" s="102"/>
      <c r="J224" s="102"/>
      <c r="K224" s="102"/>
      <c r="L224" s="102"/>
      <c r="M224" s="102"/>
      <c r="N224" s="102"/>
      <c r="O224" s="102"/>
      <c r="P224" s="102"/>
      <c r="Q224" s="102"/>
      <c r="R224" s="102"/>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c r="AN224" s="59"/>
    </row>
    <row r="225" s="17" customFormat="1" ht="15" spans="1:40">
      <c r="A225" s="65"/>
      <c r="B225" s="283"/>
      <c r="C225" s="67">
        <f>D225+'表七（2）'!C225</f>
        <v>0</v>
      </c>
      <c r="D225" s="67">
        <f t="shared" si="3"/>
        <v>0</v>
      </c>
      <c r="E225" s="102"/>
      <c r="F225" s="102"/>
      <c r="G225" s="102"/>
      <c r="H225" s="102"/>
      <c r="I225" s="102"/>
      <c r="J225" s="102"/>
      <c r="K225" s="102"/>
      <c r="L225" s="102"/>
      <c r="M225" s="102"/>
      <c r="N225" s="102"/>
      <c r="O225" s="102"/>
      <c r="P225" s="102"/>
      <c r="Q225" s="102"/>
      <c r="R225" s="102"/>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59"/>
    </row>
    <row r="226" s="17" customFormat="1" ht="15" spans="1:40">
      <c r="A226" s="65"/>
      <c r="B226" s="283"/>
      <c r="C226" s="67">
        <f>D226+'表七（2）'!C226</f>
        <v>0</v>
      </c>
      <c r="D226" s="67">
        <f t="shared" si="3"/>
        <v>0</v>
      </c>
      <c r="E226" s="102"/>
      <c r="F226" s="102"/>
      <c r="G226" s="102"/>
      <c r="H226" s="102"/>
      <c r="I226" s="102"/>
      <c r="J226" s="102"/>
      <c r="K226" s="102"/>
      <c r="L226" s="102"/>
      <c r="M226" s="102"/>
      <c r="N226" s="102"/>
      <c r="O226" s="102"/>
      <c r="P226" s="102"/>
      <c r="Q226" s="102"/>
      <c r="R226" s="102"/>
      <c r="S226" s="102"/>
      <c r="T226" s="102"/>
      <c r="U226" s="102"/>
      <c r="V226" s="102"/>
      <c r="W226" s="102"/>
      <c r="X226" s="102"/>
      <c r="Y226" s="102"/>
      <c r="Z226" s="102"/>
      <c r="AA226" s="102"/>
      <c r="AB226" s="102"/>
      <c r="AC226" s="102"/>
      <c r="AD226" s="102"/>
      <c r="AE226" s="102"/>
      <c r="AF226" s="102"/>
      <c r="AG226" s="102"/>
      <c r="AH226" s="102"/>
      <c r="AI226" s="102"/>
      <c r="AJ226" s="102"/>
      <c r="AK226" s="102"/>
      <c r="AL226" s="102"/>
      <c r="AM226" s="102"/>
      <c r="AN226" s="59"/>
    </row>
    <row r="227" s="17" customFormat="1" ht="15" spans="1:40">
      <c r="A227" s="65"/>
      <c r="B227" s="283"/>
      <c r="C227" s="67">
        <f>D227+'表七（2）'!C227</f>
        <v>0</v>
      </c>
      <c r="D227" s="67">
        <f t="shared" si="3"/>
        <v>0</v>
      </c>
      <c r="E227" s="102"/>
      <c r="F227" s="102"/>
      <c r="G227" s="102"/>
      <c r="H227" s="102"/>
      <c r="I227" s="102"/>
      <c r="J227" s="102"/>
      <c r="K227" s="102"/>
      <c r="L227" s="102"/>
      <c r="M227" s="102"/>
      <c r="N227" s="102"/>
      <c r="O227" s="102"/>
      <c r="P227" s="102"/>
      <c r="Q227" s="102"/>
      <c r="R227" s="102"/>
      <c r="S227" s="102"/>
      <c r="T227" s="102"/>
      <c r="U227" s="102"/>
      <c r="V227" s="102"/>
      <c r="W227" s="102"/>
      <c r="X227" s="102"/>
      <c r="Y227" s="102"/>
      <c r="Z227" s="102"/>
      <c r="AA227" s="102"/>
      <c r="AB227" s="102"/>
      <c r="AC227" s="102"/>
      <c r="AD227" s="102"/>
      <c r="AE227" s="102"/>
      <c r="AF227" s="102"/>
      <c r="AG227" s="102"/>
      <c r="AH227" s="102"/>
      <c r="AI227" s="102"/>
      <c r="AJ227" s="102"/>
      <c r="AK227" s="102"/>
      <c r="AL227" s="102"/>
      <c r="AM227" s="102"/>
      <c r="AN227" s="59"/>
    </row>
    <row r="228" s="17" customFormat="1" ht="15" spans="1:40">
      <c r="A228" s="65"/>
      <c r="B228" s="283"/>
      <c r="C228" s="67">
        <f>D228+'表七（2）'!C228</f>
        <v>0</v>
      </c>
      <c r="D228" s="67">
        <f t="shared" si="3"/>
        <v>0</v>
      </c>
      <c r="E228" s="102"/>
      <c r="F228" s="102"/>
      <c r="G228" s="102"/>
      <c r="H228" s="102"/>
      <c r="I228" s="102"/>
      <c r="J228" s="102"/>
      <c r="K228" s="102"/>
      <c r="L228" s="102"/>
      <c r="M228" s="102"/>
      <c r="N228" s="102"/>
      <c r="O228" s="102"/>
      <c r="P228" s="102"/>
      <c r="Q228" s="102"/>
      <c r="R228" s="102"/>
      <c r="S228" s="102"/>
      <c r="T228" s="102"/>
      <c r="U228" s="102"/>
      <c r="V228" s="102"/>
      <c r="W228" s="102"/>
      <c r="X228" s="102"/>
      <c r="Y228" s="102"/>
      <c r="Z228" s="102"/>
      <c r="AA228" s="102"/>
      <c r="AB228" s="102"/>
      <c r="AC228" s="102"/>
      <c r="AD228" s="102"/>
      <c r="AE228" s="102"/>
      <c r="AF228" s="102"/>
      <c r="AG228" s="102"/>
      <c r="AH228" s="102"/>
      <c r="AI228" s="102"/>
      <c r="AJ228" s="102"/>
      <c r="AK228" s="102"/>
      <c r="AL228" s="102"/>
      <c r="AM228" s="102"/>
      <c r="AN228" s="59"/>
    </row>
    <row r="229" s="17" customFormat="1" ht="15" spans="1:40">
      <c r="A229" s="70"/>
      <c r="B229" s="283"/>
      <c r="C229" s="67">
        <f>D229+'表七（2）'!C229</f>
        <v>0</v>
      </c>
      <c r="D229" s="67">
        <f t="shared" si="3"/>
        <v>0</v>
      </c>
      <c r="E229" s="102"/>
      <c r="F229" s="102"/>
      <c r="G229" s="102"/>
      <c r="H229" s="102"/>
      <c r="I229" s="102"/>
      <c r="J229" s="102"/>
      <c r="K229" s="102"/>
      <c r="L229" s="102"/>
      <c r="M229" s="102"/>
      <c r="N229" s="102"/>
      <c r="O229" s="102"/>
      <c r="P229" s="102"/>
      <c r="Q229" s="102"/>
      <c r="R229" s="102"/>
      <c r="S229" s="102"/>
      <c r="T229" s="102"/>
      <c r="U229" s="102"/>
      <c r="V229" s="102"/>
      <c r="W229" s="102"/>
      <c r="X229" s="102"/>
      <c r="Y229" s="102"/>
      <c r="Z229" s="102"/>
      <c r="AA229" s="102"/>
      <c r="AB229" s="102"/>
      <c r="AC229" s="102"/>
      <c r="AD229" s="102"/>
      <c r="AE229" s="102"/>
      <c r="AF229" s="102"/>
      <c r="AG229" s="102"/>
      <c r="AH229" s="102"/>
      <c r="AI229" s="102"/>
      <c r="AJ229" s="102"/>
      <c r="AK229" s="102"/>
      <c r="AL229" s="102"/>
      <c r="AM229" s="102"/>
      <c r="AN229" s="59"/>
    </row>
    <row r="230" s="17" customFormat="1" ht="15" spans="1:40">
      <c r="A230" s="101"/>
      <c r="B230" s="283"/>
      <c r="C230" s="67">
        <f>D230+'表七（2）'!C230</f>
        <v>0</v>
      </c>
      <c r="D230" s="67">
        <f t="shared" si="3"/>
        <v>0</v>
      </c>
      <c r="E230" s="102"/>
      <c r="F230" s="102"/>
      <c r="G230" s="102"/>
      <c r="H230" s="102"/>
      <c r="I230" s="102"/>
      <c r="J230" s="102"/>
      <c r="K230" s="102"/>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G230" s="102"/>
      <c r="AH230" s="102"/>
      <c r="AI230" s="102"/>
      <c r="AJ230" s="102"/>
      <c r="AK230" s="102"/>
      <c r="AL230" s="102"/>
      <c r="AM230" s="102"/>
      <c r="AN230" s="59"/>
    </row>
    <row r="231" s="17" customFormat="1" ht="15" spans="1:40">
      <c r="A231" s="101"/>
      <c r="B231" s="283"/>
      <c r="C231" s="67">
        <f>D231+'表七（2）'!C231</f>
        <v>0</v>
      </c>
      <c r="D231" s="67">
        <f t="shared" si="3"/>
        <v>0</v>
      </c>
      <c r="E231" s="102"/>
      <c r="F231" s="102"/>
      <c r="G231" s="102"/>
      <c r="H231" s="102"/>
      <c r="I231" s="102"/>
      <c r="J231" s="102"/>
      <c r="K231" s="102"/>
      <c r="L231" s="102"/>
      <c r="M231" s="102"/>
      <c r="N231" s="102"/>
      <c r="O231" s="102"/>
      <c r="P231" s="102"/>
      <c r="Q231" s="102"/>
      <c r="R231" s="102"/>
      <c r="S231" s="102"/>
      <c r="T231" s="102"/>
      <c r="U231" s="102"/>
      <c r="V231" s="102"/>
      <c r="W231" s="102"/>
      <c r="X231" s="102"/>
      <c r="Y231" s="102"/>
      <c r="Z231" s="102"/>
      <c r="AA231" s="102"/>
      <c r="AB231" s="102"/>
      <c r="AC231" s="102"/>
      <c r="AD231" s="102"/>
      <c r="AE231" s="102"/>
      <c r="AF231" s="102"/>
      <c r="AG231" s="102"/>
      <c r="AH231" s="102"/>
      <c r="AI231" s="102"/>
      <c r="AJ231" s="102"/>
      <c r="AK231" s="102"/>
      <c r="AL231" s="102"/>
      <c r="AM231" s="102"/>
      <c r="AN231" s="59"/>
    </row>
    <row r="232" s="17" customFormat="1" ht="15" spans="1:40">
      <c r="A232" s="101"/>
      <c r="B232" s="283"/>
      <c r="C232" s="67">
        <f>D232+'表七（2）'!C232</f>
        <v>0</v>
      </c>
      <c r="D232" s="67">
        <f t="shared" si="3"/>
        <v>0</v>
      </c>
      <c r="E232" s="102"/>
      <c r="F232" s="102"/>
      <c r="G232" s="102"/>
      <c r="H232" s="102"/>
      <c r="I232" s="102"/>
      <c r="J232" s="102"/>
      <c r="K232" s="102"/>
      <c r="L232" s="102"/>
      <c r="M232" s="102"/>
      <c r="N232" s="102"/>
      <c r="O232" s="102"/>
      <c r="P232" s="102"/>
      <c r="Q232" s="102"/>
      <c r="R232" s="102"/>
      <c r="S232" s="102"/>
      <c r="T232" s="102"/>
      <c r="U232" s="102"/>
      <c r="V232" s="102"/>
      <c r="W232" s="102"/>
      <c r="X232" s="102"/>
      <c r="Y232" s="102"/>
      <c r="Z232" s="102"/>
      <c r="AA232" s="102"/>
      <c r="AB232" s="102"/>
      <c r="AC232" s="102"/>
      <c r="AD232" s="102"/>
      <c r="AE232" s="102"/>
      <c r="AF232" s="102"/>
      <c r="AG232" s="102"/>
      <c r="AH232" s="102"/>
      <c r="AI232" s="102"/>
      <c r="AJ232" s="102"/>
      <c r="AK232" s="102"/>
      <c r="AL232" s="102"/>
      <c r="AM232" s="102"/>
      <c r="AN232" s="59"/>
    </row>
    <row r="233" s="17" customFormat="1" ht="15" spans="1:40">
      <c r="A233" s="101"/>
      <c r="B233" s="283"/>
      <c r="C233" s="67">
        <f>D233+'表七（2）'!C233</f>
        <v>0</v>
      </c>
      <c r="D233" s="67">
        <f t="shared" si="3"/>
        <v>0</v>
      </c>
      <c r="E233" s="102"/>
      <c r="F233" s="102"/>
      <c r="G233" s="102"/>
      <c r="H233" s="102"/>
      <c r="I233" s="102"/>
      <c r="J233" s="102"/>
      <c r="K233" s="102"/>
      <c r="L233" s="102"/>
      <c r="M233" s="102"/>
      <c r="N233" s="102"/>
      <c r="O233" s="102"/>
      <c r="P233" s="102"/>
      <c r="Q233" s="102"/>
      <c r="R233" s="102"/>
      <c r="S233" s="102"/>
      <c r="T233" s="102"/>
      <c r="U233" s="102"/>
      <c r="V233" s="102"/>
      <c r="W233" s="102"/>
      <c r="X233" s="102"/>
      <c r="Y233" s="102"/>
      <c r="Z233" s="102"/>
      <c r="AA233" s="102"/>
      <c r="AB233" s="102"/>
      <c r="AC233" s="102"/>
      <c r="AD233" s="102"/>
      <c r="AE233" s="102"/>
      <c r="AF233" s="102"/>
      <c r="AG233" s="102"/>
      <c r="AH233" s="102"/>
      <c r="AI233" s="102"/>
      <c r="AJ233" s="102"/>
      <c r="AK233" s="102"/>
      <c r="AL233" s="102"/>
      <c r="AM233" s="102"/>
      <c r="AN233" s="59"/>
    </row>
    <row r="234" s="17" customFormat="1" ht="15" spans="1:40">
      <c r="A234" s="101"/>
      <c r="B234" s="283"/>
      <c r="C234" s="67">
        <f>D234+'表七（2）'!C234</f>
        <v>0</v>
      </c>
      <c r="D234" s="67">
        <f t="shared" si="3"/>
        <v>0</v>
      </c>
      <c r="E234" s="102"/>
      <c r="F234" s="102"/>
      <c r="G234" s="102"/>
      <c r="H234" s="102"/>
      <c r="I234" s="102"/>
      <c r="J234" s="102"/>
      <c r="K234" s="102"/>
      <c r="L234" s="102"/>
      <c r="M234" s="102"/>
      <c r="N234" s="102"/>
      <c r="O234" s="102"/>
      <c r="P234" s="102"/>
      <c r="Q234" s="102"/>
      <c r="R234" s="102"/>
      <c r="S234" s="102"/>
      <c r="T234" s="102"/>
      <c r="U234" s="102"/>
      <c r="V234" s="102"/>
      <c r="W234" s="102"/>
      <c r="X234" s="102"/>
      <c r="Y234" s="102"/>
      <c r="Z234" s="102"/>
      <c r="AA234" s="102"/>
      <c r="AB234" s="102"/>
      <c r="AC234" s="102"/>
      <c r="AD234" s="102"/>
      <c r="AE234" s="102"/>
      <c r="AF234" s="102"/>
      <c r="AG234" s="102"/>
      <c r="AH234" s="102"/>
      <c r="AI234" s="102"/>
      <c r="AJ234" s="102"/>
      <c r="AK234" s="102"/>
      <c r="AL234" s="102"/>
      <c r="AM234" s="102"/>
      <c r="AN234" s="59"/>
    </row>
    <row r="235" s="17" customFormat="1" ht="15" spans="1:40">
      <c r="A235" s="101"/>
      <c r="B235" s="283"/>
      <c r="C235" s="67">
        <f>D235+'表七（2）'!C235</f>
        <v>0</v>
      </c>
      <c r="D235" s="67">
        <f t="shared" si="3"/>
        <v>0</v>
      </c>
      <c r="E235" s="102"/>
      <c r="F235" s="102"/>
      <c r="G235" s="102"/>
      <c r="H235" s="102"/>
      <c r="I235" s="102"/>
      <c r="J235" s="102"/>
      <c r="K235" s="102"/>
      <c r="L235" s="102"/>
      <c r="M235" s="102"/>
      <c r="N235" s="102"/>
      <c r="O235" s="102"/>
      <c r="P235" s="102"/>
      <c r="Q235" s="102"/>
      <c r="R235" s="102"/>
      <c r="S235" s="102"/>
      <c r="T235" s="102"/>
      <c r="U235" s="102"/>
      <c r="V235" s="102"/>
      <c r="W235" s="102"/>
      <c r="X235" s="102"/>
      <c r="Y235" s="102"/>
      <c r="Z235" s="102"/>
      <c r="AA235" s="102"/>
      <c r="AB235" s="102"/>
      <c r="AC235" s="102"/>
      <c r="AD235" s="102"/>
      <c r="AE235" s="102"/>
      <c r="AF235" s="102"/>
      <c r="AG235" s="102"/>
      <c r="AH235" s="102"/>
      <c r="AI235" s="102"/>
      <c r="AJ235" s="102"/>
      <c r="AK235" s="102"/>
      <c r="AL235" s="102"/>
      <c r="AM235" s="102"/>
      <c r="AN235" s="59"/>
    </row>
    <row r="236" s="17" customFormat="1" ht="15" spans="1:40">
      <c r="A236" s="101"/>
      <c r="B236" s="283"/>
      <c r="C236" s="67">
        <f>D236+'表七（2）'!C236</f>
        <v>0</v>
      </c>
      <c r="D236" s="67">
        <f t="shared" si="3"/>
        <v>0</v>
      </c>
      <c r="E236" s="102"/>
      <c r="F236" s="102"/>
      <c r="G236" s="102"/>
      <c r="H236" s="102"/>
      <c r="I236" s="102"/>
      <c r="J236" s="102"/>
      <c r="K236" s="102"/>
      <c r="L236" s="102"/>
      <c r="M236" s="102"/>
      <c r="N236" s="102"/>
      <c r="O236" s="102"/>
      <c r="P236" s="102"/>
      <c r="Q236" s="102"/>
      <c r="R236" s="102"/>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c r="AN236" s="59"/>
    </row>
    <row r="237" s="17" customFormat="1" ht="15" spans="1:40">
      <c r="A237" s="101"/>
      <c r="B237" s="283"/>
      <c r="C237" s="67">
        <f>D237+'表七（2）'!C237</f>
        <v>0</v>
      </c>
      <c r="D237" s="67">
        <f t="shared" si="3"/>
        <v>0</v>
      </c>
      <c r="E237" s="102"/>
      <c r="F237" s="102"/>
      <c r="G237" s="102"/>
      <c r="H237" s="102"/>
      <c r="I237" s="102"/>
      <c r="J237" s="102"/>
      <c r="K237" s="102"/>
      <c r="L237" s="102"/>
      <c r="M237" s="102"/>
      <c r="N237" s="102"/>
      <c r="O237" s="102"/>
      <c r="P237" s="102"/>
      <c r="Q237" s="102"/>
      <c r="R237" s="102"/>
      <c r="S237" s="102"/>
      <c r="T237" s="102"/>
      <c r="U237" s="102"/>
      <c r="V237" s="102"/>
      <c r="W237" s="102"/>
      <c r="X237" s="102"/>
      <c r="Y237" s="102"/>
      <c r="Z237" s="102"/>
      <c r="AA237" s="102"/>
      <c r="AB237" s="102"/>
      <c r="AC237" s="102"/>
      <c r="AD237" s="102"/>
      <c r="AE237" s="102"/>
      <c r="AF237" s="102"/>
      <c r="AG237" s="102"/>
      <c r="AH237" s="102"/>
      <c r="AI237" s="102"/>
      <c r="AJ237" s="102"/>
      <c r="AK237" s="102"/>
      <c r="AL237" s="102"/>
      <c r="AM237" s="102"/>
      <c r="AN237" s="59"/>
    </row>
    <row r="238" s="17" customFormat="1" ht="15" spans="1:40">
      <c r="A238" s="101"/>
      <c r="B238" s="283"/>
      <c r="C238" s="67">
        <f>D238+'表七（2）'!C238</f>
        <v>0</v>
      </c>
      <c r="D238" s="67">
        <f t="shared" si="3"/>
        <v>0</v>
      </c>
      <c r="E238" s="102"/>
      <c r="F238" s="102"/>
      <c r="G238" s="102"/>
      <c r="H238" s="102"/>
      <c r="I238" s="102"/>
      <c r="J238" s="102"/>
      <c r="K238" s="102"/>
      <c r="L238" s="102"/>
      <c r="M238" s="102"/>
      <c r="N238" s="102"/>
      <c r="O238" s="102"/>
      <c r="P238" s="102"/>
      <c r="Q238" s="102"/>
      <c r="R238" s="102"/>
      <c r="S238" s="102"/>
      <c r="T238" s="102"/>
      <c r="U238" s="102"/>
      <c r="V238" s="102"/>
      <c r="W238" s="102"/>
      <c r="X238" s="102"/>
      <c r="Y238" s="102"/>
      <c r="Z238" s="102"/>
      <c r="AA238" s="102"/>
      <c r="AB238" s="102"/>
      <c r="AC238" s="102"/>
      <c r="AD238" s="102"/>
      <c r="AE238" s="102"/>
      <c r="AF238" s="102"/>
      <c r="AG238" s="102"/>
      <c r="AH238" s="102"/>
      <c r="AI238" s="102"/>
      <c r="AJ238" s="102"/>
      <c r="AK238" s="102"/>
      <c r="AL238" s="102"/>
      <c r="AM238" s="102"/>
      <c r="AN238" s="59"/>
    </row>
    <row r="239" s="17" customFormat="1" ht="15" spans="1:40">
      <c r="A239" s="101"/>
      <c r="B239" s="283"/>
      <c r="C239" s="67">
        <f>D239+'表七（2）'!C239</f>
        <v>0</v>
      </c>
      <c r="D239" s="67">
        <f t="shared" si="3"/>
        <v>0</v>
      </c>
      <c r="E239" s="102"/>
      <c r="F239" s="102"/>
      <c r="G239" s="102"/>
      <c r="H239" s="102"/>
      <c r="I239" s="102"/>
      <c r="J239" s="102"/>
      <c r="K239" s="102"/>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G239" s="102"/>
      <c r="AH239" s="102"/>
      <c r="AI239" s="102"/>
      <c r="AJ239" s="102"/>
      <c r="AK239" s="102"/>
      <c r="AL239" s="102"/>
      <c r="AM239" s="102"/>
      <c r="AN239" s="59"/>
    </row>
    <row r="240" s="17" customFormat="1" ht="15" spans="1:40">
      <c r="A240" s="101"/>
      <c r="B240" s="283"/>
      <c r="C240" s="67">
        <f>D240+'表七（2）'!C240</f>
        <v>0</v>
      </c>
      <c r="D240" s="67">
        <f t="shared" si="3"/>
        <v>0</v>
      </c>
      <c r="E240" s="102"/>
      <c r="F240" s="102"/>
      <c r="G240" s="102"/>
      <c r="H240" s="102"/>
      <c r="I240" s="102"/>
      <c r="J240" s="102"/>
      <c r="K240" s="102"/>
      <c r="L240" s="102"/>
      <c r="M240" s="102"/>
      <c r="N240" s="102"/>
      <c r="O240" s="102"/>
      <c r="P240" s="102"/>
      <c r="Q240" s="102"/>
      <c r="R240" s="102"/>
      <c r="S240" s="102"/>
      <c r="T240" s="102"/>
      <c r="U240" s="102"/>
      <c r="V240" s="102"/>
      <c r="W240" s="102"/>
      <c r="X240" s="102"/>
      <c r="Y240" s="102"/>
      <c r="Z240" s="102"/>
      <c r="AA240" s="102"/>
      <c r="AB240" s="102"/>
      <c r="AC240" s="102"/>
      <c r="AD240" s="102"/>
      <c r="AE240" s="102"/>
      <c r="AF240" s="102"/>
      <c r="AG240" s="102"/>
      <c r="AH240" s="102"/>
      <c r="AI240" s="102"/>
      <c r="AJ240" s="102"/>
      <c r="AK240" s="102"/>
      <c r="AL240" s="102"/>
      <c r="AM240" s="102"/>
      <c r="AN240" s="59"/>
    </row>
    <row r="241" s="17" customFormat="1" ht="15" spans="1:40">
      <c r="A241" s="101"/>
      <c r="B241" s="283"/>
      <c r="C241" s="67">
        <f>D241+'表七（2）'!C241</f>
        <v>0</v>
      </c>
      <c r="D241" s="67">
        <f t="shared" si="3"/>
        <v>0</v>
      </c>
      <c r="E241" s="102"/>
      <c r="F241" s="102"/>
      <c r="G241" s="102"/>
      <c r="H241" s="102"/>
      <c r="I241" s="102"/>
      <c r="J241" s="102"/>
      <c r="K241" s="102"/>
      <c r="L241" s="102"/>
      <c r="M241" s="102"/>
      <c r="N241" s="102"/>
      <c r="O241" s="102"/>
      <c r="P241" s="102"/>
      <c r="Q241" s="102"/>
      <c r="R241" s="102"/>
      <c r="S241" s="102"/>
      <c r="T241" s="102"/>
      <c r="U241" s="102"/>
      <c r="V241" s="102"/>
      <c r="W241" s="102"/>
      <c r="X241" s="102"/>
      <c r="Y241" s="102"/>
      <c r="Z241" s="102"/>
      <c r="AA241" s="102"/>
      <c r="AB241" s="102"/>
      <c r="AC241" s="102"/>
      <c r="AD241" s="102"/>
      <c r="AE241" s="102"/>
      <c r="AF241" s="102"/>
      <c r="AG241" s="102"/>
      <c r="AH241" s="102"/>
      <c r="AI241" s="102"/>
      <c r="AJ241" s="102"/>
      <c r="AK241" s="102"/>
      <c r="AL241" s="102"/>
      <c r="AM241" s="102"/>
      <c r="AN241" s="59"/>
    </row>
    <row r="242" s="17" customFormat="1" ht="15" spans="1:40">
      <c r="A242" s="101"/>
      <c r="B242" s="283"/>
      <c r="C242" s="67">
        <f>D242+'表七（2）'!C242</f>
        <v>0</v>
      </c>
      <c r="D242" s="67">
        <f t="shared" si="3"/>
        <v>0</v>
      </c>
      <c r="E242" s="102"/>
      <c r="F242" s="102"/>
      <c r="G242" s="102"/>
      <c r="H242" s="102"/>
      <c r="I242" s="102"/>
      <c r="J242" s="102"/>
      <c r="K242" s="102"/>
      <c r="L242" s="102"/>
      <c r="M242" s="102"/>
      <c r="N242" s="102"/>
      <c r="O242" s="102"/>
      <c r="P242" s="102"/>
      <c r="Q242" s="102"/>
      <c r="R242" s="102"/>
      <c r="S242" s="102"/>
      <c r="T242" s="102"/>
      <c r="U242" s="102"/>
      <c r="V242" s="102"/>
      <c r="W242" s="102"/>
      <c r="X242" s="102"/>
      <c r="Y242" s="102"/>
      <c r="Z242" s="102"/>
      <c r="AA242" s="102"/>
      <c r="AB242" s="102"/>
      <c r="AC242" s="102"/>
      <c r="AD242" s="102"/>
      <c r="AE242" s="102"/>
      <c r="AF242" s="102"/>
      <c r="AG242" s="102"/>
      <c r="AH242" s="102"/>
      <c r="AI242" s="102"/>
      <c r="AJ242" s="102"/>
      <c r="AK242" s="102"/>
      <c r="AL242" s="102"/>
      <c r="AM242" s="102"/>
      <c r="AN242" s="59"/>
    </row>
    <row r="243" s="17" customFormat="1" ht="15" spans="1:40">
      <c r="A243" s="101"/>
      <c r="B243" s="283"/>
      <c r="C243" s="67">
        <f>D243+'表七（2）'!C243</f>
        <v>0</v>
      </c>
      <c r="D243" s="67">
        <f t="shared" si="3"/>
        <v>0</v>
      </c>
      <c r="E243" s="102"/>
      <c r="F243" s="102"/>
      <c r="G243" s="102"/>
      <c r="H243" s="102"/>
      <c r="I243" s="102"/>
      <c r="J243" s="102"/>
      <c r="K243" s="102"/>
      <c r="L243" s="102"/>
      <c r="M243" s="102"/>
      <c r="N243" s="102"/>
      <c r="O243" s="102"/>
      <c r="P243" s="102"/>
      <c r="Q243" s="102"/>
      <c r="R243" s="102"/>
      <c r="S243" s="102"/>
      <c r="T243" s="102"/>
      <c r="U243" s="102"/>
      <c r="V243" s="102"/>
      <c r="W243" s="102"/>
      <c r="X243" s="102"/>
      <c r="Y243" s="102"/>
      <c r="Z243" s="102"/>
      <c r="AA243" s="102"/>
      <c r="AB243" s="102"/>
      <c r="AC243" s="102"/>
      <c r="AD243" s="102"/>
      <c r="AE243" s="102"/>
      <c r="AF243" s="102"/>
      <c r="AG243" s="102"/>
      <c r="AH243" s="102"/>
      <c r="AI243" s="102"/>
      <c r="AJ243" s="102"/>
      <c r="AK243" s="102"/>
      <c r="AL243" s="102"/>
      <c r="AM243" s="102"/>
      <c r="AN243" s="59"/>
    </row>
    <row r="244" s="17" customFormat="1" ht="15" spans="1:40">
      <c r="A244" s="101"/>
      <c r="B244" s="283"/>
      <c r="C244" s="67">
        <f>D244+'表七（2）'!C244</f>
        <v>0</v>
      </c>
      <c r="D244" s="67">
        <f t="shared" si="3"/>
        <v>0</v>
      </c>
      <c r="E244" s="102"/>
      <c r="F244" s="102"/>
      <c r="G244" s="102"/>
      <c r="H244" s="102"/>
      <c r="I244" s="102"/>
      <c r="J244" s="102"/>
      <c r="K244" s="102"/>
      <c r="L244" s="102"/>
      <c r="M244" s="102"/>
      <c r="N244" s="102"/>
      <c r="O244" s="102"/>
      <c r="P244" s="102"/>
      <c r="Q244" s="102"/>
      <c r="R244" s="102"/>
      <c r="S244" s="102"/>
      <c r="T244" s="102"/>
      <c r="U244" s="102"/>
      <c r="V244" s="102"/>
      <c r="W244" s="102"/>
      <c r="X244" s="102"/>
      <c r="Y244" s="102"/>
      <c r="Z244" s="102"/>
      <c r="AA244" s="102"/>
      <c r="AB244" s="102"/>
      <c r="AC244" s="102"/>
      <c r="AD244" s="102"/>
      <c r="AE244" s="102"/>
      <c r="AF244" s="102"/>
      <c r="AG244" s="102"/>
      <c r="AH244" s="102"/>
      <c r="AI244" s="102"/>
      <c r="AJ244" s="102"/>
      <c r="AK244" s="102"/>
      <c r="AL244" s="102"/>
      <c r="AM244" s="102"/>
      <c r="AN244" s="59"/>
    </row>
    <row r="245" s="17" customFormat="1" ht="15" spans="1:40">
      <c r="A245" s="101"/>
      <c r="B245" s="283"/>
      <c r="C245" s="67">
        <f>D245+'表七（2）'!C245</f>
        <v>0</v>
      </c>
      <c r="D245" s="67">
        <f t="shared" si="3"/>
        <v>0</v>
      </c>
      <c r="E245" s="102"/>
      <c r="F245" s="102"/>
      <c r="G245" s="102"/>
      <c r="H245" s="102"/>
      <c r="I245" s="102"/>
      <c r="J245" s="102"/>
      <c r="K245" s="102"/>
      <c r="L245" s="102"/>
      <c r="M245" s="102"/>
      <c r="N245" s="102"/>
      <c r="O245" s="102"/>
      <c r="P245" s="102"/>
      <c r="Q245" s="102"/>
      <c r="R245" s="102"/>
      <c r="S245" s="102"/>
      <c r="T245" s="102"/>
      <c r="U245" s="102"/>
      <c r="V245" s="102"/>
      <c r="W245" s="102"/>
      <c r="X245" s="102"/>
      <c r="Y245" s="102"/>
      <c r="Z245" s="102"/>
      <c r="AA245" s="102"/>
      <c r="AB245" s="102"/>
      <c r="AC245" s="102"/>
      <c r="AD245" s="102"/>
      <c r="AE245" s="102"/>
      <c r="AF245" s="102"/>
      <c r="AG245" s="102"/>
      <c r="AH245" s="102"/>
      <c r="AI245" s="102"/>
      <c r="AJ245" s="102"/>
      <c r="AK245" s="102"/>
      <c r="AL245" s="102"/>
      <c r="AM245" s="102"/>
      <c r="AN245" s="59"/>
    </row>
    <row r="246" s="17" customFormat="1" ht="15" spans="1:40">
      <c r="A246" s="101"/>
      <c r="B246" s="283"/>
      <c r="C246" s="67">
        <f>D246+'表七（2）'!C246</f>
        <v>0</v>
      </c>
      <c r="D246" s="67">
        <f t="shared" si="3"/>
        <v>0</v>
      </c>
      <c r="E246" s="102"/>
      <c r="F246" s="102"/>
      <c r="G246" s="102"/>
      <c r="H246" s="102"/>
      <c r="I246" s="102"/>
      <c r="J246" s="102"/>
      <c r="K246" s="102"/>
      <c r="L246" s="102"/>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2"/>
      <c r="AJ246" s="102"/>
      <c r="AK246" s="102"/>
      <c r="AL246" s="102"/>
      <c r="AM246" s="102"/>
      <c r="AN246" s="59"/>
    </row>
    <row r="247" s="17" customFormat="1" ht="15" spans="1:40">
      <c r="A247" s="101"/>
      <c r="B247" s="283"/>
      <c r="C247" s="67">
        <f>D247+'表七（2）'!C247</f>
        <v>0</v>
      </c>
      <c r="D247" s="67">
        <f t="shared" si="3"/>
        <v>0</v>
      </c>
      <c r="E247" s="102"/>
      <c r="F247" s="102"/>
      <c r="G247" s="102"/>
      <c r="H247" s="102"/>
      <c r="I247" s="102"/>
      <c r="J247" s="102"/>
      <c r="K247" s="102"/>
      <c r="L247" s="102"/>
      <c r="M247" s="102"/>
      <c r="N247" s="102"/>
      <c r="O247" s="102"/>
      <c r="P247" s="102"/>
      <c r="Q247" s="102"/>
      <c r="R247" s="102"/>
      <c r="S247" s="102"/>
      <c r="T247" s="102"/>
      <c r="U247" s="102"/>
      <c r="V247" s="102"/>
      <c r="W247" s="102"/>
      <c r="X247" s="102"/>
      <c r="Y247" s="102"/>
      <c r="Z247" s="102"/>
      <c r="AA247" s="102"/>
      <c r="AB247" s="102"/>
      <c r="AC247" s="102"/>
      <c r="AD247" s="102"/>
      <c r="AE247" s="102"/>
      <c r="AF247" s="102"/>
      <c r="AG247" s="102"/>
      <c r="AH247" s="102"/>
      <c r="AI247" s="102"/>
      <c r="AJ247" s="102"/>
      <c r="AK247" s="102"/>
      <c r="AL247" s="102"/>
      <c r="AM247" s="102"/>
      <c r="AN247" s="59"/>
    </row>
    <row r="248" s="17" customFormat="1" ht="15" spans="1:40">
      <c r="A248" s="101"/>
      <c r="B248" s="283"/>
      <c r="C248" s="67">
        <f>D248+'表七（2）'!C248</f>
        <v>0</v>
      </c>
      <c r="D248" s="67">
        <f t="shared" si="3"/>
        <v>0</v>
      </c>
      <c r="E248" s="102"/>
      <c r="F248" s="102"/>
      <c r="G248" s="102"/>
      <c r="H248" s="102"/>
      <c r="I248" s="102"/>
      <c r="J248" s="102"/>
      <c r="K248" s="102"/>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59"/>
    </row>
    <row r="249" s="17" customFormat="1" ht="15" spans="1:40">
      <c r="A249" s="101"/>
      <c r="B249" s="283"/>
      <c r="C249" s="67">
        <f>D249+'表七（2）'!C249</f>
        <v>0</v>
      </c>
      <c r="D249" s="67">
        <f t="shared" si="3"/>
        <v>0</v>
      </c>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59"/>
    </row>
    <row r="250" s="17" customFormat="1" ht="15" spans="1:40">
      <c r="A250" s="101"/>
      <c r="B250" s="283"/>
      <c r="C250" s="67">
        <f>D250+'表七（2）'!C250</f>
        <v>0</v>
      </c>
      <c r="D250" s="67">
        <f t="shared" si="3"/>
        <v>0</v>
      </c>
      <c r="E250" s="102"/>
      <c r="F250" s="102"/>
      <c r="G250" s="102"/>
      <c r="H250" s="102"/>
      <c r="I250" s="102"/>
      <c r="J250" s="102"/>
      <c r="K250" s="102"/>
      <c r="L250" s="102"/>
      <c r="M250" s="102"/>
      <c r="N250" s="102"/>
      <c r="O250" s="102"/>
      <c r="P250" s="102"/>
      <c r="Q250" s="102"/>
      <c r="R250" s="102"/>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59"/>
    </row>
    <row r="251" s="17" customFormat="1" ht="15" spans="1:40">
      <c r="A251" s="101"/>
      <c r="B251" s="283"/>
      <c r="C251" s="67">
        <f>D251+'表七（2）'!C251</f>
        <v>0</v>
      </c>
      <c r="D251" s="67">
        <f t="shared" si="3"/>
        <v>0</v>
      </c>
      <c r="E251" s="102"/>
      <c r="F251" s="102"/>
      <c r="G251" s="102"/>
      <c r="H251" s="102"/>
      <c r="I251" s="102"/>
      <c r="J251" s="102"/>
      <c r="K251" s="102"/>
      <c r="L251" s="102"/>
      <c r="M251" s="102"/>
      <c r="N251" s="102"/>
      <c r="O251" s="102"/>
      <c r="P251" s="102"/>
      <c r="Q251" s="102"/>
      <c r="R251" s="102"/>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59"/>
    </row>
    <row r="252" s="17" customFormat="1" ht="15" spans="1:40">
      <c r="A252" s="101"/>
      <c r="B252" s="283"/>
      <c r="C252" s="67">
        <f>D252+'表七（2）'!C252</f>
        <v>0</v>
      </c>
      <c r="D252" s="67">
        <f t="shared" si="3"/>
        <v>0</v>
      </c>
      <c r="E252" s="102"/>
      <c r="F252" s="102"/>
      <c r="G252" s="102"/>
      <c r="H252" s="102"/>
      <c r="I252" s="102"/>
      <c r="J252" s="102"/>
      <c r="K252" s="102"/>
      <c r="L252" s="102"/>
      <c r="M252" s="102"/>
      <c r="N252" s="102"/>
      <c r="O252" s="102"/>
      <c r="P252" s="102"/>
      <c r="Q252" s="102"/>
      <c r="R252" s="102"/>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59"/>
    </row>
    <row r="253" s="17" customFormat="1" ht="15" spans="1:40">
      <c r="A253" s="101"/>
      <c r="B253" s="283"/>
      <c r="C253" s="67">
        <f>D253+'表七（2）'!C253</f>
        <v>0</v>
      </c>
      <c r="D253" s="67">
        <f t="shared" si="3"/>
        <v>0</v>
      </c>
      <c r="E253" s="102"/>
      <c r="F253" s="102"/>
      <c r="G253" s="102"/>
      <c r="H253" s="102"/>
      <c r="I253" s="102"/>
      <c r="J253" s="102"/>
      <c r="K253" s="102"/>
      <c r="L253" s="102"/>
      <c r="M253" s="102"/>
      <c r="N253" s="102"/>
      <c r="O253" s="102"/>
      <c r="P253" s="102"/>
      <c r="Q253" s="102"/>
      <c r="R253" s="102"/>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59"/>
    </row>
    <row r="254" s="17" customFormat="1" ht="15" spans="1:40">
      <c r="A254" s="101"/>
      <c r="B254" s="283"/>
      <c r="C254" s="67">
        <f>D254+'表七（2）'!C254</f>
        <v>0</v>
      </c>
      <c r="D254" s="67">
        <f t="shared" si="3"/>
        <v>0</v>
      </c>
      <c r="E254" s="102"/>
      <c r="F254" s="102"/>
      <c r="G254" s="102"/>
      <c r="H254" s="102"/>
      <c r="I254" s="102"/>
      <c r="J254" s="102"/>
      <c r="K254" s="102"/>
      <c r="L254" s="102"/>
      <c r="M254" s="102"/>
      <c r="N254" s="102"/>
      <c r="O254" s="102"/>
      <c r="P254" s="102"/>
      <c r="Q254" s="102"/>
      <c r="R254" s="102"/>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59"/>
    </row>
    <row r="255" s="17" customFormat="1" ht="15" spans="1:40">
      <c r="A255" s="101"/>
      <c r="B255" s="283"/>
      <c r="C255" s="67">
        <f>D255+'表七（2）'!C255</f>
        <v>0</v>
      </c>
      <c r="D255" s="67">
        <f t="shared" si="3"/>
        <v>0</v>
      </c>
      <c r="E255" s="102"/>
      <c r="F255" s="102"/>
      <c r="G255" s="102"/>
      <c r="H255" s="102"/>
      <c r="I255" s="102"/>
      <c r="J255" s="102"/>
      <c r="K255" s="102"/>
      <c r="L255" s="102"/>
      <c r="M255" s="102"/>
      <c r="N255" s="102"/>
      <c r="O255" s="102"/>
      <c r="P255" s="102"/>
      <c r="Q255" s="102"/>
      <c r="R255" s="102"/>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59"/>
    </row>
    <row r="256" s="17" customFormat="1" ht="15" spans="1:40">
      <c r="A256" s="101"/>
      <c r="B256" s="283"/>
      <c r="C256" s="67">
        <f>D256+'表七（2）'!C256</f>
        <v>0</v>
      </c>
      <c r="D256" s="67">
        <f t="shared" si="3"/>
        <v>0</v>
      </c>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59"/>
    </row>
    <row r="257" s="17" customFormat="1" ht="15" spans="1:40">
      <c r="A257" s="101"/>
      <c r="B257" s="283"/>
      <c r="C257" s="67">
        <f>D257+'表七（2）'!C257</f>
        <v>0</v>
      </c>
      <c r="D257" s="67">
        <f t="shared" si="3"/>
        <v>0</v>
      </c>
      <c r="E257" s="102"/>
      <c r="F257" s="102"/>
      <c r="G257" s="102"/>
      <c r="H257" s="102"/>
      <c r="I257" s="102"/>
      <c r="J257" s="102"/>
      <c r="K257" s="102"/>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59"/>
    </row>
    <row r="258" s="17" customFormat="1" ht="15" spans="1:40">
      <c r="A258" s="101"/>
      <c r="B258" s="283"/>
      <c r="C258" s="67">
        <f>D258+'表七（2）'!C258</f>
        <v>0</v>
      </c>
      <c r="D258" s="67">
        <f t="shared" si="3"/>
        <v>0</v>
      </c>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102"/>
      <c r="AD258" s="102"/>
      <c r="AE258" s="102"/>
      <c r="AF258" s="102"/>
      <c r="AG258" s="102"/>
      <c r="AH258" s="102"/>
      <c r="AI258" s="102"/>
      <c r="AJ258" s="102"/>
      <c r="AK258" s="102"/>
      <c r="AL258" s="102"/>
      <c r="AM258" s="102"/>
      <c r="AN258" s="59"/>
    </row>
    <row r="259" s="17" customFormat="1" ht="15" spans="1:40">
      <c r="A259" s="101"/>
      <c r="B259" s="283"/>
      <c r="C259" s="67">
        <f>D259+'表七（2）'!C259</f>
        <v>0</v>
      </c>
      <c r="D259" s="67">
        <f t="shared" si="3"/>
        <v>0</v>
      </c>
      <c r="E259" s="102"/>
      <c r="F259" s="102"/>
      <c r="G259" s="102"/>
      <c r="H259" s="102"/>
      <c r="I259" s="102"/>
      <c r="J259" s="102"/>
      <c r="K259" s="102"/>
      <c r="L259" s="102"/>
      <c r="M259" s="102"/>
      <c r="N259" s="102"/>
      <c r="O259" s="102"/>
      <c r="P259" s="102"/>
      <c r="Q259" s="102"/>
      <c r="R259" s="102"/>
      <c r="S259" s="102"/>
      <c r="T259" s="102"/>
      <c r="U259" s="102"/>
      <c r="V259" s="102"/>
      <c r="W259" s="102"/>
      <c r="X259" s="102"/>
      <c r="Y259" s="102"/>
      <c r="Z259" s="102"/>
      <c r="AA259" s="102"/>
      <c r="AB259" s="102"/>
      <c r="AC259" s="102"/>
      <c r="AD259" s="102"/>
      <c r="AE259" s="102"/>
      <c r="AF259" s="102"/>
      <c r="AG259" s="102"/>
      <c r="AH259" s="102"/>
      <c r="AI259" s="102"/>
      <c r="AJ259" s="102"/>
      <c r="AK259" s="102"/>
      <c r="AL259" s="102"/>
      <c r="AM259" s="102"/>
      <c r="AN259" s="59"/>
    </row>
    <row r="260" s="17" customFormat="1" ht="15" spans="1:40">
      <c r="A260" s="101"/>
      <c r="B260" s="283"/>
      <c r="C260" s="67">
        <f>D260+'表七（2）'!C260</f>
        <v>0</v>
      </c>
      <c r="D260" s="67">
        <f t="shared" si="3"/>
        <v>0</v>
      </c>
      <c r="E260" s="102"/>
      <c r="F260" s="102"/>
      <c r="G260" s="102"/>
      <c r="H260" s="102"/>
      <c r="I260" s="102"/>
      <c r="J260" s="102"/>
      <c r="K260" s="102"/>
      <c r="L260" s="102"/>
      <c r="M260" s="102"/>
      <c r="N260" s="102"/>
      <c r="O260" s="102"/>
      <c r="P260" s="102"/>
      <c r="Q260" s="102"/>
      <c r="R260" s="102"/>
      <c r="S260" s="102"/>
      <c r="T260" s="102"/>
      <c r="U260" s="102"/>
      <c r="V260" s="102"/>
      <c r="W260" s="102"/>
      <c r="X260" s="102"/>
      <c r="Y260" s="102"/>
      <c r="Z260" s="102"/>
      <c r="AA260" s="102"/>
      <c r="AB260" s="102"/>
      <c r="AC260" s="102"/>
      <c r="AD260" s="102"/>
      <c r="AE260" s="102"/>
      <c r="AF260" s="102"/>
      <c r="AG260" s="102"/>
      <c r="AH260" s="102"/>
      <c r="AI260" s="102"/>
      <c r="AJ260" s="102"/>
      <c r="AK260" s="102"/>
      <c r="AL260" s="102"/>
      <c r="AM260" s="102"/>
      <c r="AN260" s="59"/>
    </row>
    <row r="261" s="17" customFormat="1" ht="15" spans="1:40">
      <c r="A261" s="101"/>
      <c r="B261" s="283"/>
      <c r="C261" s="67">
        <f>D261+'表七（2）'!C261</f>
        <v>0</v>
      </c>
      <c r="D261" s="67">
        <f t="shared" si="3"/>
        <v>0</v>
      </c>
      <c r="E261" s="102"/>
      <c r="F261" s="102"/>
      <c r="G261" s="102"/>
      <c r="H261" s="102"/>
      <c r="I261" s="102"/>
      <c r="J261" s="102"/>
      <c r="K261" s="102"/>
      <c r="L261" s="102"/>
      <c r="M261" s="102"/>
      <c r="N261" s="102"/>
      <c r="O261" s="102"/>
      <c r="P261" s="102"/>
      <c r="Q261" s="102"/>
      <c r="R261" s="102"/>
      <c r="S261" s="102"/>
      <c r="T261" s="102"/>
      <c r="U261" s="102"/>
      <c r="V261" s="102"/>
      <c r="W261" s="102"/>
      <c r="X261" s="102"/>
      <c r="Y261" s="102"/>
      <c r="Z261" s="102"/>
      <c r="AA261" s="102"/>
      <c r="AB261" s="102"/>
      <c r="AC261" s="102"/>
      <c r="AD261" s="102"/>
      <c r="AE261" s="102"/>
      <c r="AF261" s="102"/>
      <c r="AG261" s="102"/>
      <c r="AH261" s="102"/>
      <c r="AI261" s="102"/>
      <c r="AJ261" s="102"/>
      <c r="AK261" s="102"/>
      <c r="AL261" s="102"/>
      <c r="AM261" s="102"/>
      <c r="AN261" s="59"/>
    </row>
    <row r="262" s="17" customFormat="1" ht="15" spans="1:40">
      <c r="A262" s="101"/>
      <c r="B262" s="283"/>
      <c r="C262" s="67">
        <f>D262+'表七（2）'!C262</f>
        <v>0</v>
      </c>
      <c r="D262" s="67">
        <f t="shared" si="3"/>
        <v>0</v>
      </c>
      <c r="E262" s="102"/>
      <c r="F262" s="102"/>
      <c r="G262" s="102"/>
      <c r="H262" s="102"/>
      <c r="I262" s="102"/>
      <c r="J262" s="102"/>
      <c r="K262" s="102"/>
      <c r="L262" s="102"/>
      <c r="M262" s="102"/>
      <c r="N262" s="102"/>
      <c r="O262" s="102"/>
      <c r="P262" s="102"/>
      <c r="Q262" s="102"/>
      <c r="R262" s="102"/>
      <c r="S262" s="102"/>
      <c r="T262" s="102"/>
      <c r="U262" s="102"/>
      <c r="V262" s="102"/>
      <c r="W262" s="102"/>
      <c r="X262" s="102"/>
      <c r="Y262" s="102"/>
      <c r="Z262" s="102"/>
      <c r="AA262" s="102"/>
      <c r="AB262" s="102"/>
      <c r="AC262" s="102"/>
      <c r="AD262" s="102"/>
      <c r="AE262" s="102"/>
      <c r="AF262" s="102"/>
      <c r="AG262" s="102"/>
      <c r="AH262" s="102"/>
      <c r="AI262" s="102"/>
      <c r="AJ262" s="102"/>
      <c r="AK262" s="102"/>
      <c r="AL262" s="102"/>
      <c r="AM262" s="102"/>
      <c r="AN262" s="59"/>
    </row>
    <row r="263" s="17" customFormat="1" ht="15" spans="1:40">
      <c r="A263" s="101"/>
      <c r="B263" s="283"/>
      <c r="C263" s="67">
        <f>D263+'表七（2）'!C263</f>
        <v>0</v>
      </c>
      <c r="D263" s="67">
        <f t="shared" si="3"/>
        <v>0</v>
      </c>
      <c r="E263" s="102"/>
      <c r="F263" s="102"/>
      <c r="G263" s="102"/>
      <c r="H263" s="102"/>
      <c r="I263" s="102"/>
      <c r="J263" s="102"/>
      <c r="K263" s="102"/>
      <c r="L263" s="102"/>
      <c r="M263" s="102"/>
      <c r="N263" s="102"/>
      <c r="O263" s="102"/>
      <c r="P263" s="102"/>
      <c r="Q263" s="102"/>
      <c r="R263" s="102"/>
      <c r="S263" s="102"/>
      <c r="T263" s="102"/>
      <c r="U263" s="102"/>
      <c r="V263" s="102"/>
      <c r="W263" s="102"/>
      <c r="X263" s="102"/>
      <c r="Y263" s="102"/>
      <c r="Z263" s="102"/>
      <c r="AA263" s="102"/>
      <c r="AB263" s="102"/>
      <c r="AC263" s="102"/>
      <c r="AD263" s="102"/>
      <c r="AE263" s="102"/>
      <c r="AF263" s="102"/>
      <c r="AG263" s="102"/>
      <c r="AH263" s="102"/>
      <c r="AI263" s="102"/>
      <c r="AJ263" s="102"/>
      <c r="AK263" s="102"/>
      <c r="AL263" s="102"/>
      <c r="AM263" s="102"/>
      <c r="AN263" s="59"/>
    </row>
    <row r="264" s="17" customFormat="1" ht="15" spans="1:40">
      <c r="A264" s="101"/>
      <c r="B264" s="283"/>
      <c r="C264" s="67">
        <f>D264+'表七（2）'!C264</f>
        <v>0</v>
      </c>
      <c r="D264" s="67">
        <f t="shared" si="3"/>
        <v>0</v>
      </c>
      <c r="E264" s="102"/>
      <c r="F264" s="102"/>
      <c r="G264" s="102"/>
      <c r="H264" s="102"/>
      <c r="I264" s="102"/>
      <c r="J264" s="102"/>
      <c r="K264" s="102"/>
      <c r="L264" s="102"/>
      <c r="M264" s="102"/>
      <c r="N264" s="102"/>
      <c r="O264" s="102"/>
      <c r="P264" s="102"/>
      <c r="Q264" s="102"/>
      <c r="R264" s="102"/>
      <c r="S264" s="102"/>
      <c r="T264" s="102"/>
      <c r="U264" s="102"/>
      <c r="V264" s="102"/>
      <c r="W264" s="102"/>
      <c r="X264" s="102"/>
      <c r="Y264" s="102"/>
      <c r="Z264" s="102"/>
      <c r="AA264" s="102"/>
      <c r="AB264" s="102"/>
      <c r="AC264" s="102"/>
      <c r="AD264" s="102"/>
      <c r="AE264" s="102"/>
      <c r="AF264" s="102"/>
      <c r="AG264" s="102"/>
      <c r="AH264" s="102"/>
      <c r="AI264" s="102"/>
      <c r="AJ264" s="102"/>
      <c r="AK264" s="102"/>
      <c r="AL264" s="102"/>
      <c r="AM264" s="102"/>
      <c r="AN264" s="59"/>
    </row>
    <row r="265" s="17" customFormat="1" ht="15" spans="1:40">
      <c r="A265" s="101"/>
      <c r="B265" s="283"/>
      <c r="C265" s="67">
        <f>D265+'表七（2）'!C265</f>
        <v>0</v>
      </c>
      <c r="D265" s="67">
        <f t="shared" si="3"/>
        <v>0</v>
      </c>
      <c r="E265" s="102"/>
      <c r="F265" s="102"/>
      <c r="G265" s="102"/>
      <c r="H265" s="102"/>
      <c r="I265" s="102"/>
      <c r="J265" s="102"/>
      <c r="K265" s="102"/>
      <c r="L265" s="102"/>
      <c r="M265" s="102"/>
      <c r="N265" s="102"/>
      <c r="O265" s="102"/>
      <c r="P265" s="102"/>
      <c r="Q265" s="102"/>
      <c r="R265" s="102"/>
      <c r="S265" s="102"/>
      <c r="T265" s="102"/>
      <c r="U265" s="102"/>
      <c r="V265" s="102"/>
      <c r="W265" s="102"/>
      <c r="X265" s="102"/>
      <c r="Y265" s="102"/>
      <c r="Z265" s="102"/>
      <c r="AA265" s="102"/>
      <c r="AB265" s="102"/>
      <c r="AC265" s="102"/>
      <c r="AD265" s="102"/>
      <c r="AE265" s="102"/>
      <c r="AF265" s="102"/>
      <c r="AG265" s="102"/>
      <c r="AH265" s="102"/>
      <c r="AI265" s="102"/>
      <c r="AJ265" s="102"/>
      <c r="AK265" s="102"/>
      <c r="AL265" s="102"/>
      <c r="AM265" s="102"/>
      <c r="AN265" s="59"/>
    </row>
    <row r="266" s="17" customFormat="1" ht="15" spans="1:40">
      <c r="A266" s="101"/>
      <c r="B266" s="283"/>
      <c r="C266" s="67">
        <f>D266+'表七（2）'!C266</f>
        <v>0</v>
      </c>
      <c r="D266" s="67">
        <f t="shared" si="3"/>
        <v>0</v>
      </c>
      <c r="E266" s="102"/>
      <c r="F266" s="102"/>
      <c r="G266" s="102"/>
      <c r="H266" s="102"/>
      <c r="I266" s="102"/>
      <c r="J266" s="102"/>
      <c r="K266" s="102"/>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G266" s="102"/>
      <c r="AH266" s="102"/>
      <c r="AI266" s="102"/>
      <c r="AJ266" s="102"/>
      <c r="AK266" s="102"/>
      <c r="AL266" s="102"/>
      <c r="AM266" s="102"/>
      <c r="AN266" s="59"/>
    </row>
    <row r="267" s="17" customFormat="1" ht="15" spans="1:40">
      <c r="A267" s="101"/>
      <c r="B267" s="283"/>
      <c r="C267" s="67">
        <f>D267+'表七（2）'!C267</f>
        <v>0</v>
      </c>
      <c r="D267" s="67">
        <f t="shared" ref="D267:D330" si="4">SUM(E267:AM267)</f>
        <v>0</v>
      </c>
      <c r="E267" s="102"/>
      <c r="F267" s="102"/>
      <c r="G267" s="102"/>
      <c r="H267" s="102"/>
      <c r="I267" s="102"/>
      <c r="J267" s="102"/>
      <c r="K267" s="102"/>
      <c r="L267" s="102"/>
      <c r="M267" s="102"/>
      <c r="N267" s="102"/>
      <c r="O267" s="102"/>
      <c r="P267" s="102"/>
      <c r="Q267" s="102"/>
      <c r="R267" s="102"/>
      <c r="S267" s="102"/>
      <c r="T267" s="102"/>
      <c r="U267" s="102"/>
      <c r="V267" s="102"/>
      <c r="W267" s="102"/>
      <c r="X267" s="102"/>
      <c r="Y267" s="102"/>
      <c r="Z267" s="102"/>
      <c r="AA267" s="102"/>
      <c r="AB267" s="102"/>
      <c r="AC267" s="102"/>
      <c r="AD267" s="102"/>
      <c r="AE267" s="102"/>
      <c r="AF267" s="102"/>
      <c r="AG267" s="102"/>
      <c r="AH267" s="102"/>
      <c r="AI267" s="102"/>
      <c r="AJ267" s="102"/>
      <c r="AK267" s="102"/>
      <c r="AL267" s="102"/>
      <c r="AM267" s="102"/>
      <c r="AN267" s="59"/>
    </row>
    <row r="268" s="17" customFormat="1" ht="15" spans="1:40">
      <c r="A268" s="101"/>
      <c r="B268" s="283"/>
      <c r="C268" s="67">
        <f>D268+'表七（2）'!C268</f>
        <v>0</v>
      </c>
      <c r="D268" s="67">
        <f t="shared" si="4"/>
        <v>0</v>
      </c>
      <c r="E268" s="102"/>
      <c r="F268" s="102"/>
      <c r="G268" s="102"/>
      <c r="H268" s="102"/>
      <c r="I268" s="102"/>
      <c r="J268" s="102"/>
      <c r="K268" s="102"/>
      <c r="L268" s="102"/>
      <c r="M268" s="102"/>
      <c r="N268" s="102"/>
      <c r="O268" s="102"/>
      <c r="P268" s="102"/>
      <c r="Q268" s="102"/>
      <c r="R268" s="102"/>
      <c r="S268" s="102"/>
      <c r="T268" s="102"/>
      <c r="U268" s="102"/>
      <c r="V268" s="102"/>
      <c r="W268" s="102"/>
      <c r="X268" s="102"/>
      <c r="Y268" s="102"/>
      <c r="Z268" s="102"/>
      <c r="AA268" s="102"/>
      <c r="AB268" s="102"/>
      <c r="AC268" s="102"/>
      <c r="AD268" s="102"/>
      <c r="AE268" s="102"/>
      <c r="AF268" s="102"/>
      <c r="AG268" s="102"/>
      <c r="AH268" s="102"/>
      <c r="AI268" s="102"/>
      <c r="AJ268" s="102"/>
      <c r="AK268" s="102"/>
      <c r="AL268" s="102"/>
      <c r="AM268" s="102"/>
      <c r="AN268" s="59"/>
    </row>
    <row r="269" s="17" customFormat="1" ht="15" spans="1:40">
      <c r="A269" s="101"/>
      <c r="B269" s="283"/>
      <c r="C269" s="67">
        <f>D269+'表七（2）'!C269</f>
        <v>0</v>
      </c>
      <c r="D269" s="67">
        <f t="shared" si="4"/>
        <v>0</v>
      </c>
      <c r="E269" s="102"/>
      <c r="F269" s="102"/>
      <c r="G269" s="102"/>
      <c r="H269" s="102"/>
      <c r="I269" s="102"/>
      <c r="J269" s="102"/>
      <c r="K269" s="102"/>
      <c r="L269" s="102"/>
      <c r="M269" s="102"/>
      <c r="N269" s="102"/>
      <c r="O269" s="102"/>
      <c r="P269" s="102"/>
      <c r="Q269" s="102"/>
      <c r="R269" s="102"/>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59"/>
    </row>
    <row r="270" s="17" customFormat="1" ht="15" spans="1:40">
      <c r="A270" s="101"/>
      <c r="B270" s="283"/>
      <c r="C270" s="67">
        <f>D270+'表七（2）'!C270</f>
        <v>0</v>
      </c>
      <c r="D270" s="67">
        <f t="shared" si="4"/>
        <v>0</v>
      </c>
      <c r="E270" s="102"/>
      <c r="F270" s="102"/>
      <c r="G270" s="102"/>
      <c r="H270" s="102"/>
      <c r="I270" s="102"/>
      <c r="J270" s="102"/>
      <c r="K270" s="102"/>
      <c r="L270" s="102"/>
      <c r="M270" s="102"/>
      <c r="N270" s="102"/>
      <c r="O270" s="102"/>
      <c r="P270" s="102"/>
      <c r="Q270" s="102"/>
      <c r="R270" s="102"/>
      <c r="S270" s="102"/>
      <c r="T270" s="102"/>
      <c r="U270" s="102"/>
      <c r="V270" s="102"/>
      <c r="W270" s="102"/>
      <c r="X270" s="102"/>
      <c r="Y270" s="102"/>
      <c r="Z270" s="102"/>
      <c r="AA270" s="102"/>
      <c r="AB270" s="102"/>
      <c r="AC270" s="102"/>
      <c r="AD270" s="102"/>
      <c r="AE270" s="102"/>
      <c r="AF270" s="102"/>
      <c r="AG270" s="102"/>
      <c r="AH270" s="102"/>
      <c r="AI270" s="102"/>
      <c r="AJ270" s="102"/>
      <c r="AK270" s="102"/>
      <c r="AL270" s="102"/>
      <c r="AM270" s="102"/>
      <c r="AN270" s="59"/>
    </row>
    <row r="271" s="17" customFormat="1" ht="15" spans="1:40">
      <c r="A271" s="101"/>
      <c r="B271" s="283"/>
      <c r="C271" s="67">
        <f>D271+'表七（2）'!C271</f>
        <v>0</v>
      </c>
      <c r="D271" s="67">
        <f t="shared" si="4"/>
        <v>0</v>
      </c>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102"/>
      <c r="AD271" s="102"/>
      <c r="AE271" s="102"/>
      <c r="AF271" s="102"/>
      <c r="AG271" s="102"/>
      <c r="AH271" s="102"/>
      <c r="AI271" s="102"/>
      <c r="AJ271" s="102"/>
      <c r="AK271" s="102"/>
      <c r="AL271" s="102"/>
      <c r="AM271" s="102"/>
      <c r="AN271" s="59"/>
    </row>
    <row r="272" s="17" customFormat="1" ht="15" spans="1:40">
      <c r="A272" s="101"/>
      <c r="B272" s="283"/>
      <c r="C272" s="67">
        <f>D272+'表七（2）'!C272</f>
        <v>0</v>
      </c>
      <c r="D272" s="67">
        <f t="shared" si="4"/>
        <v>0</v>
      </c>
      <c r="E272" s="102"/>
      <c r="F272" s="102"/>
      <c r="G272" s="102"/>
      <c r="H272" s="102"/>
      <c r="I272" s="102"/>
      <c r="J272" s="102"/>
      <c r="K272" s="102"/>
      <c r="L272" s="102"/>
      <c r="M272" s="102"/>
      <c r="N272" s="102"/>
      <c r="O272" s="102"/>
      <c r="P272" s="102"/>
      <c r="Q272" s="102"/>
      <c r="R272" s="102"/>
      <c r="S272" s="102"/>
      <c r="T272" s="102"/>
      <c r="U272" s="102"/>
      <c r="V272" s="102"/>
      <c r="W272" s="102"/>
      <c r="X272" s="102"/>
      <c r="Y272" s="102"/>
      <c r="Z272" s="102"/>
      <c r="AA272" s="102"/>
      <c r="AB272" s="102"/>
      <c r="AC272" s="102"/>
      <c r="AD272" s="102"/>
      <c r="AE272" s="102"/>
      <c r="AF272" s="102"/>
      <c r="AG272" s="102"/>
      <c r="AH272" s="102"/>
      <c r="AI272" s="102"/>
      <c r="AJ272" s="102"/>
      <c r="AK272" s="102"/>
      <c r="AL272" s="102"/>
      <c r="AM272" s="102"/>
      <c r="AN272" s="59"/>
    </row>
    <row r="273" s="17" customFormat="1" ht="15" spans="1:40">
      <c r="A273" s="101"/>
      <c r="B273" s="283"/>
      <c r="C273" s="67">
        <f>D273+'表七（2）'!C273</f>
        <v>0</v>
      </c>
      <c r="D273" s="67">
        <f t="shared" si="4"/>
        <v>0</v>
      </c>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102"/>
      <c r="AD273" s="102"/>
      <c r="AE273" s="102"/>
      <c r="AF273" s="102"/>
      <c r="AG273" s="102"/>
      <c r="AH273" s="102"/>
      <c r="AI273" s="102"/>
      <c r="AJ273" s="102"/>
      <c r="AK273" s="102"/>
      <c r="AL273" s="102"/>
      <c r="AM273" s="102"/>
      <c r="AN273" s="59"/>
    </row>
    <row r="274" s="17" customFormat="1" ht="15" spans="1:40">
      <c r="A274" s="101"/>
      <c r="B274" s="283"/>
      <c r="C274" s="67">
        <f>D274+'表七（2）'!C274</f>
        <v>0</v>
      </c>
      <c r="D274" s="67">
        <f t="shared" si="4"/>
        <v>0</v>
      </c>
      <c r="E274" s="102"/>
      <c r="F274" s="102"/>
      <c r="G274" s="102"/>
      <c r="H274" s="102"/>
      <c r="I274" s="102"/>
      <c r="J274" s="102"/>
      <c r="K274" s="102"/>
      <c r="L274" s="102"/>
      <c r="M274" s="102"/>
      <c r="N274" s="102"/>
      <c r="O274" s="102"/>
      <c r="P274" s="102"/>
      <c r="Q274" s="102"/>
      <c r="R274" s="102"/>
      <c r="S274" s="102"/>
      <c r="T274" s="102"/>
      <c r="U274" s="102"/>
      <c r="V274" s="102"/>
      <c r="W274" s="102"/>
      <c r="X274" s="102"/>
      <c r="Y274" s="102"/>
      <c r="Z274" s="102"/>
      <c r="AA274" s="102"/>
      <c r="AB274" s="102"/>
      <c r="AC274" s="102"/>
      <c r="AD274" s="102"/>
      <c r="AE274" s="102"/>
      <c r="AF274" s="102"/>
      <c r="AG274" s="102"/>
      <c r="AH274" s="102"/>
      <c r="AI274" s="102"/>
      <c r="AJ274" s="102"/>
      <c r="AK274" s="102"/>
      <c r="AL274" s="102"/>
      <c r="AM274" s="102"/>
      <c r="AN274" s="59"/>
    </row>
    <row r="275" s="17" customFormat="1" ht="15" spans="1:40">
      <c r="A275" s="101"/>
      <c r="B275" s="283"/>
      <c r="C275" s="67">
        <f>D275+'表七（2）'!C275</f>
        <v>0</v>
      </c>
      <c r="D275" s="67">
        <f t="shared" si="4"/>
        <v>0</v>
      </c>
      <c r="E275" s="102"/>
      <c r="F275" s="102"/>
      <c r="G275" s="102"/>
      <c r="H275" s="102"/>
      <c r="I275" s="102"/>
      <c r="J275" s="102"/>
      <c r="K275" s="102"/>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G275" s="102"/>
      <c r="AH275" s="102"/>
      <c r="AI275" s="102"/>
      <c r="AJ275" s="102"/>
      <c r="AK275" s="102"/>
      <c r="AL275" s="102"/>
      <c r="AM275" s="102"/>
      <c r="AN275" s="59"/>
    </row>
    <row r="276" s="17" customFormat="1" ht="15" spans="1:40">
      <c r="A276" s="101"/>
      <c r="B276" s="283"/>
      <c r="C276" s="67">
        <f>D276+'表七（2）'!C276</f>
        <v>0</v>
      </c>
      <c r="D276" s="67">
        <f t="shared" si="4"/>
        <v>0</v>
      </c>
      <c r="E276" s="102"/>
      <c r="F276" s="102"/>
      <c r="G276" s="102"/>
      <c r="H276" s="102"/>
      <c r="I276" s="102"/>
      <c r="J276" s="102"/>
      <c r="K276" s="102"/>
      <c r="L276" s="102"/>
      <c r="M276" s="102"/>
      <c r="N276" s="102"/>
      <c r="O276" s="102"/>
      <c r="P276" s="102"/>
      <c r="Q276" s="102"/>
      <c r="R276" s="102"/>
      <c r="S276" s="102"/>
      <c r="T276" s="102"/>
      <c r="U276" s="102"/>
      <c r="V276" s="102"/>
      <c r="W276" s="102"/>
      <c r="X276" s="102"/>
      <c r="Y276" s="102"/>
      <c r="Z276" s="102"/>
      <c r="AA276" s="102"/>
      <c r="AB276" s="102"/>
      <c r="AC276" s="102"/>
      <c r="AD276" s="102"/>
      <c r="AE276" s="102"/>
      <c r="AF276" s="102"/>
      <c r="AG276" s="102"/>
      <c r="AH276" s="102"/>
      <c r="AI276" s="102"/>
      <c r="AJ276" s="102"/>
      <c r="AK276" s="102"/>
      <c r="AL276" s="102"/>
      <c r="AM276" s="102"/>
      <c r="AN276" s="59"/>
    </row>
    <row r="277" s="17" customFormat="1" ht="15" spans="1:40">
      <c r="A277" s="101"/>
      <c r="B277" s="283"/>
      <c r="C277" s="67">
        <f>D277+'表七（2）'!C277</f>
        <v>0</v>
      </c>
      <c r="D277" s="67">
        <f t="shared" si="4"/>
        <v>0</v>
      </c>
      <c r="E277" s="102"/>
      <c r="F277" s="102"/>
      <c r="G277" s="102"/>
      <c r="H277" s="102"/>
      <c r="I277" s="102"/>
      <c r="J277" s="102"/>
      <c r="K277" s="102"/>
      <c r="L277" s="102"/>
      <c r="M277" s="102"/>
      <c r="N277" s="102"/>
      <c r="O277" s="102"/>
      <c r="P277" s="102"/>
      <c r="Q277" s="102"/>
      <c r="R277" s="102"/>
      <c r="S277" s="102"/>
      <c r="T277" s="102"/>
      <c r="U277" s="102"/>
      <c r="V277" s="102"/>
      <c r="W277" s="102"/>
      <c r="X277" s="102"/>
      <c r="Y277" s="102"/>
      <c r="Z277" s="102"/>
      <c r="AA277" s="102"/>
      <c r="AB277" s="102"/>
      <c r="AC277" s="102"/>
      <c r="AD277" s="102"/>
      <c r="AE277" s="102"/>
      <c r="AF277" s="102"/>
      <c r="AG277" s="102"/>
      <c r="AH277" s="102"/>
      <c r="AI277" s="102"/>
      <c r="AJ277" s="102"/>
      <c r="AK277" s="102"/>
      <c r="AL277" s="102"/>
      <c r="AM277" s="102"/>
      <c r="AN277" s="59"/>
    </row>
    <row r="278" s="17" customFormat="1" ht="15" spans="1:40">
      <c r="A278" s="101"/>
      <c r="B278" s="283"/>
      <c r="C278" s="67">
        <f>D278+'表七（2）'!C278</f>
        <v>0</v>
      </c>
      <c r="D278" s="67">
        <f t="shared" si="4"/>
        <v>0</v>
      </c>
      <c r="E278" s="102"/>
      <c r="F278" s="102"/>
      <c r="G278" s="102"/>
      <c r="H278" s="102"/>
      <c r="I278" s="102"/>
      <c r="J278" s="102"/>
      <c r="K278" s="102"/>
      <c r="L278" s="102"/>
      <c r="M278" s="102"/>
      <c r="N278" s="102"/>
      <c r="O278" s="102"/>
      <c r="P278" s="102"/>
      <c r="Q278" s="102"/>
      <c r="R278" s="102"/>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c r="AN278" s="59"/>
    </row>
    <row r="279" s="17" customFormat="1" ht="15" spans="1:40">
      <c r="A279" s="101"/>
      <c r="B279" s="283"/>
      <c r="C279" s="67">
        <f>D279+'表七（2）'!C279</f>
        <v>0</v>
      </c>
      <c r="D279" s="67">
        <f t="shared" si="4"/>
        <v>0</v>
      </c>
      <c r="E279" s="102"/>
      <c r="F279" s="102"/>
      <c r="G279" s="102"/>
      <c r="H279" s="102"/>
      <c r="I279" s="102"/>
      <c r="J279" s="102"/>
      <c r="K279" s="102"/>
      <c r="L279" s="102"/>
      <c r="M279" s="102"/>
      <c r="N279" s="102"/>
      <c r="O279" s="102"/>
      <c r="P279" s="102"/>
      <c r="Q279" s="102"/>
      <c r="R279" s="102"/>
      <c r="S279" s="102"/>
      <c r="T279" s="102"/>
      <c r="U279" s="102"/>
      <c r="V279" s="102"/>
      <c r="W279" s="102"/>
      <c r="X279" s="102"/>
      <c r="Y279" s="102"/>
      <c r="Z279" s="102"/>
      <c r="AA279" s="102"/>
      <c r="AB279" s="102"/>
      <c r="AC279" s="102"/>
      <c r="AD279" s="102"/>
      <c r="AE279" s="102"/>
      <c r="AF279" s="102"/>
      <c r="AG279" s="102"/>
      <c r="AH279" s="102"/>
      <c r="AI279" s="102"/>
      <c r="AJ279" s="102"/>
      <c r="AK279" s="102"/>
      <c r="AL279" s="102"/>
      <c r="AM279" s="102"/>
      <c r="AN279" s="59"/>
    </row>
    <row r="280" s="17" customFormat="1" ht="15" spans="1:40">
      <c r="A280" s="101"/>
      <c r="B280" s="283"/>
      <c r="C280" s="67">
        <f>D280+'表七（2）'!C280</f>
        <v>0</v>
      </c>
      <c r="D280" s="67">
        <f t="shared" si="4"/>
        <v>0</v>
      </c>
      <c r="E280" s="102"/>
      <c r="F280" s="102"/>
      <c r="G280" s="102"/>
      <c r="H280" s="102"/>
      <c r="I280" s="102"/>
      <c r="J280" s="102"/>
      <c r="K280" s="102"/>
      <c r="L280" s="102"/>
      <c r="M280" s="102"/>
      <c r="N280" s="102"/>
      <c r="O280" s="102"/>
      <c r="P280" s="102"/>
      <c r="Q280" s="102"/>
      <c r="R280" s="102"/>
      <c r="S280" s="102"/>
      <c r="T280" s="102"/>
      <c r="U280" s="102"/>
      <c r="V280" s="102"/>
      <c r="W280" s="102"/>
      <c r="X280" s="102"/>
      <c r="Y280" s="102"/>
      <c r="Z280" s="102"/>
      <c r="AA280" s="102"/>
      <c r="AB280" s="102"/>
      <c r="AC280" s="102"/>
      <c r="AD280" s="102"/>
      <c r="AE280" s="102"/>
      <c r="AF280" s="102"/>
      <c r="AG280" s="102"/>
      <c r="AH280" s="102"/>
      <c r="AI280" s="102"/>
      <c r="AJ280" s="102"/>
      <c r="AK280" s="102"/>
      <c r="AL280" s="102"/>
      <c r="AM280" s="102"/>
      <c r="AN280" s="59"/>
    </row>
    <row r="281" s="17" customFormat="1" ht="15" spans="1:40">
      <c r="A281" s="101"/>
      <c r="B281" s="283"/>
      <c r="C281" s="67">
        <f>D281+'表七（2）'!C281</f>
        <v>0</v>
      </c>
      <c r="D281" s="67">
        <f t="shared" si="4"/>
        <v>0</v>
      </c>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102"/>
      <c r="AD281" s="102"/>
      <c r="AE281" s="102"/>
      <c r="AF281" s="102"/>
      <c r="AG281" s="102"/>
      <c r="AH281" s="102"/>
      <c r="AI281" s="102"/>
      <c r="AJ281" s="102"/>
      <c r="AK281" s="102"/>
      <c r="AL281" s="102"/>
      <c r="AM281" s="102"/>
      <c r="AN281" s="59"/>
    </row>
    <row r="282" s="17" customFormat="1" ht="15" spans="1:40">
      <c r="A282" s="101"/>
      <c r="B282" s="283"/>
      <c r="C282" s="67">
        <f>D282+'表七（2）'!C282</f>
        <v>0</v>
      </c>
      <c r="D282" s="67">
        <f t="shared" si="4"/>
        <v>0</v>
      </c>
      <c r="E282" s="102"/>
      <c r="F282" s="102"/>
      <c r="G282" s="102"/>
      <c r="H282" s="102"/>
      <c r="I282" s="102"/>
      <c r="J282" s="102"/>
      <c r="K282" s="102"/>
      <c r="L282" s="102"/>
      <c r="M282" s="102"/>
      <c r="N282" s="102"/>
      <c r="O282" s="102"/>
      <c r="P282" s="102"/>
      <c r="Q282" s="102"/>
      <c r="R282" s="102"/>
      <c r="S282" s="102"/>
      <c r="T282" s="102"/>
      <c r="U282" s="102"/>
      <c r="V282" s="102"/>
      <c r="W282" s="102"/>
      <c r="X282" s="102"/>
      <c r="Y282" s="102"/>
      <c r="Z282" s="102"/>
      <c r="AA282" s="102"/>
      <c r="AB282" s="102"/>
      <c r="AC282" s="102"/>
      <c r="AD282" s="102"/>
      <c r="AE282" s="102"/>
      <c r="AF282" s="102"/>
      <c r="AG282" s="102"/>
      <c r="AH282" s="102"/>
      <c r="AI282" s="102"/>
      <c r="AJ282" s="102"/>
      <c r="AK282" s="102"/>
      <c r="AL282" s="102"/>
      <c r="AM282" s="102"/>
      <c r="AN282" s="59"/>
    </row>
    <row r="283" s="17" customFormat="1" ht="15" spans="1:40">
      <c r="A283" s="101"/>
      <c r="B283" s="283"/>
      <c r="C283" s="67">
        <f>D283+'表七（2）'!C283</f>
        <v>0</v>
      </c>
      <c r="D283" s="67">
        <f t="shared" si="4"/>
        <v>0</v>
      </c>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102"/>
      <c r="AD283" s="102"/>
      <c r="AE283" s="102"/>
      <c r="AF283" s="102"/>
      <c r="AG283" s="102"/>
      <c r="AH283" s="102"/>
      <c r="AI283" s="102"/>
      <c r="AJ283" s="102"/>
      <c r="AK283" s="102"/>
      <c r="AL283" s="102"/>
      <c r="AM283" s="102"/>
      <c r="AN283" s="59"/>
    </row>
    <row r="284" s="17" customFormat="1" ht="15" spans="1:40">
      <c r="A284" s="101"/>
      <c r="B284" s="283"/>
      <c r="C284" s="67">
        <f>D284+'表七（2）'!C284</f>
        <v>0</v>
      </c>
      <c r="D284" s="67">
        <f t="shared" si="4"/>
        <v>0</v>
      </c>
      <c r="E284" s="102"/>
      <c r="F284" s="102"/>
      <c r="G284" s="102"/>
      <c r="H284" s="102"/>
      <c r="I284" s="102"/>
      <c r="J284" s="102"/>
      <c r="K284" s="102"/>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G284" s="102"/>
      <c r="AH284" s="102"/>
      <c r="AI284" s="102"/>
      <c r="AJ284" s="102"/>
      <c r="AK284" s="102"/>
      <c r="AL284" s="102"/>
      <c r="AM284" s="102"/>
      <c r="AN284" s="59"/>
    </row>
    <row r="285" s="17" customFormat="1" ht="15" spans="1:40">
      <c r="A285" s="101"/>
      <c r="B285" s="283"/>
      <c r="C285" s="67">
        <f>D285+'表七（2）'!C285</f>
        <v>0</v>
      </c>
      <c r="D285" s="67">
        <f t="shared" si="4"/>
        <v>0</v>
      </c>
      <c r="E285" s="102"/>
      <c r="F285" s="102"/>
      <c r="G285" s="102"/>
      <c r="H285" s="102"/>
      <c r="I285" s="102"/>
      <c r="J285" s="102"/>
      <c r="K285" s="102"/>
      <c r="L285" s="102"/>
      <c r="M285" s="102"/>
      <c r="N285" s="102"/>
      <c r="O285" s="102"/>
      <c r="P285" s="102"/>
      <c r="Q285" s="102"/>
      <c r="R285" s="102"/>
      <c r="S285" s="102"/>
      <c r="T285" s="102"/>
      <c r="U285" s="102"/>
      <c r="V285" s="102"/>
      <c r="W285" s="102"/>
      <c r="X285" s="102"/>
      <c r="Y285" s="102"/>
      <c r="Z285" s="102"/>
      <c r="AA285" s="102"/>
      <c r="AB285" s="102"/>
      <c r="AC285" s="102"/>
      <c r="AD285" s="102"/>
      <c r="AE285" s="102"/>
      <c r="AF285" s="102"/>
      <c r="AG285" s="102"/>
      <c r="AH285" s="102"/>
      <c r="AI285" s="102"/>
      <c r="AJ285" s="102"/>
      <c r="AK285" s="102"/>
      <c r="AL285" s="102"/>
      <c r="AM285" s="102"/>
      <c r="AN285" s="59"/>
    </row>
    <row r="286" s="17" customFormat="1" ht="15" spans="1:40">
      <c r="A286" s="101"/>
      <c r="B286" s="283"/>
      <c r="C286" s="67">
        <f>D286+'表七（2）'!C286</f>
        <v>0</v>
      </c>
      <c r="D286" s="67">
        <f t="shared" si="4"/>
        <v>0</v>
      </c>
      <c r="E286" s="102"/>
      <c r="F286" s="102"/>
      <c r="G286" s="102"/>
      <c r="H286" s="102"/>
      <c r="I286" s="102"/>
      <c r="J286" s="102"/>
      <c r="K286" s="102"/>
      <c r="L286" s="102"/>
      <c r="M286" s="102"/>
      <c r="N286" s="102"/>
      <c r="O286" s="102"/>
      <c r="P286" s="102"/>
      <c r="Q286" s="102"/>
      <c r="R286" s="102"/>
      <c r="S286" s="102"/>
      <c r="T286" s="102"/>
      <c r="U286" s="102"/>
      <c r="V286" s="102"/>
      <c r="W286" s="102"/>
      <c r="X286" s="102"/>
      <c r="Y286" s="102"/>
      <c r="Z286" s="102"/>
      <c r="AA286" s="102"/>
      <c r="AB286" s="102"/>
      <c r="AC286" s="102"/>
      <c r="AD286" s="102"/>
      <c r="AE286" s="102"/>
      <c r="AF286" s="102"/>
      <c r="AG286" s="102"/>
      <c r="AH286" s="102"/>
      <c r="AI286" s="102"/>
      <c r="AJ286" s="102"/>
      <c r="AK286" s="102"/>
      <c r="AL286" s="102"/>
      <c r="AM286" s="102"/>
      <c r="AN286" s="59"/>
    </row>
    <row r="287" s="17" customFormat="1" ht="15" spans="1:40">
      <c r="A287" s="101"/>
      <c r="B287" s="283"/>
      <c r="C287" s="67">
        <f>D287+'表七（2）'!C287</f>
        <v>0</v>
      </c>
      <c r="D287" s="67">
        <f t="shared" si="4"/>
        <v>0</v>
      </c>
      <c r="E287" s="102"/>
      <c r="F287" s="102"/>
      <c r="G287" s="102"/>
      <c r="H287" s="102"/>
      <c r="I287" s="102"/>
      <c r="J287" s="102"/>
      <c r="K287" s="102"/>
      <c r="L287" s="102"/>
      <c r="M287" s="102"/>
      <c r="N287" s="102"/>
      <c r="O287" s="102"/>
      <c r="P287" s="102"/>
      <c r="Q287" s="102"/>
      <c r="R287" s="102"/>
      <c r="S287" s="102"/>
      <c r="T287" s="102"/>
      <c r="U287" s="102"/>
      <c r="V287" s="102"/>
      <c r="W287" s="102"/>
      <c r="X287" s="102"/>
      <c r="Y287" s="102"/>
      <c r="Z287" s="102"/>
      <c r="AA287" s="102"/>
      <c r="AB287" s="102"/>
      <c r="AC287" s="102"/>
      <c r="AD287" s="102"/>
      <c r="AE287" s="102"/>
      <c r="AF287" s="102"/>
      <c r="AG287" s="102"/>
      <c r="AH287" s="102"/>
      <c r="AI287" s="102"/>
      <c r="AJ287" s="102"/>
      <c r="AK287" s="102"/>
      <c r="AL287" s="102"/>
      <c r="AM287" s="102"/>
      <c r="AN287" s="59"/>
    </row>
    <row r="288" s="17" customFormat="1" ht="15" spans="1:40">
      <c r="A288" s="101"/>
      <c r="B288" s="283"/>
      <c r="C288" s="67">
        <f>D288+'表七（2）'!C288</f>
        <v>0</v>
      </c>
      <c r="D288" s="67">
        <f t="shared" si="4"/>
        <v>0</v>
      </c>
      <c r="E288" s="102"/>
      <c r="F288" s="102"/>
      <c r="G288" s="102"/>
      <c r="H288" s="102"/>
      <c r="I288" s="102"/>
      <c r="J288" s="102"/>
      <c r="K288" s="102"/>
      <c r="L288" s="102"/>
      <c r="M288" s="102"/>
      <c r="N288" s="102"/>
      <c r="O288" s="102"/>
      <c r="P288" s="102"/>
      <c r="Q288" s="102"/>
      <c r="R288" s="102"/>
      <c r="S288" s="102"/>
      <c r="T288" s="102"/>
      <c r="U288" s="102"/>
      <c r="V288" s="102"/>
      <c r="W288" s="102"/>
      <c r="X288" s="102"/>
      <c r="Y288" s="102"/>
      <c r="Z288" s="102"/>
      <c r="AA288" s="102"/>
      <c r="AB288" s="102"/>
      <c r="AC288" s="102"/>
      <c r="AD288" s="102"/>
      <c r="AE288" s="102"/>
      <c r="AF288" s="102"/>
      <c r="AG288" s="102"/>
      <c r="AH288" s="102"/>
      <c r="AI288" s="102"/>
      <c r="AJ288" s="102"/>
      <c r="AK288" s="102"/>
      <c r="AL288" s="102"/>
      <c r="AM288" s="102"/>
      <c r="AN288" s="59"/>
    </row>
    <row r="289" s="17" customFormat="1" ht="15" spans="1:40">
      <c r="A289" s="101"/>
      <c r="B289" s="283"/>
      <c r="C289" s="67">
        <f>D289+'表七（2）'!C289</f>
        <v>0</v>
      </c>
      <c r="D289" s="67">
        <f t="shared" si="4"/>
        <v>0</v>
      </c>
      <c r="E289" s="102"/>
      <c r="F289" s="102"/>
      <c r="G289" s="102"/>
      <c r="H289" s="102"/>
      <c r="I289" s="102"/>
      <c r="J289" s="102"/>
      <c r="K289" s="102"/>
      <c r="L289" s="102"/>
      <c r="M289" s="102"/>
      <c r="N289" s="102"/>
      <c r="O289" s="102"/>
      <c r="P289" s="102"/>
      <c r="Q289" s="102"/>
      <c r="R289" s="102"/>
      <c r="S289" s="102"/>
      <c r="T289" s="102"/>
      <c r="U289" s="102"/>
      <c r="V289" s="102"/>
      <c r="W289" s="102"/>
      <c r="X289" s="102"/>
      <c r="Y289" s="102"/>
      <c r="Z289" s="102"/>
      <c r="AA289" s="102"/>
      <c r="AB289" s="102"/>
      <c r="AC289" s="102"/>
      <c r="AD289" s="102"/>
      <c r="AE289" s="102"/>
      <c r="AF289" s="102"/>
      <c r="AG289" s="102"/>
      <c r="AH289" s="102"/>
      <c r="AI289" s="102"/>
      <c r="AJ289" s="102"/>
      <c r="AK289" s="102"/>
      <c r="AL289" s="102"/>
      <c r="AM289" s="102"/>
      <c r="AN289" s="59"/>
    </row>
    <row r="290" s="17" customFormat="1" ht="15" spans="1:40">
      <c r="A290" s="101"/>
      <c r="B290" s="283"/>
      <c r="C290" s="67">
        <f>D290+'表七（2）'!C290</f>
        <v>0</v>
      </c>
      <c r="D290" s="67">
        <f t="shared" si="4"/>
        <v>0</v>
      </c>
      <c r="E290" s="102"/>
      <c r="F290" s="102"/>
      <c r="G290" s="102"/>
      <c r="H290" s="102"/>
      <c r="I290" s="102"/>
      <c r="J290" s="102"/>
      <c r="K290" s="102"/>
      <c r="L290" s="102"/>
      <c r="M290" s="102"/>
      <c r="N290" s="102"/>
      <c r="O290" s="102"/>
      <c r="P290" s="102"/>
      <c r="Q290" s="102"/>
      <c r="R290" s="102"/>
      <c r="S290" s="102"/>
      <c r="T290" s="102"/>
      <c r="U290" s="102"/>
      <c r="V290" s="102"/>
      <c r="W290" s="102"/>
      <c r="X290" s="102"/>
      <c r="Y290" s="102"/>
      <c r="Z290" s="102"/>
      <c r="AA290" s="102"/>
      <c r="AB290" s="102"/>
      <c r="AC290" s="102"/>
      <c r="AD290" s="102"/>
      <c r="AE290" s="102"/>
      <c r="AF290" s="102"/>
      <c r="AG290" s="102"/>
      <c r="AH290" s="102"/>
      <c r="AI290" s="102"/>
      <c r="AJ290" s="102"/>
      <c r="AK290" s="102"/>
      <c r="AL290" s="102"/>
      <c r="AM290" s="102"/>
      <c r="AN290" s="59"/>
    </row>
    <row r="291" s="17" customFormat="1" ht="15" spans="1:40">
      <c r="A291" s="101"/>
      <c r="B291" s="283"/>
      <c r="C291" s="67">
        <f>D291+'表七（2）'!C291</f>
        <v>0</v>
      </c>
      <c r="D291" s="67">
        <f t="shared" si="4"/>
        <v>0</v>
      </c>
      <c r="E291" s="102"/>
      <c r="F291" s="102"/>
      <c r="G291" s="102"/>
      <c r="H291" s="102"/>
      <c r="I291" s="102"/>
      <c r="J291" s="102"/>
      <c r="K291" s="102"/>
      <c r="L291" s="102"/>
      <c r="M291" s="102"/>
      <c r="N291" s="102"/>
      <c r="O291" s="102"/>
      <c r="P291" s="102"/>
      <c r="Q291" s="102"/>
      <c r="R291" s="102"/>
      <c r="S291" s="102"/>
      <c r="T291" s="102"/>
      <c r="U291" s="102"/>
      <c r="V291" s="102"/>
      <c r="W291" s="102"/>
      <c r="X291" s="102"/>
      <c r="Y291" s="102"/>
      <c r="Z291" s="102"/>
      <c r="AA291" s="102"/>
      <c r="AB291" s="102"/>
      <c r="AC291" s="102"/>
      <c r="AD291" s="102"/>
      <c r="AE291" s="102"/>
      <c r="AF291" s="102"/>
      <c r="AG291" s="102"/>
      <c r="AH291" s="102"/>
      <c r="AI291" s="102"/>
      <c r="AJ291" s="102"/>
      <c r="AK291" s="102"/>
      <c r="AL291" s="102"/>
      <c r="AM291" s="102"/>
      <c r="AN291" s="59"/>
    </row>
    <row r="292" s="17" customFormat="1" ht="15" spans="1:40">
      <c r="A292" s="101"/>
      <c r="B292" s="283"/>
      <c r="C292" s="67">
        <f>D292+'表七（2）'!C292</f>
        <v>0</v>
      </c>
      <c r="D292" s="67">
        <f t="shared" si="4"/>
        <v>0</v>
      </c>
      <c r="E292" s="102"/>
      <c r="F292" s="102"/>
      <c r="G292" s="102"/>
      <c r="H292" s="102"/>
      <c r="I292" s="102"/>
      <c r="J292" s="102"/>
      <c r="K292" s="102"/>
      <c r="L292" s="102"/>
      <c r="M292" s="102"/>
      <c r="N292" s="102"/>
      <c r="O292" s="102"/>
      <c r="P292" s="102"/>
      <c r="Q292" s="102"/>
      <c r="R292" s="102"/>
      <c r="S292" s="102"/>
      <c r="T292" s="102"/>
      <c r="U292" s="102"/>
      <c r="V292" s="102"/>
      <c r="W292" s="102"/>
      <c r="X292" s="102"/>
      <c r="Y292" s="102"/>
      <c r="Z292" s="102"/>
      <c r="AA292" s="102"/>
      <c r="AB292" s="102"/>
      <c r="AC292" s="102"/>
      <c r="AD292" s="102"/>
      <c r="AE292" s="102"/>
      <c r="AF292" s="102"/>
      <c r="AG292" s="102"/>
      <c r="AH292" s="102"/>
      <c r="AI292" s="102"/>
      <c r="AJ292" s="102"/>
      <c r="AK292" s="102"/>
      <c r="AL292" s="102"/>
      <c r="AM292" s="102"/>
      <c r="AN292" s="59"/>
    </row>
    <row r="293" s="17" customFormat="1" ht="15" spans="1:40">
      <c r="A293" s="101"/>
      <c r="B293" s="283"/>
      <c r="C293" s="67">
        <f>D293+'表七（2）'!C293</f>
        <v>0</v>
      </c>
      <c r="D293" s="67">
        <f t="shared" si="4"/>
        <v>0</v>
      </c>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G293" s="102"/>
      <c r="AH293" s="102"/>
      <c r="AI293" s="102"/>
      <c r="AJ293" s="102"/>
      <c r="AK293" s="102"/>
      <c r="AL293" s="102"/>
      <c r="AM293" s="102"/>
      <c r="AN293" s="59"/>
    </row>
    <row r="294" s="17" customFormat="1" ht="15" spans="1:40">
      <c r="A294" s="101"/>
      <c r="B294" s="283"/>
      <c r="C294" s="67">
        <f>D294+'表七（2）'!C294</f>
        <v>0</v>
      </c>
      <c r="D294" s="67">
        <f t="shared" si="4"/>
        <v>0</v>
      </c>
      <c r="E294" s="102"/>
      <c r="F294" s="102"/>
      <c r="G294" s="102"/>
      <c r="H294" s="102"/>
      <c r="I294" s="102"/>
      <c r="J294" s="102"/>
      <c r="K294" s="102"/>
      <c r="L294" s="102"/>
      <c r="M294" s="102"/>
      <c r="N294" s="102"/>
      <c r="O294" s="102"/>
      <c r="P294" s="102"/>
      <c r="Q294" s="102"/>
      <c r="R294" s="102"/>
      <c r="S294" s="102"/>
      <c r="T294" s="102"/>
      <c r="U294" s="102"/>
      <c r="V294" s="102"/>
      <c r="W294" s="102"/>
      <c r="X294" s="102"/>
      <c r="Y294" s="102"/>
      <c r="Z294" s="102"/>
      <c r="AA294" s="102"/>
      <c r="AB294" s="102"/>
      <c r="AC294" s="102"/>
      <c r="AD294" s="102"/>
      <c r="AE294" s="102"/>
      <c r="AF294" s="102"/>
      <c r="AG294" s="102"/>
      <c r="AH294" s="102"/>
      <c r="AI294" s="102"/>
      <c r="AJ294" s="102"/>
      <c r="AK294" s="102"/>
      <c r="AL294" s="102"/>
      <c r="AM294" s="102"/>
      <c r="AN294" s="59"/>
    </row>
    <row r="295" s="17" customFormat="1" ht="15" spans="1:40">
      <c r="A295" s="101"/>
      <c r="B295" s="283"/>
      <c r="C295" s="67">
        <f>D295+'表七（2）'!C295</f>
        <v>0</v>
      </c>
      <c r="D295" s="67">
        <f t="shared" si="4"/>
        <v>0</v>
      </c>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102"/>
      <c r="AD295" s="102"/>
      <c r="AE295" s="102"/>
      <c r="AF295" s="102"/>
      <c r="AG295" s="102"/>
      <c r="AH295" s="102"/>
      <c r="AI295" s="102"/>
      <c r="AJ295" s="102"/>
      <c r="AK295" s="102"/>
      <c r="AL295" s="102"/>
      <c r="AM295" s="102"/>
      <c r="AN295" s="59"/>
    </row>
    <row r="296" s="17" customFormat="1" ht="15" spans="1:40">
      <c r="A296" s="101"/>
      <c r="B296" s="283"/>
      <c r="C296" s="67">
        <f>D296+'表七（2）'!C296</f>
        <v>0</v>
      </c>
      <c r="D296" s="67">
        <f t="shared" si="4"/>
        <v>0</v>
      </c>
      <c r="E296" s="102"/>
      <c r="F296" s="102"/>
      <c r="G296" s="102"/>
      <c r="H296" s="102"/>
      <c r="I296" s="102"/>
      <c r="J296" s="102"/>
      <c r="K296" s="102"/>
      <c r="L296" s="102"/>
      <c r="M296" s="102"/>
      <c r="N296" s="102"/>
      <c r="O296" s="102"/>
      <c r="P296" s="102"/>
      <c r="Q296" s="102"/>
      <c r="R296" s="102"/>
      <c r="S296" s="102"/>
      <c r="T296" s="102"/>
      <c r="U296" s="102"/>
      <c r="V296" s="102"/>
      <c r="W296" s="102"/>
      <c r="X296" s="102"/>
      <c r="Y296" s="102"/>
      <c r="Z296" s="102"/>
      <c r="AA296" s="102"/>
      <c r="AB296" s="102"/>
      <c r="AC296" s="102"/>
      <c r="AD296" s="102"/>
      <c r="AE296" s="102"/>
      <c r="AF296" s="102"/>
      <c r="AG296" s="102"/>
      <c r="AH296" s="102"/>
      <c r="AI296" s="102"/>
      <c r="AJ296" s="102"/>
      <c r="AK296" s="102"/>
      <c r="AL296" s="102"/>
      <c r="AM296" s="102"/>
      <c r="AN296" s="59"/>
    </row>
    <row r="297" s="17" customFormat="1" ht="15" spans="1:40">
      <c r="A297" s="101"/>
      <c r="B297" s="283"/>
      <c r="C297" s="67">
        <f>D297+'表七（2）'!C297</f>
        <v>0</v>
      </c>
      <c r="D297" s="67">
        <f t="shared" si="4"/>
        <v>0</v>
      </c>
      <c r="E297" s="102"/>
      <c r="F297" s="102"/>
      <c r="G297" s="102"/>
      <c r="H297" s="102"/>
      <c r="I297" s="102"/>
      <c r="J297" s="102"/>
      <c r="K297" s="102"/>
      <c r="L297" s="102"/>
      <c r="M297" s="102"/>
      <c r="N297" s="102"/>
      <c r="O297" s="102"/>
      <c r="P297" s="102"/>
      <c r="Q297" s="102"/>
      <c r="R297" s="102"/>
      <c r="S297" s="102"/>
      <c r="T297" s="102"/>
      <c r="U297" s="102"/>
      <c r="V297" s="102"/>
      <c r="W297" s="102"/>
      <c r="X297" s="102"/>
      <c r="Y297" s="102"/>
      <c r="Z297" s="102"/>
      <c r="AA297" s="102"/>
      <c r="AB297" s="102"/>
      <c r="AC297" s="102"/>
      <c r="AD297" s="102"/>
      <c r="AE297" s="102"/>
      <c r="AF297" s="102"/>
      <c r="AG297" s="102"/>
      <c r="AH297" s="102"/>
      <c r="AI297" s="102"/>
      <c r="AJ297" s="102"/>
      <c r="AK297" s="102"/>
      <c r="AL297" s="102"/>
      <c r="AM297" s="102"/>
      <c r="AN297" s="59"/>
    </row>
    <row r="298" s="17" customFormat="1" ht="15" spans="1:40">
      <c r="A298" s="101"/>
      <c r="B298" s="283"/>
      <c r="C298" s="67">
        <f>D298+'表七（2）'!C298</f>
        <v>0</v>
      </c>
      <c r="D298" s="67">
        <f t="shared" si="4"/>
        <v>0</v>
      </c>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102"/>
      <c r="AF298" s="102"/>
      <c r="AG298" s="102"/>
      <c r="AH298" s="102"/>
      <c r="AI298" s="102"/>
      <c r="AJ298" s="102"/>
      <c r="AK298" s="102"/>
      <c r="AL298" s="102"/>
      <c r="AM298" s="102"/>
      <c r="AN298" s="59"/>
    </row>
    <row r="299" s="17" customFormat="1" ht="15" spans="1:40">
      <c r="A299" s="101"/>
      <c r="B299" s="283"/>
      <c r="C299" s="67">
        <f>D299+'表七（2）'!C299</f>
        <v>0</v>
      </c>
      <c r="D299" s="67">
        <f t="shared" si="4"/>
        <v>0</v>
      </c>
      <c r="E299" s="102"/>
      <c r="F299" s="102"/>
      <c r="G299" s="102"/>
      <c r="H299" s="102"/>
      <c r="I299" s="102"/>
      <c r="J299" s="102"/>
      <c r="K299" s="102"/>
      <c r="L299" s="102"/>
      <c r="M299" s="102"/>
      <c r="N299" s="102"/>
      <c r="O299" s="102"/>
      <c r="P299" s="102"/>
      <c r="Q299" s="102"/>
      <c r="R299" s="102"/>
      <c r="S299" s="102"/>
      <c r="T299" s="102"/>
      <c r="U299" s="102"/>
      <c r="V299" s="102"/>
      <c r="W299" s="102"/>
      <c r="X299" s="102"/>
      <c r="Y299" s="102"/>
      <c r="Z299" s="102"/>
      <c r="AA299" s="102"/>
      <c r="AB299" s="102"/>
      <c r="AC299" s="102"/>
      <c r="AD299" s="102"/>
      <c r="AE299" s="102"/>
      <c r="AF299" s="102"/>
      <c r="AG299" s="102"/>
      <c r="AH299" s="102"/>
      <c r="AI299" s="102"/>
      <c r="AJ299" s="102"/>
      <c r="AK299" s="102"/>
      <c r="AL299" s="102"/>
      <c r="AM299" s="102"/>
      <c r="AN299" s="59"/>
    </row>
    <row r="300" s="17" customFormat="1" ht="15" spans="1:40">
      <c r="A300" s="101"/>
      <c r="B300" s="283"/>
      <c r="C300" s="67">
        <f>D300+'表七（2）'!C300</f>
        <v>0</v>
      </c>
      <c r="D300" s="67">
        <f t="shared" si="4"/>
        <v>0</v>
      </c>
      <c r="E300" s="102"/>
      <c r="F300" s="102"/>
      <c r="G300" s="102"/>
      <c r="H300" s="102"/>
      <c r="I300" s="102"/>
      <c r="J300" s="102"/>
      <c r="K300" s="102"/>
      <c r="L300" s="102"/>
      <c r="M300" s="102"/>
      <c r="N300" s="102"/>
      <c r="O300" s="102"/>
      <c r="P300" s="102"/>
      <c r="Q300" s="102"/>
      <c r="R300" s="102"/>
      <c r="S300" s="102"/>
      <c r="T300" s="102"/>
      <c r="U300" s="102"/>
      <c r="V300" s="102"/>
      <c r="W300" s="102"/>
      <c r="X300" s="102"/>
      <c r="Y300" s="102"/>
      <c r="Z300" s="102"/>
      <c r="AA300" s="102"/>
      <c r="AB300" s="102"/>
      <c r="AC300" s="102"/>
      <c r="AD300" s="102"/>
      <c r="AE300" s="102"/>
      <c r="AF300" s="102"/>
      <c r="AG300" s="102"/>
      <c r="AH300" s="102"/>
      <c r="AI300" s="102"/>
      <c r="AJ300" s="102"/>
      <c r="AK300" s="102"/>
      <c r="AL300" s="102"/>
      <c r="AM300" s="102"/>
      <c r="AN300" s="59"/>
    </row>
    <row r="301" s="17" customFormat="1" ht="15" spans="1:40">
      <c r="A301" s="101"/>
      <c r="B301" s="283"/>
      <c r="C301" s="67">
        <f>D301+'表七（2）'!C301</f>
        <v>0</v>
      </c>
      <c r="D301" s="67">
        <f t="shared" si="4"/>
        <v>0</v>
      </c>
      <c r="E301" s="102"/>
      <c r="F301" s="102"/>
      <c r="G301" s="102"/>
      <c r="H301" s="102"/>
      <c r="I301" s="102"/>
      <c r="J301" s="102"/>
      <c r="K301" s="102"/>
      <c r="L301" s="102"/>
      <c r="M301" s="102"/>
      <c r="N301" s="102"/>
      <c r="O301" s="102"/>
      <c r="P301" s="102"/>
      <c r="Q301" s="102"/>
      <c r="R301" s="102"/>
      <c r="S301" s="102"/>
      <c r="T301" s="102"/>
      <c r="U301" s="102"/>
      <c r="V301" s="102"/>
      <c r="W301" s="102"/>
      <c r="X301" s="102"/>
      <c r="Y301" s="102"/>
      <c r="Z301" s="102"/>
      <c r="AA301" s="102"/>
      <c r="AB301" s="102"/>
      <c r="AC301" s="102"/>
      <c r="AD301" s="102"/>
      <c r="AE301" s="102"/>
      <c r="AF301" s="102"/>
      <c r="AG301" s="102"/>
      <c r="AH301" s="102"/>
      <c r="AI301" s="102"/>
      <c r="AJ301" s="102"/>
      <c r="AK301" s="102"/>
      <c r="AL301" s="102"/>
      <c r="AM301" s="102"/>
      <c r="AN301" s="59"/>
    </row>
    <row r="302" s="17" customFormat="1" ht="15" spans="1:40">
      <c r="A302" s="101"/>
      <c r="B302" s="283"/>
      <c r="C302" s="67">
        <f>D302+'表七（2）'!C302</f>
        <v>0</v>
      </c>
      <c r="D302" s="67">
        <f t="shared" si="4"/>
        <v>0</v>
      </c>
      <c r="E302" s="102"/>
      <c r="F302" s="102"/>
      <c r="G302" s="102"/>
      <c r="H302" s="102"/>
      <c r="I302" s="102"/>
      <c r="J302" s="102"/>
      <c r="K302" s="102"/>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G302" s="102"/>
      <c r="AH302" s="102"/>
      <c r="AI302" s="102"/>
      <c r="AJ302" s="102"/>
      <c r="AK302" s="102"/>
      <c r="AL302" s="102"/>
      <c r="AM302" s="102"/>
      <c r="AN302" s="59"/>
    </row>
    <row r="303" s="17" customFormat="1" ht="15" spans="1:40">
      <c r="A303" s="101"/>
      <c r="B303" s="283"/>
      <c r="C303" s="67">
        <f>D303+'表七（2）'!C303</f>
        <v>0</v>
      </c>
      <c r="D303" s="67">
        <f t="shared" si="4"/>
        <v>0</v>
      </c>
      <c r="E303" s="102"/>
      <c r="F303" s="102"/>
      <c r="G303" s="102"/>
      <c r="H303" s="102"/>
      <c r="I303" s="102"/>
      <c r="J303" s="102"/>
      <c r="K303" s="102"/>
      <c r="L303" s="102"/>
      <c r="M303" s="102"/>
      <c r="N303" s="102"/>
      <c r="O303" s="102"/>
      <c r="P303" s="102"/>
      <c r="Q303" s="102"/>
      <c r="R303" s="102"/>
      <c r="S303" s="102"/>
      <c r="T303" s="102"/>
      <c r="U303" s="102"/>
      <c r="V303" s="102"/>
      <c r="W303" s="102"/>
      <c r="X303" s="102"/>
      <c r="Y303" s="102"/>
      <c r="Z303" s="102"/>
      <c r="AA303" s="102"/>
      <c r="AB303" s="102"/>
      <c r="AC303" s="102"/>
      <c r="AD303" s="102"/>
      <c r="AE303" s="102"/>
      <c r="AF303" s="102"/>
      <c r="AG303" s="102"/>
      <c r="AH303" s="102"/>
      <c r="AI303" s="102"/>
      <c r="AJ303" s="102"/>
      <c r="AK303" s="102"/>
      <c r="AL303" s="102"/>
      <c r="AM303" s="102"/>
      <c r="AN303" s="59"/>
    </row>
    <row r="304" s="17" customFormat="1" ht="15" spans="1:40">
      <c r="A304" s="101"/>
      <c r="B304" s="283"/>
      <c r="C304" s="67">
        <f>D304+'表七（2）'!C304</f>
        <v>0</v>
      </c>
      <c r="D304" s="67">
        <f t="shared" si="4"/>
        <v>0</v>
      </c>
      <c r="E304" s="102"/>
      <c r="F304" s="102"/>
      <c r="G304" s="102"/>
      <c r="H304" s="102"/>
      <c r="I304" s="102"/>
      <c r="J304" s="102"/>
      <c r="K304" s="102"/>
      <c r="L304" s="102"/>
      <c r="M304" s="102"/>
      <c r="N304" s="102"/>
      <c r="O304" s="102"/>
      <c r="P304" s="102"/>
      <c r="Q304" s="102"/>
      <c r="R304" s="102"/>
      <c r="S304" s="102"/>
      <c r="T304" s="102"/>
      <c r="U304" s="102"/>
      <c r="V304" s="102"/>
      <c r="W304" s="102"/>
      <c r="X304" s="102"/>
      <c r="Y304" s="102"/>
      <c r="Z304" s="102"/>
      <c r="AA304" s="102"/>
      <c r="AB304" s="102"/>
      <c r="AC304" s="102"/>
      <c r="AD304" s="102"/>
      <c r="AE304" s="102"/>
      <c r="AF304" s="102"/>
      <c r="AG304" s="102"/>
      <c r="AH304" s="102"/>
      <c r="AI304" s="102"/>
      <c r="AJ304" s="102"/>
      <c r="AK304" s="102"/>
      <c r="AL304" s="102"/>
      <c r="AM304" s="102"/>
      <c r="AN304" s="59"/>
    </row>
    <row r="305" s="17" customFormat="1" ht="15" spans="1:40">
      <c r="A305" s="101"/>
      <c r="B305" s="283"/>
      <c r="C305" s="67">
        <f>D305+'表七（2）'!C305</f>
        <v>0</v>
      </c>
      <c r="D305" s="67">
        <f t="shared" si="4"/>
        <v>0</v>
      </c>
      <c r="E305" s="102"/>
      <c r="F305" s="102"/>
      <c r="G305" s="102"/>
      <c r="H305" s="102"/>
      <c r="I305" s="102"/>
      <c r="J305" s="102"/>
      <c r="K305" s="102"/>
      <c r="L305" s="102"/>
      <c r="M305" s="102"/>
      <c r="N305" s="102"/>
      <c r="O305" s="102"/>
      <c r="P305" s="102"/>
      <c r="Q305" s="102"/>
      <c r="R305" s="102"/>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59"/>
    </row>
    <row r="306" s="17" customFormat="1" ht="15" spans="1:40">
      <c r="A306" s="101"/>
      <c r="B306" s="283"/>
      <c r="C306" s="67">
        <f>D306+'表七（2）'!C306</f>
        <v>0</v>
      </c>
      <c r="D306" s="67">
        <f t="shared" si="4"/>
        <v>0</v>
      </c>
      <c r="E306" s="102"/>
      <c r="F306" s="102"/>
      <c r="G306" s="102"/>
      <c r="H306" s="102"/>
      <c r="I306" s="102"/>
      <c r="J306" s="102"/>
      <c r="K306" s="102"/>
      <c r="L306" s="102"/>
      <c r="M306" s="102"/>
      <c r="N306" s="102"/>
      <c r="O306" s="102"/>
      <c r="P306" s="102"/>
      <c r="Q306" s="102"/>
      <c r="R306" s="102"/>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59"/>
    </row>
    <row r="307" s="17" customFormat="1" ht="15" spans="1:40">
      <c r="A307" s="101"/>
      <c r="B307" s="283"/>
      <c r="C307" s="67">
        <f>D307+'表七（2）'!C307</f>
        <v>0</v>
      </c>
      <c r="D307" s="67">
        <f t="shared" si="4"/>
        <v>0</v>
      </c>
      <c r="E307" s="102"/>
      <c r="F307" s="102"/>
      <c r="G307" s="102"/>
      <c r="H307" s="102"/>
      <c r="I307" s="102"/>
      <c r="J307" s="102"/>
      <c r="K307" s="102"/>
      <c r="L307" s="102"/>
      <c r="M307" s="102"/>
      <c r="N307" s="102"/>
      <c r="O307" s="102"/>
      <c r="P307" s="102"/>
      <c r="Q307" s="102"/>
      <c r="R307" s="102"/>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59"/>
    </row>
    <row r="308" s="17" customFormat="1" ht="15" spans="1:40">
      <c r="A308" s="101"/>
      <c r="B308" s="283"/>
      <c r="C308" s="67">
        <f>D308+'表七（2）'!C308</f>
        <v>0</v>
      </c>
      <c r="D308" s="67">
        <f t="shared" si="4"/>
        <v>0</v>
      </c>
      <c r="E308" s="102"/>
      <c r="F308" s="102"/>
      <c r="G308" s="102"/>
      <c r="H308" s="102"/>
      <c r="I308" s="102"/>
      <c r="J308" s="102"/>
      <c r="K308" s="102"/>
      <c r="L308" s="102"/>
      <c r="M308" s="102"/>
      <c r="N308" s="102"/>
      <c r="O308" s="102"/>
      <c r="P308" s="102"/>
      <c r="Q308" s="102"/>
      <c r="R308" s="102"/>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59"/>
    </row>
    <row r="309" s="17" customFormat="1" ht="15" spans="1:40">
      <c r="A309" s="101"/>
      <c r="B309" s="283"/>
      <c r="C309" s="67">
        <f>D309+'表七（2）'!C309</f>
        <v>0</v>
      </c>
      <c r="D309" s="67">
        <f t="shared" si="4"/>
        <v>0</v>
      </c>
      <c r="E309" s="102"/>
      <c r="F309" s="102"/>
      <c r="G309" s="102"/>
      <c r="H309" s="102"/>
      <c r="I309" s="102"/>
      <c r="J309" s="102"/>
      <c r="K309" s="102"/>
      <c r="L309" s="102"/>
      <c r="M309" s="102"/>
      <c r="N309" s="102"/>
      <c r="O309" s="102"/>
      <c r="P309" s="102"/>
      <c r="Q309" s="102"/>
      <c r="R309" s="102"/>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59"/>
    </row>
    <row r="310" s="17" customFormat="1" ht="15" spans="1:40">
      <c r="A310" s="101"/>
      <c r="B310" s="283"/>
      <c r="C310" s="67">
        <f>D310+'表七（2）'!C310</f>
        <v>0</v>
      </c>
      <c r="D310" s="67">
        <f t="shared" si="4"/>
        <v>0</v>
      </c>
      <c r="E310" s="102"/>
      <c r="F310" s="102"/>
      <c r="G310" s="102"/>
      <c r="H310" s="102"/>
      <c r="I310" s="102"/>
      <c r="J310" s="102"/>
      <c r="K310" s="102"/>
      <c r="L310" s="102"/>
      <c r="M310" s="102"/>
      <c r="N310" s="102"/>
      <c r="O310" s="102"/>
      <c r="P310" s="102"/>
      <c r="Q310" s="102"/>
      <c r="R310" s="102"/>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59"/>
    </row>
    <row r="311" s="17" customFormat="1" ht="15" spans="1:40">
      <c r="A311" s="101"/>
      <c r="B311" s="283"/>
      <c r="C311" s="67">
        <f>D311+'表七（2）'!C311</f>
        <v>0</v>
      </c>
      <c r="D311" s="67">
        <f t="shared" si="4"/>
        <v>0</v>
      </c>
      <c r="E311" s="102"/>
      <c r="F311" s="102"/>
      <c r="G311" s="102"/>
      <c r="H311" s="102"/>
      <c r="I311" s="102"/>
      <c r="J311" s="102"/>
      <c r="K311" s="102"/>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59"/>
    </row>
    <row r="312" s="17" customFormat="1" ht="15" spans="1:40">
      <c r="A312" s="101"/>
      <c r="B312" s="283"/>
      <c r="C312" s="67">
        <f>D312+'表七（2）'!C312</f>
        <v>0</v>
      </c>
      <c r="D312" s="67">
        <f t="shared" si="4"/>
        <v>0</v>
      </c>
      <c r="E312" s="102"/>
      <c r="F312" s="102"/>
      <c r="G312" s="102"/>
      <c r="H312" s="102"/>
      <c r="I312" s="102"/>
      <c r="J312" s="102"/>
      <c r="K312" s="102"/>
      <c r="L312" s="102"/>
      <c r="M312" s="102"/>
      <c r="N312" s="102"/>
      <c r="O312" s="102"/>
      <c r="P312" s="102"/>
      <c r="Q312" s="102"/>
      <c r="R312" s="102"/>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59"/>
    </row>
    <row r="313" s="17" customFormat="1" ht="15" spans="1:40">
      <c r="A313" s="101"/>
      <c r="B313" s="283"/>
      <c r="C313" s="67">
        <f>D313+'表七（2）'!C313</f>
        <v>0</v>
      </c>
      <c r="D313" s="67">
        <f t="shared" si="4"/>
        <v>0</v>
      </c>
      <c r="E313" s="102"/>
      <c r="F313" s="102"/>
      <c r="G313" s="102"/>
      <c r="H313" s="102"/>
      <c r="I313" s="102"/>
      <c r="J313" s="102"/>
      <c r="K313" s="102"/>
      <c r="L313" s="102"/>
      <c r="M313" s="102"/>
      <c r="N313" s="102"/>
      <c r="O313" s="102"/>
      <c r="P313" s="102"/>
      <c r="Q313" s="102"/>
      <c r="R313" s="102"/>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59"/>
    </row>
    <row r="314" s="17" customFormat="1" ht="15" spans="1:40">
      <c r="A314" s="101"/>
      <c r="B314" s="283"/>
      <c r="C314" s="67">
        <f>D314+'表七（2）'!C314</f>
        <v>0</v>
      </c>
      <c r="D314" s="67">
        <f t="shared" si="4"/>
        <v>0</v>
      </c>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59"/>
    </row>
    <row r="315" s="17" customFormat="1" ht="15" spans="1:40">
      <c r="A315" s="101"/>
      <c r="B315" s="283"/>
      <c r="C315" s="67">
        <f>D315+'表七（2）'!C315</f>
        <v>0</v>
      </c>
      <c r="D315" s="67">
        <f t="shared" si="4"/>
        <v>0</v>
      </c>
      <c r="E315" s="102"/>
      <c r="F315" s="102"/>
      <c r="G315" s="102"/>
      <c r="H315" s="102"/>
      <c r="I315" s="102"/>
      <c r="J315" s="102"/>
      <c r="K315" s="102"/>
      <c r="L315" s="102"/>
      <c r="M315" s="102"/>
      <c r="N315" s="102"/>
      <c r="O315" s="102"/>
      <c r="P315" s="102"/>
      <c r="Q315" s="102"/>
      <c r="R315" s="102"/>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59"/>
    </row>
    <row r="316" s="17" customFormat="1" ht="15" spans="1:40">
      <c r="A316" s="101"/>
      <c r="B316" s="283"/>
      <c r="C316" s="67">
        <f>D316+'表七（2）'!C316</f>
        <v>0</v>
      </c>
      <c r="D316" s="67">
        <f t="shared" si="4"/>
        <v>0</v>
      </c>
      <c r="E316" s="102"/>
      <c r="F316" s="102"/>
      <c r="G316" s="102"/>
      <c r="H316" s="102"/>
      <c r="I316" s="102"/>
      <c r="J316" s="102"/>
      <c r="K316" s="102"/>
      <c r="L316" s="102"/>
      <c r="M316" s="102"/>
      <c r="N316" s="102"/>
      <c r="O316" s="102"/>
      <c r="P316" s="102"/>
      <c r="Q316" s="102"/>
      <c r="R316" s="102"/>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59"/>
    </row>
    <row r="317" s="17" customFormat="1" ht="15" spans="1:40">
      <c r="A317" s="101"/>
      <c r="B317" s="283"/>
      <c r="C317" s="67">
        <f>D317+'表七（2）'!C317</f>
        <v>0</v>
      </c>
      <c r="D317" s="67">
        <f t="shared" si="4"/>
        <v>0</v>
      </c>
      <c r="E317" s="102"/>
      <c r="F317" s="102"/>
      <c r="G317" s="102"/>
      <c r="H317" s="102"/>
      <c r="I317" s="102"/>
      <c r="J317" s="102"/>
      <c r="K317" s="102"/>
      <c r="L317" s="102"/>
      <c r="M317" s="102"/>
      <c r="N317" s="102"/>
      <c r="O317" s="102"/>
      <c r="P317" s="102"/>
      <c r="Q317" s="102"/>
      <c r="R317" s="102"/>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59"/>
    </row>
    <row r="318" s="17" customFormat="1" ht="15" spans="1:40">
      <c r="A318" s="101"/>
      <c r="B318" s="283"/>
      <c r="C318" s="67">
        <f>D318+'表七（2）'!C318</f>
        <v>0</v>
      </c>
      <c r="D318" s="67">
        <f t="shared" si="4"/>
        <v>0</v>
      </c>
      <c r="E318" s="102"/>
      <c r="F318" s="102"/>
      <c r="G318" s="102"/>
      <c r="H318" s="102"/>
      <c r="I318" s="102"/>
      <c r="J318" s="102"/>
      <c r="K318" s="102"/>
      <c r="L318" s="102"/>
      <c r="M318" s="102"/>
      <c r="N318" s="102"/>
      <c r="O318" s="102"/>
      <c r="P318" s="102"/>
      <c r="Q318" s="102"/>
      <c r="R318" s="102"/>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59"/>
    </row>
    <row r="319" s="17" customFormat="1" ht="15" spans="1:40">
      <c r="A319" s="101"/>
      <c r="B319" s="283"/>
      <c r="C319" s="67">
        <f>D319+'表七（2）'!C319</f>
        <v>0</v>
      </c>
      <c r="D319" s="67">
        <f t="shared" si="4"/>
        <v>0</v>
      </c>
      <c r="E319" s="102"/>
      <c r="F319" s="102"/>
      <c r="G319" s="102"/>
      <c r="H319" s="102"/>
      <c r="I319" s="102"/>
      <c r="J319" s="102"/>
      <c r="K319" s="102"/>
      <c r="L319" s="102"/>
      <c r="M319" s="102"/>
      <c r="N319" s="102"/>
      <c r="O319" s="102"/>
      <c r="P319" s="102"/>
      <c r="Q319" s="102"/>
      <c r="R319" s="102"/>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59"/>
    </row>
    <row r="320" s="17" customFormat="1" ht="15" spans="1:40">
      <c r="A320" s="101"/>
      <c r="B320" s="283"/>
      <c r="C320" s="67">
        <f>D320+'表七（2）'!C320</f>
        <v>0</v>
      </c>
      <c r="D320" s="67">
        <f t="shared" si="4"/>
        <v>0</v>
      </c>
      <c r="E320" s="102"/>
      <c r="F320" s="102"/>
      <c r="G320" s="102"/>
      <c r="H320" s="102"/>
      <c r="I320" s="102"/>
      <c r="J320" s="102"/>
      <c r="K320" s="102"/>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59"/>
    </row>
    <row r="321" s="17" customFormat="1" ht="15" spans="1:40">
      <c r="A321" s="101"/>
      <c r="B321" s="283"/>
      <c r="C321" s="67">
        <f>D321+'表七（2）'!C321</f>
        <v>0</v>
      </c>
      <c r="D321" s="67">
        <f t="shared" si="4"/>
        <v>0</v>
      </c>
      <c r="E321" s="102"/>
      <c r="F321" s="102"/>
      <c r="G321" s="102"/>
      <c r="H321" s="102"/>
      <c r="I321" s="102"/>
      <c r="J321" s="102"/>
      <c r="K321" s="102"/>
      <c r="L321" s="102"/>
      <c r="M321" s="102"/>
      <c r="N321" s="102"/>
      <c r="O321" s="102"/>
      <c r="P321" s="102"/>
      <c r="Q321" s="102"/>
      <c r="R321" s="102"/>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59"/>
    </row>
    <row r="322" s="17" customFormat="1" ht="15" spans="1:40">
      <c r="A322" s="101"/>
      <c r="B322" s="283"/>
      <c r="C322" s="67">
        <f>D322+'表七（2）'!C322</f>
        <v>0</v>
      </c>
      <c r="D322" s="67">
        <f t="shared" si="4"/>
        <v>0</v>
      </c>
      <c r="E322" s="102"/>
      <c r="F322" s="102"/>
      <c r="G322" s="102"/>
      <c r="H322" s="102"/>
      <c r="I322" s="102"/>
      <c r="J322" s="102"/>
      <c r="K322" s="102"/>
      <c r="L322" s="102"/>
      <c r="M322" s="102"/>
      <c r="N322" s="102"/>
      <c r="O322" s="102"/>
      <c r="P322" s="102"/>
      <c r="Q322" s="102"/>
      <c r="R322" s="102"/>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59"/>
    </row>
    <row r="323" s="17" customFormat="1" ht="15" spans="1:40">
      <c r="A323" s="101"/>
      <c r="B323" s="283"/>
      <c r="C323" s="67">
        <f>D323+'表七（2）'!C323</f>
        <v>0</v>
      </c>
      <c r="D323" s="67">
        <f t="shared" si="4"/>
        <v>0</v>
      </c>
      <c r="E323" s="102"/>
      <c r="F323" s="102"/>
      <c r="G323" s="102"/>
      <c r="H323" s="102"/>
      <c r="I323" s="102"/>
      <c r="J323" s="102"/>
      <c r="K323" s="102"/>
      <c r="L323" s="102"/>
      <c r="M323" s="102"/>
      <c r="N323" s="102"/>
      <c r="O323" s="102"/>
      <c r="P323" s="102"/>
      <c r="Q323" s="102"/>
      <c r="R323" s="102"/>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59"/>
    </row>
    <row r="324" s="17" customFormat="1" ht="15" spans="1:40">
      <c r="A324" s="101"/>
      <c r="B324" s="283"/>
      <c r="C324" s="67">
        <f>D324+'表七（2）'!C324</f>
        <v>0</v>
      </c>
      <c r="D324" s="67">
        <f t="shared" si="4"/>
        <v>0</v>
      </c>
      <c r="E324" s="102"/>
      <c r="F324" s="102"/>
      <c r="G324" s="102"/>
      <c r="H324" s="102"/>
      <c r="I324" s="102"/>
      <c r="J324" s="102"/>
      <c r="K324" s="102"/>
      <c r="L324" s="102"/>
      <c r="M324" s="102"/>
      <c r="N324" s="102"/>
      <c r="O324" s="102"/>
      <c r="P324" s="102"/>
      <c r="Q324" s="102"/>
      <c r="R324" s="102"/>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59"/>
    </row>
    <row r="325" s="17" customFormat="1" ht="15" spans="1:40">
      <c r="A325" s="101"/>
      <c r="B325" s="283"/>
      <c r="C325" s="67">
        <f>D325+'表七（2）'!C325</f>
        <v>0</v>
      </c>
      <c r="D325" s="67">
        <f t="shared" si="4"/>
        <v>0</v>
      </c>
      <c r="E325" s="102"/>
      <c r="F325" s="102"/>
      <c r="G325" s="102"/>
      <c r="H325" s="102"/>
      <c r="I325" s="102"/>
      <c r="J325" s="102"/>
      <c r="K325" s="102"/>
      <c r="L325" s="102"/>
      <c r="M325" s="102"/>
      <c r="N325" s="102"/>
      <c r="O325" s="102"/>
      <c r="P325" s="102"/>
      <c r="Q325" s="102"/>
      <c r="R325" s="102"/>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59"/>
    </row>
    <row r="326" s="17" customFormat="1" ht="15" spans="1:40">
      <c r="A326" s="101"/>
      <c r="B326" s="283"/>
      <c r="C326" s="67">
        <f>D326+'表七（2）'!C326</f>
        <v>0</v>
      </c>
      <c r="D326" s="67">
        <f t="shared" si="4"/>
        <v>0</v>
      </c>
      <c r="E326" s="102"/>
      <c r="F326" s="102"/>
      <c r="G326" s="102"/>
      <c r="H326" s="102"/>
      <c r="I326" s="102"/>
      <c r="J326" s="102"/>
      <c r="K326" s="102"/>
      <c r="L326" s="102"/>
      <c r="M326" s="102"/>
      <c r="N326" s="102"/>
      <c r="O326" s="102"/>
      <c r="P326" s="102"/>
      <c r="Q326" s="102"/>
      <c r="R326" s="102"/>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59"/>
    </row>
    <row r="327" s="17" customFormat="1" ht="15" spans="1:40">
      <c r="A327" s="101"/>
      <c r="B327" s="283"/>
      <c r="C327" s="67">
        <f>D327+'表七（2）'!C327</f>
        <v>0</v>
      </c>
      <c r="D327" s="67">
        <f t="shared" si="4"/>
        <v>0</v>
      </c>
      <c r="E327" s="102"/>
      <c r="F327" s="102"/>
      <c r="G327" s="102"/>
      <c r="H327" s="102"/>
      <c r="I327" s="102"/>
      <c r="J327" s="102"/>
      <c r="K327" s="102"/>
      <c r="L327" s="102"/>
      <c r="M327" s="102"/>
      <c r="N327" s="102"/>
      <c r="O327" s="102"/>
      <c r="P327" s="102"/>
      <c r="Q327" s="102"/>
      <c r="R327" s="102"/>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59"/>
    </row>
    <row r="328" s="17" customFormat="1" ht="15" spans="1:40">
      <c r="A328" s="101"/>
      <c r="B328" s="283"/>
      <c r="C328" s="67">
        <f>D328+'表七（2）'!C328</f>
        <v>0</v>
      </c>
      <c r="D328" s="67">
        <f t="shared" si="4"/>
        <v>0</v>
      </c>
      <c r="E328" s="102"/>
      <c r="F328" s="102"/>
      <c r="G328" s="102"/>
      <c r="H328" s="102"/>
      <c r="I328" s="102"/>
      <c r="J328" s="102"/>
      <c r="K328" s="102"/>
      <c r="L328" s="102"/>
      <c r="M328" s="102"/>
      <c r="N328" s="102"/>
      <c r="O328" s="102"/>
      <c r="P328" s="102"/>
      <c r="Q328" s="102"/>
      <c r="R328" s="102"/>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59"/>
    </row>
    <row r="329" s="17" customFormat="1" ht="15" spans="1:40">
      <c r="A329" s="101"/>
      <c r="B329" s="283"/>
      <c r="C329" s="67">
        <f>D329+'表七（2）'!C329</f>
        <v>0</v>
      </c>
      <c r="D329" s="67">
        <f t="shared" si="4"/>
        <v>0</v>
      </c>
      <c r="E329" s="102"/>
      <c r="F329" s="102"/>
      <c r="G329" s="102"/>
      <c r="H329" s="102"/>
      <c r="I329" s="102"/>
      <c r="J329" s="102"/>
      <c r="K329" s="102"/>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59"/>
    </row>
    <row r="330" s="17" customFormat="1" ht="15" spans="1:40">
      <c r="A330" s="101"/>
      <c r="B330" s="283"/>
      <c r="C330" s="67">
        <f>D330+'表七（2）'!C330</f>
        <v>0</v>
      </c>
      <c r="D330" s="67">
        <f t="shared" si="4"/>
        <v>0</v>
      </c>
      <c r="E330" s="102"/>
      <c r="F330" s="102"/>
      <c r="G330" s="102"/>
      <c r="H330" s="102"/>
      <c r="I330" s="102"/>
      <c r="J330" s="102"/>
      <c r="K330" s="102"/>
      <c r="L330" s="102"/>
      <c r="M330" s="102"/>
      <c r="N330" s="102"/>
      <c r="O330" s="102"/>
      <c r="P330" s="102"/>
      <c r="Q330" s="102"/>
      <c r="R330" s="102"/>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59"/>
    </row>
    <row r="331" s="17" customFormat="1" ht="15" spans="1:40">
      <c r="A331" s="101"/>
      <c r="B331" s="283"/>
      <c r="C331" s="67">
        <f>D331+'表七（2）'!C331</f>
        <v>0</v>
      </c>
      <c r="D331" s="67">
        <f t="shared" ref="D331:D394" si="5">SUM(E331:AM331)</f>
        <v>0</v>
      </c>
      <c r="E331" s="102"/>
      <c r="F331" s="102"/>
      <c r="G331" s="102"/>
      <c r="H331" s="102"/>
      <c r="I331" s="102"/>
      <c r="J331" s="102"/>
      <c r="K331" s="102"/>
      <c r="L331" s="102"/>
      <c r="M331" s="102"/>
      <c r="N331" s="102"/>
      <c r="O331" s="102"/>
      <c r="P331" s="102"/>
      <c r="Q331" s="102"/>
      <c r="R331" s="102"/>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59"/>
    </row>
    <row r="332" s="17" customFormat="1" ht="15" spans="1:40">
      <c r="A332" s="101"/>
      <c r="B332" s="283"/>
      <c r="C332" s="67">
        <f>D332+'表七（2）'!C332</f>
        <v>0</v>
      </c>
      <c r="D332" s="67">
        <f t="shared" si="5"/>
        <v>0</v>
      </c>
      <c r="E332" s="102"/>
      <c r="F332" s="102"/>
      <c r="G332" s="102"/>
      <c r="H332" s="102"/>
      <c r="I332" s="102"/>
      <c r="J332" s="102"/>
      <c r="K332" s="102"/>
      <c r="L332" s="102"/>
      <c r="M332" s="102"/>
      <c r="N332" s="102"/>
      <c r="O332" s="102"/>
      <c r="P332" s="102"/>
      <c r="Q332" s="102"/>
      <c r="R332" s="102"/>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59"/>
    </row>
    <row r="333" s="17" customFormat="1" ht="15" spans="1:40">
      <c r="A333" s="101"/>
      <c r="B333" s="283"/>
      <c r="C333" s="67">
        <f>D333+'表七（2）'!C333</f>
        <v>0</v>
      </c>
      <c r="D333" s="67">
        <f t="shared" si="5"/>
        <v>0</v>
      </c>
      <c r="E333" s="102"/>
      <c r="F333" s="102"/>
      <c r="G333" s="102"/>
      <c r="H333" s="102"/>
      <c r="I333" s="102"/>
      <c r="J333" s="102"/>
      <c r="K333" s="102"/>
      <c r="L333" s="102"/>
      <c r="M333" s="102"/>
      <c r="N333" s="102"/>
      <c r="O333" s="102"/>
      <c r="P333" s="102"/>
      <c r="Q333" s="102"/>
      <c r="R333" s="102"/>
      <c r="S333" s="102"/>
      <c r="T333" s="102"/>
      <c r="U333" s="102"/>
      <c r="V333" s="102"/>
      <c r="W333" s="102"/>
      <c r="X333" s="102"/>
      <c r="Y333" s="102"/>
      <c r="Z333" s="102"/>
      <c r="AA333" s="102"/>
      <c r="AB333" s="102"/>
      <c r="AC333" s="102"/>
      <c r="AD333" s="102"/>
      <c r="AE333" s="102"/>
      <c r="AF333" s="102"/>
      <c r="AG333" s="102"/>
      <c r="AH333" s="102"/>
      <c r="AI333" s="102"/>
      <c r="AJ333" s="102"/>
      <c r="AK333" s="102"/>
      <c r="AL333" s="102"/>
      <c r="AM333" s="102"/>
      <c r="AN333" s="59"/>
    </row>
    <row r="334" s="17" customFormat="1" ht="15" spans="1:40">
      <c r="A334" s="101"/>
      <c r="B334" s="283"/>
      <c r="C334" s="67">
        <f>D334+'表七（2）'!C334</f>
        <v>0</v>
      </c>
      <c r="D334" s="67">
        <f t="shared" si="5"/>
        <v>0</v>
      </c>
      <c r="E334" s="102"/>
      <c r="F334" s="102"/>
      <c r="G334" s="102"/>
      <c r="H334" s="102"/>
      <c r="I334" s="102"/>
      <c r="J334" s="102"/>
      <c r="K334" s="102"/>
      <c r="L334" s="102"/>
      <c r="M334" s="102"/>
      <c r="N334" s="102"/>
      <c r="O334" s="102"/>
      <c r="P334" s="102"/>
      <c r="Q334" s="102"/>
      <c r="R334" s="102"/>
      <c r="S334" s="102"/>
      <c r="T334" s="102"/>
      <c r="U334" s="102"/>
      <c r="V334" s="102"/>
      <c r="W334" s="102"/>
      <c r="X334" s="102"/>
      <c r="Y334" s="102"/>
      <c r="Z334" s="102"/>
      <c r="AA334" s="102"/>
      <c r="AB334" s="102"/>
      <c r="AC334" s="102"/>
      <c r="AD334" s="102"/>
      <c r="AE334" s="102"/>
      <c r="AF334" s="102"/>
      <c r="AG334" s="102"/>
      <c r="AH334" s="102"/>
      <c r="AI334" s="102"/>
      <c r="AJ334" s="102"/>
      <c r="AK334" s="102"/>
      <c r="AL334" s="102"/>
      <c r="AM334" s="102"/>
      <c r="AN334" s="59"/>
    </row>
    <row r="335" s="17" customFormat="1" ht="15" spans="1:40">
      <c r="A335" s="101"/>
      <c r="B335" s="283"/>
      <c r="C335" s="67">
        <f>D335+'表七（2）'!C335</f>
        <v>0</v>
      </c>
      <c r="D335" s="67">
        <f t="shared" si="5"/>
        <v>0</v>
      </c>
      <c r="E335" s="102"/>
      <c r="F335" s="102"/>
      <c r="G335" s="102"/>
      <c r="H335" s="102"/>
      <c r="I335" s="102"/>
      <c r="J335" s="102"/>
      <c r="K335" s="102"/>
      <c r="L335" s="102"/>
      <c r="M335" s="102"/>
      <c r="N335" s="102"/>
      <c r="O335" s="102"/>
      <c r="P335" s="102"/>
      <c r="Q335" s="102"/>
      <c r="R335" s="102"/>
      <c r="S335" s="102"/>
      <c r="T335" s="102"/>
      <c r="U335" s="102"/>
      <c r="V335" s="102"/>
      <c r="W335" s="102"/>
      <c r="X335" s="102"/>
      <c r="Y335" s="102"/>
      <c r="Z335" s="102"/>
      <c r="AA335" s="102"/>
      <c r="AB335" s="102"/>
      <c r="AC335" s="102"/>
      <c r="AD335" s="102"/>
      <c r="AE335" s="102"/>
      <c r="AF335" s="102"/>
      <c r="AG335" s="102"/>
      <c r="AH335" s="102"/>
      <c r="AI335" s="102"/>
      <c r="AJ335" s="102"/>
      <c r="AK335" s="102"/>
      <c r="AL335" s="102"/>
      <c r="AM335" s="102"/>
      <c r="AN335" s="59"/>
    </row>
    <row r="336" s="17" customFormat="1" ht="15" spans="1:40">
      <c r="A336" s="101"/>
      <c r="B336" s="283"/>
      <c r="C336" s="67">
        <f>D336+'表七（2）'!C336</f>
        <v>0</v>
      </c>
      <c r="D336" s="67">
        <f t="shared" si="5"/>
        <v>0</v>
      </c>
      <c r="E336" s="102"/>
      <c r="F336" s="102"/>
      <c r="G336" s="102"/>
      <c r="H336" s="102"/>
      <c r="I336" s="102"/>
      <c r="J336" s="102"/>
      <c r="K336" s="102"/>
      <c r="L336" s="102"/>
      <c r="M336" s="102"/>
      <c r="N336" s="102"/>
      <c r="O336" s="102"/>
      <c r="P336" s="102"/>
      <c r="Q336" s="102"/>
      <c r="R336" s="102"/>
      <c r="S336" s="102"/>
      <c r="T336" s="102"/>
      <c r="U336" s="102"/>
      <c r="V336" s="102"/>
      <c r="W336" s="102"/>
      <c r="X336" s="102"/>
      <c r="Y336" s="102"/>
      <c r="Z336" s="102"/>
      <c r="AA336" s="102"/>
      <c r="AB336" s="102"/>
      <c r="AC336" s="102"/>
      <c r="AD336" s="102"/>
      <c r="AE336" s="102"/>
      <c r="AF336" s="102"/>
      <c r="AG336" s="102"/>
      <c r="AH336" s="102"/>
      <c r="AI336" s="102"/>
      <c r="AJ336" s="102"/>
      <c r="AK336" s="102"/>
      <c r="AL336" s="102"/>
      <c r="AM336" s="102"/>
      <c r="AN336" s="59"/>
    </row>
    <row r="337" s="17" customFormat="1" ht="15" spans="1:40">
      <c r="A337" s="101"/>
      <c r="B337" s="283"/>
      <c r="C337" s="67">
        <f>D337+'表七（2）'!C337</f>
        <v>0</v>
      </c>
      <c r="D337" s="67">
        <f t="shared" si="5"/>
        <v>0</v>
      </c>
      <c r="E337" s="102"/>
      <c r="F337" s="102"/>
      <c r="G337" s="102"/>
      <c r="H337" s="102"/>
      <c r="I337" s="102"/>
      <c r="J337" s="102"/>
      <c r="K337" s="102"/>
      <c r="L337" s="102"/>
      <c r="M337" s="102"/>
      <c r="N337" s="102"/>
      <c r="O337" s="102"/>
      <c r="P337" s="102"/>
      <c r="Q337" s="102"/>
      <c r="R337" s="102"/>
      <c r="S337" s="102"/>
      <c r="T337" s="102"/>
      <c r="U337" s="102"/>
      <c r="V337" s="102"/>
      <c r="W337" s="102"/>
      <c r="X337" s="102"/>
      <c r="Y337" s="102"/>
      <c r="Z337" s="102"/>
      <c r="AA337" s="102"/>
      <c r="AB337" s="102"/>
      <c r="AC337" s="102"/>
      <c r="AD337" s="102"/>
      <c r="AE337" s="102"/>
      <c r="AF337" s="102"/>
      <c r="AG337" s="102"/>
      <c r="AH337" s="102"/>
      <c r="AI337" s="102"/>
      <c r="AJ337" s="102"/>
      <c r="AK337" s="102"/>
      <c r="AL337" s="102"/>
      <c r="AM337" s="102"/>
      <c r="AN337" s="59"/>
    </row>
    <row r="338" s="17" customFormat="1" ht="15" spans="1:40">
      <c r="A338" s="101"/>
      <c r="B338" s="283"/>
      <c r="C338" s="67">
        <f>D338+'表七（2）'!C338</f>
        <v>0</v>
      </c>
      <c r="D338" s="67">
        <f t="shared" si="5"/>
        <v>0</v>
      </c>
      <c r="E338" s="102"/>
      <c r="F338" s="102"/>
      <c r="G338" s="102"/>
      <c r="H338" s="102"/>
      <c r="I338" s="102"/>
      <c r="J338" s="102"/>
      <c r="K338" s="102"/>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G338" s="102"/>
      <c r="AH338" s="102"/>
      <c r="AI338" s="102"/>
      <c r="AJ338" s="102"/>
      <c r="AK338" s="102"/>
      <c r="AL338" s="102"/>
      <c r="AM338" s="102"/>
      <c r="AN338" s="59"/>
    </row>
    <row r="339" s="17" customFormat="1" ht="15" spans="1:40">
      <c r="A339" s="101"/>
      <c r="B339" s="283"/>
      <c r="C339" s="67">
        <f>D339+'表七（2）'!C339</f>
        <v>0</v>
      </c>
      <c r="D339" s="67">
        <f t="shared" si="5"/>
        <v>0</v>
      </c>
      <c r="E339" s="102"/>
      <c r="F339" s="102"/>
      <c r="G339" s="102"/>
      <c r="H339" s="102"/>
      <c r="I339" s="102"/>
      <c r="J339" s="102"/>
      <c r="K339" s="102"/>
      <c r="L339" s="102"/>
      <c r="M339" s="102"/>
      <c r="N339" s="102"/>
      <c r="O339" s="102"/>
      <c r="P339" s="102"/>
      <c r="Q339" s="102"/>
      <c r="R339" s="102"/>
      <c r="S339" s="102"/>
      <c r="T339" s="102"/>
      <c r="U339" s="102"/>
      <c r="V339" s="102"/>
      <c r="W339" s="102"/>
      <c r="X339" s="102"/>
      <c r="Y339" s="102"/>
      <c r="Z339" s="102"/>
      <c r="AA339" s="102"/>
      <c r="AB339" s="102"/>
      <c r="AC339" s="102"/>
      <c r="AD339" s="102"/>
      <c r="AE339" s="102"/>
      <c r="AF339" s="102"/>
      <c r="AG339" s="102"/>
      <c r="AH339" s="102"/>
      <c r="AI339" s="102"/>
      <c r="AJ339" s="102"/>
      <c r="AK339" s="102"/>
      <c r="AL339" s="102"/>
      <c r="AM339" s="102"/>
      <c r="AN339" s="59"/>
    </row>
    <row r="340" s="17" customFormat="1" ht="15" spans="1:40">
      <c r="A340" s="101"/>
      <c r="B340" s="283"/>
      <c r="C340" s="67">
        <f>D340+'表七（2）'!C340</f>
        <v>0</v>
      </c>
      <c r="D340" s="67">
        <f t="shared" si="5"/>
        <v>0</v>
      </c>
      <c r="E340" s="102"/>
      <c r="F340" s="102"/>
      <c r="G340" s="102"/>
      <c r="H340" s="102"/>
      <c r="I340" s="102"/>
      <c r="J340" s="102"/>
      <c r="K340" s="102"/>
      <c r="L340" s="102"/>
      <c r="M340" s="102"/>
      <c r="N340" s="102"/>
      <c r="O340" s="102"/>
      <c r="P340" s="102"/>
      <c r="Q340" s="102"/>
      <c r="R340" s="102"/>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59"/>
    </row>
    <row r="341" s="17" customFormat="1" ht="15" spans="1:40">
      <c r="A341" s="101"/>
      <c r="B341" s="283"/>
      <c r="C341" s="67">
        <f>D341+'表七（2）'!C341</f>
        <v>0</v>
      </c>
      <c r="D341" s="67">
        <f t="shared" si="5"/>
        <v>0</v>
      </c>
      <c r="E341" s="102"/>
      <c r="F341" s="102"/>
      <c r="G341" s="102"/>
      <c r="H341" s="102"/>
      <c r="I341" s="102"/>
      <c r="J341" s="102"/>
      <c r="K341" s="102"/>
      <c r="L341" s="102"/>
      <c r="M341" s="102"/>
      <c r="N341" s="102"/>
      <c r="O341" s="102"/>
      <c r="P341" s="102"/>
      <c r="Q341" s="102"/>
      <c r="R341" s="102"/>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59"/>
    </row>
    <row r="342" s="17" customFormat="1" ht="15" spans="1:40">
      <c r="A342" s="101"/>
      <c r="B342" s="283"/>
      <c r="C342" s="67">
        <f>D342+'表七（2）'!C342</f>
        <v>0</v>
      </c>
      <c r="D342" s="67">
        <f t="shared" si="5"/>
        <v>0</v>
      </c>
      <c r="E342" s="102"/>
      <c r="F342" s="102"/>
      <c r="G342" s="102"/>
      <c r="H342" s="102"/>
      <c r="I342" s="102"/>
      <c r="J342" s="102"/>
      <c r="K342" s="102"/>
      <c r="L342" s="102"/>
      <c r="M342" s="102"/>
      <c r="N342" s="102"/>
      <c r="O342" s="102"/>
      <c r="P342" s="102"/>
      <c r="Q342" s="102"/>
      <c r="R342" s="102"/>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59"/>
    </row>
    <row r="343" s="17" customFormat="1" ht="15" spans="1:40">
      <c r="A343" s="101"/>
      <c r="B343" s="283"/>
      <c r="C343" s="67">
        <f>D343+'表七（2）'!C343</f>
        <v>0</v>
      </c>
      <c r="D343" s="67">
        <f t="shared" si="5"/>
        <v>0</v>
      </c>
      <c r="E343" s="102"/>
      <c r="F343" s="102"/>
      <c r="G343" s="102"/>
      <c r="H343" s="102"/>
      <c r="I343" s="102"/>
      <c r="J343" s="102"/>
      <c r="K343" s="102"/>
      <c r="L343" s="102"/>
      <c r="M343" s="102"/>
      <c r="N343" s="102"/>
      <c r="O343" s="102"/>
      <c r="P343" s="102"/>
      <c r="Q343" s="102"/>
      <c r="R343" s="102"/>
      <c r="S343" s="102"/>
      <c r="T343" s="102"/>
      <c r="U343" s="102"/>
      <c r="V343" s="102"/>
      <c r="W343" s="102"/>
      <c r="X343" s="102"/>
      <c r="Y343" s="102"/>
      <c r="Z343" s="102"/>
      <c r="AA343" s="102"/>
      <c r="AB343" s="102"/>
      <c r="AC343" s="102"/>
      <c r="AD343" s="102"/>
      <c r="AE343" s="102"/>
      <c r="AF343" s="102"/>
      <c r="AG343" s="102"/>
      <c r="AH343" s="102"/>
      <c r="AI343" s="102"/>
      <c r="AJ343" s="102"/>
      <c r="AK343" s="102"/>
      <c r="AL343" s="102"/>
      <c r="AM343" s="102"/>
      <c r="AN343" s="59"/>
    </row>
    <row r="344" s="17" customFormat="1" ht="15" spans="1:40">
      <c r="A344" s="101"/>
      <c r="B344" s="283"/>
      <c r="C344" s="67">
        <f>D344+'表七（2）'!C344</f>
        <v>0</v>
      </c>
      <c r="D344" s="67">
        <f t="shared" si="5"/>
        <v>0</v>
      </c>
      <c r="E344" s="102"/>
      <c r="F344" s="102"/>
      <c r="G344" s="102"/>
      <c r="H344" s="102"/>
      <c r="I344" s="102"/>
      <c r="J344" s="102"/>
      <c r="K344" s="102"/>
      <c r="L344" s="102"/>
      <c r="M344" s="102"/>
      <c r="N344" s="102"/>
      <c r="O344" s="102"/>
      <c r="P344" s="102"/>
      <c r="Q344" s="102"/>
      <c r="R344" s="102"/>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59"/>
    </row>
    <row r="345" s="17" customFormat="1" ht="15" spans="1:40">
      <c r="A345" s="101"/>
      <c r="B345" s="283"/>
      <c r="C345" s="67">
        <f>D345+'表七（2）'!C345</f>
        <v>0</v>
      </c>
      <c r="D345" s="67">
        <f t="shared" si="5"/>
        <v>0</v>
      </c>
      <c r="E345" s="102"/>
      <c r="F345" s="102"/>
      <c r="G345" s="102"/>
      <c r="H345" s="102"/>
      <c r="I345" s="102"/>
      <c r="J345" s="102"/>
      <c r="K345" s="102"/>
      <c r="L345" s="102"/>
      <c r="M345" s="102"/>
      <c r="N345" s="102"/>
      <c r="O345" s="102"/>
      <c r="P345" s="102"/>
      <c r="Q345" s="102"/>
      <c r="R345" s="102"/>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59"/>
    </row>
    <row r="346" s="17" customFormat="1" ht="15" spans="1:40">
      <c r="A346" s="101"/>
      <c r="B346" s="283"/>
      <c r="C346" s="67">
        <f>D346+'表七（2）'!C346</f>
        <v>0</v>
      </c>
      <c r="D346" s="67">
        <f t="shared" si="5"/>
        <v>0</v>
      </c>
      <c r="E346" s="102"/>
      <c r="F346" s="102"/>
      <c r="G346" s="102"/>
      <c r="H346" s="102"/>
      <c r="I346" s="102"/>
      <c r="J346" s="102"/>
      <c r="K346" s="102"/>
      <c r="L346" s="102"/>
      <c r="M346" s="102"/>
      <c r="N346" s="102"/>
      <c r="O346" s="102"/>
      <c r="P346" s="102"/>
      <c r="Q346" s="102"/>
      <c r="R346" s="102"/>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59"/>
    </row>
    <row r="347" s="17" customFormat="1" ht="15" spans="1:40">
      <c r="A347" s="101"/>
      <c r="B347" s="283"/>
      <c r="C347" s="67">
        <f>D347+'表七（2）'!C347</f>
        <v>0</v>
      </c>
      <c r="D347" s="67">
        <f t="shared" si="5"/>
        <v>0</v>
      </c>
      <c r="E347" s="102"/>
      <c r="F347" s="102"/>
      <c r="G347" s="102"/>
      <c r="H347" s="102"/>
      <c r="I347" s="102"/>
      <c r="J347" s="102"/>
      <c r="K347" s="102"/>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59"/>
    </row>
    <row r="348" s="17" customFormat="1" ht="15" spans="1:40">
      <c r="A348" s="101"/>
      <c r="B348" s="283"/>
      <c r="C348" s="67">
        <f>D348+'表七（2）'!C348</f>
        <v>0</v>
      </c>
      <c r="D348" s="67">
        <f t="shared" si="5"/>
        <v>0</v>
      </c>
      <c r="E348" s="102"/>
      <c r="F348" s="102"/>
      <c r="G348" s="102"/>
      <c r="H348" s="102"/>
      <c r="I348" s="102"/>
      <c r="J348" s="102"/>
      <c r="K348" s="102"/>
      <c r="L348" s="102"/>
      <c r="M348" s="102"/>
      <c r="N348" s="102"/>
      <c r="O348" s="102"/>
      <c r="P348" s="102"/>
      <c r="Q348" s="102"/>
      <c r="R348" s="102"/>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59"/>
    </row>
    <row r="349" s="17" customFormat="1" ht="15" spans="1:40">
      <c r="A349" s="101"/>
      <c r="B349" s="283"/>
      <c r="C349" s="67">
        <f>D349+'表七（2）'!C349</f>
        <v>0</v>
      </c>
      <c r="D349" s="67">
        <f t="shared" si="5"/>
        <v>0</v>
      </c>
      <c r="E349" s="102"/>
      <c r="F349" s="102"/>
      <c r="G349" s="102"/>
      <c r="H349" s="102"/>
      <c r="I349" s="102"/>
      <c r="J349" s="102"/>
      <c r="K349" s="102"/>
      <c r="L349" s="102"/>
      <c r="M349" s="102"/>
      <c r="N349" s="102"/>
      <c r="O349" s="102"/>
      <c r="P349" s="102"/>
      <c r="Q349" s="102"/>
      <c r="R349" s="102"/>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59"/>
    </row>
    <row r="350" s="17" customFormat="1" ht="15" spans="1:40">
      <c r="A350" s="101"/>
      <c r="B350" s="283"/>
      <c r="C350" s="67">
        <f>D350+'表七（2）'!C350</f>
        <v>0</v>
      </c>
      <c r="D350" s="67">
        <f t="shared" si="5"/>
        <v>0</v>
      </c>
      <c r="E350" s="102"/>
      <c r="F350" s="102"/>
      <c r="G350" s="102"/>
      <c r="H350" s="102"/>
      <c r="I350" s="102"/>
      <c r="J350" s="102"/>
      <c r="K350" s="102"/>
      <c r="L350" s="102"/>
      <c r="M350" s="102"/>
      <c r="N350" s="102"/>
      <c r="O350" s="102"/>
      <c r="P350" s="102"/>
      <c r="Q350" s="102"/>
      <c r="R350" s="102"/>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59"/>
    </row>
    <row r="351" s="17" customFormat="1" ht="15" spans="1:40">
      <c r="A351" s="101"/>
      <c r="B351" s="283"/>
      <c r="C351" s="67">
        <f>D351+'表七（2）'!C351</f>
        <v>0</v>
      </c>
      <c r="D351" s="67">
        <f t="shared" si="5"/>
        <v>0</v>
      </c>
      <c r="E351" s="102"/>
      <c r="F351" s="102"/>
      <c r="G351" s="102"/>
      <c r="H351" s="102"/>
      <c r="I351" s="102"/>
      <c r="J351" s="102"/>
      <c r="K351" s="102"/>
      <c r="L351" s="102"/>
      <c r="M351" s="102"/>
      <c r="N351" s="102"/>
      <c r="O351" s="102"/>
      <c r="P351" s="102"/>
      <c r="Q351" s="102"/>
      <c r="R351" s="102"/>
      <c r="S351" s="102"/>
      <c r="T351" s="102"/>
      <c r="U351" s="102"/>
      <c r="V351" s="102"/>
      <c r="W351" s="102"/>
      <c r="X351" s="102"/>
      <c r="Y351" s="102"/>
      <c r="Z351" s="102"/>
      <c r="AA351" s="102"/>
      <c r="AB351" s="102"/>
      <c r="AC351" s="102"/>
      <c r="AD351" s="102"/>
      <c r="AE351" s="102"/>
      <c r="AF351" s="102"/>
      <c r="AG351" s="102"/>
      <c r="AH351" s="102"/>
      <c r="AI351" s="102"/>
      <c r="AJ351" s="102"/>
      <c r="AK351" s="102"/>
      <c r="AL351" s="102"/>
      <c r="AM351" s="102"/>
      <c r="AN351" s="59"/>
    </row>
    <row r="352" s="17" customFormat="1" ht="15" spans="1:40">
      <c r="A352" s="101"/>
      <c r="B352" s="283"/>
      <c r="C352" s="67">
        <f>D352+'表七（2）'!C352</f>
        <v>0</v>
      </c>
      <c r="D352" s="67">
        <f t="shared" si="5"/>
        <v>0</v>
      </c>
      <c r="E352" s="102"/>
      <c r="F352" s="102"/>
      <c r="G352" s="102"/>
      <c r="H352" s="102"/>
      <c r="I352" s="102"/>
      <c r="J352" s="102"/>
      <c r="K352" s="102"/>
      <c r="L352" s="102"/>
      <c r="M352" s="102"/>
      <c r="N352" s="102"/>
      <c r="O352" s="102"/>
      <c r="P352" s="102"/>
      <c r="Q352" s="102"/>
      <c r="R352" s="102"/>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59"/>
    </row>
    <row r="353" s="17" customFormat="1" ht="15" spans="1:40">
      <c r="A353" s="101"/>
      <c r="B353" s="283"/>
      <c r="C353" s="67">
        <f>D353+'表七（2）'!C353</f>
        <v>0</v>
      </c>
      <c r="D353" s="67">
        <f t="shared" si="5"/>
        <v>0</v>
      </c>
      <c r="E353" s="102"/>
      <c r="F353" s="102"/>
      <c r="G353" s="102"/>
      <c r="H353" s="102"/>
      <c r="I353" s="102"/>
      <c r="J353" s="102"/>
      <c r="K353" s="102"/>
      <c r="L353" s="102"/>
      <c r="M353" s="102"/>
      <c r="N353" s="102"/>
      <c r="O353" s="102"/>
      <c r="P353" s="102"/>
      <c r="Q353" s="102"/>
      <c r="R353" s="102"/>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59"/>
    </row>
    <row r="354" s="17" customFormat="1" ht="15" spans="1:40">
      <c r="A354" s="101"/>
      <c r="B354" s="283"/>
      <c r="C354" s="67">
        <f>D354+'表七（2）'!C354</f>
        <v>0</v>
      </c>
      <c r="D354" s="67">
        <f t="shared" si="5"/>
        <v>0</v>
      </c>
      <c r="E354" s="102"/>
      <c r="F354" s="102"/>
      <c r="G354" s="102"/>
      <c r="H354" s="102"/>
      <c r="I354" s="102"/>
      <c r="J354" s="102"/>
      <c r="K354" s="102"/>
      <c r="L354" s="102"/>
      <c r="M354" s="102"/>
      <c r="N354" s="102"/>
      <c r="O354" s="102"/>
      <c r="P354" s="102"/>
      <c r="Q354" s="102"/>
      <c r="R354" s="102"/>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59"/>
    </row>
    <row r="355" s="17" customFormat="1" ht="15" spans="1:40">
      <c r="A355" s="101"/>
      <c r="B355" s="283"/>
      <c r="C355" s="67">
        <f>D355+'表七（2）'!C355</f>
        <v>0</v>
      </c>
      <c r="D355" s="67">
        <f t="shared" si="5"/>
        <v>0</v>
      </c>
      <c r="E355" s="102"/>
      <c r="F355" s="102"/>
      <c r="G355" s="102"/>
      <c r="H355" s="102"/>
      <c r="I355" s="102"/>
      <c r="J355" s="102"/>
      <c r="K355" s="102"/>
      <c r="L355" s="102"/>
      <c r="M355" s="102"/>
      <c r="N355" s="102"/>
      <c r="O355" s="102"/>
      <c r="P355" s="102"/>
      <c r="Q355" s="102"/>
      <c r="R355" s="102"/>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59"/>
    </row>
    <row r="356" s="17" customFormat="1" ht="15" spans="1:40">
      <c r="A356" s="101"/>
      <c r="B356" s="283"/>
      <c r="C356" s="67">
        <f>D356+'表七（2）'!C356</f>
        <v>0</v>
      </c>
      <c r="D356" s="67">
        <f t="shared" si="5"/>
        <v>0</v>
      </c>
      <c r="E356" s="102"/>
      <c r="F356" s="102"/>
      <c r="G356" s="102"/>
      <c r="H356" s="102"/>
      <c r="I356" s="102"/>
      <c r="J356" s="102"/>
      <c r="K356" s="102"/>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G356" s="102"/>
      <c r="AH356" s="102"/>
      <c r="AI356" s="102"/>
      <c r="AJ356" s="102"/>
      <c r="AK356" s="102"/>
      <c r="AL356" s="102"/>
      <c r="AM356" s="102"/>
      <c r="AN356" s="59"/>
    </row>
    <row r="357" s="17" customFormat="1" ht="15" spans="1:40">
      <c r="A357" s="101"/>
      <c r="B357" s="283"/>
      <c r="C357" s="67">
        <f>D357+'表七（2）'!C357</f>
        <v>0</v>
      </c>
      <c r="D357" s="67">
        <f t="shared" si="5"/>
        <v>0</v>
      </c>
      <c r="E357" s="102"/>
      <c r="F357" s="102"/>
      <c r="G357" s="102"/>
      <c r="H357" s="102"/>
      <c r="I357" s="102"/>
      <c r="J357" s="102"/>
      <c r="K357" s="102"/>
      <c r="L357" s="102"/>
      <c r="M357" s="102"/>
      <c r="N357" s="102"/>
      <c r="O357" s="102"/>
      <c r="P357" s="102"/>
      <c r="Q357" s="102"/>
      <c r="R357" s="102"/>
      <c r="S357" s="102"/>
      <c r="T357" s="102"/>
      <c r="U357" s="102"/>
      <c r="V357" s="102"/>
      <c r="W357" s="102"/>
      <c r="X357" s="102"/>
      <c r="Y357" s="102"/>
      <c r="Z357" s="102"/>
      <c r="AA357" s="102"/>
      <c r="AB357" s="102"/>
      <c r="AC357" s="102"/>
      <c r="AD357" s="102"/>
      <c r="AE357" s="102"/>
      <c r="AF357" s="102"/>
      <c r="AG357" s="102"/>
      <c r="AH357" s="102"/>
      <c r="AI357" s="102"/>
      <c r="AJ357" s="102"/>
      <c r="AK357" s="102"/>
      <c r="AL357" s="102"/>
      <c r="AM357" s="102"/>
      <c r="AN357" s="59"/>
    </row>
    <row r="358" s="17" customFormat="1" ht="15" spans="1:40">
      <c r="A358" s="101"/>
      <c r="B358" s="283"/>
      <c r="C358" s="67">
        <f>D358+'表七（2）'!C358</f>
        <v>0</v>
      </c>
      <c r="D358" s="67">
        <f t="shared" si="5"/>
        <v>0</v>
      </c>
      <c r="E358" s="102"/>
      <c r="F358" s="102"/>
      <c r="G358" s="102"/>
      <c r="H358" s="102"/>
      <c r="I358" s="102"/>
      <c r="J358" s="102"/>
      <c r="K358" s="102"/>
      <c r="L358" s="102"/>
      <c r="M358" s="102"/>
      <c r="N358" s="102"/>
      <c r="O358" s="102"/>
      <c r="P358" s="102"/>
      <c r="Q358" s="102"/>
      <c r="R358" s="102"/>
      <c r="S358" s="102"/>
      <c r="T358" s="102"/>
      <c r="U358" s="102"/>
      <c r="V358" s="102"/>
      <c r="W358" s="102"/>
      <c r="X358" s="102"/>
      <c r="Y358" s="102"/>
      <c r="Z358" s="102"/>
      <c r="AA358" s="102"/>
      <c r="AB358" s="102"/>
      <c r="AC358" s="102"/>
      <c r="AD358" s="102"/>
      <c r="AE358" s="102"/>
      <c r="AF358" s="102"/>
      <c r="AG358" s="102"/>
      <c r="AH358" s="102"/>
      <c r="AI358" s="102"/>
      <c r="AJ358" s="102"/>
      <c r="AK358" s="102"/>
      <c r="AL358" s="102"/>
      <c r="AM358" s="102"/>
      <c r="AN358" s="59"/>
    </row>
    <row r="359" s="17" customFormat="1" ht="15" spans="1:40">
      <c r="A359" s="101"/>
      <c r="B359" s="283"/>
      <c r="C359" s="67">
        <f>D359+'表七（2）'!C359</f>
        <v>0</v>
      </c>
      <c r="D359" s="67">
        <f t="shared" si="5"/>
        <v>0</v>
      </c>
      <c r="E359" s="102"/>
      <c r="F359" s="102"/>
      <c r="G359" s="102"/>
      <c r="H359" s="102"/>
      <c r="I359" s="102"/>
      <c r="J359" s="102"/>
      <c r="K359" s="102"/>
      <c r="L359" s="102"/>
      <c r="M359" s="102"/>
      <c r="N359" s="102"/>
      <c r="O359" s="102"/>
      <c r="P359" s="102"/>
      <c r="Q359" s="102"/>
      <c r="R359" s="102"/>
      <c r="S359" s="102"/>
      <c r="T359" s="102"/>
      <c r="U359" s="102"/>
      <c r="V359" s="102"/>
      <c r="W359" s="102"/>
      <c r="X359" s="102"/>
      <c r="Y359" s="102"/>
      <c r="Z359" s="102"/>
      <c r="AA359" s="102"/>
      <c r="AB359" s="102"/>
      <c r="AC359" s="102"/>
      <c r="AD359" s="102"/>
      <c r="AE359" s="102"/>
      <c r="AF359" s="102"/>
      <c r="AG359" s="102"/>
      <c r="AH359" s="102"/>
      <c r="AI359" s="102"/>
      <c r="AJ359" s="102"/>
      <c r="AK359" s="102"/>
      <c r="AL359" s="102"/>
      <c r="AM359" s="102"/>
      <c r="AN359" s="59"/>
    </row>
    <row r="360" s="17" customFormat="1" ht="15" spans="1:40">
      <c r="A360" s="101"/>
      <c r="B360" s="283"/>
      <c r="C360" s="67">
        <f>D360+'表七（2）'!C360</f>
        <v>0</v>
      </c>
      <c r="D360" s="67">
        <f t="shared" si="5"/>
        <v>0</v>
      </c>
      <c r="E360" s="102"/>
      <c r="F360" s="102"/>
      <c r="G360" s="102"/>
      <c r="H360" s="102"/>
      <c r="I360" s="102"/>
      <c r="J360" s="102"/>
      <c r="K360" s="102"/>
      <c r="L360" s="102"/>
      <c r="M360" s="102"/>
      <c r="N360" s="102"/>
      <c r="O360" s="102"/>
      <c r="P360" s="102"/>
      <c r="Q360" s="102"/>
      <c r="R360" s="102"/>
      <c r="S360" s="102"/>
      <c r="T360" s="102"/>
      <c r="U360" s="102"/>
      <c r="V360" s="102"/>
      <c r="W360" s="102"/>
      <c r="X360" s="102"/>
      <c r="Y360" s="102"/>
      <c r="Z360" s="102"/>
      <c r="AA360" s="102"/>
      <c r="AB360" s="102"/>
      <c r="AC360" s="102"/>
      <c r="AD360" s="102"/>
      <c r="AE360" s="102"/>
      <c r="AF360" s="102"/>
      <c r="AG360" s="102"/>
      <c r="AH360" s="102"/>
      <c r="AI360" s="102"/>
      <c r="AJ360" s="102"/>
      <c r="AK360" s="102"/>
      <c r="AL360" s="102"/>
      <c r="AM360" s="102"/>
      <c r="AN360" s="59"/>
    </row>
    <row r="361" s="17" customFormat="1" ht="15" spans="1:40">
      <c r="A361" s="101"/>
      <c r="B361" s="283"/>
      <c r="C361" s="67">
        <f>D361+'表七（2）'!C361</f>
        <v>0</v>
      </c>
      <c r="D361" s="67">
        <f t="shared" si="5"/>
        <v>0</v>
      </c>
      <c r="E361" s="102"/>
      <c r="F361" s="102"/>
      <c r="G361" s="102"/>
      <c r="H361" s="102"/>
      <c r="I361" s="102"/>
      <c r="J361" s="102"/>
      <c r="K361" s="102"/>
      <c r="L361" s="102"/>
      <c r="M361" s="102"/>
      <c r="N361" s="102"/>
      <c r="O361" s="102"/>
      <c r="P361" s="102"/>
      <c r="Q361" s="102"/>
      <c r="R361" s="102"/>
      <c r="S361" s="102"/>
      <c r="T361" s="102"/>
      <c r="U361" s="102"/>
      <c r="V361" s="102"/>
      <c r="W361" s="102"/>
      <c r="X361" s="102"/>
      <c r="Y361" s="102"/>
      <c r="Z361" s="102"/>
      <c r="AA361" s="102"/>
      <c r="AB361" s="102"/>
      <c r="AC361" s="102"/>
      <c r="AD361" s="102"/>
      <c r="AE361" s="102"/>
      <c r="AF361" s="102"/>
      <c r="AG361" s="102"/>
      <c r="AH361" s="102"/>
      <c r="AI361" s="102"/>
      <c r="AJ361" s="102"/>
      <c r="AK361" s="102"/>
      <c r="AL361" s="102"/>
      <c r="AM361" s="102"/>
      <c r="AN361" s="59"/>
    </row>
    <row r="362" s="17" customFormat="1" ht="15" spans="1:40">
      <c r="A362" s="101"/>
      <c r="B362" s="283"/>
      <c r="C362" s="67">
        <f>D362+'表七（2）'!C362</f>
        <v>0</v>
      </c>
      <c r="D362" s="67">
        <f t="shared" si="5"/>
        <v>0</v>
      </c>
      <c r="E362" s="102"/>
      <c r="F362" s="102"/>
      <c r="G362" s="102"/>
      <c r="H362" s="102"/>
      <c r="I362" s="102"/>
      <c r="J362" s="102"/>
      <c r="K362" s="102"/>
      <c r="L362" s="102"/>
      <c r="M362" s="102"/>
      <c r="N362" s="102"/>
      <c r="O362" s="102"/>
      <c r="P362" s="102"/>
      <c r="Q362" s="102"/>
      <c r="R362" s="102"/>
      <c r="S362" s="102"/>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59"/>
    </row>
    <row r="363" s="17" customFormat="1" ht="15" spans="1:40">
      <c r="A363" s="101"/>
      <c r="B363" s="283"/>
      <c r="C363" s="67">
        <f>D363+'表七（2）'!C363</f>
        <v>0</v>
      </c>
      <c r="D363" s="67">
        <f t="shared" si="5"/>
        <v>0</v>
      </c>
      <c r="E363" s="102"/>
      <c r="F363" s="102"/>
      <c r="G363" s="102"/>
      <c r="H363" s="102"/>
      <c r="I363" s="102"/>
      <c r="J363" s="102"/>
      <c r="K363" s="102"/>
      <c r="L363" s="102"/>
      <c r="M363" s="102"/>
      <c r="N363" s="102"/>
      <c r="O363" s="102"/>
      <c r="P363" s="102"/>
      <c r="Q363" s="102"/>
      <c r="R363" s="102"/>
      <c r="S363" s="102"/>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59"/>
    </row>
    <row r="364" s="17" customFormat="1" ht="15" spans="1:40">
      <c r="A364" s="101"/>
      <c r="B364" s="283"/>
      <c r="C364" s="67">
        <f>D364+'表七（2）'!C364</f>
        <v>0</v>
      </c>
      <c r="D364" s="67">
        <f t="shared" si="5"/>
        <v>0</v>
      </c>
      <c r="E364" s="102"/>
      <c r="F364" s="102"/>
      <c r="G364" s="102"/>
      <c r="H364" s="102"/>
      <c r="I364" s="102"/>
      <c r="J364" s="102"/>
      <c r="K364" s="102"/>
      <c r="L364" s="102"/>
      <c r="M364" s="102"/>
      <c r="N364" s="102"/>
      <c r="O364" s="102"/>
      <c r="P364" s="102"/>
      <c r="Q364" s="102"/>
      <c r="R364" s="102"/>
      <c r="S364" s="102"/>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59"/>
    </row>
    <row r="365" s="17" customFormat="1" ht="15" spans="1:40">
      <c r="A365" s="101"/>
      <c r="B365" s="283"/>
      <c r="C365" s="67">
        <f>D365+'表七（2）'!C365</f>
        <v>0</v>
      </c>
      <c r="D365" s="67">
        <f t="shared" si="5"/>
        <v>0</v>
      </c>
      <c r="E365" s="102"/>
      <c r="F365" s="102"/>
      <c r="G365" s="102"/>
      <c r="H365" s="102"/>
      <c r="I365" s="102"/>
      <c r="J365" s="102"/>
      <c r="K365" s="102"/>
      <c r="L365" s="102"/>
      <c r="M365" s="102"/>
      <c r="N365" s="102"/>
      <c r="O365" s="102"/>
      <c r="P365" s="102"/>
      <c r="Q365" s="102"/>
      <c r="R365" s="102"/>
      <c r="S365" s="102"/>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59"/>
    </row>
    <row r="366" s="17" customFormat="1" ht="15" spans="1:40">
      <c r="A366" s="101"/>
      <c r="B366" s="283"/>
      <c r="C366" s="67">
        <f>D366+'表七（2）'!C366</f>
        <v>0</v>
      </c>
      <c r="D366" s="67">
        <f t="shared" si="5"/>
        <v>0</v>
      </c>
      <c r="E366" s="102"/>
      <c r="F366" s="102"/>
      <c r="G366" s="102"/>
      <c r="H366" s="102"/>
      <c r="I366" s="102"/>
      <c r="J366" s="102"/>
      <c r="K366" s="102"/>
      <c r="L366" s="102"/>
      <c r="M366" s="102"/>
      <c r="N366" s="102"/>
      <c r="O366" s="102"/>
      <c r="P366" s="102"/>
      <c r="Q366" s="102"/>
      <c r="R366" s="102"/>
      <c r="S366" s="102"/>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59"/>
    </row>
    <row r="367" s="17" customFormat="1" ht="15" spans="1:40">
      <c r="A367" s="101"/>
      <c r="B367" s="283"/>
      <c r="C367" s="67">
        <f>D367+'表七（2）'!C367</f>
        <v>0</v>
      </c>
      <c r="D367" s="67">
        <f t="shared" si="5"/>
        <v>0</v>
      </c>
      <c r="E367" s="102"/>
      <c r="F367" s="102"/>
      <c r="G367" s="102"/>
      <c r="H367" s="102"/>
      <c r="I367" s="102"/>
      <c r="J367" s="102"/>
      <c r="K367" s="102"/>
      <c r="L367" s="102"/>
      <c r="M367" s="102"/>
      <c r="N367" s="102"/>
      <c r="O367" s="102"/>
      <c r="P367" s="102"/>
      <c r="Q367" s="102"/>
      <c r="R367" s="102"/>
      <c r="S367" s="102"/>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59"/>
    </row>
    <row r="368" s="17" customFormat="1" ht="15" spans="1:40">
      <c r="A368" s="101"/>
      <c r="B368" s="283"/>
      <c r="C368" s="67">
        <f>D368+'表七（2）'!C368</f>
        <v>0</v>
      </c>
      <c r="D368" s="67">
        <f t="shared" si="5"/>
        <v>0</v>
      </c>
      <c r="E368" s="102"/>
      <c r="F368" s="102"/>
      <c r="G368" s="102"/>
      <c r="H368" s="102"/>
      <c r="I368" s="102"/>
      <c r="J368" s="102"/>
      <c r="K368" s="102"/>
      <c r="L368" s="102"/>
      <c r="M368" s="102"/>
      <c r="N368" s="102"/>
      <c r="O368" s="102"/>
      <c r="P368" s="102"/>
      <c r="Q368" s="102"/>
      <c r="R368" s="102"/>
      <c r="S368" s="102"/>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59"/>
    </row>
    <row r="369" s="17" customFormat="1" ht="15" spans="1:40">
      <c r="A369" s="101"/>
      <c r="B369" s="283"/>
      <c r="C369" s="67">
        <f>D369+'表七（2）'!C369</f>
        <v>0</v>
      </c>
      <c r="D369" s="67">
        <f t="shared" si="5"/>
        <v>0</v>
      </c>
      <c r="E369" s="102"/>
      <c r="F369" s="102"/>
      <c r="G369" s="102"/>
      <c r="H369" s="102"/>
      <c r="I369" s="102"/>
      <c r="J369" s="102"/>
      <c r="K369" s="102"/>
      <c r="L369" s="102"/>
      <c r="M369" s="102"/>
      <c r="N369" s="102"/>
      <c r="O369" s="102"/>
      <c r="P369" s="102"/>
      <c r="Q369" s="102"/>
      <c r="R369" s="102"/>
      <c r="S369" s="102"/>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59"/>
    </row>
    <row r="370" s="17" customFormat="1" ht="15" spans="1:40">
      <c r="A370" s="101"/>
      <c r="B370" s="283"/>
      <c r="C370" s="67">
        <f>D370+'表七（2）'!C370</f>
        <v>0</v>
      </c>
      <c r="D370" s="67">
        <f t="shared" si="5"/>
        <v>0</v>
      </c>
      <c r="E370" s="102"/>
      <c r="F370" s="102"/>
      <c r="G370" s="102"/>
      <c r="H370" s="102"/>
      <c r="I370" s="102"/>
      <c r="J370" s="102"/>
      <c r="K370" s="102"/>
      <c r="L370" s="102"/>
      <c r="M370" s="102"/>
      <c r="N370" s="102"/>
      <c r="O370" s="102"/>
      <c r="P370" s="102"/>
      <c r="Q370" s="102"/>
      <c r="R370" s="102"/>
      <c r="S370" s="102"/>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59"/>
    </row>
    <row r="371" s="17" customFormat="1" ht="15" spans="1:40">
      <c r="A371" s="101"/>
      <c r="B371" s="283"/>
      <c r="C371" s="67">
        <f>D371+'表七（2）'!C371</f>
        <v>0</v>
      </c>
      <c r="D371" s="67">
        <f t="shared" si="5"/>
        <v>0</v>
      </c>
      <c r="E371" s="102"/>
      <c r="F371" s="102"/>
      <c r="G371" s="102"/>
      <c r="H371" s="102"/>
      <c r="I371" s="102"/>
      <c r="J371" s="102"/>
      <c r="K371" s="102"/>
      <c r="L371" s="102"/>
      <c r="M371" s="102"/>
      <c r="N371" s="102"/>
      <c r="O371" s="102"/>
      <c r="P371" s="102"/>
      <c r="Q371" s="102"/>
      <c r="R371" s="102"/>
      <c r="S371" s="102"/>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59"/>
    </row>
    <row r="372" s="17" customFormat="1" ht="15" spans="1:40">
      <c r="A372" s="101"/>
      <c r="B372" s="283"/>
      <c r="C372" s="67">
        <f>D372+'表七（2）'!C372</f>
        <v>0</v>
      </c>
      <c r="D372" s="67">
        <f t="shared" si="5"/>
        <v>0</v>
      </c>
      <c r="E372" s="102"/>
      <c r="F372" s="102"/>
      <c r="G372" s="102"/>
      <c r="H372" s="102"/>
      <c r="I372" s="102"/>
      <c r="J372" s="102"/>
      <c r="K372" s="102"/>
      <c r="L372" s="102"/>
      <c r="M372" s="102"/>
      <c r="N372" s="102"/>
      <c r="O372" s="102"/>
      <c r="P372" s="102"/>
      <c r="Q372" s="102"/>
      <c r="R372" s="102"/>
      <c r="S372" s="102"/>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59"/>
    </row>
    <row r="373" s="17" customFormat="1" ht="15" spans="1:40">
      <c r="A373" s="101"/>
      <c r="B373" s="283"/>
      <c r="C373" s="67">
        <f>D373+'表七（2）'!C373</f>
        <v>0</v>
      </c>
      <c r="D373" s="67">
        <f t="shared" si="5"/>
        <v>0</v>
      </c>
      <c r="E373" s="102"/>
      <c r="F373" s="102"/>
      <c r="G373" s="102"/>
      <c r="H373" s="102"/>
      <c r="I373" s="102"/>
      <c r="J373" s="102"/>
      <c r="K373" s="102"/>
      <c r="L373" s="102"/>
      <c r="M373" s="102"/>
      <c r="N373" s="102"/>
      <c r="O373" s="102"/>
      <c r="P373" s="102"/>
      <c r="Q373" s="102"/>
      <c r="R373" s="102"/>
      <c r="S373" s="102"/>
      <c r="T373" s="102"/>
      <c r="U373" s="102"/>
      <c r="V373" s="102"/>
      <c r="W373" s="102"/>
      <c r="X373" s="102"/>
      <c r="Y373" s="102"/>
      <c r="Z373" s="102"/>
      <c r="AA373" s="102"/>
      <c r="AB373" s="102"/>
      <c r="AC373" s="102"/>
      <c r="AD373" s="102"/>
      <c r="AE373" s="102"/>
      <c r="AF373" s="102"/>
      <c r="AG373" s="102"/>
      <c r="AH373" s="102"/>
      <c r="AI373" s="102"/>
      <c r="AJ373" s="102"/>
      <c r="AK373" s="102"/>
      <c r="AL373" s="102"/>
      <c r="AM373" s="102"/>
      <c r="AN373" s="59"/>
    </row>
    <row r="374" s="17" customFormat="1" ht="15" spans="1:40">
      <c r="A374" s="101"/>
      <c r="B374" s="283"/>
      <c r="C374" s="67">
        <f>D374+'表七（2）'!C374</f>
        <v>0</v>
      </c>
      <c r="D374" s="67">
        <f t="shared" si="5"/>
        <v>0</v>
      </c>
      <c r="E374" s="102"/>
      <c r="F374" s="102"/>
      <c r="G374" s="102"/>
      <c r="H374" s="102"/>
      <c r="I374" s="102"/>
      <c r="J374" s="102"/>
      <c r="K374" s="102"/>
      <c r="L374" s="102"/>
      <c r="M374" s="102"/>
      <c r="N374" s="102"/>
      <c r="O374" s="102"/>
      <c r="P374" s="102"/>
      <c r="Q374" s="102"/>
      <c r="R374" s="102"/>
      <c r="S374" s="102"/>
      <c r="T374" s="102"/>
      <c r="U374" s="102"/>
      <c r="V374" s="102"/>
      <c r="W374" s="102"/>
      <c r="X374" s="102"/>
      <c r="Y374" s="102"/>
      <c r="Z374" s="102"/>
      <c r="AA374" s="102"/>
      <c r="AB374" s="102"/>
      <c r="AC374" s="102"/>
      <c r="AD374" s="102"/>
      <c r="AE374" s="102"/>
      <c r="AF374" s="102"/>
      <c r="AG374" s="102"/>
      <c r="AH374" s="102"/>
      <c r="AI374" s="102"/>
      <c r="AJ374" s="102"/>
      <c r="AK374" s="102"/>
      <c r="AL374" s="102"/>
      <c r="AM374" s="102"/>
      <c r="AN374" s="59"/>
    </row>
    <row r="375" s="17" customFormat="1" ht="15" spans="1:40">
      <c r="A375" s="101"/>
      <c r="B375" s="283"/>
      <c r="C375" s="67">
        <f>D375+'表七（2）'!C375</f>
        <v>0</v>
      </c>
      <c r="D375" s="67">
        <f t="shared" si="5"/>
        <v>0</v>
      </c>
      <c r="E375" s="102"/>
      <c r="F375" s="102"/>
      <c r="G375" s="102"/>
      <c r="H375" s="102"/>
      <c r="I375" s="102"/>
      <c r="J375" s="102"/>
      <c r="K375" s="102"/>
      <c r="L375" s="102"/>
      <c r="M375" s="102"/>
      <c r="N375" s="102"/>
      <c r="O375" s="102"/>
      <c r="P375" s="102"/>
      <c r="Q375" s="102"/>
      <c r="R375" s="102"/>
      <c r="S375" s="102"/>
      <c r="T375" s="102"/>
      <c r="U375" s="102"/>
      <c r="V375" s="102"/>
      <c r="W375" s="102"/>
      <c r="X375" s="102"/>
      <c r="Y375" s="102"/>
      <c r="Z375" s="102"/>
      <c r="AA375" s="102"/>
      <c r="AB375" s="102"/>
      <c r="AC375" s="102"/>
      <c r="AD375" s="102"/>
      <c r="AE375" s="102"/>
      <c r="AF375" s="102"/>
      <c r="AG375" s="102"/>
      <c r="AH375" s="102"/>
      <c r="AI375" s="102"/>
      <c r="AJ375" s="102"/>
      <c r="AK375" s="102"/>
      <c r="AL375" s="102"/>
      <c r="AM375" s="102"/>
      <c r="AN375" s="59"/>
    </row>
    <row r="376" s="17" customFormat="1" ht="15" spans="1:40">
      <c r="A376" s="101"/>
      <c r="B376" s="283"/>
      <c r="C376" s="67">
        <f>D376+'表七（2）'!C376</f>
        <v>0</v>
      </c>
      <c r="D376" s="67">
        <f t="shared" si="5"/>
        <v>0</v>
      </c>
      <c r="E376" s="102"/>
      <c r="F376" s="102"/>
      <c r="G376" s="102"/>
      <c r="H376" s="102"/>
      <c r="I376" s="102"/>
      <c r="J376" s="102"/>
      <c r="K376" s="102"/>
      <c r="L376" s="102"/>
      <c r="M376" s="102"/>
      <c r="N376" s="102"/>
      <c r="O376" s="102"/>
      <c r="P376" s="102"/>
      <c r="Q376" s="102"/>
      <c r="R376" s="102"/>
      <c r="S376" s="102"/>
      <c r="T376" s="102"/>
      <c r="U376" s="102"/>
      <c r="V376" s="102"/>
      <c r="W376" s="102"/>
      <c r="X376" s="102"/>
      <c r="Y376" s="102"/>
      <c r="Z376" s="102"/>
      <c r="AA376" s="102"/>
      <c r="AB376" s="102"/>
      <c r="AC376" s="102"/>
      <c r="AD376" s="102"/>
      <c r="AE376" s="102"/>
      <c r="AF376" s="102"/>
      <c r="AG376" s="102"/>
      <c r="AH376" s="102"/>
      <c r="AI376" s="102"/>
      <c r="AJ376" s="102"/>
      <c r="AK376" s="102"/>
      <c r="AL376" s="102"/>
      <c r="AM376" s="102"/>
      <c r="AN376" s="59"/>
    </row>
    <row r="377" s="17" customFormat="1" ht="15" spans="1:40">
      <c r="A377" s="101"/>
      <c r="B377" s="283"/>
      <c r="C377" s="67">
        <f>D377+'表七（2）'!C377</f>
        <v>0</v>
      </c>
      <c r="D377" s="67">
        <f t="shared" si="5"/>
        <v>0</v>
      </c>
      <c r="E377" s="102"/>
      <c r="F377" s="102"/>
      <c r="G377" s="102"/>
      <c r="H377" s="102"/>
      <c r="I377" s="102"/>
      <c r="J377" s="102"/>
      <c r="K377" s="102"/>
      <c r="L377" s="102"/>
      <c r="M377" s="102"/>
      <c r="N377" s="102"/>
      <c r="O377" s="102"/>
      <c r="P377" s="102"/>
      <c r="Q377" s="102"/>
      <c r="R377" s="102"/>
      <c r="S377" s="102"/>
      <c r="T377" s="102"/>
      <c r="U377" s="102"/>
      <c r="V377" s="102"/>
      <c r="W377" s="102"/>
      <c r="X377" s="102"/>
      <c r="Y377" s="102"/>
      <c r="Z377" s="102"/>
      <c r="AA377" s="102"/>
      <c r="AB377" s="102"/>
      <c r="AC377" s="102"/>
      <c r="AD377" s="102"/>
      <c r="AE377" s="102"/>
      <c r="AF377" s="102"/>
      <c r="AG377" s="102"/>
      <c r="AH377" s="102"/>
      <c r="AI377" s="102"/>
      <c r="AJ377" s="102"/>
      <c r="AK377" s="102"/>
      <c r="AL377" s="102"/>
      <c r="AM377" s="102"/>
      <c r="AN377" s="59"/>
    </row>
    <row r="378" s="17" customFormat="1" ht="15" spans="1:40">
      <c r="A378" s="101"/>
      <c r="B378" s="283"/>
      <c r="C378" s="67">
        <f>D378+'表七（2）'!C378</f>
        <v>0</v>
      </c>
      <c r="D378" s="67">
        <f t="shared" si="5"/>
        <v>0</v>
      </c>
      <c r="E378" s="102"/>
      <c r="F378" s="102"/>
      <c r="G378" s="102"/>
      <c r="H378" s="102"/>
      <c r="I378" s="102"/>
      <c r="J378" s="102"/>
      <c r="K378" s="102"/>
      <c r="L378" s="102"/>
      <c r="M378" s="102"/>
      <c r="N378" s="102"/>
      <c r="O378" s="102"/>
      <c r="P378" s="102"/>
      <c r="Q378" s="102"/>
      <c r="R378" s="102"/>
      <c r="S378" s="102"/>
      <c r="T378" s="102"/>
      <c r="U378" s="102"/>
      <c r="V378" s="102"/>
      <c r="W378" s="102"/>
      <c r="X378" s="102"/>
      <c r="Y378" s="102"/>
      <c r="Z378" s="102"/>
      <c r="AA378" s="102"/>
      <c r="AB378" s="102"/>
      <c r="AC378" s="102"/>
      <c r="AD378" s="102"/>
      <c r="AE378" s="102"/>
      <c r="AF378" s="102"/>
      <c r="AG378" s="102"/>
      <c r="AH378" s="102"/>
      <c r="AI378" s="102"/>
      <c r="AJ378" s="102"/>
      <c r="AK378" s="102"/>
      <c r="AL378" s="102"/>
      <c r="AM378" s="102"/>
      <c r="AN378" s="59"/>
    </row>
    <row r="379" s="17" customFormat="1" ht="15" spans="1:40">
      <c r="A379" s="101"/>
      <c r="B379" s="283"/>
      <c r="C379" s="67">
        <f>D379+'表七（2）'!C379</f>
        <v>0</v>
      </c>
      <c r="D379" s="67">
        <f t="shared" si="5"/>
        <v>0</v>
      </c>
      <c r="E379" s="102"/>
      <c r="F379" s="102"/>
      <c r="G379" s="102"/>
      <c r="H379" s="102"/>
      <c r="I379" s="102"/>
      <c r="J379" s="102"/>
      <c r="K379" s="102"/>
      <c r="L379" s="102"/>
      <c r="M379" s="102"/>
      <c r="N379" s="102"/>
      <c r="O379" s="102"/>
      <c r="P379" s="102"/>
      <c r="Q379" s="102"/>
      <c r="R379" s="102"/>
      <c r="S379" s="102"/>
      <c r="T379" s="102"/>
      <c r="U379" s="102"/>
      <c r="V379" s="102"/>
      <c r="W379" s="102"/>
      <c r="X379" s="102"/>
      <c r="Y379" s="102"/>
      <c r="Z379" s="102"/>
      <c r="AA379" s="102"/>
      <c r="AB379" s="102"/>
      <c r="AC379" s="102"/>
      <c r="AD379" s="102"/>
      <c r="AE379" s="102"/>
      <c r="AF379" s="102"/>
      <c r="AG379" s="102"/>
      <c r="AH379" s="102"/>
      <c r="AI379" s="102"/>
      <c r="AJ379" s="102"/>
      <c r="AK379" s="102"/>
      <c r="AL379" s="102"/>
      <c r="AM379" s="102"/>
      <c r="AN379" s="59"/>
    </row>
    <row r="380" s="17" customFormat="1" ht="15" spans="1:40">
      <c r="A380" s="101"/>
      <c r="B380" s="283"/>
      <c r="C380" s="67">
        <f>D380+'表七（2）'!C380</f>
        <v>0</v>
      </c>
      <c r="D380" s="67">
        <f t="shared" si="5"/>
        <v>0</v>
      </c>
      <c r="E380" s="102"/>
      <c r="F380" s="102"/>
      <c r="G380" s="102"/>
      <c r="H380" s="102"/>
      <c r="I380" s="102"/>
      <c r="J380" s="102"/>
      <c r="K380" s="102"/>
      <c r="L380" s="102"/>
      <c r="M380" s="102"/>
      <c r="N380" s="102"/>
      <c r="O380" s="102"/>
      <c r="P380" s="102"/>
      <c r="Q380" s="102"/>
      <c r="R380" s="102"/>
      <c r="S380" s="102"/>
      <c r="T380" s="102"/>
      <c r="U380" s="102"/>
      <c r="V380" s="102"/>
      <c r="W380" s="102"/>
      <c r="X380" s="102"/>
      <c r="Y380" s="102"/>
      <c r="Z380" s="102"/>
      <c r="AA380" s="102"/>
      <c r="AB380" s="102"/>
      <c r="AC380" s="102"/>
      <c r="AD380" s="102"/>
      <c r="AE380" s="102"/>
      <c r="AF380" s="102"/>
      <c r="AG380" s="102"/>
      <c r="AH380" s="102"/>
      <c r="AI380" s="102"/>
      <c r="AJ380" s="102"/>
      <c r="AK380" s="102"/>
      <c r="AL380" s="102"/>
      <c r="AM380" s="102"/>
      <c r="AN380" s="59"/>
    </row>
    <row r="381" s="17" customFormat="1" ht="15" spans="1:40">
      <c r="A381" s="101"/>
      <c r="B381" s="283"/>
      <c r="C381" s="67">
        <f>D381+'表七（2）'!C381</f>
        <v>0</v>
      </c>
      <c r="D381" s="67">
        <f t="shared" si="5"/>
        <v>0</v>
      </c>
      <c r="E381" s="102"/>
      <c r="F381" s="102"/>
      <c r="G381" s="102"/>
      <c r="H381" s="102"/>
      <c r="I381" s="102"/>
      <c r="J381" s="102"/>
      <c r="K381" s="102"/>
      <c r="L381" s="102"/>
      <c r="M381" s="102"/>
      <c r="N381" s="102"/>
      <c r="O381" s="102"/>
      <c r="P381" s="102"/>
      <c r="Q381" s="102"/>
      <c r="R381" s="102"/>
      <c r="S381" s="102"/>
      <c r="T381" s="102"/>
      <c r="U381" s="102"/>
      <c r="V381" s="102"/>
      <c r="W381" s="102"/>
      <c r="X381" s="102"/>
      <c r="Y381" s="102"/>
      <c r="Z381" s="102"/>
      <c r="AA381" s="102"/>
      <c r="AB381" s="102"/>
      <c r="AC381" s="102"/>
      <c r="AD381" s="102"/>
      <c r="AE381" s="102"/>
      <c r="AF381" s="102"/>
      <c r="AG381" s="102"/>
      <c r="AH381" s="102"/>
      <c r="AI381" s="102"/>
      <c r="AJ381" s="102"/>
      <c r="AK381" s="102"/>
      <c r="AL381" s="102"/>
      <c r="AM381" s="102"/>
      <c r="AN381" s="59"/>
    </row>
    <row r="382" s="17" customFormat="1" ht="15" spans="1:40">
      <c r="A382" s="101"/>
      <c r="B382" s="283"/>
      <c r="C382" s="67">
        <f>D382+'表七（2）'!C382</f>
        <v>0</v>
      </c>
      <c r="D382" s="67">
        <f t="shared" si="5"/>
        <v>0</v>
      </c>
      <c r="E382" s="102"/>
      <c r="F382" s="102"/>
      <c r="G382" s="102"/>
      <c r="H382" s="102"/>
      <c r="I382" s="102"/>
      <c r="J382" s="102"/>
      <c r="K382" s="102"/>
      <c r="L382" s="102"/>
      <c r="M382" s="102"/>
      <c r="N382" s="102"/>
      <c r="O382" s="102"/>
      <c r="P382" s="102"/>
      <c r="Q382" s="102"/>
      <c r="R382" s="102"/>
      <c r="S382" s="102"/>
      <c r="T382" s="102"/>
      <c r="U382" s="102"/>
      <c r="V382" s="102"/>
      <c r="W382" s="102"/>
      <c r="X382" s="102"/>
      <c r="Y382" s="102"/>
      <c r="Z382" s="102"/>
      <c r="AA382" s="102"/>
      <c r="AB382" s="102"/>
      <c r="AC382" s="102"/>
      <c r="AD382" s="102"/>
      <c r="AE382" s="102"/>
      <c r="AF382" s="102"/>
      <c r="AG382" s="102"/>
      <c r="AH382" s="102"/>
      <c r="AI382" s="102"/>
      <c r="AJ382" s="102"/>
      <c r="AK382" s="102"/>
      <c r="AL382" s="102"/>
      <c r="AM382" s="102"/>
      <c r="AN382" s="59"/>
    </row>
    <row r="383" s="17" customFormat="1" ht="15" spans="1:40">
      <c r="A383" s="101"/>
      <c r="B383" s="283"/>
      <c r="C383" s="67">
        <f>D383+'表七（2）'!C383</f>
        <v>0</v>
      </c>
      <c r="D383" s="67">
        <f t="shared" si="5"/>
        <v>0</v>
      </c>
      <c r="E383" s="102"/>
      <c r="F383" s="102"/>
      <c r="G383" s="102"/>
      <c r="H383" s="102"/>
      <c r="I383" s="102"/>
      <c r="J383" s="102"/>
      <c r="K383" s="102"/>
      <c r="L383" s="102"/>
      <c r="M383" s="102"/>
      <c r="N383" s="102"/>
      <c r="O383" s="102"/>
      <c r="P383" s="102"/>
      <c r="Q383" s="102"/>
      <c r="R383" s="102"/>
      <c r="S383" s="102"/>
      <c r="T383" s="102"/>
      <c r="U383" s="102"/>
      <c r="V383" s="102"/>
      <c r="W383" s="102"/>
      <c r="X383" s="102"/>
      <c r="Y383" s="102"/>
      <c r="Z383" s="102"/>
      <c r="AA383" s="102"/>
      <c r="AB383" s="102"/>
      <c r="AC383" s="102"/>
      <c r="AD383" s="102"/>
      <c r="AE383" s="102"/>
      <c r="AF383" s="102"/>
      <c r="AG383" s="102"/>
      <c r="AH383" s="102"/>
      <c r="AI383" s="102"/>
      <c r="AJ383" s="102"/>
      <c r="AK383" s="102"/>
      <c r="AL383" s="102"/>
      <c r="AM383" s="102"/>
      <c r="AN383" s="59"/>
    </row>
    <row r="384" s="17" customFormat="1" ht="15" spans="1:40">
      <c r="A384" s="101"/>
      <c r="B384" s="283"/>
      <c r="C384" s="67">
        <f>D384+'表七（2）'!C384</f>
        <v>0</v>
      </c>
      <c r="D384" s="67">
        <f t="shared" si="5"/>
        <v>0</v>
      </c>
      <c r="E384" s="102"/>
      <c r="F384" s="102"/>
      <c r="G384" s="102"/>
      <c r="H384" s="102"/>
      <c r="I384" s="102"/>
      <c r="J384" s="102"/>
      <c r="K384" s="102"/>
      <c r="L384" s="102"/>
      <c r="M384" s="102"/>
      <c r="N384" s="102"/>
      <c r="O384" s="102"/>
      <c r="P384" s="102"/>
      <c r="Q384" s="102"/>
      <c r="R384" s="102"/>
      <c r="S384" s="102"/>
      <c r="T384" s="102"/>
      <c r="U384" s="102"/>
      <c r="V384" s="102"/>
      <c r="W384" s="102"/>
      <c r="X384" s="102"/>
      <c r="Y384" s="102"/>
      <c r="Z384" s="102"/>
      <c r="AA384" s="102"/>
      <c r="AB384" s="102"/>
      <c r="AC384" s="102"/>
      <c r="AD384" s="102"/>
      <c r="AE384" s="102"/>
      <c r="AF384" s="102"/>
      <c r="AG384" s="102"/>
      <c r="AH384" s="102"/>
      <c r="AI384" s="102"/>
      <c r="AJ384" s="102"/>
      <c r="AK384" s="102"/>
      <c r="AL384" s="102"/>
      <c r="AM384" s="102"/>
      <c r="AN384" s="59"/>
    </row>
    <row r="385" s="17" customFormat="1" ht="15" spans="1:40">
      <c r="A385" s="101"/>
      <c r="B385" s="283"/>
      <c r="C385" s="67">
        <f>D385+'表七（2）'!C385</f>
        <v>0</v>
      </c>
      <c r="D385" s="67">
        <f t="shared" si="5"/>
        <v>0</v>
      </c>
      <c r="E385" s="102"/>
      <c r="F385" s="102"/>
      <c r="G385" s="102"/>
      <c r="H385" s="102"/>
      <c r="I385" s="102"/>
      <c r="J385" s="102"/>
      <c r="K385" s="102"/>
      <c r="L385" s="102"/>
      <c r="M385" s="102"/>
      <c r="N385" s="102"/>
      <c r="O385" s="102"/>
      <c r="P385" s="102"/>
      <c r="Q385" s="102"/>
      <c r="R385" s="102"/>
      <c r="S385" s="102"/>
      <c r="T385" s="102"/>
      <c r="U385" s="102"/>
      <c r="V385" s="102"/>
      <c r="W385" s="102"/>
      <c r="X385" s="102"/>
      <c r="Y385" s="102"/>
      <c r="Z385" s="102"/>
      <c r="AA385" s="102"/>
      <c r="AB385" s="102"/>
      <c r="AC385" s="102"/>
      <c r="AD385" s="102"/>
      <c r="AE385" s="102"/>
      <c r="AF385" s="102"/>
      <c r="AG385" s="102"/>
      <c r="AH385" s="102"/>
      <c r="AI385" s="102"/>
      <c r="AJ385" s="102"/>
      <c r="AK385" s="102"/>
      <c r="AL385" s="102"/>
      <c r="AM385" s="102"/>
      <c r="AN385" s="59"/>
    </row>
    <row r="386" s="17" customFormat="1" ht="15" spans="1:40">
      <c r="A386" s="101"/>
      <c r="B386" s="283"/>
      <c r="C386" s="67">
        <f>D386+'表七（2）'!C386</f>
        <v>0</v>
      </c>
      <c r="D386" s="67">
        <f t="shared" si="5"/>
        <v>0</v>
      </c>
      <c r="E386" s="102"/>
      <c r="F386" s="102"/>
      <c r="G386" s="102"/>
      <c r="H386" s="102"/>
      <c r="I386" s="102"/>
      <c r="J386" s="102"/>
      <c r="K386" s="102"/>
      <c r="L386" s="102"/>
      <c r="M386" s="102"/>
      <c r="N386" s="102"/>
      <c r="O386" s="102"/>
      <c r="P386" s="102"/>
      <c r="Q386" s="102"/>
      <c r="R386" s="102"/>
      <c r="S386" s="102"/>
      <c r="T386" s="102"/>
      <c r="U386" s="102"/>
      <c r="V386" s="102"/>
      <c r="W386" s="102"/>
      <c r="X386" s="102"/>
      <c r="Y386" s="102"/>
      <c r="Z386" s="102"/>
      <c r="AA386" s="102"/>
      <c r="AB386" s="102"/>
      <c r="AC386" s="102"/>
      <c r="AD386" s="102"/>
      <c r="AE386" s="102"/>
      <c r="AF386" s="102"/>
      <c r="AG386" s="102"/>
      <c r="AH386" s="102"/>
      <c r="AI386" s="102"/>
      <c r="AJ386" s="102"/>
      <c r="AK386" s="102"/>
      <c r="AL386" s="102"/>
      <c r="AM386" s="102"/>
      <c r="AN386" s="59"/>
    </row>
    <row r="387" s="17" customFormat="1" ht="15" spans="1:40">
      <c r="A387" s="101"/>
      <c r="B387" s="283"/>
      <c r="C387" s="67">
        <f>D387+'表七（2）'!C387</f>
        <v>0</v>
      </c>
      <c r="D387" s="67">
        <f t="shared" si="5"/>
        <v>0</v>
      </c>
      <c r="E387" s="102"/>
      <c r="F387" s="102"/>
      <c r="G387" s="102"/>
      <c r="H387" s="102"/>
      <c r="I387" s="102"/>
      <c r="J387" s="102"/>
      <c r="K387" s="102"/>
      <c r="L387" s="102"/>
      <c r="M387" s="102"/>
      <c r="N387" s="102"/>
      <c r="O387" s="102"/>
      <c r="P387" s="102"/>
      <c r="Q387" s="102"/>
      <c r="R387" s="102"/>
      <c r="S387" s="102"/>
      <c r="T387" s="102"/>
      <c r="U387" s="102"/>
      <c r="V387" s="102"/>
      <c r="W387" s="102"/>
      <c r="X387" s="102"/>
      <c r="Y387" s="102"/>
      <c r="Z387" s="102"/>
      <c r="AA387" s="102"/>
      <c r="AB387" s="102"/>
      <c r="AC387" s="102"/>
      <c r="AD387" s="102"/>
      <c r="AE387" s="102"/>
      <c r="AF387" s="102"/>
      <c r="AG387" s="102"/>
      <c r="AH387" s="102"/>
      <c r="AI387" s="102"/>
      <c r="AJ387" s="102"/>
      <c r="AK387" s="102"/>
      <c r="AL387" s="102"/>
      <c r="AM387" s="102"/>
      <c r="AN387" s="59"/>
    </row>
    <row r="388" s="17" customFormat="1" ht="15" spans="1:40">
      <c r="A388" s="101"/>
      <c r="B388" s="283"/>
      <c r="C388" s="67">
        <f>D388+'表七（2）'!C388</f>
        <v>0</v>
      </c>
      <c r="D388" s="67">
        <f t="shared" si="5"/>
        <v>0</v>
      </c>
      <c r="E388" s="102"/>
      <c r="F388" s="102"/>
      <c r="G388" s="102"/>
      <c r="H388" s="102"/>
      <c r="I388" s="102"/>
      <c r="J388" s="102"/>
      <c r="K388" s="102"/>
      <c r="L388" s="102"/>
      <c r="M388" s="102"/>
      <c r="N388" s="102"/>
      <c r="O388" s="102"/>
      <c r="P388" s="102"/>
      <c r="Q388" s="102"/>
      <c r="R388" s="102"/>
      <c r="S388" s="102"/>
      <c r="T388" s="102"/>
      <c r="U388" s="102"/>
      <c r="V388" s="102"/>
      <c r="W388" s="102"/>
      <c r="X388" s="102"/>
      <c r="Y388" s="102"/>
      <c r="Z388" s="102"/>
      <c r="AA388" s="102"/>
      <c r="AB388" s="102"/>
      <c r="AC388" s="102"/>
      <c r="AD388" s="102"/>
      <c r="AE388" s="102"/>
      <c r="AF388" s="102"/>
      <c r="AG388" s="102"/>
      <c r="AH388" s="102"/>
      <c r="AI388" s="102"/>
      <c r="AJ388" s="102"/>
      <c r="AK388" s="102"/>
      <c r="AL388" s="102"/>
      <c r="AM388" s="102"/>
      <c r="AN388" s="59"/>
    </row>
    <row r="389" s="17" customFormat="1" ht="15" spans="1:40">
      <c r="A389" s="101"/>
      <c r="B389" s="283"/>
      <c r="C389" s="67">
        <f>D389+'表七（2）'!C389</f>
        <v>0</v>
      </c>
      <c r="D389" s="67">
        <f t="shared" si="5"/>
        <v>0</v>
      </c>
      <c r="E389" s="102"/>
      <c r="F389" s="102"/>
      <c r="G389" s="102"/>
      <c r="H389" s="102"/>
      <c r="I389" s="102"/>
      <c r="J389" s="102"/>
      <c r="K389" s="102"/>
      <c r="L389" s="102"/>
      <c r="M389" s="102"/>
      <c r="N389" s="102"/>
      <c r="O389" s="102"/>
      <c r="P389" s="102"/>
      <c r="Q389" s="102"/>
      <c r="R389" s="102"/>
      <c r="S389" s="102"/>
      <c r="T389" s="102"/>
      <c r="U389" s="102"/>
      <c r="V389" s="102"/>
      <c r="W389" s="102"/>
      <c r="X389" s="102"/>
      <c r="Y389" s="102"/>
      <c r="Z389" s="102"/>
      <c r="AA389" s="102"/>
      <c r="AB389" s="102"/>
      <c r="AC389" s="102"/>
      <c r="AD389" s="102"/>
      <c r="AE389" s="102"/>
      <c r="AF389" s="102"/>
      <c r="AG389" s="102"/>
      <c r="AH389" s="102"/>
      <c r="AI389" s="102"/>
      <c r="AJ389" s="102"/>
      <c r="AK389" s="102"/>
      <c r="AL389" s="102"/>
      <c r="AM389" s="102"/>
      <c r="AN389" s="59"/>
    </row>
    <row r="390" s="17" customFormat="1" ht="15" spans="1:40">
      <c r="A390" s="101"/>
      <c r="B390" s="283"/>
      <c r="C390" s="67">
        <f>D390+'表七（2）'!C390</f>
        <v>0</v>
      </c>
      <c r="D390" s="67">
        <f t="shared" si="5"/>
        <v>0</v>
      </c>
      <c r="E390" s="102"/>
      <c r="F390" s="102"/>
      <c r="G390" s="102"/>
      <c r="H390" s="102"/>
      <c r="I390" s="102"/>
      <c r="J390" s="102"/>
      <c r="K390" s="102"/>
      <c r="L390" s="102"/>
      <c r="M390" s="102"/>
      <c r="N390" s="102"/>
      <c r="O390" s="102"/>
      <c r="P390" s="102"/>
      <c r="Q390" s="102"/>
      <c r="R390" s="102"/>
      <c r="S390" s="102"/>
      <c r="T390" s="102"/>
      <c r="U390" s="102"/>
      <c r="V390" s="102"/>
      <c r="W390" s="102"/>
      <c r="X390" s="102"/>
      <c r="Y390" s="102"/>
      <c r="Z390" s="102"/>
      <c r="AA390" s="102"/>
      <c r="AB390" s="102"/>
      <c r="AC390" s="102"/>
      <c r="AD390" s="102"/>
      <c r="AE390" s="102"/>
      <c r="AF390" s="102"/>
      <c r="AG390" s="102"/>
      <c r="AH390" s="102"/>
      <c r="AI390" s="102"/>
      <c r="AJ390" s="102"/>
      <c r="AK390" s="102"/>
      <c r="AL390" s="102"/>
      <c r="AM390" s="102"/>
      <c r="AN390" s="59"/>
    </row>
    <row r="391" s="17" customFormat="1" ht="15" spans="1:40">
      <c r="A391" s="101"/>
      <c r="B391" s="283"/>
      <c r="C391" s="67">
        <f>D391+'表七（2）'!C391</f>
        <v>0</v>
      </c>
      <c r="D391" s="67">
        <f t="shared" si="5"/>
        <v>0</v>
      </c>
      <c r="E391" s="102"/>
      <c r="F391" s="102"/>
      <c r="G391" s="102"/>
      <c r="H391" s="102"/>
      <c r="I391" s="102"/>
      <c r="J391" s="102"/>
      <c r="K391" s="102"/>
      <c r="L391" s="102"/>
      <c r="M391" s="102"/>
      <c r="N391" s="102"/>
      <c r="O391" s="102"/>
      <c r="P391" s="102"/>
      <c r="Q391" s="102"/>
      <c r="R391" s="102"/>
      <c r="S391" s="102"/>
      <c r="T391" s="102"/>
      <c r="U391" s="102"/>
      <c r="V391" s="102"/>
      <c r="W391" s="102"/>
      <c r="X391" s="102"/>
      <c r="Y391" s="102"/>
      <c r="Z391" s="102"/>
      <c r="AA391" s="102"/>
      <c r="AB391" s="102"/>
      <c r="AC391" s="102"/>
      <c r="AD391" s="102"/>
      <c r="AE391" s="102"/>
      <c r="AF391" s="102"/>
      <c r="AG391" s="102"/>
      <c r="AH391" s="102"/>
      <c r="AI391" s="102"/>
      <c r="AJ391" s="102"/>
      <c r="AK391" s="102"/>
      <c r="AL391" s="102"/>
      <c r="AM391" s="102"/>
      <c r="AN391" s="59"/>
    </row>
    <row r="392" s="17" customFormat="1" ht="15" spans="1:40">
      <c r="A392" s="101"/>
      <c r="B392" s="283"/>
      <c r="C392" s="67">
        <f>D392+'表七（2）'!C392</f>
        <v>0</v>
      </c>
      <c r="D392" s="67">
        <f t="shared" si="5"/>
        <v>0</v>
      </c>
      <c r="E392" s="102"/>
      <c r="F392" s="102"/>
      <c r="G392" s="102"/>
      <c r="H392" s="102"/>
      <c r="I392" s="102"/>
      <c r="J392" s="102"/>
      <c r="K392" s="102"/>
      <c r="L392" s="102"/>
      <c r="M392" s="102"/>
      <c r="N392" s="102"/>
      <c r="O392" s="102"/>
      <c r="P392" s="102"/>
      <c r="Q392" s="102"/>
      <c r="R392" s="102"/>
      <c r="S392" s="102"/>
      <c r="T392" s="102"/>
      <c r="U392" s="102"/>
      <c r="V392" s="102"/>
      <c r="W392" s="102"/>
      <c r="X392" s="102"/>
      <c r="Y392" s="102"/>
      <c r="Z392" s="102"/>
      <c r="AA392" s="102"/>
      <c r="AB392" s="102"/>
      <c r="AC392" s="102"/>
      <c r="AD392" s="102"/>
      <c r="AE392" s="102"/>
      <c r="AF392" s="102"/>
      <c r="AG392" s="102"/>
      <c r="AH392" s="102"/>
      <c r="AI392" s="102"/>
      <c r="AJ392" s="102"/>
      <c r="AK392" s="102"/>
      <c r="AL392" s="102"/>
      <c r="AM392" s="102"/>
      <c r="AN392" s="59"/>
    </row>
    <row r="393" s="17" customFormat="1" ht="15" spans="1:40">
      <c r="A393" s="101"/>
      <c r="B393" s="283"/>
      <c r="C393" s="67">
        <f>D393+'表七（2）'!C393</f>
        <v>0</v>
      </c>
      <c r="D393" s="67">
        <f t="shared" si="5"/>
        <v>0</v>
      </c>
      <c r="E393" s="102"/>
      <c r="F393" s="102"/>
      <c r="G393" s="102"/>
      <c r="H393" s="102"/>
      <c r="I393" s="102"/>
      <c r="J393" s="102"/>
      <c r="K393" s="102"/>
      <c r="L393" s="102"/>
      <c r="M393" s="102"/>
      <c r="N393" s="102"/>
      <c r="O393" s="102"/>
      <c r="P393" s="102"/>
      <c r="Q393" s="102"/>
      <c r="R393" s="102"/>
      <c r="S393" s="102"/>
      <c r="T393" s="102"/>
      <c r="U393" s="102"/>
      <c r="V393" s="102"/>
      <c r="W393" s="102"/>
      <c r="X393" s="102"/>
      <c r="Y393" s="102"/>
      <c r="Z393" s="102"/>
      <c r="AA393" s="102"/>
      <c r="AB393" s="102"/>
      <c r="AC393" s="102"/>
      <c r="AD393" s="102"/>
      <c r="AE393" s="102"/>
      <c r="AF393" s="102"/>
      <c r="AG393" s="102"/>
      <c r="AH393" s="102"/>
      <c r="AI393" s="102"/>
      <c r="AJ393" s="102"/>
      <c r="AK393" s="102"/>
      <c r="AL393" s="102"/>
      <c r="AM393" s="102"/>
      <c r="AN393" s="59"/>
    </row>
    <row r="394" s="17" customFormat="1" ht="15" spans="1:40">
      <c r="A394" s="101"/>
      <c r="B394" s="283"/>
      <c r="C394" s="67">
        <f>D394+'表七（2）'!C394</f>
        <v>0</v>
      </c>
      <c r="D394" s="67">
        <f t="shared" si="5"/>
        <v>0</v>
      </c>
      <c r="E394" s="102"/>
      <c r="F394" s="102"/>
      <c r="G394" s="102"/>
      <c r="H394" s="102"/>
      <c r="I394" s="102"/>
      <c r="J394" s="102"/>
      <c r="K394" s="102"/>
      <c r="L394" s="102"/>
      <c r="M394" s="102"/>
      <c r="N394" s="102"/>
      <c r="O394" s="102"/>
      <c r="P394" s="102"/>
      <c r="Q394" s="102"/>
      <c r="R394" s="102"/>
      <c r="S394" s="102"/>
      <c r="T394" s="102"/>
      <c r="U394" s="102"/>
      <c r="V394" s="102"/>
      <c r="W394" s="102"/>
      <c r="X394" s="102"/>
      <c r="Y394" s="102"/>
      <c r="Z394" s="102"/>
      <c r="AA394" s="102"/>
      <c r="AB394" s="102"/>
      <c r="AC394" s="102"/>
      <c r="AD394" s="102"/>
      <c r="AE394" s="102"/>
      <c r="AF394" s="102"/>
      <c r="AG394" s="102"/>
      <c r="AH394" s="102"/>
      <c r="AI394" s="102"/>
      <c r="AJ394" s="102"/>
      <c r="AK394" s="102"/>
      <c r="AL394" s="102"/>
      <c r="AM394" s="102"/>
      <c r="AN394" s="59"/>
    </row>
    <row r="395" s="17" customFormat="1" ht="15" spans="1:40">
      <c r="A395" s="101"/>
      <c r="B395" s="283"/>
      <c r="C395" s="67">
        <f>D395+'表七（2）'!C395</f>
        <v>0</v>
      </c>
      <c r="D395" s="67">
        <f t="shared" ref="D395:D458" si="6">SUM(E395:AM395)</f>
        <v>0</v>
      </c>
      <c r="E395" s="102"/>
      <c r="F395" s="102"/>
      <c r="G395" s="102"/>
      <c r="H395" s="102"/>
      <c r="I395" s="102"/>
      <c r="J395" s="102"/>
      <c r="K395" s="102"/>
      <c r="L395" s="102"/>
      <c r="M395" s="102"/>
      <c r="N395" s="102"/>
      <c r="O395" s="102"/>
      <c r="P395" s="102"/>
      <c r="Q395" s="102"/>
      <c r="R395" s="102"/>
      <c r="S395" s="102"/>
      <c r="T395" s="102"/>
      <c r="U395" s="102"/>
      <c r="V395" s="102"/>
      <c r="W395" s="102"/>
      <c r="X395" s="102"/>
      <c r="Y395" s="102"/>
      <c r="Z395" s="102"/>
      <c r="AA395" s="102"/>
      <c r="AB395" s="102"/>
      <c r="AC395" s="102"/>
      <c r="AD395" s="102"/>
      <c r="AE395" s="102"/>
      <c r="AF395" s="102"/>
      <c r="AG395" s="102"/>
      <c r="AH395" s="102"/>
      <c r="AI395" s="102"/>
      <c r="AJ395" s="102"/>
      <c r="AK395" s="102"/>
      <c r="AL395" s="102"/>
      <c r="AM395" s="102"/>
      <c r="AN395" s="59"/>
    </row>
    <row r="396" s="17" customFormat="1" ht="15" spans="1:40">
      <c r="A396" s="101"/>
      <c r="B396" s="283"/>
      <c r="C396" s="67">
        <f>D396+'表七（2）'!C396</f>
        <v>0</v>
      </c>
      <c r="D396" s="67">
        <f t="shared" si="6"/>
        <v>0</v>
      </c>
      <c r="E396" s="102"/>
      <c r="F396" s="102"/>
      <c r="G396" s="102"/>
      <c r="H396" s="102"/>
      <c r="I396" s="102"/>
      <c r="J396" s="102"/>
      <c r="K396" s="102"/>
      <c r="L396" s="102"/>
      <c r="M396" s="102"/>
      <c r="N396" s="102"/>
      <c r="O396" s="102"/>
      <c r="P396" s="102"/>
      <c r="Q396" s="102"/>
      <c r="R396" s="102"/>
      <c r="S396" s="102"/>
      <c r="T396" s="102"/>
      <c r="U396" s="102"/>
      <c r="V396" s="102"/>
      <c r="W396" s="102"/>
      <c r="X396" s="102"/>
      <c r="Y396" s="102"/>
      <c r="Z396" s="102"/>
      <c r="AA396" s="102"/>
      <c r="AB396" s="102"/>
      <c r="AC396" s="102"/>
      <c r="AD396" s="102"/>
      <c r="AE396" s="102"/>
      <c r="AF396" s="102"/>
      <c r="AG396" s="102"/>
      <c r="AH396" s="102"/>
      <c r="AI396" s="102"/>
      <c r="AJ396" s="102"/>
      <c r="AK396" s="102"/>
      <c r="AL396" s="102"/>
      <c r="AM396" s="102"/>
      <c r="AN396" s="59"/>
    </row>
    <row r="397" s="17" customFormat="1" ht="15" spans="1:40">
      <c r="A397" s="101"/>
      <c r="B397" s="283"/>
      <c r="C397" s="67">
        <f>D397+'表七（2）'!C397</f>
        <v>0</v>
      </c>
      <c r="D397" s="67">
        <f t="shared" si="6"/>
        <v>0</v>
      </c>
      <c r="E397" s="102"/>
      <c r="F397" s="102"/>
      <c r="G397" s="102"/>
      <c r="H397" s="102"/>
      <c r="I397" s="102"/>
      <c r="J397" s="102"/>
      <c r="K397" s="102"/>
      <c r="L397" s="102"/>
      <c r="M397" s="102"/>
      <c r="N397" s="102"/>
      <c r="O397" s="102"/>
      <c r="P397" s="102"/>
      <c r="Q397" s="102"/>
      <c r="R397" s="102"/>
      <c r="S397" s="102"/>
      <c r="T397" s="102"/>
      <c r="U397" s="102"/>
      <c r="V397" s="102"/>
      <c r="W397" s="102"/>
      <c r="X397" s="102"/>
      <c r="Y397" s="102"/>
      <c r="Z397" s="102"/>
      <c r="AA397" s="102"/>
      <c r="AB397" s="102"/>
      <c r="AC397" s="102"/>
      <c r="AD397" s="102"/>
      <c r="AE397" s="102"/>
      <c r="AF397" s="102"/>
      <c r="AG397" s="102"/>
      <c r="AH397" s="102"/>
      <c r="AI397" s="102"/>
      <c r="AJ397" s="102"/>
      <c r="AK397" s="102"/>
      <c r="AL397" s="102"/>
      <c r="AM397" s="102"/>
      <c r="AN397" s="59"/>
    </row>
    <row r="398" s="17" customFormat="1" ht="15" spans="1:40">
      <c r="A398" s="101"/>
      <c r="B398" s="283"/>
      <c r="C398" s="67">
        <f>D398+'表七（2）'!C398</f>
        <v>0</v>
      </c>
      <c r="D398" s="67">
        <f t="shared" si="6"/>
        <v>0</v>
      </c>
      <c r="E398" s="102"/>
      <c r="F398" s="102"/>
      <c r="G398" s="102"/>
      <c r="H398" s="102"/>
      <c r="I398" s="102"/>
      <c r="J398" s="102"/>
      <c r="K398" s="102"/>
      <c r="L398" s="102"/>
      <c r="M398" s="102"/>
      <c r="N398" s="102"/>
      <c r="O398" s="102"/>
      <c r="P398" s="102"/>
      <c r="Q398" s="102"/>
      <c r="R398" s="102"/>
      <c r="S398" s="102"/>
      <c r="T398" s="102"/>
      <c r="U398" s="102"/>
      <c r="V398" s="102"/>
      <c r="W398" s="102"/>
      <c r="X398" s="102"/>
      <c r="Y398" s="102"/>
      <c r="Z398" s="102"/>
      <c r="AA398" s="102"/>
      <c r="AB398" s="102"/>
      <c r="AC398" s="102"/>
      <c r="AD398" s="102"/>
      <c r="AE398" s="102"/>
      <c r="AF398" s="102"/>
      <c r="AG398" s="102"/>
      <c r="AH398" s="102"/>
      <c r="AI398" s="102"/>
      <c r="AJ398" s="102"/>
      <c r="AK398" s="102"/>
      <c r="AL398" s="102"/>
      <c r="AM398" s="102"/>
      <c r="AN398" s="59"/>
    </row>
    <row r="399" s="17" customFormat="1" ht="15" spans="1:40">
      <c r="A399" s="101"/>
      <c r="B399" s="283"/>
      <c r="C399" s="67">
        <f>D399+'表七（2）'!C399</f>
        <v>0</v>
      </c>
      <c r="D399" s="67">
        <f t="shared" si="6"/>
        <v>0</v>
      </c>
      <c r="E399" s="102"/>
      <c r="F399" s="102"/>
      <c r="G399" s="102"/>
      <c r="H399" s="102"/>
      <c r="I399" s="102"/>
      <c r="J399" s="102"/>
      <c r="K399" s="102"/>
      <c r="L399" s="102"/>
      <c r="M399" s="102"/>
      <c r="N399" s="102"/>
      <c r="O399" s="102"/>
      <c r="P399" s="102"/>
      <c r="Q399" s="102"/>
      <c r="R399" s="102"/>
      <c r="S399" s="102"/>
      <c r="T399" s="102"/>
      <c r="U399" s="102"/>
      <c r="V399" s="102"/>
      <c r="W399" s="102"/>
      <c r="X399" s="102"/>
      <c r="Y399" s="102"/>
      <c r="Z399" s="102"/>
      <c r="AA399" s="102"/>
      <c r="AB399" s="102"/>
      <c r="AC399" s="102"/>
      <c r="AD399" s="102"/>
      <c r="AE399" s="102"/>
      <c r="AF399" s="102"/>
      <c r="AG399" s="102"/>
      <c r="AH399" s="102"/>
      <c r="AI399" s="102"/>
      <c r="AJ399" s="102"/>
      <c r="AK399" s="102"/>
      <c r="AL399" s="102"/>
      <c r="AM399" s="102"/>
      <c r="AN399" s="59"/>
    </row>
    <row r="400" s="17" customFormat="1" ht="15" spans="1:40">
      <c r="A400" s="101"/>
      <c r="B400" s="283"/>
      <c r="C400" s="67">
        <f>D400+'表七（2）'!C400</f>
        <v>0</v>
      </c>
      <c r="D400" s="67">
        <f t="shared" si="6"/>
        <v>0</v>
      </c>
      <c r="E400" s="102"/>
      <c r="F400" s="102"/>
      <c r="G400" s="102"/>
      <c r="H400" s="102"/>
      <c r="I400" s="102"/>
      <c r="J400" s="102"/>
      <c r="K400" s="102"/>
      <c r="L400" s="102"/>
      <c r="M400" s="102"/>
      <c r="N400" s="102"/>
      <c r="O400" s="102"/>
      <c r="P400" s="102"/>
      <c r="Q400" s="102"/>
      <c r="R400" s="102"/>
      <c r="S400" s="102"/>
      <c r="T400" s="102"/>
      <c r="U400" s="102"/>
      <c r="V400" s="102"/>
      <c r="W400" s="102"/>
      <c r="X400" s="102"/>
      <c r="Y400" s="102"/>
      <c r="Z400" s="102"/>
      <c r="AA400" s="102"/>
      <c r="AB400" s="102"/>
      <c r="AC400" s="102"/>
      <c r="AD400" s="102"/>
      <c r="AE400" s="102"/>
      <c r="AF400" s="102"/>
      <c r="AG400" s="102"/>
      <c r="AH400" s="102"/>
      <c r="AI400" s="102"/>
      <c r="AJ400" s="102"/>
      <c r="AK400" s="102"/>
      <c r="AL400" s="102"/>
      <c r="AM400" s="102"/>
      <c r="AN400" s="59"/>
    </row>
    <row r="401" s="17" customFormat="1" ht="15" spans="1:40">
      <c r="A401" s="101"/>
      <c r="B401" s="283"/>
      <c r="C401" s="67">
        <f>D401+'表七（2）'!C401</f>
        <v>0</v>
      </c>
      <c r="D401" s="67">
        <f t="shared" si="6"/>
        <v>0</v>
      </c>
      <c r="E401" s="102"/>
      <c r="F401" s="102"/>
      <c r="G401" s="102"/>
      <c r="H401" s="102"/>
      <c r="I401" s="102"/>
      <c r="J401" s="102"/>
      <c r="K401" s="102"/>
      <c r="L401" s="102"/>
      <c r="M401" s="102"/>
      <c r="N401" s="102"/>
      <c r="O401" s="102"/>
      <c r="P401" s="102"/>
      <c r="Q401" s="102"/>
      <c r="R401" s="102"/>
      <c r="S401" s="102"/>
      <c r="T401" s="102"/>
      <c r="U401" s="102"/>
      <c r="V401" s="102"/>
      <c r="W401" s="102"/>
      <c r="X401" s="102"/>
      <c r="Y401" s="102"/>
      <c r="Z401" s="102"/>
      <c r="AA401" s="102"/>
      <c r="AB401" s="102"/>
      <c r="AC401" s="102"/>
      <c r="AD401" s="102"/>
      <c r="AE401" s="102"/>
      <c r="AF401" s="102"/>
      <c r="AG401" s="102"/>
      <c r="AH401" s="102"/>
      <c r="AI401" s="102"/>
      <c r="AJ401" s="102"/>
      <c r="AK401" s="102"/>
      <c r="AL401" s="102"/>
      <c r="AM401" s="102"/>
      <c r="AN401" s="59"/>
    </row>
    <row r="402" s="17" customFormat="1" ht="15" spans="1:40">
      <c r="A402" s="101"/>
      <c r="B402" s="283"/>
      <c r="C402" s="67">
        <f>D402+'表七（2）'!C402</f>
        <v>0</v>
      </c>
      <c r="D402" s="67">
        <f t="shared" si="6"/>
        <v>0</v>
      </c>
      <c r="E402" s="102"/>
      <c r="F402" s="102"/>
      <c r="G402" s="102"/>
      <c r="H402" s="102"/>
      <c r="I402" s="102"/>
      <c r="J402" s="102"/>
      <c r="K402" s="102"/>
      <c r="L402" s="102"/>
      <c r="M402" s="102"/>
      <c r="N402" s="102"/>
      <c r="O402" s="102"/>
      <c r="P402" s="102"/>
      <c r="Q402" s="102"/>
      <c r="R402" s="102"/>
      <c r="S402" s="102"/>
      <c r="T402" s="102"/>
      <c r="U402" s="102"/>
      <c r="V402" s="102"/>
      <c r="W402" s="102"/>
      <c r="X402" s="102"/>
      <c r="Y402" s="102"/>
      <c r="Z402" s="102"/>
      <c r="AA402" s="102"/>
      <c r="AB402" s="102"/>
      <c r="AC402" s="102"/>
      <c r="AD402" s="102"/>
      <c r="AE402" s="102"/>
      <c r="AF402" s="102"/>
      <c r="AG402" s="102"/>
      <c r="AH402" s="102"/>
      <c r="AI402" s="102"/>
      <c r="AJ402" s="102"/>
      <c r="AK402" s="102"/>
      <c r="AL402" s="102"/>
      <c r="AM402" s="102"/>
      <c r="AN402" s="59"/>
    </row>
    <row r="403" s="17" customFormat="1" ht="15" spans="1:40">
      <c r="A403" s="101"/>
      <c r="B403" s="283"/>
      <c r="C403" s="67">
        <f>D403+'表七（2）'!C403</f>
        <v>0</v>
      </c>
      <c r="D403" s="67">
        <f t="shared" si="6"/>
        <v>0</v>
      </c>
      <c r="E403" s="102"/>
      <c r="F403" s="102"/>
      <c r="G403" s="102"/>
      <c r="H403" s="102"/>
      <c r="I403" s="102"/>
      <c r="J403" s="102"/>
      <c r="K403" s="102"/>
      <c r="L403" s="102"/>
      <c r="M403" s="102"/>
      <c r="N403" s="102"/>
      <c r="O403" s="102"/>
      <c r="P403" s="102"/>
      <c r="Q403" s="102"/>
      <c r="R403" s="102"/>
      <c r="S403" s="102"/>
      <c r="T403" s="102"/>
      <c r="U403" s="102"/>
      <c r="V403" s="102"/>
      <c r="W403" s="102"/>
      <c r="X403" s="102"/>
      <c r="Y403" s="102"/>
      <c r="Z403" s="102"/>
      <c r="AA403" s="102"/>
      <c r="AB403" s="102"/>
      <c r="AC403" s="102"/>
      <c r="AD403" s="102"/>
      <c r="AE403" s="102"/>
      <c r="AF403" s="102"/>
      <c r="AG403" s="102"/>
      <c r="AH403" s="102"/>
      <c r="AI403" s="102"/>
      <c r="AJ403" s="102"/>
      <c r="AK403" s="102"/>
      <c r="AL403" s="102"/>
      <c r="AM403" s="102"/>
      <c r="AN403" s="59"/>
    </row>
    <row r="404" s="17" customFormat="1" ht="15" spans="1:40">
      <c r="A404" s="101"/>
      <c r="B404" s="283"/>
      <c r="C404" s="67">
        <f>D404+'表七（2）'!C404</f>
        <v>0</v>
      </c>
      <c r="D404" s="67">
        <f t="shared" si="6"/>
        <v>0</v>
      </c>
      <c r="E404" s="102"/>
      <c r="F404" s="102"/>
      <c r="G404" s="102"/>
      <c r="H404" s="102"/>
      <c r="I404" s="102"/>
      <c r="J404" s="102"/>
      <c r="K404" s="102"/>
      <c r="L404" s="102"/>
      <c r="M404" s="102"/>
      <c r="N404" s="102"/>
      <c r="O404" s="102"/>
      <c r="P404" s="102"/>
      <c r="Q404" s="102"/>
      <c r="R404" s="102"/>
      <c r="S404" s="102"/>
      <c r="T404" s="102"/>
      <c r="U404" s="102"/>
      <c r="V404" s="102"/>
      <c r="W404" s="102"/>
      <c r="X404" s="102"/>
      <c r="Y404" s="102"/>
      <c r="Z404" s="102"/>
      <c r="AA404" s="102"/>
      <c r="AB404" s="102"/>
      <c r="AC404" s="102"/>
      <c r="AD404" s="102"/>
      <c r="AE404" s="102"/>
      <c r="AF404" s="102"/>
      <c r="AG404" s="102"/>
      <c r="AH404" s="102"/>
      <c r="AI404" s="102"/>
      <c r="AJ404" s="102"/>
      <c r="AK404" s="102"/>
      <c r="AL404" s="102"/>
      <c r="AM404" s="102"/>
      <c r="AN404" s="59"/>
    </row>
    <row r="405" s="17" customFormat="1" ht="15" spans="1:40">
      <c r="A405" s="101"/>
      <c r="B405" s="283"/>
      <c r="C405" s="67">
        <f>D405+'表七（2）'!C405</f>
        <v>0</v>
      </c>
      <c r="D405" s="67">
        <f t="shared" si="6"/>
        <v>0</v>
      </c>
      <c r="E405" s="102"/>
      <c r="F405" s="102"/>
      <c r="G405" s="102"/>
      <c r="H405" s="102"/>
      <c r="I405" s="102"/>
      <c r="J405" s="102"/>
      <c r="K405" s="102"/>
      <c r="L405" s="102"/>
      <c r="M405" s="102"/>
      <c r="N405" s="102"/>
      <c r="O405" s="102"/>
      <c r="P405" s="102"/>
      <c r="Q405" s="102"/>
      <c r="R405" s="102"/>
      <c r="S405" s="102"/>
      <c r="T405" s="102"/>
      <c r="U405" s="102"/>
      <c r="V405" s="102"/>
      <c r="W405" s="102"/>
      <c r="X405" s="102"/>
      <c r="Y405" s="102"/>
      <c r="Z405" s="102"/>
      <c r="AA405" s="102"/>
      <c r="AB405" s="102"/>
      <c r="AC405" s="102"/>
      <c r="AD405" s="102"/>
      <c r="AE405" s="102"/>
      <c r="AF405" s="102"/>
      <c r="AG405" s="102"/>
      <c r="AH405" s="102"/>
      <c r="AI405" s="102"/>
      <c r="AJ405" s="102"/>
      <c r="AK405" s="102"/>
      <c r="AL405" s="102"/>
      <c r="AM405" s="102"/>
      <c r="AN405" s="59"/>
    </row>
    <row r="406" s="17" customFormat="1" ht="15" spans="1:40">
      <c r="A406" s="101"/>
      <c r="B406" s="283"/>
      <c r="C406" s="67">
        <f>D406+'表七（2）'!C406</f>
        <v>0</v>
      </c>
      <c r="D406" s="67">
        <f t="shared" si="6"/>
        <v>0</v>
      </c>
      <c r="E406" s="102"/>
      <c r="F406" s="102"/>
      <c r="G406" s="102"/>
      <c r="H406" s="102"/>
      <c r="I406" s="102"/>
      <c r="J406" s="102"/>
      <c r="K406" s="102"/>
      <c r="L406" s="102"/>
      <c r="M406" s="102"/>
      <c r="N406" s="102"/>
      <c r="O406" s="102"/>
      <c r="P406" s="102"/>
      <c r="Q406" s="102"/>
      <c r="R406" s="102"/>
      <c r="S406" s="102"/>
      <c r="T406" s="102"/>
      <c r="U406" s="102"/>
      <c r="V406" s="102"/>
      <c r="W406" s="102"/>
      <c r="X406" s="102"/>
      <c r="Y406" s="102"/>
      <c r="Z406" s="102"/>
      <c r="AA406" s="102"/>
      <c r="AB406" s="102"/>
      <c r="AC406" s="102"/>
      <c r="AD406" s="102"/>
      <c r="AE406" s="102"/>
      <c r="AF406" s="102"/>
      <c r="AG406" s="102"/>
      <c r="AH406" s="102"/>
      <c r="AI406" s="102"/>
      <c r="AJ406" s="102"/>
      <c r="AK406" s="102"/>
      <c r="AL406" s="102"/>
      <c r="AM406" s="102"/>
      <c r="AN406" s="59"/>
    </row>
    <row r="407" s="17" customFormat="1" ht="15" spans="1:40">
      <c r="A407" s="101"/>
      <c r="B407" s="283"/>
      <c r="C407" s="67">
        <f>D407+'表七（2）'!C407</f>
        <v>0</v>
      </c>
      <c r="D407" s="67">
        <f t="shared" si="6"/>
        <v>0</v>
      </c>
      <c r="E407" s="102"/>
      <c r="F407" s="102"/>
      <c r="G407" s="102"/>
      <c r="H407" s="102"/>
      <c r="I407" s="102"/>
      <c r="J407" s="102"/>
      <c r="K407" s="102"/>
      <c r="L407" s="102"/>
      <c r="M407" s="102"/>
      <c r="N407" s="102"/>
      <c r="O407" s="102"/>
      <c r="P407" s="102"/>
      <c r="Q407" s="102"/>
      <c r="R407" s="102"/>
      <c r="S407" s="102"/>
      <c r="T407" s="102"/>
      <c r="U407" s="102"/>
      <c r="V407" s="102"/>
      <c r="W407" s="102"/>
      <c r="X407" s="102"/>
      <c r="Y407" s="102"/>
      <c r="Z407" s="102"/>
      <c r="AA407" s="102"/>
      <c r="AB407" s="102"/>
      <c r="AC407" s="102"/>
      <c r="AD407" s="102"/>
      <c r="AE407" s="102"/>
      <c r="AF407" s="102"/>
      <c r="AG407" s="102"/>
      <c r="AH407" s="102"/>
      <c r="AI407" s="102"/>
      <c r="AJ407" s="102"/>
      <c r="AK407" s="102"/>
      <c r="AL407" s="102"/>
      <c r="AM407" s="102"/>
      <c r="AN407" s="59"/>
    </row>
    <row r="408" s="17" customFormat="1" ht="15" spans="1:40">
      <c r="A408" s="101"/>
      <c r="B408" s="283"/>
      <c r="C408" s="67">
        <f>D408+'表七（2）'!C408</f>
        <v>0</v>
      </c>
      <c r="D408" s="67">
        <f t="shared" si="6"/>
        <v>0</v>
      </c>
      <c r="E408" s="102"/>
      <c r="F408" s="102"/>
      <c r="G408" s="102"/>
      <c r="H408" s="102"/>
      <c r="I408" s="102"/>
      <c r="J408" s="102"/>
      <c r="K408" s="102"/>
      <c r="L408" s="102"/>
      <c r="M408" s="102"/>
      <c r="N408" s="102"/>
      <c r="O408" s="102"/>
      <c r="P408" s="102"/>
      <c r="Q408" s="102"/>
      <c r="R408" s="102"/>
      <c r="S408" s="102"/>
      <c r="T408" s="102"/>
      <c r="U408" s="102"/>
      <c r="V408" s="102"/>
      <c r="W408" s="102"/>
      <c r="X408" s="102"/>
      <c r="Y408" s="102"/>
      <c r="Z408" s="102"/>
      <c r="AA408" s="102"/>
      <c r="AB408" s="102"/>
      <c r="AC408" s="102"/>
      <c r="AD408" s="102"/>
      <c r="AE408" s="102"/>
      <c r="AF408" s="102"/>
      <c r="AG408" s="102"/>
      <c r="AH408" s="102"/>
      <c r="AI408" s="102"/>
      <c r="AJ408" s="102"/>
      <c r="AK408" s="102"/>
      <c r="AL408" s="102"/>
      <c r="AM408" s="102"/>
      <c r="AN408" s="59"/>
    </row>
    <row r="409" s="17" customFormat="1" ht="15" spans="1:40">
      <c r="A409" s="101"/>
      <c r="B409" s="283"/>
      <c r="C409" s="67">
        <f>D409+'表七（2）'!C409</f>
        <v>0</v>
      </c>
      <c r="D409" s="67">
        <f t="shared" si="6"/>
        <v>0</v>
      </c>
      <c r="E409" s="102"/>
      <c r="F409" s="102"/>
      <c r="G409" s="102"/>
      <c r="H409" s="102"/>
      <c r="I409" s="102"/>
      <c r="J409" s="102"/>
      <c r="K409" s="102"/>
      <c r="L409" s="102"/>
      <c r="M409" s="102"/>
      <c r="N409" s="102"/>
      <c r="O409" s="102"/>
      <c r="P409" s="102"/>
      <c r="Q409" s="102"/>
      <c r="R409" s="102"/>
      <c r="S409" s="102"/>
      <c r="T409" s="102"/>
      <c r="U409" s="102"/>
      <c r="V409" s="102"/>
      <c r="W409" s="102"/>
      <c r="X409" s="102"/>
      <c r="Y409" s="102"/>
      <c r="Z409" s="102"/>
      <c r="AA409" s="102"/>
      <c r="AB409" s="102"/>
      <c r="AC409" s="102"/>
      <c r="AD409" s="102"/>
      <c r="AE409" s="102"/>
      <c r="AF409" s="102"/>
      <c r="AG409" s="102"/>
      <c r="AH409" s="102"/>
      <c r="AI409" s="102"/>
      <c r="AJ409" s="102"/>
      <c r="AK409" s="102"/>
      <c r="AL409" s="102"/>
      <c r="AM409" s="102"/>
      <c r="AN409" s="59"/>
    </row>
    <row r="410" s="17" customFormat="1" ht="15" spans="1:40">
      <c r="A410" s="101"/>
      <c r="B410" s="283"/>
      <c r="C410" s="67">
        <f>D410+'表七（2）'!C410</f>
        <v>0</v>
      </c>
      <c r="D410" s="67">
        <f t="shared" si="6"/>
        <v>0</v>
      </c>
      <c r="E410" s="102"/>
      <c r="F410" s="102"/>
      <c r="G410" s="102"/>
      <c r="H410" s="102"/>
      <c r="I410" s="102"/>
      <c r="J410" s="102"/>
      <c r="K410" s="102"/>
      <c r="L410" s="102"/>
      <c r="M410" s="102"/>
      <c r="N410" s="102"/>
      <c r="O410" s="102"/>
      <c r="P410" s="102"/>
      <c r="Q410" s="102"/>
      <c r="R410" s="102"/>
      <c r="S410" s="102"/>
      <c r="T410" s="102"/>
      <c r="U410" s="102"/>
      <c r="V410" s="102"/>
      <c r="W410" s="102"/>
      <c r="X410" s="102"/>
      <c r="Y410" s="102"/>
      <c r="Z410" s="102"/>
      <c r="AA410" s="102"/>
      <c r="AB410" s="102"/>
      <c r="AC410" s="102"/>
      <c r="AD410" s="102"/>
      <c r="AE410" s="102"/>
      <c r="AF410" s="102"/>
      <c r="AG410" s="102"/>
      <c r="AH410" s="102"/>
      <c r="AI410" s="102"/>
      <c r="AJ410" s="102"/>
      <c r="AK410" s="102"/>
      <c r="AL410" s="102"/>
      <c r="AM410" s="102"/>
      <c r="AN410" s="59"/>
    </row>
    <row r="411" s="17" customFormat="1" ht="15" spans="1:40">
      <c r="A411" s="101"/>
      <c r="B411" s="283"/>
      <c r="C411" s="67">
        <f>D411+'表七（2）'!C411</f>
        <v>0</v>
      </c>
      <c r="D411" s="67">
        <f t="shared" si="6"/>
        <v>0</v>
      </c>
      <c r="E411" s="102"/>
      <c r="F411" s="102"/>
      <c r="G411" s="102"/>
      <c r="H411" s="102"/>
      <c r="I411" s="102"/>
      <c r="J411" s="102"/>
      <c r="K411" s="102"/>
      <c r="L411" s="102"/>
      <c r="M411" s="102"/>
      <c r="N411" s="102"/>
      <c r="O411" s="102"/>
      <c r="P411" s="102"/>
      <c r="Q411" s="102"/>
      <c r="R411" s="102"/>
      <c r="S411" s="102"/>
      <c r="T411" s="102"/>
      <c r="U411" s="102"/>
      <c r="V411" s="102"/>
      <c r="W411" s="102"/>
      <c r="X411" s="102"/>
      <c r="Y411" s="102"/>
      <c r="Z411" s="102"/>
      <c r="AA411" s="102"/>
      <c r="AB411" s="102"/>
      <c r="AC411" s="102"/>
      <c r="AD411" s="102"/>
      <c r="AE411" s="102"/>
      <c r="AF411" s="102"/>
      <c r="AG411" s="102"/>
      <c r="AH411" s="102"/>
      <c r="AI411" s="102"/>
      <c r="AJ411" s="102"/>
      <c r="AK411" s="102"/>
      <c r="AL411" s="102"/>
      <c r="AM411" s="102"/>
      <c r="AN411" s="59"/>
    </row>
    <row r="412" s="17" customFormat="1" ht="15" spans="1:40">
      <c r="A412" s="101"/>
      <c r="B412" s="283"/>
      <c r="C412" s="67">
        <f>D412+'表七（2）'!C412</f>
        <v>0</v>
      </c>
      <c r="D412" s="67">
        <f t="shared" si="6"/>
        <v>0</v>
      </c>
      <c r="E412" s="102"/>
      <c r="F412" s="102"/>
      <c r="G412" s="102"/>
      <c r="H412" s="102"/>
      <c r="I412" s="102"/>
      <c r="J412" s="102"/>
      <c r="K412" s="102"/>
      <c r="L412" s="102"/>
      <c r="M412" s="102"/>
      <c r="N412" s="102"/>
      <c r="O412" s="102"/>
      <c r="P412" s="102"/>
      <c r="Q412" s="102"/>
      <c r="R412" s="102"/>
      <c r="S412" s="102"/>
      <c r="T412" s="102"/>
      <c r="U412" s="102"/>
      <c r="V412" s="102"/>
      <c r="W412" s="102"/>
      <c r="X412" s="102"/>
      <c r="Y412" s="102"/>
      <c r="Z412" s="102"/>
      <c r="AA412" s="102"/>
      <c r="AB412" s="102"/>
      <c r="AC412" s="102"/>
      <c r="AD412" s="102"/>
      <c r="AE412" s="102"/>
      <c r="AF412" s="102"/>
      <c r="AG412" s="102"/>
      <c r="AH412" s="102"/>
      <c r="AI412" s="102"/>
      <c r="AJ412" s="102"/>
      <c r="AK412" s="102"/>
      <c r="AL412" s="102"/>
      <c r="AM412" s="102"/>
      <c r="AN412" s="59"/>
    </row>
    <row r="413" s="17" customFormat="1" ht="15" spans="1:40">
      <c r="A413" s="101"/>
      <c r="B413" s="283"/>
      <c r="C413" s="67">
        <f>D413+'表七（2）'!C413</f>
        <v>0</v>
      </c>
      <c r="D413" s="67">
        <f t="shared" si="6"/>
        <v>0</v>
      </c>
      <c r="E413" s="102"/>
      <c r="F413" s="102"/>
      <c r="G413" s="102"/>
      <c r="H413" s="102"/>
      <c r="I413" s="102"/>
      <c r="J413" s="102"/>
      <c r="K413" s="102"/>
      <c r="L413" s="102"/>
      <c r="M413" s="102"/>
      <c r="N413" s="102"/>
      <c r="O413" s="102"/>
      <c r="P413" s="102"/>
      <c r="Q413" s="102"/>
      <c r="R413" s="102"/>
      <c r="S413" s="102"/>
      <c r="T413" s="102"/>
      <c r="U413" s="102"/>
      <c r="V413" s="102"/>
      <c r="W413" s="102"/>
      <c r="X413" s="102"/>
      <c r="Y413" s="102"/>
      <c r="Z413" s="102"/>
      <c r="AA413" s="102"/>
      <c r="AB413" s="102"/>
      <c r="AC413" s="102"/>
      <c r="AD413" s="102"/>
      <c r="AE413" s="102"/>
      <c r="AF413" s="102"/>
      <c r="AG413" s="102"/>
      <c r="AH413" s="102"/>
      <c r="AI413" s="102"/>
      <c r="AJ413" s="102"/>
      <c r="AK413" s="102"/>
      <c r="AL413" s="102"/>
      <c r="AM413" s="102"/>
      <c r="AN413" s="59"/>
    </row>
    <row r="414" s="17" customFormat="1" ht="15" spans="1:40">
      <c r="A414" s="101"/>
      <c r="B414" s="283"/>
      <c r="C414" s="67">
        <f>D414+'表七（2）'!C414</f>
        <v>0</v>
      </c>
      <c r="D414" s="67">
        <f t="shared" si="6"/>
        <v>0</v>
      </c>
      <c r="E414" s="102"/>
      <c r="F414" s="102"/>
      <c r="G414" s="102"/>
      <c r="H414" s="102"/>
      <c r="I414" s="102"/>
      <c r="J414" s="102"/>
      <c r="K414" s="102"/>
      <c r="L414" s="102"/>
      <c r="M414" s="102"/>
      <c r="N414" s="102"/>
      <c r="O414" s="102"/>
      <c r="P414" s="102"/>
      <c r="Q414" s="102"/>
      <c r="R414" s="102"/>
      <c r="S414" s="102"/>
      <c r="T414" s="102"/>
      <c r="U414" s="102"/>
      <c r="V414" s="102"/>
      <c r="W414" s="102"/>
      <c r="X414" s="102"/>
      <c r="Y414" s="102"/>
      <c r="Z414" s="102"/>
      <c r="AA414" s="102"/>
      <c r="AB414" s="102"/>
      <c r="AC414" s="102"/>
      <c r="AD414" s="102"/>
      <c r="AE414" s="102"/>
      <c r="AF414" s="102"/>
      <c r="AG414" s="102"/>
      <c r="AH414" s="102"/>
      <c r="AI414" s="102"/>
      <c r="AJ414" s="102"/>
      <c r="AK414" s="102"/>
      <c r="AL414" s="102"/>
      <c r="AM414" s="102"/>
      <c r="AN414" s="59"/>
    </row>
    <row r="415" s="17" customFormat="1" ht="15" spans="1:40">
      <c r="A415" s="101"/>
      <c r="B415" s="283"/>
      <c r="C415" s="67">
        <f>D415+'表七（2）'!C415</f>
        <v>0</v>
      </c>
      <c r="D415" s="67">
        <f t="shared" si="6"/>
        <v>0</v>
      </c>
      <c r="E415" s="102"/>
      <c r="F415" s="102"/>
      <c r="G415" s="102"/>
      <c r="H415" s="102"/>
      <c r="I415" s="102"/>
      <c r="J415" s="102"/>
      <c r="K415" s="102"/>
      <c r="L415" s="102"/>
      <c r="M415" s="102"/>
      <c r="N415" s="102"/>
      <c r="O415" s="102"/>
      <c r="P415" s="102"/>
      <c r="Q415" s="102"/>
      <c r="R415" s="102"/>
      <c r="S415" s="102"/>
      <c r="T415" s="102"/>
      <c r="U415" s="102"/>
      <c r="V415" s="102"/>
      <c r="W415" s="102"/>
      <c r="X415" s="102"/>
      <c r="Y415" s="102"/>
      <c r="Z415" s="102"/>
      <c r="AA415" s="102"/>
      <c r="AB415" s="102"/>
      <c r="AC415" s="102"/>
      <c r="AD415" s="102"/>
      <c r="AE415" s="102"/>
      <c r="AF415" s="102"/>
      <c r="AG415" s="102"/>
      <c r="AH415" s="102"/>
      <c r="AI415" s="102"/>
      <c r="AJ415" s="102"/>
      <c r="AK415" s="102"/>
      <c r="AL415" s="102"/>
      <c r="AM415" s="102"/>
      <c r="AN415" s="59"/>
    </row>
    <row r="416" s="17" customFormat="1" ht="15" spans="1:40">
      <c r="A416" s="101"/>
      <c r="B416" s="283"/>
      <c r="C416" s="67">
        <f>D416+'表七（2）'!C416</f>
        <v>0</v>
      </c>
      <c r="D416" s="67">
        <f t="shared" si="6"/>
        <v>0</v>
      </c>
      <c r="E416" s="102"/>
      <c r="F416" s="102"/>
      <c r="G416" s="102"/>
      <c r="H416" s="102"/>
      <c r="I416" s="102"/>
      <c r="J416" s="102"/>
      <c r="K416" s="102"/>
      <c r="L416" s="102"/>
      <c r="M416" s="102"/>
      <c r="N416" s="102"/>
      <c r="O416" s="102"/>
      <c r="P416" s="102"/>
      <c r="Q416" s="102"/>
      <c r="R416" s="102"/>
      <c r="S416" s="102"/>
      <c r="T416" s="102"/>
      <c r="U416" s="102"/>
      <c r="V416" s="102"/>
      <c r="W416" s="102"/>
      <c r="X416" s="102"/>
      <c r="Y416" s="102"/>
      <c r="Z416" s="102"/>
      <c r="AA416" s="102"/>
      <c r="AB416" s="102"/>
      <c r="AC416" s="102"/>
      <c r="AD416" s="102"/>
      <c r="AE416" s="102"/>
      <c r="AF416" s="102"/>
      <c r="AG416" s="102"/>
      <c r="AH416" s="102"/>
      <c r="AI416" s="102"/>
      <c r="AJ416" s="102"/>
      <c r="AK416" s="102"/>
      <c r="AL416" s="102"/>
      <c r="AM416" s="102"/>
      <c r="AN416" s="59"/>
    </row>
    <row r="417" s="17" customFormat="1" ht="15" spans="1:40">
      <c r="A417" s="101"/>
      <c r="B417" s="283"/>
      <c r="C417" s="67">
        <f>D417+'表七（2）'!C417</f>
        <v>0</v>
      </c>
      <c r="D417" s="67">
        <f t="shared" si="6"/>
        <v>0</v>
      </c>
      <c r="E417" s="102"/>
      <c r="F417" s="102"/>
      <c r="G417" s="102"/>
      <c r="H417" s="102"/>
      <c r="I417" s="102"/>
      <c r="J417" s="102"/>
      <c r="K417" s="102"/>
      <c r="L417" s="102"/>
      <c r="M417" s="102"/>
      <c r="N417" s="102"/>
      <c r="O417" s="102"/>
      <c r="P417" s="102"/>
      <c r="Q417" s="102"/>
      <c r="R417" s="102"/>
      <c r="S417" s="102"/>
      <c r="T417" s="102"/>
      <c r="U417" s="102"/>
      <c r="V417" s="102"/>
      <c r="W417" s="102"/>
      <c r="X417" s="102"/>
      <c r="Y417" s="102"/>
      <c r="Z417" s="102"/>
      <c r="AA417" s="102"/>
      <c r="AB417" s="102"/>
      <c r="AC417" s="102"/>
      <c r="AD417" s="102"/>
      <c r="AE417" s="102"/>
      <c r="AF417" s="102"/>
      <c r="AG417" s="102"/>
      <c r="AH417" s="102"/>
      <c r="AI417" s="102"/>
      <c r="AJ417" s="102"/>
      <c r="AK417" s="102"/>
      <c r="AL417" s="102"/>
      <c r="AM417" s="102"/>
      <c r="AN417" s="59"/>
    </row>
    <row r="418" s="17" customFormat="1" ht="15" spans="1:40">
      <c r="A418" s="101"/>
      <c r="B418" s="283"/>
      <c r="C418" s="67">
        <f>D418+'表七（2）'!C418</f>
        <v>0</v>
      </c>
      <c r="D418" s="67">
        <f t="shared" si="6"/>
        <v>0</v>
      </c>
      <c r="E418" s="102"/>
      <c r="F418" s="102"/>
      <c r="G418" s="102"/>
      <c r="H418" s="102"/>
      <c r="I418" s="102"/>
      <c r="J418" s="102"/>
      <c r="K418" s="102"/>
      <c r="L418" s="102"/>
      <c r="M418" s="102"/>
      <c r="N418" s="102"/>
      <c r="O418" s="102"/>
      <c r="P418" s="102"/>
      <c r="Q418" s="102"/>
      <c r="R418" s="102"/>
      <c r="S418" s="102"/>
      <c r="T418" s="102"/>
      <c r="U418" s="102"/>
      <c r="V418" s="102"/>
      <c r="W418" s="102"/>
      <c r="X418" s="102"/>
      <c r="Y418" s="102"/>
      <c r="Z418" s="102"/>
      <c r="AA418" s="102"/>
      <c r="AB418" s="102"/>
      <c r="AC418" s="102"/>
      <c r="AD418" s="102"/>
      <c r="AE418" s="102"/>
      <c r="AF418" s="102"/>
      <c r="AG418" s="102"/>
      <c r="AH418" s="102"/>
      <c r="AI418" s="102"/>
      <c r="AJ418" s="102"/>
      <c r="AK418" s="102"/>
      <c r="AL418" s="102"/>
      <c r="AM418" s="102"/>
      <c r="AN418" s="59"/>
    </row>
    <row r="419" s="17" customFormat="1" ht="15" spans="1:40">
      <c r="A419" s="101"/>
      <c r="B419" s="283"/>
      <c r="C419" s="67">
        <f>D419+'表七（2）'!C419</f>
        <v>0</v>
      </c>
      <c r="D419" s="67">
        <f t="shared" si="6"/>
        <v>0</v>
      </c>
      <c r="E419" s="102"/>
      <c r="F419" s="102"/>
      <c r="G419" s="102"/>
      <c r="H419" s="102"/>
      <c r="I419" s="102"/>
      <c r="J419" s="102"/>
      <c r="K419" s="102"/>
      <c r="L419" s="102"/>
      <c r="M419" s="102"/>
      <c r="N419" s="102"/>
      <c r="O419" s="102"/>
      <c r="P419" s="102"/>
      <c r="Q419" s="102"/>
      <c r="R419" s="102"/>
      <c r="S419" s="102"/>
      <c r="T419" s="102"/>
      <c r="U419" s="102"/>
      <c r="V419" s="102"/>
      <c r="W419" s="102"/>
      <c r="X419" s="102"/>
      <c r="Y419" s="102"/>
      <c r="Z419" s="102"/>
      <c r="AA419" s="102"/>
      <c r="AB419" s="102"/>
      <c r="AC419" s="102"/>
      <c r="AD419" s="102"/>
      <c r="AE419" s="102"/>
      <c r="AF419" s="102"/>
      <c r="AG419" s="102"/>
      <c r="AH419" s="102"/>
      <c r="AI419" s="102"/>
      <c r="AJ419" s="102"/>
      <c r="AK419" s="102"/>
      <c r="AL419" s="102"/>
      <c r="AM419" s="102"/>
      <c r="AN419" s="59"/>
    </row>
    <row r="420" s="17" customFormat="1" ht="15" spans="1:40">
      <c r="A420" s="101"/>
      <c r="B420" s="283"/>
      <c r="C420" s="67">
        <f>D420+'表七（2）'!C420</f>
        <v>0</v>
      </c>
      <c r="D420" s="67">
        <f t="shared" si="6"/>
        <v>0</v>
      </c>
      <c r="E420" s="102"/>
      <c r="F420" s="102"/>
      <c r="G420" s="102"/>
      <c r="H420" s="102"/>
      <c r="I420" s="102"/>
      <c r="J420" s="102"/>
      <c r="K420" s="102"/>
      <c r="L420" s="102"/>
      <c r="M420" s="102"/>
      <c r="N420" s="102"/>
      <c r="O420" s="102"/>
      <c r="P420" s="102"/>
      <c r="Q420" s="102"/>
      <c r="R420" s="102"/>
      <c r="S420" s="102"/>
      <c r="T420" s="102"/>
      <c r="U420" s="102"/>
      <c r="V420" s="102"/>
      <c r="W420" s="102"/>
      <c r="X420" s="102"/>
      <c r="Y420" s="102"/>
      <c r="Z420" s="102"/>
      <c r="AA420" s="102"/>
      <c r="AB420" s="102"/>
      <c r="AC420" s="102"/>
      <c r="AD420" s="102"/>
      <c r="AE420" s="102"/>
      <c r="AF420" s="102"/>
      <c r="AG420" s="102"/>
      <c r="AH420" s="102"/>
      <c r="AI420" s="102"/>
      <c r="AJ420" s="102"/>
      <c r="AK420" s="102"/>
      <c r="AL420" s="102"/>
      <c r="AM420" s="102"/>
      <c r="AN420" s="59"/>
    </row>
    <row r="421" s="17" customFormat="1" ht="15" spans="1:40">
      <c r="A421" s="101"/>
      <c r="B421" s="283"/>
      <c r="C421" s="67">
        <f>D421+'表七（2）'!C421</f>
        <v>0</v>
      </c>
      <c r="D421" s="67">
        <f t="shared" si="6"/>
        <v>0</v>
      </c>
      <c r="E421" s="102"/>
      <c r="F421" s="102"/>
      <c r="G421" s="102"/>
      <c r="H421" s="102"/>
      <c r="I421" s="102"/>
      <c r="J421" s="102"/>
      <c r="K421" s="102"/>
      <c r="L421" s="102"/>
      <c r="M421" s="102"/>
      <c r="N421" s="102"/>
      <c r="O421" s="102"/>
      <c r="P421" s="102"/>
      <c r="Q421" s="102"/>
      <c r="R421" s="102"/>
      <c r="S421" s="102"/>
      <c r="T421" s="102"/>
      <c r="U421" s="102"/>
      <c r="V421" s="102"/>
      <c r="W421" s="102"/>
      <c r="X421" s="102"/>
      <c r="Y421" s="102"/>
      <c r="Z421" s="102"/>
      <c r="AA421" s="102"/>
      <c r="AB421" s="102"/>
      <c r="AC421" s="102"/>
      <c r="AD421" s="102"/>
      <c r="AE421" s="102"/>
      <c r="AF421" s="102"/>
      <c r="AG421" s="102"/>
      <c r="AH421" s="102"/>
      <c r="AI421" s="102"/>
      <c r="AJ421" s="102"/>
      <c r="AK421" s="102"/>
      <c r="AL421" s="102"/>
      <c r="AM421" s="102"/>
      <c r="AN421" s="59"/>
    </row>
    <row r="422" s="17" customFormat="1" ht="15" spans="1:40">
      <c r="A422" s="101"/>
      <c r="B422" s="283"/>
      <c r="C422" s="67">
        <f>D422+'表七（2）'!C422</f>
        <v>0</v>
      </c>
      <c r="D422" s="67">
        <f t="shared" si="6"/>
        <v>0</v>
      </c>
      <c r="E422" s="102"/>
      <c r="F422" s="102"/>
      <c r="G422" s="102"/>
      <c r="H422" s="102"/>
      <c r="I422" s="102"/>
      <c r="J422" s="102"/>
      <c r="K422" s="102"/>
      <c r="L422" s="102"/>
      <c r="M422" s="102"/>
      <c r="N422" s="102"/>
      <c r="O422" s="102"/>
      <c r="P422" s="102"/>
      <c r="Q422" s="102"/>
      <c r="R422" s="102"/>
      <c r="S422" s="102"/>
      <c r="T422" s="102"/>
      <c r="U422" s="102"/>
      <c r="V422" s="102"/>
      <c r="W422" s="102"/>
      <c r="X422" s="102"/>
      <c r="Y422" s="102"/>
      <c r="Z422" s="102"/>
      <c r="AA422" s="102"/>
      <c r="AB422" s="102"/>
      <c r="AC422" s="102"/>
      <c r="AD422" s="102"/>
      <c r="AE422" s="102"/>
      <c r="AF422" s="102"/>
      <c r="AG422" s="102"/>
      <c r="AH422" s="102"/>
      <c r="AI422" s="102"/>
      <c r="AJ422" s="102"/>
      <c r="AK422" s="102"/>
      <c r="AL422" s="102"/>
      <c r="AM422" s="102"/>
      <c r="AN422" s="59"/>
    </row>
    <row r="423" s="17" customFormat="1" ht="15" spans="1:40">
      <c r="A423" s="101"/>
      <c r="B423" s="283"/>
      <c r="C423" s="67">
        <f>D423+'表七（2）'!C423</f>
        <v>0</v>
      </c>
      <c r="D423" s="67">
        <f t="shared" si="6"/>
        <v>0</v>
      </c>
      <c r="E423" s="102"/>
      <c r="F423" s="102"/>
      <c r="G423" s="102"/>
      <c r="H423" s="102"/>
      <c r="I423" s="102"/>
      <c r="J423" s="102"/>
      <c r="K423" s="102"/>
      <c r="L423" s="102"/>
      <c r="M423" s="102"/>
      <c r="N423" s="102"/>
      <c r="O423" s="102"/>
      <c r="P423" s="102"/>
      <c r="Q423" s="102"/>
      <c r="R423" s="102"/>
      <c r="S423" s="102"/>
      <c r="T423" s="102"/>
      <c r="U423" s="102"/>
      <c r="V423" s="102"/>
      <c r="W423" s="102"/>
      <c r="X423" s="102"/>
      <c r="Y423" s="102"/>
      <c r="Z423" s="102"/>
      <c r="AA423" s="102"/>
      <c r="AB423" s="102"/>
      <c r="AC423" s="102"/>
      <c r="AD423" s="102"/>
      <c r="AE423" s="102"/>
      <c r="AF423" s="102"/>
      <c r="AG423" s="102"/>
      <c r="AH423" s="102"/>
      <c r="AI423" s="102"/>
      <c r="AJ423" s="102"/>
      <c r="AK423" s="102"/>
      <c r="AL423" s="102"/>
      <c r="AM423" s="102"/>
      <c r="AN423" s="59"/>
    </row>
    <row r="424" s="17" customFormat="1" ht="15" spans="1:40">
      <c r="A424" s="101"/>
      <c r="B424" s="283"/>
      <c r="C424" s="67">
        <f>D424+'表七（2）'!C424</f>
        <v>0</v>
      </c>
      <c r="D424" s="67">
        <f t="shared" si="6"/>
        <v>0</v>
      </c>
      <c r="E424" s="102"/>
      <c r="F424" s="102"/>
      <c r="G424" s="102"/>
      <c r="H424" s="102"/>
      <c r="I424" s="102"/>
      <c r="J424" s="102"/>
      <c r="K424" s="102"/>
      <c r="L424" s="102"/>
      <c r="M424" s="102"/>
      <c r="N424" s="102"/>
      <c r="O424" s="102"/>
      <c r="P424" s="102"/>
      <c r="Q424" s="102"/>
      <c r="R424" s="102"/>
      <c r="S424" s="102"/>
      <c r="T424" s="102"/>
      <c r="U424" s="102"/>
      <c r="V424" s="102"/>
      <c r="W424" s="102"/>
      <c r="X424" s="102"/>
      <c r="Y424" s="102"/>
      <c r="Z424" s="102"/>
      <c r="AA424" s="102"/>
      <c r="AB424" s="102"/>
      <c r="AC424" s="102"/>
      <c r="AD424" s="102"/>
      <c r="AE424" s="102"/>
      <c r="AF424" s="102"/>
      <c r="AG424" s="102"/>
      <c r="AH424" s="102"/>
      <c r="AI424" s="102"/>
      <c r="AJ424" s="102"/>
      <c r="AK424" s="102"/>
      <c r="AL424" s="102"/>
      <c r="AM424" s="102"/>
      <c r="AN424" s="59"/>
    </row>
    <row r="425" s="17" customFormat="1" ht="15" spans="1:40">
      <c r="A425" s="101"/>
      <c r="B425" s="283"/>
      <c r="C425" s="67">
        <f>D425+'表七（2）'!C425</f>
        <v>0</v>
      </c>
      <c r="D425" s="67">
        <f t="shared" si="6"/>
        <v>0</v>
      </c>
      <c r="E425" s="102"/>
      <c r="F425" s="102"/>
      <c r="G425" s="102"/>
      <c r="H425" s="102"/>
      <c r="I425" s="102"/>
      <c r="J425" s="102"/>
      <c r="K425" s="102"/>
      <c r="L425" s="102"/>
      <c r="M425" s="102"/>
      <c r="N425" s="102"/>
      <c r="O425" s="102"/>
      <c r="P425" s="102"/>
      <c r="Q425" s="102"/>
      <c r="R425" s="102"/>
      <c r="S425" s="102"/>
      <c r="T425" s="102"/>
      <c r="U425" s="102"/>
      <c r="V425" s="102"/>
      <c r="W425" s="102"/>
      <c r="X425" s="102"/>
      <c r="Y425" s="102"/>
      <c r="Z425" s="102"/>
      <c r="AA425" s="102"/>
      <c r="AB425" s="102"/>
      <c r="AC425" s="102"/>
      <c r="AD425" s="102"/>
      <c r="AE425" s="102"/>
      <c r="AF425" s="102"/>
      <c r="AG425" s="102"/>
      <c r="AH425" s="102"/>
      <c r="AI425" s="102"/>
      <c r="AJ425" s="102"/>
      <c r="AK425" s="102"/>
      <c r="AL425" s="102"/>
      <c r="AM425" s="102"/>
      <c r="AN425" s="59"/>
    </row>
    <row r="426" s="17" customFormat="1" ht="15" spans="1:40">
      <c r="A426" s="101"/>
      <c r="B426" s="283"/>
      <c r="C426" s="67">
        <f>D426+'表七（2）'!C426</f>
        <v>0</v>
      </c>
      <c r="D426" s="67">
        <f t="shared" si="6"/>
        <v>0</v>
      </c>
      <c r="E426" s="102"/>
      <c r="F426" s="102"/>
      <c r="G426" s="102"/>
      <c r="H426" s="102"/>
      <c r="I426" s="102"/>
      <c r="J426" s="102"/>
      <c r="K426" s="102"/>
      <c r="L426" s="102"/>
      <c r="M426" s="102"/>
      <c r="N426" s="102"/>
      <c r="O426" s="102"/>
      <c r="P426" s="102"/>
      <c r="Q426" s="102"/>
      <c r="R426" s="102"/>
      <c r="S426" s="102"/>
      <c r="T426" s="102"/>
      <c r="U426" s="102"/>
      <c r="V426" s="102"/>
      <c r="W426" s="102"/>
      <c r="X426" s="102"/>
      <c r="Y426" s="102"/>
      <c r="Z426" s="102"/>
      <c r="AA426" s="102"/>
      <c r="AB426" s="102"/>
      <c r="AC426" s="102"/>
      <c r="AD426" s="102"/>
      <c r="AE426" s="102"/>
      <c r="AF426" s="102"/>
      <c r="AG426" s="102"/>
      <c r="AH426" s="102"/>
      <c r="AI426" s="102"/>
      <c r="AJ426" s="102"/>
      <c r="AK426" s="102"/>
      <c r="AL426" s="102"/>
      <c r="AM426" s="102"/>
      <c r="AN426" s="59"/>
    </row>
    <row r="427" s="17" customFormat="1" ht="15" spans="1:40">
      <c r="A427" s="101"/>
      <c r="B427" s="283"/>
      <c r="C427" s="67">
        <f>D427+'表七（2）'!C427</f>
        <v>0</v>
      </c>
      <c r="D427" s="67">
        <f t="shared" si="6"/>
        <v>0</v>
      </c>
      <c r="E427" s="102"/>
      <c r="F427" s="102"/>
      <c r="G427" s="102"/>
      <c r="H427" s="102"/>
      <c r="I427" s="102"/>
      <c r="J427" s="102"/>
      <c r="K427" s="102"/>
      <c r="L427" s="102"/>
      <c r="M427" s="102"/>
      <c r="N427" s="102"/>
      <c r="O427" s="102"/>
      <c r="P427" s="102"/>
      <c r="Q427" s="102"/>
      <c r="R427" s="102"/>
      <c r="S427" s="102"/>
      <c r="T427" s="102"/>
      <c r="U427" s="102"/>
      <c r="V427" s="102"/>
      <c r="W427" s="102"/>
      <c r="X427" s="102"/>
      <c r="Y427" s="102"/>
      <c r="Z427" s="102"/>
      <c r="AA427" s="102"/>
      <c r="AB427" s="102"/>
      <c r="AC427" s="102"/>
      <c r="AD427" s="102"/>
      <c r="AE427" s="102"/>
      <c r="AF427" s="102"/>
      <c r="AG427" s="102"/>
      <c r="AH427" s="102"/>
      <c r="AI427" s="102"/>
      <c r="AJ427" s="102"/>
      <c r="AK427" s="102"/>
      <c r="AL427" s="102"/>
      <c r="AM427" s="102"/>
      <c r="AN427" s="59"/>
    </row>
    <row r="428" s="17" customFormat="1" ht="15" spans="1:40">
      <c r="A428" s="101"/>
      <c r="B428" s="283"/>
      <c r="C428" s="67">
        <f>D428+'表七（2）'!C428</f>
        <v>0</v>
      </c>
      <c r="D428" s="67">
        <f t="shared" si="6"/>
        <v>0</v>
      </c>
      <c r="E428" s="102"/>
      <c r="F428" s="102"/>
      <c r="G428" s="102"/>
      <c r="H428" s="102"/>
      <c r="I428" s="102"/>
      <c r="J428" s="102"/>
      <c r="K428" s="102"/>
      <c r="L428" s="102"/>
      <c r="M428" s="102"/>
      <c r="N428" s="102"/>
      <c r="O428" s="102"/>
      <c r="P428" s="102"/>
      <c r="Q428" s="102"/>
      <c r="R428" s="102"/>
      <c r="S428" s="102"/>
      <c r="T428" s="102"/>
      <c r="U428" s="102"/>
      <c r="V428" s="102"/>
      <c r="W428" s="102"/>
      <c r="X428" s="102"/>
      <c r="Y428" s="102"/>
      <c r="Z428" s="102"/>
      <c r="AA428" s="102"/>
      <c r="AB428" s="102"/>
      <c r="AC428" s="102"/>
      <c r="AD428" s="102"/>
      <c r="AE428" s="102"/>
      <c r="AF428" s="102"/>
      <c r="AG428" s="102"/>
      <c r="AH428" s="102"/>
      <c r="AI428" s="102"/>
      <c r="AJ428" s="102"/>
      <c r="AK428" s="102"/>
      <c r="AL428" s="102"/>
      <c r="AM428" s="102"/>
      <c r="AN428" s="59"/>
    </row>
    <row r="429" s="17" customFormat="1" ht="15" spans="1:40">
      <c r="A429" s="101"/>
      <c r="B429" s="283"/>
      <c r="C429" s="67">
        <f>D429+'表七（2）'!C429</f>
        <v>0</v>
      </c>
      <c r="D429" s="67">
        <f t="shared" si="6"/>
        <v>0</v>
      </c>
      <c r="E429" s="102"/>
      <c r="F429" s="102"/>
      <c r="G429" s="102"/>
      <c r="H429" s="102"/>
      <c r="I429" s="102"/>
      <c r="J429" s="102"/>
      <c r="K429" s="102"/>
      <c r="L429" s="102"/>
      <c r="M429" s="102"/>
      <c r="N429" s="102"/>
      <c r="O429" s="102"/>
      <c r="P429" s="102"/>
      <c r="Q429" s="102"/>
      <c r="R429" s="102"/>
      <c r="S429" s="102"/>
      <c r="T429" s="102"/>
      <c r="U429" s="102"/>
      <c r="V429" s="102"/>
      <c r="W429" s="102"/>
      <c r="X429" s="102"/>
      <c r="Y429" s="102"/>
      <c r="Z429" s="102"/>
      <c r="AA429" s="102"/>
      <c r="AB429" s="102"/>
      <c r="AC429" s="102"/>
      <c r="AD429" s="102"/>
      <c r="AE429" s="102"/>
      <c r="AF429" s="102"/>
      <c r="AG429" s="102"/>
      <c r="AH429" s="102"/>
      <c r="AI429" s="102"/>
      <c r="AJ429" s="102"/>
      <c r="AK429" s="102"/>
      <c r="AL429" s="102"/>
      <c r="AM429" s="102"/>
      <c r="AN429" s="59"/>
    </row>
    <row r="430" s="17" customFormat="1" ht="15" spans="1:40">
      <c r="A430" s="101"/>
      <c r="B430" s="283"/>
      <c r="C430" s="67">
        <f>D430+'表七（2）'!C430</f>
        <v>0</v>
      </c>
      <c r="D430" s="67">
        <f t="shared" si="6"/>
        <v>0</v>
      </c>
      <c r="E430" s="102"/>
      <c r="F430" s="102"/>
      <c r="G430" s="102"/>
      <c r="H430" s="102"/>
      <c r="I430" s="102"/>
      <c r="J430" s="102"/>
      <c r="K430" s="102"/>
      <c r="L430" s="102"/>
      <c r="M430" s="102"/>
      <c r="N430" s="102"/>
      <c r="O430" s="102"/>
      <c r="P430" s="102"/>
      <c r="Q430" s="102"/>
      <c r="R430" s="102"/>
      <c r="S430" s="102"/>
      <c r="T430" s="102"/>
      <c r="U430" s="102"/>
      <c r="V430" s="102"/>
      <c r="W430" s="102"/>
      <c r="X430" s="102"/>
      <c r="Y430" s="102"/>
      <c r="Z430" s="102"/>
      <c r="AA430" s="102"/>
      <c r="AB430" s="102"/>
      <c r="AC430" s="102"/>
      <c r="AD430" s="102"/>
      <c r="AE430" s="102"/>
      <c r="AF430" s="102"/>
      <c r="AG430" s="102"/>
      <c r="AH430" s="102"/>
      <c r="AI430" s="102"/>
      <c r="AJ430" s="102"/>
      <c r="AK430" s="102"/>
      <c r="AL430" s="102"/>
      <c r="AM430" s="102"/>
      <c r="AN430" s="59"/>
    </row>
    <row r="431" s="17" customFormat="1" ht="15" spans="1:40">
      <c r="A431" s="101"/>
      <c r="B431" s="283"/>
      <c r="C431" s="67">
        <f>D431+'表七（2）'!C431</f>
        <v>0</v>
      </c>
      <c r="D431" s="67">
        <f t="shared" si="6"/>
        <v>0</v>
      </c>
      <c r="E431" s="102"/>
      <c r="F431" s="102"/>
      <c r="G431" s="102"/>
      <c r="H431" s="102"/>
      <c r="I431" s="102"/>
      <c r="J431" s="102"/>
      <c r="K431" s="102"/>
      <c r="L431" s="102"/>
      <c r="M431" s="102"/>
      <c r="N431" s="102"/>
      <c r="O431" s="102"/>
      <c r="P431" s="102"/>
      <c r="Q431" s="102"/>
      <c r="R431" s="102"/>
      <c r="S431" s="102"/>
      <c r="T431" s="102"/>
      <c r="U431" s="102"/>
      <c r="V431" s="102"/>
      <c r="W431" s="102"/>
      <c r="X431" s="102"/>
      <c r="Y431" s="102"/>
      <c r="Z431" s="102"/>
      <c r="AA431" s="102"/>
      <c r="AB431" s="102"/>
      <c r="AC431" s="102"/>
      <c r="AD431" s="102"/>
      <c r="AE431" s="102"/>
      <c r="AF431" s="102"/>
      <c r="AG431" s="102"/>
      <c r="AH431" s="102"/>
      <c r="AI431" s="102"/>
      <c r="AJ431" s="102"/>
      <c r="AK431" s="102"/>
      <c r="AL431" s="102"/>
      <c r="AM431" s="102"/>
      <c r="AN431" s="59"/>
    </row>
    <row r="432" s="17" customFormat="1" ht="15" spans="1:40">
      <c r="A432" s="101"/>
      <c r="B432" s="283"/>
      <c r="C432" s="67">
        <f>D432+'表七（2）'!C432</f>
        <v>0</v>
      </c>
      <c r="D432" s="67">
        <f t="shared" si="6"/>
        <v>0</v>
      </c>
      <c r="E432" s="102"/>
      <c r="F432" s="102"/>
      <c r="G432" s="102"/>
      <c r="H432" s="102"/>
      <c r="I432" s="102"/>
      <c r="J432" s="102"/>
      <c r="K432" s="102"/>
      <c r="L432" s="102"/>
      <c r="M432" s="102"/>
      <c r="N432" s="102"/>
      <c r="O432" s="102"/>
      <c r="P432" s="102"/>
      <c r="Q432" s="102"/>
      <c r="R432" s="102"/>
      <c r="S432" s="102"/>
      <c r="T432" s="102"/>
      <c r="U432" s="102"/>
      <c r="V432" s="102"/>
      <c r="W432" s="102"/>
      <c r="X432" s="102"/>
      <c r="Y432" s="102"/>
      <c r="Z432" s="102"/>
      <c r="AA432" s="102"/>
      <c r="AB432" s="102"/>
      <c r="AC432" s="102"/>
      <c r="AD432" s="102"/>
      <c r="AE432" s="102"/>
      <c r="AF432" s="102"/>
      <c r="AG432" s="102"/>
      <c r="AH432" s="102"/>
      <c r="AI432" s="102"/>
      <c r="AJ432" s="102"/>
      <c r="AK432" s="102"/>
      <c r="AL432" s="102"/>
      <c r="AM432" s="102"/>
      <c r="AN432" s="59"/>
    </row>
    <row r="433" s="17" customFormat="1" ht="15" spans="1:40">
      <c r="A433" s="101"/>
      <c r="B433" s="283"/>
      <c r="C433" s="67">
        <f>D433+'表七（2）'!C433</f>
        <v>0</v>
      </c>
      <c r="D433" s="67">
        <f t="shared" si="6"/>
        <v>0</v>
      </c>
      <c r="E433" s="102"/>
      <c r="F433" s="102"/>
      <c r="G433" s="102"/>
      <c r="H433" s="102"/>
      <c r="I433" s="102"/>
      <c r="J433" s="102"/>
      <c r="K433" s="102"/>
      <c r="L433" s="102"/>
      <c r="M433" s="102"/>
      <c r="N433" s="102"/>
      <c r="O433" s="102"/>
      <c r="P433" s="102"/>
      <c r="Q433" s="102"/>
      <c r="R433" s="102"/>
      <c r="S433" s="102"/>
      <c r="T433" s="102"/>
      <c r="U433" s="102"/>
      <c r="V433" s="102"/>
      <c r="W433" s="102"/>
      <c r="X433" s="102"/>
      <c r="Y433" s="102"/>
      <c r="Z433" s="102"/>
      <c r="AA433" s="102"/>
      <c r="AB433" s="102"/>
      <c r="AC433" s="102"/>
      <c r="AD433" s="102"/>
      <c r="AE433" s="102"/>
      <c r="AF433" s="102"/>
      <c r="AG433" s="102"/>
      <c r="AH433" s="102"/>
      <c r="AI433" s="102"/>
      <c r="AJ433" s="102"/>
      <c r="AK433" s="102"/>
      <c r="AL433" s="102"/>
      <c r="AM433" s="102"/>
      <c r="AN433" s="59"/>
    </row>
    <row r="434" s="17" customFormat="1" ht="15" spans="1:40">
      <c r="A434" s="101"/>
      <c r="B434" s="283"/>
      <c r="C434" s="67">
        <f>D434+'表七（2）'!C434</f>
        <v>0</v>
      </c>
      <c r="D434" s="67">
        <f t="shared" si="6"/>
        <v>0</v>
      </c>
      <c r="E434" s="102"/>
      <c r="F434" s="102"/>
      <c r="G434" s="102"/>
      <c r="H434" s="102"/>
      <c r="I434" s="102"/>
      <c r="J434" s="102"/>
      <c r="K434" s="102"/>
      <c r="L434" s="102"/>
      <c r="M434" s="102"/>
      <c r="N434" s="102"/>
      <c r="O434" s="102"/>
      <c r="P434" s="102"/>
      <c r="Q434" s="102"/>
      <c r="R434" s="102"/>
      <c r="S434" s="102"/>
      <c r="T434" s="102"/>
      <c r="U434" s="102"/>
      <c r="V434" s="102"/>
      <c r="W434" s="102"/>
      <c r="X434" s="102"/>
      <c r="Y434" s="102"/>
      <c r="Z434" s="102"/>
      <c r="AA434" s="102"/>
      <c r="AB434" s="102"/>
      <c r="AC434" s="102"/>
      <c r="AD434" s="102"/>
      <c r="AE434" s="102"/>
      <c r="AF434" s="102"/>
      <c r="AG434" s="102"/>
      <c r="AH434" s="102"/>
      <c r="AI434" s="102"/>
      <c r="AJ434" s="102"/>
      <c r="AK434" s="102"/>
      <c r="AL434" s="102"/>
      <c r="AM434" s="102"/>
      <c r="AN434" s="59"/>
    </row>
    <row r="435" s="17" customFormat="1" ht="15" spans="1:40">
      <c r="A435" s="101"/>
      <c r="B435" s="283"/>
      <c r="C435" s="67">
        <f>D435+'表七（2）'!C435</f>
        <v>0</v>
      </c>
      <c r="D435" s="67">
        <f t="shared" si="6"/>
        <v>0</v>
      </c>
      <c r="E435" s="102"/>
      <c r="F435" s="102"/>
      <c r="G435" s="102"/>
      <c r="H435" s="102"/>
      <c r="I435" s="102"/>
      <c r="J435" s="102"/>
      <c r="K435" s="102"/>
      <c r="L435" s="102"/>
      <c r="M435" s="102"/>
      <c r="N435" s="102"/>
      <c r="O435" s="102"/>
      <c r="P435" s="102"/>
      <c r="Q435" s="102"/>
      <c r="R435" s="102"/>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59"/>
    </row>
    <row r="436" s="17" customFormat="1" ht="15" spans="1:40">
      <c r="A436" s="101"/>
      <c r="B436" s="283"/>
      <c r="C436" s="67">
        <f>D436+'表七（2）'!C436</f>
        <v>0</v>
      </c>
      <c r="D436" s="67">
        <f t="shared" si="6"/>
        <v>0</v>
      </c>
      <c r="E436" s="102"/>
      <c r="F436" s="102"/>
      <c r="G436" s="102"/>
      <c r="H436" s="102"/>
      <c r="I436" s="102"/>
      <c r="J436" s="102"/>
      <c r="K436" s="102"/>
      <c r="L436" s="102"/>
      <c r="M436" s="102"/>
      <c r="N436" s="102"/>
      <c r="O436" s="102"/>
      <c r="P436" s="102"/>
      <c r="Q436" s="102"/>
      <c r="R436" s="102"/>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59"/>
    </row>
    <row r="437" s="17" customFormat="1" ht="15" spans="1:40">
      <c r="A437" s="101"/>
      <c r="B437" s="283"/>
      <c r="C437" s="67">
        <f>D437+'表七（2）'!C437</f>
        <v>0</v>
      </c>
      <c r="D437" s="67">
        <f t="shared" si="6"/>
        <v>0</v>
      </c>
      <c r="E437" s="102"/>
      <c r="F437" s="102"/>
      <c r="G437" s="102"/>
      <c r="H437" s="102"/>
      <c r="I437" s="102"/>
      <c r="J437" s="102"/>
      <c r="K437" s="102"/>
      <c r="L437" s="102"/>
      <c r="M437" s="102"/>
      <c r="N437" s="102"/>
      <c r="O437" s="102"/>
      <c r="P437" s="102"/>
      <c r="Q437" s="102"/>
      <c r="R437" s="102"/>
      <c r="S437" s="102"/>
      <c r="T437" s="102"/>
      <c r="U437" s="102"/>
      <c r="V437" s="102"/>
      <c r="W437" s="102"/>
      <c r="X437" s="102"/>
      <c r="Y437" s="102"/>
      <c r="Z437" s="102"/>
      <c r="AA437" s="102"/>
      <c r="AB437" s="102"/>
      <c r="AC437" s="102"/>
      <c r="AD437" s="102"/>
      <c r="AE437" s="102"/>
      <c r="AF437" s="102"/>
      <c r="AG437" s="102"/>
      <c r="AH437" s="102"/>
      <c r="AI437" s="102"/>
      <c r="AJ437" s="102"/>
      <c r="AK437" s="102"/>
      <c r="AL437" s="102"/>
      <c r="AM437" s="102"/>
      <c r="AN437" s="59"/>
    </row>
    <row r="438" s="17" customFormat="1" ht="15" spans="1:40">
      <c r="A438" s="101"/>
      <c r="B438" s="283"/>
      <c r="C438" s="67">
        <f>D438+'表七（2）'!C438</f>
        <v>0</v>
      </c>
      <c r="D438" s="67">
        <f t="shared" si="6"/>
        <v>0</v>
      </c>
      <c r="E438" s="102"/>
      <c r="F438" s="102"/>
      <c r="G438" s="102"/>
      <c r="H438" s="102"/>
      <c r="I438" s="102"/>
      <c r="J438" s="102"/>
      <c r="K438" s="102"/>
      <c r="L438" s="102"/>
      <c r="M438" s="102"/>
      <c r="N438" s="102"/>
      <c r="O438" s="102"/>
      <c r="P438" s="102"/>
      <c r="Q438" s="102"/>
      <c r="R438" s="102"/>
      <c r="S438" s="102"/>
      <c r="T438" s="102"/>
      <c r="U438" s="102"/>
      <c r="V438" s="102"/>
      <c r="W438" s="102"/>
      <c r="X438" s="102"/>
      <c r="Y438" s="102"/>
      <c r="Z438" s="102"/>
      <c r="AA438" s="102"/>
      <c r="AB438" s="102"/>
      <c r="AC438" s="102"/>
      <c r="AD438" s="102"/>
      <c r="AE438" s="102"/>
      <c r="AF438" s="102"/>
      <c r="AG438" s="102"/>
      <c r="AH438" s="102"/>
      <c r="AI438" s="102"/>
      <c r="AJ438" s="102"/>
      <c r="AK438" s="102"/>
      <c r="AL438" s="102"/>
      <c r="AM438" s="102"/>
      <c r="AN438" s="59"/>
    </row>
    <row r="439" s="17" customFormat="1" ht="15" spans="1:40">
      <c r="A439" s="101"/>
      <c r="B439" s="283"/>
      <c r="C439" s="67">
        <f>D439+'表七（2）'!C439</f>
        <v>0</v>
      </c>
      <c r="D439" s="67">
        <f t="shared" si="6"/>
        <v>0</v>
      </c>
      <c r="E439" s="102"/>
      <c r="F439" s="102"/>
      <c r="G439" s="102"/>
      <c r="H439" s="102"/>
      <c r="I439" s="102"/>
      <c r="J439" s="102"/>
      <c r="K439" s="102"/>
      <c r="L439" s="102"/>
      <c r="M439" s="102"/>
      <c r="N439" s="102"/>
      <c r="O439" s="102"/>
      <c r="P439" s="102"/>
      <c r="Q439" s="102"/>
      <c r="R439" s="102"/>
      <c r="S439" s="102"/>
      <c r="T439" s="102"/>
      <c r="U439" s="102"/>
      <c r="V439" s="102"/>
      <c r="W439" s="102"/>
      <c r="X439" s="102"/>
      <c r="Y439" s="102"/>
      <c r="Z439" s="102"/>
      <c r="AA439" s="102"/>
      <c r="AB439" s="102"/>
      <c r="AC439" s="102"/>
      <c r="AD439" s="102"/>
      <c r="AE439" s="102"/>
      <c r="AF439" s="102"/>
      <c r="AG439" s="102"/>
      <c r="AH439" s="102"/>
      <c r="AI439" s="102"/>
      <c r="AJ439" s="102"/>
      <c r="AK439" s="102"/>
      <c r="AL439" s="102"/>
      <c r="AM439" s="102"/>
      <c r="AN439" s="59"/>
    </row>
    <row r="440" s="17" customFormat="1" ht="15" spans="1:40">
      <c r="A440" s="101"/>
      <c r="B440" s="283"/>
      <c r="C440" s="67">
        <f>D440+'表七（2）'!C440</f>
        <v>0</v>
      </c>
      <c r="D440" s="67">
        <f t="shared" si="6"/>
        <v>0</v>
      </c>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59"/>
    </row>
    <row r="441" s="17" customFormat="1" ht="15" spans="1:40">
      <c r="A441" s="101"/>
      <c r="B441" s="283"/>
      <c r="C441" s="67">
        <f>D441+'表七（2）'!C441</f>
        <v>0</v>
      </c>
      <c r="D441" s="67">
        <f t="shared" si="6"/>
        <v>0</v>
      </c>
      <c r="E441" s="102"/>
      <c r="F441" s="102"/>
      <c r="G441" s="102"/>
      <c r="H441" s="102"/>
      <c r="I441" s="102"/>
      <c r="J441" s="102"/>
      <c r="K441" s="102"/>
      <c r="L441" s="102"/>
      <c r="M441" s="102"/>
      <c r="N441" s="102"/>
      <c r="O441" s="102"/>
      <c r="P441" s="102"/>
      <c r="Q441" s="102"/>
      <c r="R441" s="102"/>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59"/>
    </row>
    <row r="442" s="17" customFormat="1" ht="15" spans="1:40">
      <c r="A442" s="101"/>
      <c r="B442" s="283"/>
      <c r="C442" s="67">
        <f>D442+'表七（2）'!C442</f>
        <v>0</v>
      </c>
      <c r="D442" s="67">
        <f t="shared" si="6"/>
        <v>0</v>
      </c>
      <c r="E442" s="102"/>
      <c r="F442" s="102"/>
      <c r="G442" s="102"/>
      <c r="H442" s="102"/>
      <c r="I442" s="102"/>
      <c r="J442" s="102"/>
      <c r="K442" s="102"/>
      <c r="L442" s="102"/>
      <c r="M442" s="102"/>
      <c r="N442" s="102"/>
      <c r="O442" s="102"/>
      <c r="P442" s="102"/>
      <c r="Q442" s="102"/>
      <c r="R442" s="102"/>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59"/>
    </row>
    <row r="443" s="17" customFormat="1" ht="15" spans="1:40">
      <c r="A443" s="101"/>
      <c r="B443" s="283"/>
      <c r="C443" s="67">
        <f>D443+'表七（2）'!C443</f>
        <v>0</v>
      </c>
      <c r="D443" s="67">
        <f t="shared" si="6"/>
        <v>0</v>
      </c>
      <c r="E443" s="102"/>
      <c r="F443" s="102"/>
      <c r="G443" s="102"/>
      <c r="H443" s="102"/>
      <c r="I443" s="102"/>
      <c r="J443" s="102"/>
      <c r="K443" s="102"/>
      <c r="L443" s="102"/>
      <c r="M443" s="102"/>
      <c r="N443" s="102"/>
      <c r="O443" s="102"/>
      <c r="P443" s="102"/>
      <c r="Q443" s="102"/>
      <c r="R443" s="102"/>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59"/>
    </row>
    <row r="444" s="17" customFormat="1" ht="15" spans="1:40">
      <c r="A444" s="101"/>
      <c r="B444" s="283"/>
      <c r="C444" s="67">
        <f>D444+'表七（2）'!C444</f>
        <v>0</v>
      </c>
      <c r="D444" s="67">
        <f t="shared" si="6"/>
        <v>0</v>
      </c>
      <c r="E444" s="102"/>
      <c r="F444" s="102"/>
      <c r="G444" s="102"/>
      <c r="H444" s="102"/>
      <c r="I444" s="102"/>
      <c r="J444" s="102"/>
      <c r="K444" s="102"/>
      <c r="L444" s="102"/>
      <c r="M444" s="102"/>
      <c r="N444" s="102"/>
      <c r="O444" s="102"/>
      <c r="P444" s="102"/>
      <c r="Q444" s="102"/>
      <c r="R444" s="102"/>
      <c r="S444" s="102"/>
      <c r="T444" s="102"/>
      <c r="U444" s="102"/>
      <c r="V444" s="102"/>
      <c r="W444" s="102"/>
      <c r="X444" s="102"/>
      <c r="Y444" s="102"/>
      <c r="Z444" s="102"/>
      <c r="AA444" s="102"/>
      <c r="AB444" s="102"/>
      <c r="AC444" s="102"/>
      <c r="AD444" s="102"/>
      <c r="AE444" s="102"/>
      <c r="AF444" s="102"/>
      <c r="AG444" s="102"/>
      <c r="AH444" s="102"/>
      <c r="AI444" s="102"/>
      <c r="AJ444" s="102"/>
      <c r="AK444" s="102"/>
      <c r="AL444" s="102"/>
      <c r="AM444" s="102"/>
      <c r="AN444" s="59"/>
    </row>
    <row r="445" s="17" customFormat="1" ht="15" spans="1:40">
      <c r="A445" s="101"/>
      <c r="B445" s="283"/>
      <c r="C445" s="67">
        <f>D445+'表七（2）'!C445</f>
        <v>0</v>
      </c>
      <c r="D445" s="67">
        <f t="shared" si="6"/>
        <v>0</v>
      </c>
      <c r="E445" s="102"/>
      <c r="F445" s="102"/>
      <c r="G445" s="102"/>
      <c r="H445" s="102"/>
      <c r="I445" s="102"/>
      <c r="J445" s="102"/>
      <c r="K445" s="102"/>
      <c r="L445" s="102"/>
      <c r="M445" s="102"/>
      <c r="N445" s="102"/>
      <c r="O445" s="102"/>
      <c r="P445" s="102"/>
      <c r="Q445" s="102"/>
      <c r="R445" s="102"/>
      <c r="S445" s="102"/>
      <c r="T445" s="102"/>
      <c r="U445" s="102"/>
      <c r="V445" s="102"/>
      <c r="W445" s="102"/>
      <c r="X445" s="102"/>
      <c r="Y445" s="102"/>
      <c r="Z445" s="102"/>
      <c r="AA445" s="102"/>
      <c r="AB445" s="102"/>
      <c r="AC445" s="102"/>
      <c r="AD445" s="102"/>
      <c r="AE445" s="102"/>
      <c r="AF445" s="102"/>
      <c r="AG445" s="102"/>
      <c r="AH445" s="102"/>
      <c r="AI445" s="102"/>
      <c r="AJ445" s="102"/>
      <c r="AK445" s="102"/>
      <c r="AL445" s="102"/>
      <c r="AM445" s="102"/>
      <c r="AN445" s="59"/>
    </row>
    <row r="446" s="17" customFormat="1" ht="15" spans="1:40">
      <c r="A446" s="101"/>
      <c r="B446" s="283"/>
      <c r="C446" s="67">
        <f>D446+'表七（2）'!C446</f>
        <v>0</v>
      </c>
      <c r="D446" s="67">
        <f t="shared" si="6"/>
        <v>0</v>
      </c>
      <c r="E446" s="102"/>
      <c r="F446" s="102"/>
      <c r="G446" s="102"/>
      <c r="H446" s="102"/>
      <c r="I446" s="102"/>
      <c r="J446" s="102"/>
      <c r="K446" s="102"/>
      <c r="L446" s="102"/>
      <c r="M446" s="102"/>
      <c r="N446" s="102"/>
      <c r="O446" s="102"/>
      <c r="P446" s="102"/>
      <c r="Q446" s="102"/>
      <c r="R446" s="102"/>
      <c r="S446" s="102"/>
      <c r="T446" s="102"/>
      <c r="U446" s="102"/>
      <c r="V446" s="102"/>
      <c r="W446" s="102"/>
      <c r="X446" s="102"/>
      <c r="Y446" s="102"/>
      <c r="Z446" s="102"/>
      <c r="AA446" s="102"/>
      <c r="AB446" s="102"/>
      <c r="AC446" s="102"/>
      <c r="AD446" s="102"/>
      <c r="AE446" s="102"/>
      <c r="AF446" s="102"/>
      <c r="AG446" s="102"/>
      <c r="AH446" s="102"/>
      <c r="AI446" s="102"/>
      <c r="AJ446" s="102"/>
      <c r="AK446" s="102"/>
      <c r="AL446" s="102"/>
      <c r="AM446" s="102"/>
      <c r="AN446" s="59"/>
    </row>
    <row r="447" s="17" customFormat="1" ht="15" spans="1:40">
      <c r="A447" s="101"/>
      <c r="B447" s="283"/>
      <c r="C447" s="67">
        <f>D447+'表七（2）'!C447</f>
        <v>0</v>
      </c>
      <c r="D447" s="67">
        <f t="shared" si="6"/>
        <v>0</v>
      </c>
      <c r="E447" s="102"/>
      <c r="F447" s="102"/>
      <c r="G447" s="102"/>
      <c r="H447" s="102"/>
      <c r="I447" s="102"/>
      <c r="J447" s="102"/>
      <c r="K447" s="102"/>
      <c r="L447" s="102"/>
      <c r="M447" s="102"/>
      <c r="N447" s="102"/>
      <c r="O447" s="102"/>
      <c r="P447" s="102"/>
      <c r="Q447" s="102"/>
      <c r="R447" s="102"/>
      <c r="S447" s="102"/>
      <c r="T447" s="102"/>
      <c r="U447" s="102"/>
      <c r="V447" s="102"/>
      <c r="W447" s="102"/>
      <c r="X447" s="102"/>
      <c r="Y447" s="102"/>
      <c r="Z447" s="102"/>
      <c r="AA447" s="102"/>
      <c r="AB447" s="102"/>
      <c r="AC447" s="102"/>
      <c r="AD447" s="102"/>
      <c r="AE447" s="102"/>
      <c r="AF447" s="102"/>
      <c r="AG447" s="102"/>
      <c r="AH447" s="102"/>
      <c r="AI447" s="102"/>
      <c r="AJ447" s="102"/>
      <c r="AK447" s="102"/>
      <c r="AL447" s="102"/>
      <c r="AM447" s="102"/>
      <c r="AN447" s="59"/>
    </row>
    <row r="448" s="17" customFormat="1" ht="15" spans="1:40">
      <c r="A448" s="101"/>
      <c r="B448" s="283"/>
      <c r="C448" s="67">
        <f>D448+'表七（2）'!C448</f>
        <v>0</v>
      </c>
      <c r="D448" s="67">
        <f t="shared" si="6"/>
        <v>0</v>
      </c>
      <c r="E448" s="102"/>
      <c r="F448" s="102"/>
      <c r="G448" s="102"/>
      <c r="H448" s="102"/>
      <c r="I448" s="102"/>
      <c r="J448" s="102"/>
      <c r="K448" s="102"/>
      <c r="L448" s="102"/>
      <c r="M448" s="102"/>
      <c r="N448" s="102"/>
      <c r="O448" s="102"/>
      <c r="P448" s="102"/>
      <c r="Q448" s="102"/>
      <c r="R448" s="102"/>
      <c r="S448" s="102"/>
      <c r="T448" s="102"/>
      <c r="U448" s="102"/>
      <c r="V448" s="102"/>
      <c r="W448" s="102"/>
      <c r="X448" s="102"/>
      <c r="Y448" s="102"/>
      <c r="Z448" s="102"/>
      <c r="AA448" s="102"/>
      <c r="AB448" s="102"/>
      <c r="AC448" s="102"/>
      <c r="AD448" s="102"/>
      <c r="AE448" s="102"/>
      <c r="AF448" s="102"/>
      <c r="AG448" s="102"/>
      <c r="AH448" s="102"/>
      <c r="AI448" s="102"/>
      <c r="AJ448" s="102"/>
      <c r="AK448" s="102"/>
      <c r="AL448" s="102"/>
      <c r="AM448" s="102"/>
      <c r="AN448" s="59"/>
    </row>
    <row r="449" s="17" customFormat="1" ht="15" spans="1:40">
      <c r="A449" s="101"/>
      <c r="B449" s="283"/>
      <c r="C449" s="67">
        <f>D449+'表七（2）'!C449</f>
        <v>0</v>
      </c>
      <c r="D449" s="67">
        <f t="shared" si="6"/>
        <v>0</v>
      </c>
      <c r="E449" s="102"/>
      <c r="F449" s="102"/>
      <c r="G449" s="102"/>
      <c r="H449" s="102"/>
      <c r="I449" s="102"/>
      <c r="J449" s="102"/>
      <c r="K449" s="102"/>
      <c r="L449" s="102"/>
      <c r="M449" s="102"/>
      <c r="N449" s="102"/>
      <c r="O449" s="102"/>
      <c r="P449" s="102"/>
      <c r="Q449" s="102"/>
      <c r="R449" s="102"/>
      <c r="S449" s="102"/>
      <c r="T449" s="102"/>
      <c r="U449" s="102"/>
      <c r="V449" s="102"/>
      <c r="W449" s="102"/>
      <c r="X449" s="102"/>
      <c r="Y449" s="102"/>
      <c r="Z449" s="102"/>
      <c r="AA449" s="102"/>
      <c r="AB449" s="102"/>
      <c r="AC449" s="102"/>
      <c r="AD449" s="102"/>
      <c r="AE449" s="102"/>
      <c r="AF449" s="102"/>
      <c r="AG449" s="102"/>
      <c r="AH449" s="102"/>
      <c r="AI449" s="102"/>
      <c r="AJ449" s="102"/>
      <c r="AK449" s="102"/>
      <c r="AL449" s="102"/>
      <c r="AM449" s="102"/>
      <c r="AN449" s="59"/>
    </row>
    <row r="450" s="17" customFormat="1" ht="15" spans="1:40">
      <c r="A450" s="101"/>
      <c r="B450" s="283"/>
      <c r="C450" s="67">
        <f>D450+'表七（2）'!C450</f>
        <v>0</v>
      </c>
      <c r="D450" s="67">
        <f t="shared" si="6"/>
        <v>0</v>
      </c>
      <c r="E450" s="102"/>
      <c r="F450" s="102"/>
      <c r="G450" s="102"/>
      <c r="H450" s="102"/>
      <c r="I450" s="102"/>
      <c r="J450" s="102"/>
      <c r="K450" s="102"/>
      <c r="L450" s="102"/>
      <c r="M450" s="102"/>
      <c r="N450" s="102"/>
      <c r="O450" s="102"/>
      <c r="P450" s="102"/>
      <c r="Q450" s="102"/>
      <c r="R450" s="102"/>
      <c r="S450" s="102"/>
      <c r="T450" s="102"/>
      <c r="U450" s="102"/>
      <c r="V450" s="102"/>
      <c r="W450" s="102"/>
      <c r="X450" s="102"/>
      <c r="Y450" s="102"/>
      <c r="Z450" s="102"/>
      <c r="AA450" s="102"/>
      <c r="AB450" s="102"/>
      <c r="AC450" s="102"/>
      <c r="AD450" s="102"/>
      <c r="AE450" s="102"/>
      <c r="AF450" s="102"/>
      <c r="AG450" s="102"/>
      <c r="AH450" s="102"/>
      <c r="AI450" s="102"/>
      <c r="AJ450" s="102"/>
      <c r="AK450" s="102"/>
      <c r="AL450" s="102"/>
      <c r="AM450" s="102"/>
      <c r="AN450" s="59"/>
    </row>
    <row r="451" s="17" customFormat="1" ht="15" spans="1:40">
      <c r="A451" s="101"/>
      <c r="B451" s="283"/>
      <c r="C451" s="67">
        <f>D451+'表七（2）'!C451</f>
        <v>0</v>
      </c>
      <c r="D451" s="67">
        <f t="shared" si="6"/>
        <v>0</v>
      </c>
      <c r="E451" s="102"/>
      <c r="F451" s="102"/>
      <c r="G451" s="102"/>
      <c r="H451" s="102"/>
      <c r="I451" s="102"/>
      <c r="J451" s="102"/>
      <c r="K451" s="102"/>
      <c r="L451" s="102"/>
      <c r="M451" s="102"/>
      <c r="N451" s="102"/>
      <c r="O451" s="102"/>
      <c r="P451" s="102"/>
      <c r="Q451" s="102"/>
      <c r="R451" s="102"/>
      <c r="S451" s="102"/>
      <c r="T451" s="102"/>
      <c r="U451" s="102"/>
      <c r="V451" s="102"/>
      <c r="W451" s="102"/>
      <c r="X451" s="102"/>
      <c r="Y451" s="102"/>
      <c r="Z451" s="102"/>
      <c r="AA451" s="102"/>
      <c r="AB451" s="102"/>
      <c r="AC451" s="102"/>
      <c r="AD451" s="102"/>
      <c r="AE451" s="102"/>
      <c r="AF451" s="102"/>
      <c r="AG451" s="102"/>
      <c r="AH451" s="102"/>
      <c r="AI451" s="102"/>
      <c r="AJ451" s="102"/>
      <c r="AK451" s="102"/>
      <c r="AL451" s="102"/>
      <c r="AM451" s="102"/>
      <c r="AN451" s="59"/>
    </row>
    <row r="452" s="17" customFormat="1" ht="15" spans="1:40">
      <c r="A452" s="101"/>
      <c r="B452" s="283"/>
      <c r="C452" s="67">
        <f>D452+'表七（2）'!C452</f>
        <v>0</v>
      </c>
      <c r="D452" s="67">
        <f t="shared" si="6"/>
        <v>0</v>
      </c>
      <c r="E452" s="102"/>
      <c r="F452" s="102"/>
      <c r="G452" s="102"/>
      <c r="H452" s="102"/>
      <c r="I452" s="102"/>
      <c r="J452" s="102"/>
      <c r="K452" s="102"/>
      <c r="L452" s="102"/>
      <c r="M452" s="102"/>
      <c r="N452" s="102"/>
      <c r="O452" s="102"/>
      <c r="P452" s="102"/>
      <c r="Q452" s="102"/>
      <c r="R452" s="102"/>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59"/>
    </row>
    <row r="453" s="17" customFormat="1" ht="15" spans="1:40">
      <c r="A453" s="101"/>
      <c r="B453" s="283"/>
      <c r="C453" s="67">
        <f>D453+'表七（2）'!C453</f>
        <v>0</v>
      </c>
      <c r="D453" s="67">
        <f t="shared" si="6"/>
        <v>0</v>
      </c>
      <c r="E453" s="102"/>
      <c r="F453" s="102"/>
      <c r="G453" s="102"/>
      <c r="H453" s="102"/>
      <c r="I453" s="102"/>
      <c r="J453" s="102"/>
      <c r="K453" s="102"/>
      <c r="L453" s="102"/>
      <c r="M453" s="102"/>
      <c r="N453" s="102"/>
      <c r="O453" s="102"/>
      <c r="P453" s="102"/>
      <c r="Q453" s="102"/>
      <c r="R453" s="102"/>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59"/>
    </row>
    <row r="454" s="17" customFormat="1" ht="15" spans="1:40">
      <c r="A454" s="101"/>
      <c r="B454" s="283"/>
      <c r="C454" s="67">
        <f>D454+'表七（2）'!C454</f>
        <v>0</v>
      </c>
      <c r="D454" s="67">
        <f t="shared" si="6"/>
        <v>0</v>
      </c>
      <c r="E454" s="102"/>
      <c r="F454" s="102"/>
      <c r="G454" s="102"/>
      <c r="H454" s="102"/>
      <c r="I454" s="102"/>
      <c r="J454" s="102"/>
      <c r="K454" s="102"/>
      <c r="L454" s="102"/>
      <c r="M454" s="102"/>
      <c r="N454" s="102"/>
      <c r="O454" s="102"/>
      <c r="P454" s="102"/>
      <c r="Q454" s="102"/>
      <c r="R454" s="102"/>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59"/>
    </row>
    <row r="455" s="17" customFormat="1" ht="15" spans="1:40">
      <c r="A455" s="101"/>
      <c r="B455" s="283"/>
      <c r="C455" s="67">
        <f>D455+'表七（2）'!C455</f>
        <v>0</v>
      </c>
      <c r="D455" s="67">
        <f t="shared" si="6"/>
        <v>0</v>
      </c>
      <c r="E455" s="102"/>
      <c r="F455" s="102"/>
      <c r="G455" s="102"/>
      <c r="H455" s="102"/>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102"/>
      <c r="AF455" s="102"/>
      <c r="AG455" s="102"/>
      <c r="AH455" s="102"/>
      <c r="AI455" s="102"/>
      <c r="AJ455" s="102"/>
      <c r="AK455" s="102"/>
      <c r="AL455" s="102"/>
      <c r="AM455" s="102"/>
      <c r="AN455" s="59"/>
    </row>
    <row r="456" s="17" customFormat="1" ht="15" spans="1:40">
      <c r="A456" s="101"/>
      <c r="B456" s="283"/>
      <c r="C456" s="67">
        <f>D456+'表七（2）'!C456</f>
        <v>0</v>
      </c>
      <c r="D456" s="67">
        <f t="shared" si="6"/>
        <v>0</v>
      </c>
      <c r="E456" s="102"/>
      <c r="F456" s="102"/>
      <c r="G456" s="102"/>
      <c r="H456" s="102"/>
      <c r="I456" s="102"/>
      <c r="J456" s="102"/>
      <c r="K456" s="102"/>
      <c r="L456" s="102"/>
      <c r="M456" s="102"/>
      <c r="N456" s="102"/>
      <c r="O456" s="102"/>
      <c r="P456" s="102"/>
      <c r="Q456" s="102"/>
      <c r="R456" s="102"/>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59"/>
    </row>
    <row r="457" s="17" customFormat="1" ht="15" spans="1:40">
      <c r="A457" s="101"/>
      <c r="B457" s="283"/>
      <c r="C457" s="67">
        <f>D457+'表七（2）'!C457</f>
        <v>0</v>
      </c>
      <c r="D457" s="67">
        <f t="shared" si="6"/>
        <v>0</v>
      </c>
      <c r="E457" s="102"/>
      <c r="F457" s="102"/>
      <c r="G457" s="102"/>
      <c r="H457" s="102"/>
      <c r="I457" s="102"/>
      <c r="J457" s="102"/>
      <c r="K457" s="102"/>
      <c r="L457" s="102"/>
      <c r="M457" s="102"/>
      <c r="N457" s="102"/>
      <c r="O457" s="102"/>
      <c r="P457" s="102"/>
      <c r="Q457" s="102"/>
      <c r="R457" s="102"/>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59"/>
    </row>
    <row r="458" s="17" customFormat="1" ht="15" spans="1:40">
      <c r="A458" s="101"/>
      <c r="B458" s="283"/>
      <c r="C458" s="67">
        <f>D458+'表七（2）'!C458</f>
        <v>0</v>
      </c>
      <c r="D458" s="67">
        <f t="shared" si="6"/>
        <v>0</v>
      </c>
      <c r="E458" s="102"/>
      <c r="F458" s="102"/>
      <c r="G458" s="102"/>
      <c r="H458" s="102"/>
      <c r="I458" s="102"/>
      <c r="J458" s="102"/>
      <c r="K458" s="102"/>
      <c r="L458" s="102"/>
      <c r="M458" s="102"/>
      <c r="N458" s="102"/>
      <c r="O458" s="102"/>
      <c r="P458" s="102"/>
      <c r="Q458" s="102"/>
      <c r="R458" s="102"/>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59"/>
    </row>
    <row r="459" s="17" customFormat="1" ht="15" spans="1:40">
      <c r="A459" s="101"/>
      <c r="B459" s="283"/>
      <c r="C459" s="67">
        <f>D459+'表七（2）'!C459</f>
        <v>0</v>
      </c>
      <c r="D459" s="67">
        <f t="shared" ref="D459:D522" si="7">SUM(E459:AM459)</f>
        <v>0</v>
      </c>
      <c r="E459" s="102"/>
      <c r="F459" s="102"/>
      <c r="G459" s="102"/>
      <c r="H459" s="102"/>
      <c r="I459" s="102"/>
      <c r="J459" s="102"/>
      <c r="K459" s="102"/>
      <c r="L459" s="102"/>
      <c r="M459" s="102"/>
      <c r="N459" s="102"/>
      <c r="O459" s="102"/>
      <c r="P459" s="102"/>
      <c r="Q459" s="102"/>
      <c r="R459" s="102"/>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59"/>
    </row>
    <row r="460" s="17" customFormat="1" ht="15" spans="1:40">
      <c r="A460" s="101"/>
      <c r="B460" s="283"/>
      <c r="C460" s="67">
        <f>D460+'表七（2）'!C460</f>
        <v>0</v>
      </c>
      <c r="D460" s="67">
        <f t="shared" si="7"/>
        <v>0</v>
      </c>
      <c r="E460" s="102"/>
      <c r="F460" s="102"/>
      <c r="G460" s="102"/>
      <c r="H460" s="102"/>
      <c r="I460" s="102"/>
      <c r="J460" s="102"/>
      <c r="K460" s="102"/>
      <c r="L460" s="102"/>
      <c r="M460" s="102"/>
      <c r="N460" s="102"/>
      <c r="O460" s="102"/>
      <c r="P460" s="102"/>
      <c r="Q460" s="102"/>
      <c r="R460" s="102"/>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59"/>
    </row>
    <row r="461" s="17" customFormat="1" ht="15" spans="1:40">
      <c r="A461" s="101"/>
      <c r="B461" s="283"/>
      <c r="C461" s="67">
        <f>D461+'表七（2）'!C461</f>
        <v>0</v>
      </c>
      <c r="D461" s="67">
        <f t="shared" si="7"/>
        <v>0</v>
      </c>
      <c r="E461" s="102"/>
      <c r="F461" s="102"/>
      <c r="G461" s="102"/>
      <c r="H461" s="102"/>
      <c r="I461" s="102"/>
      <c r="J461" s="102"/>
      <c r="K461" s="102"/>
      <c r="L461" s="102"/>
      <c r="M461" s="102"/>
      <c r="N461" s="102"/>
      <c r="O461" s="102"/>
      <c r="P461" s="102"/>
      <c r="Q461" s="102"/>
      <c r="R461" s="102"/>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59"/>
    </row>
    <row r="462" s="17" customFormat="1" ht="15" spans="1:40">
      <c r="A462" s="101"/>
      <c r="B462" s="283"/>
      <c r="C462" s="67">
        <f>D462+'表七（2）'!C462</f>
        <v>0</v>
      </c>
      <c r="D462" s="67">
        <f t="shared" si="7"/>
        <v>0</v>
      </c>
      <c r="E462" s="102"/>
      <c r="F462" s="102"/>
      <c r="G462" s="102"/>
      <c r="H462" s="102"/>
      <c r="I462" s="102"/>
      <c r="J462" s="102"/>
      <c r="K462" s="102"/>
      <c r="L462" s="102"/>
      <c r="M462" s="102"/>
      <c r="N462" s="102"/>
      <c r="O462" s="102"/>
      <c r="P462" s="102"/>
      <c r="Q462" s="102"/>
      <c r="R462" s="102"/>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59"/>
    </row>
    <row r="463" s="17" customFormat="1" ht="15" spans="1:40">
      <c r="A463" s="101"/>
      <c r="B463" s="283"/>
      <c r="C463" s="67">
        <f>D463+'表七（2）'!C463</f>
        <v>0</v>
      </c>
      <c r="D463" s="67">
        <f t="shared" si="7"/>
        <v>0</v>
      </c>
      <c r="E463" s="102"/>
      <c r="F463" s="102"/>
      <c r="G463" s="102"/>
      <c r="H463" s="102"/>
      <c r="I463" s="102"/>
      <c r="J463" s="102"/>
      <c r="K463" s="102"/>
      <c r="L463" s="102"/>
      <c r="M463" s="102"/>
      <c r="N463" s="102"/>
      <c r="O463" s="102"/>
      <c r="P463" s="102"/>
      <c r="Q463" s="102"/>
      <c r="R463" s="102"/>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59"/>
    </row>
    <row r="464" s="17" customFormat="1" ht="15" spans="1:40">
      <c r="A464" s="101"/>
      <c r="B464" s="283"/>
      <c r="C464" s="67">
        <f>D464+'表七（2）'!C464</f>
        <v>0</v>
      </c>
      <c r="D464" s="67">
        <f t="shared" si="7"/>
        <v>0</v>
      </c>
      <c r="E464" s="102"/>
      <c r="F464" s="102"/>
      <c r="G464" s="102"/>
      <c r="H464" s="102"/>
      <c r="I464" s="102"/>
      <c r="J464" s="102"/>
      <c r="K464" s="102"/>
      <c r="L464" s="102"/>
      <c r="M464" s="102"/>
      <c r="N464" s="102"/>
      <c r="O464" s="102"/>
      <c r="P464" s="102"/>
      <c r="Q464" s="102"/>
      <c r="R464" s="102"/>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59"/>
    </row>
    <row r="465" s="17" customFormat="1" ht="15" spans="1:40">
      <c r="A465" s="101"/>
      <c r="B465" s="283"/>
      <c r="C465" s="67">
        <f>D465+'表七（2）'!C465</f>
        <v>0</v>
      </c>
      <c r="D465" s="67">
        <f t="shared" si="7"/>
        <v>0</v>
      </c>
      <c r="E465" s="102"/>
      <c r="F465" s="102"/>
      <c r="G465" s="102"/>
      <c r="H465" s="102"/>
      <c r="I465" s="102"/>
      <c r="J465" s="102"/>
      <c r="K465" s="102"/>
      <c r="L465" s="102"/>
      <c r="M465" s="102"/>
      <c r="N465" s="102"/>
      <c r="O465" s="102"/>
      <c r="P465" s="102"/>
      <c r="Q465" s="102"/>
      <c r="R465" s="102"/>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59"/>
    </row>
    <row r="466" s="17" customFormat="1" ht="15" spans="1:40">
      <c r="A466" s="101"/>
      <c r="B466" s="283"/>
      <c r="C466" s="67">
        <f>D466+'表七（2）'!C466</f>
        <v>0</v>
      </c>
      <c r="D466" s="67">
        <f t="shared" si="7"/>
        <v>0</v>
      </c>
      <c r="E466" s="102"/>
      <c r="F466" s="102"/>
      <c r="G466" s="102"/>
      <c r="H466" s="102"/>
      <c r="I466" s="102"/>
      <c r="J466" s="102"/>
      <c r="K466" s="102"/>
      <c r="L466" s="102"/>
      <c r="M466" s="102"/>
      <c r="N466" s="102"/>
      <c r="O466" s="102"/>
      <c r="P466" s="102"/>
      <c r="Q466" s="102"/>
      <c r="R466" s="102"/>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59"/>
    </row>
    <row r="467" s="17" customFormat="1" ht="15" spans="1:40">
      <c r="A467" s="101"/>
      <c r="B467" s="283"/>
      <c r="C467" s="67">
        <f>D467+'表七（2）'!C467</f>
        <v>0</v>
      </c>
      <c r="D467" s="67">
        <f t="shared" si="7"/>
        <v>0</v>
      </c>
      <c r="E467" s="102"/>
      <c r="F467" s="102"/>
      <c r="G467" s="102"/>
      <c r="H467" s="102"/>
      <c r="I467" s="102"/>
      <c r="J467" s="102"/>
      <c r="K467" s="102"/>
      <c r="L467" s="102"/>
      <c r="M467" s="102"/>
      <c r="N467" s="102"/>
      <c r="O467" s="102"/>
      <c r="P467" s="102"/>
      <c r="Q467" s="102"/>
      <c r="R467" s="102"/>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59"/>
    </row>
    <row r="468" s="17" customFormat="1" ht="15" spans="1:40">
      <c r="A468" s="101"/>
      <c r="B468" s="283"/>
      <c r="C468" s="67">
        <f>D468+'表七（2）'!C468</f>
        <v>0</v>
      </c>
      <c r="D468" s="67">
        <f t="shared" si="7"/>
        <v>0</v>
      </c>
      <c r="E468" s="102"/>
      <c r="F468" s="102"/>
      <c r="G468" s="102"/>
      <c r="H468" s="102"/>
      <c r="I468" s="102"/>
      <c r="J468" s="102"/>
      <c r="K468" s="102"/>
      <c r="L468" s="102"/>
      <c r="M468" s="102"/>
      <c r="N468" s="102"/>
      <c r="O468" s="102"/>
      <c r="P468" s="102"/>
      <c r="Q468" s="102"/>
      <c r="R468" s="102"/>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59"/>
    </row>
    <row r="469" s="17" customFormat="1" ht="15" spans="1:40">
      <c r="A469" s="101"/>
      <c r="B469" s="283"/>
      <c r="C469" s="67">
        <f>D469+'表七（2）'!C469</f>
        <v>0</v>
      </c>
      <c r="D469" s="67">
        <f t="shared" si="7"/>
        <v>0</v>
      </c>
      <c r="E469" s="102"/>
      <c r="F469" s="102"/>
      <c r="G469" s="102"/>
      <c r="H469" s="102"/>
      <c r="I469" s="102"/>
      <c r="J469" s="102"/>
      <c r="K469" s="102"/>
      <c r="L469" s="102"/>
      <c r="M469" s="102"/>
      <c r="N469" s="102"/>
      <c r="O469" s="102"/>
      <c r="P469" s="102"/>
      <c r="Q469" s="102"/>
      <c r="R469" s="102"/>
      <c r="S469" s="102"/>
      <c r="T469" s="102"/>
      <c r="U469" s="102"/>
      <c r="V469" s="102"/>
      <c r="W469" s="102"/>
      <c r="X469" s="102"/>
      <c r="Y469" s="102"/>
      <c r="Z469" s="102"/>
      <c r="AA469" s="102"/>
      <c r="AB469" s="102"/>
      <c r="AC469" s="102"/>
      <c r="AD469" s="102"/>
      <c r="AE469" s="102"/>
      <c r="AF469" s="102"/>
      <c r="AG469" s="102"/>
      <c r="AH469" s="102"/>
      <c r="AI469" s="102"/>
      <c r="AJ469" s="102"/>
      <c r="AK469" s="102"/>
      <c r="AL469" s="102"/>
      <c r="AM469" s="102"/>
      <c r="AN469" s="59"/>
    </row>
    <row r="470" s="17" customFormat="1" ht="15" spans="1:40">
      <c r="A470" s="101"/>
      <c r="B470" s="283"/>
      <c r="C470" s="67">
        <f>D470+'表七（2）'!C470</f>
        <v>0</v>
      </c>
      <c r="D470" s="67">
        <f t="shared" si="7"/>
        <v>0</v>
      </c>
      <c r="E470" s="102"/>
      <c r="F470" s="102"/>
      <c r="G470" s="102"/>
      <c r="H470" s="102"/>
      <c r="I470" s="102"/>
      <c r="J470" s="102"/>
      <c r="K470" s="102"/>
      <c r="L470" s="102"/>
      <c r="M470" s="102"/>
      <c r="N470" s="102"/>
      <c r="O470" s="102"/>
      <c r="P470" s="102"/>
      <c r="Q470" s="102"/>
      <c r="R470" s="102"/>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59"/>
    </row>
    <row r="471" s="17" customFormat="1" ht="15" spans="1:40">
      <c r="A471" s="101"/>
      <c r="B471" s="283"/>
      <c r="C471" s="67">
        <f>D471+'表七（2）'!C471</f>
        <v>0</v>
      </c>
      <c r="D471" s="67">
        <f t="shared" si="7"/>
        <v>0</v>
      </c>
      <c r="E471" s="102"/>
      <c r="F471" s="102"/>
      <c r="G471" s="102"/>
      <c r="H471" s="102"/>
      <c r="I471" s="102"/>
      <c r="J471" s="102"/>
      <c r="K471" s="102"/>
      <c r="L471" s="102"/>
      <c r="M471" s="102"/>
      <c r="N471" s="102"/>
      <c r="O471" s="102"/>
      <c r="P471" s="102"/>
      <c r="Q471" s="102"/>
      <c r="R471" s="102"/>
      <c r="S471" s="102"/>
      <c r="T471" s="102"/>
      <c r="U471" s="102"/>
      <c r="V471" s="102"/>
      <c r="W471" s="102"/>
      <c r="X471" s="102"/>
      <c r="Y471" s="102"/>
      <c r="Z471" s="102"/>
      <c r="AA471" s="102"/>
      <c r="AB471" s="102"/>
      <c r="AC471" s="102"/>
      <c r="AD471" s="102"/>
      <c r="AE471" s="102"/>
      <c r="AF471" s="102"/>
      <c r="AG471" s="102"/>
      <c r="AH471" s="102"/>
      <c r="AI471" s="102"/>
      <c r="AJ471" s="102"/>
      <c r="AK471" s="102"/>
      <c r="AL471" s="102"/>
      <c r="AM471" s="102"/>
      <c r="AN471" s="59"/>
    </row>
    <row r="472" s="17" customFormat="1" ht="15" spans="1:40">
      <c r="A472" s="101"/>
      <c r="B472" s="283"/>
      <c r="C472" s="67">
        <f>D472+'表七（2）'!C472</f>
        <v>0</v>
      </c>
      <c r="D472" s="67">
        <f t="shared" si="7"/>
        <v>0</v>
      </c>
      <c r="E472" s="102"/>
      <c r="F472" s="102"/>
      <c r="G472" s="102"/>
      <c r="H472" s="102"/>
      <c r="I472" s="102"/>
      <c r="J472" s="102"/>
      <c r="K472" s="102"/>
      <c r="L472" s="102"/>
      <c r="M472" s="102"/>
      <c r="N472" s="102"/>
      <c r="O472" s="102"/>
      <c r="P472" s="102"/>
      <c r="Q472" s="102"/>
      <c r="R472" s="102"/>
      <c r="S472" s="102"/>
      <c r="T472" s="102"/>
      <c r="U472" s="102"/>
      <c r="V472" s="102"/>
      <c r="W472" s="102"/>
      <c r="X472" s="102"/>
      <c r="Y472" s="102"/>
      <c r="Z472" s="102"/>
      <c r="AA472" s="102"/>
      <c r="AB472" s="102"/>
      <c r="AC472" s="102"/>
      <c r="AD472" s="102"/>
      <c r="AE472" s="102"/>
      <c r="AF472" s="102"/>
      <c r="AG472" s="102"/>
      <c r="AH472" s="102"/>
      <c r="AI472" s="102"/>
      <c r="AJ472" s="102"/>
      <c r="AK472" s="102"/>
      <c r="AL472" s="102"/>
      <c r="AM472" s="102"/>
      <c r="AN472" s="59"/>
    </row>
    <row r="473" s="17" customFormat="1" ht="15" spans="1:40">
      <c r="A473" s="101"/>
      <c r="B473" s="283"/>
      <c r="C473" s="67">
        <f>D473+'表七（2）'!C473</f>
        <v>0</v>
      </c>
      <c r="D473" s="67">
        <f t="shared" si="7"/>
        <v>0</v>
      </c>
      <c r="E473" s="102"/>
      <c r="F473" s="102"/>
      <c r="G473" s="102"/>
      <c r="H473" s="102"/>
      <c r="I473" s="102"/>
      <c r="J473" s="102"/>
      <c r="K473" s="102"/>
      <c r="L473" s="102"/>
      <c r="M473" s="102"/>
      <c r="N473" s="102"/>
      <c r="O473" s="102"/>
      <c r="P473" s="102"/>
      <c r="Q473" s="102"/>
      <c r="R473" s="102"/>
      <c r="S473" s="102"/>
      <c r="T473" s="102"/>
      <c r="U473" s="102"/>
      <c r="V473" s="102"/>
      <c r="W473" s="102"/>
      <c r="X473" s="102"/>
      <c r="Y473" s="102"/>
      <c r="Z473" s="102"/>
      <c r="AA473" s="102"/>
      <c r="AB473" s="102"/>
      <c r="AC473" s="102"/>
      <c r="AD473" s="102"/>
      <c r="AE473" s="102"/>
      <c r="AF473" s="102"/>
      <c r="AG473" s="102"/>
      <c r="AH473" s="102"/>
      <c r="AI473" s="102"/>
      <c r="AJ473" s="102"/>
      <c r="AK473" s="102"/>
      <c r="AL473" s="102"/>
      <c r="AM473" s="102"/>
      <c r="AN473" s="59"/>
    </row>
    <row r="474" s="17" customFormat="1" ht="15" spans="1:40">
      <c r="A474" s="101"/>
      <c r="B474" s="283"/>
      <c r="C474" s="67">
        <f>D474+'表七（2）'!C474</f>
        <v>0</v>
      </c>
      <c r="D474" s="67">
        <f t="shared" si="7"/>
        <v>0</v>
      </c>
      <c r="E474" s="102"/>
      <c r="F474" s="102"/>
      <c r="G474" s="102"/>
      <c r="H474" s="102"/>
      <c r="I474" s="102"/>
      <c r="J474" s="102"/>
      <c r="K474" s="102"/>
      <c r="L474" s="102"/>
      <c r="M474" s="102"/>
      <c r="N474" s="102"/>
      <c r="O474" s="102"/>
      <c r="P474" s="102"/>
      <c r="Q474" s="102"/>
      <c r="R474" s="102"/>
      <c r="S474" s="102"/>
      <c r="T474" s="102"/>
      <c r="U474" s="102"/>
      <c r="V474" s="102"/>
      <c r="W474" s="102"/>
      <c r="X474" s="102"/>
      <c r="Y474" s="102"/>
      <c r="Z474" s="102"/>
      <c r="AA474" s="102"/>
      <c r="AB474" s="102"/>
      <c r="AC474" s="102"/>
      <c r="AD474" s="102"/>
      <c r="AE474" s="102"/>
      <c r="AF474" s="102"/>
      <c r="AG474" s="102"/>
      <c r="AH474" s="102"/>
      <c r="AI474" s="102"/>
      <c r="AJ474" s="102"/>
      <c r="AK474" s="102"/>
      <c r="AL474" s="102"/>
      <c r="AM474" s="102"/>
      <c r="AN474" s="59"/>
    </row>
    <row r="475" s="17" customFormat="1" ht="15" spans="1:40">
      <c r="A475" s="101"/>
      <c r="B475" s="283"/>
      <c r="C475" s="67">
        <f>D475+'表七（2）'!C475</f>
        <v>0</v>
      </c>
      <c r="D475" s="67">
        <f t="shared" si="7"/>
        <v>0</v>
      </c>
      <c r="E475" s="102"/>
      <c r="F475" s="102"/>
      <c r="G475" s="102"/>
      <c r="H475" s="102"/>
      <c r="I475" s="102"/>
      <c r="J475" s="102"/>
      <c r="K475" s="102"/>
      <c r="L475" s="102"/>
      <c r="M475" s="102"/>
      <c r="N475" s="102"/>
      <c r="O475" s="102"/>
      <c r="P475" s="102"/>
      <c r="Q475" s="102"/>
      <c r="R475" s="102"/>
      <c r="S475" s="102"/>
      <c r="T475" s="102"/>
      <c r="U475" s="102"/>
      <c r="V475" s="102"/>
      <c r="W475" s="102"/>
      <c r="X475" s="102"/>
      <c r="Y475" s="102"/>
      <c r="Z475" s="102"/>
      <c r="AA475" s="102"/>
      <c r="AB475" s="102"/>
      <c r="AC475" s="102"/>
      <c r="AD475" s="102"/>
      <c r="AE475" s="102"/>
      <c r="AF475" s="102"/>
      <c r="AG475" s="102"/>
      <c r="AH475" s="102"/>
      <c r="AI475" s="102"/>
      <c r="AJ475" s="102"/>
      <c r="AK475" s="102"/>
      <c r="AL475" s="102"/>
      <c r="AM475" s="102"/>
      <c r="AN475" s="59"/>
    </row>
    <row r="476" s="17" customFormat="1" ht="15" spans="1:40">
      <c r="A476" s="101"/>
      <c r="B476" s="283"/>
      <c r="C476" s="67">
        <f>D476+'表七（2）'!C476</f>
        <v>0</v>
      </c>
      <c r="D476" s="67">
        <f t="shared" si="7"/>
        <v>0</v>
      </c>
      <c r="E476" s="102"/>
      <c r="F476" s="102"/>
      <c r="G476" s="102"/>
      <c r="H476" s="102"/>
      <c r="I476" s="102"/>
      <c r="J476" s="102"/>
      <c r="K476" s="102"/>
      <c r="L476" s="102"/>
      <c r="M476" s="102"/>
      <c r="N476" s="102"/>
      <c r="O476" s="102"/>
      <c r="P476" s="102"/>
      <c r="Q476" s="102"/>
      <c r="R476" s="102"/>
      <c r="S476" s="102"/>
      <c r="T476" s="102"/>
      <c r="U476" s="102"/>
      <c r="V476" s="102"/>
      <c r="W476" s="102"/>
      <c r="X476" s="102"/>
      <c r="Y476" s="102"/>
      <c r="Z476" s="102"/>
      <c r="AA476" s="102"/>
      <c r="AB476" s="102"/>
      <c r="AC476" s="102"/>
      <c r="AD476" s="102"/>
      <c r="AE476" s="102"/>
      <c r="AF476" s="102"/>
      <c r="AG476" s="102"/>
      <c r="AH476" s="102"/>
      <c r="AI476" s="102"/>
      <c r="AJ476" s="102"/>
      <c r="AK476" s="102"/>
      <c r="AL476" s="102"/>
      <c r="AM476" s="102"/>
      <c r="AN476" s="59"/>
    </row>
    <row r="477" s="17" customFormat="1" ht="15" spans="1:40">
      <c r="A477" s="101"/>
      <c r="B477" s="283"/>
      <c r="C477" s="67">
        <f>D477+'表七（2）'!C477</f>
        <v>0</v>
      </c>
      <c r="D477" s="67">
        <f t="shared" si="7"/>
        <v>0</v>
      </c>
      <c r="E477" s="102"/>
      <c r="F477" s="102"/>
      <c r="G477" s="102"/>
      <c r="H477" s="102"/>
      <c r="I477" s="102"/>
      <c r="J477" s="102"/>
      <c r="K477" s="102"/>
      <c r="L477" s="102"/>
      <c r="M477" s="102"/>
      <c r="N477" s="102"/>
      <c r="O477" s="102"/>
      <c r="P477" s="102"/>
      <c r="Q477" s="102"/>
      <c r="R477" s="102"/>
      <c r="S477" s="102"/>
      <c r="T477" s="102"/>
      <c r="U477" s="102"/>
      <c r="V477" s="102"/>
      <c r="W477" s="102"/>
      <c r="X477" s="102"/>
      <c r="Y477" s="102"/>
      <c r="Z477" s="102"/>
      <c r="AA477" s="102"/>
      <c r="AB477" s="102"/>
      <c r="AC477" s="102"/>
      <c r="AD477" s="102"/>
      <c r="AE477" s="102"/>
      <c r="AF477" s="102"/>
      <c r="AG477" s="102"/>
      <c r="AH477" s="102"/>
      <c r="AI477" s="102"/>
      <c r="AJ477" s="102"/>
      <c r="AK477" s="102"/>
      <c r="AL477" s="102"/>
      <c r="AM477" s="102"/>
      <c r="AN477" s="59"/>
    </row>
    <row r="478" s="17" customFormat="1" ht="15" spans="1:40">
      <c r="A478" s="101"/>
      <c r="B478" s="283"/>
      <c r="C478" s="67">
        <f>D478+'表七（2）'!C478</f>
        <v>0</v>
      </c>
      <c r="D478" s="67">
        <f t="shared" si="7"/>
        <v>0</v>
      </c>
      <c r="E478" s="102"/>
      <c r="F478" s="102"/>
      <c r="G478" s="102"/>
      <c r="H478" s="102"/>
      <c r="I478" s="102"/>
      <c r="J478" s="102"/>
      <c r="K478" s="102"/>
      <c r="L478" s="102"/>
      <c r="M478" s="102"/>
      <c r="N478" s="102"/>
      <c r="O478" s="102"/>
      <c r="P478" s="102"/>
      <c r="Q478" s="102"/>
      <c r="R478" s="102"/>
      <c r="S478" s="102"/>
      <c r="T478" s="102"/>
      <c r="U478" s="102"/>
      <c r="V478" s="102"/>
      <c r="W478" s="102"/>
      <c r="X478" s="102"/>
      <c r="Y478" s="102"/>
      <c r="Z478" s="102"/>
      <c r="AA478" s="102"/>
      <c r="AB478" s="102"/>
      <c r="AC478" s="102"/>
      <c r="AD478" s="102"/>
      <c r="AE478" s="102"/>
      <c r="AF478" s="102"/>
      <c r="AG478" s="102"/>
      <c r="AH478" s="102"/>
      <c r="AI478" s="102"/>
      <c r="AJ478" s="102"/>
      <c r="AK478" s="102"/>
      <c r="AL478" s="102"/>
      <c r="AM478" s="102"/>
      <c r="AN478" s="59"/>
    </row>
    <row r="479" s="17" customFormat="1" ht="15" spans="1:40">
      <c r="A479" s="101"/>
      <c r="B479" s="283"/>
      <c r="C479" s="67">
        <f>D479+'表七（2）'!C479</f>
        <v>0</v>
      </c>
      <c r="D479" s="67">
        <f t="shared" si="7"/>
        <v>0</v>
      </c>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102"/>
      <c r="AF479" s="102"/>
      <c r="AG479" s="102"/>
      <c r="AH479" s="102"/>
      <c r="AI479" s="102"/>
      <c r="AJ479" s="102"/>
      <c r="AK479" s="102"/>
      <c r="AL479" s="102"/>
      <c r="AM479" s="102"/>
      <c r="AN479" s="59"/>
    </row>
    <row r="480" s="17" customFormat="1" ht="15" spans="1:40">
      <c r="A480" s="101"/>
      <c r="B480" s="283"/>
      <c r="C480" s="67">
        <f>D480+'表七（2）'!C480</f>
        <v>0</v>
      </c>
      <c r="D480" s="67">
        <f t="shared" si="7"/>
        <v>0</v>
      </c>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102"/>
      <c r="AF480" s="102"/>
      <c r="AG480" s="102"/>
      <c r="AH480" s="102"/>
      <c r="AI480" s="102"/>
      <c r="AJ480" s="102"/>
      <c r="AK480" s="102"/>
      <c r="AL480" s="102"/>
      <c r="AM480" s="102"/>
      <c r="AN480" s="59"/>
    </row>
    <row r="481" s="17" customFormat="1" ht="15" spans="1:40">
      <c r="A481" s="101"/>
      <c r="B481" s="283"/>
      <c r="C481" s="67">
        <f>D481+'表七（2）'!C481</f>
        <v>0</v>
      </c>
      <c r="D481" s="67">
        <f t="shared" si="7"/>
        <v>0</v>
      </c>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102"/>
      <c r="AF481" s="102"/>
      <c r="AG481" s="102"/>
      <c r="AH481" s="102"/>
      <c r="AI481" s="102"/>
      <c r="AJ481" s="102"/>
      <c r="AK481" s="102"/>
      <c r="AL481" s="102"/>
      <c r="AM481" s="102"/>
      <c r="AN481" s="59"/>
    </row>
    <row r="482" s="17" customFormat="1" ht="15" spans="1:40">
      <c r="A482" s="101"/>
      <c r="B482" s="283"/>
      <c r="C482" s="67">
        <f>D482+'表七（2）'!C482</f>
        <v>0</v>
      </c>
      <c r="D482" s="67">
        <f t="shared" si="7"/>
        <v>0</v>
      </c>
      <c r="E482" s="102"/>
      <c r="F482" s="102"/>
      <c r="G482" s="102"/>
      <c r="H482" s="102"/>
      <c r="I482" s="102"/>
      <c r="J482" s="102"/>
      <c r="K482" s="102"/>
      <c r="L482" s="102"/>
      <c r="M482" s="102"/>
      <c r="N482" s="102"/>
      <c r="O482" s="102"/>
      <c r="P482" s="102"/>
      <c r="Q482" s="102"/>
      <c r="R482" s="102"/>
      <c r="S482" s="102"/>
      <c r="T482" s="102"/>
      <c r="U482" s="102"/>
      <c r="V482" s="102"/>
      <c r="W482" s="102"/>
      <c r="X482" s="102"/>
      <c r="Y482" s="102"/>
      <c r="Z482" s="102"/>
      <c r="AA482" s="102"/>
      <c r="AB482" s="102"/>
      <c r="AC482" s="102"/>
      <c r="AD482" s="102"/>
      <c r="AE482" s="102"/>
      <c r="AF482" s="102"/>
      <c r="AG482" s="102"/>
      <c r="AH482" s="102"/>
      <c r="AI482" s="102"/>
      <c r="AJ482" s="102"/>
      <c r="AK482" s="102"/>
      <c r="AL482" s="102"/>
      <c r="AM482" s="102"/>
      <c r="AN482" s="59"/>
    </row>
    <row r="483" s="17" customFormat="1" ht="15" spans="1:40">
      <c r="A483" s="101"/>
      <c r="B483" s="283"/>
      <c r="C483" s="67">
        <f>D483+'表七（2）'!C483</f>
        <v>0</v>
      </c>
      <c r="D483" s="67">
        <f t="shared" si="7"/>
        <v>0</v>
      </c>
      <c r="E483" s="102"/>
      <c r="F483" s="102"/>
      <c r="G483" s="102"/>
      <c r="H483" s="102"/>
      <c r="I483" s="102"/>
      <c r="J483" s="102"/>
      <c r="K483" s="102"/>
      <c r="L483" s="102"/>
      <c r="M483" s="102"/>
      <c r="N483" s="102"/>
      <c r="O483" s="102"/>
      <c r="P483" s="102"/>
      <c r="Q483" s="102"/>
      <c r="R483" s="102"/>
      <c r="S483" s="102"/>
      <c r="T483" s="102"/>
      <c r="U483" s="102"/>
      <c r="V483" s="102"/>
      <c r="W483" s="102"/>
      <c r="X483" s="102"/>
      <c r="Y483" s="102"/>
      <c r="Z483" s="102"/>
      <c r="AA483" s="102"/>
      <c r="AB483" s="102"/>
      <c r="AC483" s="102"/>
      <c r="AD483" s="102"/>
      <c r="AE483" s="102"/>
      <c r="AF483" s="102"/>
      <c r="AG483" s="102"/>
      <c r="AH483" s="102"/>
      <c r="AI483" s="102"/>
      <c r="AJ483" s="102"/>
      <c r="AK483" s="102"/>
      <c r="AL483" s="102"/>
      <c r="AM483" s="102"/>
      <c r="AN483" s="59"/>
    </row>
    <row r="484" s="17" customFormat="1" ht="15" spans="1:40">
      <c r="A484" s="101"/>
      <c r="B484" s="283"/>
      <c r="C484" s="67">
        <f>D484+'表七（2）'!C484</f>
        <v>0</v>
      </c>
      <c r="D484" s="67">
        <f t="shared" si="7"/>
        <v>0</v>
      </c>
      <c r="E484" s="102"/>
      <c r="F484" s="102"/>
      <c r="G484" s="102"/>
      <c r="H484" s="102"/>
      <c r="I484" s="102"/>
      <c r="J484" s="102"/>
      <c r="K484" s="102"/>
      <c r="L484" s="102"/>
      <c r="M484" s="102"/>
      <c r="N484" s="102"/>
      <c r="O484" s="102"/>
      <c r="P484" s="102"/>
      <c r="Q484" s="102"/>
      <c r="R484" s="102"/>
      <c r="S484" s="102"/>
      <c r="T484" s="102"/>
      <c r="U484" s="102"/>
      <c r="V484" s="102"/>
      <c r="W484" s="102"/>
      <c r="X484" s="102"/>
      <c r="Y484" s="102"/>
      <c r="Z484" s="102"/>
      <c r="AA484" s="102"/>
      <c r="AB484" s="102"/>
      <c r="AC484" s="102"/>
      <c r="AD484" s="102"/>
      <c r="AE484" s="102"/>
      <c r="AF484" s="102"/>
      <c r="AG484" s="102"/>
      <c r="AH484" s="102"/>
      <c r="AI484" s="102"/>
      <c r="AJ484" s="102"/>
      <c r="AK484" s="102"/>
      <c r="AL484" s="102"/>
      <c r="AM484" s="102"/>
      <c r="AN484" s="59"/>
    </row>
    <row r="485" s="17" customFormat="1" ht="15" spans="1:40">
      <c r="A485" s="101"/>
      <c r="B485" s="283"/>
      <c r="C485" s="67">
        <f>D485+'表七（2）'!C485</f>
        <v>0</v>
      </c>
      <c r="D485" s="67">
        <f t="shared" si="7"/>
        <v>0</v>
      </c>
      <c r="E485" s="102"/>
      <c r="F485" s="102"/>
      <c r="G485" s="102"/>
      <c r="H485" s="102"/>
      <c r="I485" s="102"/>
      <c r="J485" s="102"/>
      <c r="K485" s="102"/>
      <c r="L485" s="102"/>
      <c r="M485" s="102"/>
      <c r="N485" s="102"/>
      <c r="O485" s="102"/>
      <c r="P485" s="102"/>
      <c r="Q485" s="102"/>
      <c r="R485" s="102"/>
      <c r="S485" s="102"/>
      <c r="T485" s="102"/>
      <c r="U485" s="102"/>
      <c r="V485" s="102"/>
      <c r="W485" s="102"/>
      <c r="X485" s="102"/>
      <c r="Y485" s="102"/>
      <c r="Z485" s="102"/>
      <c r="AA485" s="102"/>
      <c r="AB485" s="102"/>
      <c r="AC485" s="102"/>
      <c r="AD485" s="102"/>
      <c r="AE485" s="102"/>
      <c r="AF485" s="102"/>
      <c r="AG485" s="102"/>
      <c r="AH485" s="102"/>
      <c r="AI485" s="102"/>
      <c r="AJ485" s="102"/>
      <c r="AK485" s="102"/>
      <c r="AL485" s="102"/>
      <c r="AM485" s="102"/>
      <c r="AN485" s="59"/>
    </row>
    <row r="486" s="17" customFormat="1" ht="15" spans="1:40">
      <c r="A486" s="101"/>
      <c r="B486" s="283"/>
      <c r="C486" s="67">
        <f>D486+'表七（2）'!C486</f>
        <v>0</v>
      </c>
      <c r="D486" s="67">
        <f t="shared" si="7"/>
        <v>0</v>
      </c>
      <c r="E486" s="102"/>
      <c r="F486" s="102"/>
      <c r="G486" s="102"/>
      <c r="H486" s="102"/>
      <c r="I486" s="102"/>
      <c r="J486" s="102"/>
      <c r="K486" s="102"/>
      <c r="L486" s="102"/>
      <c r="M486" s="102"/>
      <c r="N486" s="102"/>
      <c r="O486" s="102"/>
      <c r="P486" s="102"/>
      <c r="Q486" s="102"/>
      <c r="R486" s="102"/>
      <c r="S486" s="102"/>
      <c r="T486" s="102"/>
      <c r="U486" s="102"/>
      <c r="V486" s="102"/>
      <c r="W486" s="102"/>
      <c r="X486" s="102"/>
      <c r="Y486" s="102"/>
      <c r="Z486" s="102"/>
      <c r="AA486" s="102"/>
      <c r="AB486" s="102"/>
      <c r="AC486" s="102"/>
      <c r="AD486" s="102"/>
      <c r="AE486" s="102"/>
      <c r="AF486" s="102"/>
      <c r="AG486" s="102"/>
      <c r="AH486" s="102"/>
      <c r="AI486" s="102"/>
      <c r="AJ486" s="102"/>
      <c r="AK486" s="102"/>
      <c r="AL486" s="102"/>
      <c r="AM486" s="102"/>
      <c r="AN486" s="59"/>
    </row>
    <row r="487" s="17" customFormat="1" ht="15" spans="1:40">
      <c r="A487" s="101"/>
      <c r="B487" s="283"/>
      <c r="C487" s="67">
        <f>D487+'表七（2）'!C487</f>
        <v>0</v>
      </c>
      <c r="D487" s="67">
        <f t="shared" si="7"/>
        <v>0</v>
      </c>
      <c r="E487" s="102"/>
      <c r="F487" s="102"/>
      <c r="G487" s="102"/>
      <c r="H487" s="102"/>
      <c r="I487" s="102"/>
      <c r="J487" s="102"/>
      <c r="K487" s="102"/>
      <c r="L487" s="102"/>
      <c r="M487" s="102"/>
      <c r="N487" s="102"/>
      <c r="O487" s="102"/>
      <c r="P487" s="102"/>
      <c r="Q487" s="102"/>
      <c r="R487" s="102"/>
      <c r="S487" s="102"/>
      <c r="T487" s="102"/>
      <c r="U487" s="102"/>
      <c r="V487" s="102"/>
      <c r="W487" s="102"/>
      <c r="X487" s="102"/>
      <c r="Y487" s="102"/>
      <c r="Z487" s="102"/>
      <c r="AA487" s="102"/>
      <c r="AB487" s="102"/>
      <c r="AC487" s="102"/>
      <c r="AD487" s="102"/>
      <c r="AE487" s="102"/>
      <c r="AF487" s="102"/>
      <c r="AG487" s="102"/>
      <c r="AH487" s="102"/>
      <c r="AI487" s="102"/>
      <c r="AJ487" s="102"/>
      <c r="AK487" s="102"/>
      <c r="AL487" s="102"/>
      <c r="AM487" s="102"/>
      <c r="AN487" s="59"/>
    </row>
    <row r="488" s="17" customFormat="1" ht="15" spans="1:40">
      <c r="A488" s="101"/>
      <c r="B488" s="283"/>
      <c r="C488" s="67">
        <f>D488+'表七（2）'!C488</f>
        <v>0</v>
      </c>
      <c r="D488" s="67">
        <f t="shared" si="7"/>
        <v>0</v>
      </c>
      <c r="E488" s="102"/>
      <c r="F488" s="102"/>
      <c r="G488" s="102"/>
      <c r="H488" s="102"/>
      <c r="I488" s="102"/>
      <c r="J488" s="102"/>
      <c r="K488" s="102"/>
      <c r="L488" s="102"/>
      <c r="M488" s="102"/>
      <c r="N488" s="102"/>
      <c r="O488" s="102"/>
      <c r="P488" s="102"/>
      <c r="Q488" s="102"/>
      <c r="R488" s="102"/>
      <c r="S488" s="102"/>
      <c r="T488" s="102"/>
      <c r="U488" s="102"/>
      <c r="V488" s="102"/>
      <c r="W488" s="102"/>
      <c r="X488" s="102"/>
      <c r="Y488" s="102"/>
      <c r="Z488" s="102"/>
      <c r="AA488" s="102"/>
      <c r="AB488" s="102"/>
      <c r="AC488" s="102"/>
      <c r="AD488" s="102"/>
      <c r="AE488" s="102"/>
      <c r="AF488" s="102"/>
      <c r="AG488" s="102"/>
      <c r="AH488" s="102"/>
      <c r="AI488" s="102"/>
      <c r="AJ488" s="102"/>
      <c r="AK488" s="102"/>
      <c r="AL488" s="102"/>
      <c r="AM488" s="102"/>
      <c r="AN488" s="59"/>
    </row>
    <row r="489" s="17" customFormat="1" ht="15" spans="1:40">
      <c r="A489" s="101"/>
      <c r="B489" s="283"/>
      <c r="C489" s="67">
        <f>D489+'表七（2）'!C489</f>
        <v>0</v>
      </c>
      <c r="D489" s="67">
        <f t="shared" si="7"/>
        <v>0</v>
      </c>
      <c r="E489" s="102"/>
      <c r="F489" s="102"/>
      <c r="G489" s="102"/>
      <c r="H489" s="102"/>
      <c r="I489" s="102"/>
      <c r="J489" s="102"/>
      <c r="K489" s="102"/>
      <c r="L489" s="102"/>
      <c r="M489" s="102"/>
      <c r="N489" s="102"/>
      <c r="O489" s="102"/>
      <c r="P489" s="102"/>
      <c r="Q489" s="102"/>
      <c r="R489" s="102"/>
      <c r="S489" s="102"/>
      <c r="T489" s="102"/>
      <c r="U489" s="102"/>
      <c r="V489" s="102"/>
      <c r="W489" s="102"/>
      <c r="X489" s="102"/>
      <c r="Y489" s="102"/>
      <c r="Z489" s="102"/>
      <c r="AA489" s="102"/>
      <c r="AB489" s="102"/>
      <c r="AC489" s="102"/>
      <c r="AD489" s="102"/>
      <c r="AE489" s="102"/>
      <c r="AF489" s="102"/>
      <c r="AG489" s="102"/>
      <c r="AH489" s="102"/>
      <c r="AI489" s="102"/>
      <c r="AJ489" s="102"/>
      <c r="AK489" s="102"/>
      <c r="AL489" s="102"/>
      <c r="AM489" s="102"/>
      <c r="AN489" s="59"/>
    </row>
    <row r="490" s="17" customFormat="1" ht="15" spans="1:40">
      <c r="A490" s="101"/>
      <c r="B490" s="283"/>
      <c r="C490" s="67">
        <f>D490+'表七（2）'!C490</f>
        <v>0</v>
      </c>
      <c r="D490" s="67">
        <f t="shared" si="7"/>
        <v>0</v>
      </c>
      <c r="E490" s="102"/>
      <c r="F490" s="102"/>
      <c r="G490" s="102"/>
      <c r="H490" s="102"/>
      <c r="I490" s="102"/>
      <c r="J490" s="102"/>
      <c r="K490" s="102"/>
      <c r="L490" s="102"/>
      <c r="M490" s="102"/>
      <c r="N490" s="102"/>
      <c r="O490" s="102"/>
      <c r="P490" s="102"/>
      <c r="Q490" s="102"/>
      <c r="R490" s="102"/>
      <c r="S490" s="102"/>
      <c r="T490" s="102"/>
      <c r="U490" s="102"/>
      <c r="V490" s="102"/>
      <c r="W490" s="102"/>
      <c r="X490" s="102"/>
      <c r="Y490" s="102"/>
      <c r="Z490" s="102"/>
      <c r="AA490" s="102"/>
      <c r="AB490" s="102"/>
      <c r="AC490" s="102"/>
      <c r="AD490" s="102"/>
      <c r="AE490" s="102"/>
      <c r="AF490" s="102"/>
      <c r="AG490" s="102"/>
      <c r="AH490" s="102"/>
      <c r="AI490" s="102"/>
      <c r="AJ490" s="102"/>
      <c r="AK490" s="102"/>
      <c r="AL490" s="102"/>
      <c r="AM490" s="102"/>
      <c r="AN490" s="59"/>
    </row>
    <row r="491" s="17" customFormat="1" ht="15" spans="1:40">
      <c r="A491" s="101"/>
      <c r="B491" s="283"/>
      <c r="C491" s="67">
        <f>D491+'表七（2）'!C491</f>
        <v>0</v>
      </c>
      <c r="D491" s="67">
        <f t="shared" si="7"/>
        <v>0</v>
      </c>
      <c r="E491" s="102"/>
      <c r="F491" s="102"/>
      <c r="G491" s="102"/>
      <c r="H491" s="102"/>
      <c r="I491" s="102"/>
      <c r="J491" s="102"/>
      <c r="K491" s="102"/>
      <c r="L491" s="102"/>
      <c r="M491" s="102"/>
      <c r="N491" s="102"/>
      <c r="O491" s="102"/>
      <c r="P491" s="102"/>
      <c r="Q491" s="102"/>
      <c r="R491" s="102"/>
      <c r="S491" s="102"/>
      <c r="T491" s="102"/>
      <c r="U491" s="102"/>
      <c r="V491" s="102"/>
      <c r="W491" s="102"/>
      <c r="X491" s="102"/>
      <c r="Y491" s="102"/>
      <c r="Z491" s="102"/>
      <c r="AA491" s="102"/>
      <c r="AB491" s="102"/>
      <c r="AC491" s="102"/>
      <c r="AD491" s="102"/>
      <c r="AE491" s="102"/>
      <c r="AF491" s="102"/>
      <c r="AG491" s="102"/>
      <c r="AH491" s="102"/>
      <c r="AI491" s="102"/>
      <c r="AJ491" s="102"/>
      <c r="AK491" s="102"/>
      <c r="AL491" s="102"/>
      <c r="AM491" s="102"/>
      <c r="AN491" s="59"/>
    </row>
    <row r="492" s="17" customFormat="1" ht="15" spans="1:40">
      <c r="A492" s="101"/>
      <c r="B492" s="283"/>
      <c r="C492" s="67">
        <f>D492+'表七（2）'!C492</f>
        <v>0</v>
      </c>
      <c r="D492" s="67">
        <f t="shared" si="7"/>
        <v>0</v>
      </c>
      <c r="E492" s="102"/>
      <c r="F492" s="102"/>
      <c r="G492" s="102"/>
      <c r="H492" s="102"/>
      <c r="I492" s="102"/>
      <c r="J492" s="102"/>
      <c r="K492" s="102"/>
      <c r="L492" s="102"/>
      <c r="M492" s="102"/>
      <c r="N492" s="102"/>
      <c r="O492" s="102"/>
      <c r="P492" s="102"/>
      <c r="Q492" s="102"/>
      <c r="R492" s="102"/>
      <c r="S492" s="102"/>
      <c r="T492" s="102"/>
      <c r="U492" s="102"/>
      <c r="V492" s="102"/>
      <c r="W492" s="102"/>
      <c r="X492" s="102"/>
      <c r="Y492" s="102"/>
      <c r="Z492" s="102"/>
      <c r="AA492" s="102"/>
      <c r="AB492" s="102"/>
      <c r="AC492" s="102"/>
      <c r="AD492" s="102"/>
      <c r="AE492" s="102"/>
      <c r="AF492" s="102"/>
      <c r="AG492" s="102"/>
      <c r="AH492" s="102"/>
      <c r="AI492" s="102"/>
      <c r="AJ492" s="102"/>
      <c r="AK492" s="102"/>
      <c r="AL492" s="102"/>
      <c r="AM492" s="102"/>
      <c r="AN492" s="59"/>
    </row>
    <row r="493" s="17" customFormat="1" ht="15" spans="1:40">
      <c r="A493" s="101"/>
      <c r="B493" s="283"/>
      <c r="C493" s="67">
        <f>D493+'表七（2）'!C493</f>
        <v>0</v>
      </c>
      <c r="D493" s="67">
        <f t="shared" si="7"/>
        <v>0</v>
      </c>
      <c r="E493" s="102"/>
      <c r="F493" s="102"/>
      <c r="G493" s="102"/>
      <c r="H493" s="102"/>
      <c r="I493" s="102"/>
      <c r="J493" s="102"/>
      <c r="K493" s="102"/>
      <c r="L493" s="102"/>
      <c r="M493" s="102"/>
      <c r="N493" s="102"/>
      <c r="O493" s="102"/>
      <c r="P493" s="102"/>
      <c r="Q493" s="102"/>
      <c r="R493" s="102"/>
      <c r="S493" s="102"/>
      <c r="T493" s="102"/>
      <c r="U493" s="102"/>
      <c r="V493" s="102"/>
      <c r="W493" s="102"/>
      <c r="X493" s="102"/>
      <c r="Y493" s="102"/>
      <c r="Z493" s="102"/>
      <c r="AA493" s="102"/>
      <c r="AB493" s="102"/>
      <c r="AC493" s="102"/>
      <c r="AD493" s="102"/>
      <c r="AE493" s="102"/>
      <c r="AF493" s="102"/>
      <c r="AG493" s="102"/>
      <c r="AH493" s="102"/>
      <c r="AI493" s="102"/>
      <c r="AJ493" s="102"/>
      <c r="AK493" s="102"/>
      <c r="AL493" s="102"/>
      <c r="AM493" s="102"/>
      <c r="AN493" s="59"/>
    </row>
    <row r="494" s="17" customFormat="1" ht="15" spans="1:40">
      <c r="A494" s="101"/>
      <c r="B494" s="283"/>
      <c r="C494" s="67">
        <f>D494+'表七（2）'!C494</f>
        <v>0</v>
      </c>
      <c r="D494" s="67">
        <f t="shared" si="7"/>
        <v>0</v>
      </c>
      <c r="E494" s="102"/>
      <c r="F494" s="102"/>
      <c r="G494" s="102"/>
      <c r="H494" s="102"/>
      <c r="I494" s="102"/>
      <c r="J494" s="102"/>
      <c r="K494" s="102"/>
      <c r="L494" s="102"/>
      <c r="M494" s="102"/>
      <c r="N494" s="102"/>
      <c r="O494" s="102"/>
      <c r="P494" s="102"/>
      <c r="Q494" s="102"/>
      <c r="R494" s="102"/>
      <c r="S494" s="102"/>
      <c r="T494" s="102"/>
      <c r="U494" s="102"/>
      <c r="V494" s="102"/>
      <c r="W494" s="102"/>
      <c r="X494" s="102"/>
      <c r="Y494" s="102"/>
      <c r="Z494" s="102"/>
      <c r="AA494" s="102"/>
      <c r="AB494" s="102"/>
      <c r="AC494" s="102"/>
      <c r="AD494" s="102"/>
      <c r="AE494" s="102"/>
      <c r="AF494" s="102"/>
      <c r="AG494" s="102"/>
      <c r="AH494" s="102"/>
      <c r="AI494" s="102"/>
      <c r="AJ494" s="102"/>
      <c r="AK494" s="102"/>
      <c r="AL494" s="102"/>
      <c r="AM494" s="102"/>
      <c r="AN494" s="59"/>
    </row>
    <row r="495" s="17" customFormat="1" ht="15" spans="1:40">
      <c r="A495" s="101"/>
      <c r="B495" s="283"/>
      <c r="C495" s="67">
        <f>D495+'表七（2）'!C495</f>
        <v>0</v>
      </c>
      <c r="D495" s="67">
        <f t="shared" si="7"/>
        <v>0</v>
      </c>
      <c r="E495" s="102"/>
      <c r="F495" s="102"/>
      <c r="G495" s="102"/>
      <c r="H495" s="102"/>
      <c r="I495" s="102"/>
      <c r="J495" s="102"/>
      <c r="K495" s="102"/>
      <c r="L495" s="102"/>
      <c r="M495" s="102"/>
      <c r="N495" s="102"/>
      <c r="O495" s="102"/>
      <c r="P495" s="102"/>
      <c r="Q495" s="102"/>
      <c r="R495" s="102"/>
      <c r="S495" s="102"/>
      <c r="T495" s="102"/>
      <c r="U495" s="102"/>
      <c r="V495" s="102"/>
      <c r="W495" s="102"/>
      <c r="X495" s="102"/>
      <c r="Y495" s="102"/>
      <c r="Z495" s="102"/>
      <c r="AA495" s="102"/>
      <c r="AB495" s="102"/>
      <c r="AC495" s="102"/>
      <c r="AD495" s="102"/>
      <c r="AE495" s="102"/>
      <c r="AF495" s="102"/>
      <c r="AG495" s="102"/>
      <c r="AH495" s="102"/>
      <c r="AI495" s="102"/>
      <c r="AJ495" s="102"/>
      <c r="AK495" s="102"/>
      <c r="AL495" s="102"/>
      <c r="AM495" s="102"/>
      <c r="AN495" s="59"/>
    </row>
    <row r="496" s="17" customFormat="1" ht="15" spans="1:40">
      <c r="A496" s="101"/>
      <c r="B496" s="283"/>
      <c r="C496" s="67">
        <f>D496+'表七（2）'!C496</f>
        <v>0</v>
      </c>
      <c r="D496" s="67">
        <f t="shared" si="7"/>
        <v>0</v>
      </c>
      <c r="E496" s="102"/>
      <c r="F496" s="102"/>
      <c r="G496" s="102"/>
      <c r="H496" s="102"/>
      <c r="I496" s="102"/>
      <c r="J496" s="102"/>
      <c r="K496" s="102"/>
      <c r="L496" s="102"/>
      <c r="M496" s="102"/>
      <c r="N496" s="102"/>
      <c r="O496" s="102"/>
      <c r="P496" s="102"/>
      <c r="Q496" s="102"/>
      <c r="R496" s="102"/>
      <c r="S496" s="102"/>
      <c r="T496" s="102"/>
      <c r="U496" s="102"/>
      <c r="V496" s="102"/>
      <c r="W496" s="102"/>
      <c r="X496" s="102"/>
      <c r="Y496" s="102"/>
      <c r="Z496" s="102"/>
      <c r="AA496" s="102"/>
      <c r="AB496" s="102"/>
      <c r="AC496" s="102"/>
      <c r="AD496" s="102"/>
      <c r="AE496" s="102"/>
      <c r="AF496" s="102"/>
      <c r="AG496" s="102"/>
      <c r="AH496" s="102"/>
      <c r="AI496" s="102"/>
      <c r="AJ496" s="102"/>
      <c r="AK496" s="102"/>
      <c r="AL496" s="102"/>
      <c r="AM496" s="102"/>
      <c r="AN496" s="59"/>
    </row>
    <row r="497" s="17" customFormat="1" ht="15" spans="1:40">
      <c r="A497" s="101"/>
      <c r="B497" s="283"/>
      <c r="C497" s="67">
        <f>D497+'表七（2）'!C497</f>
        <v>0</v>
      </c>
      <c r="D497" s="67">
        <f t="shared" si="7"/>
        <v>0</v>
      </c>
      <c r="E497" s="102"/>
      <c r="F497" s="102"/>
      <c r="G497" s="102"/>
      <c r="H497" s="102"/>
      <c r="I497" s="102"/>
      <c r="J497" s="102"/>
      <c r="K497" s="102"/>
      <c r="L497" s="102"/>
      <c r="M497" s="102"/>
      <c r="N497" s="102"/>
      <c r="O497" s="102"/>
      <c r="P497" s="102"/>
      <c r="Q497" s="102"/>
      <c r="R497" s="102"/>
      <c r="S497" s="102"/>
      <c r="T497" s="102"/>
      <c r="U497" s="102"/>
      <c r="V497" s="102"/>
      <c r="W497" s="102"/>
      <c r="X497" s="102"/>
      <c r="Y497" s="102"/>
      <c r="Z497" s="102"/>
      <c r="AA497" s="102"/>
      <c r="AB497" s="102"/>
      <c r="AC497" s="102"/>
      <c r="AD497" s="102"/>
      <c r="AE497" s="102"/>
      <c r="AF497" s="102"/>
      <c r="AG497" s="102"/>
      <c r="AH497" s="102"/>
      <c r="AI497" s="102"/>
      <c r="AJ497" s="102"/>
      <c r="AK497" s="102"/>
      <c r="AL497" s="102"/>
      <c r="AM497" s="102"/>
      <c r="AN497" s="59"/>
    </row>
    <row r="498" s="17" customFormat="1" ht="15" spans="1:40">
      <c r="A498" s="101"/>
      <c r="B498" s="283"/>
      <c r="C498" s="67">
        <f>D498+'表七（2）'!C498</f>
        <v>0</v>
      </c>
      <c r="D498" s="67">
        <f t="shared" si="7"/>
        <v>0</v>
      </c>
      <c r="E498" s="102"/>
      <c r="F498" s="102"/>
      <c r="G498" s="102"/>
      <c r="H498" s="102"/>
      <c r="I498" s="102"/>
      <c r="J498" s="102"/>
      <c r="K498" s="102"/>
      <c r="L498" s="102"/>
      <c r="M498" s="102"/>
      <c r="N498" s="102"/>
      <c r="O498" s="102"/>
      <c r="P498" s="102"/>
      <c r="Q498" s="102"/>
      <c r="R498" s="102"/>
      <c r="S498" s="102"/>
      <c r="T498" s="102"/>
      <c r="U498" s="102"/>
      <c r="V498" s="102"/>
      <c r="W498" s="102"/>
      <c r="X498" s="102"/>
      <c r="Y498" s="102"/>
      <c r="Z498" s="102"/>
      <c r="AA498" s="102"/>
      <c r="AB498" s="102"/>
      <c r="AC498" s="102"/>
      <c r="AD498" s="102"/>
      <c r="AE498" s="102"/>
      <c r="AF498" s="102"/>
      <c r="AG498" s="102"/>
      <c r="AH498" s="102"/>
      <c r="AI498" s="102"/>
      <c r="AJ498" s="102"/>
      <c r="AK498" s="102"/>
      <c r="AL498" s="102"/>
      <c r="AM498" s="102"/>
      <c r="AN498" s="59"/>
    </row>
    <row r="499" s="17" customFormat="1" ht="15" spans="1:40">
      <c r="A499" s="101"/>
      <c r="B499" s="283"/>
      <c r="C499" s="67">
        <f>D499+'表七（2）'!C499</f>
        <v>0</v>
      </c>
      <c r="D499" s="67">
        <f t="shared" si="7"/>
        <v>0</v>
      </c>
      <c r="E499" s="102"/>
      <c r="F499" s="102"/>
      <c r="G499" s="102"/>
      <c r="H499" s="102"/>
      <c r="I499" s="102"/>
      <c r="J499" s="102"/>
      <c r="K499" s="102"/>
      <c r="L499" s="102"/>
      <c r="M499" s="102"/>
      <c r="N499" s="102"/>
      <c r="O499" s="102"/>
      <c r="P499" s="102"/>
      <c r="Q499" s="102"/>
      <c r="R499" s="102"/>
      <c r="S499" s="102"/>
      <c r="T499" s="102"/>
      <c r="U499" s="102"/>
      <c r="V499" s="102"/>
      <c r="W499" s="102"/>
      <c r="X499" s="102"/>
      <c r="Y499" s="102"/>
      <c r="Z499" s="102"/>
      <c r="AA499" s="102"/>
      <c r="AB499" s="102"/>
      <c r="AC499" s="102"/>
      <c r="AD499" s="102"/>
      <c r="AE499" s="102"/>
      <c r="AF499" s="102"/>
      <c r="AG499" s="102"/>
      <c r="AH499" s="102"/>
      <c r="AI499" s="102"/>
      <c r="AJ499" s="102"/>
      <c r="AK499" s="102"/>
      <c r="AL499" s="102"/>
      <c r="AM499" s="102"/>
      <c r="AN499" s="59"/>
    </row>
    <row r="500" s="17" customFormat="1" ht="15" spans="1:40">
      <c r="A500" s="101"/>
      <c r="B500" s="283"/>
      <c r="C500" s="67">
        <f>D500+'表七（2）'!C500</f>
        <v>0</v>
      </c>
      <c r="D500" s="67">
        <f t="shared" si="7"/>
        <v>0</v>
      </c>
      <c r="E500" s="102"/>
      <c r="F500" s="102"/>
      <c r="G500" s="102"/>
      <c r="H500" s="102"/>
      <c r="I500" s="102"/>
      <c r="J500" s="102"/>
      <c r="K500" s="102"/>
      <c r="L500" s="102"/>
      <c r="M500" s="102"/>
      <c r="N500" s="102"/>
      <c r="O500" s="102"/>
      <c r="P500" s="102"/>
      <c r="Q500" s="102"/>
      <c r="R500" s="102"/>
      <c r="S500" s="102"/>
      <c r="T500" s="102"/>
      <c r="U500" s="102"/>
      <c r="V500" s="102"/>
      <c r="W500" s="102"/>
      <c r="X500" s="102"/>
      <c r="Y500" s="102"/>
      <c r="Z500" s="102"/>
      <c r="AA500" s="102"/>
      <c r="AB500" s="102"/>
      <c r="AC500" s="102"/>
      <c r="AD500" s="102"/>
      <c r="AE500" s="102"/>
      <c r="AF500" s="102"/>
      <c r="AG500" s="102"/>
      <c r="AH500" s="102"/>
      <c r="AI500" s="102"/>
      <c r="AJ500" s="102"/>
      <c r="AK500" s="102"/>
      <c r="AL500" s="102"/>
      <c r="AM500" s="102"/>
      <c r="AN500" s="59"/>
    </row>
    <row r="501" s="17" customFormat="1" ht="15" spans="1:40">
      <c r="A501" s="101"/>
      <c r="B501" s="283"/>
      <c r="C501" s="67">
        <f>D501+'表七（2）'!C501</f>
        <v>0</v>
      </c>
      <c r="D501" s="67">
        <f t="shared" si="7"/>
        <v>0</v>
      </c>
      <c r="E501" s="102"/>
      <c r="F501" s="102"/>
      <c r="G501" s="102"/>
      <c r="H501" s="102"/>
      <c r="I501" s="102"/>
      <c r="J501" s="102"/>
      <c r="K501" s="102"/>
      <c r="L501" s="102"/>
      <c r="M501" s="102"/>
      <c r="N501" s="102"/>
      <c r="O501" s="102"/>
      <c r="P501" s="102"/>
      <c r="Q501" s="102"/>
      <c r="R501" s="102"/>
      <c r="S501" s="102"/>
      <c r="T501" s="102"/>
      <c r="U501" s="102"/>
      <c r="V501" s="102"/>
      <c r="W501" s="102"/>
      <c r="X501" s="102"/>
      <c r="Y501" s="102"/>
      <c r="Z501" s="102"/>
      <c r="AA501" s="102"/>
      <c r="AB501" s="102"/>
      <c r="AC501" s="102"/>
      <c r="AD501" s="102"/>
      <c r="AE501" s="102"/>
      <c r="AF501" s="102"/>
      <c r="AG501" s="102"/>
      <c r="AH501" s="102"/>
      <c r="AI501" s="102"/>
      <c r="AJ501" s="102"/>
      <c r="AK501" s="102"/>
      <c r="AL501" s="102"/>
      <c r="AM501" s="102"/>
      <c r="AN501" s="59"/>
    </row>
    <row r="502" s="17" customFormat="1" ht="15" spans="1:40">
      <c r="A502" s="101"/>
      <c r="B502" s="283"/>
      <c r="C502" s="67">
        <f>D502+'表七（2）'!C502</f>
        <v>0</v>
      </c>
      <c r="D502" s="67">
        <f t="shared" si="7"/>
        <v>0</v>
      </c>
      <c r="E502" s="102"/>
      <c r="F502" s="102"/>
      <c r="G502" s="102"/>
      <c r="H502" s="102"/>
      <c r="I502" s="102"/>
      <c r="J502" s="102"/>
      <c r="K502" s="102"/>
      <c r="L502" s="102"/>
      <c r="M502" s="102"/>
      <c r="N502" s="102"/>
      <c r="O502" s="102"/>
      <c r="P502" s="102"/>
      <c r="Q502" s="102"/>
      <c r="R502" s="102"/>
      <c r="S502" s="102"/>
      <c r="T502" s="102"/>
      <c r="U502" s="102"/>
      <c r="V502" s="102"/>
      <c r="W502" s="102"/>
      <c r="X502" s="102"/>
      <c r="Y502" s="102"/>
      <c r="Z502" s="102"/>
      <c r="AA502" s="102"/>
      <c r="AB502" s="102"/>
      <c r="AC502" s="102"/>
      <c r="AD502" s="102"/>
      <c r="AE502" s="102"/>
      <c r="AF502" s="102"/>
      <c r="AG502" s="102"/>
      <c r="AH502" s="102"/>
      <c r="AI502" s="102"/>
      <c r="AJ502" s="102"/>
      <c r="AK502" s="102"/>
      <c r="AL502" s="102"/>
      <c r="AM502" s="102"/>
      <c r="AN502" s="59"/>
    </row>
    <row r="503" s="17" customFormat="1" ht="15" spans="1:40">
      <c r="A503" s="101"/>
      <c r="B503" s="283"/>
      <c r="C503" s="67">
        <f>D503+'表七（2）'!C503</f>
        <v>0</v>
      </c>
      <c r="D503" s="67">
        <f t="shared" si="7"/>
        <v>0</v>
      </c>
      <c r="E503" s="102"/>
      <c r="F503" s="102"/>
      <c r="G503" s="102"/>
      <c r="H503" s="102"/>
      <c r="I503" s="102"/>
      <c r="J503" s="102"/>
      <c r="K503" s="102"/>
      <c r="L503" s="102"/>
      <c r="M503" s="102"/>
      <c r="N503" s="102"/>
      <c r="O503" s="102"/>
      <c r="P503" s="102"/>
      <c r="Q503" s="102"/>
      <c r="R503" s="102"/>
      <c r="S503" s="102"/>
      <c r="T503" s="102"/>
      <c r="U503" s="102"/>
      <c r="V503" s="102"/>
      <c r="W503" s="102"/>
      <c r="X503" s="102"/>
      <c r="Y503" s="102"/>
      <c r="Z503" s="102"/>
      <c r="AA503" s="102"/>
      <c r="AB503" s="102"/>
      <c r="AC503" s="102"/>
      <c r="AD503" s="102"/>
      <c r="AE503" s="102"/>
      <c r="AF503" s="102"/>
      <c r="AG503" s="102"/>
      <c r="AH503" s="102"/>
      <c r="AI503" s="102"/>
      <c r="AJ503" s="102"/>
      <c r="AK503" s="102"/>
      <c r="AL503" s="102"/>
      <c r="AM503" s="102"/>
      <c r="AN503" s="59"/>
    </row>
    <row r="504" s="17" customFormat="1" ht="15" spans="1:40">
      <c r="A504" s="101"/>
      <c r="B504" s="283"/>
      <c r="C504" s="67">
        <f>D504+'表七（2）'!C504</f>
        <v>0</v>
      </c>
      <c r="D504" s="67">
        <f t="shared" si="7"/>
        <v>0</v>
      </c>
      <c r="E504" s="102"/>
      <c r="F504" s="102"/>
      <c r="G504" s="102"/>
      <c r="H504" s="102"/>
      <c r="I504" s="102"/>
      <c r="J504" s="102"/>
      <c r="K504" s="102"/>
      <c r="L504" s="102"/>
      <c r="M504" s="102"/>
      <c r="N504" s="102"/>
      <c r="O504" s="102"/>
      <c r="P504" s="102"/>
      <c r="Q504" s="102"/>
      <c r="R504" s="102"/>
      <c r="S504" s="102"/>
      <c r="T504" s="102"/>
      <c r="U504" s="102"/>
      <c r="V504" s="102"/>
      <c r="W504" s="102"/>
      <c r="X504" s="102"/>
      <c r="Y504" s="102"/>
      <c r="Z504" s="102"/>
      <c r="AA504" s="102"/>
      <c r="AB504" s="102"/>
      <c r="AC504" s="102"/>
      <c r="AD504" s="102"/>
      <c r="AE504" s="102"/>
      <c r="AF504" s="102"/>
      <c r="AG504" s="102"/>
      <c r="AH504" s="102"/>
      <c r="AI504" s="102"/>
      <c r="AJ504" s="102"/>
      <c r="AK504" s="102"/>
      <c r="AL504" s="102"/>
      <c r="AM504" s="102"/>
      <c r="AN504" s="59"/>
    </row>
    <row r="505" s="17" customFormat="1" ht="15" spans="1:40">
      <c r="A505" s="101"/>
      <c r="B505" s="283"/>
      <c r="C505" s="67">
        <f>D505+'表七（2）'!C505</f>
        <v>0</v>
      </c>
      <c r="D505" s="67">
        <f t="shared" si="7"/>
        <v>0</v>
      </c>
      <c r="E505" s="102"/>
      <c r="F505" s="102"/>
      <c r="G505" s="102"/>
      <c r="H505" s="102"/>
      <c r="I505" s="102"/>
      <c r="J505" s="102"/>
      <c r="K505" s="102"/>
      <c r="L505" s="102"/>
      <c r="M505" s="102"/>
      <c r="N505" s="102"/>
      <c r="O505" s="102"/>
      <c r="P505" s="102"/>
      <c r="Q505" s="102"/>
      <c r="R505" s="102"/>
      <c r="S505" s="102"/>
      <c r="T505" s="102"/>
      <c r="U505" s="102"/>
      <c r="V505" s="102"/>
      <c r="W505" s="102"/>
      <c r="X505" s="102"/>
      <c r="Y505" s="102"/>
      <c r="Z505" s="102"/>
      <c r="AA505" s="102"/>
      <c r="AB505" s="102"/>
      <c r="AC505" s="102"/>
      <c r="AD505" s="102"/>
      <c r="AE505" s="102"/>
      <c r="AF505" s="102"/>
      <c r="AG505" s="102"/>
      <c r="AH505" s="102"/>
      <c r="AI505" s="102"/>
      <c r="AJ505" s="102"/>
      <c r="AK505" s="102"/>
      <c r="AL505" s="102"/>
      <c r="AM505" s="102"/>
      <c r="AN505" s="59"/>
    </row>
    <row r="506" s="17" customFormat="1" ht="15" spans="1:40">
      <c r="A506" s="101"/>
      <c r="B506" s="283"/>
      <c r="C506" s="67">
        <f>D506+'表七（2）'!C506</f>
        <v>0</v>
      </c>
      <c r="D506" s="67">
        <f t="shared" si="7"/>
        <v>0</v>
      </c>
      <c r="E506" s="102"/>
      <c r="F506" s="102"/>
      <c r="G506" s="102"/>
      <c r="H506" s="102"/>
      <c r="I506" s="102"/>
      <c r="J506" s="102"/>
      <c r="K506" s="102"/>
      <c r="L506" s="102"/>
      <c r="M506" s="102"/>
      <c r="N506" s="102"/>
      <c r="O506" s="102"/>
      <c r="P506" s="102"/>
      <c r="Q506" s="102"/>
      <c r="R506" s="102"/>
      <c r="S506" s="102"/>
      <c r="T506" s="102"/>
      <c r="U506" s="102"/>
      <c r="V506" s="102"/>
      <c r="W506" s="102"/>
      <c r="X506" s="102"/>
      <c r="Y506" s="102"/>
      <c r="Z506" s="102"/>
      <c r="AA506" s="102"/>
      <c r="AB506" s="102"/>
      <c r="AC506" s="102"/>
      <c r="AD506" s="102"/>
      <c r="AE506" s="102"/>
      <c r="AF506" s="102"/>
      <c r="AG506" s="102"/>
      <c r="AH506" s="102"/>
      <c r="AI506" s="102"/>
      <c r="AJ506" s="102"/>
      <c r="AK506" s="102"/>
      <c r="AL506" s="102"/>
      <c r="AM506" s="102"/>
      <c r="AN506" s="59"/>
    </row>
    <row r="507" s="17" customFormat="1" ht="15" spans="1:40">
      <c r="A507" s="101"/>
      <c r="B507" s="283"/>
      <c r="C507" s="67">
        <f>D507+'表七（2）'!C507</f>
        <v>0</v>
      </c>
      <c r="D507" s="67">
        <f t="shared" si="7"/>
        <v>0</v>
      </c>
      <c r="E507" s="102"/>
      <c r="F507" s="102"/>
      <c r="G507" s="102"/>
      <c r="H507" s="102"/>
      <c r="I507" s="102"/>
      <c r="J507" s="102"/>
      <c r="K507" s="102"/>
      <c r="L507" s="102"/>
      <c r="M507" s="102"/>
      <c r="N507" s="102"/>
      <c r="O507" s="102"/>
      <c r="P507" s="102"/>
      <c r="Q507" s="102"/>
      <c r="R507" s="102"/>
      <c r="S507" s="102"/>
      <c r="T507" s="102"/>
      <c r="U507" s="102"/>
      <c r="V507" s="102"/>
      <c r="W507" s="102"/>
      <c r="X507" s="102"/>
      <c r="Y507" s="102"/>
      <c r="Z507" s="102"/>
      <c r="AA507" s="102"/>
      <c r="AB507" s="102"/>
      <c r="AC507" s="102"/>
      <c r="AD507" s="102"/>
      <c r="AE507" s="102"/>
      <c r="AF507" s="102"/>
      <c r="AG507" s="102"/>
      <c r="AH507" s="102"/>
      <c r="AI507" s="102"/>
      <c r="AJ507" s="102"/>
      <c r="AK507" s="102"/>
      <c r="AL507" s="102"/>
      <c r="AM507" s="102"/>
      <c r="AN507" s="59"/>
    </row>
    <row r="508" s="17" customFormat="1" ht="15" spans="1:40">
      <c r="A508" s="101"/>
      <c r="B508" s="283"/>
      <c r="C508" s="67">
        <f>D508+'表七（2）'!C508</f>
        <v>0</v>
      </c>
      <c r="D508" s="67">
        <f t="shared" si="7"/>
        <v>0</v>
      </c>
      <c r="E508" s="102"/>
      <c r="F508" s="102"/>
      <c r="G508" s="102"/>
      <c r="H508" s="102"/>
      <c r="I508" s="102"/>
      <c r="J508" s="102"/>
      <c r="K508" s="102"/>
      <c r="L508" s="102"/>
      <c r="M508" s="102"/>
      <c r="N508" s="102"/>
      <c r="O508" s="102"/>
      <c r="P508" s="102"/>
      <c r="Q508" s="102"/>
      <c r="R508" s="102"/>
      <c r="S508" s="102"/>
      <c r="T508" s="102"/>
      <c r="U508" s="102"/>
      <c r="V508" s="102"/>
      <c r="W508" s="102"/>
      <c r="X508" s="102"/>
      <c r="Y508" s="102"/>
      <c r="Z508" s="102"/>
      <c r="AA508" s="102"/>
      <c r="AB508" s="102"/>
      <c r="AC508" s="102"/>
      <c r="AD508" s="102"/>
      <c r="AE508" s="102"/>
      <c r="AF508" s="102"/>
      <c r="AG508" s="102"/>
      <c r="AH508" s="102"/>
      <c r="AI508" s="102"/>
      <c r="AJ508" s="102"/>
      <c r="AK508" s="102"/>
      <c r="AL508" s="102"/>
      <c r="AM508" s="102"/>
      <c r="AN508" s="59"/>
    </row>
    <row r="509" s="17" customFormat="1" ht="15" spans="1:40">
      <c r="A509" s="101"/>
      <c r="B509" s="283"/>
      <c r="C509" s="67">
        <f>D509+'表七（2）'!C509</f>
        <v>0</v>
      </c>
      <c r="D509" s="67">
        <f t="shared" si="7"/>
        <v>0</v>
      </c>
      <c r="E509" s="102"/>
      <c r="F509" s="102"/>
      <c r="G509" s="102"/>
      <c r="H509" s="102"/>
      <c r="I509" s="102"/>
      <c r="J509" s="102"/>
      <c r="K509" s="102"/>
      <c r="L509" s="102"/>
      <c r="M509" s="102"/>
      <c r="N509" s="102"/>
      <c r="O509" s="102"/>
      <c r="P509" s="102"/>
      <c r="Q509" s="102"/>
      <c r="R509" s="102"/>
      <c r="S509" s="102"/>
      <c r="T509" s="102"/>
      <c r="U509" s="102"/>
      <c r="V509" s="102"/>
      <c r="W509" s="102"/>
      <c r="X509" s="102"/>
      <c r="Y509" s="102"/>
      <c r="Z509" s="102"/>
      <c r="AA509" s="102"/>
      <c r="AB509" s="102"/>
      <c r="AC509" s="102"/>
      <c r="AD509" s="102"/>
      <c r="AE509" s="102"/>
      <c r="AF509" s="102"/>
      <c r="AG509" s="102"/>
      <c r="AH509" s="102"/>
      <c r="AI509" s="102"/>
      <c r="AJ509" s="102"/>
      <c r="AK509" s="102"/>
      <c r="AL509" s="102"/>
      <c r="AM509" s="102"/>
      <c r="AN509" s="59"/>
    </row>
    <row r="510" s="17" customFormat="1" ht="15" spans="1:40">
      <c r="A510" s="101"/>
      <c r="B510" s="283"/>
      <c r="C510" s="67">
        <f>D510+'表七（2）'!C510</f>
        <v>0</v>
      </c>
      <c r="D510" s="67">
        <f t="shared" si="7"/>
        <v>0</v>
      </c>
      <c r="E510" s="102"/>
      <c r="F510" s="102"/>
      <c r="G510" s="102"/>
      <c r="H510" s="102"/>
      <c r="I510" s="102"/>
      <c r="J510" s="102"/>
      <c r="K510" s="102"/>
      <c r="L510" s="102"/>
      <c r="M510" s="102"/>
      <c r="N510" s="102"/>
      <c r="O510" s="102"/>
      <c r="P510" s="102"/>
      <c r="Q510" s="102"/>
      <c r="R510" s="102"/>
      <c r="S510" s="102"/>
      <c r="T510" s="102"/>
      <c r="U510" s="102"/>
      <c r="V510" s="102"/>
      <c r="W510" s="102"/>
      <c r="X510" s="102"/>
      <c r="Y510" s="102"/>
      <c r="Z510" s="102"/>
      <c r="AA510" s="102"/>
      <c r="AB510" s="102"/>
      <c r="AC510" s="102"/>
      <c r="AD510" s="102"/>
      <c r="AE510" s="102"/>
      <c r="AF510" s="102"/>
      <c r="AG510" s="102"/>
      <c r="AH510" s="102"/>
      <c r="AI510" s="102"/>
      <c r="AJ510" s="102"/>
      <c r="AK510" s="102"/>
      <c r="AL510" s="102"/>
      <c r="AM510" s="102"/>
      <c r="AN510" s="59"/>
    </row>
    <row r="511" s="17" customFormat="1" ht="15" spans="1:40">
      <c r="A511" s="101"/>
      <c r="B511" s="283"/>
      <c r="C511" s="67">
        <f>D511+'表七（2）'!C511</f>
        <v>0</v>
      </c>
      <c r="D511" s="67">
        <f t="shared" si="7"/>
        <v>0</v>
      </c>
      <c r="E511" s="102"/>
      <c r="F511" s="102"/>
      <c r="G511" s="102"/>
      <c r="H511" s="102"/>
      <c r="I511" s="102"/>
      <c r="J511" s="102"/>
      <c r="K511" s="102"/>
      <c r="L511" s="102"/>
      <c r="M511" s="102"/>
      <c r="N511" s="102"/>
      <c r="O511" s="102"/>
      <c r="P511" s="102"/>
      <c r="Q511" s="102"/>
      <c r="R511" s="102"/>
      <c r="S511" s="102"/>
      <c r="T511" s="102"/>
      <c r="U511" s="102"/>
      <c r="V511" s="102"/>
      <c r="W511" s="102"/>
      <c r="X511" s="102"/>
      <c r="Y511" s="102"/>
      <c r="Z511" s="102"/>
      <c r="AA511" s="102"/>
      <c r="AB511" s="102"/>
      <c r="AC511" s="102"/>
      <c r="AD511" s="102"/>
      <c r="AE511" s="102"/>
      <c r="AF511" s="102"/>
      <c r="AG511" s="102"/>
      <c r="AH511" s="102"/>
      <c r="AI511" s="102"/>
      <c r="AJ511" s="102"/>
      <c r="AK511" s="102"/>
      <c r="AL511" s="102"/>
      <c r="AM511" s="102"/>
      <c r="AN511" s="59"/>
    </row>
    <row r="512" s="17" customFormat="1" ht="15" spans="1:40">
      <c r="A512" s="101"/>
      <c r="B512" s="283"/>
      <c r="C512" s="67">
        <f>D512+'表七（2）'!C512</f>
        <v>0</v>
      </c>
      <c r="D512" s="67">
        <f t="shared" si="7"/>
        <v>0</v>
      </c>
      <c r="E512" s="102"/>
      <c r="F512" s="102"/>
      <c r="G512" s="102"/>
      <c r="H512" s="102"/>
      <c r="I512" s="102"/>
      <c r="J512" s="102"/>
      <c r="K512" s="102"/>
      <c r="L512" s="102"/>
      <c r="M512" s="102"/>
      <c r="N512" s="102"/>
      <c r="O512" s="102"/>
      <c r="P512" s="102"/>
      <c r="Q512" s="102"/>
      <c r="R512" s="102"/>
      <c r="S512" s="102"/>
      <c r="T512" s="102"/>
      <c r="U512" s="102"/>
      <c r="V512" s="102"/>
      <c r="W512" s="102"/>
      <c r="X512" s="102"/>
      <c r="Y512" s="102"/>
      <c r="Z512" s="102"/>
      <c r="AA512" s="102"/>
      <c r="AB512" s="102"/>
      <c r="AC512" s="102"/>
      <c r="AD512" s="102"/>
      <c r="AE512" s="102"/>
      <c r="AF512" s="102"/>
      <c r="AG512" s="102"/>
      <c r="AH512" s="102"/>
      <c r="AI512" s="102"/>
      <c r="AJ512" s="102"/>
      <c r="AK512" s="102"/>
      <c r="AL512" s="102"/>
      <c r="AM512" s="102"/>
      <c r="AN512" s="59"/>
    </row>
    <row r="513" s="17" customFormat="1" ht="15" spans="1:40">
      <c r="A513" s="101"/>
      <c r="B513" s="283"/>
      <c r="C513" s="67">
        <f>D513+'表七（2）'!C513</f>
        <v>0</v>
      </c>
      <c r="D513" s="67">
        <f t="shared" si="7"/>
        <v>0</v>
      </c>
      <c r="E513" s="102"/>
      <c r="F513" s="102"/>
      <c r="G513" s="102"/>
      <c r="H513" s="102"/>
      <c r="I513" s="102"/>
      <c r="J513" s="102"/>
      <c r="K513" s="102"/>
      <c r="L513" s="102"/>
      <c r="M513" s="102"/>
      <c r="N513" s="102"/>
      <c r="O513" s="102"/>
      <c r="P513" s="102"/>
      <c r="Q513" s="102"/>
      <c r="R513" s="102"/>
      <c r="S513" s="102"/>
      <c r="T513" s="102"/>
      <c r="U513" s="102"/>
      <c r="V513" s="102"/>
      <c r="W513" s="102"/>
      <c r="X513" s="102"/>
      <c r="Y513" s="102"/>
      <c r="Z513" s="102"/>
      <c r="AA513" s="102"/>
      <c r="AB513" s="102"/>
      <c r="AC513" s="102"/>
      <c r="AD513" s="102"/>
      <c r="AE513" s="102"/>
      <c r="AF513" s="102"/>
      <c r="AG513" s="102"/>
      <c r="AH513" s="102"/>
      <c r="AI513" s="102"/>
      <c r="AJ513" s="102"/>
      <c r="AK513" s="102"/>
      <c r="AL513" s="102"/>
      <c r="AM513" s="102"/>
      <c r="AN513" s="59"/>
    </row>
    <row r="514" s="17" customFormat="1" ht="15" spans="1:40">
      <c r="A514" s="101"/>
      <c r="B514" s="283"/>
      <c r="C514" s="67">
        <f>D514+'表七（2）'!C514</f>
        <v>0</v>
      </c>
      <c r="D514" s="67">
        <f t="shared" si="7"/>
        <v>0</v>
      </c>
      <c r="E514" s="102"/>
      <c r="F514" s="102"/>
      <c r="G514" s="102"/>
      <c r="H514" s="102"/>
      <c r="I514" s="102"/>
      <c r="J514" s="102"/>
      <c r="K514" s="102"/>
      <c r="L514" s="102"/>
      <c r="M514" s="102"/>
      <c r="N514" s="102"/>
      <c r="O514" s="102"/>
      <c r="P514" s="102"/>
      <c r="Q514" s="102"/>
      <c r="R514" s="102"/>
      <c r="S514" s="102"/>
      <c r="T514" s="102"/>
      <c r="U514" s="102"/>
      <c r="V514" s="102"/>
      <c r="W514" s="102"/>
      <c r="X514" s="102"/>
      <c r="Y514" s="102"/>
      <c r="Z514" s="102"/>
      <c r="AA514" s="102"/>
      <c r="AB514" s="102"/>
      <c r="AC514" s="102"/>
      <c r="AD514" s="102"/>
      <c r="AE514" s="102"/>
      <c r="AF514" s="102"/>
      <c r="AG514" s="102"/>
      <c r="AH514" s="102"/>
      <c r="AI514" s="102"/>
      <c r="AJ514" s="102"/>
      <c r="AK514" s="102"/>
      <c r="AL514" s="102"/>
      <c r="AM514" s="102"/>
      <c r="AN514" s="59"/>
    </row>
    <row r="515" s="17" customFormat="1" ht="15" spans="1:40">
      <c r="A515" s="101"/>
      <c r="B515" s="283"/>
      <c r="C515" s="67">
        <f>D515+'表七（2）'!C515</f>
        <v>0</v>
      </c>
      <c r="D515" s="67">
        <f t="shared" si="7"/>
        <v>0</v>
      </c>
      <c r="E515" s="102"/>
      <c r="F515" s="102"/>
      <c r="G515" s="102"/>
      <c r="H515" s="102"/>
      <c r="I515" s="102"/>
      <c r="J515" s="102"/>
      <c r="K515" s="102"/>
      <c r="L515" s="102"/>
      <c r="M515" s="102"/>
      <c r="N515" s="102"/>
      <c r="O515" s="102"/>
      <c r="P515" s="102"/>
      <c r="Q515" s="102"/>
      <c r="R515" s="102"/>
      <c r="S515" s="102"/>
      <c r="T515" s="102"/>
      <c r="U515" s="102"/>
      <c r="V515" s="102"/>
      <c r="W515" s="102"/>
      <c r="X515" s="102"/>
      <c r="Y515" s="102"/>
      <c r="Z515" s="102"/>
      <c r="AA515" s="102"/>
      <c r="AB515" s="102"/>
      <c r="AC515" s="102"/>
      <c r="AD515" s="102"/>
      <c r="AE515" s="102"/>
      <c r="AF515" s="102"/>
      <c r="AG515" s="102"/>
      <c r="AH515" s="102"/>
      <c r="AI515" s="102"/>
      <c r="AJ515" s="102"/>
      <c r="AK515" s="102"/>
      <c r="AL515" s="102"/>
      <c r="AM515" s="102"/>
      <c r="AN515" s="59"/>
    </row>
    <row r="516" s="17" customFormat="1" ht="15" spans="1:40">
      <c r="A516" s="101"/>
      <c r="B516" s="283"/>
      <c r="C516" s="67">
        <f>D516+'表七（2）'!C516</f>
        <v>0</v>
      </c>
      <c r="D516" s="67">
        <f t="shared" si="7"/>
        <v>0</v>
      </c>
      <c r="E516" s="102"/>
      <c r="F516" s="102"/>
      <c r="G516" s="102"/>
      <c r="H516" s="102"/>
      <c r="I516" s="102"/>
      <c r="J516" s="102"/>
      <c r="K516" s="102"/>
      <c r="L516" s="102"/>
      <c r="M516" s="102"/>
      <c r="N516" s="102"/>
      <c r="O516" s="102"/>
      <c r="P516" s="102"/>
      <c r="Q516" s="102"/>
      <c r="R516" s="102"/>
      <c r="S516" s="102"/>
      <c r="T516" s="102"/>
      <c r="U516" s="102"/>
      <c r="V516" s="102"/>
      <c r="W516" s="102"/>
      <c r="X516" s="102"/>
      <c r="Y516" s="102"/>
      <c r="Z516" s="102"/>
      <c r="AA516" s="102"/>
      <c r="AB516" s="102"/>
      <c r="AC516" s="102"/>
      <c r="AD516" s="102"/>
      <c r="AE516" s="102"/>
      <c r="AF516" s="102"/>
      <c r="AG516" s="102"/>
      <c r="AH516" s="102"/>
      <c r="AI516" s="102"/>
      <c r="AJ516" s="102"/>
      <c r="AK516" s="102"/>
      <c r="AL516" s="102"/>
      <c r="AM516" s="102"/>
      <c r="AN516" s="59"/>
    </row>
    <row r="517" s="17" customFormat="1" ht="15" spans="1:40">
      <c r="A517" s="101"/>
      <c r="B517" s="283"/>
      <c r="C517" s="67">
        <f>D517+'表七（2）'!C517</f>
        <v>0</v>
      </c>
      <c r="D517" s="67">
        <f t="shared" si="7"/>
        <v>0</v>
      </c>
      <c r="E517" s="102"/>
      <c r="F517" s="102"/>
      <c r="G517" s="102"/>
      <c r="H517" s="102"/>
      <c r="I517" s="102"/>
      <c r="J517" s="102"/>
      <c r="K517" s="102"/>
      <c r="L517" s="102"/>
      <c r="M517" s="102"/>
      <c r="N517" s="102"/>
      <c r="O517" s="102"/>
      <c r="P517" s="102"/>
      <c r="Q517" s="102"/>
      <c r="R517" s="102"/>
      <c r="S517" s="102"/>
      <c r="T517" s="102"/>
      <c r="U517" s="102"/>
      <c r="V517" s="102"/>
      <c r="W517" s="102"/>
      <c r="X517" s="102"/>
      <c r="Y517" s="102"/>
      <c r="Z517" s="102"/>
      <c r="AA517" s="102"/>
      <c r="AB517" s="102"/>
      <c r="AC517" s="102"/>
      <c r="AD517" s="102"/>
      <c r="AE517" s="102"/>
      <c r="AF517" s="102"/>
      <c r="AG517" s="102"/>
      <c r="AH517" s="102"/>
      <c r="AI517" s="102"/>
      <c r="AJ517" s="102"/>
      <c r="AK517" s="102"/>
      <c r="AL517" s="102"/>
      <c r="AM517" s="102"/>
      <c r="AN517" s="59"/>
    </row>
    <row r="518" s="17" customFormat="1" ht="15" spans="1:40">
      <c r="A518" s="101"/>
      <c r="B518" s="283"/>
      <c r="C518" s="67">
        <f>D518+'表七（2）'!C518</f>
        <v>0</v>
      </c>
      <c r="D518" s="67">
        <f t="shared" si="7"/>
        <v>0</v>
      </c>
      <c r="E518" s="102"/>
      <c r="F518" s="102"/>
      <c r="G518" s="102"/>
      <c r="H518" s="102"/>
      <c r="I518" s="102"/>
      <c r="J518" s="102"/>
      <c r="K518" s="102"/>
      <c r="L518" s="102"/>
      <c r="M518" s="102"/>
      <c r="N518" s="102"/>
      <c r="O518" s="102"/>
      <c r="P518" s="102"/>
      <c r="Q518" s="102"/>
      <c r="R518" s="102"/>
      <c r="S518" s="102"/>
      <c r="T518" s="102"/>
      <c r="U518" s="102"/>
      <c r="V518" s="102"/>
      <c r="W518" s="102"/>
      <c r="X518" s="102"/>
      <c r="Y518" s="102"/>
      <c r="Z518" s="102"/>
      <c r="AA518" s="102"/>
      <c r="AB518" s="102"/>
      <c r="AC518" s="102"/>
      <c r="AD518" s="102"/>
      <c r="AE518" s="102"/>
      <c r="AF518" s="102"/>
      <c r="AG518" s="102"/>
      <c r="AH518" s="102"/>
      <c r="AI518" s="102"/>
      <c r="AJ518" s="102"/>
      <c r="AK518" s="102"/>
      <c r="AL518" s="102"/>
      <c r="AM518" s="102"/>
      <c r="AN518" s="59"/>
    </row>
    <row r="519" s="17" customFormat="1" ht="15" spans="1:40">
      <c r="A519" s="101"/>
      <c r="B519" s="283"/>
      <c r="C519" s="67">
        <f>D519+'表七（2）'!C519</f>
        <v>0</v>
      </c>
      <c r="D519" s="67">
        <f t="shared" si="7"/>
        <v>0</v>
      </c>
      <c r="E519" s="102"/>
      <c r="F519" s="102"/>
      <c r="G519" s="102"/>
      <c r="H519" s="102"/>
      <c r="I519" s="102"/>
      <c r="J519" s="102"/>
      <c r="K519" s="102"/>
      <c r="L519" s="102"/>
      <c r="M519" s="102"/>
      <c r="N519" s="102"/>
      <c r="O519" s="102"/>
      <c r="P519" s="102"/>
      <c r="Q519" s="102"/>
      <c r="R519" s="102"/>
      <c r="S519" s="102"/>
      <c r="T519" s="102"/>
      <c r="U519" s="102"/>
      <c r="V519" s="102"/>
      <c r="W519" s="102"/>
      <c r="X519" s="102"/>
      <c r="Y519" s="102"/>
      <c r="Z519" s="102"/>
      <c r="AA519" s="102"/>
      <c r="AB519" s="102"/>
      <c r="AC519" s="102"/>
      <c r="AD519" s="102"/>
      <c r="AE519" s="102"/>
      <c r="AF519" s="102"/>
      <c r="AG519" s="102"/>
      <c r="AH519" s="102"/>
      <c r="AI519" s="102"/>
      <c r="AJ519" s="102"/>
      <c r="AK519" s="102"/>
      <c r="AL519" s="102"/>
      <c r="AM519" s="102"/>
      <c r="AN519" s="59"/>
    </row>
    <row r="520" s="17" customFormat="1" ht="15" spans="1:40">
      <c r="A520" s="101"/>
      <c r="B520" s="283"/>
      <c r="C520" s="67">
        <f>D520+'表七（2）'!C520</f>
        <v>0</v>
      </c>
      <c r="D520" s="67">
        <f t="shared" si="7"/>
        <v>0</v>
      </c>
      <c r="E520" s="102"/>
      <c r="F520" s="102"/>
      <c r="G520" s="102"/>
      <c r="H520" s="102"/>
      <c r="I520" s="102"/>
      <c r="J520" s="102"/>
      <c r="K520" s="102"/>
      <c r="L520" s="102"/>
      <c r="M520" s="102"/>
      <c r="N520" s="102"/>
      <c r="O520" s="102"/>
      <c r="P520" s="102"/>
      <c r="Q520" s="102"/>
      <c r="R520" s="102"/>
      <c r="S520" s="102"/>
      <c r="T520" s="102"/>
      <c r="U520" s="102"/>
      <c r="V520" s="102"/>
      <c r="W520" s="102"/>
      <c r="X520" s="102"/>
      <c r="Y520" s="102"/>
      <c r="Z520" s="102"/>
      <c r="AA520" s="102"/>
      <c r="AB520" s="102"/>
      <c r="AC520" s="102"/>
      <c r="AD520" s="102"/>
      <c r="AE520" s="102"/>
      <c r="AF520" s="102"/>
      <c r="AG520" s="102"/>
      <c r="AH520" s="102"/>
      <c r="AI520" s="102"/>
      <c r="AJ520" s="102"/>
      <c r="AK520" s="102"/>
      <c r="AL520" s="102"/>
      <c r="AM520" s="102"/>
      <c r="AN520" s="59"/>
    </row>
    <row r="521" s="17" customFormat="1" ht="15" spans="1:40">
      <c r="A521" s="101"/>
      <c r="B521" s="283"/>
      <c r="C521" s="67">
        <f>D521+'表七（2）'!C521</f>
        <v>0</v>
      </c>
      <c r="D521" s="67">
        <f t="shared" si="7"/>
        <v>0</v>
      </c>
      <c r="E521" s="102"/>
      <c r="F521" s="102"/>
      <c r="G521" s="102"/>
      <c r="H521" s="102"/>
      <c r="I521" s="102"/>
      <c r="J521" s="102"/>
      <c r="K521" s="102"/>
      <c r="L521" s="102"/>
      <c r="M521" s="102"/>
      <c r="N521" s="102"/>
      <c r="O521" s="102"/>
      <c r="P521" s="102"/>
      <c r="Q521" s="102"/>
      <c r="R521" s="102"/>
      <c r="S521" s="102"/>
      <c r="T521" s="102"/>
      <c r="U521" s="102"/>
      <c r="V521" s="102"/>
      <c r="W521" s="102"/>
      <c r="X521" s="102"/>
      <c r="Y521" s="102"/>
      <c r="Z521" s="102"/>
      <c r="AA521" s="102"/>
      <c r="AB521" s="102"/>
      <c r="AC521" s="102"/>
      <c r="AD521" s="102"/>
      <c r="AE521" s="102"/>
      <c r="AF521" s="102"/>
      <c r="AG521" s="102"/>
      <c r="AH521" s="102"/>
      <c r="AI521" s="102"/>
      <c r="AJ521" s="102"/>
      <c r="AK521" s="102"/>
      <c r="AL521" s="102"/>
      <c r="AM521" s="102"/>
      <c r="AN521" s="59"/>
    </row>
    <row r="522" s="17" customFormat="1" ht="15" spans="1:40">
      <c r="A522" s="101"/>
      <c r="B522" s="283"/>
      <c r="C522" s="67">
        <f>D522+'表七（2）'!C522</f>
        <v>0</v>
      </c>
      <c r="D522" s="67">
        <f t="shared" si="7"/>
        <v>0</v>
      </c>
      <c r="E522" s="102"/>
      <c r="F522" s="102"/>
      <c r="G522" s="102"/>
      <c r="H522" s="102"/>
      <c r="I522" s="102"/>
      <c r="J522" s="102"/>
      <c r="K522" s="102"/>
      <c r="L522" s="102"/>
      <c r="M522" s="102"/>
      <c r="N522" s="102"/>
      <c r="O522" s="102"/>
      <c r="P522" s="102"/>
      <c r="Q522" s="102"/>
      <c r="R522" s="102"/>
      <c r="S522" s="102"/>
      <c r="T522" s="102"/>
      <c r="U522" s="102"/>
      <c r="V522" s="102"/>
      <c r="W522" s="102"/>
      <c r="X522" s="102"/>
      <c r="Y522" s="102"/>
      <c r="Z522" s="102"/>
      <c r="AA522" s="102"/>
      <c r="AB522" s="102"/>
      <c r="AC522" s="102"/>
      <c r="AD522" s="102"/>
      <c r="AE522" s="102"/>
      <c r="AF522" s="102"/>
      <c r="AG522" s="102"/>
      <c r="AH522" s="102"/>
      <c r="AI522" s="102"/>
      <c r="AJ522" s="102"/>
      <c r="AK522" s="102"/>
      <c r="AL522" s="102"/>
      <c r="AM522" s="102"/>
      <c r="AN522" s="59"/>
    </row>
    <row r="523" s="17" customFormat="1" ht="15" spans="1:40">
      <c r="A523" s="101"/>
      <c r="B523" s="283"/>
      <c r="C523" s="67">
        <f>D523+'表七（2）'!C523</f>
        <v>0</v>
      </c>
      <c r="D523" s="67">
        <f t="shared" ref="D523:D556" si="8">SUM(E523:AM523)</f>
        <v>0</v>
      </c>
      <c r="E523" s="102"/>
      <c r="F523" s="102"/>
      <c r="G523" s="102"/>
      <c r="H523" s="102"/>
      <c r="I523" s="102"/>
      <c r="J523" s="102"/>
      <c r="K523" s="102"/>
      <c r="L523" s="102"/>
      <c r="M523" s="102"/>
      <c r="N523" s="102"/>
      <c r="O523" s="102"/>
      <c r="P523" s="102"/>
      <c r="Q523" s="102"/>
      <c r="R523" s="102"/>
      <c r="S523" s="102"/>
      <c r="T523" s="102"/>
      <c r="U523" s="102"/>
      <c r="V523" s="102"/>
      <c r="W523" s="102"/>
      <c r="X523" s="102"/>
      <c r="Y523" s="102"/>
      <c r="Z523" s="102"/>
      <c r="AA523" s="102"/>
      <c r="AB523" s="102"/>
      <c r="AC523" s="102"/>
      <c r="AD523" s="102"/>
      <c r="AE523" s="102"/>
      <c r="AF523" s="102"/>
      <c r="AG523" s="102"/>
      <c r="AH523" s="102"/>
      <c r="AI523" s="102"/>
      <c r="AJ523" s="102"/>
      <c r="AK523" s="102"/>
      <c r="AL523" s="102"/>
      <c r="AM523" s="102"/>
      <c r="AN523" s="59"/>
    </row>
    <row r="524" s="17" customFormat="1" ht="15" spans="1:40">
      <c r="A524" s="101"/>
      <c r="B524" s="283"/>
      <c r="C524" s="67">
        <f>D524+'表七（2）'!C524</f>
        <v>0</v>
      </c>
      <c r="D524" s="67">
        <f t="shared" si="8"/>
        <v>0</v>
      </c>
      <c r="E524" s="102"/>
      <c r="F524" s="102"/>
      <c r="G524" s="102"/>
      <c r="H524" s="102"/>
      <c r="I524" s="102"/>
      <c r="J524" s="102"/>
      <c r="K524" s="102"/>
      <c r="L524" s="102"/>
      <c r="M524" s="102"/>
      <c r="N524" s="102"/>
      <c r="O524" s="102"/>
      <c r="P524" s="102"/>
      <c r="Q524" s="102"/>
      <c r="R524" s="102"/>
      <c r="S524" s="102"/>
      <c r="T524" s="102"/>
      <c r="U524" s="102"/>
      <c r="V524" s="102"/>
      <c r="W524" s="102"/>
      <c r="X524" s="102"/>
      <c r="Y524" s="102"/>
      <c r="Z524" s="102"/>
      <c r="AA524" s="102"/>
      <c r="AB524" s="102"/>
      <c r="AC524" s="102"/>
      <c r="AD524" s="102"/>
      <c r="AE524" s="102"/>
      <c r="AF524" s="102"/>
      <c r="AG524" s="102"/>
      <c r="AH524" s="102"/>
      <c r="AI524" s="102"/>
      <c r="AJ524" s="102"/>
      <c r="AK524" s="102"/>
      <c r="AL524" s="102"/>
      <c r="AM524" s="102"/>
      <c r="AN524" s="59"/>
    </row>
    <row r="525" s="17" customFormat="1" ht="15" spans="1:40">
      <c r="A525" s="101"/>
      <c r="B525" s="283"/>
      <c r="C525" s="67">
        <f>D525+'表七（2）'!C525</f>
        <v>0</v>
      </c>
      <c r="D525" s="67">
        <f t="shared" si="8"/>
        <v>0</v>
      </c>
      <c r="E525" s="102"/>
      <c r="F525" s="102"/>
      <c r="G525" s="102"/>
      <c r="H525" s="102"/>
      <c r="I525" s="102"/>
      <c r="J525" s="102"/>
      <c r="K525" s="102"/>
      <c r="L525" s="102"/>
      <c r="M525" s="102"/>
      <c r="N525" s="102"/>
      <c r="O525" s="102"/>
      <c r="P525" s="102"/>
      <c r="Q525" s="102"/>
      <c r="R525" s="102"/>
      <c r="S525" s="102"/>
      <c r="T525" s="102"/>
      <c r="U525" s="102"/>
      <c r="V525" s="102"/>
      <c r="W525" s="102"/>
      <c r="X525" s="102"/>
      <c r="Y525" s="102"/>
      <c r="Z525" s="102"/>
      <c r="AA525" s="102"/>
      <c r="AB525" s="102"/>
      <c r="AC525" s="102"/>
      <c r="AD525" s="102"/>
      <c r="AE525" s="102"/>
      <c r="AF525" s="102"/>
      <c r="AG525" s="102"/>
      <c r="AH525" s="102"/>
      <c r="AI525" s="102"/>
      <c r="AJ525" s="102"/>
      <c r="AK525" s="102"/>
      <c r="AL525" s="102"/>
      <c r="AM525" s="102"/>
      <c r="AN525" s="59"/>
    </row>
    <row r="526" s="17" customFormat="1" ht="15" spans="1:40">
      <c r="A526" s="101"/>
      <c r="B526" s="283"/>
      <c r="C526" s="67">
        <f>D526+'表七（2）'!C526</f>
        <v>0</v>
      </c>
      <c r="D526" s="67">
        <f t="shared" si="8"/>
        <v>0</v>
      </c>
      <c r="E526" s="102"/>
      <c r="F526" s="102"/>
      <c r="G526" s="102"/>
      <c r="H526" s="102"/>
      <c r="I526" s="102"/>
      <c r="J526" s="102"/>
      <c r="K526" s="102"/>
      <c r="L526" s="102"/>
      <c r="M526" s="102"/>
      <c r="N526" s="102"/>
      <c r="O526" s="102"/>
      <c r="P526" s="102"/>
      <c r="Q526" s="102"/>
      <c r="R526" s="102"/>
      <c r="S526" s="102"/>
      <c r="T526" s="102"/>
      <c r="U526" s="102"/>
      <c r="V526" s="102"/>
      <c r="W526" s="102"/>
      <c r="X526" s="102"/>
      <c r="Y526" s="102"/>
      <c r="Z526" s="102"/>
      <c r="AA526" s="102"/>
      <c r="AB526" s="102"/>
      <c r="AC526" s="102"/>
      <c r="AD526" s="102"/>
      <c r="AE526" s="102"/>
      <c r="AF526" s="102"/>
      <c r="AG526" s="102"/>
      <c r="AH526" s="102"/>
      <c r="AI526" s="102"/>
      <c r="AJ526" s="102"/>
      <c r="AK526" s="102"/>
      <c r="AL526" s="102"/>
      <c r="AM526" s="102"/>
      <c r="AN526" s="59"/>
    </row>
    <row r="527" s="17" customFormat="1" ht="15" spans="1:40">
      <c r="A527" s="101"/>
      <c r="B527" s="283"/>
      <c r="C527" s="67">
        <f>D527+'表七（2）'!C527</f>
        <v>0</v>
      </c>
      <c r="D527" s="67">
        <f t="shared" si="8"/>
        <v>0</v>
      </c>
      <c r="E527" s="102"/>
      <c r="F527" s="102"/>
      <c r="G527" s="102"/>
      <c r="H527" s="102"/>
      <c r="I527" s="102"/>
      <c r="J527" s="102"/>
      <c r="K527" s="102"/>
      <c r="L527" s="102"/>
      <c r="M527" s="102"/>
      <c r="N527" s="102"/>
      <c r="O527" s="102"/>
      <c r="P527" s="102"/>
      <c r="Q527" s="102"/>
      <c r="R527" s="102"/>
      <c r="S527" s="102"/>
      <c r="T527" s="102"/>
      <c r="U527" s="102"/>
      <c r="V527" s="102"/>
      <c r="W527" s="102"/>
      <c r="X527" s="102"/>
      <c r="Y527" s="102"/>
      <c r="Z527" s="102"/>
      <c r="AA527" s="102"/>
      <c r="AB527" s="102"/>
      <c r="AC527" s="102"/>
      <c r="AD527" s="102"/>
      <c r="AE527" s="102"/>
      <c r="AF527" s="102"/>
      <c r="AG527" s="102"/>
      <c r="AH527" s="102"/>
      <c r="AI527" s="102"/>
      <c r="AJ527" s="102"/>
      <c r="AK527" s="102"/>
      <c r="AL527" s="102"/>
      <c r="AM527" s="102"/>
      <c r="AN527" s="59"/>
    </row>
    <row r="528" s="17" customFormat="1" ht="15" spans="1:40">
      <c r="A528" s="101"/>
      <c r="B528" s="283"/>
      <c r="C528" s="67">
        <f>D528+'表七（2）'!C528</f>
        <v>0</v>
      </c>
      <c r="D528" s="67">
        <f t="shared" si="8"/>
        <v>0</v>
      </c>
      <c r="E528" s="102"/>
      <c r="F528" s="102"/>
      <c r="G528" s="102"/>
      <c r="H528" s="102"/>
      <c r="I528" s="102"/>
      <c r="J528" s="102"/>
      <c r="K528" s="102"/>
      <c r="L528" s="102"/>
      <c r="M528" s="102"/>
      <c r="N528" s="102"/>
      <c r="O528" s="102"/>
      <c r="P528" s="102"/>
      <c r="Q528" s="102"/>
      <c r="R528" s="102"/>
      <c r="S528" s="102"/>
      <c r="T528" s="102"/>
      <c r="U528" s="102"/>
      <c r="V528" s="102"/>
      <c r="W528" s="102"/>
      <c r="X528" s="102"/>
      <c r="Y528" s="102"/>
      <c r="Z528" s="102"/>
      <c r="AA528" s="102"/>
      <c r="AB528" s="102"/>
      <c r="AC528" s="102"/>
      <c r="AD528" s="102"/>
      <c r="AE528" s="102"/>
      <c r="AF528" s="102"/>
      <c r="AG528" s="102"/>
      <c r="AH528" s="102"/>
      <c r="AI528" s="102"/>
      <c r="AJ528" s="102"/>
      <c r="AK528" s="102"/>
      <c r="AL528" s="102"/>
      <c r="AM528" s="102"/>
      <c r="AN528" s="59"/>
    </row>
    <row r="529" s="17" customFormat="1" ht="15" spans="1:40">
      <c r="A529" s="101"/>
      <c r="B529" s="283"/>
      <c r="C529" s="67">
        <f>D529+'表七（2）'!C529</f>
        <v>0</v>
      </c>
      <c r="D529" s="67">
        <f t="shared" si="8"/>
        <v>0</v>
      </c>
      <c r="E529" s="102"/>
      <c r="F529" s="102"/>
      <c r="G529" s="102"/>
      <c r="H529" s="102"/>
      <c r="I529" s="102"/>
      <c r="J529" s="102"/>
      <c r="K529" s="102"/>
      <c r="L529" s="102"/>
      <c r="M529" s="102"/>
      <c r="N529" s="102"/>
      <c r="O529" s="102"/>
      <c r="P529" s="102"/>
      <c r="Q529" s="102"/>
      <c r="R529" s="102"/>
      <c r="S529" s="102"/>
      <c r="T529" s="102"/>
      <c r="U529" s="102"/>
      <c r="V529" s="102"/>
      <c r="W529" s="102"/>
      <c r="X529" s="102"/>
      <c r="Y529" s="102"/>
      <c r="Z529" s="102"/>
      <c r="AA529" s="102"/>
      <c r="AB529" s="102"/>
      <c r="AC529" s="102"/>
      <c r="AD529" s="102"/>
      <c r="AE529" s="102"/>
      <c r="AF529" s="102"/>
      <c r="AG529" s="102"/>
      <c r="AH529" s="102"/>
      <c r="AI529" s="102"/>
      <c r="AJ529" s="102"/>
      <c r="AK529" s="102"/>
      <c r="AL529" s="102"/>
      <c r="AM529" s="102"/>
      <c r="AN529" s="59"/>
    </row>
    <row r="530" s="17" customFormat="1" ht="15" spans="1:40">
      <c r="A530" s="101"/>
      <c r="B530" s="283"/>
      <c r="C530" s="67">
        <f>D530+'表七（2）'!C530</f>
        <v>0</v>
      </c>
      <c r="D530" s="67">
        <f t="shared" si="8"/>
        <v>0</v>
      </c>
      <c r="E530" s="102"/>
      <c r="F530" s="102"/>
      <c r="G530" s="102"/>
      <c r="H530" s="102"/>
      <c r="I530" s="102"/>
      <c r="J530" s="102"/>
      <c r="K530" s="102"/>
      <c r="L530" s="102"/>
      <c r="M530" s="102"/>
      <c r="N530" s="102"/>
      <c r="O530" s="102"/>
      <c r="P530" s="102"/>
      <c r="Q530" s="102"/>
      <c r="R530" s="102"/>
      <c r="S530" s="102"/>
      <c r="T530" s="102"/>
      <c r="U530" s="102"/>
      <c r="V530" s="102"/>
      <c r="W530" s="102"/>
      <c r="X530" s="102"/>
      <c r="Y530" s="102"/>
      <c r="Z530" s="102"/>
      <c r="AA530" s="102"/>
      <c r="AB530" s="102"/>
      <c r="AC530" s="102"/>
      <c r="AD530" s="102"/>
      <c r="AE530" s="102"/>
      <c r="AF530" s="102"/>
      <c r="AG530" s="102"/>
      <c r="AH530" s="102"/>
      <c r="AI530" s="102"/>
      <c r="AJ530" s="102"/>
      <c r="AK530" s="102"/>
      <c r="AL530" s="102"/>
      <c r="AM530" s="102"/>
      <c r="AN530" s="59"/>
    </row>
    <row r="531" s="17" customFormat="1" ht="15" spans="1:40">
      <c r="A531" s="101"/>
      <c r="B531" s="283"/>
      <c r="C531" s="67">
        <f>D531+'表七（2）'!C531</f>
        <v>0</v>
      </c>
      <c r="D531" s="67">
        <f t="shared" si="8"/>
        <v>0</v>
      </c>
      <c r="E531" s="102"/>
      <c r="F531" s="102"/>
      <c r="G531" s="102"/>
      <c r="H531" s="102"/>
      <c r="I531" s="102"/>
      <c r="J531" s="102"/>
      <c r="K531" s="102"/>
      <c r="L531" s="102"/>
      <c r="M531" s="102"/>
      <c r="N531" s="102"/>
      <c r="O531" s="102"/>
      <c r="P531" s="102"/>
      <c r="Q531" s="102"/>
      <c r="R531" s="102"/>
      <c r="S531" s="102"/>
      <c r="T531" s="102"/>
      <c r="U531" s="102"/>
      <c r="V531" s="102"/>
      <c r="W531" s="102"/>
      <c r="X531" s="102"/>
      <c r="Y531" s="102"/>
      <c r="Z531" s="102"/>
      <c r="AA531" s="102"/>
      <c r="AB531" s="102"/>
      <c r="AC531" s="102"/>
      <c r="AD531" s="102"/>
      <c r="AE531" s="102"/>
      <c r="AF531" s="102"/>
      <c r="AG531" s="102"/>
      <c r="AH531" s="102"/>
      <c r="AI531" s="102"/>
      <c r="AJ531" s="102"/>
      <c r="AK531" s="102"/>
      <c r="AL531" s="102"/>
      <c r="AM531" s="102"/>
      <c r="AN531" s="59"/>
    </row>
    <row r="532" s="17" customFormat="1" ht="15" spans="1:40">
      <c r="A532" s="101"/>
      <c r="B532" s="283"/>
      <c r="C532" s="67">
        <f>D532+'表七（2）'!C532</f>
        <v>0</v>
      </c>
      <c r="D532" s="67">
        <f t="shared" si="8"/>
        <v>0</v>
      </c>
      <c r="E532" s="102"/>
      <c r="F532" s="102"/>
      <c r="G532" s="102"/>
      <c r="H532" s="102"/>
      <c r="I532" s="102"/>
      <c r="J532" s="102"/>
      <c r="K532" s="102"/>
      <c r="L532" s="102"/>
      <c r="M532" s="102"/>
      <c r="N532" s="102"/>
      <c r="O532" s="102"/>
      <c r="P532" s="102"/>
      <c r="Q532" s="102"/>
      <c r="R532" s="102"/>
      <c r="S532" s="102"/>
      <c r="T532" s="102"/>
      <c r="U532" s="102"/>
      <c r="V532" s="102"/>
      <c r="W532" s="102"/>
      <c r="X532" s="102"/>
      <c r="Y532" s="102"/>
      <c r="Z532" s="102"/>
      <c r="AA532" s="102"/>
      <c r="AB532" s="102"/>
      <c r="AC532" s="102"/>
      <c r="AD532" s="102"/>
      <c r="AE532" s="102"/>
      <c r="AF532" s="102"/>
      <c r="AG532" s="102"/>
      <c r="AH532" s="102"/>
      <c r="AI532" s="102"/>
      <c r="AJ532" s="102"/>
      <c r="AK532" s="102"/>
      <c r="AL532" s="102"/>
      <c r="AM532" s="102"/>
      <c r="AN532" s="59"/>
    </row>
    <row r="533" s="17" customFormat="1" ht="15" spans="1:40">
      <c r="A533" s="101"/>
      <c r="B533" s="283"/>
      <c r="C533" s="67">
        <f>D533+'表七（2）'!C533</f>
        <v>0</v>
      </c>
      <c r="D533" s="67">
        <f t="shared" si="8"/>
        <v>0</v>
      </c>
      <c r="E533" s="102"/>
      <c r="F533" s="102"/>
      <c r="G533" s="102"/>
      <c r="H533" s="102"/>
      <c r="I533" s="102"/>
      <c r="J533" s="102"/>
      <c r="K533" s="102"/>
      <c r="L533" s="102"/>
      <c r="M533" s="102"/>
      <c r="N533" s="102"/>
      <c r="O533" s="102"/>
      <c r="P533" s="102"/>
      <c r="Q533" s="102"/>
      <c r="R533" s="102"/>
      <c r="S533" s="102"/>
      <c r="T533" s="102"/>
      <c r="U533" s="102"/>
      <c r="V533" s="102"/>
      <c r="W533" s="102"/>
      <c r="X533" s="102"/>
      <c r="Y533" s="102"/>
      <c r="Z533" s="102"/>
      <c r="AA533" s="102"/>
      <c r="AB533" s="102"/>
      <c r="AC533" s="102"/>
      <c r="AD533" s="102"/>
      <c r="AE533" s="102"/>
      <c r="AF533" s="102"/>
      <c r="AG533" s="102"/>
      <c r="AH533" s="102"/>
      <c r="AI533" s="102"/>
      <c r="AJ533" s="102"/>
      <c r="AK533" s="102"/>
      <c r="AL533" s="102"/>
      <c r="AM533" s="102"/>
      <c r="AN533" s="59"/>
    </row>
    <row r="534" s="17" customFormat="1" ht="15" spans="1:40">
      <c r="A534" s="101"/>
      <c r="B534" s="283"/>
      <c r="C534" s="67">
        <f>D534+'表七（2）'!C534</f>
        <v>0</v>
      </c>
      <c r="D534" s="67">
        <f t="shared" si="8"/>
        <v>0</v>
      </c>
      <c r="E534" s="102"/>
      <c r="F534" s="102"/>
      <c r="G534" s="102"/>
      <c r="H534" s="102"/>
      <c r="I534" s="102"/>
      <c r="J534" s="102"/>
      <c r="K534" s="102"/>
      <c r="L534" s="102"/>
      <c r="M534" s="102"/>
      <c r="N534" s="102"/>
      <c r="O534" s="102"/>
      <c r="P534" s="102"/>
      <c r="Q534" s="102"/>
      <c r="R534" s="102"/>
      <c r="S534" s="102"/>
      <c r="T534" s="102"/>
      <c r="U534" s="102"/>
      <c r="V534" s="102"/>
      <c r="W534" s="102"/>
      <c r="X534" s="102"/>
      <c r="Y534" s="102"/>
      <c r="Z534" s="102"/>
      <c r="AA534" s="102"/>
      <c r="AB534" s="102"/>
      <c r="AC534" s="102"/>
      <c r="AD534" s="102"/>
      <c r="AE534" s="102"/>
      <c r="AF534" s="102"/>
      <c r="AG534" s="102"/>
      <c r="AH534" s="102"/>
      <c r="AI534" s="102"/>
      <c r="AJ534" s="102"/>
      <c r="AK534" s="102"/>
      <c r="AL534" s="102"/>
      <c r="AM534" s="102"/>
      <c r="AN534" s="59"/>
    </row>
    <row r="535" s="17" customFormat="1" ht="15" spans="1:40">
      <c r="A535" s="101"/>
      <c r="B535" s="283"/>
      <c r="C535" s="67">
        <f>D535+'表七（2）'!C535</f>
        <v>0</v>
      </c>
      <c r="D535" s="67">
        <f t="shared" si="8"/>
        <v>0</v>
      </c>
      <c r="E535" s="102"/>
      <c r="F535" s="102"/>
      <c r="G535" s="102"/>
      <c r="H535" s="102"/>
      <c r="I535" s="102"/>
      <c r="J535" s="102"/>
      <c r="K535" s="102"/>
      <c r="L535" s="102"/>
      <c r="M535" s="102"/>
      <c r="N535" s="102"/>
      <c r="O535" s="102"/>
      <c r="P535" s="102"/>
      <c r="Q535" s="102"/>
      <c r="R535" s="102"/>
      <c r="S535" s="102"/>
      <c r="T535" s="102"/>
      <c r="U535" s="102"/>
      <c r="V535" s="102"/>
      <c r="W535" s="102"/>
      <c r="X535" s="102"/>
      <c r="Y535" s="102"/>
      <c r="Z535" s="102"/>
      <c r="AA535" s="102"/>
      <c r="AB535" s="102"/>
      <c r="AC535" s="102"/>
      <c r="AD535" s="102"/>
      <c r="AE535" s="102"/>
      <c r="AF535" s="102"/>
      <c r="AG535" s="102"/>
      <c r="AH535" s="102"/>
      <c r="AI535" s="102"/>
      <c r="AJ535" s="102"/>
      <c r="AK535" s="102"/>
      <c r="AL535" s="102"/>
      <c r="AM535" s="102"/>
      <c r="AN535" s="59"/>
    </row>
    <row r="536" s="17" customFormat="1" ht="15" spans="1:40">
      <c r="A536" s="101"/>
      <c r="B536" s="283"/>
      <c r="C536" s="67">
        <f>D536+'表七（2）'!C536</f>
        <v>0</v>
      </c>
      <c r="D536" s="67">
        <f t="shared" si="8"/>
        <v>0</v>
      </c>
      <c r="E536" s="102"/>
      <c r="F536" s="102"/>
      <c r="G536" s="102"/>
      <c r="H536" s="102"/>
      <c r="I536" s="102"/>
      <c r="J536" s="102"/>
      <c r="K536" s="102"/>
      <c r="L536" s="102"/>
      <c r="M536" s="102"/>
      <c r="N536" s="102"/>
      <c r="O536" s="102"/>
      <c r="P536" s="102"/>
      <c r="Q536" s="102"/>
      <c r="R536" s="102"/>
      <c r="S536" s="102"/>
      <c r="T536" s="102"/>
      <c r="U536" s="102"/>
      <c r="V536" s="102"/>
      <c r="W536" s="102"/>
      <c r="X536" s="102"/>
      <c r="Y536" s="102"/>
      <c r="Z536" s="102"/>
      <c r="AA536" s="102"/>
      <c r="AB536" s="102"/>
      <c r="AC536" s="102"/>
      <c r="AD536" s="102"/>
      <c r="AE536" s="102"/>
      <c r="AF536" s="102"/>
      <c r="AG536" s="102"/>
      <c r="AH536" s="102"/>
      <c r="AI536" s="102"/>
      <c r="AJ536" s="102"/>
      <c r="AK536" s="102"/>
      <c r="AL536" s="102"/>
      <c r="AM536" s="102"/>
      <c r="AN536" s="59"/>
    </row>
    <row r="537" s="17" customFormat="1" ht="15" spans="1:40">
      <c r="A537" s="101"/>
      <c r="B537" s="283"/>
      <c r="C537" s="67">
        <f>D537+'表七（2）'!C537</f>
        <v>0</v>
      </c>
      <c r="D537" s="67">
        <f t="shared" si="8"/>
        <v>0</v>
      </c>
      <c r="E537" s="102"/>
      <c r="F537" s="102"/>
      <c r="G537" s="102"/>
      <c r="H537" s="102"/>
      <c r="I537" s="102"/>
      <c r="J537" s="102"/>
      <c r="K537" s="102"/>
      <c r="L537" s="102"/>
      <c r="M537" s="102"/>
      <c r="N537" s="102"/>
      <c r="O537" s="102"/>
      <c r="P537" s="102"/>
      <c r="Q537" s="102"/>
      <c r="R537" s="102"/>
      <c r="S537" s="102"/>
      <c r="T537" s="102"/>
      <c r="U537" s="102"/>
      <c r="V537" s="102"/>
      <c r="W537" s="102"/>
      <c r="X537" s="102"/>
      <c r="Y537" s="102"/>
      <c r="Z537" s="102"/>
      <c r="AA537" s="102"/>
      <c r="AB537" s="102"/>
      <c r="AC537" s="102"/>
      <c r="AD537" s="102"/>
      <c r="AE537" s="102"/>
      <c r="AF537" s="102"/>
      <c r="AG537" s="102"/>
      <c r="AH537" s="102"/>
      <c r="AI537" s="102"/>
      <c r="AJ537" s="102"/>
      <c r="AK537" s="102"/>
      <c r="AL537" s="102"/>
      <c r="AM537" s="102"/>
      <c r="AN537" s="59"/>
    </row>
    <row r="538" s="17" customFormat="1" ht="15" spans="1:40">
      <c r="A538" s="101"/>
      <c r="B538" s="283"/>
      <c r="C538" s="67">
        <f>D538+'表七（2）'!C538</f>
        <v>0</v>
      </c>
      <c r="D538" s="67">
        <f t="shared" si="8"/>
        <v>0</v>
      </c>
      <c r="E538" s="102"/>
      <c r="F538" s="102"/>
      <c r="G538" s="102"/>
      <c r="H538" s="102"/>
      <c r="I538" s="102"/>
      <c r="J538" s="102"/>
      <c r="K538" s="102"/>
      <c r="L538" s="102"/>
      <c r="M538" s="102"/>
      <c r="N538" s="102"/>
      <c r="O538" s="102"/>
      <c r="P538" s="102"/>
      <c r="Q538" s="102"/>
      <c r="R538" s="102"/>
      <c r="S538" s="102"/>
      <c r="T538" s="102"/>
      <c r="U538" s="102"/>
      <c r="V538" s="102"/>
      <c r="W538" s="102"/>
      <c r="X538" s="102"/>
      <c r="Y538" s="102"/>
      <c r="Z538" s="102"/>
      <c r="AA538" s="102"/>
      <c r="AB538" s="102"/>
      <c r="AC538" s="102"/>
      <c r="AD538" s="102"/>
      <c r="AE538" s="102"/>
      <c r="AF538" s="102"/>
      <c r="AG538" s="102"/>
      <c r="AH538" s="102"/>
      <c r="AI538" s="102"/>
      <c r="AJ538" s="102"/>
      <c r="AK538" s="102"/>
      <c r="AL538" s="102"/>
      <c r="AM538" s="102"/>
      <c r="AN538" s="59"/>
    </row>
    <row r="539" s="17" customFormat="1" ht="15" spans="1:40">
      <c r="A539" s="101"/>
      <c r="B539" s="283"/>
      <c r="C539" s="67">
        <f>D539+'表七（2）'!C539</f>
        <v>0</v>
      </c>
      <c r="D539" s="67">
        <f t="shared" si="8"/>
        <v>0</v>
      </c>
      <c r="E539" s="102"/>
      <c r="F539" s="102"/>
      <c r="G539" s="102"/>
      <c r="H539" s="102"/>
      <c r="I539" s="102"/>
      <c r="J539" s="102"/>
      <c r="K539" s="102"/>
      <c r="L539" s="102"/>
      <c r="M539" s="102"/>
      <c r="N539" s="102"/>
      <c r="O539" s="102"/>
      <c r="P539" s="102"/>
      <c r="Q539" s="102"/>
      <c r="R539" s="102"/>
      <c r="S539" s="102"/>
      <c r="T539" s="102"/>
      <c r="U539" s="102"/>
      <c r="V539" s="102"/>
      <c r="W539" s="102"/>
      <c r="X539" s="102"/>
      <c r="Y539" s="102"/>
      <c r="Z539" s="102"/>
      <c r="AA539" s="102"/>
      <c r="AB539" s="102"/>
      <c r="AC539" s="102"/>
      <c r="AD539" s="102"/>
      <c r="AE539" s="102"/>
      <c r="AF539" s="102"/>
      <c r="AG539" s="102"/>
      <c r="AH539" s="102"/>
      <c r="AI539" s="102"/>
      <c r="AJ539" s="102"/>
      <c r="AK539" s="102"/>
      <c r="AL539" s="102"/>
      <c r="AM539" s="102"/>
      <c r="AN539" s="59"/>
    </row>
    <row r="540" s="17" customFormat="1" ht="15" spans="1:40">
      <c r="A540" s="101"/>
      <c r="B540" s="283"/>
      <c r="C540" s="67">
        <f>D540+'表七（2）'!C540</f>
        <v>0</v>
      </c>
      <c r="D540" s="67">
        <f t="shared" si="8"/>
        <v>0</v>
      </c>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102"/>
      <c r="AD540" s="102"/>
      <c r="AE540" s="102"/>
      <c r="AF540" s="102"/>
      <c r="AG540" s="102"/>
      <c r="AH540" s="102"/>
      <c r="AI540" s="102"/>
      <c r="AJ540" s="102"/>
      <c r="AK540" s="102"/>
      <c r="AL540" s="102"/>
      <c r="AM540" s="102"/>
      <c r="AN540" s="59"/>
    </row>
    <row r="541" s="17" customFormat="1" ht="15" spans="1:40">
      <c r="A541" s="101"/>
      <c r="B541" s="283"/>
      <c r="C541" s="67">
        <f>D541+'表七（2）'!C541</f>
        <v>0</v>
      </c>
      <c r="D541" s="67">
        <f t="shared" si="8"/>
        <v>0</v>
      </c>
      <c r="E541" s="102"/>
      <c r="F541" s="102"/>
      <c r="G541" s="102"/>
      <c r="H541" s="102"/>
      <c r="I541" s="102"/>
      <c r="J541" s="102"/>
      <c r="K541" s="102"/>
      <c r="L541" s="102"/>
      <c r="M541" s="102"/>
      <c r="N541" s="102"/>
      <c r="O541" s="102"/>
      <c r="P541" s="102"/>
      <c r="Q541" s="102"/>
      <c r="R541" s="102"/>
      <c r="S541" s="102"/>
      <c r="T541" s="102"/>
      <c r="U541" s="102"/>
      <c r="V541" s="102"/>
      <c r="W541" s="102"/>
      <c r="X541" s="102"/>
      <c r="Y541" s="102"/>
      <c r="Z541" s="102"/>
      <c r="AA541" s="102"/>
      <c r="AB541" s="102"/>
      <c r="AC541" s="102"/>
      <c r="AD541" s="102"/>
      <c r="AE541" s="102"/>
      <c r="AF541" s="102"/>
      <c r="AG541" s="102"/>
      <c r="AH541" s="102"/>
      <c r="AI541" s="102"/>
      <c r="AJ541" s="102"/>
      <c r="AK541" s="102"/>
      <c r="AL541" s="102"/>
      <c r="AM541" s="102"/>
      <c r="AN541" s="59"/>
    </row>
    <row r="542" s="17" customFormat="1" ht="15" spans="1:40">
      <c r="A542" s="101"/>
      <c r="B542" s="283"/>
      <c r="C542" s="67">
        <f>D542+'表七（2）'!C542</f>
        <v>0</v>
      </c>
      <c r="D542" s="67">
        <f t="shared" si="8"/>
        <v>0</v>
      </c>
      <c r="E542" s="102"/>
      <c r="F542" s="102"/>
      <c r="G542" s="102"/>
      <c r="H542" s="102"/>
      <c r="I542" s="102"/>
      <c r="J542" s="102"/>
      <c r="K542" s="102"/>
      <c r="L542" s="102"/>
      <c r="M542" s="102"/>
      <c r="N542" s="102"/>
      <c r="O542" s="102"/>
      <c r="P542" s="102"/>
      <c r="Q542" s="102"/>
      <c r="R542" s="102"/>
      <c r="S542" s="102"/>
      <c r="T542" s="102"/>
      <c r="U542" s="102"/>
      <c r="V542" s="102"/>
      <c r="W542" s="102"/>
      <c r="X542" s="102"/>
      <c r="Y542" s="102"/>
      <c r="Z542" s="102"/>
      <c r="AA542" s="102"/>
      <c r="AB542" s="102"/>
      <c r="AC542" s="102"/>
      <c r="AD542" s="102"/>
      <c r="AE542" s="102"/>
      <c r="AF542" s="102"/>
      <c r="AG542" s="102"/>
      <c r="AH542" s="102"/>
      <c r="AI542" s="102"/>
      <c r="AJ542" s="102"/>
      <c r="AK542" s="102"/>
      <c r="AL542" s="102"/>
      <c r="AM542" s="102"/>
      <c r="AN542" s="59"/>
    </row>
    <row r="543" s="17" customFormat="1" ht="15" spans="1:40">
      <c r="A543" s="101"/>
      <c r="B543" s="283"/>
      <c r="C543" s="67">
        <f>D543+'表七（2）'!C543</f>
        <v>0</v>
      </c>
      <c r="D543" s="67">
        <f t="shared" si="8"/>
        <v>0</v>
      </c>
      <c r="E543" s="102"/>
      <c r="F543" s="102"/>
      <c r="G543" s="102"/>
      <c r="H543" s="102"/>
      <c r="I543" s="102"/>
      <c r="J543" s="102"/>
      <c r="K543" s="102"/>
      <c r="L543" s="102"/>
      <c r="M543" s="102"/>
      <c r="N543" s="102"/>
      <c r="O543" s="102"/>
      <c r="P543" s="102"/>
      <c r="Q543" s="102"/>
      <c r="R543" s="102"/>
      <c r="S543" s="102"/>
      <c r="T543" s="102"/>
      <c r="U543" s="102"/>
      <c r="V543" s="102"/>
      <c r="W543" s="102"/>
      <c r="X543" s="102"/>
      <c r="Y543" s="102"/>
      <c r="Z543" s="102"/>
      <c r="AA543" s="102"/>
      <c r="AB543" s="102"/>
      <c r="AC543" s="102"/>
      <c r="AD543" s="102"/>
      <c r="AE543" s="102"/>
      <c r="AF543" s="102"/>
      <c r="AG543" s="102"/>
      <c r="AH543" s="102"/>
      <c r="AI543" s="102"/>
      <c r="AJ543" s="102"/>
      <c r="AK543" s="102"/>
      <c r="AL543" s="102"/>
      <c r="AM543" s="102"/>
      <c r="AN543" s="59"/>
    </row>
    <row r="544" s="17" customFormat="1" ht="15" spans="1:40">
      <c r="A544" s="101"/>
      <c r="B544" s="283"/>
      <c r="C544" s="67">
        <f>D544+'表七（2）'!C544</f>
        <v>0</v>
      </c>
      <c r="D544" s="67">
        <f t="shared" si="8"/>
        <v>0</v>
      </c>
      <c r="E544" s="102"/>
      <c r="F544" s="102"/>
      <c r="G544" s="102"/>
      <c r="H544" s="102"/>
      <c r="I544" s="102"/>
      <c r="J544" s="102"/>
      <c r="K544" s="102"/>
      <c r="L544" s="102"/>
      <c r="M544" s="102"/>
      <c r="N544" s="102"/>
      <c r="O544" s="102"/>
      <c r="P544" s="102"/>
      <c r="Q544" s="102"/>
      <c r="R544" s="102"/>
      <c r="S544" s="102"/>
      <c r="T544" s="102"/>
      <c r="U544" s="102"/>
      <c r="V544" s="102"/>
      <c r="W544" s="102"/>
      <c r="X544" s="102"/>
      <c r="Y544" s="102"/>
      <c r="Z544" s="102"/>
      <c r="AA544" s="102"/>
      <c r="AB544" s="102"/>
      <c r="AC544" s="102"/>
      <c r="AD544" s="102"/>
      <c r="AE544" s="102"/>
      <c r="AF544" s="102"/>
      <c r="AG544" s="102"/>
      <c r="AH544" s="102"/>
      <c r="AI544" s="102"/>
      <c r="AJ544" s="102"/>
      <c r="AK544" s="102"/>
      <c r="AL544" s="102"/>
      <c r="AM544" s="102"/>
      <c r="AN544" s="59"/>
    </row>
    <row r="545" s="17" customFormat="1" ht="15" spans="1:40">
      <c r="A545" s="101"/>
      <c r="B545" s="283"/>
      <c r="C545" s="67">
        <f>D545+'表七（2）'!C545</f>
        <v>0</v>
      </c>
      <c r="D545" s="67">
        <f t="shared" si="8"/>
        <v>0</v>
      </c>
      <c r="E545" s="102"/>
      <c r="F545" s="102"/>
      <c r="G545" s="102"/>
      <c r="H545" s="102"/>
      <c r="I545" s="102"/>
      <c r="J545" s="102"/>
      <c r="K545" s="102"/>
      <c r="L545" s="102"/>
      <c r="M545" s="102"/>
      <c r="N545" s="102"/>
      <c r="O545" s="102"/>
      <c r="P545" s="102"/>
      <c r="Q545" s="102"/>
      <c r="R545" s="102"/>
      <c r="S545" s="102"/>
      <c r="T545" s="102"/>
      <c r="U545" s="102"/>
      <c r="V545" s="102"/>
      <c r="W545" s="102"/>
      <c r="X545" s="102"/>
      <c r="Y545" s="102"/>
      <c r="Z545" s="102"/>
      <c r="AA545" s="102"/>
      <c r="AB545" s="102"/>
      <c r="AC545" s="102"/>
      <c r="AD545" s="102"/>
      <c r="AE545" s="102"/>
      <c r="AF545" s="102"/>
      <c r="AG545" s="102"/>
      <c r="AH545" s="102"/>
      <c r="AI545" s="102"/>
      <c r="AJ545" s="102"/>
      <c r="AK545" s="102"/>
      <c r="AL545" s="102"/>
      <c r="AM545" s="102"/>
      <c r="AN545" s="59"/>
    </row>
    <row r="546" s="17" customFormat="1" ht="15" spans="1:40">
      <c r="A546" s="101"/>
      <c r="B546" s="283"/>
      <c r="C546" s="67">
        <f>D546+'表七（2）'!C546</f>
        <v>0</v>
      </c>
      <c r="D546" s="67">
        <f t="shared" si="8"/>
        <v>0</v>
      </c>
      <c r="E546" s="102"/>
      <c r="F546" s="102"/>
      <c r="G546" s="102"/>
      <c r="H546" s="102"/>
      <c r="I546" s="102"/>
      <c r="J546" s="102"/>
      <c r="K546" s="102"/>
      <c r="L546" s="102"/>
      <c r="M546" s="102"/>
      <c r="N546" s="102"/>
      <c r="O546" s="102"/>
      <c r="P546" s="102"/>
      <c r="Q546" s="102"/>
      <c r="R546" s="102"/>
      <c r="S546" s="102"/>
      <c r="T546" s="102"/>
      <c r="U546" s="102"/>
      <c r="V546" s="102"/>
      <c r="W546" s="102"/>
      <c r="X546" s="102"/>
      <c r="Y546" s="102"/>
      <c r="Z546" s="102"/>
      <c r="AA546" s="102"/>
      <c r="AB546" s="102"/>
      <c r="AC546" s="102"/>
      <c r="AD546" s="102"/>
      <c r="AE546" s="102"/>
      <c r="AF546" s="102"/>
      <c r="AG546" s="102"/>
      <c r="AH546" s="102"/>
      <c r="AI546" s="102"/>
      <c r="AJ546" s="102"/>
      <c r="AK546" s="102"/>
      <c r="AL546" s="102"/>
      <c r="AM546" s="102"/>
      <c r="AN546" s="59"/>
    </row>
    <row r="547" s="17" customFormat="1" ht="15" spans="1:40">
      <c r="A547" s="101"/>
      <c r="B547" s="283"/>
      <c r="C547" s="67">
        <f>D547+'表七（2）'!C547</f>
        <v>0</v>
      </c>
      <c r="D547" s="67">
        <f t="shared" si="8"/>
        <v>0</v>
      </c>
      <c r="E547" s="102"/>
      <c r="F547" s="102"/>
      <c r="G547" s="102"/>
      <c r="H547" s="102"/>
      <c r="I547" s="102"/>
      <c r="J547" s="102"/>
      <c r="K547" s="102"/>
      <c r="L547" s="102"/>
      <c r="M547" s="102"/>
      <c r="N547" s="102"/>
      <c r="O547" s="102"/>
      <c r="P547" s="102"/>
      <c r="Q547" s="102"/>
      <c r="R547" s="102"/>
      <c r="S547" s="102"/>
      <c r="T547" s="102"/>
      <c r="U547" s="102"/>
      <c r="V547" s="102"/>
      <c r="W547" s="102"/>
      <c r="X547" s="102"/>
      <c r="Y547" s="102"/>
      <c r="Z547" s="102"/>
      <c r="AA547" s="102"/>
      <c r="AB547" s="102"/>
      <c r="AC547" s="102"/>
      <c r="AD547" s="102"/>
      <c r="AE547" s="102"/>
      <c r="AF547" s="102"/>
      <c r="AG547" s="102"/>
      <c r="AH547" s="102"/>
      <c r="AI547" s="102"/>
      <c r="AJ547" s="102"/>
      <c r="AK547" s="102"/>
      <c r="AL547" s="102"/>
      <c r="AM547" s="102"/>
      <c r="AN547" s="59"/>
    </row>
    <row r="548" s="17" customFormat="1" ht="15" spans="1:40">
      <c r="A548" s="101"/>
      <c r="B548" s="283"/>
      <c r="C548" s="67">
        <f>D548+'表七（2）'!C548</f>
        <v>0</v>
      </c>
      <c r="D548" s="67">
        <f t="shared" si="8"/>
        <v>0</v>
      </c>
      <c r="E548" s="102"/>
      <c r="F548" s="102"/>
      <c r="G548" s="102"/>
      <c r="H548" s="102"/>
      <c r="I548" s="102"/>
      <c r="J548" s="102"/>
      <c r="K548" s="102"/>
      <c r="L548" s="102"/>
      <c r="M548" s="102"/>
      <c r="N548" s="102"/>
      <c r="O548" s="102"/>
      <c r="P548" s="102"/>
      <c r="Q548" s="102"/>
      <c r="R548" s="102"/>
      <c r="S548" s="102"/>
      <c r="T548" s="102"/>
      <c r="U548" s="102"/>
      <c r="V548" s="102"/>
      <c r="W548" s="102"/>
      <c r="X548" s="102"/>
      <c r="Y548" s="102"/>
      <c r="Z548" s="102"/>
      <c r="AA548" s="102"/>
      <c r="AB548" s="102"/>
      <c r="AC548" s="102"/>
      <c r="AD548" s="102"/>
      <c r="AE548" s="102"/>
      <c r="AF548" s="102"/>
      <c r="AG548" s="102"/>
      <c r="AH548" s="102"/>
      <c r="AI548" s="102"/>
      <c r="AJ548" s="102"/>
      <c r="AK548" s="102"/>
      <c r="AL548" s="102"/>
      <c r="AM548" s="102"/>
      <c r="AN548" s="59"/>
    </row>
    <row r="549" s="17" customFormat="1" ht="15" spans="1:40">
      <c r="A549" s="101"/>
      <c r="B549" s="283"/>
      <c r="C549" s="67">
        <f>D549+'表七（2）'!C549</f>
        <v>0</v>
      </c>
      <c r="D549" s="67">
        <f t="shared" si="8"/>
        <v>0</v>
      </c>
      <c r="E549" s="102"/>
      <c r="F549" s="102"/>
      <c r="G549" s="102"/>
      <c r="H549" s="102"/>
      <c r="I549" s="102"/>
      <c r="J549" s="102"/>
      <c r="K549" s="102"/>
      <c r="L549" s="102"/>
      <c r="M549" s="102"/>
      <c r="N549" s="102"/>
      <c r="O549" s="102"/>
      <c r="P549" s="102"/>
      <c r="Q549" s="102"/>
      <c r="R549" s="102"/>
      <c r="S549" s="102"/>
      <c r="T549" s="102"/>
      <c r="U549" s="102"/>
      <c r="V549" s="102"/>
      <c r="W549" s="102"/>
      <c r="X549" s="102"/>
      <c r="Y549" s="102"/>
      <c r="Z549" s="102"/>
      <c r="AA549" s="102"/>
      <c r="AB549" s="102"/>
      <c r="AC549" s="102"/>
      <c r="AD549" s="102"/>
      <c r="AE549" s="102"/>
      <c r="AF549" s="102"/>
      <c r="AG549" s="102"/>
      <c r="AH549" s="102"/>
      <c r="AI549" s="102"/>
      <c r="AJ549" s="102"/>
      <c r="AK549" s="102"/>
      <c r="AL549" s="102"/>
      <c r="AM549" s="102"/>
      <c r="AN549" s="59"/>
    </row>
    <row r="550" s="17" customFormat="1" ht="15" spans="1:40">
      <c r="A550" s="101"/>
      <c r="B550" s="283"/>
      <c r="C550" s="67">
        <f>D550+'表七（2）'!C550</f>
        <v>0</v>
      </c>
      <c r="D550" s="67">
        <f t="shared" si="8"/>
        <v>0</v>
      </c>
      <c r="E550" s="102"/>
      <c r="F550" s="102"/>
      <c r="G550" s="102"/>
      <c r="H550" s="102"/>
      <c r="I550" s="102"/>
      <c r="J550" s="102"/>
      <c r="K550" s="102"/>
      <c r="L550" s="102"/>
      <c r="M550" s="102"/>
      <c r="N550" s="102"/>
      <c r="O550" s="102"/>
      <c r="P550" s="102"/>
      <c r="Q550" s="102"/>
      <c r="R550" s="102"/>
      <c r="S550" s="102"/>
      <c r="T550" s="102"/>
      <c r="U550" s="102"/>
      <c r="V550" s="102"/>
      <c r="W550" s="102"/>
      <c r="X550" s="102"/>
      <c r="Y550" s="102"/>
      <c r="Z550" s="102"/>
      <c r="AA550" s="102"/>
      <c r="AB550" s="102"/>
      <c r="AC550" s="102"/>
      <c r="AD550" s="102"/>
      <c r="AE550" s="102"/>
      <c r="AF550" s="102"/>
      <c r="AG550" s="102"/>
      <c r="AH550" s="102"/>
      <c r="AI550" s="102"/>
      <c r="AJ550" s="102"/>
      <c r="AK550" s="102"/>
      <c r="AL550" s="102"/>
      <c r="AM550" s="102"/>
      <c r="AN550" s="59"/>
    </row>
    <row r="551" s="17" customFormat="1" ht="15" spans="1:40">
      <c r="A551" s="101"/>
      <c r="B551" s="283"/>
      <c r="C551" s="67">
        <f>D551+'表七（2）'!C551</f>
        <v>0</v>
      </c>
      <c r="D551" s="67">
        <f t="shared" si="8"/>
        <v>0</v>
      </c>
      <c r="E551" s="102"/>
      <c r="F551" s="102"/>
      <c r="G551" s="102"/>
      <c r="H551" s="102"/>
      <c r="I551" s="102"/>
      <c r="J551" s="102"/>
      <c r="K551" s="102"/>
      <c r="L551" s="102"/>
      <c r="M551" s="102"/>
      <c r="N551" s="102"/>
      <c r="O551" s="102"/>
      <c r="P551" s="102"/>
      <c r="Q551" s="102"/>
      <c r="R551" s="102"/>
      <c r="S551" s="102"/>
      <c r="T551" s="102"/>
      <c r="U551" s="102"/>
      <c r="V551" s="102"/>
      <c r="W551" s="102"/>
      <c r="X551" s="102"/>
      <c r="Y551" s="102"/>
      <c r="Z551" s="102"/>
      <c r="AA551" s="102"/>
      <c r="AB551" s="102"/>
      <c r="AC551" s="102"/>
      <c r="AD551" s="102"/>
      <c r="AE551" s="102"/>
      <c r="AF551" s="102"/>
      <c r="AG551" s="102"/>
      <c r="AH551" s="102"/>
      <c r="AI551" s="102"/>
      <c r="AJ551" s="102"/>
      <c r="AK551" s="102"/>
      <c r="AL551" s="102"/>
      <c r="AM551" s="102"/>
      <c r="AN551" s="59"/>
    </row>
    <row r="552" s="17" customFormat="1" ht="15" spans="1:40">
      <c r="A552" s="101"/>
      <c r="B552" s="283"/>
      <c r="C552" s="67">
        <f>D552+'表七（2）'!C552</f>
        <v>0</v>
      </c>
      <c r="D552" s="67">
        <f t="shared" si="8"/>
        <v>0</v>
      </c>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102"/>
      <c r="AD552" s="102"/>
      <c r="AE552" s="102"/>
      <c r="AF552" s="102"/>
      <c r="AG552" s="102"/>
      <c r="AH552" s="102"/>
      <c r="AI552" s="102"/>
      <c r="AJ552" s="102"/>
      <c r="AK552" s="102"/>
      <c r="AL552" s="102"/>
      <c r="AM552" s="102"/>
      <c r="AN552" s="59"/>
    </row>
    <row r="553" s="17" customFormat="1" ht="15" spans="1:40">
      <c r="A553" s="101"/>
      <c r="B553" s="283"/>
      <c r="C553" s="67">
        <f>D553+'表七（2）'!C553</f>
        <v>0</v>
      </c>
      <c r="D553" s="67">
        <f t="shared" si="8"/>
        <v>0</v>
      </c>
      <c r="E553" s="102"/>
      <c r="F553" s="102"/>
      <c r="G553" s="102"/>
      <c r="H553" s="102"/>
      <c r="I553" s="102"/>
      <c r="J553" s="102"/>
      <c r="K553" s="102"/>
      <c r="L553" s="102"/>
      <c r="M553" s="102"/>
      <c r="N553" s="102"/>
      <c r="O553" s="102"/>
      <c r="P553" s="102"/>
      <c r="Q553" s="102"/>
      <c r="R553" s="102"/>
      <c r="S553" s="102"/>
      <c r="T553" s="102"/>
      <c r="U553" s="102"/>
      <c r="V553" s="102"/>
      <c r="W553" s="102"/>
      <c r="X553" s="102"/>
      <c r="Y553" s="102"/>
      <c r="Z553" s="102"/>
      <c r="AA553" s="102"/>
      <c r="AB553" s="102"/>
      <c r="AC553" s="102"/>
      <c r="AD553" s="102"/>
      <c r="AE553" s="102"/>
      <c r="AF553" s="102"/>
      <c r="AG553" s="102"/>
      <c r="AH553" s="102"/>
      <c r="AI553" s="102"/>
      <c r="AJ553" s="102"/>
      <c r="AK553" s="102"/>
      <c r="AL553" s="102"/>
      <c r="AM553" s="102"/>
      <c r="AN553" s="59"/>
    </row>
    <row r="554" s="17" customFormat="1" ht="15" spans="1:40">
      <c r="A554" s="101"/>
      <c r="B554" s="283"/>
      <c r="C554" s="67">
        <f>D554+'表七（2）'!C554</f>
        <v>0</v>
      </c>
      <c r="D554" s="67">
        <f t="shared" si="8"/>
        <v>0</v>
      </c>
      <c r="E554" s="102"/>
      <c r="F554" s="102"/>
      <c r="G554" s="102"/>
      <c r="H554" s="102"/>
      <c r="I554" s="102"/>
      <c r="J554" s="102"/>
      <c r="K554" s="102"/>
      <c r="L554" s="102"/>
      <c r="M554" s="102"/>
      <c r="N554" s="102"/>
      <c r="O554" s="102"/>
      <c r="P554" s="102"/>
      <c r="Q554" s="102"/>
      <c r="R554" s="102"/>
      <c r="S554" s="102"/>
      <c r="T554" s="102"/>
      <c r="U554" s="102"/>
      <c r="V554" s="102"/>
      <c r="W554" s="102"/>
      <c r="X554" s="102"/>
      <c r="Y554" s="102"/>
      <c r="Z554" s="102"/>
      <c r="AA554" s="102"/>
      <c r="AB554" s="102"/>
      <c r="AC554" s="102"/>
      <c r="AD554" s="102"/>
      <c r="AE554" s="102"/>
      <c r="AF554" s="102"/>
      <c r="AG554" s="102"/>
      <c r="AH554" s="102"/>
      <c r="AI554" s="102"/>
      <c r="AJ554" s="102"/>
      <c r="AK554" s="102"/>
      <c r="AL554" s="102"/>
      <c r="AM554" s="102"/>
      <c r="AN554" s="59"/>
    </row>
    <row r="555" s="17" customFormat="1" ht="15" spans="1:40">
      <c r="A555" s="101"/>
      <c r="B555" s="283"/>
      <c r="C555" s="67">
        <f>D555+'表七（2）'!C555</f>
        <v>0</v>
      </c>
      <c r="D555" s="67">
        <f t="shared" si="8"/>
        <v>0</v>
      </c>
      <c r="E555" s="102"/>
      <c r="F555" s="102"/>
      <c r="G555" s="102"/>
      <c r="H555" s="102"/>
      <c r="I555" s="102"/>
      <c r="J555" s="102"/>
      <c r="K555" s="102"/>
      <c r="L555" s="102"/>
      <c r="M555" s="102"/>
      <c r="N555" s="102"/>
      <c r="O555" s="102"/>
      <c r="P555" s="102"/>
      <c r="Q555" s="102"/>
      <c r="R555" s="102"/>
      <c r="S555" s="102"/>
      <c r="T555" s="102"/>
      <c r="U555" s="102"/>
      <c r="V555" s="102"/>
      <c r="W555" s="102"/>
      <c r="X555" s="102"/>
      <c r="Y555" s="102"/>
      <c r="Z555" s="102"/>
      <c r="AA555" s="102"/>
      <c r="AB555" s="102"/>
      <c r="AC555" s="102"/>
      <c r="AD555" s="102"/>
      <c r="AE555" s="102"/>
      <c r="AF555" s="102"/>
      <c r="AG555" s="102"/>
      <c r="AH555" s="102"/>
      <c r="AI555" s="102"/>
      <c r="AJ555" s="102"/>
      <c r="AK555" s="102"/>
      <c r="AL555" s="102"/>
      <c r="AM555" s="102"/>
      <c r="AN555" s="59"/>
    </row>
    <row r="556" s="17" customFormat="1" ht="15" spans="1:40">
      <c r="A556" s="101"/>
      <c r="B556" s="283"/>
      <c r="C556" s="67">
        <f>D556+'表七（2）'!C556</f>
        <v>0</v>
      </c>
      <c r="D556" s="67">
        <f t="shared" si="8"/>
        <v>0</v>
      </c>
      <c r="E556" s="102"/>
      <c r="F556" s="102"/>
      <c r="G556" s="102"/>
      <c r="H556" s="102"/>
      <c r="I556" s="102"/>
      <c r="J556" s="102"/>
      <c r="K556" s="102"/>
      <c r="L556" s="102"/>
      <c r="M556" s="102"/>
      <c r="N556" s="102"/>
      <c r="O556" s="102"/>
      <c r="P556" s="102"/>
      <c r="Q556" s="102"/>
      <c r="R556" s="102"/>
      <c r="S556" s="102"/>
      <c r="T556" s="102"/>
      <c r="U556" s="102"/>
      <c r="V556" s="102"/>
      <c r="W556" s="102"/>
      <c r="X556" s="102"/>
      <c r="Y556" s="102"/>
      <c r="Z556" s="102"/>
      <c r="AA556" s="102"/>
      <c r="AB556" s="102"/>
      <c r="AC556" s="102"/>
      <c r="AD556" s="102"/>
      <c r="AE556" s="102"/>
      <c r="AF556" s="102"/>
      <c r="AG556" s="102"/>
      <c r="AH556" s="102"/>
      <c r="AI556" s="102"/>
      <c r="AJ556" s="102"/>
      <c r="AK556" s="102"/>
      <c r="AL556" s="102"/>
      <c r="AM556" s="102"/>
      <c r="AN556" s="59"/>
    </row>
    <row r="557" s="17" customFormat="1" ht="15" spans="1:40">
      <c r="A557" s="101"/>
      <c r="B557" s="283"/>
      <c r="C557" s="67">
        <f>D557+'表七（2）'!C557</f>
        <v>0</v>
      </c>
      <c r="D557" s="67">
        <f t="shared" ref="D557:D599" si="9">SUM(E557:AM557)</f>
        <v>0</v>
      </c>
      <c r="E557" s="102"/>
      <c r="F557" s="102"/>
      <c r="G557" s="102"/>
      <c r="H557" s="102"/>
      <c r="I557" s="102"/>
      <c r="J557" s="102"/>
      <c r="K557" s="102"/>
      <c r="L557" s="102"/>
      <c r="M557" s="102"/>
      <c r="N557" s="102"/>
      <c r="O557" s="102"/>
      <c r="P557" s="102"/>
      <c r="Q557" s="102"/>
      <c r="R557" s="102"/>
      <c r="S557" s="102"/>
      <c r="T557" s="102"/>
      <c r="U557" s="102"/>
      <c r="V557" s="102"/>
      <c r="W557" s="102"/>
      <c r="X557" s="102"/>
      <c r="Y557" s="102"/>
      <c r="Z557" s="102"/>
      <c r="AA557" s="102"/>
      <c r="AB557" s="102"/>
      <c r="AC557" s="102"/>
      <c r="AD557" s="102"/>
      <c r="AE557" s="102"/>
      <c r="AF557" s="102"/>
      <c r="AG557" s="102"/>
      <c r="AH557" s="102"/>
      <c r="AI557" s="102"/>
      <c r="AJ557" s="102"/>
      <c r="AK557" s="102"/>
      <c r="AL557" s="102"/>
      <c r="AM557" s="102"/>
      <c r="AN557" s="59"/>
    </row>
    <row r="558" s="17" customFormat="1" ht="15" spans="1:40">
      <c r="A558" s="101"/>
      <c r="B558" s="283"/>
      <c r="C558" s="67">
        <f>D558+'表七（2）'!C558</f>
        <v>0</v>
      </c>
      <c r="D558" s="67">
        <f t="shared" si="9"/>
        <v>0</v>
      </c>
      <c r="E558" s="102"/>
      <c r="F558" s="102"/>
      <c r="G558" s="102"/>
      <c r="H558" s="102"/>
      <c r="I558" s="102"/>
      <c r="J558" s="102"/>
      <c r="K558" s="102"/>
      <c r="L558" s="102"/>
      <c r="M558" s="102"/>
      <c r="N558" s="102"/>
      <c r="O558" s="102"/>
      <c r="P558" s="102"/>
      <c r="Q558" s="102"/>
      <c r="R558" s="102"/>
      <c r="S558" s="102"/>
      <c r="T558" s="102"/>
      <c r="U558" s="102"/>
      <c r="V558" s="102"/>
      <c r="W558" s="102"/>
      <c r="X558" s="102"/>
      <c r="Y558" s="102"/>
      <c r="Z558" s="102"/>
      <c r="AA558" s="102"/>
      <c r="AB558" s="102"/>
      <c r="AC558" s="102"/>
      <c r="AD558" s="102"/>
      <c r="AE558" s="102"/>
      <c r="AF558" s="102"/>
      <c r="AG558" s="102"/>
      <c r="AH558" s="102"/>
      <c r="AI558" s="102"/>
      <c r="AJ558" s="102"/>
      <c r="AK558" s="102"/>
      <c r="AL558" s="102"/>
      <c r="AM558" s="102"/>
      <c r="AN558" s="59"/>
    </row>
    <row r="559" s="17" customFormat="1" ht="15" spans="1:40">
      <c r="A559" s="101"/>
      <c r="B559" s="283"/>
      <c r="C559" s="67">
        <f>D559+'表七（2）'!C559</f>
        <v>0</v>
      </c>
      <c r="D559" s="67">
        <f t="shared" si="9"/>
        <v>0</v>
      </c>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c r="AA559" s="102"/>
      <c r="AB559" s="102"/>
      <c r="AC559" s="102"/>
      <c r="AD559" s="102"/>
      <c r="AE559" s="102"/>
      <c r="AF559" s="102"/>
      <c r="AG559" s="102"/>
      <c r="AH559" s="102"/>
      <c r="AI559" s="102"/>
      <c r="AJ559" s="102"/>
      <c r="AK559" s="102"/>
      <c r="AL559" s="102"/>
      <c r="AM559" s="102"/>
      <c r="AN559" s="59"/>
    </row>
    <row r="560" s="17" customFormat="1" ht="15" spans="1:40">
      <c r="A560" s="101"/>
      <c r="B560" s="283"/>
      <c r="C560" s="67">
        <f>D560+'表七（2）'!C560</f>
        <v>0</v>
      </c>
      <c r="D560" s="67">
        <f t="shared" si="9"/>
        <v>0</v>
      </c>
      <c r="E560" s="102"/>
      <c r="F560" s="102"/>
      <c r="G560" s="102"/>
      <c r="H560" s="102"/>
      <c r="I560" s="102"/>
      <c r="J560" s="102"/>
      <c r="K560" s="102"/>
      <c r="L560" s="102"/>
      <c r="M560" s="102"/>
      <c r="N560" s="102"/>
      <c r="O560" s="102"/>
      <c r="P560" s="102"/>
      <c r="Q560" s="102"/>
      <c r="R560" s="102"/>
      <c r="S560" s="102"/>
      <c r="T560" s="102"/>
      <c r="U560" s="102"/>
      <c r="V560" s="102"/>
      <c r="W560" s="102"/>
      <c r="X560" s="102"/>
      <c r="Y560" s="102"/>
      <c r="Z560" s="102"/>
      <c r="AA560" s="102"/>
      <c r="AB560" s="102"/>
      <c r="AC560" s="102"/>
      <c r="AD560" s="102"/>
      <c r="AE560" s="102"/>
      <c r="AF560" s="102"/>
      <c r="AG560" s="102"/>
      <c r="AH560" s="102"/>
      <c r="AI560" s="102"/>
      <c r="AJ560" s="102"/>
      <c r="AK560" s="102"/>
      <c r="AL560" s="102"/>
      <c r="AM560" s="102"/>
      <c r="AN560" s="59"/>
    </row>
    <row r="561" s="17" customFormat="1" ht="15" spans="1:40">
      <c r="A561" s="101"/>
      <c r="B561" s="283"/>
      <c r="C561" s="67">
        <f>D561+'表七（2）'!C561</f>
        <v>0</v>
      </c>
      <c r="D561" s="67">
        <f t="shared" si="9"/>
        <v>0</v>
      </c>
      <c r="E561" s="102"/>
      <c r="F561" s="102"/>
      <c r="G561" s="102"/>
      <c r="H561" s="102"/>
      <c r="I561" s="102"/>
      <c r="J561" s="102"/>
      <c r="K561" s="102"/>
      <c r="L561" s="102"/>
      <c r="M561" s="102"/>
      <c r="N561" s="102"/>
      <c r="O561" s="102"/>
      <c r="P561" s="102"/>
      <c r="Q561" s="102"/>
      <c r="R561" s="102"/>
      <c r="S561" s="102"/>
      <c r="T561" s="102"/>
      <c r="U561" s="102"/>
      <c r="V561" s="102"/>
      <c r="W561" s="102"/>
      <c r="X561" s="102"/>
      <c r="Y561" s="102"/>
      <c r="Z561" s="102"/>
      <c r="AA561" s="102"/>
      <c r="AB561" s="102"/>
      <c r="AC561" s="102"/>
      <c r="AD561" s="102"/>
      <c r="AE561" s="102"/>
      <c r="AF561" s="102"/>
      <c r="AG561" s="102"/>
      <c r="AH561" s="102"/>
      <c r="AI561" s="102"/>
      <c r="AJ561" s="102"/>
      <c r="AK561" s="102"/>
      <c r="AL561" s="102"/>
      <c r="AM561" s="102"/>
      <c r="AN561" s="59"/>
    </row>
    <row r="562" s="17" customFormat="1" ht="15" spans="1:40">
      <c r="A562" s="101"/>
      <c r="B562" s="283"/>
      <c r="C562" s="67">
        <f>D562+'表七（2）'!C562</f>
        <v>0</v>
      </c>
      <c r="D562" s="67">
        <f t="shared" si="9"/>
        <v>0</v>
      </c>
      <c r="E562" s="102"/>
      <c r="F562" s="102"/>
      <c r="G562" s="102"/>
      <c r="H562" s="102"/>
      <c r="I562" s="102"/>
      <c r="J562" s="102"/>
      <c r="K562" s="102"/>
      <c r="L562" s="102"/>
      <c r="M562" s="102"/>
      <c r="N562" s="102"/>
      <c r="O562" s="102"/>
      <c r="P562" s="102"/>
      <c r="Q562" s="102"/>
      <c r="R562" s="102"/>
      <c r="S562" s="102"/>
      <c r="T562" s="102"/>
      <c r="U562" s="102"/>
      <c r="V562" s="102"/>
      <c r="W562" s="102"/>
      <c r="X562" s="102"/>
      <c r="Y562" s="102"/>
      <c r="Z562" s="102"/>
      <c r="AA562" s="102"/>
      <c r="AB562" s="102"/>
      <c r="AC562" s="102"/>
      <c r="AD562" s="102"/>
      <c r="AE562" s="102"/>
      <c r="AF562" s="102"/>
      <c r="AG562" s="102"/>
      <c r="AH562" s="102"/>
      <c r="AI562" s="102"/>
      <c r="AJ562" s="102"/>
      <c r="AK562" s="102"/>
      <c r="AL562" s="102"/>
      <c r="AM562" s="102"/>
      <c r="AN562" s="59"/>
    </row>
    <row r="563" s="17" customFormat="1" ht="15" spans="1:40">
      <c r="A563" s="101"/>
      <c r="B563" s="283"/>
      <c r="C563" s="67">
        <f>D563+'表七（2）'!C563</f>
        <v>0</v>
      </c>
      <c r="D563" s="67">
        <f t="shared" si="9"/>
        <v>0</v>
      </c>
      <c r="E563" s="102"/>
      <c r="F563" s="102"/>
      <c r="G563" s="102"/>
      <c r="H563" s="102"/>
      <c r="I563" s="102"/>
      <c r="J563" s="102"/>
      <c r="K563" s="102"/>
      <c r="L563" s="102"/>
      <c r="M563" s="102"/>
      <c r="N563" s="102"/>
      <c r="O563" s="102"/>
      <c r="P563" s="102"/>
      <c r="Q563" s="102"/>
      <c r="R563" s="102"/>
      <c r="S563" s="102"/>
      <c r="T563" s="102"/>
      <c r="U563" s="102"/>
      <c r="V563" s="102"/>
      <c r="W563" s="102"/>
      <c r="X563" s="102"/>
      <c r="Y563" s="102"/>
      <c r="Z563" s="102"/>
      <c r="AA563" s="102"/>
      <c r="AB563" s="102"/>
      <c r="AC563" s="102"/>
      <c r="AD563" s="102"/>
      <c r="AE563" s="102"/>
      <c r="AF563" s="102"/>
      <c r="AG563" s="102"/>
      <c r="AH563" s="102"/>
      <c r="AI563" s="102"/>
      <c r="AJ563" s="102"/>
      <c r="AK563" s="102"/>
      <c r="AL563" s="102"/>
      <c r="AM563" s="102"/>
      <c r="AN563" s="59"/>
    </row>
    <row r="564" s="17" customFormat="1" ht="15" spans="1:40">
      <c r="A564" s="101"/>
      <c r="B564" s="283"/>
      <c r="C564" s="67">
        <f>D564+'表七（2）'!C564</f>
        <v>0</v>
      </c>
      <c r="D564" s="67">
        <f t="shared" si="9"/>
        <v>0</v>
      </c>
      <c r="E564" s="102"/>
      <c r="F564" s="102"/>
      <c r="G564" s="102"/>
      <c r="H564" s="102"/>
      <c r="I564" s="102"/>
      <c r="J564" s="102"/>
      <c r="K564" s="102"/>
      <c r="L564" s="102"/>
      <c r="M564" s="102"/>
      <c r="N564" s="102"/>
      <c r="O564" s="102"/>
      <c r="P564" s="102"/>
      <c r="Q564" s="102"/>
      <c r="R564" s="102"/>
      <c r="S564" s="102"/>
      <c r="T564" s="102"/>
      <c r="U564" s="102"/>
      <c r="V564" s="102"/>
      <c r="W564" s="102"/>
      <c r="X564" s="102"/>
      <c r="Y564" s="102"/>
      <c r="Z564" s="102"/>
      <c r="AA564" s="102"/>
      <c r="AB564" s="102"/>
      <c r="AC564" s="102"/>
      <c r="AD564" s="102"/>
      <c r="AE564" s="102"/>
      <c r="AF564" s="102"/>
      <c r="AG564" s="102"/>
      <c r="AH564" s="102"/>
      <c r="AI564" s="102"/>
      <c r="AJ564" s="102"/>
      <c r="AK564" s="102"/>
      <c r="AL564" s="102"/>
      <c r="AM564" s="102"/>
      <c r="AN564" s="59"/>
    </row>
    <row r="565" s="17" customFormat="1" ht="15" spans="1:40">
      <c r="A565" s="101"/>
      <c r="B565" s="283"/>
      <c r="C565" s="67">
        <f>D565+'表七（2）'!C565</f>
        <v>0</v>
      </c>
      <c r="D565" s="67">
        <f t="shared" si="9"/>
        <v>0</v>
      </c>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102"/>
      <c r="AF565" s="102"/>
      <c r="AG565" s="102"/>
      <c r="AH565" s="102"/>
      <c r="AI565" s="102"/>
      <c r="AJ565" s="102"/>
      <c r="AK565" s="102"/>
      <c r="AL565" s="102"/>
      <c r="AM565" s="102"/>
      <c r="AN565" s="59"/>
    </row>
    <row r="566" s="17" customFormat="1" ht="15" spans="1:40">
      <c r="A566" s="101"/>
      <c r="B566" s="283"/>
      <c r="C566" s="67">
        <f>D566+'表七（2）'!C566</f>
        <v>0</v>
      </c>
      <c r="D566" s="67">
        <f t="shared" si="9"/>
        <v>0</v>
      </c>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102"/>
      <c r="AF566" s="102"/>
      <c r="AG566" s="102"/>
      <c r="AH566" s="102"/>
      <c r="AI566" s="102"/>
      <c r="AJ566" s="102"/>
      <c r="AK566" s="102"/>
      <c r="AL566" s="102"/>
      <c r="AM566" s="102"/>
      <c r="AN566" s="59"/>
    </row>
    <row r="567" s="17" customFormat="1" ht="15" spans="1:40">
      <c r="A567" s="101"/>
      <c r="B567" s="283"/>
      <c r="C567" s="67">
        <f>D567+'表七（2）'!C567</f>
        <v>0</v>
      </c>
      <c r="D567" s="67">
        <f t="shared" si="9"/>
        <v>0</v>
      </c>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102"/>
      <c r="AF567" s="102"/>
      <c r="AG567" s="102"/>
      <c r="AH567" s="102"/>
      <c r="AI567" s="102"/>
      <c r="AJ567" s="102"/>
      <c r="AK567" s="102"/>
      <c r="AL567" s="102"/>
      <c r="AM567" s="102"/>
      <c r="AN567" s="59"/>
    </row>
    <row r="568" s="17" customFormat="1" ht="15" spans="1:40">
      <c r="A568" s="101"/>
      <c r="B568" s="283"/>
      <c r="C568" s="67">
        <f>D568+'表七（2）'!C568</f>
        <v>0</v>
      </c>
      <c r="D568" s="67">
        <f t="shared" si="9"/>
        <v>0</v>
      </c>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102"/>
      <c r="AF568" s="102"/>
      <c r="AG568" s="102"/>
      <c r="AH568" s="102"/>
      <c r="AI568" s="102"/>
      <c r="AJ568" s="102"/>
      <c r="AK568" s="102"/>
      <c r="AL568" s="102"/>
      <c r="AM568" s="102"/>
      <c r="AN568" s="59"/>
    </row>
    <row r="569" s="17" customFormat="1" ht="15" spans="1:40">
      <c r="A569" s="101"/>
      <c r="B569" s="283"/>
      <c r="C569" s="67">
        <f>D569+'表七（2）'!C569</f>
        <v>0</v>
      </c>
      <c r="D569" s="67">
        <f t="shared" si="9"/>
        <v>0</v>
      </c>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102"/>
      <c r="AF569" s="102"/>
      <c r="AG569" s="102"/>
      <c r="AH569" s="102"/>
      <c r="AI569" s="102"/>
      <c r="AJ569" s="102"/>
      <c r="AK569" s="102"/>
      <c r="AL569" s="102"/>
      <c r="AM569" s="102"/>
      <c r="AN569" s="59"/>
    </row>
    <row r="570" s="17" customFormat="1" ht="15" spans="1:40">
      <c r="A570" s="101"/>
      <c r="B570" s="283"/>
      <c r="C570" s="67">
        <f>D570+'表七（2）'!C570</f>
        <v>0</v>
      </c>
      <c r="D570" s="67">
        <f t="shared" si="9"/>
        <v>0</v>
      </c>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102"/>
      <c r="AF570" s="102"/>
      <c r="AG570" s="102"/>
      <c r="AH570" s="102"/>
      <c r="AI570" s="102"/>
      <c r="AJ570" s="102"/>
      <c r="AK570" s="102"/>
      <c r="AL570" s="102"/>
      <c r="AM570" s="102"/>
      <c r="AN570" s="59"/>
    </row>
    <row r="571" s="17" customFormat="1" ht="15" spans="1:40">
      <c r="A571" s="101"/>
      <c r="B571" s="283"/>
      <c r="C571" s="67">
        <f>D571+'表七（2）'!C571</f>
        <v>0</v>
      </c>
      <c r="D571" s="67">
        <f t="shared" si="9"/>
        <v>0</v>
      </c>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102"/>
      <c r="AF571" s="102"/>
      <c r="AG571" s="102"/>
      <c r="AH571" s="102"/>
      <c r="AI571" s="102"/>
      <c r="AJ571" s="102"/>
      <c r="AK571" s="102"/>
      <c r="AL571" s="102"/>
      <c r="AM571" s="102"/>
      <c r="AN571" s="59"/>
    </row>
    <row r="572" s="17" customFormat="1" ht="15" spans="1:40">
      <c r="A572" s="101"/>
      <c r="B572" s="283"/>
      <c r="C572" s="67">
        <f>D572+'表七（2）'!C572</f>
        <v>0</v>
      </c>
      <c r="D572" s="67">
        <f t="shared" si="9"/>
        <v>0</v>
      </c>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c r="AG572" s="102"/>
      <c r="AH572" s="102"/>
      <c r="AI572" s="102"/>
      <c r="AJ572" s="102"/>
      <c r="AK572" s="102"/>
      <c r="AL572" s="102"/>
      <c r="AM572" s="102"/>
      <c r="AN572" s="59"/>
    </row>
    <row r="573" s="17" customFormat="1" ht="15" spans="1:40">
      <c r="A573" s="101"/>
      <c r="B573" s="283"/>
      <c r="C573" s="67">
        <f>D573+'表七（2）'!C573</f>
        <v>0</v>
      </c>
      <c r="D573" s="67">
        <f t="shared" si="9"/>
        <v>0</v>
      </c>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c r="AG573" s="102"/>
      <c r="AH573" s="102"/>
      <c r="AI573" s="102"/>
      <c r="AJ573" s="102"/>
      <c r="AK573" s="102"/>
      <c r="AL573" s="102"/>
      <c r="AM573" s="102"/>
      <c r="AN573" s="59"/>
    </row>
    <row r="574" s="17" customFormat="1" ht="15" spans="1:40">
      <c r="A574" s="101"/>
      <c r="B574" s="283"/>
      <c r="C574" s="67">
        <f>D574+'表七（2）'!C574</f>
        <v>0</v>
      </c>
      <c r="D574" s="67">
        <f t="shared" si="9"/>
        <v>0</v>
      </c>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c r="AG574" s="102"/>
      <c r="AH574" s="102"/>
      <c r="AI574" s="102"/>
      <c r="AJ574" s="102"/>
      <c r="AK574" s="102"/>
      <c r="AL574" s="102"/>
      <c r="AM574" s="102"/>
      <c r="AN574" s="59"/>
    </row>
    <row r="575" s="17" customFormat="1" ht="15" spans="1:40">
      <c r="A575" s="101"/>
      <c r="B575" s="283"/>
      <c r="C575" s="67">
        <f>D575+'表七（2）'!C575</f>
        <v>0</v>
      </c>
      <c r="D575" s="67">
        <f t="shared" si="9"/>
        <v>0</v>
      </c>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c r="AG575" s="102"/>
      <c r="AH575" s="102"/>
      <c r="AI575" s="102"/>
      <c r="AJ575" s="102"/>
      <c r="AK575" s="102"/>
      <c r="AL575" s="102"/>
      <c r="AM575" s="102"/>
      <c r="AN575" s="59"/>
    </row>
    <row r="576" s="17" customFormat="1" ht="15" spans="1:40">
      <c r="A576" s="101"/>
      <c r="B576" s="283"/>
      <c r="C576" s="67">
        <f>D576+'表七（2）'!C576</f>
        <v>0</v>
      </c>
      <c r="D576" s="67">
        <f t="shared" si="9"/>
        <v>0</v>
      </c>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c r="AG576" s="102"/>
      <c r="AH576" s="102"/>
      <c r="AI576" s="102"/>
      <c r="AJ576" s="102"/>
      <c r="AK576" s="102"/>
      <c r="AL576" s="102"/>
      <c r="AM576" s="102"/>
      <c r="AN576" s="59"/>
    </row>
    <row r="577" s="17" customFormat="1" ht="15" spans="1:40">
      <c r="A577" s="101"/>
      <c r="B577" s="283"/>
      <c r="C577" s="67">
        <f>D577+'表七（2）'!C577</f>
        <v>0</v>
      </c>
      <c r="D577" s="67">
        <f t="shared" si="9"/>
        <v>0</v>
      </c>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c r="AG577" s="102"/>
      <c r="AH577" s="102"/>
      <c r="AI577" s="102"/>
      <c r="AJ577" s="102"/>
      <c r="AK577" s="102"/>
      <c r="AL577" s="102"/>
      <c r="AM577" s="102"/>
      <c r="AN577" s="59"/>
    </row>
    <row r="578" s="17" customFormat="1" ht="15" spans="1:40">
      <c r="A578" s="101"/>
      <c r="B578" s="283"/>
      <c r="C578" s="67">
        <f>D578+'表七（2）'!C578</f>
        <v>0</v>
      </c>
      <c r="D578" s="67">
        <f t="shared" si="9"/>
        <v>0</v>
      </c>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c r="AG578" s="102"/>
      <c r="AH578" s="102"/>
      <c r="AI578" s="102"/>
      <c r="AJ578" s="102"/>
      <c r="AK578" s="102"/>
      <c r="AL578" s="102"/>
      <c r="AM578" s="102"/>
      <c r="AN578" s="59"/>
    </row>
    <row r="579" s="17" customFormat="1" ht="15" spans="1:40">
      <c r="A579" s="101"/>
      <c r="B579" s="283"/>
      <c r="C579" s="67">
        <f>D579+'表七（2）'!C579</f>
        <v>0</v>
      </c>
      <c r="D579" s="67">
        <f t="shared" si="9"/>
        <v>0</v>
      </c>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c r="AG579" s="102"/>
      <c r="AH579" s="102"/>
      <c r="AI579" s="102"/>
      <c r="AJ579" s="102"/>
      <c r="AK579" s="102"/>
      <c r="AL579" s="102"/>
      <c r="AM579" s="102"/>
      <c r="AN579" s="59"/>
    </row>
    <row r="580" s="17" customFormat="1" ht="15" spans="1:40">
      <c r="A580" s="101"/>
      <c r="B580" s="283"/>
      <c r="C580" s="67">
        <f>D580+'表七（2）'!C580</f>
        <v>0</v>
      </c>
      <c r="D580" s="67">
        <f t="shared" si="9"/>
        <v>0</v>
      </c>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c r="AG580" s="102"/>
      <c r="AH580" s="102"/>
      <c r="AI580" s="102"/>
      <c r="AJ580" s="102"/>
      <c r="AK580" s="102"/>
      <c r="AL580" s="102"/>
      <c r="AM580" s="102"/>
      <c r="AN580" s="59"/>
    </row>
    <row r="581" s="17" customFormat="1" ht="15" spans="1:40">
      <c r="A581" s="101"/>
      <c r="B581" s="283"/>
      <c r="C581" s="67">
        <f>D581+'表七（2）'!C581</f>
        <v>0</v>
      </c>
      <c r="D581" s="67">
        <f t="shared" si="9"/>
        <v>0</v>
      </c>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c r="AG581" s="102"/>
      <c r="AH581" s="102"/>
      <c r="AI581" s="102"/>
      <c r="AJ581" s="102"/>
      <c r="AK581" s="102"/>
      <c r="AL581" s="102"/>
      <c r="AM581" s="102"/>
      <c r="AN581" s="59"/>
    </row>
    <row r="582" s="17" customFormat="1" ht="15" spans="1:40">
      <c r="A582" s="101"/>
      <c r="B582" s="283"/>
      <c r="C582" s="67">
        <f>D582+'表七（2）'!C582</f>
        <v>0</v>
      </c>
      <c r="D582" s="67">
        <f t="shared" si="9"/>
        <v>0</v>
      </c>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c r="AG582" s="102"/>
      <c r="AH582" s="102"/>
      <c r="AI582" s="102"/>
      <c r="AJ582" s="102"/>
      <c r="AK582" s="102"/>
      <c r="AL582" s="102"/>
      <c r="AM582" s="102"/>
      <c r="AN582" s="59"/>
    </row>
    <row r="583" s="17" customFormat="1" ht="15" spans="1:40">
      <c r="A583" s="101"/>
      <c r="B583" s="283"/>
      <c r="C583" s="67">
        <f>D583+'表七（2）'!C583</f>
        <v>0</v>
      </c>
      <c r="D583" s="67">
        <f t="shared" si="9"/>
        <v>0</v>
      </c>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c r="AG583" s="102"/>
      <c r="AH583" s="102"/>
      <c r="AI583" s="102"/>
      <c r="AJ583" s="102"/>
      <c r="AK583" s="102"/>
      <c r="AL583" s="102"/>
      <c r="AM583" s="102"/>
      <c r="AN583" s="59"/>
    </row>
    <row r="584" s="17" customFormat="1" ht="15" spans="1:40">
      <c r="A584" s="101"/>
      <c r="B584" s="283"/>
      <c r="C584" s="67">
        <f>D584+'表七（2）'!C584</f>
        <v>0</v>
      </c>
      <c r="D584" s="67">
        <f t="shared" si="9"/>
        <v>0</v>
      </c>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c r="AG584" s="102"/>
      <c r="AH584" s="102"/>
      <c r="AI584" s="102"/>
      <c r="AJ584" s="102"/>
      <c r="AK584" s="102"/>
      <c r="AL584" s="102"/>
      <c r="AM584" s="102"/>
      <c r="AN584" s="59"/>
    </row>
    <row r="585" s="17" customFormat="1" ht="15" spans="1:40">
      <c r="A585" s="101"/>
      <c r="B585" s="283"/>
      <c r="C585" s="67">
        <f>D585+'表七（2）'!C585</f>
        <v>0</v>
      </c>
      <c r="D585" s="67">
        <f t="shared" si="9"/>
        <v>0</v>
      </c>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c r="AG585" s="102"/>
      <c r="AH585" s="102"/>
      <c r="AI585" s="102"/>
      <c r="AJ585" s="102"/>
      <c r="AK585" s="102"/>
      <c r="AL585" s="102"/>
      <c r="AM585" s="102"/>
      <c r="AN585" s="59"/>
    </row>
    <row r="586" s="17" customFormat="1" ht="15" spans="1:40">
      <c r="A586" s="101"/>
      <c r="B586" s="283"/>
      <c r="C586" s="67">
        <f>D586+'表七（2）'!C586</f>
        <v>0</v>
      </c>
      <c r="D586" s="67">
        <f t="shared" si="9"/>
        <v>0</v>
      </c>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c r="AG586" s="102"/>
      <c r="AH586" s="102"/>
      <c r="AI586" s="102"/>
      <c r="AJ586" s="102"/>
      <c r="AK586" s="102"/>
      <c r="AL586" s="102"/>
      <c r="AM586" s="102"/>
      <c r="AN586" s="59"/>
    </row>
    <row r="587" s="17" customFormat="1" ht="15" spans="1:40">
      <c r="A587" s="101"/>
      <c r="B587" s="283"/>
      <c r="C587" s="67">
        <f>D587+'表七（2）'!C587</f>
        <v>0</v>
      </c>
      <c r="D587" s="67">
        <f t="shared" si="9"/>
        <v>0</v>
      </c>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c r="AG587" s="102"/>
      <c r="AH587" s="102"/>
      <c r="AI587" s="102"/>
      <c r="AJ587" s="102"/>
      <c r="AK587" s="102"/>
      <c r="AL587" s="102"/>
      <c r="AM587" s="102"/>
      <c r="AN587" s="59"/>
    </row>
    <row r="588" s="17" customFormat="1" ht="15" spans="1:40">
      <c r="A588" s="101"/>
      <c r="B588" s="283"/>
      <c r="C588" s="67">
        <f>D588+'表七（2）'!C588</f>
        <v>0</v>
      </c>
      <c r="D588" s="67">
        <f t="shared" si="9"/>
        <v>0</v>
      </c>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c r="AG588" s="102"/>
      <c r="AH588" s="102"/>
      <c r="AI588" s="102"/>
      <c r="AJ588" s="102"/>
      <c r="AK588" s="102"/>
      <c r="AL588" s="102"/>
      <c r="AM588" s="102"/>
      <c r="AN588" s="59"/>
    </row>
    <row r="589" s="17" customFormat="1" ht="15" spans="1:40">
      <c r="A589" s="101"/>
      <c r="B589" s="283"/>
      <c r="C589" s="67">
        <f>D589+'表七（2）'!C589</f>
        <v>0</v>
      </c>
      <c r="D589" s="67">
        <f t="shared" si="9"/>
        <v>0</v>
      </c>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c r="AG589" s="102"/>
      <c r="AH589" s="102"/>
      <c r="AI589" s="102"/>
      <c r="AJ589" s="102"/>
      <c r="AK589" s="102"/>
      <c r="AL589" s="102"/>
      <c r="AM589" s="102"/>
      <c r="AN589" s="59"/>
    </row>
    <row r="590" s="17" customFormat="1" ht="15" spans="1:40">
      <c r="A590" s="101"/>
      <c r="B590" s="283"/>
      <c r="C590" s="67">
        <f>D590+'表七（2）'!C590</f>
        <v>0</v>
      </c>
      <c r="D590" s="67">
        <f t="shared" si="9"/>
        <v>0</v>
      </c>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c r="AG590" s="102"/>
      <c r="AH590" s="102"/>
      <c r="AI590" s="102"/>
      <c r="AJ590" s="102"/>
      <c r="AK590" s="102"/>
      <c r="AL590" s="102"/>
      <c r="AM590" s="102"/>
      <c r="AN590" s="59"/>
    </row>
    <row r="591" s="17" customFormat="1" ht="15" spans="1:40">
      <c r="A591" s="101"/>
      <c r="B591" s="283"/>
      <c r="C591" s="67">
        <f>D591+'表七（2）'!C591</f>
        <v>0</v>
      </c>
      <c r="D591" s="67">
        <f t="shared" si="9"/>
        <v>0</v>
      </c>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c r="AG591" s="102"/>
      <c r="AH591" s="102"/>
      <c r="AI591" s="102"/>
      <c r="AJ591" s="102"/>
      <c r="AK591" s="102"/>
      <c r="AL591" s="102"/>
      <c r="AM591" s="102"/>
      <c r="AN591" s="59"/>
    </row>
    <row r="592" s="17" customFormat="1" ht="15" spans="1:40">
      <c r="A592" s="101"/>
      <c r="B592" s="283"/>
      <c r="C592" s="67">
        <f>D592+'表七（2）'!C592</f>
        <v>0</v>
      </c>
      <c r="D592" s="67">
        <f t="shared" si="9"/>
        <v>0</v>
      </c>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c r="AG592" s="102"/>
      <c r="AH592" s="102"/>
      <c r="AI592" s="102"/>
      <c r="AJ592" s="102"/>
      <c r="AK592" s="102"/>
      <c r="AL592" s="102"/>
      <c r="AM592" s="102"/>
      <c r="AN592" s="59"/>
    </row>
    <row r="593" s="17" customFormat="1" ht="15" spans="1:40">
      <c r="A593" s="101"/>
      <c r="B593" s="283"/>
      <c r="C593" s="67">
        <f>D593+'表七（2）'!C593</f>
        <v>0</v>
      </c>
      <c r="D593" s="67">
        <f t="shared" si="9"/>
        <v>0</v>
      </c>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c r="AG593" s="102"/>
      <c r="AH593" s="102"/>
      <c r="AI593" s="102"/>
      <c r="AJ593" s="102"/>
      <c r="AK593" s="102"/>
      <c r="AL593" s="102"/>
      <c r="AM593" s="102"/>
      <c r="AN593" s="59"/>
    </row>
    <row r="594" s="17" customFormat="1" ht="15" spans="1:40">
      <c r="A594" s="101"/>
      <c r="B594" s="283"/>
      <c r="C594" s="67">
        <f>D594+'表七（2）'!C594</f>
        <v>0</v>
      </c>
      <c r="D594" s="67">
        <f t="shared" si="9"/>
        <v>0</v>
      </c>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c r="AG594" s="102"/>
      <c r="AH594" s="102"/>
      <c r="AI594" s="102"/>
      <c r="AJ594" s="102"/>
      <c r="AK594" s="102"/>
      <c r="AL594" s="102"/>
      <c r="AM594" s="102"/>
      <c r="AN594" s="59"/>
    </row>
    <row r="595" s="17" customFormat="1" ht="15" spans="1:40">
      <c r="A595" s="101"/>
      <c r="B595" s="283"/>
      <c r="C595" s="67">
        <f>D595+'表七（2）'!C595</f>
        <v>0</v>
      </c>
      <c r="D595" s="67">
        <f t="shared" si="9"/>
        <v>0</v>
      </c>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c r="AG595" s="102"/>
      <c r="AH595" s="102"/>
      <c r="AI595" s="102"/>
      <c r="AJ595" s="102"/>
      <c r="AK595" s="102"/>
      <c r="AL595" s="102"/>
      <c r="AM595" s="102"/>
      <c r="AN595" s="59"/>
    </row>
    <row r="596" s="17" customFormat="1" ht="15" spans="1:40">
      <c r="A596" s="101"/>
      <c r="B596" s="283"/>
      <c r="C596" s="67">
        <f>D596+'表七（2）'!C596</f>
        <v>0</v>
      </c>
      <c r="D596" s="67">
        <f t="shared" si="9"/>
        <v>0</v>
      </c>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c r="AG596" s="102"/>
      <c r="AH596" s="102"/>
      <c r="AI596" s="102"/>
      <c r="AJ596" s="102"/>
      <c r="AK596" s="102"/>
      <c r="AL596" s="102"/>
      <c r="AM596" s="102"/>
      <c r="AN596" s="59"/>
    </row>
    <row r="597" s="17" customFormat="1" ht="15" spans="1:40">
      <c r="A597" s="101"/>
      <c r="B597" s="283"/>
      <c r="C597" s="67">
        <f>D597+'表七（2）'!C597</f>
        <v>0</v>
      </c>
      <c r="D597" s="67">
        <f t="shared" si="9"/>
        <v>0</v>
      </c>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c r="AG597" s="102"/>
      <c r="AH597" s="102"/>
      <c r="AI597" s="102"/>
      <c r="AJ597" s="102"/>
      <c r="AK597" s="102"/>
      <c r="AL597" s="102"/>
      <c r="AM597" s="102"/>
      <c r="AN597" s="59"/>
    </row>
    <row r="598" s="17" customFormat="1" ht="15" spans="1:40">
      <c r="A598" s="101"/>
      <c r="B598" s="283"/>
      <c r="C598" s="67">
        <f>D598+'表七（2）'!C598</f>
        <v>0</v>
      </c>
      <c r="D598" s="67">
        <f t="shared" si="9"/>
        <v>0</v>
      </c>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c r="AG598" s="102"/>
      <c r="AH598" s="102"/>
      <c r="AI598" s="102"/>
      <c r="AJ598" s="102"/>
      <c r="AK598" s="102"/>
      <c r="AL598" s="102"/>
      <c r="AM598" s="102"/>
      <c r="AN598" s="59"/>
    </row>
    <row r="599" s="17" customFormat="1" ht="15" spans="1:40">
      <c r="A599" s="101"/>
      <c r="B599" s="283"/>
      <c r="C599" s="67">
        <f>D599+'表七（2）'!C599</f>
        <v>0</v>
      </c>
      <c r="D599" s="67">
        <f t="shared" si="9"/>
        <v>0</v>
      </c>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c r="AG599" s="102"/>
      <c r="AH599" s="102"/>
      <c r="AI599" s="102"/>
      <c r="AJ599" s="102"/>
      <c r="AK599" s="102"/>
      <c r="AL599" s="102"/>
      <c r="AM599" s="102"/>
      <c r="AN599" s="59"/>
    </row>
  </sheetData>
  <sheetProtection algorithmName="SHA-512" hashValue="8pHOsMCOpQ1Q9a2TmlQ5xyxZr+wReUe2uhWd5LhCODZ7HXuMVpr7MUePJSzDc2rDK0N9R3/bwVutNV7McXLsUA==" saltValue="6XlfoD5mok4vKFBo9DIDFg==" spinCount="100000" sheet="1" autoFilter="0" objects="1" scenarios="1"/>
  <mergeCells count="5">
    <mergeCell ref="A2:AM2"/>
    <mergeCell ref="D4:AM4"/>
    <mergeCell ref="A4:A6"/>
    <mergeCell ref="B4:B6"/>
    <mergeCell ref="C4:C6"/>
  </mergeCells>
  <printOptions horizontalCentered="1"/>
  <pageMargins left="0.47244094488189" right="0.47244094488189" top="0.590551181102362" bottom="0.47244094488189" header="0.31496062992126" footer="0.31496062992126"/>
  <pageSetup paperSize="9" scale="50" fitToHeight="0" orientation="landscape" blackAndWhite="1"/>
  <headerFooter>
    <oddFooter>&amp;C&amp;P/&amp;N</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599"/>
  <sheetViews>
    <sheetView showGridLines="0" showZeros="0" workbookViewId="0">
      <pane xSplit="3" ySplit="11" topLeftCell="D495" activePane="bottomRight" state="frozen"/>
      <selection/>
      <selection pane="topRight"/>
      <selection pane="bottomLeft"/>
      <selection pane="bottomRight" activeCell="Y4" sqref="Y4:Y599"/>
    </sheetView>
  </sheetViews>
  <sheetFormatPr defaultColWidth="6.33333333333333" defaultRowHeight="13.5"/>
  <cols>
    <col min="1" max="1" width="7.66666666666667" style="2" customWidth="1"/>
    <col min="2" max="2" width="16.775" style="2" customWidth="1"/>
    <col min="3" max="11" width="10.1083333333333" style="2" customWidth="1"/>
    <col min="12" max="12" width="10.1083333333333" style="3" customWidth="1"/>
    <col min="13" max="16" width="10.1083333333333" style="2" customWidth="1"/>
    <col min="17" max="17" width="10.1083333333333" style="3" customWidth="1"/>
    <col min="18" max="24" width="10.1083333333333" style="2" customWidth="1"/>
    <col min="25" max="25" width="2.10833333333333" customWidth="1"/>
  </cols>
  <sheetData>
    <row r="1" ht="14.25" spans="1:2">
      <c r="A1" s="184" t="s">
        <v>13281</v>
      </c>
      <c r="B1" s="185"/>
    </row>
    <row r="2" ht="34.2" customHeight="1" spans="1:24">
      <c r="A2" s="271" t="s">
        <v>13242</v>
      </c>
      <c r="B2" s="271"/>
      <c r="C2" s="271"/>
      <c r="D2" s="271"/>
      <c r="E2" s="271"/>
      <c r="F2" s="271"/>
      <c r="G2" s="271"/>
      <c r="H2" s="271"/>
      <c r="I2" s="271"/>
      <c r="J2" s="271"/>
      <c r="K2" s="271"/>
      <c r="L2" s="271"/>
      <c r="M2" s="271"/>
      <c r="N2" s="271"/>
      <c r="O2" s="271"/>
      <c r="P2" s="271"/>
      <c r="Q2" s="271"/>
      <c r="R2" s="271"/>
      <c r="S2" s="271"/>
      <c r="T2" s="271"/>
      <c r="U2" s="271"/>
      <c r="V2" s="271"/>
      <c r="W2" s="271"/>
      <c r="X2" s="271"/>
    </row>
    <row r="3" ht="17.1" customHeight="1" spans="1:24">
      <c r="A3" s="272"/>
      <c r="B3" s="272"/>
      <c r="C3" s="273"/>
      <c r="D3" s="273"/>
      <c r="E3" s="273"/>
      <c r="F3" s="273"/>
      <c r="G3" s="273"/>
      <c r="H3" s="273"/>
      <c r="I3" s="273"/>
      <c r="J3" s="273"/>
      <c r="K3" s="273"/>
      <c r="L3" s="273"/>
      <c r="M3" s="273"/>
      <c r="N3" s="273"/>
      <c r="O3" s="273"/>
      <c r="P3" s="273"/>
      <c r="Q3" s="273"/>
      <c r="R3" s="273"/>
      <c r="S3" s="273"/>
      <c r="T3" s="273"/>
      <c r="U3" s="273"/>
      <c r="V3" s="273"/>
      <c r="W3" s="284"/>
      <c r="X3" s="285" t="s">
        <v>9667</v>
      </c>
    </row>
    <row r="4" ht="31.5" customHeight="1" spans="1:25">
      <c r="A4" s="274" t="s">
        <v>12448</v>
      </c>
      <c r="B4" s="275" t="s">
        <v>12449</v>
      </c>
      <c r="C4" s="276" t="s">
        <v>13282</v>
      </c>
      <c r="D4" s="276"/>
      <c r="E4" s="276"/>
      <c r="F4" s="276"/>
      <c r="G4" s="276"/>
      <c r="H4" s="276"/>
      <c r="I4" s="276"/>
      <c r="J4" s="276"/>
      <c r="K4" s="276"/>
      <c r="L4" s="276"/>
      <c r="M4" s="276"/>
      <c r="N4" s="276"/>
      <c r="O4" s="276"/>
      <c r="P4" s="276"/>
      <c r="Q4" s="276"/>
      <c r="R4" s="276"/>
      <c r="S4" s="276"/>
      <c r="T4" s="276"/>
      <c r="U4" s="276"/>
      <c r="V4" s="276"/>
      <c r="W4" s="276"/>
      <c r="X4" s="276"/>
      <c r="Y4" s="14"/>
    </row>
    <row r="5" ht="40.5" spans="1:25">
      <c r="A5" s="277"/>
      <c r="B5" s="277"/>
      <c r="C5" s="276" t="s">
        <v>13283</v>
      </c>
      <c r="D5" s="276" t="s">
        <v>13284</v>
      </c>
      <c r="E5" s="276" t="s">
        <v>13285</v>
      </c>
      <c r="F5" s="276" t="s">
        <v>13286</v>
      </c>
      <c r="G5" s="276" t="s">
        <v>13287</v>
      </c>
      <c r="H5" s="276" t="s">
        <v>13288</v>
      </c>
      <c r="I5" s="276" t="s">
        <v>13289</v>
      </c>
      <c r="J5" s="276" t="s">
        <v>13290</v>
      </c>
      <c r="K5" s="276" t="s">
        <v>13291</v>
      </c>
      <c r="L5" s="276" t="s">
        <v>13292</v>
      </c>
      <c r="M5" s="276" t="s">
        <v>13293</v>
      </c>
      <c r="N5" s="276" t="s">
        <v>13294</v>
      </c>
      <c r="O5" s="276" t="s">
        <v>13295</v>
      </c>
      <c r="P5" s="276" t="s">
        <v>13296</v>
      </c>
      <c r="Q5" s="276" t="s">
        <v>13297</v>
      </c>
      <c r="R5" s="276" t="s">
        <v>13298</v>
      </c>
      <c r="S5" s="276" t="s">
        <v>13299</v>
      </c>
      <c r="T5" s="276" t="s">
        <v>13300</v>
      </c>
      <c r="U5" s="276" t="s">
        <v>13301</v>
      </c>
      <c r="V5" s="276" t="s">
        <v>13302</v>
      </c>
      <c r="W5" s="276" t="s">
        <v>13303</v>
      </c>
      <c r="X5" s="276" t="s">
        <v>13304</v>
      </c>
      <c r="Y5" s="14"/>
    </row>
    <row r="6" ht="15" spans="1:25">
      <c r="A6" s="277"/>
      <c r="B6" s="277"/>
      <c r="C6" s="109" t="s">
        <v>12136</v>
      </c>
      <c r="D6" s="109" t="s">
        <v>12138</v>
      </c>
      <c r="E6" s="109" t="s">
        <v>12139</v>
      </c>
      <c r="F6" s="109" t="s">
        <v>12141</v>
      </c>
      <c r="G6" s="109" t="s">
        <v>12143</v>
      </c>
      <c r="H6" s="109" t="s">
        <v>12145</v>
      </c>
      <c r="I6" s="109" t="s">
        <v>12146</v>
      </c>
      <c r="J6" s="109" t="s">
        <v>12148</v>
      </c>
      <c r="K6" s="109" t="s">
        <v>12149</v>
      </c>
      <c r="L6" s="109" t="s">
        <v>12151</v>
      </c>
      <c r="M6" s="109" t="s">
        <v>12152</v>
      </c>
      <c r="N6" s="109" t="s">
        <v>12153</v>
      </c>
      <c r="O6" s="109" t="s">
        <v>12155</v>
      </c>
      <c r="P6" s="109" t="s">
        <v>12157</v>
      </c>
      <c r="Q6" s="109" t="s">
        <v>12158</v>
      </c>
      <c r="R6" s="109" t="s">
        <v>12160</v>
      </c>
      <c r="S6" s="109" t="s">
        <v>12162</v>
      </c>
      <c r="T6" s="109" t="s">
        <v>12164</v>
      </c>
      <c r="U6" s="109" t="s">
        <v>12166</v>
      </c>
      <c r="V6" s="109" t="s">
        <v>12167</v>
      </c>
      <c r="W6" s="109" t="s">
        <v>12169</v>
      </c>
      <c r="X6" s="109" t="s">
        <v>12171</v>
      </c>
      <c r="Y6" s="14"/>
    </row>
    <row r="7" hidden="1" spans="1:25">
      <c r="A7" s="278"/>
      <c r="B7" s="278"/>
      <c r="C7" s="279"/>
      <c r="D7" s="279"/>
      <c r="E7" s="279"/>
      <c r="F7" s="279"/>
      <c r="G7" s="279"/>
      <c r="H7" s="279"/>
      <c r="I7" s="279"/>
      <c r="J7" s="279"/>
      <c r="K7" s="279"/>
      <c r="L7" s="279"/>
      <c r="M7" s="279"/>
      <c r="N7" s="279"/>
      <c r="O7" s="279"/>
      <c r="P7" s="279"/>
      <c r="Q7" s="279"/>
      <c r="R7" s="279"/>
      <c r="S7" s="279"/>
      <c r="T7" s="279"/>
      <c r="U7" s="279"/>
      <c r="V7" s="279"/>
      <c r="W7" s="279"/>
      <c r="X7" s="279"/>
      <c r="Y7" s="14"/>
    </row>
    <row r="8" hidden="1" spans="1:25">
      <c r="A8" s="278"/>
      <c r="B8" s="278"/>
      <c r="C8" s="280"/>
      <c r="D8" s="280"/>
      <c r="E8" s="280"/>
      <c r="F8" s="280"/>
      <c r="G8" s="280"/>
      <c r="H8" s="280"/>
      <c r="I8" s="280"/>
      <c r="J8" s="280"/>
      <c r="K8" s="280"/>
      <c r="L8" s="280"/>
      <c r="M8" s="280"/>
      <c r="N8" s="280"/>
      <c r="O8" s="280"/>
      <c r="P8" s="280"/>
      <c r="Q8" s="280"/>
      <c r="R8" s="280"/>
      <c r="S8" s="280"/>
      <c r="T8" s="280"/>
      <c r="U8" s="280"/>
      <c r="V8" s="280"/>
      <c r="W8" s="280"/>
      <c r="X8" s="280"/>
      <c r="Y8" s="14"/>
    </row>
    <row r="9" ht="26.1" customHeight="1" spans="1:25">
      <c r="A9" s="7" t="str">
        <f>封面!$C$7</f>
        <v>431200</v>
      </c>
      <c r="B9" s="8" t="str">
        <f>IFERROR(封面!$D$11,"请在封面页选择地区")</f>
        <v>怀化市本级</v>
      </c>
      <c r="C9" s="169">
        <f>SUM(D9:X9)</f>
        <v>-1994</v>
      </c>
      <c r="D9" s="169">
        <f>VLOOKUP(D6,'表三之一（汇总表）'!$A$56:$E$77,5,0)</f>
        <v>-257</v>
      </c>
      <c r="E9" s="169">
        <f>VLOOKUP(E6,'表三之一（汇总表）'!$A$56:$E$77,5,0)</f>
        <v>0</v>
      </c>
      <c r="F9" s="169">
        <f>VLOOKUP(F6,'表三之一（汇总表）'!$A$56:$E$77,5,0)</f>
        <v>358</v>
      </c>
      <c r="G9" s="169">
        <f>VLOOKUP(G6,'表三之一（汇总表）'!$A$56:$E$77,5,0)</f>
        <v>2000</v>
      </c>
      <c r="H9" s="169">
        <f>VLOOKUP(H6,'表三之一（汇总表）'!$A$56:$E$77,5,0)</f>
        <v>-1496</v>
      </c>
      <c r="I9" s="169">
        <f>VLOOKUP(I6,'表三之一（汇总表）'!$A$56:$E$77,5,0)</f>
        <v>1099</v>
      </c>
      <c r="J9" s="169">
        <f>VLOOKUP(J6,'表三之一（汇总表）'!$A$56:$E$77,5,0)</f>
        <v>-2720</v>
      </c>
      <c r="K9" s="169">
        <f>VLOOKUP(K6,'表三之一（汇总表）'!$A$56:$E$77,5,0)</f>
        <v>-1325</v>
      </c>
      <c r="L9" s="169">
        <f>VLOOKUP(L6,'表三之一（汇总表）'!$A$56:$E$77,5,0)</f>
        <v>2100</v>
      </c>
      <c r="M9" s="169">
        <f>VLOOKUP(M6,'表三之一（汇总表）'!$A$56:$E$77,5,0)</f>
        <v>19291</v>
      </c>
      <c r="N9" s="169">
        <f>VLOOKUP(N6,'表三之一（汇总表）'!$A$56:$E$77,5,0)</f>
        <v>-2965</v>
      </c>
      <c r="O9" s="169">
        <f>VLOOKUP(O6,'表三之一（汇总表）'!$A$56:$E$77,5,0)</f>
        <v>1652</v>
      </c>
      <c r="P9" s="169">
        <f>VLOOKUP(P6,'表三之一（汇总表）'!$A$56:$E$77,5,0)</f>
        <v>-28168</v>
      </c>
      <c r="Q9" s="169">
        <f>VLOOKUP(Q6,'表三之一（汇总表）'!$A$56:$E$77,5,0)</f>
        <v>84</v>
      </c>
      <c r="R9" s="169">
        <f>VLOOKUP(R6,'表三之一（汇总表）'!$A$56:$E$77,5,0)</f>
        <v>7191</v>
      </c>
      <c r="S9" s="169">
        <f>VLOOKUP(S6,'表三之一（汇总表）'!$A$56:$E$77,5,0)</f>
        <v>49</v>
      </c>
      <c r="T9" s="169">
        <f>VLOOKUP(T6,'表三之一（汇总表）'!$A$56:$E$77,5,0)</f>
        <v>310</v>
      </c>
      <c r="U9" s="169">
        <f>VLOOKUP(U6,'表三之一（汇总表）'!$A$56:$E$77,5,0)</f>
        <v>-813</v>
      </c>
      <c r="V9" s="169">
        <f>VLOOKUP(V6,'表三之一（汇总表）'!$A$56:$E$77,5,0)</f>
        <v>149</v>
      </c>
      <c r="W9" s="169">
        <f>VLOOKUP(W6,'表三之一（汇总表）'!$A$56:$E$77,5,0)</f>
        <v>1467</v>
      </c>
      <c r="X9" s="169">
        <f>VLOOKUP(X6,'表三之一（汇总表）'!$A$56:$E$77,5,0)</f>
        <v>0</v>
      </c>
      <c r="Y9" s="14" t="s">
        <v>12480</v>
      </c>
    </row>
    <row r="10" ht="17.4" customHeight="1" spans="1:25">
      <c r="A10" s="281"/>
      <c r="B10" s="282"/>
      <c r="C10" s="166"/>
      <c r="D10" s="166"/>
      <c r="E10" s="166"/>
      <c r="F10" s="166"/>
      <c r="G10" s="166"/>
      <c r="H10" s="166"/>
      <c r="I10" s="166"/>
      <c r="J10" s="166"/>
      <c r="K10" s="166"/>
      <c r="L10" s="166"/>
      <c r="M10" s="166"/>
      <c r="N10" s="166"/>
      <c r="O10" s="166"/>
      <c r="P10" s="166"/>
      <c r="Q10" s="166"/>
      <c r="R10" s="166"/>
      <c r="S10" s="166"/>
      <c r="T10" s="166"/>
      <c r="U10" s="166"/>
      <c r="V10" s="166"/>
      <c r="W10" s="166"/>
      <c r="X10" s="166"/>
      <c r="Y10" s="14"/>
    </row>
    <row r="11" s="17" customFormat="1" ht="17.25" customHeight="1" spans="1:25">
      <c r="A11" s="65"/>
      <c r="B11" s="283"/>
      <c r="C11" s="102">
        <f t="shared" ref="C11:C42" si="0">SUM(D11:X11)</f>
        <v>0</v>
      </c>
      <c r="D11" s="102"/>
      <c r="E11" s="102"/>
      <c r="F11" s="102"/>
      <c r="G11" s="102"/>
      <c r="H11" s="102"/>
      <c r="I11" s="102"/>
      <c r="J11" s="102"/>
      <c r="K11" s="102"/>
      <c r="L11" s="102"/>
      <c r="M11" s="102"/>
      <c r="N11" s="102"/>
      <c r="O11" s="102"/>
      <c r="P11" s="102"/>
      <c r="Q11" s="102"/>
      <c r="R11" s="102"/>
      <c r="S11" s="102"/>
      <c r="T11" s="102"/>
      <c r="U11" s="102"/>
      <c r="V11" s="102"/>
      <c r="W11" s="102"/>
      <c r="X11" s="102"/>
      <c r="Y11" s="59"/>
    </row>
    <row r="12" s="17" customFormat="1" ht="17.25" customHeight="1" spans="1:25">
      <c r="A12" s="65"/>
      <c r="B12" s="283"/>
      <c r="C12" s="102">
        <f t="shared" si="0"/>
        <v>0</v>
      </c>
      <c r="D12" s="102"/>
      <c r="E12" s="102"/>
      <c r="F12" s="102"/>
      <c r="G12" s="102"/>
      <c r="H12" s="102"/>
      <c r="I12" s="102"/>
      <c r="J12" s="102"/>
      <c r="K12" s="102"/>
      <c r="L12" s="102"/>
      <c r="M12" s="102"/>
      <c r="N12" s="102"/>
      <c r="O12" s="102"/>
      <c r="P12" s="102"/>
      <c r="Q12" s="102"/>
      <c r="R12" s="102"/>
      <c r="S12" s="102"/>
      <c r="T12" s="102"/>
      <c r="U12" s="102"/>
      <c r="V12" s="102"/>
      <c r="W12" s="102"/>
      <c r="X12" s="102"/>
      <c r="Y12" s="59"/>
    </row>
    <row r="13" s="17" customFormat="1" ht="17.25" customHeight="1" spans="1:25">
      <c r="A13" s="65"/>
      <c r="B13" s="283"/>
      <c r="C13" s="102">
        <f t="shared" si="0"/>
        <v>0</v>
      </c>
      <c r="D13" s="102"/>
      <c r="E13" s="102"/>
      <c r="F13" s="102"/>
      <c r="G13" s="102"/>
      <c r="H13" s="102"/>
      <c r="I13" s="102"/>
      <c r="J13" s="102"/>
      <c r="K13" s="102"/>
      <c r="L13" s="102"/>
      <c r="M13" s="102"/>
      <c r="N13" s="102"/>
      <c r="O13" s="102"/>
      <c r="P13" s="102"/>
      <c r="Q13" s="102"/>
      <c r="R13" s="102"/>
      <c r="S13" s="102"/>
      <c r="T13" s="102"/>
      <c r="U13" s="102"/>
      <c r="V13" s="102"/>
      <c r="W13" s="102"/>
      <c r="X13" s="102"/>
      <c r="Y13" s="59"/>
    </row>
    <row r="14" s="17" customFormat="1" ht="17.25" customHeight="1" spans="1:25">
      <c r="A14" s="65"/>
      <c r="B14" s="283"/>
      <c r="C14" s="102">
        <f t="shared" si="0"/>
        <v>0</v>
      </c>
      <c r="D14" s="102"/>
      <c r="E14" s="102"/>
      <c r="F14" s="102"/>
      <c r="G14" s="102"/>
      <c r="H14" s="102"/>
      <c r="I14" s="102"/>
      <c r="J14" s="102"/>
      <c r="K14" s="102"/>
      <c r="L14" s="102"/>
      <c r="M14" s="102"/>
      <c r="N14" s="102"/>
      <c r="O14" s="102"/>
      <c r="P14" s="102"/>
      <c r="Q14" s="102"/>
      <c r="R14" s="102"/>
      <c r="S14" s="102"/>
      <c r="T14" s="102"/>
      <c r="U14" s="102"/>
      <c r="V14" s="102"/>
      <c r="W14" s="102"/>
      <c r="X14" s="102"/>
      <c r="Y14" s="59"/>
    </row>
    <row r="15" s="17" customFormat="1" ht="17.25" customHeight="1" spans="1:25">
      <c r="A15" s="65"/>
      <c r="B15" s="283"/>
      <c r="C15" s="102">
        <f t="shared" si="0"/>
        <v>0</v>
      </c>
      <c r="D15" s="102"/>
      <c r="E15" s="102"/>
      <c r="F15" s="102"/>
      <c r="G15" s="102"/>
      <c r="H15" s="102"/>
      <c r="I15" s="102"/>
      <c r="J15" s="102"/>
      <c r="K15" s="102"/>
      <c r="L15" s="102"/>
      <c r="M15" s="102"/>
      <c r="N15" s="102"/>
      <c r="O15" s="102"/>
      <c r="P15" s="102"/>
      <c r="Q15" s="102"/>
      <c r="R15" s="102"/>
      <c r="S15" s="102"/>
      <c r="T15" s="102"/>
      <c r="U15" s="102"/>
      <c r="V15" s="102"/>
      <c r="W15" s="102"/>
      <c r="X15" s="102"/>
      <c r="Y15" s="59"/>
    </row>
    <row r="16" s="17" customFormat="1" ht="17.25" customHeight="1" spans="1:25">
      <c r="A16" s="65"/>
      <c r="B16" s="283"/>
      <c r="C16" s="102">
        <f t="shared" si="0"/>
        <v>0</v>
      </c>
      <c r="D16" s="102"/>
      <c r="E16" s="102"/>
      <c r="F16" s="102"/>
      <c r="G16" s="102"/>
      <c r="H16" s="102"/>
      <c r="I16" s="102"/>
      <c r="J16" s="102"/>
      <c r="K16" s="102"/>
      <c r="L16" s="102"/>
      <c r="M16" s="102"/>
      <c r="N16" s="102"/>
      <c r="O16" s="102"/>
      <c r="P16" s="102"/>
      <c r="Q16" s="102"/>
      <c r="R16" s="102"/>
      <c r="S16" s="102"/>
      <c r="T16" s="102"/>
      <c r="U16" s="102"/>
      <c r="V16" s="102"/>
      <c r="W16" s="102"/>
      <c r="X16" s="102"/>
      <c r="Y16" s="59"/>
    </row>
    <row r="17" s="17" customFormat="1" ht="17.25" customHeight="1" spans="1:25">
      <c r="A17" s="65"/>
      <c r="B17" s="283"/>
      <c r="C17" s="102">
        <f t="shared" si="0"/>
        <v>0</v>
      </c>
      <c r="D17" s="102"/>
      <c r="E17" s="102"/>
      <c r="F17" s="102"/>
      <c r="G17" s="102"/>
      <c r="H17" s="102"/>
      <c r="I17" s="102"/>
      <c r="J17" s="102"/>
      <c r="K17" s="102"/>
      <c r="L17" s="102"/>
      <c r="M17" s="102"/>
      <c r="N17" s="102"/>
      <c r="O17" s="102"/>
      <c r="P17" s="102"/>
      <c r="Q17" s="102"/>
      <c r="R17" s="102"/>
      <c r="S17" s="102"/>
      <c r="T17" s="102"/>
      <c r="U17" s="102"/>
      <c r="V17" s="102"/>
      <c r="W17" s="102"/>
      <c r="X17" s="102"/>
      <c r="Y17" s="59"/>
    </row>
    <row r="18" s="17" customFormat="1" ht="17.25" customHeight="1" spans="1:25">
      <c r="A18" s="65"/>
      <c r="B18" s="283"/>
      <c r="C18" s="102">
        <f t="shared" si="0"/>
        <v>0</v>
      </c>
      <c r="D18" s="102"/>
      <c r="E18" s="102"/>
      <c r="F18" s="102"/>
      <c r="G18" s="102"/>
      <c r="H18" s="102"/>
      <c r="I18" s="102"/>
      <c r="J18" s="102"/>
      <c r="K18" s="102"/>
      <c r="L18" s="102"/>
      <c r="M18" s="102"/>
      <c r="N18" s="102"/>
      <c r="O18" s="102"/>
      <c r="P18" s="102"/>
      <c r="Q18" s="102"/>
      <c r="R18" s="102"/>
      <c r="S18" s="102"/>
      <c r="T18" s="102"/>
      <c r="U18" s="102"/>
      <c r="V18" s="102"/>
      <c r="W18" s="102"/>
      <c r="X18" s="102"/>
      <c r="Y18" s="59"/>
    </row>
    <row r="19" s="17" customFormat="1" ht="17.25" customHeight="1" spans="1:25">
      <c r="A19" s="65"/>
      <c r="B19" s="283"/>
      <c r="C19" s="102">
        <f t="shared" si="0"/>
        <v>0</v>
      </c>
      <c r="D19" s="102"/>
      <c r="E19" s="102"/>
      <c r="F19" s="102"/>
      <c r="G19" s="102"/>
      <c r="H19" s="102"/>
      <c r="I19" s="102"/>
      <c r="J19" s="102"/>
      <c r="K19" s="102"/>
      <c r="L19" s="102"/>
      <c r="M19" s="102"/>
      <c r="N19" s="102"/>
      <c r="O19" s="102"/>
      <c r="P19" s="102"/>
      <c r="Q19" s="102"/>
      <c r="R19" s="102"/>
      <c r="S19" s="102"/>
      <c r="T19" s="102"/>
      <c r="U19" s="102"/>
      <c r="V19" s="102"/>
      <c r="W19" s="102"/>
      <c r="X19" s="102"/>
      <c r="Y19" s="59"/>
    </row>
    <row r="20" s="17" customFormat="1" ht="17.25" customHeight="1" spans="1:25">
      <c r="A20" s="65"/>
      <c r="B20" s="283"/>
      <c r="C20" s="102">
        <f t="shared" si="0"/>
        <v>0</v>
      </c>
      <c r="D20" s="102"/>
      <c r="E20" s="102"/>
      <c r="F20" s="102"/>
      <c r="G20" s="102"/>
      <c r="H20" s="102"/>
      <c r="I20" s="102"/>
      <c r="J20" s="102"/>
      <c r="K20" s="102"/>
      <c r="L20" s="102"/>
      <c r="M20" s="102"/>
      <c r="N20" s="102"/>
      <c r="O20" s="102"/>
      <c r="P20" s="102"/>
      <c r="Q20" s="102"/>
      <c r="R20" s="102"/>
      <c r="S20" s="102"/>
      <c r="T20" s="102"/>
      <c r="U20" s="102"/>
      <c r="V20" s="102"/>
      <c r="W20" s="102"/>
      <c r="X20" s="102"/>
      <c r="Y20" s="59"/>
    </row>
    <row r="21" s="17" customFormat="1" ht="17.25" customHeight="1" spans="1:25">
      <c r="A21" s="65"/>
      <c r="B21" s="283"/>
      <c r="C21" s="102">
        <f t="shared" si="0"/>
        <v>0</v>
      </c>
      <c r="D21" s="102"/>
      <c r="E21" s="102"/>
      <c r="F21" s="102"/>
      <c r="G21" s="102"/>
      <c r="H21" s="102"/>
      <c r="I21" s="102"/>
      <c r="J21" s="102"/>
      <c r="K21" s="102"/>
      <c r="L21" s="102"/>
      <c r="M21" s="102"/>
      <c r="N21" s="102"/>
      <c r="O21" s="102"/>
      <c r="P21" s="102"/>
      <c r="Q21" s="102"/>
      <c r="R21" s="102"/>
      <c r="S21" s="102"/>
      <c r="T21" s="102"/>
      <c r="U21" s="102"/>
      <c r="V21" s="102"/>
      <c r="W21" s="102"/>
      <c r="X21" s="102"/>
      <c r="Y21" s="59"/>
    </row>
    <row r="22" s="17" customFormat="1" ht="17.25" customHeight="1" spans="1:25">
      <c r="A22" s="65"/>
      <c r="B22" s="283"/>
      <c r="C22" s="102">
        <f t="shared" si="0"/>
        <v>0</v>
      </c>
      <c r="D22" s="102"/>
      <c r="E22" s="102"/>
      <c r="F22" s="102"/>
      <c r="G22" s="102"/>
      <c r="H22" s="102"/>
      <c r="I22" s="102"/>
      <c r="J22" s="102"/>
      <c r="K22" s="102"/>
      <c r="L22" s="102"/>
      <c r="M22" s="102"/>
      <c r="N22" s="102"/>
      <c r="O22" s="102"/>
      <c r="P22" s="102"/>
      <c r="Q22" s="102"/>
      <c r="R22" s="102"/>
      <c r="S22" s="102"/>
      <c r="T22" s="102"/>
      <c r="U22" s="102"/>
      <c r="V22" s="102"/>
      <c r="W22" s="102"/>
      <c r="X22" s="102"/>
      <c r="Y22" s="59"/>
    </row>
    <row r="23" s="17" customFormat="1" ht="17.25" customHeight="1" spans="1:25">
      <c r="A23" s="65"/>
      <c r="B23" s="283"/>
      <c r="C23" s="102">
        <f t="shared" si="0"/>
        <v>0</v>
      </c>
      <c r="D23" s="102"/>
      <c r="E23" s="102"/>
      <c r="F23" s="102"/>
      <c r="G23" s="102"/>
      <c r="H23" s="102"/>
      <c r="I23" s="102"/>
      <c r="J23" s="102"/>
      <c r="K23" s="102"/>
      <c r="L23" s="102"/>
      <c r="M23" s="102"/>
      <c r="N23" s="102"/>
      <c r="O23" s="102"/>
      <c r="P23" s="102"/>
      <c r="Q23" s="102"/>
      <c r="R23" s="102"/>
      <c r="S23" s="102"/>
      <c r="T23" s="102"/>
      <c r="U23" s="102"/>
      <c r="V23" s="102"/>
      <c r="W23" s="102"/>
      <c r="X23" s="102"/>
      <c r="Y23" s="59"/>
    </row>
    <row r="24" s="17" customFormat="1" ht="17.25" customHeight="1" spans="1:25">
      <c r="A24" s="65"/>
      <c r="B24" s="283"/>
      <c r="C24" s="102">
        <f t="shared" si="0"/>
        <v>0</v>
      </c>
      <c r="D24" s="102"/>
      <c r="E24" s="102"/>
      <c r="F24" s="102"/>
      <c r="G24" s="102"/>
      <c r="H24" s="102"/>
      <c r="I24" s="102"/>
      <c r="J24" s="102"/>
      <c r="K24" s="102"/>
      <c r="L24" s="102"/>
      <c r="M24" s="102"/>
      <c r="N24" s="102"/>
      <c r="O24" s="102"/>
      <c r="P24" s="102"/>
      <c r="Q24" s="102"/>
      <c r="R24" s="102"/>
      <c r="S24" s="102"/>
      <c r="T24" s="102"/>
      <c r="U24" s="102"/>
      <c r="V24" s="102"/>
      <c r="W24" s="102"/>
      <c r="X24" s="102"/>
      <c r="Y24" s="59"/>
    </row>
    <row r="25" s="17" customFormat="1" ht="17.25" customHeight="1" spans="1:25">
      <c r="A25" s="65"/>
      <c r="B25" s="283"/>
      <c r="C25" s="102">
        <f t="shared" si="0"/>
        <v>0</v>
      </c>
      <c r="D25" s="102"/>
      <c r="E25" s="102"/>
      <c r="F25" s="102"/>
      <c r="G25" s="102"/>
      <c r="H25" s="102"/>
      <c r="I25" s="102"/>
      <c r="J25" s="102"/>
      <c r="K25" s="102"/>
      <c r="L25" s="102"/>
      <c r="M25" s="102"/>
      <c r="N25" s="102"/>
      <c r="O25" s="102"/>
      <c r="P25" s="102"/>
      <c r="Q25" s="102"/>
      <c r="R25" s="102"/>
      <c r="S25" s="102"/>
      <c r="T25" s="102"/>
      <c r="U25" s="102"/>
      <c r="V25" s="102"/>
      <c r="W25" s="102"/>
      <c r="X25" s="102"/>
      <c r="Y25" s="59"/>
    </row>
    <row r="26" s="17" customFormat="1" ht="17.25" customHeight="1" spans="1:25">
      <c r="A26" s="65"/>
      <c r="B26" s="283"/>
      <c r="C26" s="102">
        <f t="shared" si="0"/>
        <v>0</v>
      </c>
      <c r="D26" s="102"/>
      <c r="E26" s="102"/>
      <c r="F26" s="102"/>
      <c r="G26" s="102"/>
      <c r="H26" s="102"/>
      <c r="I26" s="102"/>
      <c r="J26" s="102"/>
      <c r="K26" s="102"/>
      <c r="L26" s="102"/>
      <c r="M26" s="102"/>
      <c r="N26" s="102"/>
      <c r="O26" s="102"/>
      <c r="P26" s="102"/>
      <c r="Q26" s="102"/>
      <c r="R26" s="102"/>
      <c r="S26" s="102"/>
      <c r="T26" s="102"/>
      <c r="U26" s="102"/>
      <c r="V26" s="102"/>
      <c r="W26" s="102"/>
      <c r="X26" s="102"/>
      <c r="Y26" s="59"/>
    </row>
    <row r="27" s="17" customFormat="1" ht="17.25" customHeight="1" spans="1:25">
      <c r="A27" s="65"/>
      <c r="B27" s="283"/>
      <c r="C27" s="102">
        <f t="shared" si="0"/>
        <v>0</v>
      </c>
      <c r="D27" s="102"/>
      <c r="E27" s="102"/>
      <c r="F27" s="102"/>
      <c r="G27" s="102"/>
      <c r="H27" s="102"/>
      <c r="I27" s="102"/>
      <c r="J27" s="102"/>
      <c r="K27" s="102"/>
      <c r="L27" s="102"/>
      <c r="M27" s="102"/>
      <c r="N27" s="102"/>
      <c r="O27" s="102"/>
      <c r="P27" s="102"/>
      <c r="Q27" s="102"/>
      <c r="R27" s="102"/>
      <c r="S27" s="102"/>
      <c r="T27" s="102"/>
      <c r="U27" s="102"/>
      <c r="V27" s="102"/>
      <c r="W27" s="102"/>
      <c r="X27" s="102"/>
      <c r="Y27" s="59"/>
    </row>
    <row r="28" s="17" customFormat="1" ht="17.25" customHeight="1" spans="1:25">
      <c r="A28" s="65"/>
      <c r="B28" s="283"/>
      <c r="C28" s="102">
        <f t="shared" si="0"/>
        <v>0</v>
      </c>
      <c r="D28" s="102"/>
      <c r="E28" s="102"/>
      <c r="F28" s="102"/>
      <c r="G28" s="102"/>
      <c r="H28" s="102"/>
      <c r="I28" s="102"/>
      <c r="J28" s="102"/>
      <c r="K28" s="102"/>
      <c r="L28" s="102"/>
      <c r="M28" s="102"/>
      <c r="N28" s="102"/>
      <c r="O28" s="102"/>
      <c r="P28" s="102"/>
      <c r="Q28" s="102"/>
      <c r="R28" s="102"/>
      <c r="S28" s="102"/>
      <c r="T28" s="102"/>
      <c r="U28" s="102"/>
      <c r="V28" s="102"/>
      <c r="W28" s="102"/>
      <c r="X28" s="102"/>
      <c r="Y28" s="59"/>
    </row>
    <row r="29" s="17" customFormat="1" ht="17.25" customHeight="1" spans="1:25">
      <c r="A29" s="65"/>
      <c r="B29" s="283"/>
      <c r="C29" s="102">
        <f t="shared" si="0"/>
        <v>0</v>
      </c>
      <c r="D29" s="102"/>
      <c r="E29" s="102"/>
      <c r="F29" s="102"/>
      <c r="G29" s="102"/>
      <c r="H29" s="102"/>
      <c r="I29" s="102"/>
      <c r="J29" s="102"/>
      <c r="K29" s="102"/>
      <c r="L29" s="102"/>
      <c r="M29" s="102"/>
      <c r="N29" s="102"/>
      <c r="O29" s="102"/>
      <c r="P29" s="102"/>
      <c r="Q29" s="102"/>
      <c r="R29" s="102"/>
      <c r="S29" s="102"/>
      <c r="T29" s="102"/>
      <c r="U29" s="102"/>
      <c r="V29" s="102"/>
      <c r="W29" s="102"/>
      <c r="X29" s="102"/>
      <c r="Y29" s="59"/>
    </row>
    <row r="30" s="17" customFormat="1" ht="17.25" customHeight="1" spans="1:25">
      <c r="A30" s="65"/>
      <c r="B30" s="283"/>
      <c r="C30" s="102">
        <f t="shared" si="0"/>
        <v>0</v>
      </c>
      <c r="D30" s="102"/>
      <c r="E30" s="102"/>
      <c r="F30" s="102"/>
      <c r="G30" s="102"/>
      <c r="H30" s="102"/>
      <c r="I30" s="102"/>
      <c r="J30" s="102"/>
      <c r="K30" s="102"/>
      <c r="L30" s="102"/>
      <c r="M30" s="102"/>
      <c r="N30" s="102"/>
      <c r="O30" s="102"/>
      <c r="P30" s="102"/>
      <c r="Q30" s="102"/>
      <c r="R30" s="102"/>
      <c r="S30" s="102"/>
      <c r="T30" s="102"/>
      <c r="U30" s="102"/>
      <c r="V30" s="102"/>
      <c r="W30" s="102"/>
      <c r="X30" s="102"/>
      <c r="Y30" s="59"/>
    </row>
    <row r="31" s="17" customFormat="1" ht="17.25" customHeight="1" spans="1:25">
      <c r="A31" s="65"/>
      <c r="B31" s="283"/>
      <c r="C31" s="102">
        <f t="shared" si="0"/>
        <v>0</v>
      </c>
      <c r="D31" s="102"/>
      <c r="E31" s="102"/>
      <c r="F31" s="102"/>
      <c r="G31" s="102"/>
      <c r="H31" s="102"/>
      <c r="I31" s="102"/>
      <c r="J31" s="102"/>
      <c r="K31" s="102"/>
      <c r="L31" s="102"/>
      <c r="M31" s="102"/>
      <c r="N31" s="102"/>
      <c r="O31" s="102"/>
      <c r="P31" s="102"/>
      <c r="Q31" s="102"/>
      <c r="R31" s="102"/>
      <c r="S31" s="102"/>
      <c r="T31" s="102"/>
      <c r="U31" s="102"/>
      <c r="V31" s="102"/>
      <c r="W31" s="102"/>
      <c r="X31" s="102"/>
      <c r="Y31" s="59"/>
    </row>
    <row r="32" s="17" customFormat="1" ht="17.25" customHeight="1" spans="1:25">
      <c r="A32" s="70"/>
      <c r="B32" s="283"/>
      <c r="C32" s="102">
        <f t="shared" si="0"/>
        <v>0</v>
      </c>
      <c r="D32" s="102"/>
      <c r="E32" s="102"/>
      <c r="F32" s="102"/>
      <c r="G32" s="102"/>
      <c r="H32" s="102"/>
      <c r="I32" s="102"/>
      <c r="J32" s="102"/>
      <c r="K32" s="102"/>
      <c r="L32" s="102"/>
      <c r="M32" s="102"/>
      <c r="N32" s="102"/>
      <c r="O32" s="102"/>
      <c r="P32" s="102"/>
      <c r="Q32" s="102"/>
      <c r="R32" s="102"/>
      <c r="S32" s="102"/>
      <c r="T32" s="102"/>
      <c r="U32" s="102"/>
      <c r="V32" s="102"/>
      <c r="W32" s="102"/>
      <c r="X32" s="102"/>
      <c r="Y32" s="59"/>
    </row>
    <row r="33" s="17" customFormat="1" ht="17.25" customHeight="1" spans="1:25">
      <c r="A33" s="65"/>
      <c r="B33" s="283"/>
      <c r="C33" s="102">
        <f t="shared" si="0"/>
        <v>0</v>
      </c>
      <c r="D33" s="102"/>
      <c r="E33" s="102"/>
      <c r="F33" s="102"/>
      <c r="G33" s="102"/>
      <c r="H33" s="102"/>
      <c r="I33" s="102"/>
      <c r="J33" s="102"/>
      <c r="K33" s="102"/>
      <c r="L33" s="102"/>
      <c r="M33" s="102"/>
      <c r="N33" s="102"/>
      <c r="O33" s="102"/>
      <c r="P33" s="102"/>
      <c r="Q33" s="102"/>
      <c r="R33" s="102"/>
      <c r="S33" s="102"/>
      <c r="T33" s="102"/>
      <c r="U33" s="102"/>
      <c r="V33" s="102"/>
      <c r="W33" s="102"/>
      <c r="X33" s="102"/>
      <c r="Y33" s="59"/>
    </row>
    <row r="34" s="17" customFormat="1" ht="17.25" customHeight="1" spans="1:25">
      <c r="A34" s="70"/>
      <c r="B34" s="283"/>
      <c r="C34" s="102">
        <f t="shared" si="0"/>
        <v>0</v>
      </c>
      <c r="D34" s="102"/>
      <c r="E34" s="102"/>
      <c r="F34" s="102"/>
      <c r="G34" s="102"/>
      <c r="H34" s="102"/>
      <c r="I34" s="102"/>
      <c r="J34" s="102"/>
      <c r="K34" s="102"/>
      <c r="L34" s="102"/>
      <c r="M34" s="102"/>
      <c r="N34" s="102"/>
      <c r="O34" s="102"/>
      <c r="P34" s="102"/>
      <c r="Q34" s="102"/>
      <c r="R34" s="102"/>
      <c r="S34" s="102"/>
      <c r="T34" s="102"/>
      <c r="U34" s="102"/>
      <c r="V34" s="102"/>
      <c r="W34" s="102"/>
      <c r="X34" s="102"/>
      <c r="Y34" s="59"/>
    </row>
    <row r="35" s="17" customFormat="1" ht="17.25" customHeight="1" spans="1:25">
      <c r="A35" s="70"/>
      <c r="B35" s="283"/>
      <c r="C35" s="102">
        <f t="shared" si="0"/>
        <v>0</v>
      </c>
      <c r="D35" s="102"/>
      <c r="E35" s="102"/>
      <c r="F35" s="102"/>
      <c r="G35" s="102"/>
      <c r="H35" s="102"/>
      <c r="I35" s="102"/>
      <c r="J35" s="102"/>
      <c r="K35" s="102"/>
      <c r="L35" s="102"/>
      <c r="M35" s="102"/>
      <c r="N35" s="102"/>
      <c r="O35" s="102"/>
      <c r="P35" s="102"/>
      <c r="Q35" s="102"/>
      <c r="R35" s="102"/>
      <c r="S35" s="102"/>
      <c r="T35" s="102"/>
      <c r="U35" s="102"/>
      <c r="V35" s="102"/>
      <c r="W35" s="102"/>
      <c r="X35" s="102"/>
      <c r="Y35" s="59"/>
    </row>
    <row r="36" s="17" customFormat="1" ht="17.25" customHeight="1" spans="1:25">
      <c r="A36" s="70"/>
      <c r="B36" s="283"/>
      <c r="C36" s="102">
        <f t="shared" si="0"/>
        <v>0</v>
      </c>
      <c r="D36" s="102"/>
      <c r="E36" s="102"/>
      <c r="F36" s="102"/>
      <c r="G36" s="102"/>
      <c r="H36" s="102"/>
      <c r="I36" s="102"/>
      <c r="J36" s="102"/>
      <c r="K36" s="102"/>
      <c r="L36" s="102"/>
      <c r="M36" s="102"/>
      <c r="N36" s="102"/>
      <c r="O36" s="102"/>
      <c r="P36" s="102"/>
      <c r="Q36" s="102"/>
      <c r="R36" s="102"/>
      <c r="S36" s="102"/>
      <c r="T36" s="102"/>
      <c r="U36" s="102"/>
      <c r="V36" s="102"/>
      <c r="W36" s="102"/>
      <c r="X36" s="102"/>
      <c r="Y36" s="59"/>
    </row>
    <row r="37" s="17" customFormat="1" ht="17.25" customHeight="1" spans="1:25">
      <c r="A37" s="70"/>
      <c r="B37" s="283"/>
      <c r="C37" s="102">
        <f t="shared" si="0"/>
        <v>0</v>
      </c>
      <c r="D37" s="102"/>
      <c r="E37" s="102"/>
      <c r="F37" s="102"/>
      <c r="G37" s="102"/>
      <c r="H37" s="102"/>
      <c r="I37" s="102"/>
      <c r="J37" s="102"/>
      <c r="K37" s="102"/>
      <c r="L37" s="102"/>
      <c r="M37" s="102"/>
      <c r="N37" s="102"/>
      <c r="O37" s="102"/>
      <c r="P37" s="102"/>
      <c r="Q37" s="102"/>
      <c r="R37" s="102"/>
      <c r="S37" s="102"/>
      <c r="T37" s="102"/>
      <c r="U37" s="102"/>
      <c r="V37" s="102"/>
      <c r="W37" s="102"/>
      <c r="X37" s="102"/>
      <c r="Y37" s="59"/>
    </row>
    <row r="38" s="17" customFormat="1" ht="17.25" customHeight="1" spans="1:25">
      <c r="A38" s="70"/>
      <c r="B38" s="283"/>
      <c r="C38" s="102">
        <f t="shared" si="0"/>
        <v>0</v>
      </c>
      <c r="D38" s="102"/>
      <c r="E38" s="102"/>
      <c r="F38" s="102"/>
      <c r="G38" s="102"/>
      <c r="H38" s="102"/>
      <c r="I38" s="102"/>
      <c r="J38" s="102"/>
      <c r="K38" s="102"/>
      <c r="L38" s="102"/>
      <c r="M38" s="102"/>
      <c r="N38" s="102"/>
      <c r="O38" s="102"/>
      <c r="P38" s="102"/>
      <c r="Q38" s="102"/>
      <c r="R38" s="102"/>
      <c r="S38" s="102"/>
      <c r="T38" s="102"/>
      <c r="U38" s="102"/>
      <c r="V38" s="102"/>
      <c r="W38" s="102"/>
      <c r="X38" s="102"/>
      <c r="Y38" s="59"/>
    </row>
    <row r="39" s="17" customFormat="1" ht="17.25" customHeight="1" spans="1:25">
      <c r="A39" s="70"/>
      <c r="B39" s="283"/>
      <c r="C39" s="102">
        <f t="shared" si="0"/>
        <v>0</v>
      </c>
      <c r="D39" s="102"/>
      <c r="E39" s="102"/>
      <c r="F39" s="102"/>
      <c r="G39" s="102"/>
      <c r="H39" s="102"/>
      <c r="I39" s="102"/>
      <c r="J39" s="102"/>
      <c r="K39" s="102"/>
      <c r="L39" s="102"/>
      <c r="M39" s="102"/>
      <c r="N39" s="102"/>
      <c r="O39" s="102"/>
      <c r="P39" s="102"/>
      <c r="Q39" s="102"/>
      <c r="R39" s="102"/>
      <c r="S39" s="102"/>
      <c r="T39" s="102"/>
      <c r="U39" s="102"/>
      <c r="V39" s="102"/>
      <c r="W39" s="102"/>
      <c r="X39" s="102"/>
      <c r="Y39" s="59"/>
    </row>
    <row r="40" s="17" customFormat="1" ht="17.25" customHeight="1" spans="1:25">
      <c r="A40" s="65"/>
      <c r="B40" s="283"/>
      <c r="C40" s="102">
        <f t="shared" si="0"/>
        <v>0</v>
      </c>
      <c r="D40" s="102"/>
      <c r="E40" s="102"/>
      <c r="F40" s="102"/>
      <c r="G40" s="102"/>
      <c r="H40" s="102"/>
      <c r="I40" s="102"/>
      <c r="J40" s="102"/>
      <c r="K40" s="102"/>
      <c r="L40" s="102"/>
      <c r="M40" s="102"/>
      <c r="N40" s="102"/>
      <c r="O40" s="102"/>
      <c r="P40" s="102"/>
      <c r="Q40" s="102"/>
      <c r="R40" s="102"/>
      <c r="S40" s="102"/>
      <c r="T40" s="102"/>
      <c r="U40" s="102"/>
      <c r="V40" s="102"/>
      <c r="W40" s="102"/>
      <c r="X40" s="102"/>
      <c r="Y40" s="59"/>
    </row>
    <row r="41" s="17" customFormat="1" ht="17.25" customHeight="1" spans="1:25">
      <c r="A41" s="65"/>
      <c r="B41" s="283"/>
      <c r="C41" s="102">
        <f t="shared" si="0"/>
        <v>0</v>
      </c>
      <c r="D41" s="102"/>
      <c r="E41" s="102"/>
      <c r="F41" s="102"/>
      <c r="G41" s="102"/>
      <c r="H41" s="102"/>
      <c r="I41" s="102"/>
      <c r="J41" s="102"/>
      <c r="K41" s="102"/>
      <c r="L41" s="102"/>
      <c r="M41" s="102"/>
      <c r="N41" s="102"/>
      <c r="O41" s="102"/>
      <c r="P41" s="102"/>
      <c r="Q41" s="102"/>
      <c r="R41" s="102"/>
      <c r="S41" s="102"/>
      <c r="T41" s="102"/>
      <c r="U41" s="102"/>
      <c r="V41" s="102"/>
      <c r="W41" s="102"/>
      <c r="X41" s="102"/>
      <c r="Y41" s="59"/>
    </row>
    <row r="42" s="17" customFormat="1" ht="17.25" customHeight="1" spans="1:25">
      <c r="A42" s="65"/>
      <c r="B42" s="283"/>
      <c r="C42" s="102">
        <f t="shared" si="0"/>
        <v>0</v>
      </c>
      <c r="D42" s="102"/>
      <c r="E42" s="102"/>
      <c r="F42" s="102"/>
      <c r="G42" s="102"/>
      <c r="H42" s="102"/>
      <c r="I42" s="102"/>
      <c r="J42" s="102"/>
      <c r="K42" s="102"/>
      <c r="L42" s="102"/>
      <c r="M42" s="102"/>
      <c r="N42" s="102"/>
      <c r="O42" s="102"/>
      <c r="P42" s="102"/>
      <c r="Q42" s="102"/>
      <c r="R42" s="102"/>
      <c r="S42" s="102"/>
      <c r="T42" s="102"/>
      <c r="U42" s="102"/>
      <c r="V42" s="102"/>
      <c r="W42" s="102"/>
      <c r="X42" s="102"/>
      <c r="Y42" s="59"/>
    </row>
    <row r="43" s="17" customFormat="1" ht="17.25" customHeight="1" spans="1:25">
      <c r="A43" s="65"/>
      <c r="B43" s="283"/>
      <c r="C43" s="102">
        <f t="shared" ref="C43:C106" si="1">SUM(D43:X43)</f>
        <v>0</v>
      </c>
      <c r="D43" s="102"/>
      <c r="E43" s="102"/>
      <c r="F43" s="102"/>
      <c r="G43" s="102"/>
      <c r="H43" s="102"/>
      <c r="I43" s="102"/>
      <c r="J43" s="102"/>
      <c r="K43" s="102"/>
      <c r="L43" s="102"/>
      <c r="M43" s="102"/>
      <c r="N43" s="102"/>
      <c r="O43" s="102"/>
      <c r="P43" s="102"/>
      <c r="Q43" s="102"/>
      <c r="R43" s="102"/>
      <c r="S43" s="102"/>
      <c r="T43" s="102"/>
      <c r="U43" s="102"/>
      <c r="V43" s="102"/>
      <c r="W43" s="102"/>
      <c r="X43" s="102"/>
      <c r="Y43" s="59"/>
    </row>
    <row r="44" s="17" customFormat="1" ht="17.25" customHeight="1" spans="1:25">
      <c r="A44" s="65"/>
      <c r="B44" s="283"/>
      <c r="C44" s="102">
        <f t="shared" si="1"/>
        <v>0</v>
      </c>
      <c r="D44" s="102"/>
      <c r="E44" s="102"/>
      <c r="F44" s="102"/>
      <c r="G44" s="102"/>
      <c r="H44" s="102"/>
      <c r="I44" s="102"/>
      <c r="J44" s="102"/>
      <c r="K44" s="102"/>
      <c r="L44" s="102"/>
      <c r="M44" s="102"/>
      <c r="N44" s="102"/>
      <c r="O44" s="102"/>
      <c r="P44" s="102"/>
      <c r="Q44" s="102"/>
      <c r="R44" s="102"/>
      <c r="S44" s="102"/>
      <c r="T44" s="102"/>
      <c r="U44" s="102"/>
      <c r="V44" s="102"/>
      <c r="W44" s="102"/>
      <c r="X44" s="102"/>
      <c r="Y44" s="59"/>
    </row>
    <row r="45" s="17" customFormat="1" ht="17.25" customHeight="1" spans="1:25">
      <c r="A45" s="65"/>
      <c r="B45" s="283"/>
      <c r="C45" s="102">
        <f t="shared" si="1"/>
        <v>0</v>
      </c>
      <c r="D45" s="102"/>
      <c r="E45" s="102"/>
      <c r="F45" s="102"/>
      <c r="G45" s="102"/>
      <c r="H45" s="102"/>
      <c r="I45" s="102"/>
      <c r="J45" s="102"/>
      <c r="K45" s="102"/>
      <c r="L45" s="102"/>
      <c r="M45" s="102"/>
      <c r="N45" s="102"/>
      <c r="O45" s="102"/>
      <c r="P45" s="102"/>
      <c r="Q45" s="102"/>
      <c r="R45" s="102"/>
      <c r="S45" s="102"/>
      <c r="T45" s="102"/>
      <c r="U45" s="102"/>
      <c r="V45" s="102"/>
      <c r="W45" s="102"/>
      <c r="X45" s="102"/>
      <c r="Y45" s="59"/>
    </row>
    <row r="46" s="17" customFormat="1" ht="17.25" customHeight="1" spans="1:25">
      <c r="A46" s="65"/>
      <c r="B46" s="283"/>
      <c r="C46" s="102">
        <f t="shared" si="1"/>
        <v>0</v>
      </c>
      <c r="D46" s="102"/>
      <c r="E46" s="102"/>
      <c r="F46" s="102"/>
      <c r="G46" s="102"/>
      <c r="H46" s="102"/>
      <c r="I46" s="102"/>
      <c r="J46" s="102"/>
      <c r="K46" s="102"/>
      <c r="L46" s="102"/>
      <c r="M46" s="102"/>
      <c r="N46" s="102"/>
      <c r="O46" s="102"/>
      <c r="P46" s="102"/>
      <c r="Q46" s="102"/>
      <c r="R46" s="102"/>
      <c r="S46" s="102"/>
      <c r="T46" s="102"/>
      <c r="U46" s="102"/>
      <c r="V46" s="102"/>
      <c r="W46" s="102"/>
      <c r="X46" s="102"/>
      <c r="Y46" s="59"/>
    </row>
    <row r="47" s="17" customFormat="1" ht="17.25" customHeight="1" spans="1:25">
      <c r="A47" s="65"/>
      <c r="B47" s="283"/>
      <c r="C47" s="102">
        <f t="shared" si="1"/>
        <v>0</v>
      </c>
      <c r="D47" s="102"/>
      <c r="E47" s="102"/>
      <c r="F47" s="102"/>
      <c r="G47" s="102"/>
      <c r="H47" s="102"/>
      <c r="I47" s="102"/>
      <c r="J47" s="102"/>
      <c r="K47" s="102"/>
      <c r="L47" s="102"/>
      <c r="M47" s="102"/>
      <c r="N47" s="102"/>
      <c r="O47" s="102"/>
      <c r="P47" s="102"/>
      <c r="Q47" s="102"/>
      <c r="R47" s="102"/>
      <c r="S47" s="102"/>
      <c r="T47" s="102"/>
      <c r="U47" s="102"/>
      <c r="V47" s="102"/>
      <c r="W47" s="102"/>
      <c r="X47" s="102"/>
      <c r="Y47" s="59"/>
    </row>
    <row r="48" s="17" customFormat="1" ht="17.25" customHeight="1" spans="1:25">
      <c r="A48" s="65"/>
      <c r="B48" s="283"/>
      <c r="C48" s="102">
        <f t="shared" si="1"/>
        <v>0</v>
      </c>
      <c r="D48" s="102"/>
      <c r="E48" s="102"/>
      <c r="F48" s="102"/>
      <c r="G48" s="102"/>
      <c r="H48" s="102"/>
      <c r="I48" s="102"/>
      <c r="J48" s="102"/>
      <c r="K48" s="102"/>
      <c r="L48" s="102"/>
      <c r="M48" s="102"/>
      <c r="N48" s="102"/>
      <c r="O48" s="102"/>
      <c r="P48" s="102"/>
      <c r="Q48" s="102"/>
      <c r="R48" s="102"/>
      <c r="S48" s="102"/>
      <c r="T48" s="102"/>
      <c r="U48" s="102"/>
      <c r="V48" s="102"/>
      <c r="W48" s="102"/>
      <c r="X48" s="102"/>
      <c r="Y48" s="59"/>
    </row>
    <row r="49" s="17" customFormat="1" ht="17.25" customHeight="1" spans="1:25">
      <c r="A49" s="65"/>
      <c r="B49" s="283"/>
      <c r="C49" s="102">
        <f t="shared" si="1"/>
        <v>0</v>
      </c>
      <c r="D49" s="102"/>
      <c r="E49" s="102"/>
      <c r="F49" s="102"/>
      <c r="G49" s="102"/>
      <c r="H49" s="102"/>
      <c r="I49" s="102"/>
      <c r="J49" s="102"/>
      <c r="K49" s="102"/>
      <c r="L49" s="102"/>
      <c r="M49" s="102"/>
      <c r="N49" s="102"/>
      <c r="O49" s="102"/>
      <c r="P49" s="102"/>
      <c r="Q49" s="102"/>
      <c r="R49" s="102"/>
      <c r="S49" s="102"/>
      <c r="T49" s="102"/>
      <c r="U49" s="102"/>
      <c r="V49" s="102"/>
      <c r="W49" s="102"/>
      <c r="X49" s="102"/>
      <c r="Y49" s="59"/>
    </row>
    <row r="50" s="17" customFormat="1" ht="17.25" customHeight="1" spans="1:25">
      <c r="A50" s="65"/>
      <c r="B50" s="283"/>
      <c r="C50" s="102">
        <f t="shared" si="1"/>
        <v>0</v>
      </c>
      <c r="D50" s="102"/>
      <c r="E50" s="102"/>
      <c r="F50" s="102"/>
      <c r="G50" s="102"/>
      <c r="H50" s="102"/>
      <c r="I50" s="102"/>
      <c r="J50" s="102"/>
      <c r="K50" s="102"/>
      <c r="L50" s="102"/>
      <c r="M50" s="102"/>
      <c r="N50" s="102"/>
      <c r="O50" s="102"/>
      <c r="P50" s="102"/>
      <c r="Q50" s="102"/>
      <c r="R50" s="102"/>
      <c r="S50" s="102"/>
      <c r="T50" s="102"/>
      <c r="U50" s="102"/>
      <c r="V50" s="102"/>
      <c r="W50" s="102"/>
      <c r="X50" s="102"/>
      <c r="Y50" s="59"/>
    </row>
    <row r="51" s="17" customFormat="1" ht="17.25" customHeight="1" spans="1:25">
      <c r="A51" s="65"/>
      <c r="B51" s="283"/>
      <c r="C51" s="102">
        <f t="shared" si="1"/>
        <v>0</v>
      </c>
      <c r="D51" s="102"/>
      <c r="E51" s="102"/>
      <c r="F51" s="102"/>
      <c r="G51" s="102"/>
      <c r="H51" s="102"/>
      <c r="I51" s="102"/>
      <c r="J51" s="102"/>
      <c r="K51" s="102"/>
      <c r="L51" s="102"/>
      <c r="M51" s="102"/>
      <c r="N51" s="102"/>
      <c r="O51" s="102"/>
      <c r="P51" s="102"/>
      <c r="Q51" s="102"/>
      <c r="R51" s="102"/>
      <c r="S51" s="102"/>
      <c r="T51" s="102"/>
      <c r="U51" s="102"/>
      <c r="V51" s="102"/>
      <c r="W51" s="102"/>
      <c r="X51" s="102"/>
      <c r="Y51" s="59"/>
    </row>
    <row r="52" s="17" customFormat="1" ht="17.25" customHeight="1" spans="1:25">
      <c r="A52" s="65"/>
      <c r="B52" s="283"/>
      <c r="C52" s="102">
        <f t="shared" si="1"/>
        <v>0</v>
      </c>
      <c r="D52" s="102"/>
      <c r="E52" s="102"/>
      <c r="F52" s="102"/>
      <c r="G52" s="102"/>
      <c r="H52" s="102"/>
      <c r="I52" s="102"/>
      <c r="J52" s="102"/>
      <c r="K52" s="102"/>
      <c r="L52" s="102"/>
      <c r="M52" s="102"/>
      <c r="N52" s="102"/>
      <c r="O52" s="102"/>
      <c r="P52" s="102"/>
      <c r="Q52" s="102"/>
      <c r="R52" s="102"/>
      <c r="S52" s="102"/>
      <c r="T52" s="102"/>
      <c r="U52" s="102"/>
      <c r="V52" s="102"/>
      <c r="W52" s="102"/>
      <c r="X52" s="102"/>
      <c r="Y52" s="59"/>
    </row>
    <row r="53" s="17" customFormat="1" ht="17.25" customHeight="1" spans="1:25">
      <c r="A53" s="65"/>
      <c r="B53" s="283"/>
      <c r="C53" s="102">
        <f t="shared" si="1"/>
        <v>0</v>
      </c>
      <c r="D53" s="102"/>
      <c r="E53" s="102"/>
      <c r="F53" s="102"/>
      <c r="G53" s="102"/>
      <c r="H53" s="102"/>
      <c r="I53" s="102"/>
      <c r="J53" s="102"/>
      <c r="K53" s="102"/>
      <c r="L53" s="102"/>
      <c r="M53" s="102"/>
      <c r="N53" s="102"/>
      <c r="O53" s="102"/>
      <c r="P53" s="102"/>
      <c r="Q53" s="102"/>
      <c r="R53" s="102"/>
      <c r="S53" s="102"/>
      <c r="T53" s="102"/>
      <c r="U53" s="102"/>
      <c r="V53" s="102"/>
      <c r="W53" s="102"/>
      <c r="X53" s="102"/>
      <c r="Y53" s="59"/>
    </row>
    <row r="54" s="17" customFormat="1" ht="17.25" customHeight="1" spans="1:25">
      <c r="A54" s="65"/>
      <c r="B54" s="283"/>
      <c r="C54" s="102">
        <f t="shared" si="1"/>
        <v>0</v>
      </c>
      <c r="D54" s="102"/>
      <c r="E54" s="102"/>
      <c r="F54" s="102"/>
      <c r="G54" s="102"/>
      <c r="H54" s="102"/>
      <c r="I54" s="102"/>
      <c r="J54" s="102"/>
      <c r="K54" s="102"/>
      <c r="L54" s="102"/>
      <c r="M54" s="102"/>
      <c r="N54" s="102"/>
      <c r="O54" s="102"/>
      <c r="P54" s="102"/>
      <c r="Q54" s="102"/>
      <c r="R54" s="102"/>
      <c r="S54" s="102"/>
      <c r="T54" s="102"/>
      <c r="U54" s="102"/>
      <c r="V54" s="102"/>
      <c r="W54" s="102"/>
      <c r="X54" s="102"/>
      <c r="Y54" s="59"/>
    </row>
    <row r="55" s="17" customFormat="1" ht="17.25" customHeight="1" spans="1:25">
      <c r="A55" s="65"/>
      <c r="B55" s="283"/>
      <c r="C55" s="102">
        <f t="shared" si="1"/>
        <v>0</v>
      </c>
      <c r="D55" s="102"/>
      <c r="E55" s="102"/>
      <c r="F55" s="102"/>
      <c r="G55" s="102"/>
      <c r="H55" s="102"/>
      <c r="I55" s="102"/>
      <c r="J55" s="102"/>
      <c r="K55" s="102"/>
      <c r="L55" s="102"/>
      <c r="M55" s="102"/>
      <c r="N55" s="102"/>
      <c r="O55" s="102"/>
      <c r="P55" s="102"/>
      <c r="Q55" s="102"/>
      <c r="R55" s="102"/>
      <c r="S55" s="102"/>
      <c r="T55" s="102"/>
      <c r="U55" s="102"/>
      <c r="V55" s="102"/>
      <c r="W55" s="102"/>
      <c r="X55" s="102"/>
      <c r="Y55" s="59"/>
    </row>
    <row r="56" s="17" customFormat="1" ht="17.25" customHeight="1" spans="1:25">
      <c r="A56" s="65"/>
      <c r="B56" s="283"/>
      <c r="C56" s="102">
        <f t="shared" si="1"/>
        <v>0</v>
      </c>
      <c r="D56" s="102"/>
      <c r="E56" s="102"/>
      <c r="F56" s="102"/>
      <c r="G56" s="102"/>
      <c r="H56" s="102"/>
      <c r="I56" s="102"/>
      <c r="J56" s="102"/>
      <c r="K56" s="102"/>
      <c r="L56" s="102"/>
      <c r="M56" s="102"/>
      <c r="N56" s="102"/>
      <c r="O56" s="102"/>
      <c r="P56" s="102"/>
      <c r="Q56" s="102"/>
      <c r="R56" s="102"/>
      <c r="S56" s="102"/>
      <c r="T56" s="102"/>
      <c r="U56" s="102"/>
      <c r="V56" s="102"/>
      <c r="W56" s="102"/>
      <c r="X56" s="102"/>
      <c r="Y56" s="59"/>
    </row>
    <row r="57" s="17" customFormat="1" ht="17.25" customHeight="1" spans="1:25">
      <c r="A57" s="65"/>
      <c r="B57" s="283"/>
      <c r="C57" s="102">
        <f t="shared" si="1"/>
        <v>0</v>
      </c>
      <c r="D57" s="102"/>
      <c r="E57" s="102"/>
      <c r="F57" s="102"/>
      <c r="G57" s="102"/>
      <c r="H57" s="102"/>
      <c r="I57" s="102"/>
      <c r="J57" s="102"/>
      <c r="K57" s="102"/>
      <c r="L57" s="102"/>
      <c r="M57" s="102"/>
      <c r="N57" s="102"/>
      <c r="O57" s="102"/>
      <c r="P57" s="102"/>
      <c r="Q57" s="102"/>
      <c r="R57" s="102"/>
      <c r="S57" s="102"/>
      <c r="T57" s="102"/>
      <c r="U57" s="102"/>
      <c r="V57" s="102"/>
      <c r="W57" s="102"/>
      <c r="X57" s="102"/>
      <c r="Y57" s="59"/>
    </row>
    <row r="58" s="17" customFormat="1" ht="17.25" customHeight="1" spans="1:25">
      <c r="A58" s="70"/>
      <c r="B58" s="283"/>
      <c r="C58" s="102">
        <f t="shared" si="1"/>
        <v>0</v>
      </c>
      <c r="D58" s="102"/>
      <c r="E58" s="102"/>
      <c r="F58" s="102"/>
      <c r="G58" s="102"/>
      <c r="H58" s="102"/>
      <c r="I58" s="102"/>
      <c r="J58" s="102"/>
      <c r="K58" s="102"/>
      <c r="L58" s="102"/>
      <c r="M58" s="102"/>
      <c r="N58" s="102"/>
      <c r="O58" s="102"/>
      <c r="P58" s="102"/>
      <c r="Q58" s="102"/>
      <c r="R58" s="102"/>
      <c r="S58" s="102"/>
      <c r="T58" s="102"/>
      <c r="U58" s="102"/>
      <c r="V58" s="102"/>
      <c r="W58" s="102"/>
      <c r="X58" s="102"/>
      <c r="Y58" s="59"/>
    </row>
    <row r="59" s="17" customFormat="1" ht="17.25" customHeight="1" spans="1:25">
      <c r="A59" s="65"/>
      <c r="B59" s="283"/>
      <c r="C59" s="102">
        <f t="shared" si="1"/>
        <v>0</v>
      </c>
      <c r="D59" s="102"/>
      <c r="E59" s="102"/>
      <c r="F59" s="102"/>
      <c r="G59" s="102"/>
      <c r="H59" s="102"/>
      <c r="I59" s="102"/>
      <c r="J59" s="102"/>
      <c r="K59" s="102"/>
      <c r="L59" s="102"/>
      <c r="M59" s="102"/>
      <c r="N59" s="102"/>
      <c r="O59" s="102"/>
      <c r="P59" s="102"/>
      <c r="Q59" s="102"/>
      <c r="R59" s="102"/>
      <c r="S59" s="102"/>
      <c r="T59" s="102"/>
      <c r="U59" s="102"/>
      <c r="V59" s="102"/>
      <c r="W59" s="102"/>
      <c r="X59" s="102"/>
      <c r="Y59" s="59"/>
    </row>
    <row r="60" s="17" customFormat="1" ht="17.25" customHeight="1" spans="1:25">
      <c r="A60" s="70"/>
      <c r="B60" s="283"/>
      <c r="C60" s="102">
        <f t="shared" si="1"/>
        <v>0</v>
      </c>
      <c r="D60" s="102"/>
      <c r="E60" s="102"/>
      <c r="F60" s="102"/>
      <c r="G60" s="102"/>
      <c r="H60" s="102"/>
      <c r="I60" s="102"/>
      <c r="J60" s="102"/>
      <c r="K60" s="102"/>
      <c r="L60" s="102"/>
      <c r="M60" s="102"/>
      <c r="N60" s="102"/>
      <c r="O60" s="102"/>
      <c r="P60" s="102"/>
      <c r="Q60" s="102"/>
      <c r="R60" s="102"/>
      <c r="S60" s="102"/>
      <c r="T60" s="102"/>
      <c r="U60" s="102"/>
      <c r="V60" s="102"/>
      <c r="W60" s="102"/>
      <c r="X60" s="102"/>
      <c r="Y60" s="59"/>
    </row>
    <row r="61" s="17" customFormat="1" ht="17.25" customHeight="1" spans="1:25">
      <c r="A61" s="70"/>
      <c r="B61" s="283"/>
      <c r="C61" s="102">
        <f t="shared" si="1"/>
        <v>0</v>
      </c>
      <c r="D61" s="102"/>
      <c r="E61" s="102"/>
      <c r="F61" s="102"/>
      <c r="G61" s="102"/>
      <c r="H61" s="102"/>
      <c r="I61" s="102"/>
      <c r="J61" s="102"/>
      <c r="K61" s="102"/>
      <c r="L61" s="102"/>
      <c r="M61" s="102"/>
      <c r="N61" s="102"/>
      <c r="O61" s="102"/>
      <c r="P61" s="102"/>
      <c r="Q61" s="102"/>
      <c r="R61" s="102"/>
      <c r="S61" s="102"/>
      <c r="T61" s="102"/>
      <c r="U61" s="102"/>
      <c r="V61" s="102"/>
      <c r="W61" s="102"/>
      <c r="X61" s="102"/>
      <c r="Y61" s="59"/>
    </row>
    <row r="62" s="17" customFormat="1" ht="17.25" customHeight="1" spans="1:25">
      <c r="A62" s="70"/>
      <c r="B62" s="283"/>
      <c r="C62" s="102">
        <f t="shared" si="1"/>
        <v>0</v>
      </c>
      <c r="D62" s="102"/>
      <c r="E62" s="102"/>
      <c r="F62" s="102"/>
      <c r="G62" s="102"/>
      <c r="H62" s="102"/>
      <c r="I62" s="102"/>
      <c r="J62" s="102"/>
      <c r="K62" s="102"/>
      <c r="L62" s="102"/>
      <c r="M62" s="102"/>
      <c r="N62" s="102"/>
      <c r="O62" s="102"/>
      <c r="P62" s="102"/>
      <c r="Q62" s="102"/>
      <c r="R62" s="102"/>
      <c r="S62" s="102"/>
      <c r="T62" s="102"/>
      <c r="U62" s="102"/>
      <c r="V62" s="102"/>
      <c r="W62" s="102"/>
      <c r="X62" s="102"/>
      <c r="Y62" s="59"/>
    </row>
    <row r="63" s="17" customFormat="1" ht="17.25" customHeight="1" spans="1:25">
      <c r="A63" s="65"/>
      <c r="B63" s="283"/>
      <c r="C63" s="102">
        <f t="shared" si="1"/>
        <v>0</v>
      </c>
      <c r="D63" s="102"/>
      <c r="E63" s="102"/>
      <c r="F63" s="102"/>
      <c r="G63" s="102"/>
      <c r="H63" s="102"/>
      <c r="I63" s="102"/>
      <c r="J63" s="102"/>
      <c r="K63" s="102"/>
      <c r="L63" s="102"/>
      <c r="M63" s="102"/>
      <c r="N63" s="102"/>
      <c r="O63" s="102"/>
      <c r="P63" s="102"/>
      <c r="Q63" s="102"/>
      <c r="R63" s="102"/>
      <c r="S63" s="102"/>
      <c r="T63" s="102"/>
      <c r="U63" s="102"/>
      <c r="V63" s="102"/>
      <c r="W63" s="102"/>
      <c r="X63" s="102"/>
      <c r="Y63" s="59"/>
    </row>
    <row r="64" s="17" customFormat="1" ht="17.25" customHeight="1" spans="1:25">
      <c r="A64" s="65"/>
      <c r="B64" s="283"/>
      <c r="C64" s="102">
        <f t="shared" si="1"/>
        <v>0</v>
      </c>
      <c r="D64" s="102"/>
      <c r="E64" s="102"/>
      <c r="F64" s="102"/>
      <c r="G64" s="102"/>
      <c r="H64" s="102"/>
      <c r="I64" s="102"/>
      <c r="J64" s="102"/>
      <c r="K64" s="102"/>
      <c r="L64" s="102"/>
      <c r="M64" s="102"/>
      <c r="N64" s="102"/>
      <c r="O64" s="102"/>
      <c r="P64" s="102"/>
      <c r="Q64" s="102"/>
      <c r="R64" s="102"/>
      <c r="S64" s="102"/>
      <c r="T64" s="102"/>
      <c r="U64" s="102"/>
      <c r="V64" s="102"/>
      <c r="W64" s="102"/>
      <c r="X64" s="102"/>
      <c r="Y64" s="59"/>
    </row>
    <row r="65" s="17" customFormat="1" ht="17.25" customHeight="1" spans="1:25">
      <c r="A65" s="65"/>
      <c r="B65" s="283"/>
      <c r="C65" s="102">
        <f t="shared" si="1"/>
        <v>0</v>
      </c>
      <c r="D65" s="102"/>
      <c r="E65" s="102"/>
      <c r="F65" s="102"/>
      <c r="G65" s="102"/>
      <c r="H65" s="102"/>
      <c r="I65" s="102"/>
      <c r="J65" s="102"/>
      <c r="K65" s="102"/>
      <c r="L65" s="102"/>
      <c r="M65" s="102"/>
      <c r="N65" s="102"/>
      <c r="O65" s="102"/>
      <c r="P65" s="102"/>
      <c r="Q65" s="102"/>
      <c r="R65" s="102"/>
      <c r="S65" s="102"/>
      <c r="T65" s="102"/>
      <c r="U65" s="102"/>
      <c r="V65" s="102"/>
      <c r="W65" s="102"/>
      <c r="X65" s="102"/>
      <c r="Y65" s="59"/>
    </row>
    <row r="66" s="17" customFormat="1" ht="17.25" customHeight="1" spans="1:25">
      <c r="A66" s="65"/>
      <c r="B66" s="283"/>
      <c r="C66" s="102">
        <f t="shared" si="1"/>
        <v>0</v>
      </c>
      <c r="D66" s="102"/>
      <c r="E66" s="102"/>
      <c r="F66" s="102"/>
      <c r="G66" s="102"/>
      <c r="H66" s="102"/>
      <c r="I66" s="102"/>
      <c r="J66" s="102"/>
      <c r="K66" s="102"/>
      <c r="L66" s="102"/>
      <c r="M66" s="102"/>
      <c r="N66" s="102"/>
      <c r="O66" s="102"/>
      <c r="P66" s="102"/>
      <c r="Q66" s="102"/>
      <c r="R66" s="102"/>
      <c r="S66" s="102"/>
      <c r="T66" s="102"/>
      <c r="U66" s="102"/>
      <c r="V66" s="102"/>
      <c r="W66" s="102"/>
      <c r="X66" s="102"/>
      <c r="Y66" s="59"/>
    </row>
    <row r="67" s="17" customFormat="1" ht="17.25" customHeight="1" spans="1:25">
      <c r="A67" s="65"/>
      <c r="B67" s="283"/>
      <c r="C67" s="102">
        <f t="shared" si="1"/>
        <v>0</v>
      </c>
      <c r="D67" s="102"/>
      <c r="E67" s="102"/>
      <c r="F67" s="102"/>
      <c r="G67" s="102"/>
      <c r="H67" s="102"/>
      <c r="I67" s="102"/>
      <c r="J67" s="102"/>
      <c r="K67" s="102"/>
      <c r="L67" s="102"/>
      <c r="M67" s="102"/>
      <c r="N67" s="102"/>
      <c r="O67" s="102"/>
      <c r="P67" s="102"/>
      <c r="Q67" s="102"/>
      <c r="R67" s="102"/>
      <c r="S67" s="102"/>
      <c r="T67" s="102"/>
      <c r="U67" s="102"/>
      <c r="V67" s="102"/>
      <c r="W67" s="102"/>
      <c r="X67" s="102"/>
      <c r="Y67" s="59"/>
    </row>
    <row r="68" s="17" customFormat="1" ht="17.25" customHeight="1" spans="1:25">
      <c r="A68" s="65"/>
      <c r="B68" s="283"/>
      <c r="C68" s="102">
        <f t="shared" si="1"/>
        <v>0</v>
      </c>
      <c r="D68" s="102"/>
      <c r="E68" s="102"/>
      <c r="F68" s="102"/>
      <c r="G68" s="102"/>
      <c r="H68" s="102"/>
      <c r="I68" s="102"/>
      <c r="J68" s="102"/>
      <c r="K68" s="102"/>
      <c r="L68" s="102"/>
      <c r="M68" s="102"/>
      <c r="N68" s="102"/>
      <c r="O68" s="102"/>
      <c r="P68" s="102"/>
      <c r="Q68" s="102"/>
      <c r="R68" s="102"/>
      <c r="S68" s="102"/>
      <c r="T68" s="102"/>
      <c r="U68" s="102"/>
      <c r="V68" s="102"/>
      <c r="W68" s="102"/>
      <c r="X68" s="102"/>
      <c r="Y68" s="59"/>
    </row>
    <row r="69" s="17" customFormat="1" ht="17.25" customHeight="1" spans="1:25">
      <c r="A69" s="65"/>
      <c r="B69" s="283"/>
      <c r="C69" s="102">
        <f t="shared" si="1"/>
        <v>0</v>
      </c>
      <c r="D69" s="102"/>
      <c r="E69" s="102"/>
      <c r="F69" s="102"/>
      <c r="G69" s="102"/>
      <c r="H69" s="102"/>
      <c r="I69" s="102"/>
      <c r="J69" s="102"/>
      <c r="K69" s="102"/>
      <c r="L69" s="102"/>
      <c r="M69" s="102"/>
      <c r="N69" s="102"/>
      <c r="O69" s="102"/>
      <c r="P69" s="102"/>
      <c r="Q69" s="102"/>
      <c r="R69" s="102"/>
      <c r="S69" s="102"/>
      <c r="T69" s="102"/>
      <c r="U69" s="102"/>
      <c r="V69" s="102"/>
      <c r="W69" s="102"/>
      <c r="X69" s="102"/>
      <c r="Y69" s="59"/>
    </row>
    <row r="70" s="17" customFormat="1" ht="17.25" customHeight="1" spans="1:25">
      <c r="A70" s="65"/>
      <c r="B70" s="283"/>
      <c r="C70" s="102">
        <f t="shared" si="1"/>
        <v>0</v>
      </c>
      <c r="D70" s="102"/>
      <c r="E70" s="102"/>
      <c r="F70" s="102"/>
      <c r="G70" s="102"/>
      <c r="H70" s="102"/>
      <c r="I70" s="102"/>
      <c r="J70" s="102"/>
      <c r="K70" s="102"/>
      <c r="L70" s="102"/>
      <c r="M70" s="102"/>
      <c r="N70" s="102"/>
      <c r="O70" s="102"/>
      <c r="P70" s="102"/>
      <c r="Q70" s="102"/>
      <c r="R70" s="102"/>
      <c r="S70" s="102"/>
      <c r="T70" s="102"/>
      <c r="U70" s="102"/>
      <c r="V70" s="102"/>
      <c r="W70" s="102"/>
      <c r="X70" s="102"/>
      <c r="Y70" s="59"/>
    </row>
    <row r="71" s="17" customFormat="1" ht="17.25" customHeight="1" spans="1:25">
      <c r="A71" s="65"/>
      <c r="B71" s="283"/>
      <c r="C71" s="102">
        <f t="shared" si="1"/>
        <v>0</v>
      </c>
      <c r="D71" s="102"/>
      <c r="E71" s="102"/>
      <c r="F71" s="102"/>
      <c r="G71" s="102"/>
      <c r="H71" s="102"/>
      <c r="I71" s="102"/>
      <c r="J71" s="102"/>
      <c r="K71" s="102"/>
      <c r="L71" s="102"/>
      <c r="M71" s="102"/>
      <c r="N71" s="102"/>
      <c r="O71" s="102"/>
      <c r="P71" s="102"/>
      <c r="Q71" s="102"/>
      <c r="R71" s="102"/>
      <c r="S71" s="102"/>
      <c r="T71" s="102"/>
      <c r="U71" s="102"/>
      <c r="V71" s="102"/>
      <c r="W71" s="102"/>
      <c r="X71" s="102"/>
      <c r="Y71" s="59"/>
    </row>
    <row r="72" s="17" customFormat="1" ht="17.25" customHeight="1" spans="1:25">
      <c r="A72" s="65"/>
      <c r="B72" s="283"/>
      <c r="C72" s="102">
        <f t="shared" si="1"/>
        <v>0</v>
      </c>
      <c r="D72" s="102"/>
      <c r="E72" s="102"/>
      <c r="F72" s="102"/>
      <c r="G72" s="102"/>
      <c r="H72" s="102"/>
      <c r="I72" s="102"/>
      <c r="J72" s="102"/>
      <c r="K72" s="102"/>
      <c r="L72" s="102"/>
      <c r="M72" s="102"/>
      <c r="N72" s="102"/>
      <c r="O72" s="102"/>
      <c r="P72" s="102"/>
      <c r="Q72" s="102"/>
      <c r="R72" s="102"/>
      <c r="S72" s="102"/>
      <c r="T72" s="102"/>
      <c r="U72" s="102"/>
      <c r="V72" s="102"/>
      <c r="W72" s="102"/>
      <c r="X72" s="102"/>
      <c r="Y72" s="59"/>
    </row>
    <row r="73" s="17" customFormat="1" ht="17.25" customHeight="1" spans="1:25">
      <c r="A73" s="65"/>
      <c r="B73" s="283"/>
      <c r="C73" s="102">
        <f t="shared" si="1"/>
        <v>0</v>
      </c>
      <c r="D73" s="102"/>
      <c r="E73" s="102"/>
      <c r="F73" s="102"/>
      <c r="G73" s="102"/>
      <c r="H73" s="102"/>
      <c r="I73" s="102"/>
      <c r="J73" s="102"/>
      <c r="K73" s="102"/>
      <c r="L73" s="102"/>
      <c r="M73" s="102"/>
      <c r="N73" s="102"/>
      <c r="O73" s="102"/>
      <c r="P73" s="102"/>
      <c r="Q73" s="102"/>
      <c r="R73" s="102"/>
      <c r="S73" s="102"/>
      <c r="T73" s="102"/>
      <c r="U73" s="102"/>
      <c r="V73" s="102"/>
      <c r="W73" s="102"/>
      <c r="X73" s="102"/>
      <c r="Y73" s="59"/>
    </row>
    <row r="74" s="17" customFormat="1" ht="17.25" customHeight="1" spans="1:25">
      <c r="A74" s="65"/>
      <c r="B74" s="283"/>
      <c r="C74" s="102">
        <f t="shared" si="1"/>
        <v>0</v>
      </c>
      <c r="D74" s="102"/>
      <c r="E74" s="102"/>
      <c r="F74" s="102"/>
      <c r="G74" s="102"/>
      <c r="H74" s="102"/>
      <c r="I74" s="102"/>
      <c r="J74" s="102"/>
      <c r="K74" s="102"/>
      <c r="L74" s="102"/>
      <c r="M74" s="102"/>
      <c r="N74" s="102"/>
      <c r="O74" s="102"/>
      <c r="P74" s="102"/>
      <c r="Q74" s="102"/>
      <c r="R74" s="102"/>
      <c r="S74" s="102"/>
      <c r="T74" s="102"/>
      <c r="U74" s="102"/>
      <c r="V74" s="102"/>
      <c r="W74" s="102"/>
      <c r="X74" s="102"/>
      <c r="Y74" s="59"/>
    </row>
    <row r="75" s="17" customFormat="1" ht="17.25" customHeight="1" spans="1:25">
      <c r="A75" s="65"/>
      <c r="B75" s="283"/>
      <c r="C75" s="102">
        <f t="shared" si="1"/>
        <v>0</v>
      </c>
      <c r="D75" s="102"/>
      <c r="E75" s="102"/>
      <c r="F75" s="102"/>
      <c r="G75" s="102"/>
      <c r="H75" s="102"/>
      <c r="I75" s="102"/>
      <c r="J75" s="102"/>
      <c r="K75" s="102"/>
      <c r="L75" s="102"/>
      <c r="M75" s="102"/>
      <c r="N75" s="102"/>
      <c r="O75" s="102"/>
      <c r="P75" s="102"/>
      <c r="Q75" s="102"/>
      <c r="R75" s="102"/>
      <c r="S75" s="102"/>
      <c r="T75" s="102"/>
      <c r="U75" s="102"/>
      <c r="V75" s="102"/>
      <c r="W75" s="102"/>
      <c r="X75" s="102"/>
      <c r="Y75" s="59"/>
    </row>
    <row r="76" s="17" customFormat="1" ht="17.25" customHeight="1" spans="1:25">
      <c r="A76" s="65"/>
      <c r="B76" s="283"/>
      <c r="C76" s="102">
        <f t="shared" si="1"/>
        <v>0</v>
      </c>
      <c r="D76" s="102"/>
      <c r="E76" s="102"/>
      <c r="F76" s="102"/>
      <c r="G76" s="102"/>
      <c r="H76" s="102"/>
      <c r="I76" s="102"/>
      <c r="J76" s="102"/>
      <c r="K76" s="102"/>
      <c r="L76" s="102"/>
      <c r="M76" s="102"/>
      <c r="N76" s="102"/>
      <c r="O76" s="102"/>
      <c r="P76" s="102"/>
      <c r="Q76" s="102"/>
      <c r="R76" s="102"/>
      <c r="S76" s="102"/>
      <c r="T76" s="102"/>
      <c r="U76" s="102"/>
      <c r="V76" s="102"/>
      <c r="W76" s="102"/>
      <c r="X76" s="102"/>
      <c r="Y76" s="59"/>
    </row>
    <row r="77" s="17" customFormat="1" ht="17.25" customHeight="1" spans="1:25">
      <c r="A77" s="65"/>
      <c r="B77" s="283"/>
      <c r="C77" s="102">
        <f t="shared" si="1"/>
        <v>0</v>
      </c>
      <c r="D77" s="102"/>
      <c r="E77" s="102"/>
      <c r="F77" s="102"/>
      <c r="G77" s="102"/>
      <c r="H77" s="102"/>
      <c r="I77" s="102"/>
      <c r="J77" s="102"/>
      <c r="K77" s="102"/>
      <c r="L77" s="102"/>
      <c r="M77" s="102"/>
      <c r="N77" s="102"/>
      <c r="O77" s="102"/>
      <c r="P77" s="102"/>
      <c r="Q77" s="102"/>
      <c r="R77" s="102"/>
      <c r="S77" s="102"/>
      <c r="T77" s="102"/>
      <c r="U77" s="102"/>
      <c r="V77" s="102"/>
      <c r="W77" s="102"/>
      <c r="X77" s="102"/>
      <c r="Y77" s="59"/>
    </row>
    <row r="78" s="17" customFormat="1" ht="17.25" customHeight="1" spans="1:25">
      <c r="A78" s="65"/>
      <c r="B78" s="283"/>
      <c r="C78" s="102">
        <f t="shared" si="1"/>
        <v>0</v>
      </c>
      <c r="D78" s="102"/>
      <c r="E78" s="102"/>
      <c r="F78" s="102"/>
      <c r="G78" s="102"/>
      <c r="H78" s="102"/>
      <c r="I78" s="102"/>
      <c r="J78" s="102"/>
      <c r="K78" s="102"/>
      <c r="L78" s="102"/>
      <c r="M78" s="102"/>
      <c r="N78" s="102"/>
      <c r="O78" s="102"/>
      <c r="P78" s="102"/>
      <c r="Q78" s="102"/>
      <c r="R78" s="102"/>
      <c r="S78" s="102"/>
      <c r="T78" s="102"/>
      <c r="U78" s="102"/>
      <c r="V78" s="102"/>
      <c r="W78" s="102"/>
      <c r="X78" s="102"/>
      <c r="Y78" s="59"/>
    </row>
    <row r="79" s="17" customFormat="1" ht="17.25" customHeight="1" spans="1:25">
      <c r="A79" s="65"/>
      <c r="B79" s="283"/>
      <c r="C79" s="102">
        <f t="shared" si="1"/>
        <v>0</v>
      </c>
      <c r="D79" s="102"/>
      <c r="E79" s="102"/>
      <c r="F79" s="102"/>
      <c r="G79" s="102"/>
      <c r="H79" s="102"/>
      <c r="I79" s="102"/>
      <c r="J79" s="102"/>
      <c r="K79" s="102"/>
      <c r="L79" s="102"/>
      <c r="M79" s="102"/>
      <c r="N79" s="102"/>
      <c r="O79" s="102"/>
      <c r="P79" s="102"/>
      <c r="Q79" s="102"/>
      <c r="R79" s="102"/>
      <c r="S79" s="102"/>
      <c r="T79" s="102"/>
      <c r="U79" s="102"/>
      <c r="V79" s="102"/>
      <c r="W79" s="102"/>
      <c r="X79" s="102"/>
      <c r="Y79" s="59"/>
    </row>
    <row r="80" s="17" customFormat="1" ht="17.25" customHeight="1" spans="1:25">
      <c r="A80" s="65"/>
      <c r="B80" s="283"/>
      <c r="C80" s="102">
        <f t="shared" si="1"/>
        <v>0</v>
      </c>
      <c r="D80" s="102"/>
      <c r="E80" s="102"/>
      <c r="F80" s="102"/>
      <c r="G80" s="102"/>
      <c r="H80" s="102"/>
      <c r="I80" s="102"/>
      <c r="J80" s="102"/>
      <c r="K80" s="102"/>
      <c r="L80" s="102"/>
      <c r="M80" s="102"/>
      <c r="N80" s="102"/>
      <c r="O80" s="102"/>
      <c r="P80" s="102"/>
      <c r="Q80" s="102"/>
      <c r="R80" s="102"/>
      <c r="S80" s="102"/>
      <c r="T80" s="102"/>
      <c r="U80" s="102"/>
      <c r="V80" s="102"/>
      <c r="W80" s="102"/>
      <c r="X80" s="102"/>
      <c r="Y80" s="59"/>
    </row>
    <row r="81" s="17" customFormat="1" ht="17.25" customHeight="1" spans="1:25">
      <c r="A81" s="65"/>
      <c r="B81" s="283"/>
      <c r="C81" s="102">
        <f t="shared" si="1"/>
        <v>0</v>
      </c>
      <c r="D81" s="102"/>
      <c r="E81" s="102"/>
      <c r="F81" s="102"/>
      <c r="G81" s="102"/>
      <c r="H81" s="102"/>
      <c r="I81" s="102"/>
      <c r="J81" s="102"/>
      <c r="K81" s="102"/>
      <c r="L81" s="102"/>
      <c r="M81" s="102"/>
      <c r="N81" s="102"/>
      <c r="O81" s="102"/>
      <c r="P81" s="102"/>
      <c r="Q81" s="102"/>
      <c r="R81" s="102"/>
      <c r="S81" s="102"/>
      <c r="T81" s="102"/>
      <c r="U81" s="102"/>
      <c r="V81" s="102"/>
      <c r="W81" s="102"/>
      <c r="X81" s="102"/>
      <c r="Y81" s="59"/>
    </row>
    <row r="82" s="17" customFormat="1" ht="17.25" customHeight="1" spans="1:25">
      <c r="A82" s="65"/>
      <c r="B82" s="283"/>
      <c r="C82" s="102">
        <f t="shared" si="1"/>
        <v>0</v>
      </c>
      <c r="D82" s="102"/>
      <c r="E82" s="102"/>
      <c r="F82" s="102"/>
      <c r="G82" s="102"/>
      <c r="H82" s="102"/>
      <c r="I82" s="102"/>
      <c r="J82" s="102"/>
      <c r="K82" s="102"/>
      <c r="L82" s="102"/>
      <c r="M82" s="102"/>
      <c r="N82" s="102"/>
      <c r="O82" s="102"/>
      <c r="P82" s="102"/>
      <c r="Q82" s="102"/>
      <c r="R82" s="102"/>
      <c r="S82" s="102"/>
      <c r="T82" s="102"/>
      <c r="U82" s="102"/>
      <c r="V82" s="102"/>
      <c r="W82" s="102"/>
      <c r="X82" s="102"/>
      <c r="Y82" s="59"/>
    </row>
    <row r="83" s="17" customFormat="1" ht="17.25" customHeight="1" spans="1:25">
      <c r="A83" s="70"/>
      <c r="B83" s="283"/>
      <c r="C83" s="102">
        <f t="shared" si="1"/>
        <v>0</v>
      </c>
      <c r="D83" s="102"/>
      <c r="E83" s="102"/>
      <c r="F83" s="102"/>
      <c r="G83" s="102"/>
      <c r="H83" s="102"/>
      <c r="I83" s="102"/>
      <c r="J83" s="102"/>
      <c r="K83" s="102"/>
      <c r="L83" s="102"/>
      <c r="M83" s="102"/>
      <c r="N83" s="102"/>
      <c r="O83" s="102"/>
      <c r="P83" s="102"/>
      <c r="Q83" s="102"/>
      <c r="R83" s="102"/>
      <c r="S83" s="102"/>
      <c r="T83" s="102"/>
      <c r="U83" s="102"/>
      <c r="V83" s="102"/>
      <c r="W83" s="102"/>
      <c r="X83" s="102"/>
      <c r="Y83" s="59"/>
    </row>
    <row r="84" s="17" customFormat="1" ht="17.25" customHeight="1" spans="1:25">
      <c r="A84" s="65"/>
      <c r="B84" s="283"/>
      <c r="C84" s="102">
        <f t="shared" si="1"/>
        <v>0</v>
      </c>
      <c r="D84" s="102"/>
      <c r="E84" s="102"/>
      <c r="F84" s="102"/>
      <c r="G84" s="102"/>
      <c r="H84" s="102"/>
      <c r="I84" s="102"/>
      <c r="J84" s="102"/>
      <c r="K84" s="102"/>
      <c r="L84" s="102"/>
      <c r="M84" s="102"/>
      <c r="N84" s="102"/>
      <c r="O84" s="102"/>
      <c r="P84" s="102"/>
      <c r="Q84" s="102"/>
      <c r="R84" s="102"/>
      <c r="S84" s="102"/>
      <c r="T84" s="102"/>
      <c r="U84" s="102"/>
      <c r="V84" s="102"/>
      <c r="W84" s="102"/>
      <c r="X84" s="102"/>
      <c r="Y84" s="59"/>
    </row>
    <row r="85" s="17" customFormat="1" ht="17.25" customHeight="1" spans="1:25">
      <c r="A85" s="65"/>
      <c r="B85" s="283"/>
      <c r="C85" s="102">
        <f t="shared" si="1"/>
        <v>0</v>
      </c>
      <c r="D85" s="102"/>
      <c r="E85" s="102"/>
      <c r="F85" s="102"/>
      <c r="G85" s="102"/>
      <c r="H85" s="102"/>
      <c r="I85" s="102"/>
      <c r="J85" s="102"/>
      <c r="K85" s="102"/>
      <c r="L85" s="102"/>
      <c r="M85" s="102"/>
      <c r="N85" s="102"/>
      <c r="O85" s="102"/>
      <c r="P85" s="102"/>
      <c r="Q85" s="102"/>
      <c r="R85" s="102"/>
      <c r="S85" s="102"/>
      <c r="T85" s="102"/>
      <c r="U85" s="102"/>
      <c r="V85" s="102"/>
      <c r="W85" s="102"/>
      <c r="X85" s="102"/>
      <c r="Y85" s="59"/>
    </row>
    <row r="86" s="17" customFormat="1" ht="17.25" customHeight="1" spans="1:25">
      <c r="A86" s="65"/>
      <c r="B86" s="283"/>
      <c r="C86" s="102">
        <f t="shared" si="1"/>
        <v>0</v>
      </c>
      <c r="D86" s="102"/>
      <c r="E86" s="102"/>
      <c r="F86" s="102"/>
      <c r="G86" s="102"/>
      <c r="H86" s="102"/>
      <c r="I86" s="102"/>
      <c r="J86" s="102"/>
      <c r="K86" s="102"/>
      <c r="L86" s="102"/>
      <c r="M86" s="102"/>
      <c r="N86" s="102"/>
      <c r="O86" s="102"/>
      <c r="P86" s="102"/>
      <c r="Q86" s="102"/>
      <c r="R86" s="102"/>
      <c r="S86" s="102"/>
      <c r="T86" s="102"/>
      <c r="U86" s="102"/>
      <c r="V86" s="102"/>
      <c r="W86" s="102"/>
      <c r="X86" s="102"/>
      <c r="Y86" s="59"/>
    </row>
    <row r="87" s="17" customFormat="1" ht="17.25" customHeight="1" spans="1:25">
      <c r="A87" s="65"/>
      <c r="B87" s="283"/>
      <c r="C87" s="102">
        <f t="shared" si="1"/>
        <v>0</v>
      </c>
      <c r="D87" s="102"/>
      <c r="E87" s="102"/>
      <c r="F87" s="102"/>
      <c r="G87" s="102"/>
      <c r="H87" s="102"/>
      <c r="I87" s="102"/>
      <c r="J87" s="102"/>
      <c r="K87" s="102"/>
      <c r="L87" s="102"/>
      <c r="M87" s="102"/>
      <c r="N87" s="102"/>
      <c r="O87" s="102"/>
      <c r="P87" s="102"/>
      <c r="Q87" s="102"/>
      <c r="R87" s="102"/>
      <c r="S87" s="102"/>
      <c r="T87" s="102"/>
      <c r="U87" s="102"/>
      <c r="V87" s="102"/>
      <c r="W87" s="102"/>
      <c r="X87" s="102"/>
      <c r="Y87" s="59"/>
    </row>
    <row r="88" s="17" customFormat="1" ht="17.25" customHeight="1" spans="1:25">
      <c r="A88" s="65"/>
      <c r="B88" s="283"/>
      <c r="C88" s="102">
        <f t="shared" si="1"/>
        <v>0</v>
      </c>
      <c r="D88" s="102"/>
      <c r="E88" s="102"/>
      <c r="F88" s="102"/>
      <c r="G88" s="102"/>
      <c r="H88" s="102"/>
      <c r="I88" s="102"/>
      <c r="J88" s="102"/>
      <c r="K88" s="102"/>
      <c r="L88" s="102"/>
      <c r="M88" s="102"/>
      <c r="N88" s="102"/>
      <c r="O88" s="102"/>
      <c r="P88" s="102"/>
      <c r="Q88" s="102"/>
      <c r="R88" s="102"/>
      <c r="S88" s="102"/>
      <c r="T88" s="102"/>
      <c r="U88" s="102"/>
      <c r="V88" s="102"/>
      <c r="W88" s="102"/>
      <c r="X88" s="102"/>
      <c r="Y88" s="59"/>
    </row>
    <row r="89" s="17" customFormat="1" ht="17.25" customHeight="1" spans="1:25">
      <c r="A89" s="65"/>
      <c r="B89" s="283"/>
      <c r="C89" s="102">
        <f t="shared" si="1"/>
        <v>0</v>
      </c>
      <c r="D89" s="102"/>
      <c r="E89" s="102"/>
      <c r="F89" s="102"/>
      <c r="G89" s="102"/>
      <c r="H89" s="102"/>
      <c r="I89" s="102"/>
      <c r="J89" s="102"/>
      <c r="K89" s="102"/>
      <c r="L89" s="102"/>
      <c r="M89" s="102"/>
      <c r="N89" s="102"/>
      <c r="O89" s="102"/>
      <c r="P89" s="102"/>
      <c r="Q89" s="102"/>
      <c r="R89" s="102"/>
      <c r="S89" s="102"/>
      <c r="T89" s="102"/>
      <c r="U89" s="102"/>
      <c r="V89" s="102"/>
      <c r="W89" s="102"/>
      <c r="X89" s="102"/>
      <c r="Y89" s="59"/>
    </row>
    <row r="90" s="17" customFormat="1" ht="17.25" customHeight="1" spans="1:25">
      <c r="A90" s="65"/>
      <c r="B90" s="283"/>
      <c r="C90" s="102">
        <f t="shared" si="1"/>
        <v>0</v>
      </c>
      <c r="D90" s="102"/>
      <c r="E90" s="102"/>
      <c r="F90" s="102"/>
      <c r="G90" s="102"/>
      <c r="H90" s="102"/>
      <c r="I90" s="102"/>
      <c r="J90" s="102"/>
      <c r="K90" s="102"/>
      <c r="L90" s="102"/>
      <c r="M90" s="102"/>
      <c r="N90" s="102"/>
      <c r="O90" s="102"/>
      <c r="P90" s="102"/>
      <c r="Q90" s="102"/>
      <c r="R90" s="102"/>
      <c r="S90" s="102"/>
      <c r="T90" s="102"/>
      <c r="U90" s="102"/>
      <c r="V90" s="102"/>
      <c r="W90" s="102"/>
      <c r="X90" s="102"/>
      <c r="Y90" s="59"/>
    </row>
    <row r="91" s="17" customFormat="1" ht="17.25" customHeight="1" spans="1:25">
      <c r="A91" s="65"/>
      <c r="B91" s="283"/>
      <c r="C91" s="102">
        <f t="shared" si="1"/>
        <v>0</v>
      </c>
      <c r="D91" s="102"/>
      <c r="E91" s="102"/>
      <c r="F91" s="102"/>
      <c r="G91" s="102"/>
      <c r="H91" s="102"/>
      <c r="I91" s="102"/>
      <c r="J91" s="102"/>
      <c r="K91" s="102"/>
      <c r="L91" s="102"/>
      <c r="M91" s="102"/>
      <c r="N91" s="102"/>
      <c r="O91" s="102"/>
      <c r="P91" s="102"/>
      <c r="Q91" s="102"/>
      <c r="R91" s="102"/>
      <c r="S91" s="102"/>
      <c r="T91" s="102"/>
      <c r="U91" s="102"/>
      <c r="V91" s="102"/>
      <c r="W91" s="102"/>
      <c r="X91" s="102"/>
      <c r="Y91" s="59"/>
    </row>
    <row r="92" s="17" customFormat="1" ht="17.25" customHeight="1" spans="1:25">
      <c r="A92" s="65"/>
      <c r="B92" s="283"/>
      <c r="C92" s="102">
        <f t="shared" si="1"/>
        <v>0</v>
      </c>
      <c r="D92" s="102"/>
      <c r="E92" s="102"/>
      <c r="F92" s="102"/>
      <c r="G92" s="102"/>
      <c r="H92" s="102"/>
      <c r="I92" s="102"/>
      <c r="J92" s="102"/>
      <c r="K92" s="102"/>
      <c r="L92" s="102"/>
      <c r="M92" s="102"/>
      <c r="N92" s="102"/>
      <c r="O92" s="102"/>
      <c r="P92" s="102"/>
      <c r="Q92" s="102"/>
      <c r="R92" s="102"/>
      <c r="S92" s="102"/>
      <c r="T92" s="102"/>
      <c r="U92" s="102"/>
      <c r="V92" s="102"/>
      <c r="W92" s="102"/>
      <c r="X92" s="102"/>
      <c r="Y92" s="59"/>
    </row>
    <row r="93" s="17" customFormat="1" ht="17.25" customHeight="1" spans="1:25">
      <c r="A93" s="65"/>
      <c r="B93" s="283"/>
      <c r="C93" s="102">
        <f t="shared" si="1"/>
        <v>0</v>
      </c>
      <c r="D93" s="102"/>
      <c r="E93" s="102"/>
      <c r="F93" s="102"/>
      <c r="G93" s="102"/>
      <c r="H93" s="102"/>
      <c r="I93" s="102"/>
      <c r="J93" s="102"/>
      <c r="K93" s="102"/>
      <c r="L93" s="102"/>
      <c r="M93" s="102"/>
      <c r="N93" s="102"/>
      <c r="O93" s="102"/>
      <c r="P93" s="102"/>
      <c r="Q93" s="102"/>
      <c r="R93" s="102"/>
      <c r="S93" s="102"/>
      <c r="T93" s="102"/>
      <c r="U93" s="102"/>
      <c r="V93" s="102"/>
      <c r="W93" s="102"/>
      <c r="X93" s="102"/>
      <c r="Y93" s="59"/>
    </row>
    <row r="94" s="17" customFormat="1" ht="17.25" customHeight="1" spans="1:25">
      <c r="A94" s="65"/>
      <c r="B94" s="283"/>
      <c r="C94" s="102">
        <f t="shared" si="1"/>
        <v>0</v>
      </c>
      <c r="D94" s="102"/>
      <c r="E94" s="102"/>
      <c r="F94" s="102"/>
      <c r="G94" s="102"/>
      <c r="H94" s="102"/>
      <c r="I94" s="102"/>
      <c r="J94" s="102"/>
      <c r="K94" s="102"/>
      <c r="L94" s="102"/>
      <c r="M94" s="102"/>
      <c r="N94" s="102"/>
      <c r="O94" s="102"/>
      <c r="P94" s="102"/>
      <c r="Q94" s="102"/>
      <c r="R94" s="102"/>
      <c r="S94" s="102"/>
      <c r="T94" s="102"/>
      <c r="U94" s="102"/>
      <c r="V94" s="102"/>
      <c r="W94" s="102"/>
      <c r="X94" s="102"/>
      <c r="Y94" s="59"/>
    </row>
    <row r="95" s="17" customFormat="1" ht="17.25" customHeight="1" spans="1:25">
      <c r="A95" s="65"/>
      <c r="B95" s="283"/>
      <c r="C95" s="102">
        <f t="shared" si="1"/>
        <v>0</v>
      </c>
      <c r="D95" s="102"/>
      <c r="E95" s="102"/>
      <c r="F95" s="102"/>
      <c r="G95" s="102"/>
      <c r="H95" s="102"/>
      <c r="I95" s="102"/>
      <c r="J95" s="102"/>
      <c r="K95" s="102"/>
      <c r="L95" s="102"/>
      <c r="M95" s="102"/>
      <c r="N95" s="102"/>
      <c r="O95" s="102"/>
      <c r="P95" s="102"/>
      <c r="Q95" s="102"/>
      <c r="R95" s="102"/>
      <c r="S95" s="102"/>
      <c r="T95" s="102"/>
      <c r="U95" s="102"/>
      <c r="V95" s="102"/>
      <c r="W95" s="102"/>
      <c r="X95" s="102"/>
      <c r="Y95" s="59"/>
    </row>
    <row r="96" s="17" customFormat="1" ht="17.25" customHeight="1" spans="1:25">
      <c r="A96" s="65"/>
      <c r="B96" s="283"/>
      <c r="C96" s="102">
        <f t="shared" si="1"/>
        <v>0</v>
      </c>
      <c r="D96" s="102"/>
      <c r="E96" s="102"/>
      <c r="F96" s="102"/>
      <c r="G96" s="102"/>
      <c r="H96" s="102"/>
      <c r="I96" s="102"/>
      <c r="J96" s="102"/>
      <c r="K96" s="102"/>
      <c r="L96" s="102"/>
      <c r="M96" s="102"/>
      <c r="N96" s="102"/>
      <c r="O96" s="102"/>
      <c r="P96" s="102"/>
      <c r="Q96" s="102"/>
      <c r="R96" s="102"/>
      <c r="S96" s="102"/>
      <c r="T96" s="102"/>
      <c r="U96" s="102"/>
      <c r="V96" s="102"/>
      <c r="W96" s="102"/>
      <c r="X96" s="102"/>
      <c r="Y96" s="59"/>
    </row>
    <row r="97" s="17" customFormat="1" ht="17.25" customHeight="1" spans="1:25">
      <c r="A97" s="65"/>
      <c r="B97" s="283"/>
      <c r="C97" s="102">
        <f t="shared" si="1"/>
        <v>0</v>
      </c>
      <c r="D97" s="102"/>
      <c r="E97" s="102"/>
      <c r="F97" s="102"/>
      <c r="G97" s="102"/>
      <c r="H97" s="102"/>
      <c r="I97" s="102"/>
      <c r="J97" s="102"/>
      <c r="K97" s="102"/>
      <c r="L97" s="102"/>
      <c r="M97" s="102"/>
      <c r="N97" s="102"/>
      <c r="O97" s="102"/>
      <c r="P97" s="102"/>
      <c r="Q97" s="102"/>
      <c r="R97" s="102"/>
      <c r="S97" s="102"/>
      <c r="T97" s="102"/>
      <c r="U97" s="102"/>
      <c r="V97" s="102"/>
      <c r="W97" s="102"/>
      <c r="X97" s="102"/>
      <c r="Y97" s="59"/>
    </row>
    <row r="98" s="17" customFormat="1" ht="17.25" customHeight="1" spans="1:25">
      <c r="A98" s="71"/>
      <c r="B98" s="286"/>
      <c r="C98" s="102">
        <f t="shared" si="1"/>
        <v>0</v>
      </c>
      <c r="D98" s="102"/>
      <c r="E98" s="102"/>
      <c r="F98" s="102"/>
      <c r="G98" s="102"/>
      <c r="H98" s="102"/>
      <c r="I98" s="102"/>
      <c r="J98" s="102"/>
      <c r="K98" s="102"/>
      <c r="L98" s="102"/>
      <c r="M98" s="102"/>
      <c r="N98" s="102"/>
      <c r="O98" s="102"/>
      <c r="P98" s="102"/>
      <c r="Q98" s="102"/>
      <c r="R98" s="102"/>
      <c r="S98" s="102"/>
      <c r="T98" s="102"/>
      <c r="U98" s="102"/>
      <c r="V98" s="102"/>
      <c r="W98" s="102"/>
      <c r="X98" s="102"/>
      <c r="Y98" s="59"/>
    </row>
    <row r="99" s="17" customFormat="1" ht="17.25" customHeight="1" spans="1:25">
      <c r="A99" s="65"/>
      <c r="B99" s="283"/>
      <c r="C99" s="102">
        <f t="shared" si="1"/>
        <v>0</v>
      </c>
      <c r="D99" s="102"/>
      <c r="E99" s="102"/>
      <c r="F99" s="102"/>
      <c r="G99" s="102"/>
      <c r="H99" s="102"/>
      <c r="I99" s="102"/>
      <c r="J99" s="102"/>
      <c r="K99" s="102"/>
      <c r="L99" s="102"/>
      <c r="M99" s="102"/>
      <c r="N99" s="102"/>
      <c r="O99" s="102"/>
      <c r="P99" s="102"/>
      <c r="Q99" s="102"/>
      <c r="R99" s="102"/>
      <c r="S99" s="102"/>
      <c r="T99" s="102"/>
      <c r="U99" s="102"/>
      <c r="V99" s="102"/>
      <c r="W99" s="102"/>
      <c r="X99" s="102"/>
      <c r="Y99" s="59"/>
    </row>
    <row r="100" s="17" customFormat="1" ht="17.25" customHeight="1" spans="1:25">
      <c r="A100" s="65"/>
      <c r="B100" s="283"/>
      <c r="C100" s="102">
        <f t="shared" si="1"/>
        <v>0</v>
      </c>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59"/>
    </row>
    <row r="101" s="17" customFormat="1" ht="17.25" customHeight="1" spans="1:25">
      <c r="A101" s="65"/>
      <c r="B101" s="283"/>
      <c r="C101" s="102">
        <f t="shared" si="1"/>
        <v>0</v>
      </c>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59"/>
    </row>
    <row r="102" s="17" customFormat="1" ht="17.25" customHeight="1" spans="1:25">
      <c r="A102" s="65"/>
      <c r="B102" s="283"/>
      <c r="C102" s="102">
        <f t="shared" si="1"/>
        <v>0</v>
      </c>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59"/>
    </row>
    <row r="103" s="17" customFormat="1" ht="17.25" customHeight="1" spans="1:25">
      <c r="A103" s="65"/>
      <c r="B103" s="283"/>
      <c r="C103" s="102">
        <f t="shared" si="1"/>
        <v>0</v>
      </c>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59"/>
    </row>
    <row r="104" s="17" customFormat="1" ht="17.25" customHeight="1" spans="1:25">
      <c r="A104" s="74"/>
      <c r="B104" s="287"/>
      <c r="C104" s="102">
        <f t="shared" si="1"/>
        <v>0</v>
      </c>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59"/>
    </row>
    <row r="105" s="17" customFormat="1" ht="17.25" customHeight="1" spans="1:25">
      <c r="A105" s="76"/>
      <c r="B105" s="288"/>
      <c r="C105" s="102">
        <f t="shared" si="1"/>
        <v>0</v>
      </c>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59"/>
    </row>
    <row r="106" s="17" customFormat="1" ht="17.25" customHeight="1" spans="1:25">
      <c r="A106" s="79"/>
      <c r="B106" s="289"/>
      <c r="C106" s="102">
        <f t="shared" si="1"/>
        <v>0</v>
      </c>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59"/>
    </row>
    <row r="107" s="17" customFormat="1" ht="17.25" customHeight="1" spans="1:25">
      <c r="A107" s="82"/>
      <c r="B107" s="290"/>
      <c r="C107" s="102">
        <f t="shared" ref="C107:C170" si="2">SUM(D107:X107)</f>
        <v>0</v>
      </c>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59"/>
    </row>
    <row r="108" s="17" customFormat="1" ht="17.25" customHeight="1" spans="1:25">
      <c r="A108" s="65"/>
      <c r="B108" s="283"/>
      <c r="C108" s="102">
        <f t="shared" si="2"/>
        <v>0</v>
      </c>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59"/>
    </row>
    <row r="109" s="17" customFormat="1" ht="17.25" customHeight="1" spans="1:25">
      <c r="A109" s="65"/>
      <c r="B109" s="283"/>
      <c r="C109" s="102">
        <f t="shared" si="2"/>
        <v>0</v>
      </c>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59"/>
    </row>
    <row r="110" s="17" customFormat="1" ht="17.25" customHeight="1" spans="1:25">
      <c r="A110" s="85"/>
      <c r="B110" s="291"/>
      <c r="C110" s="102">
        <f t="shared" si="2"/>
        <v>0</v>
      </c>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59"/>
    </row>
    <row r="111" s="17" customFormat="1" ht="17.25" customHeight="1" spans="1:25">
      <c r="A111" s="65"/>
      <c r="B111" s="283"/>
      <c r="C111" s="102">
        <f t="shared" si="2"/>
        <v>0</v>
      </c>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59"/>
    </row>
    <row r="112" s="17" customFormat="1" ht="17.25" customHeight="1" spans="1:25">
      <c r="A112" s="65"/>
      <c r="B112" s="283"/>
      <c r="C112" s="102">
        <f t="shared" si="2"/>
        <v>0</v>
      </c>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59"/>
    </row>
    <row r="113" s="17" customFormat="1" ht="17.25" customHeight="1" spans="1:25">
      <c r="A113" s="88"/>
      <c r="B113" s="292"/>
      <c r="C113" s="102">
        <f t="shared" si="2"/>
        <v>0</v>
      </c>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59"/>
    </row>
    <row r="114" s="17" customFormat="1" ht="17.25" customHeight="1" spans="1:25">
      <c r="A114" s="91"/>
      <c r="B114" s="293"/>
      <c r="C114" s="102">
        <f t="shared" si="2"/>
        <v>0</v>
      </c>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59"/>
    </row>
    <row r="115" s="17" customFormat="1" ht="17.25" customHeight="1" spans="1:25">
      <c r="A115" s="65"/>
      <c r="B115" s="283"/>
      <c r="C115" s="102">
        <f t="shared" si="2"/>
        <v>0</v>
      </c>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59"/>
    </row>
    <row r="116" s="17" customFormat="1" ht="17.25" customHeight="1" spans="1:25">
      <c r="A116" s="65"/>
      <c r="B116" s="283"/>
      <c r="C116" s="102">
        <f t="shared" si="2"/>
        <v>0</v>
      </c>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59"/>
    </row>
    <row r="117" s="17" customFormat="1" ht="17.25" customHeight="1" spans="1:25">
      <c r="A117" s="65"/>
      <c r="B117" s="283"/>
      <c r="C117" s="102">
        <f t="shared" si="2"/>
        <v>0</v>
      </c>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59"/>
    </row>
    <row r="118" s="17" customFormat="1" ht="17.25" customHeight="1" spans="1:25">
      <c r="A118" s="65"/>
      <c r="B118" s="283"/>
      <c r="C118" s="102">
        <f t="shared" si="2"/>
        <v>0</v>
      </c>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59"/>
    </row>
    <row r="119" s="17" customFormat="1" ht="17.25" customHeight="1" spans="1:25">
      <c r="A119" s="65"/>
      <c r="B119" s="283"/>
      <c r="C119" s="102">
        <f t="shared" si="2"/>
        <v>0</v>
      </c>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59"/>
    </row>
    <row r="120" s="17" customFormat="1" ht="17.25" customHeight="1" spans="1:25">
      <c r="A120" s="65"/>
      <c r="B120" s="283"/>
      <c r="C120" s="102">
        <f t="shared" si="2"/>
        <v>0</v>
      </c>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59"/>
    </row>
    <row r="121" s="17" customFormat="1" ht="17.25" customHeight="1" spans="1:25">
      <c r="A121" s="65"/>
      <c r="B121" s="283"/>
      <c r="C121" s="102">
        <f t="shared" si="2"/>
        <v>0</v>
      </c>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59"/>
    </row>
    <row r="122" s="17" customFormat="1" ht="17.25" customHeight="1" spans="1:25">
      <c r="A122" s="65"/>
      <c r="B122" s="283"/>
      <c r="C122" s="102">
        <f t="shared" si="2"/>
        <v>0</v>
      </c>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59"/>
    </row>
    <row r="123" s="17" customFormat="1" ht="17.25" customHeight="1" spans="1:25">
      <c r="A123" s="65"/>
      <c r="B123" s="283"/>
      <c r="C123" s="102">
        <f t="shared" si="2"/>
        <v>0</v>
      </c>
      <c r="D123" s="102"/>
      <c r="E123" s="102"/>
      <c r="F123" s="102"/>
      <c r="G123" s="102"/>
      <c r="H123" s="102"/>
      <c r="I123" s="102"/>
      <c r="J123" s="102"/>
      <c r="K123" s="102"/>
      <c r="L123" s="102"/>
      <c r="M123" s="102"/>
      <c r="N123" s="102"/>
      <c r="O123" s="102"/>
      <c r="P123" s="102"/>
      <c r="Q123" s="102"/>
      <c r="R123" s="102"/>
      <c r="S123" s="102"/>
      <c r="T123" s="102"/>
      <c r="U123" s="102"/>
      <c r="V123" s="102"/>
      <c r="W123" s="102"/>
      <c r="X123" s="102"/>
      <c r="Y123" s="59"/>
    </row>
    <row r="124" s="17" customFormat="1" ht="17.25" customHeight="1" spans="1:25">
      <c r="A124" s="65"/>
      <c r="B124" s="283"/>
      <c r="C124" s="102">
        <f t="shared" si="2"/>
        <v>0</v>
      </c>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59"/>
    </row>
    <row r="125" s="17" customFormat="1" ht="17.25" customHeight="1" spans="1:25">
      <c r="A125" s="65"/>
      <c r="B125" s="283"/>
      <c r="C125" s="102">
        <f t="shared" si="2"/>
        <v>0</v>
      </c>
      <c r="D125" s="102"/>
      <c r="E125" s="102"/>
      <c r="F125" s="102"/>
      <c r="G125" s="102"/>
      <c r="H125" s="102"/>
      <c r="I125" s="102"/>
      <c r="J125" s="102"/>
      <c r="K125" s="102"/>
      <c r="L125" s="102"/>
      <c r="M125" s="102"/>
      <c r="N125" s="102"/>
      <c r="O125" s="102"/>
      <c r="P125" s="102"/>
      <c r="Q125" s="102"/>
      <c r="R125" s="102"/>
      <c r="S125" s="102"/>
      <c r="T125" s="102"/>
      <c r="U125" s="102"/>
      <c r="V125" s="102"/>
      <c r="W125" s="102"/>
      <c r="X125" s="102"/>
      <c r="Y125" s="59"/>
    </row>
    <row r="126" s="17" customFormat="1" ht="17.25" customHeight="1" spans="1:25">
      <c r="A126" s="65"/>
      <c r="B126" s="283"/>
      <c r="C126" s="102">
        <f t="shared" si="2"/>
        <v>0</v>
      </c>
      <c r="D126" s="102"/>
      <c r="E126" s="102"/>
      <c r="F126" s="102"/>
      <c r="G126" s="102"/>
      <c r="H126" s="102"/>
      <c r="I126" s="102"/>
      <c r="J126" s="102"/>
      <c r="K126" s="102"/>
      <c r="L126" s="102"/>
      <c r="M126" s="102"/>
      <c r="N126" s="102"/>
      <c r="O126" s="102"/>
      <c r="P126" s="102"/>
      <c r="Q126" s="102"/>
      <c r="R126" s="102"/>
      <c r="S126" s="102"/>
      <c r="T126" s="102"/>
      <c r="U126" s="102"/>
      <c r="V126" s="102"/>
      <c r="W126" s="102"/>
      <c r="X126" s="102"/>
      <c r="Y126" s="59"/>
    </row>
    <row r="127" s="17" customFormat="1" ht="17.25" customHeight="1" spans="1:25">
      <c r="A127" s="65"/>
      <c r="B127" s="283"/>
      <c r="C127" s="102">
        <f t="shared" si="2"/>
        <v>0</v>
      </c>
      <c r="D127" s="102"/>
      <c r="E127" s="102"/>
      <c r="F127" s="102"/>
      <c r="G127" s="102"/>
      <c r="H127" s="102"/>
      <c r="I127" s="102"/>
      <c r="J127" s="102"/>
      <c r="K127" s="102"/>
      <c r="L127" s="102"/>
      <c r="M127" s="102"/>
      <c r="N127" s="102"/>
      <c r="O127" s="102"/>
      <c r="P127" s="102"/>
      <c r="Q127" s="102"/>
      <c r="R127" s="102"/>
      <c r="S127" s="102"/>
      <c r="T127" s="102"/>
      <c r="U127" s="102"/>
      <c r="V127" s="102"/>
      <c r="W127" s="102"/>
      <c r="X127" s="102"/>
      <c r="Y127" s="59"/>
    </row>
    <row r="128" s="17" customFormat="1" ht="17.25" customHeight="1" spans="1:25">
      <c r="A128" s="65"/>
      <c r="B128" s="283"/>
      <c r="C128" s="102">
        <f t="shared" si="2"/>
        <v>0</v>
      </c>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59"/>
    </row>
    <row r="129" s="17" customFormat="1" ht="17.25" customHeight="1" spans="1:25">
      <c r="A129" s="65"/>
      <c r="B129" s="283"/>
      <c r="C129" s="102">
        <f t="shared" si="2"/>
        <v>0</v>
      </c>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59"/>
    </row>
    <row r="130" s="17" customFormat="1" ht="17.25" customHeight="1" spans="1:25">
      <c r="A130" s="65"/>
      <c r="B130" s="283"/>
      <c r="C130" s="102">
        <f t="shared" si="2"/>
        <v>0</v>
      </c>
      <c r="D130" s="102"/>
      <c r="E130" s="102"/>
      <c r="F130" s="102"/>
      <c r="G130" s="102"/>
      <c r="H130" s="102"/>
      <c r="I130" s="102"/>
      <c r="J130" s="102"/>
      <c r="K130" s="102"/>
      <c r="L130" s="102"/>
      <c r="M130" s="102"/>
      <c r="N130" s="102"/>
      <c r="O130" s="102"/>
      <c r="P130" s="102"/>
      <c r="Q130" s="102"/>
      <c r="R130" s="102"/>
      <c r="S130" s="102"/>
      <c r="T130" s="102"/>
      <c r="U130" s="102"/>
      <c r="V130" s="102"/>
      <c r="W130" s="102"/>
      <c r="X130" s="102"/>
      <c r="Y130" s="59"/>
    </row>
    <row r="131" s="17" customFormat="1" ht="17.25" customHeight="1" spans="1:25">
      <c r="A131" s="65"/>
      <c r="B131" s="283"/>
      <c r="C131" s="102">
        <f t="shared" si="2"/>
        <v>0</v>
      </c>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59"/>
    </row>
    <row r="132" s="17" customFormat="1" ht="17.25" customHeight="1" spans="1:25">
      <c r="A132" s="65"/>
      <c r="B132" s="283"/>
      <c r="C132" s="102">
        <f t="shared" si="2"/>
        <v>0</v>
      </c>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59"/>
    </row>
    <row r="133" s="17" customFormat="1" ht="17.25" customHeight="1" spans="1:25">
      <c r="A133" s="65"/>
      <c r="B133" s="283"/>
      <c r="C133" s="102">
        <f t="shared" si="2"/>
        <v>0</v>
      </c>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59"/>
    </row>
    <row r="134" s="17" customFormat="1" ht="17.25" customHeight="1" spans="1:25">
      <c r="A134" s="65"/>
      <c r="B134" s="283"/>
      <c r="C134" s="102">
        <f t="shared" si="2"/>
        <v>0</v>
      </c>
      <c r="D134" s="102"/>
      <c r="E134" s="102"/>
      <c r="F134" s="102"/>
      <c r="G134" s="102"/>
      <c r="H134" s="102"/>
      <c r="I134" s="102"/>
      <c r="J134" s="102"/>
      <c r="K134" s="102"/>
      <c r="L134" s="102"/>
      <c r="M134" s="102"/>
      <c r="N134" s="102"/>
      <c r="O134" s="102"/>
      <c r="P134" s="102"/>
      <c r="Q134" s="102"/>
      <c r="R134" s="102"/>
      <c r="S134" s="102"/>
      <c r="T134" s="102"/>
      <c r="U134" s="102"/>
      <c r="V134" s="102"/>
      <c r="W134" s="102"/>
      <c r="X134" s="102"/>
      <c r="Y134" s="59"/>
    </row>
    <row r="135" s="17" customFormat="1" ht="17.25" customHeight="1" spans="1:25">
      <c r="A135" s="65"/>
      <c r="B135" s="283"/>
      <c r="C135" s="102">
        <f t="shared" si="2"/>
        <v>0</v>
      </c>
      <c r="D135" s="102"/>
      <c r="E135" s="102"/>
      <c r="F135" s="102"/>
      <c r="G135" s="102"/>
      <c r="H135" s="102"/>
      <c r="I135" s="102"/>
      <c r="J135" s="102"/>
      <c r="K135" s="102"/>
      <c r="L135" s="102"/>
      <c r="M135" s="102"/>
      <c r="N135" s="102"/>
      <c r="O135" s="102"/>
      <c r="P135" s="102"/>
      <c r="Q135" s="102"/>
      <c r="R135" s="102"/>
      <c r="S135" s="102"/>
      <c r="T135" s="102"/>
      <c r="U135" s="102"/>
      <c r="V135" s="102"/>
      <c r="W135" s="102"/>
      <c r="X135" s="102"/>
      <c r="Y135" s="59"/>
    </row>
    <row r="136" s="17" customFormat="1" ht="17.25" customHeight="1" spans="1:25">
      <c r="A136" s="65"/>
      <c r="B136" s="283"/>
      <c r="C136" s="102">
        <f t="shared" si="2"/>
        <v>0</v>
      </c>
      <c r="D136" s="102"/>
      <c r="E136" s="102"/>
      <c r="F136" s="102"/>
      <c r="G136" s="102"/>
      <c r="H136" s="102"/>
      <c r="I136" s="102"/>
      <c r="J136" s="102"/>
      <c r="K136" s="102"/>
      <c r="L136" s="102"/>
      <c r="M136" s="102"/>
      <c r="N136" s="102"/>
      <c r="O136" s="102"/>
      <c r="P136" s="102"/>
      <c r="Q136" s="102"/>
      <c r="R136" s="102"/>
      <c r="S136" s="102"/>
      <c r="T136" s="102"/>
      <c r="U136" s="102"/>
      <c r="V136" s="102"/>
      <c r="W136" s="102"/>
      <c r="X136" s="102"/>
      <c r="Y136" s="59"/>
    </row>
    <row r="137" s="17" customFormat="1" ht="17.25" customHeight="1" spans="1:25">
      <c r="A137" s="65"/>
      <c r="B137" s="283"/>
      <c r="C137" s="102">
        <f t="shared" si="2"/>
        <v>0</v>
      </c>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59"/>
    </row>
    <row r="138" s="17" customFormat="1" ht="17.25" customHeight="1" spans="1:25">
      <c r="A138" s="65"/>
      <c r="B138" s="283"/>
      <c r="C138" s="102">
        <f t="shared" si="2"/>
        <v>0</v>
      </c>
      <c r="D138" s="102"/>
      <c r="E138" s="102"/>
      <c r="F138" s="102"/>
      <c r="G138" s="102"/>
      <c r="H138" s="102"/>
      <c r="I138" s="102"/>
      <c r="J138" s="102"/>
      <c r="K138" s="102"/>
      <c r="L138" s="102"/>
      <c r="M138" s="102"/>
      <c r="N138" s="102"/>
      <c r="O138" s="102"/>
      <c r="P138" s="102"/>
      <c r="Q138" s="102"/>
      <c r="R138" s="102"/>
      <c r="S138" s="102"/>
      <c r="T138" s="102"/>
      <c r="U138" s="102"/>
      <c r="V138" s="102"/>
      <c r="W138" s="102"/>
      <c r="X138" s="102"/>
      <c r="Y138" s="59"/>
    </row>
    <row r="139" s="17" customFormat="1" ht="17.25" customHeight="1" spans="1:25">
      <c r="A139" s="65"/>
      <c r="B139" s="283"/>
      <c r="C139" s="102">
        <f t="shared" si="2"/>
        <v>0</v>
      </c>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59"/>
    </row>
    <row r="140" s="17" customFormat="1" ht="17.25" customHeight="1" spans="1:25">
      <c r="A140" s="65"/>
      <c r="B140" s="283"/>
      <c r="C140" s="102">
        <f t="shared" si="2"/>
        <v>0</v>
      </c>
      <c r="D140" s="102"/>
      <c r="E140" s="102"/>
      <c r="F140" s="102"/>
      <c r="G140" s="102"/>
      <c r="H140" s="102"/>
      <c r="I140" s="102"/>
      <c r="J140" s="102"/>
      <c r="K140" s="102"/>
      <c r="L140" s="102"/>
      <c r="M140" s="102"/>
      <c r="N140" s="102"/>
      <c r="O140" s="102"/>
      <c r="P140" s="102"/>
      <c r="Q140" s="102"/>
      <c r="R140" s="102"/>
      <c r="S140" s="102"/>
      <c r="T140" s="102"/>
      <c r="U140" s="102"/>
      <c r="V140" s="102"/>
      <c r="W140" s="102"/>
      <c r="X140" s="102"/>
      <c r="Y140" s="59"/>
    </row>
    <row r="141" s="17" customFormat="1" ht="17.25" customHeight="1" spans="1:25">
      <c r="A141" s="65"/>
      <c r="B141" s="283"/>
      <c r="C141" s="102">
        <f t="shared" si="2"/>
        <v>0</v>
      </c>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59"/>
    </row>
    <row r="142" s="17" customFormat="1" ht="17.25" customHeight="1" spans="1:25">
      <c r="A142" s="65"/>
      <c r="B142" s="283"/>
      <c r="C142" s="102">
        <f t="shared" si="2"/>
        <v>0</v>
      </c>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59"/>
    </row>
    <row r="143" s="17" customFormat="1" ht="17.25" customHeight="1" spans="1:25">
      <c r="A143" s="65"/>
      <c r="B143" s="283"/>
      <c r="C143" s="102">
        <f t="shared" si="2"/>
        <v>0</v>
      </c>
      <c r="D143" s="102"/>
      <c r="E143" s="102"/>
      <c r="F143" s="102"/>
      <c r="G143" s="102"/>
      <c r="H143" s="102"/>
      <c r="I143" s="102"/>
      <c r="J143" s="102"/>
      <c r="K143" s="102"/>
      <c r="L143" s="102"/>
      <c r="M143" s="102"/>
      <c r="N143" s="102"/>
      <c r="O143" s="102"/>
      <c r="P143" s="102"/>
      <c r="Q143" s="102"/>
      <c r="R143" s="102"/>
      <c r="S143" s="102"/>
      <c r="T143" s="102"/>
      <c r="U143" s="102"/>
      <c r="V143" s="102"/>
      <c r="W143" s="102"/>
      <c r="X143" s="102"/>
      <c r="Y143" s="59"/>
    </row>
    <row r="144" s="17" customFormat="1" ht="17.25" customHeight="1" spans="1:25">
      <c r="A144" s="65"/>
      <c r="B144" s="283"/>
      <c r="C144" s="102">
        <f t="shared" si="2"/>
        <v>0</v>
      </c>
      <c r="D144" s="102"/>
      <c r="E144" s="102"/>
      <c r="F144" s="102"/>
      <c r="G144" s="102"/>
      <c r="H144" s="102"/>
      <c r="I144" s="102"/>
      <c r="J144" s="102"/>
      <c r="K144" s="102"/>
      <c r="L144" s="102"/>
      <c r="M144" s="102"/>
      <c r="N144" s="102"/>
      <c r="O144" s="102"/>
      <c r="P144" s="102"/>
      <c r="Q144" s="102"/>
      <c r="R144" s="102"/>
      <c r="S144" s="102"/>
      <c r="T144" s="102"/>
      <c r="U144" s="102"/>
      <c r="V144" s="102"/>
      <c r="W144" s="102"/>
      <c r="X144" s="102"/>
      <c r="Y144" s="59"/>
    </row>
    <row r="145" s="17" customFormat="1" ht="17.25" customHeight="1" spans="1:25">
      <c r="A145" s="65"/>
      <c r="B145" s="283"/>
      <c r="C145" s="102">
        <f t="shared" si="2"/>
        <v>0</v>
      </c>
      <c r="D145" s="102"/>
      <c r="E145" s="102"/>
      <c r="F145" s="102"/>
      <c r="G145" s="102"/>
      <c r="H145" s="102"/>
      <c r="I145" s="102"/>
      <c r="J145" s="102"/>
      <c r="K145" s="102"/>
      <c r="L145" s="102"/>
      <c r="M145" s="102"/>
      <c r="N145" s="102"/>
      <c r="O145" s="102"/>
      <c r="P145" s="102"/>
      <c r="Q145" s="102"/>
      <c r="R145" s="102"/>
      <c r="S145" s="102"/>
      <c r="T145" s="102"/>
      <c r="U145" s="102"/>
      <c r="V145" s="102"/>
      <c r="W145" s="102"/>
      <c r="X145" s="102"/>
      <c r="Y145" s="59"/>
    </row>
    <row r="146" s="17" customFormat="1" ht="17.25" customHeight="1" spans="1:25">
      <c r="A146" s="65"/>
      <c r="B146" s="283"/>
      <c r="C146" s="102">
        <f t="shared" si="2"/>
        <v>0</v>
      </c>
      <c r="D146" s="102"/>
      <c r="E146" s="102"/>
      <c r="F146" s="102"/>
      <c r="G146" s="102"/>
      <c r="H146" s="102"/>
      <c r="I146" s="102"/>
      <c r="J146" s="102"/>
      <c r="K146" s="102"/>
      <c r="L146" s="102"/>
      <c r="M146" s="102"/>
      <c r="N146" s="102"/>
      <c r="O146" s="102"/>
      <c r="P146" s="102"/>
      <c r="Q146" s="102"/>
      <c r="R146" s="102"/>
      <c r="S146" s="102"/>
      <c r="T146" s="102"/>
      <c r="U146" s="102"/>
      <c r="V146" s="102"/>
      <c r="W146" s="102"/>
      <c r="X146" s="102"/>
      <c r="Y146" s="59"/>
    </row>
    <row r="147" s="17" customFormat="1" ht="17.25" customHeight="1" spans="1:25">
      <c r="A147" s="65"/>
      <c r="B147" s="283"/>
      <c r="C147" s="102">
        <f t="shared" si="2"/>
        <v>0</v>
      </c>
      <c r="D147" s="102"/>
      <c r="E147" s="102"/>
      <c r="F147" s="102"/>
      <c r="G147" s="102"/>
      <c r="H147" s="102"/>
      <c r="I147" s="102"/>
      <c r="J147" s="102"/>
      <c r="K147" s="102"/>
      <c r="L147" s="102"/>
      <c r="M147" s="102"/>
      <c r="N147" s="102"/>
      <c r="O147" s="102"/>
      <c r="P147" s="102"/>
      <c r="Q147" s="102"/>
      <c r="R147" s="102"/>
      <c r="S147" s="102"/>
      <c r="T147" s="102"/>
      <c r="U147" s="102"/>
      <c r="V147" s="102"/>
      <c r="W147" s="102"/>
      <c r="X147" s="102"/>
      <c r="Y147" s="59"/>
    </row>
    <row r="148" s="17" customFormat="1" ht="17.25" customHeight="1" spans="1:25">
      <c r="A148" s="95"/>
      <c r="B148" s="294"/>
      <c r="C148" s="102">
        <f t="shared" si="2"/>
        <v>0</v>
      </c>
      <c r="D148" s="102"/>
      <c r="E148" s="102"/>
      <c r="F148" s="102"/>
      <c r="G148" s="102"/>
      <c r="H148" s="102"/>
      <c r="I148" s="102"/>
      <c r="J148" s="102"/>
      <c r="K148" s="102"/>
      <c r="L148" s="102"/>
      <c r="M148" s="102"/>
      <c r="N148" s="102"/>
      <c r="O148" s="102"/>
      <c r="P148" s="102"/>
      <c r="Q148" s="102"/>
      <c r="R148" s="102"/>
      <c r="S148" s="102"/>
      <c r="T148" s="102"/>
      <c r="U148" s="102"/>
      <c r="V148" s="102"/>
      <c r="W148" s="102"/>
      <c r="X148" s="102"/>
      <c r="Y148" s="59"/>
    </row>
    <row r="149" s="17" customFormat="1" ht="17.25" customHeight="1" spans="1:25">
      <c r="A149" s="65"/>
      <c r="B149" s="283"/>
      <c r="C149" s="102">
        <f t="shared" si="2"/>
        <v>0</v>
      </c>
      <c r="D149" s="102"/>
      <c r="E149" s="102"/>
      <c r="F149" s="102"/>
      <c r="G149" s="102"/>
      <c r="H149" s="102"/>
      <c r="I149" s="102"/>
      <c r="J149" s="102"/>
      <c r="K149" s="102"/>
      <c r="L149" s="102"/>
      <c r="M149" s="102"/>
      <c r="N149" s="102"/>
      <c r="O149" s="102"/>
      <c r="P149" s="102"/>
      <c r="Q149" s="102"/>
      <c r="R149" s="102"/>
      <c r="S149" s="102"/>
      <c r="T149" s="102"/>
      <c r="U149" s="102"/>
      <c r="V149" s="102"/>
      <c r="W149" s="102"/>
      <c r="X149" s="102"/>
      <c r="Y149" s="59"/>
    </row>
    <row r="150" s="17" customFormat="1" ht="17.25" customHeight="1" spans="1:25">
      <c r="A150" s="65"/>
      <c r="B150" s="283"/>
      <c r="C150" s="102">
        <f t="shared" si="2"/>
        <v>0</v>
      </c>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59"/>
    </row>
    <row r="151" s="17" customFormat="1" ht="17.25" customHeight="1" spans="1:25">
      <c r="A151" s="65"/>
      <c r="B151" s="283"/>
      <c r="C151" s="102">
        <f t="shared" si="2"/>
        <v>0</v>
      </c>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59"/>
    </row>
    <row r="152" s="17" customFormat="1" ht="17.25" customHeight="1" spans="1:25">
      <c r="A152" s="65"/>
      <c r="B152" s="283"/>
      <c r="C152" s="102">
        <f t="shared" si="2"/>
        <v>0</v>
      </c>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59"/>
    </row>
    <row r="153" s="17" customFormat="1" ht="17.25" customHeight="1" spans="1:25">
      <c r="A153" s="70"/>
      <c r="B153" s="283"/>
      <c r="C153" s="102">
        <f t="shared" si="2"/>
        <v>0</v>
      </c>
      <c r="D153" s="102"/>
      <c r="E153" s="102"/>
      <c r="F153" s="102"/>
      <c r="G153" s="102"/>
      <c r="H153" s="102"/>
      <c r="I153" s="102"/>
      <c r="J153" s="102"/>
      <c r="K153" s="102"/>
      <c r="L153" s="102"/>
      <c r="M153" s="102"/>
      <c r="N153" s="102"/>
      <c r="O153" s="102"/>
      <c r="P153" s="102"/>
      <c r="Q153" s="102"/>
      <c r="R153" s="102"/>
      <c r="S153" s="102"/>
      <c r="T153" s="102"/>
      <c r="U153" s="102"/>
      <c r="V153" s="102"/>
      <c r="W153" s="102"/>
      <c r="X153" s="102"/>
      <c r="Y153" s="59"/>
    </row>
    <row r="154" s="17" customFormat="1" ht="17.25" customHeight="1" spans="1:25">
      <c r="A154" s="65"/>
      <c r="B154" s="283"/>
      <c r="C154" s="102">
        <f t="shared" si="2"/>
        <v>0</v>
      </c>
      <c r="D154" s="102"/>
      <c r="E154" s="102"/>
      <c r="F154" s="102"/>
      <c r="G154" s="102"/>
      <c r="H154" s="102"/>
      <c r="I154" s="102"/>
      <c r="J154" s="102"/>
      <c r="K154" s="102"/>
      <c r="L154" s="102"/>
      <c r="M154" s="102"/>
      <c r="N154" s="102"/>
      <c r="O154" s="102"/>
      <c r="P154" s="102"/>
      <c r="Q154" s="102"/>
      <c r="R154" s="102"/>
      <c r="S154" s="102"/>
      <c r="T154" s="102"/>
      <c r="U154" s="102"/>
      <c r="V154" s="102"/>
      <c r="W154" s="102"/>
      <c r="X154" s="102"/>
      <c r="Y154" s="59"/>
    </row>
    <row r="155" s="17" customFormat="1" ht="17.25" customHeight="1" spans="1:25">
      <c r="A155" s="65"/>
      <c r="B155" s="283"/>
      <c r="C155" s="102">
        <f t="shared" si="2"/>
        <v>0</v>
      </c>
      <c r="D155" s="102"/>
      <c r="E155" s="102"/>
      <c r="F155" s="102"/>
      <c r="G155" s="102"/>
      <c r="H155" s="102"/>
      <c r="I155" s="102"/>
      <c r="J155" s="102"/>
      <c r="K155" s="102"/>
      <c r="L155" s="102"/>
      <c r="M155" s="102"/>
      <c r="N155" s="102"/>
      <c r="O155" s="102"/>
      <c r="P155" s="102"/>
      <c r="Q155" s="102"/>
      <c r="R155" s="102"/>
      <c r="S155" s="102"/>
      <c r="T155" s="102"/>
      <c r="U155" s="102"/>
      <c r="V155" s="102"/>
      <c r="W155" s="102"/>
      <c r="X155" s="102"/>
      <c r="Y155" s="59"/>
    </row>
    <row r="156" s="17" customFormat="1" ht="17.25" customHeight="1" spans="1:25">
      <c r="A156" s="65"/>
      <c r="B156" s="283"/>
      <c r="C156" s="102">
        <f t="shared" si="2"/>
        <v>0</v>
      </c>
      <c r="D156" s="102"/>
      <c r="E156" s="102"/>
      <c r="F156" s="102"/>
      <c r="G156" s="102"/>
      <c r="H156" s="102"/>
      <c r="I156" s="102"/>
      <c r="J156" s="102"/>
      <c r="K156" s="102"/>
      <c r="L156" s="102"/>
      <c r="M156" s="102"/>
      <c r="N156" s="102"/>
      <c r="O156" s="102"/>
      <c r="P156" s="102"/>
      <c r="Q156" s="102"/>
      <c r="R156" s="102"/>
      <c r="S156" s="102"/>
      <c r="T156" s="102"/>
      <c r="U156" s="102"/>
      <c r="V156" s="102"/>
      <c r="W156" s="102"/>
      <c r="X156" s="102"/>
      <c r="Y156" s="59"/>
    </row>
    <row r="157" s="17" customFormat="1" ht="17.25" customHeight="1" spans="1:25">
      <c r="A157" s="65"/>
      <c r="B157" s="283"/>
      <c r="C157" s="102">
        <f t="shared" si="2"/>
        <v>0</v>
      </c>
      <c r="D157" s="102"/>
      <c r="E157" s="102"/>
      <c r="F157" s="102"/>
      <c r="G157" s="102"/>
      <c r="H157" s="102"/>
      <c r="I157" s="102"/>
      <c r="J157" s="102"/>
      <c r="K157" s="102"/>
      <c r="L157" s="102"/>
      <c r="M157" s="102"/>
      <c r="N157" s="102"/>
      <c r="O157" s="102"/>
      <c r="P157" s="102"/>
      <c r="Q157" s="102"/>
      <c r="R157" s="102"/>
      <c r="S157" s="102"/>
      <c r="T157" s="102"/>
      <c r="U157" s="102"/>
      <c r="V157" s="102"/>
      <c r="W157" s="102"/>
      <c r="X157" s="102"/>
      <c r="Y157" s="59"/>
    </row>
    <row r="158" s="17" customFormat="1" ht="17.25" customHeight="1" spans="1:25">
      <c r="A158" s="65"/>
      <c r="B158" s="283"/>
      <c r="C158" s="102">
        <f t="shared" si="2"/>
        <v>0</v>
      </c>
      <c r="D158" s="102"/>
      <c r="E158" s="102"/>
      <c r="F158" s="102"/>
      <c r="G158" s="102"/>
      <c r="H158" s="102"/>
      <c r="I158" s="102"/>
      <c r="J158" s="102"/>
      <c r="K158" s="102"/>
      <c r="L158" s="102"/>
      <c r="M158" s="102"/>
      <c r="N158" s="102"/>
      <c r="O158" s="102"/>
      <c r="P158" s="102"/>
      <c r="Q158" s="102"/>
      <c r="R158" s="102"/>
      <c r="S158" s="102"/>
      <c r="T158" s="102"/>
      <c r="U158" s="102"/>
      <c r="V158" s="102"/>
      <c r="W158" s="102"/>
      <c r="X158" s="102"/>
      <c r="Y158" s="59"/>
    </row>
    <row r="159" s="17" customFormat="1" ht="17.25" customHeight="1" spans="1:25">
      <c r="A159" s="65"/>
      <c r="B159" s="283"/>
      <c r="C159" s="102">
        <f t="shared" si="2"/>
        <v>0</v>
      </c>
      <c r="D159" s="102"/>
      <c r="E159" s="102"/>
      <c r="F159" s="102"/>
      <c r="G159" s="102"/>
      <c r="H159" s="102"/>
      <c r="I159" s="102"/>
      <c r="J159" s="102"/>
      <c r="K159" s="102"/>
      <c r="L159" s="102"/>
      <c r="M159" s="102"/>
      <c r="N159" s="102"/>
      <c r="O159" s="102"/>
      <c r="P159" s="102"/>
      <c r="Q159" s="102"/>
      <c r="R159" s="102"/>
      <c r="S159" s="102"/>
      <c r="T159" s="102"/>
      <c r="U159" s="102"/>
      <c r="V159" s="102"/>
      <c r="W159" s="102"/>
      <c r="X159" s="102"/>
      <c r="Y159" s="59"/>
    </row>
    <row r="160" s="17" customFormat="1" ht="17.25" customHeight="1" spans="1:25">
      <c r="A160" s="65"/>
      <c r="B160" s="283"/>
      <c r="C160" s="102">
        <f t="shared" si="2"/>
        <v>0</v>
      </c>
      <c r="D160" s="102"/>
      <c r="E160" s="102"/>
      <c r="F160" s="102"/>
      <c r="G160" s="102"/>
      <c r="H160" s="102"/>
      <c r="I160" s="102"/>
      <c r="J160" s="102"/>
      <c r="K160" s="102"/>
      <c r="L160" s="102"/>
      <c r="M160" s="102"/>
      <c r="N160" s="102"/>
      <c r="O160" s="102"/>
      <c r="P160" s="102"/>
      <c r="Q160" s="102"/>
      <c r="R160" s="102"/>
      <c r="S160" s="102"/>
      <c r="T160" s="102"/>
      <c r="U160" s="102"/>
      <c r="V160" s="102"/>
      <c r="W160" s="102"/>
      <c r="X160" s="102"/>
      <c r="Y160" s="59"/>
    </row>
    <row r="161" s="17" customFormat="1" ht="17.25" customHeight="1" spans="1:25">
      <c r="A161" s="98"/>
      <c r="B161" s="295"/>
      <c r="C161" s="102">
        <f t="shared" si="2"/>
        <v>0</v>
      </c>
      <c r="D161" s="102"/>
      <c r="E161" s="102"/>
      <c r="F161" s="102"/>
      <c r="G161" s="102"/>
      <c r="H161" s="102"/>
      <c r="I161" s="102"/>
      <c r="J161" s="102"/>
      <c r="K161" s="102"/>
      <c r="L161" s="102"/>
      <c r="M161" s="102"/>
      <c r="N161" s="102"/>
      <c r="O161" s="102"/>
      <c r="P161" s="102"/>
      <c r="Q161" s="102"/>
      <c r="R161" s="102"/>
      <c r="S161" s="102"/>
      <c r="T161" s="102"/>
      <c r="U161" s="102"/>
      <c r="V161" s="102"/>
      <c r="W161" s="102"/>
      <c r="X161" s="102"/>
      <c r="Y161" s="59"/>
    </row>
    <row r="162" s="17" customFormat="1" ht="17.25" customHeight="1" spans="1:25">
      <c r="A162" s="65"/>
      <c r="B162" s="283"/>
      <c r="C162" s="102">
        <f t="shared" si="2"/>
        <v>0</v>
      </c>
      <c r="D162" s="102"/>
      <c r="E162" s="102"/>
      <c r="F162" s="102"/>
      <c r="G162" s="102"/>
      <c r="H162" s="102"/>
      <c r="I162" s="102"/>
      <c r="J162" s="102"/>
      <c r="K162" s="102"/>
      <c r="L162" s="102"/>
      <c r="M162" s="102"/>
      <c r="N162" s="102"/>
      <c r="O162" s="102"/>
      <c r="P162" s="102"/>
      <c r="Q162" s="102"/>
      <c r="R162" s="102"/>
      <c r="S162" s="102"/>
      <c r="T162" s="102"/>
      <c r="U162" s="102"/>
      <c r="V162" s="102"/>
      <c r="W162" s="102"/>
      <c r="X162" s="102"/>
      <c r="Y162" s="59"/>
    </row>
    <row r="163" s="17" customFormat="1" ht="17.25" customHeight="1" spans="1:25">
      <c r="A163" s="65"/>
      <c r="B163" s="283"/>
      <c r="C163" s="102">
        <f t="shared" si="2"/>
        <v>0</v>
      </c>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59"/>
    </row>
    <row r="164" s="17" customFormat="1" ht="17.25" customHeight="1" spans="1:25">
      <c r="A164" s="65"/>
      <c r="B164" s="283"/>
      <c r="C164" s="102">
        <f t="shared" si="2"/>
        <v>0</v>
      </c>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59"/>
    </row>
    <row r="165" s="17" customFormat="1" ht="17.25" customHeight="1" spans="1:25">
      <c r="A165" s="65"/>
      <c r="B165" s="283"/>
      <c r="C165" s="102">
        <f t="shared" si="2"/>
        <v>0</v>
      </c>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59"/>
    </row>
    <row r="166" s="17" customFormat="1" ht="17.25" customHeight="1" spans="1:25">
      <c r="A166" s="65"/>
      <c r="B166" s="283"/>
      <c r="C166" s="102">
        <f t="shared" si="2"/>
        <v>0</v>
      </c>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59"/>
    </row>
    <row r="167" s="17" customFormat="1" ht="17.25" customHeight="1" spans="1:25">
      <c r="A167" s="65"/>
      <c r="B167" s="283"/>
      <c r="C167" s="102">
        <f t="shared" si="2"/>
        <v>0</v>
      </c>
      <c r="D167" s="102"/>
      <c r="E167" s="102"/>
      <c r="F167" s="102"/>
      <c r="G167" s="102"/>
      <c r="H167" s="102"/>
      <c r="I167" s="102"/>
      <c r="J167" s="102"/>
      <c r="K167" s="102"/>
      <c r="L167" s="102"/>
      <c r="M167" s="102"/>
      <c r="N167" s="102"/>
      <c r="O167" s="102"/>
      <c r="P167" s="102"/>
      <c r="Q167" s="102"/>
      <c r="R167" s="102"/>
      <c r="S167" s="102"/>
      <c r="T167" s="102"/>
      <c r="U167" s="102"/>
      <c r="V167" s="102"/>
      <c r="W167" s="102"/>
      <c r="X167" s="102"/>
      <c r="Y167" s="59"/>
    </row>
    <row r="168" s="17" customFormat="1" ht="17.25" customHeight="1" spans="1:25">
      <c r="A168" s="65"/>
      <c r="B168" s="283"/>
      <c r="C168" s="102">
        <f t="shared" si="2"/>
        <v>0</v>
      </c>
      <c r="D168" s="102"/>
      <c r="E168" s="102"/>
      <c r="F168" s="102"/>
      <c r="G168" s="102"/>
      <c r="H168" s="102"/>
      <c r="I168" s="102"/>
      <c r="J168" s="102"/>
      <c r="K168" s="102"/>
      <c r="L168" s="102"/>
      <c r="M168" s="102"/>
      <c r="N168" s="102"/>
      <c r="O168" s="102"/>
      <c r="P168" s="102"/>
      <c r="Q168" s="102"/>
      <c r="R168" s="102"/>
      <c r="S168" s="102"/>
      <c r="T168" s="102"/>
      <c r="U168" s="102"/>
      <c r="V168" s="102"/>
      <c r="W168" s="102"/>
      <c r="X168" s="102"/>
      <c r="Y168" s="59"/>
    </row>
    <row r="169" s="17" customFormat="1" ht="17.25" customHeight="1" spans="1:25">
      <c r="A169" s="65"/>
      <c r="B169" s="283"/>
      <c r="C169" s="102">
        <f t="shared" si="2"/>
        <v>0</v>
      </c>
      <c r="D169" s="102"/>
      <c r="E169" s="102"/>
      <c r="F169" s="102"/>
      <c r="G169" s="102"/>
      <c r="H169" s="102"/>
      <c r="I169" s="102"/>
      <c r="J169" s="102"/>
      <c r="K169" s="102"/>
      <c r="L169" s="102"/>
      <c r="M169" s="102"/>
      <c r="N169" s="102"/>
      <c r="O169" s="102"/>
      <c r="P169" s="102"/>
      <c r="Q169" s="102"/>
      <c r="R169" s="102"/>
      <c r="S169" s="102"/>
      <c r="T169" s="102"/>
      <c r="U169" s="102"/>
      <c r="V169" s="102"/>
      <c r="W169" s="102"/>
      <c r="X169" s="102"/>
      <c r="Y169" s="59"/>
    </row>
    <row r="170" s="17" customFormat="1" ht="17.25" customHeight="1" spans="1:25">
      <c r="A170" s="65"/>
      <c r="B170" s="283"/>
      <c r="C170" s="102">
        <f t="shared" si="2"/>
        <v>0</v>
      </c>
      <c r="D170" s="102"/>
      <c r="E170" s="102"/>
      <c r="F170" s="102"/>
      <c r="G170" s="102"/>
      <c r="H170" s="102"/>
      <c r="I170" s="102"/>
      <c r="J170" s="102"/>
      <c r="K170" s="102"/>
      <c r="L170" s="102"/>
      <c r="M170" s="102"/>
      <c r="N170" s="102"/>
      <c r="O170" s="102"/>
      <c r="P170" s="102"/>
      <c r="Q170" s="102"/>
      <c r="R170" s="102"/>
      <c r="S170" s="102"/>
      <c r="T170" s="102"/>
      <c r="U170" s="102"/>
      <c r="V170" s="102"/>
      <c r="W170" s="102"/>
      <c r="X170" s="102"/>
      <c r="Y170" s="59"/>
    </row>
    <row r="171" s="17" customFormat="1" ht="17.25" customHeight="1" spans="1:25">
      <c r="A171" s="65"/>
      <c r="B171" s="283"/>
      <c r="C171" s="102">
        <f t="shared" ref="C171:C234" si="3">SUM(D171:X171)</f>
        <v>0</v>
      </c>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59"/>
    </row>
    <row r="172" s="17" customFormat="1" ht="17.25" customHeight="1" spans="1:25">
      <c r="A172" s="65"/>
      <c r="B172" s="283"/>
      <c r="C172" s="102">
        <f t="shared" si="3"/>
        <v>0</v>
      </c>
      <c r="D172" s="102"/>
      <c r="E172" s="102"/>
      <c r="F172" s="102"/>
      <c r="G172" s="102"/>
      <c r="H172" s="102"/>
      <c r="I172" s="102"/>
      <c r="J172" s="102"/>
      <c r="K172" s="102"/>
      <c r="L172" s="102"/>
      <c r="M172" s="102"/>
      <c r="N172" s="102"/>
      <c r="O172" s="102"/>
      <c r="P172" s="102"/>
      <c r="Q172" s="102"/>
      <c r="R172" s="102"/>
      <c r="S172" s="102"/>
      <c r="T172" s="102"/>
      <c r="U172" s="102"/>
      <c r="V172" s="102"/>
      <c r="W172" s="102"/>
      <c r="X172" s="102"/>
      <c r="Y172" s="59"/>
    </row>
    <row r="173" s="17" customFormat="1" ht="17.25" customHeight="1" spans="1:25">
      <c r="A173" s="65"/>
      <c r="B173" s="283"/>
      <c r="C173" s="102">
        <f t="shared" si="3"/>
        <v>0</v>
      </c>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59"/>
    </row>
    <row r="174" s="17" customFormat="1" ht="17.25" customHeight="1" spans="1:25">
      <c r="A174" s="65"/>
      <c r="B174" s="283"/>
      <c r="C174" s="102">
        <f t="shared" si="3"/>
        <v>0</v>
      </c>
      <c r="D174" s="102"/>
      <c r="E174" s="102"/>
      <c r="F174" s="102"/>
      <c r="G174" s="102"/>
      <c r="H174" s="102"/>
      <c r="I174" s="102"/>
      <c r="J174" s="102"/>
      <c r="K174" s="102"/>
      <c r="L174" s="102"/>
      <c r="M174" s="102"/>
      <c r="N174" s="102"/>
      <c r="O174" s="102"/>
      <c r="P174" s="102"/>
      <c r="Q174" s="102"/>
      <c r="R174" s="102"/>
      <c r="S174" s="102"/>
      <c r="T174" s="102"/>
      <c r="U174" s="102"/>
      <c r="V174" s="102"/>
      <c r="W174" s="102"/>
      <c r="X174" s="102"/>
      <c r="Y174" s="59"/>
    </row>
    <row r="175" s="17" customFormat="1" ht="17.25" customHeight="1" spans="1:25">
      <c r="A175" s="65"/>
      <c r="B175" s="283"/>
      <c r="C175" s="102">
        <f t="shared" si="3"/>
        <v>0</v>
      </c>
      <c r="D175" s="102"/>
      <c r="E175" s="102"/>
      <c r="F175" s="102"/>
      <c r="G175" s="102"/>
      <c r="H175" s="102"/>
      <c r="I175" s="102"/>
      <c r="J175" s="102"/>
      <c r="K175" s="102"/>
      <c r="L175" s="102"/>
      <c r="M175" s="102"/>
      <c r="N175" s="102"/>
      <c r="O175" s="102"/>
      <c r="P175" s="102"/>
      <c r="Q175" s="102"/>
      <c r="R175" s="102"/>
      <c r="S175" s="102"/>
      <c r="T175" s="102"/>
      <c r="U175" s="102"/>
      <c r="V175" s="102"/>
      <c r="W175" s="102"/>
      <c r="X175" s="102"/>
      <c r="Y175" s="59"/>
    </row>
    <row r="176" s="17" customFormat="1" ht="17.25" customHeight="1" spans="1:25">
      <c r="A176" s="65"/>
      <c r="B176" s="283"/>
      <c r="C176" s="102">
        <f t="shared" si="3"/>
        <v>0</v>
      </c>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59"/>
    </row>
    <row r="177" s="17" customFormat="1" ht="17.25" customHeight="1" spans="1:25">
      <c r="A177" s="65"/>
      <c r="B177" s="283"/>
      <c r="C177" s="102">
        <f t="shared" si="3"/>
        <v>0</v>
      </c>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59"/>
    </row>
    <row r="178" s="17" customFormat="1" ht="17.25" customHeight="1" spans="1:25">
      <c r="A178" s="65"/>
      <c r="B178" s="283"/>
      <c r="C178" s="102">
        <f t="shared" si="3"/>
        <v>0</v>
      </c>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59"/>
    </row>
    <row r="179" s="17" customFormat="1" ht="17.25" customHeight="1" spans="1:25">
      <c r="A179" s="65"/>
      <c r="B179" s="283"/>
      <c r="C179" s="102">
        <f t="shared" si="3"/>
        <v>0</v>
      </c>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59"/>
    </row>
    <row r="180" s="17" customFormat="1" ht="17.25" customHeight="1" spans="1:25">
      <c r="A180" s="65"/>
      <c r="B180" s="283"/>
      <c r="C180" s="102">
        <f t="shared" si="3"/>
        <v>0</v>
      </c>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59"/>
    </row>
    <row r="181" s="17" customFormat="1" ht="17.25" customHeight="1" spans="1:25">
      <c r="A181" s="65"/>
      <c r="B181" s="283"/>
      <c r="C181" s="102">
        <f t="shared" si="3"/>
        <v>0</v>
      </c>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59"/>
    </row>
    <row r="182" s="17" customFormat="1" ht="17.25" customHeight="1" spans="1:25">
      <c r="A182" s="65"/>
      <c r="B182" s="283"/>
      <c r="C182" s="102">
        <f t="shared" si="3"/>
        <v>0</v>
      </c>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59"/>
    </row>
    <row r="183" s="17" customFormat="1" ht="17.25" customHeight="1" spans="1:25">
      <c r="A183" s="65"/>
      <c r="B183" s="283"/>
      <c r="C183" s="102">
        <f t="shared" si="3"/>
        <v>0</v>
      </c>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59"/>
    </row>
    <row r="184" s="17" customFormat="1" ht="17.25" customHeight="1" spans="1:25">
      <c r="A184" s="65"/>
      <c r="B184" s="283"/>
      <c r="C184" s="102">
        <f t="shared" si="3"/>
        <v>0</v>
      </c>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59"/>
    </row>
    <row r="185" s="17" customFormat="1" ht="17.25" customHeight="1" spans="1:25">
      <c r="A185" s="65"/>
      <c r="B185" s="283"/>
      <c r="C185" s="102">
        <f t="shared" si="3"/>
        <v>0</v>
      </c>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59"/>
    </row>
    <row r="186" s="17" customFormat="1" ht="17.25" customHeight="1" spans="1:25">
      <c r="A186" s="65"/>
      <c r="B186" s="283"/>
      <c r="C186" s="102">
        <f t="shared" si="3"/>
        <v>0</v>
      </c>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59"/>
    </row>
    <row r="187" s="17" customFormat="1" ht="17.25" customHeight="1" spans="1:25">
      <c r="A187" s="65"/>
      <c r="B187" s="283"/>
      <c r="C187" s="102">
        <f t="shared" si="3"/>
        <v>0</v>
      </c>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59"/>
    </row>
    <row r="188" s="17" customFormat="1" ht="17.25" customHeight="1" spans="1:25">
      <c r="A188" s="65"/>
      <c r="B188" s="283"/>
      <c r="C188" s="102">
        <f t="shared" si="3"/>
        <v>0</v>
      </c>
      <c r="D188" s="102"/>
      <c r="E188" s="102"/>
      <c r="F188" s="102"/>
      <c r="G188" s="102"/>
      <c r="H188" s="102"/>
      <c r="I188" s="102"/>
      <c r="J188" s="102"/>
      <c r="K188" s="102"/>
      <c r="L188" s="102"/>
      <c r="M188" s="102"/>
      <c r="N188" s="102"/>
      <c r="O188" s="102"/>
      <c r="P188" s="102"/>
      <c r="Q188" s="102"/>
      <c r="R188" s="102"/>
      <c r="S188" s="102"/>
      <c r="T188" s="102"/>
      <c r="U188" s="102"/>
      <c r="V188" s="102"/>
      <c r="W188" s="102"/>
      <c r="X188" s="102"/>
      <c r="Y188" s="59"/>
    </row>
    <row r="189" s="17" customFormat="1" ht="17.25" customHeight="1" spans="1:25">
      <c r="A189" s="65"/>
      <c r="B189" s="283"/>
      <c r="C189" s="102">
        <f t="shared" si="3"/>
        <v>0</v>
      </c>
      <c r="D189" s="102"/>
      <c r="E189" s="102"/>
      <c r="F189" s="102"/>
      <c r="G189" s="102"/>
      <c r="H189" s="102"/>
      <c r="I189" s="102"/>
      <c r="J189" s="102"/>
      <c r="K189" s="102"/>
      <c r="L189" s="102"/>
      <c r="M189" s="102"/>
      <c r="N189" s="102"/>
      <c r="O189" s="102"/>
      <c r="P189" s="102"/>
      <c r="Q189" s="102"/>
      <c r="R189" s="102"/>
      <c r="S189" s="102"/>
      <c r="T189" s="102"/>
      <c r="U189" s="102"/>
      <c r="V189" s="102"/>
      <c r="W189" s="102"/>
      <c r="X189" s="102"/>
      <c r="Y189" s="59"/>
    </row>
    <row r="190" s="17" customFormat="1" ht="17.25" customHeight="1" spans="1:25">
      <c r="A190" s="65"/>
      <c r="B190" s="283"/>
      <c r="C190" s="102">
        <f t="shared" si="3"/>
        <v>0</v>
      </c>
      <c r="D190" s="102"/>
      <c r="E190" s="102"/>
      <c r="F190" s="102"/>
      <c r="G190" s="102"/>
      <c r="H190" s="102"/>
      <c r="I190" s="102"/>
      <c r="J190" s="102"/>
      <c r="K190" s="102"/>
      <c r="L190" s="102"/>
      <c r="M190" s="102"/>
      <c r="N190" s="102"/>
      <c r="O190" s="102"/>
      <c r="P190" s="102"/>
      <c r="Q190" s="102"/>
      <c r="R190" s="102"/>
      <c r="S190" s="102"/>
      <c r="T190" s="102"/>
      <c r="U190" s="102"/>
      <c r="V190" s="102"/>
      <c r="W190" s="102"/>
      <c r="X190" s="102"/>
      <c r="Y190" s="59"/>
    </row>
    <row r="191" s="17" customFormat="1" ht="17.25" customHeight="1" spans="1:25">
      <c r="A191" s="65"/>
      <c r="B191" s="283"/>
      <c r="C191" s="102">
        <f t="shared" si="3"/>
        <v>0</v>
      </c>
      <c r="D191" s="102"/>
      <c r="E191" s="102"/>
      <c r="F191" s="102"/>
      <c r="G191" s="102"/>
      <c r="H191" s="102"/>
      <c r="I191" s="102"/>
      <c r="J191" s="102"/>
      <c r="K191" s="102"/>
      <c r="L191" s="102"/>
      <c r="M191" s="102"/>
      <c r="N191" s="102"/>
      <c r="O191" s="102"/>
      <c r="P191" s="102"/>
      <c r="Q191" s="102"/>
      <c r="R191" s="102"/>
      <c r="S191" s="102"/>
      <c r="T191" s="102"/>
      <c r="U191" s="102"/>
      <c r="V191" s="102"/>
      <c r="W191" s="102"/>
      <c r="X191" s="102"/>
      <c r="Y191" s="59"/>
    </row>
    <row r="192" s="17" customFormat="1" ht="17.25" customHeight="1" spans="1:25">
      <c r="A192" s="65"/>
      <c r="B192" s="283"/>
      <c r="C192" s="102">
        <f t="shared" si="3"/>
        <v>0</v>
      </c>
      <c r="D192" s="102"/>
      <c r="E192" s="102"/>
      <c r="F192" s="102"/>
      <c r="G192" s="102"/>
      <c r="H192" s="102"/>
      <c r="I192" s="102"/>
      <c r="J192" s="102"/>
      <c r="K192" s="102"/>
      <c r="L192" s="102"/>
      <c r="M192" s="102"/>
      <c r="N192" s="102"/>
      <c r="O192" s="102"/>
      <c r="P192" s="102"/>
      <c r="Q192" s="102"/>
      <c r="R192" s="102"/>
      <c r="S192" s="102"/>
      <c r="T192" s="102"/>
      <c r="U192" s="102"/>
      <c r="V192" s="102"/>
      <c r="W192" s="102"/>
      <c r="X192" s="102"/>
      <c r="Y192" s="59"/>
    </row>
    <row r="193" s="17" customFormat="1" ht="17.25" customHeight="1" spans="1:25">
      <c r="A193" s="65"/>
      <c r="B193" s="283"/>
      <c r="C193" s="102">
        <f t="shared" si="3"/>
        <v>0</v>
      </c>
      <c r="D193" s="102"/>
      <c r="E193" s="102"/>
      <c r="F193" s="102"/>
      <c r="G193" s="102"/>
      <c r="H193" s="102"/>
      <c r="I193" s="102"/>
      <c r="J193" s="102"/>
      <c r="K193" s="102"/>
      <c r="L193" s="102"/>
      <c r="M193" s="102"/>
      <c r="N193" s="102"/>
      <c r="O193" s="102"/>
      <c r="P193" s="102"/>
      <c r="Q193" s="102"/>
      <c r="R193" s="102"/>
      <c r="S193" s="102"/>
      <c r="T193" s="102"/>
      <c r="U193" s="102"/>
      <c r="V193" s="102"/>
      <c r="W193" s="102"/>
      <c r="X193" s="102"/>
      <c r="Y193" s="59"/>
    </row>
    <row r="194" s="17" customFormat="1" ht="17.25" customHeight="1" spans="1:25">
      <c r="A194" s="65"/>
      <c r="B194" s="283"/>
      <c r="C194" s="102">
        <f t="shared" si="3"/>
        <v>0</v>
      </c>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59"/>
    </row>
    <row r="195" s="17" customFormat="1" ht="17.25" customHeight="1" spans="1:25">
      <c r="A195" s="65"/>
      <c r="B195" s="283"/>
      <c r="C195" s="102">
        <f t="shared" si="3"/>
        <v>0</v>
      </c>
      <c r="D195" s="102"/>
      <c r="E195" s="102"/>
      <c r="F195" s="102"/>
      <c r="G195" s="102"/>
      <c r="H195" s="102"/>
      <c r="I195" s="102"/>
      <c r="J195" s="102"/>
      <c r="K195" s="102"/>
      <c r="L195" s="102"/>
      <c r="M195" s="102"/>
      <c r="N195" s="102"/>
      <c r="O195" s="102"/>
      <c r="P195" s="102"/>
      <c r="Q195" s="102"/>
      <c r="R195" s="102"/>
      <c r="S195" s="102"/>
      <c r="T195" s="102"/>
      <c r="U195" s="102"/>
      <c r="V195" s="102"/>
      <c r="W195" s="102"/>
      <c r="X195" s="102"/>
      <c r="Y195" s="59"/>
    </row>
    <row r="196" s="17" customFormat="1" ht="17.25" customHeight="1" spans="1:25">
      <c r="A196" s="65"/>
      <c r="B196" s="283"/>
      <c r="C196" s="102">
        <f t="shared" si="3"/>
        <v>0</v>
      </c>
      <c r="D196" s="102"/>
      <c r="E196" s="102"/>
      <c r="F196" s="102"/>
      <c r="G196" s="102"/>
      <c r="H196" s="102"/>
      <c r="I196" s="102"/>
      <c r="J196" s="102"/>
      <c r="K196" s="102"/>
      <c r="L196" s="102"/>
      <c r="M196" s="102"/>
      <c r="N196" s="102"/>
      <c r="O196" s="102"/>
      <c r="P196" s="102"/>
      <c r="Q196" s="102"/>
      <c r="R196" s="102"/>
      <c r="S196" s="102"/>
      <c r="T196" s="102"/>
      <c r="U196" s="102"/>
      <c r="V196" s="102"/>
      <c r="W196" s="102"/>
      <c r="X196" s="102"/>
      <c r="Y196" s="59"/>
    </row>
    <row r="197" s="17" customFormat="1" ht="17.25" customHeight="1" spans="1:25">
      <c r="A197" s="65"/>
      <c r="B197" s="283"/>
      <c r="C197" s="102">
        <f t="shared" si="3"/>
        <v>0</v>
      </c>
      <c r="D197" s="102"/>
      <c r="E197" s="102"/>
      <c r="F197" s="102"/>
      <c r="G197" s="102"/>
      <c r="H197" s="102"/>
      <c r="I197" s="102"/>
      <c r="J197" s="102"/>
      <c r="K197" s="102"/>
      <c r="L197" s="102"/>
      <c r="M197" s="102"/>
      <c r="N197" s="102"/>
      <c r="O197" s="102"/>
      <c r="P197" s="102"/>
      <c r="Q197" s="102"/>
      <c r="R197" s="102"/>
      <c r="S197" s="102"/>
      <c r="T197" s="102"/>
      <c r="U197" s="102"/>
      <c r="V197" s="102"/>
      <c r="W197" s="102"/>
      <c r="X197" s="102"/>
      <c r="Y197" s="59"/>
    </row>
    <row r="198" s="17" customFormat="1" ht="17.25" customHeight="1" spans="1:25">
      <c r="A198" s="65"/>
      <c r="B198" s="283"/>
      <c r="C198" s="102">
        <f t="shared" si="3"/>
        <v>0</v>
      </c>
      <c r="D198" s="102"/>
      <c r="E198" s="102"/>
      <c r="F198" s="102"/>
      <c r="G198" s="102"/>
      <c r="H198" s="102"/>
      <c r="I198" s="102"/>
      <c r="J198" s="102"/>
      <c r="K198" s="102"/>
      <c r="L198" s="102"/>
      <c r="M198" s="102"/>
      <c r="N198" s="102"/>
      <c r="O198" s="102"/>
      <c r="P198" s="102"/>
      <c r="Q198" s="102"/>
      <c r="R198" s="102"/>
      <c r="S198" s="102"/>
      <c r="T198" s="102"/>
      <c r="U198" s="102"/>
      <c r="V198" s="102"/>
      <c r="W198" s="102"/>
      <c r="X198" s="102"/>
      <c r="Y198" s="59"/>
    </row>
    <row r="199" s="17" customFormat="1" ht="17.25" customHeight="1" spans="1:25">
      <c r="A199" s="65"/>
      <c r="B199" s="283"/>
      <c r="C199" s="102">
        <f t="shared" si="3"/>
        <v>0</v>
      </c>
      <c r="D199" s="102"/>
      <c r="E199" s="102"/>
      <c r="F199" s="102"/>
      <c r="G199" s="102"/>
      <c r="H199" s="102"/>
      <c r="I199" s="102"/>
      <c r="J199" s="102"/>
      <c r="K199" s="102"/>
      <c r="L199" s="102"/>
      <c r="M199" s="102"/>
      <c r="N199" s="102"/>
      <c r="O199" s="102"/>
      <c r="P199" s="102"/>
      <c r="Q199" s="102"/>
      <c r="R199" s="102"/>
      <c r="S199" s="102"/>
      <c r="T199" s="102"/>
      <c r="U199" s="102"/>
      <c r="V199" s="102"/>
      <c r="W199" s="102"/>
      <c r="X199" s="102"/>
      <c r="Y199" s="59"/>
    </row>
    <row r="200" s="17" customFormat="1" ht="17.25" customHeight="1" spans="1:25">
      <c r="A200" s="65"/>
      <c r="B200" s="283"/>
      <c r="C200" s="102">
        <f t="shared" si="3"/>
        <v>0</v>
      </c>
      <c r="D200" s="102"/>
      <c r="E200" s="102"/>
      <c r="F200" s="102"/>
      <c r="G200" s="102"/>
      <c r="H200" s="102"/>
      <c r="I200" s="102"/>
      <c r="J200" s="102"/>
      <c r="K200" s="102"/>
      <c r="L200" s="102"/>
      <c r="M200" s="102"/>
      <c r="N200" s="102"/>
      <c r="O200" s="102"/>
      <c r="P200" s="102"/>
      <c r="Q200" s="102"/>
      <c r="R200" s="102"/>
      <c r="S200" s="102"/>
      <c r="T200" s="102"/>
      <c r="U200" s="102"/>
      <c r="V200" s="102"/>
      <c r="W200" s="102"/>
      <c r="X200" s="102"/>
      <c r="Y200" s="59"/>
    </row>
    <row r="201" s="17" customFormat="1" ht="17.25" customHeight="1" spans="1:25">
      <c r="A201" s="65"/>
      <c r="B201" s="283"/>
      <c r="C201" s="102">
        <f t="shared" si="3"/>
        <v>0</v>
      </c>
      <c r="D201" s="102"/>
      <c r="E201" s="102"/>
      <c r="F201" s="102"/>
      <c r="G201" s="102"/>
      <c r="H201" s="102"/>
      <c r="I201" s="102"/>
      <c r="J201" s="102"/>
      <c r="K201" s="102"/>
      <c r="L201" s="102"/>
      <c r="M201" s="102"/>
      <c r="N201" s="102"/>
      <c r="O201" s="102"/>
      <c r="P201" s="102"/>
      <c r="Q201" s="102"/>
      <c r="R201" s="102"/>
      <c r="S201" s="102"/>
      <c r="T201" s="102"/>
      <c r="U201" s="102"/>
      <c r="V201" s="102"/>
      <c r="W201" s="102"/>
      <c r="X201" s="102"/>
      <c r="Y201" s="59"/>
    </row>
    <row r="202" s="17" customFormat="1" ht="17.25" customHeight="1" spans="1:25">
      <c r="A202" s="65"/>
      <c r="B202" s="283"/>
      <c r="C202" s="102">
        <f t="shared" si="3"/>
        <v>0</v>
      </c>
      <c r="D202" s="102"/>
      <c r="E202" s="102"/>
      <c r="F202" s="102"/>
      <c r="G202" s="102"/>
      <c r="H202" s="102"/>
      <c r="I202" s="102"/>
      <c r="J202" s="102"/>
      <c r="K202" s="102"/>
      <c r="L202" s="102"/>
      <c r="M202" s="102"/>
      <c r="N202" s="102"/>
      <c r="O202" s="102"/>
      <c r="P202" s="102"/>
      <c r="Q202" s="102"/>
      <c r="R202" s="102"/>
      <c r="S202" s="102"/>
      <c r="T202" s="102"/>
      <c r="U202" s="102"/>
      <c r="V202" s="102"/>
      <c r="W202" s="102"/>
      <c r="X202" s="102"/>
      <c r="Y202" s="59"/>
    </row>
    <row r="203" s="17" customFormat="1" ht="17.25" customHeight="1" spans="1:25">
      <c r="A203" s="65"/>
      <c r="B203" s="283"/>
      <c r="C203" s="102">
        <f t="shared" si="3"/>
        <v>0</v>
      </c>
      <c r="D203" s="102"/>
      <c r="E203" s="102"/>
      <c r="F203" s="102"/>
      <c r="G203" s="102"/>
      <c r="H203" s="102"/>
      <c r="I203" s="102"/>
      <c r="J203" s="102"/>
      <c r="K203" s="102"/>
      <c r="L203" s="102"/>
      <c r="M203" s="102"/>
      <c r="N203" s="102"/>
      <c r="O203" s="102"/>
      <c r="P203" s="102"/>
      <c r="Q203" s="102"/>
      <c r="R203" s="102"/>
      <c r="S203" s="102"/>
      <c r="T203" s="102"/>
      <c r="U203" s="102"/>
      <c r="V203" s="102"/>
      <c r="W203" s="102"/>
      <c r="X203" s="102"/>
      <c r="Y203" s="59"/>
    </row>
    <row r="204" s="17" customFormat="1" ht="17.25" customHeight="1" spans="1:25">
      <c r="A204" s="65"/>
      <c r="B204" s="283"/>
      <c r="C204" s="102">
        <f t="shared" si="3"/>
        <v>0</v>
      </c>
      <c r="D204" s="102"/>
      <c r="E204" s="102"/>
      <c r="F204" s="102"/>
      <c r="G204" s="102"/>
      <c r="H204" s="102"/>
      <c r="I204" s="102"/>
      <c r="J204" s="102"/>
      <c r="K204" s="102"/>
      <c r="L204" s="102"/>
      <c r="M204" s="102"/>
      <c r="N204" s="102"/>
      <c r="O204" s="102"/>
      <c r="P204" s="102"/>
      <c r="Q204" s="102"/>
      <c r="R204" s="102"/>
      <c r="S204" s="102"/>
      <c r="T204" s="102"/>
      <c r="U204" s="102"/>
      <c r="V204" s="102"/>
      <c r="W204" s="102"/>
      <c r="X204" s="102"/>
      <c r="Y204" s="59"/>
    </row>
    <row r="205" s="17" customFormat="1" ht="17.25" customHeight="1" spans="1:25">
      <c r="A205" s="65"/>
      <c r="B205" s="283"/>
      <c r="C205" s="102">
        <f t="shared" si="3"/>
        <v>0</v>
      </c>
      <c r="D205" s="102"/>
      <c r="E205" s="102"/>
      <c r="F205" s="102"/>
      <c r="G205" s="102"/>
      <c r="H205" s="102"/>
      <c r="I205" s="102"/>
      <c r="J205" s="102"/>
      <c r="K205" s="102"/>
      <c r="L205" s="102"/>
      <c r="M205" s="102"/>
      <c r="N205" s="102"/>
      <c r="O205" s="102"/>
      <c r="P205" s="102"/>
      <c r="Q205" s="102"/>
      <c r="R205" s="102"/>
      <c r="S205" s="102"/>
      <c r="T205" s="102"/>
      <c r="U205" s="102"/>
      <c r="V205" s="102"/>
      <c r="W205" s="102"/>
      <c r="X205" s="102"/>
      <c r="Y205" s="59"/>
    </row>
    <row r="206" s="17" customFormat="1" ht="17.25" customHeight="1" spans="1:25">
      <c r="A206" s="65"/>
      <c r="B206" s="283"/>
      <c r="C206" s="102">
        <f t="shared" si="3"/>
        <v>0</v>
      </c>
      <c r="D206" s="102"/>
      <c r="E206" s="102"/>
      <c r="F206" s="102"/>
      <c r="G206" s="102"/>
      <c r="H206" s="102"/>
      <c r="I206" s="102"/>
      <c r="J206" s="102"/>
      <c r="K206" s="102"/>
      <c r="L206" s="102"/>
      <c r="M206" s="102"/>
      <c r="N206" s="102"/>
      <c r="O206" s="102"/>
      <c r="P206" s="102"/>
      <c r="Q206" s="102"/>
      <c r="R206" s="102"/>
      <c r="S206" s="102"/>
      <c r="T206" s="102"/>
      <c r="U206" s="102"/>
      <c r="V206" s="102"/>
      <c r="W206" s="102"/>
      <c r="X206" s="102"/>
      <c r="Y206" s="59"/>
    </row>
    <row r="207" s="17" customFormat="1" ht="17.25" customHeight="1" spans="1:25">
      <c r="A207" s="65"/>
      <c r="B207" s="283"/>
      <c r="C207" s="102">
        <f t="shared" si="3"/>
        <v>0</v>
      </c>
      <c r="D207" s="102"/>
      <c r="E207" s="102"/>
      <c r="F207" s="102"/>
      <c r="G207" s="102"/>
      <c r="H207" s="102"/>
      <c r="I207" s="102"/>
      <c r="J207" s="102"/>
      <c r="K207" s="102"/>
      <c r="L207" s="102"/>
      <c r="M207" s="102"/>
      <c r="N207" s="102"/>
      <c r="O207" s="102"/>
      <c r="P207" s="102"/>
      <c r="Q207" s="102"/>
      <c r="R207" s="102"/>
      <c r="S207" s="102"/>
      <c r="T207" s="102"/>
      <c r="U207" s="102"/>
      <c r="V207" s="102"/>
      <c r="W207" s="102"/>
      <c r="X207" s="102"/>
      <c r="Y207" s="59"/>
    </row>
    <row r="208" s="17" customFormat="1" ht="17.25" customHeight="1" spans="1:25">
      <c r="A208" s="65"/>
      <c r="B208" s="283"/>
      <c r="C208" s="102">
        <f t="shared" si="3"/>
        <v>0</v>
      </c>
      <c r="D208" s="102"/>
      <c r="E208" s="102"/>
      <c r="F208" s="102"/>
      <c r="G208" s="102"/>
      <c r="H208" s="102"/>
      <c r="I208" s="102"/>
      <c r="J208" s="102"/>
      <c r="K208" s="102"/>
      <c r="L208" s="102"/>
      <c r="M208" s="102"/>
      <c r="N208" s="102"/>
      <c r="O208" s="102"/>
      <c r="P208" s="102"/>
      <c r="Q208" s="102"/>
      <c r="R208" s="102"/>
      <c r="S208" s="102"/>
      <c r="T208" s="102"/>
      <c r="U208" s="102"/>
      <c r="V208" s="102"/>
      <c r="W208" s="102"/>
      <c r="X208" s="102"/>
      <c r="Y208" s="59"/>
    </row>
    <row r="209" s="17" customFormat="1" ht="17.25" customHeight="1" spans="1:25">
      <c r="A209" s="65"/>
      <c r="B209" s="283"/>
      <c r="C209" s="102">
        <f t="shared" si="3"/>
        <v>0</v>
      </c>
      <c r="D209" s="102"/>
      <c r="E209" s="102"/>
      <c r="F209" s="102"/>
      <c r="G209" s="102"/>
      <c r="H209" s="102"/>
      <c r="I209" s="102"/>
      <c r="J209" s="102"/>
      <c r="K209" s="102"/>
      <c r="L209" s="102"/>
      <c r="M209" s="102"/>
      <c r="N209" s="102"/>
      <c r="O209" s="102"/>
      <c r="P209" s="102"/>
      <c r="Q209" s="102"/>
      <c r="R209" s="102"/>
      <c r="S209" s="102"/>
      <c r="T209" s="102"/>
      <c r="U209" s="102"/>
      <c r="V209" s="102"/>
      <c r="W209" s="102"/>
      <c r="X209" s="102"/>
      <c r="Y209" s="59"/>
    </row>
    <row r="210" s="17" customFormat="1" ht="17.25" customHeight="1" spans="1:25">
      <c r="A210" s="65"/>
      <c r="B210" s="283"/>
      <c r="C210" s="102">
        <f t="shared" si="3"/>
        <v>0</v>
      </c>
      <c r="D210" s="102"/>
      <c r="E210" s="102"/>
      <c r="F210" s="102"/>
      <c r="G210" s="102"/>
      <c r="H210" s="102"/>
      <c r="I210" s="102"/>
      <c r="J210" s="102"/>
      <c r="K210" s="102"/>
      <c r="L210" s="102"/>
      <c r="M210" s="102"/>
      <c r="N210" s="102"/>
      <c r="O210" s="102"/>
      <c r="P210" s="102"/>
      <c r="Q210" s="102"/>
      <c r="R210" s="102"/>
      <c r="S210" s="102"/>
      <c r="T210" s="102"/>
      <c r="U210" s="102"/>
      <c r="V210" s="102"/>
      <c r="W210" s="102"/>
      <c r="X210" s="102"/>
      <c r="Y210" s="59"/>
    </row>
    <row r="211" s="17" customFormat="1" ht="17.25" customHeight="1" spans="1:25">
      <c r="A211" s="65"/>
      <c r="B211" s="283"/>
      <c r="C211" s="102">
        <f t="shared" si="3"/>
        <v>0</v>
      </c>
      <c r="D211" s="102"/>
      <c r="E211" s="102"/>
      <c r="F211" s="102"/>
      <c r="G211" s="102"/>
      <c r="H211" s="102"/>
      <c r="I211" s="102"/>
      <c r="J211" s="102"/>
      <c r="K211" s="102"/>
      <c r="L211" s="102"/>
      <c r="M211" s="102"/>
      <c r="N211" s="102"/>
      <c r="O211" s="102"/>
      <c r="P211" s="102"/>
      <c r="Q211" s="102"/>
      <c r="R211" s="102"/>
      <c r="S211" s="102"/>
      <c r="T211" s="102"/>
      <c r="U211" s="102"/>
      <c r="V211" s="102"/>
      <c r="W211" s="102"/>
      <c r="X211" s="102"/>
      <c r="Y211" s="59"/>
    </row>
    <row r="212" s="17" customFormat="1" ht="17.25" customHeight="1" spans="1:25">
      <c r="A212" s="65"/>
      <c r="B212" s="283"/>
      <c r="C212" s="102">
        <f t="shared" si="3"/>
        <v>0</v>
      </c>
      <c r="D212" s="102"/>
      <c r="E212" s="102"/>
      <c r="F212" s="102"/>
      <c r="G212" s="102"/>
      <c r="H212" s="102"/>
      <c r="I212" s="102"/>
      <c r="J212" s="102"/>
      <c r="K212" s="102"/>
      <c r="L212" s="102"/>
      <c r="M212" s="102"/>
      <c r="N212" s="102"/>
      <c r="O212" s="102"/>
      <c r="P212" s="102"/>
      <c r="Q212" s="102"/>
      <c r="R212" s="102"/>
      <c r="S212" s="102"/>
      <c r="T212" s="102"/>
      <c r="U212" s="102"/>
      <c r="V212" s="102"/>
      <c r="W212" s="102"/>
      <c r="X212" s="102"/>
      <c r="Y212" s="59"/>
    </row>
    <row r="213" s="17" customFormat="1" ht="17.25" customHeight="1" spans="1:25">
      <c r="A213" s="65"/>
      <c r="B213" s="283"/>
      <c r="C213" s="102">
        <f t="shared" si="3"/>
        <v>0</v>
      </c>
      <c r="D213" s="102"/>
      <c r="E213" s="102"/>
      <c r="F213" s="102"/>
      <c r="G213" s="102"/>
      <c r="H213" s="102"/>
      <c r="I213" s="102"/>
      <c r="J213" s="102"/>
      <c r="K213" s="102"/>
      <c r="L213" s="102"/>
      <c r="M213" s="102"/>
      <c r="N213" s="102"/>
      <c r="O213" s="102"/>
      <c r="P213" s="102"/>
      <c r="Q213" s="102"/>
      <c r="R213" s="102"/>
      <c r="S213" s="102"/>
      <c r="T213" s="102"/>
      <c r="U213" s="102"/>
      <c r="V213" s="102"/>
      <c r="W213" s="102"/>
      <c r="X213" s="102"/>
      <c r="Y213" s="59"/>
    </row>
    <row r="214" s="17" customFormat="1" ht="17.25" customHeight="1" spans="1:25">
      <c r="A214" s="65"/>
      <c r="B214" s="283"/>
      <c r="C214" s="102">
        <f t="shared" si="3"/>
        <v>0</v>
      </c>
      <c r="D214" s="102"/>
      <c r="E214" s="102"/>
      <c r="F214" s="102"/>
      <c r="G214" s="102"/>
      <c r="H214" s="102"/>
      <c r="I214" s="102"/>
      <c r="J214" s="102"/>
      <c r="K214" s="102"/>
      <c r="L214" s="102"/>
      <c r="M214" s="102"/>
      <c r="N214" s="102"/>
      <c r="O214" s="102"/>
      <c r="P214" s="102"/>
      <c r="Q214" s="102"/>
      <c r="R214" s="102"/>
      <c r="S214" s="102"/>
      <c r="T214" s="102"/>
      <c r="U214" s="102"/>
      <c r="V214" s="102"/>
      <c r="W214" s="102"/>
      <c r="X214" s="102"/>
      <c r="Y214" s="59"/>
    </row>
    <row r="215" s="17" customFormat="1" ht="15" spans="1:25">
      <c r="A215" s="65"/>
      <c r="B215" s="283"/>
      <c r="C215" s="102">
        <f t="shared" si="3"/>
        <v>0</v>
      </c>
      <c r="D215" s="102"/>
      <c r="E215" s="102"/>
      <c r="F215" s="102"/>
      <c r="G215" s="102"/>
      <c r="H215" s="102"/>
      <c r="I215" s="102"/>
      <c r="J215" s="102"/>
      <c r="K215" s="102"/>
      <c r="L215" s="102"/>
      <c r="M215" s="102"/>
      <c r="N215" s="102"/>
      <c r="O215" s="102"/>
      <c r="P215" s="102"/>
      <c r="Q215" s="102"/>
      <c r="R215" s="102"/>
      <c r="S215" s="102"/>
      <c r="T215" s="102"/>
      <c r="U215" s="102"/>
      <c r="V215" s="102"/>
      <c r="W215" s="102"/>
      <c r="X215" s="102"/>
      <c r="Y215" s="59"/>
    </row>
    <row r="216" s="17" customFormat="1" ht="15" spans="1:25">
      <c r="A216" s="65"/>
      <c r="B216" s="283"/>
      <c r="C216" s="102">
        <f t="shared" si="3"/>
        <v>0</v>
      </c>
      <c r="D216" s="102"/>
      <c r="E216" s="102"/>
      <c r="F216" s="102"/>
      <c r="G216" s="102"/>
      <c r="H216" s="102"/>
      <c r="I216" s="102"/>
      <c r="J216" s="102"/>
      <c r="K216" s="102"/>
      <c r="L216" s="102"/>
      <c r="M216" s="102"/>
      <c r="N216" s="102"/>
      <c r="O216" s="102"/>
      <c r="P216" s="102"/>
      <c r="Q216" s="102"/>
      <c r="R216" s="102"/>
      <c r="S216" s="102"/>
      <c r="T216" s="102"/>
      <c r="U216" s="102"/>
      <c r="V216" s="102"/>
      <c r="W216" s="102"/>
      <c r="X216" s="102"/>
      <c r="Y216" s="59"/>
    </row>
    <row r="217" s="17" customFormat="1" ht="15" spans="1:25">
      <c r="A217" s="65"/>
      <c r="B217" s="283"/>
      <c r="C217" s="102">
        <f t="shared" si="3"/>
        <v>0</v>
      </c>
      <c r="D217" s="102"/>
      <c r="E217" s="102"/>
      <c r="F217" s="102"/>
      <c r="G217" s="102"/>
      <c r="H217" s="102"/>
      <c r="I217" s="102"/>
      <c r="J217" s="102"/>
      <c r="K217" s="102"/>
      <c r="L217" s="102"/>
      <c r="M217" s="102"/>
      <c r="N217" s="102"/>
      <c r="O217" s="102"/>
      <c r="P217" s="102"/>
      <c r="Q217" s="102"/>
      <c r="R217" s="102"/>
      <c r="S217" s="102"/>
      <c r="T217" s="102"/>
      <c r="U217" s="102"/>
      <c r="V217" s="102"/>
      <c r="W217" s="102"/>
      <c r="X217" s="102"/>
      <c r="Y217" s="59"/>
    </row>
    <row r="218" s="17" customFormat="1" ht="15" spans="1:25">
      <c r="A218" s="65"/>
      <c r="B218" s="283"/>
      <c r="C218" s="102">
        <f t="shared" si="3"/>
        <v>0</v>
      </c>
      <c r="D218" s="102"/>
      <c r="E218" s="102"/>
      <c r="F218" s="102"/>
      <c r="G218" s="102"/>
      <c r="H218" s="102"/>
      <c r="I218" s="102"/>
      <c r="J218" s="102"/>
      <c r="K218" s="102"/>
      <c r="L218" s="102"/>
      <c r="M218" s="102"/>
      <c r="N218" s="102"/>
      <c r="O218" s="102"/>
      <c r="P218" s="102"/>
      <c r="Q218" s="102"/>
      <c r="R218" s="102"/>
      <c r="S218" s="102"/>
      <c r="T218" s="102"/>
      <c r="U218" s="102"/>
      <c r="V218" s="102"/>
      <c r="W218" s="102"/>
      <c r="X218" s="102"/>
      <c r="Y218" s="59"/>
    </row>
    <row r="219" s="17" customFormat="1" ht="15" spans="1:25">
      <c r="A219" s="65"/>
      <c r="B219" s="283"/>
      <c r="C219" s="102">
        <f t="shared" si="3"/>
        <v>0</v>
      </c>
      <c r="D219" s="102"/>
      <c r="E219" s="102"/>
      <c r="F219" s="102"/>
      <c r="G219" s="102"/>
      <c r="H219" s="102"/>
      <c r="I219" s="102"/>
      <c r="J219" s="102"/>
      <c r="K219" s="102"/>
      <c r="L219" s="102"/>
      <c r="M219" s="102"/>
      <c r="N219" s="102"/>
      <c r="O219" s="102"/>
      <c r="P219" s="102"/>
      <c r="Q219" s="102"/>
      <c r="R219" s="102"/>
      <c r="S219" s="102"/>
      <c r="T219" s="102"/>
      <c r="U219" s="102"/>
      <c r="V219" s="102"/>
      <c r="W219" s="102"/>
      <c r="X219" s="102"/>
      <c r="Y219" s="59"/>
    </row>
    <row r="220" s="17" customFormat="1" ht="15" spans="1:25">
      <c r="A220" s="65"/>
      <c r="B220" s="283"/>
      <c r="C220" s="102">
        <f t="shared" si="3"/>
        <v>0</v>
      </c>
      <c r="D220" s="102"/>
      <c r="E220" s="102"/>
      <c r="F220" s="102"/>
      <c r="G220" s="102"/>
      <c r="H220" s="102"/>
      <c r="I220" s="102"/>
      <c r="J220" s="102"/>
      <c r="K220" s="102"/>
      <c r="L220" s="102"/>
      <c r="M220" s="102"/>
      <c r="N220" s="102"/>
      <c r="O220" s="102"/>
      <c r="P220" s="102"/>
      <c r="Q220" s="102"/>
      <c r="R220" s="102"/>
      <c r="S220" s="102"/>
      <c r="T220" s="102"/>
      <c r="U220" s="102"/>
      <c r="V220" s="102"/>
      <c r="W220" s="102"/>
      <c r="X220" s="102"/>
      <c r="Y220" s="59"/>
    </row>
    <row r="221" s="17" customFormat="1" ht="15" spans="1:25">
      <c r="A221" s="65"/>
      <c r="B221" s="283"/>
      <c r="C221" s="102">
        <f t="shared" si="3"/>
        <v>0</v>
      </c>
      <c r="D221" s="102"/>
      <c r="E221" s="102"/>
      <c r="F221" s="102"/>
      <c r="G221" s="102"/>
      <c r="H221" s="102"/>
      <c r="I221" s="102"/>
      <c r="J221" s="102"/>
      <c r="K221" s="102"/>
      <c r="L221" s="102"/>
      <c r="M221" s="102"/>
      <c r="N221" s="102"/>
      <c r="O221" s="102"/>
      <c r="P221" s="102"/>
      <c r="Q221" s="102"/>
      <c r="R221" s="102"/>
      <c r="S221" s="102"/>
      <c r="T221" s="102"/>
      <c r="U221" s="102"/>
      <c r="V221" s="102"/>
      <c r="W221" s="102"/>
      <c r="X221" s="102"/>
      <c r="Y221" s="59"/>
    </row>
    <row r="222" s="17" customFormat="1" ht="15" spans="1:25">
      <c r="A222" s="65"/>
      <c r="B222" s="283"/>
      <c r="C222" s="102">
        <f t="shared" si="3"/>
        <v>0</v>
      </c>
      <c r="D222" s="102"/>
      <c r="E222" s="102"/>
      <c r="F222" s="102"/>
      <c r="G222" s="102"/>
      <c r="H222" s="102"/>
      <c r="I222" s="102"/>
      <c r="J222" s="102"/>
      <c r="K222" s="102"/>
      <c r="L222" s="102"/>
      <c r="M222" s="102"/>
      <c r="N222" s="102"/>
      <c r="O222" s="102"/>
      <c r="P222" s="102"/>
      <c r="Q222" s="102"/>
      <c r="R222" s="102"/>
      <c r="S222" s="102"/>
      <c r="T222" s="102"/>
      <c r="U222" s="102"/>
      <c r="V222" s="102"/>
      <c r="W222" s="102"/>
      <c r="X222" s="102"/>
      <c r="Y222" s="59"/>
    </row>
    <row r="223" s="17" customFormat="1" ht="15" spans="1:25">
      <c r="A223" s="65"/>
      <c r="B223" s="283"/>
      <c r="C223" s="102">
        <f t="shared" si="3"/>
        <v>0</v>
      </c>
      <c r="D223" s="102"/>
      <c r="E223" s="102"/>
      <c r="F223" s="102"/>
      <c r="G223" s="102"/>
      <c r="H223" s="102"/>
      <c r="I223" s="102"/>
      <c r="J223" s="102"/>
      <c r="K223" s="102"/>
      <c r="L223" s="102"/>
      <c r="M223" s="102"/>
      <c r="N223" s="102"/>
      <c r="O223" s="102"/>
      <c r="P223" s="102"/>
      <c r="Q223" s="102"/>
      <c r="R223" s="102"/>
      <c r="S223" s="102"/>
      <c r="T223" s="102"/>
      <c r="U223" s="102"/>
      <c r="V223" s="102"/>
      <c r="W223" s="102"/>
      <c r="X223" s="102"/>
      <c r="Y223" s="59"/>
    </row>
    <row r="224" s="17" customFormat="1" ht="15" spans="1:25">
      <c r="A224" s="65"/>
      <c r="B224" s="283"/>
      <c r="C224" s="102">
        <f t="shared" si="3"/>
        <v>0</v>
      </c>
      <c r="D224" s="102"/>
      <c r="E224" s="102"/>
      <c r="F224" s="102"/>
      <c r="G224" s="102"/>
      <c r="H224" s="102"/>
      <c r="I224" s="102"/>
      <c r="J224" s="102"/>
      <c r="K224" s="102"/>
      <c r="L224" s="102"/>
      <c r="M224" s="102"/>
      <c r="N224" s="102"/>
      <c r="O224" s="102"/>
      <c r="P224" s="102"/>
      <c r="Q224" s="102"/>
      <c r="R224" s="102"/>
      <c r="S224" s="102"/>
      <c r="T224" s="102"/>
      <c r="U224" s="102"/>
      <c r="V224" s="102"/>
      <c r="W224" s="102"/>
      <c r="X224" s="102"/>
      <c r="Y224" s="59"/>
    </row>
    <row r="225" s="17" customFormat="1" ht="15" spans="1:25">
      <c r="A225" s="65"/>
      <c r="B225" s="283"/>
      <c r="C225" s="102">
        <f t="shared" si="3"/>
        <v>0</v>
      </c>
      <c r="D225" s="102"/>
      <c r="E225" s="102"/>
      <c r="F225" s="102"/>
      <c r="G225" s="102"/>
      <c r="H225" s="102"/>
      <c r="I225" s="102"/>
      <c r="J225" s="102"/>
      <c r="K225" s="102"/>
      <c r="L225" s="102"/>
      <c r="M225" s="102"/>
      <c r="N225" s="102"/>
      <c r="O225" s="102"/>
      <c r="P225" s="102"/>
      <c r="Q225" s="102"/>
      <c r="R225" s="102"/>
      <c r="S225" s="102"/>
      <c r="T225" s="102"/>
      <c r="U225" s="102"/>
      <c r="V225" s="102"/>
      <c r="W225" s="102"/>
      <c r="X225" s="102"/>
      <c r="Y225" s="59"/>
    </row>
    <row r="226" s="17" customFormat="1" ht="15" spans="1:25">
      <c r="A226" s="65"/>
      <c r="B226" s="283"/>
      <c r="C226" s="102">
        <f t="shared" si="3"/>
        <v>0</v>
      </c>
      <c r="D226" s="102"/>
      <c r="E226" s="102"/>
      <c r="F226" s="102"/>
      <c r="G226" s="102"/>
      <c r="H226" s="102"/>
      <c r="I226" s="102"/>
      <c r="J226" s="102"/>
      <c r="K226" s="102"/>
      <c r="L226" s="102"/>
      <c r="M226" s="102"/>
      <c r="N226" s="102"/>
      <c r="O226" s="102"/>
      <c r="P226" s="102"/>
      <c r="Q226" s="102"/>
      <c r="R226" s="102"/>
      <c r="S226" s="102"/>
      <c r="T226" s="102"/>
      <c r="U226" s="102"/>
      <c r="V226" s="102"/>
      <c r="W226" s="102"/>
      <c r="X226" s="102"/>
      <c r="Y226" s="59"/>
    </row>
    <row r="227" s="17" customFormat="1" ht="15" spans="1:25">
      <c r="A227" s="65"/>
      <c r="B227" s="283"/>
      <c r="C227" s="102">
        <f t="shared" si="3"/>
        <v>0</v>
      </c>
      <c r="D227" s="102"/>
      <c r="E227" s="102"/>
      <c r="F227" s="102"/>
      <c r="G227" s="102"/>
      <c r="H227" s="102"/>
      <c r="I227" s="102"/>
      <c r="J227" s="102"/>
      <c r="K227" s="102"/>
      <c r="L227" s="102"/>
      <c r="M227" s="102"/>
      <c r="N227" s="102"/>
      <c r="O227" s="102"/>
      <c r="P227" s="102"/>
      <c r="Q227" s="102"/>
      <c r="R227" s="102"/>
      <c r="S227" s="102"/>
      <c r="T227" s="102"/>
      <c r="U227" s="102"/>
      <c r="V227" s="102"/>
      <c r="W227" s="102"/>
      <c r="X227" s="102"/>
      <c r="Y227" s="59"/>
    </row>
    <row r="228" s="17" customFormat="1" ht="15" spans="1:25">
      <c r="A228" s="65"/>
      <c r="B228" s="283"/>
      <c r="C228" s="102">
        <f t="shared" si="3"/>
        <v>0</v>
      </c>
      <c r="D228" s="102"/>
      <c r="E228" s="102"/>
      <c r="F228" s="102"/>
      <c r="G228" s="102"/>
      <c r="H228" s="102"/>
      <c r="I228" s="102"/>
      <c r="J228" s="102"/>
      <c r="K228" s="102"/>
      <c r="L228" s="102"/>
      <c r="M228" s="102"/>
      <c r="N228" s="102"/>
      <c r="O228" s="102"/>
      <c r="P228" s="102"/>
      <c r="Q228" s="102"/>
      <c r="R228" s="102"/>
      <c r="S228" s="102"/>
      <c r="T228" s="102"/>
      <c r="U228" s="102"/>
      <c r="V228" s="102"/>
      <c r="W228" s="102"/>
      <c r="X228" s="102"/>
      <c r="Y228" s="59"/>
    </row>
    <row r="229" s="17" customFormat="1" ht="15" spans="1:25">
      <c r="A229" s="70"/>
      <c r="B229" s="283"/>
      <c r="C229" s="102">
        <f t="shared" si="3"/>
        <v>0</v>
      </c>
      <c r="D229" s="102"/>
      <c r="E229" s="102"/>
      <c r="F229" s="102"/>
      <c r="G229" s="102"/>
      <c r="H229" s="102"/>
      <c r="I229" s="102"/>
      <c r="J229" s="102"/>
      <c r="K229" s="102"/>
      <c r="L229" s="102"/>
      <c r="M229" s="102"/>
      <c r="N229" s="102"/>
      <c r="O229" s="102"/>
      <c r="P229" s="102"/>
      <c r="Q229" s="102"/>
      <c r="R229" s="102"/>
      <c r="S229" s="102"/>
      <c r="T229" s="102"/>
      <c r="U229" s="102"/>
      <c r="V229" s="102"/>
      <c r="W229" s="102"/>
      <c r="X229" s="102"/>
      <c r="Y229" s="59"/>
    </row>
    <row r="230" s="17" customFormat="1" ht="15" spans="1:25">
      <c r="A230" s="101"/>
      <c r="B230" s="283"/>
      <c r="C230" s="102">
        <f t="shared" si="3"/>
        <v>0</v>
      </c>
      <c r="D230" s="102"/>
      <c r="E230" s="102"/>
      <c r="F230" s="102"/>
      <c r="G230" s="102"/>
      <c r="H230" s="102"/>
      <c r="I230" s="102"/>
      <c r="J230" s="102"/>
      <c r="K230" s="102"/>
      <c r="L230" s="102"/>
      <c r="M230" s="102"/>
      <c r="N230" s="102"/>
      <c r="O230" s="102"/>
      <c r="P230" s="102"/>
      <c r="Q230" s="102"/>
      <c r="R230" s="102"/>
      <c r="S230" s="102"/>
      <c r="T230" s="102"/>
      <c r="U230" s="102"/>
      <c r="V230" s="102"/>
      <c r="W230" s="102"/>
      <c r="X230" s="102"/>
      <c r="Y230" s="59"/>
    </row>
    <row r="231" s="17" customFormat="1" ht="15" spans="1:25">
      <c r="A231" s="101"/>
      <c r="B231" s="283"/>
      <c r="C231" s="102">
        <f t="shared" si="3"/>
        <v>0</v>
      </c>
      <c r="D231" s="102"/>
      <c r="E231" s="102"/>
      <c r="F231" s="102"/>
      <c r="G231" s="102"/>
      <c r="H231" s="102"/>
      <c r="I231" s="102"/>
      <c r="J231" s="102"/>
      <c r="K231" s="102"/>
      <c r="L231" s="102"/>
      <c r="M231" s="102"/>
      <c r="N231" s="102"/>
      <c r="O231" s="102"/>
      <c r="P231" s="102"/>
      <c r="Q231" s="102"/>
      <c r="R231" s="102"/>
      <c r="S231" s="102"/>
      <c r="T231" s="102"/>
      <c r="U231" s="102"/>
      <c r="V231" s="102"/>
      <c r="W231" s="102"/>
      <c r="X231" s="102"/>
      <c r="Y231" s="59"/>
    </row>
    <row r="232" s="17" customFormat="1" ht="15" spans="1:25">
      <c r="A232" s="101"/>
      <c r="B232" s="283"/>
      <c r="C232" s="102">
        <f t="shared" si="3"/>
        <v>0</v>
      </c>
      <c r="D232" s="102"/>
      <c r="E232" s="102"/>
      <c r="F232" s="102"/>
      <c r="G232" s="102"/>
      <c r="H232" s="102"/>
      <c r="I232" s="102"/>
      <c r="J232" s="102"/>
      <c r="K232" s="102"/>
      <c r="L232" s="102"/>
      <c r="M232" s="102"/>
      <c r="N232" s="102"/>
      <c r="O232" s="102"/>
      <c r="P232" s="102"/>
      <c r="Q232" s="102"/>
      <c r="R232" s="102"/>
      <c r="S232" s="102"/>
      <c r="T232" s="102"/>
      <c r="U232" s="102"/>
      <c r="V232" s="102"/>
      <c r="W232" s="102"/>
      <c r="X232" s="102"/>
      <c r="Y232" s="59"/>
    </row>
    <row r="233" s="17" customFormat="1" ht="15" spans="1:25">
      <c r="A233" s="101"/>
      <c r="B233" s="283"/>
      <c r="C233" s="102">
        <f t="shared" si="3"/>
        <v>0</v>
      </c>
      <c r="D233" s="102"/>
      <c r="E233" s="102"/>
      <c r="F233" s="102"/>
      <c r="G233" s="102"/>
      <c r="H233" s="102"/>
      <c r="I233" s="102"/>
      <c r="J233" s="102"/>
      <c r="K233" s="102"/>
      <c r="L233" s="102"/>
      <c r="M233" s="102"/>
      <c r="N233" s="102"/>
      <c r="O233" s="102"/>
      <c r="P233" s="102"/>
      <c r="Q233" s="102"/>
      <c r="R233" s="102"/>
      <c r="S233" s="102"/>
      <c r="T233" s="102"/>
      <c r="U233" s="102"/>
      <c r="V233" s="102"/>
      <c r="W233" s="102"/>
      <c r="X233" s="102"/>
      <c r="Y233" s="59"/>
    </row>
    <row r="234" s="17" customFormat="1" ht="15" spans="1:25">
      <c r="A234" s="101"/>
      <c r="B234" s="283"/>
      <c r="C234" s="102">
        <f t="shared" si="3"/>
        <v>0</v>
      </c>
      <c r="D234" s="102"/>
      <c r="E234" s="102"/>
      <c r="F234" s="102"/>
      <c r="G234" s="102"/>
      <c r="H234" s="102"/>
      <c r="I234" s="102"/>
      <c r="J234" s="102"/>
      <c r="K234" s="102"/>
      <c r="L234" s="102"/>
      <c r="M234" s="102"/>
      <c r="N234" s="102"/>
      <c r="O234" s="102"/>
      <c r="P234" s="102"/>
      <c r="Q234" s="102"/>
      <c r="R234" s="102"/>
      <c r="S234" s="102"/>
      <c r="T234" s="102"/>
      <c r="U234" s="102"/>
      <c r="V234" s="102"/>
      <c r="W234" s="102"/>
      <c r="X234" s="102"/>
      <c r="Y234" s="59"/>
    </row>
    <row r="235" s="17" customFormat="1" ht="15" spans="1:25">
      <c r="A235" s="101"/>
      <c r="B235" s="283"/>
      <c r="C235" s="102">
        <f t="shared" ref="C235:C298" si="4">SUM(D235:X235)</f>
        <v>0</v>
      </c>
      <c r="D235" s="102"/>
      <c r="E235" s="102"/>
      <c r="F235" s="102"/>
      <c r="G235" s="102"/>
      <c r="H235" s="102"/>
      <c r="I235" s="102"/>
      <c r="J235" s="102"/>
      <c r="K235" s="102"/>
      <c r="L235" s="102"/>
      <c r="M235" s="102"/>
      <c r="N235" s="102"/>
      <c r="O235" s="102"/>
      <c r="P235" s="102"/>
      <c r="Q235" s="102"/>
      <c r="R235" s="102"/>
      <c r="S235" s="102"/>
      <c r="T235" s="102"/>
      <c r="U235" s="102"/>
      <c r="V235" s="102"/>
      <c r="W235" s="102"/>
      <c r="X235" s="102"/>
      <c r="Y235" s="59"/>
    </row>
    <row r="236" s="17" customFormat="1" ht="15" spans="1:25">
      <c r="A236" s="101"/>
      <c r="B236" s="283"/>
      <c r="C236" s="102">
        <f t="shared" si="4"/>
        <v>0</v>
      </c>
      <c r="D236" s="102"/>
      <c r="E236" s="102"/>
      <c r="F236" s="102"/>
      <c r="G236" s="102"/>
      <c r="H236" s="102"/>
      <c r="I236" s="102"/>
      <c r="J236" s="102"/>
      <c r="K236" s="102"/>
      <c r="L236" s="102"/>
      <c r="M236" s="102"/>
      <c r="N236" s="102"/>
      <c r="O236" s="102"/>
      <c r="P236" s="102"/>
      <c r="Q236" s="102"/>
      <c r="R236" s="102"/>
      <c r="S236" s="102"/>
      <c r="T236" s="102"/>
      <c r="U236" s="102"/>
      <c r="V236" s="102"/>
      <c r="W236" s="102"/>
      <c r="X236" s="102"/>
      <c r="Y236" s="59"/>
    </row>
    <row r="237" s="17" customFormat="1" ht="15" spans="1:25">
      <c r="A237" s="101"/>
      <c r="B237" s="283"/>
      <c r="C237" s="102">
        <f t="shared" si="4"/>
        <v>0</v>
      </c>
      <c r="D237" s="102"/>
      <c r="E237" s="102"/>
      <c r="F237" s="102"/>
      <c r="G237" s="102"/>
      <c r="H237" s="102"/>
      <c r="I237" s="102"/>
      <c r="J237" s="102"/>
      <c r="K237" s="102"/>
      <c r="L237" s="102"/>
      <c r="M237" s="102"/>
      <c r="N237" s="102"/>
      <c r="O237" s="102"/>
      <c r="P237" s="102"/>
      <c r="Q237" s="102"/>
      <c r="R237" s="102"/>
      <c r="S237" s="102"/>
      <c r="T237" s="102"/>
      <c r="U237" s="102"/>
      <c r="V237" s="102"/>
      <c r="W237" s="102"/>
      <c r="X237" s="102"/>
      <c r="Y237" s="59"/>
    </row>
    <row r="238" s="17" customFormat="1" ht="15" spans="1:25">
      <c r="A238" s="101"/>
      <c r="B238" s="283"/>
      <c r="C238" s="102">
        <f t="shared" si="4"/>
        <v>0</v>
      </c>
      <c r="D238" s="102"/>
      <c r="E238" s="102"/>
      <c r="F238" s="102"/>
      <c r="G238" s="102"/>
      <c r="H238" s="102"/>
      <c r="I238" s="102"/>
      <c r="J238" s="102"/>
      <c r="K238" s="102"/>
      <c r="L238" s="102"/>
      <c r="M238" s="102"/>
      <c r="N238" s="102"/>
      <c r="O238" s="102"/>
      <c r="P238" s="102"/>
      <c r="Q238" s="102"/>
      <c r="R238" s="102"/>
      <c r="S238" s="102"/>
      <c r="T238" s="102"/>
      <c r="U238" s="102"/>
      <c r="V238" s="102"/>
      <c r="W238" s="102"/>
      <c r="X238" s="102"/>
      <c r="Y238" s="59"/>
    </row>
    <row r="239" s="17" customFormat="1" ht="15" spans="1:25">
      <c r="A239" s="101"/>
      <c r="B239" s="283"/>
      <c r="C239" s="102">
        <f t="shared" si="4"/>
        <v>0</v>
      </c>
      <c r="D239" s="102"/>
      <c r="E239" s="102"/>
      <c r="F239" s="102"/>
      <c r="G239" s="102"/>
      <c r="H239" s="102"/>
      <c r="I239" s="102"/>
      <c r="J239" s="102"/>
      <c r="K239" s="102"/>
      <c r="L239" s="102"/>
      <c r="M239" s="102"/>
      <c r="N239" s="102"/>
      <c r="O239" s="102"/>
      <c r="P239" s="102"/>
      <c r="Q239" s="102"/>
      <c r="R239" s="102"/>
      <c r="S239" s="102"/>
      <c r="T239" s="102"/>
      <c r="U239" s="102"/>
      <c r="V239" s="102"/>
      <c r="W239" s="102"/>
      <c r="X239" s="102"/>
      <c r="Y239" s="59"/>
    </row>
    <row r="240" s="17" customFormat="1" ht="15" spans="1:25">
      <c r="A240" s="101"/>
      <c r="B240" s="283"/>
      <c r="C240" s="102">
        <f t="shared" si="4"/>
        <v>0</v>
      </c>
      <c r="D240" s="102"/>
      <c r="E240" s="102"/>
      <c r="F240" s="102"/>
      <c r="G240" s="102"/>
      <c r="H240" s="102"/>
      <c r="I240" s="102"/>
      <c r="J240" s="102"/>
      <c r="K240" s="102"/>
      <c r="L240" s="102"/>
      <c r="M240" s="102"/>
      <c r="N240" s="102"/>
      <c r="O240" s="102"/>
      <c r="P240" s="102"/>
      <c r="Q240" s="102"/>
      <c r="R240" s="102"/>
      <c r="S240" s="102"/>
      <c r="T240" s="102"/>
      <c r="U240" s="102"/>
      <c r="V240" s="102"/>
      <c r="W240" s="102"/>
      <c r="X240" s="102"/>
      <c r="Y240" s="59"/>
    </row>
    <row r="241" s="17" customFormat="1" ht="15" spans="1:25">
      <c r="A241" s="101"/>
      <c r="B241" s="283"/>
      <c r="C241" s="102">
        <f t="shared" si="4"/>
        <v>0</v>
      </c>
      <c r="D241" s="102"/>
      <c r="E241" s="102"/>
      <c r="F241" s="102"/>
      <c r="G241" s="102"/>
      <c r="H241" s="102"/>
      <c r="I241" s="102"/>
      <c r="J241" s="102"/>
      <c r="K241" s="102"/>
      <c r="L241" s="102"/>
      <c r="M241" s="102"/>
      <c r="N241" s="102"/>
      <c r="O241" s="102"/>
      <c r="P241" s="102"/>
      <c r="Q241" s="102"/>
      <c r="R241" s="102"/>
      <c r="S241" s="102"/>
      <c r="T241" s="102"/>
      <c r="U241" s="102"/>
      <c r="V241" s="102"/>
      <c r="W241" s="102"/>
      <c r="X241" s="102"/>
      <c r="Y241" s="59"/>
    </row>
    <row r="242" s="17" customFormat="1" ht="15" spans="1:25">
      <c r="A242" s="101"/>
      <c r="B242" s="283"/>
      <c r="C242" s="102">
        <f t="shared" si="4"/>
        <v>0</v>
      </c>
      <c r="D242" s="102"/>
      <c r="E242" s="102"/>
      <c r="F242" s="102"/>
      <c r="G242" s="102"/>
      <c r="H242" s="102"/>
      <c r="I242" s="102"/>
      <c r="J242" s="102"/>
      <c r="K242" s="102"/>
      <c r="L242" s="102"/>
      <c r="M242" s="102"/>
      <c r="N242" s="102"/>
      <c r="O242" s="102"/>
      <c r="P242" s="102"/>
      <c r="Q242" s="102"/>
      <c r="R242" s="102"/>
      <c r="S242" s="102"/>
      <c r="T242" s="102"/>
      <c r="U242" s="102"/>
      <c r="V242" s="102"/>
      <c r="W242" s="102"/>
      <c r="X242" s="102"/>
      <c r="Y242" s="59"/>
    </row>
    <row r="243" s="17" customFormat="1" ht="15" spans="1:25">
      <c r="A243" s="101"/>
      <c r="B243" s="283"/>
      <c r="C243" s="102">
        <f t="shared" si="4"/>
        <v>0</v>
      </c>
      <c r="D243" s="102"/>
      <c r="E243" s="102"/>
      <c r="F243" s="102"/>
      <c r="G243" s="102"/>
      <c r="H243" s="102"/>
      <c r="I243" s="102"/>
      <c r="J243" s="102"/>
      <c r="K243" s="102"/>
      <c r="L243" s="102"/>
      <c r="M243" s="102"/>
      <c r="N243" s="102"/>
      <c r="O243" s="102"/>
      <c r="P243" s="102"/>
      <c r="Q243" s="102"/>
      <c r="R243" s="102"/>
      <c r="S243" s="102"/>
      <c r="T243" s="102"/>
      <c r="U243" s="102"/>
      <c r="V243" s="102"/>
      <c r="W243" s="102"/>
      <c r="X243" s="102"/>
      <c r="Y243" s="59"/>
    </row>
    <row r="244" s="17" customFormat="1" ht="15" spans="1:25">
      <c r="A244" s="101"/>
      <c r="B244" s="283"/>
      <c r="C244" s="102">
        <f t="shared" si="4"/>
        <v>0</v>
      </c>
      <c r="D244" s="102"/>
      <c r="E244" s="102"/>
      <c r="F244" s="102"/>
      <c r="G244" s="102"/>
      <c r="H244" s="102"/>
      <c r="I244" s="102"/>
      <c r="J244" s="102"/>
      <c r="K244" s="102"/>
      <c r="L244" s="102"/>
      <c r="M244" s="102"/>
      <c r="N244" s="102"/>
      <c r="O244" s="102"/>
      <c r="P244" s="102"/>
      <c r="Q244" s="102"/>
      <c r="R244" s="102"/>
      <c r="S244" s="102"/>
      <c r="T244" s="102"/>
      <c r="U244" s="102"/>
      <c r="V244" s="102"/>
      <c r="W244" s="102"/>
      <c r="X244" s="102"/>
      <c r="Y244" s="59"/>
    </row>
    <row r="245" s="17" customFormat="1" ht="15" spans="1:25">
      <c r="A245" s="101"/>
      <c r="B245" s="283"/>
      <c r="C245" s="102">
        <f t="shared" si="4"/>
        <v>0</v>
      </c>
      <c r="D245" s="102"/>
      <c r="E245" s="102"/>
      <c r="F245" s="102"/>
      <c r="G245" s="102"/>
      <c r="H245" s="102"/>
      <c r="I245" s="102"/>
      <c r="J245" s="102"/>
      <c r="K245" s="102"/>
      <c r="L245" s="102"/>
      <c r="M245" s="102"/>
      <c r="N245" s="102"/>
      <c r="O245" s="102"/>
      <c r="P245" s="102"/>
      <c r="Q245" s="102"/>
      <c r="R245" s="102"/>
      <c r="S245" s="102"/>
      <c r="T245" s="102"/>
      <c r="U245" s="102"/>
      <c r="V245" s="102"/>
      <c r="W245" s="102"/>
      <c r="X245" s="102"/>
      <c r="Y245" s="59"/>
    </row>
    <row r="246" s="17" customFormat="1" ht="15" spans="1:25">
      <c r="A246" s="101"/>
      <c r="B246" s="283"/>
      <c r="C246" s="102">
        <f t="shared" si="4"/>
        <v>0</v>
      </c>
      <c r="D246" s="102"/>
      <c r="E246" s="102"/>
      <c r="F246" s="102"/>
      <c r="G246" s="102"/>
      <c r="H246" s="102"/>
      <c r="I246" s="102"/>
      <c r="J246" s="102"/>
      <c r="K246" s="102"/>
      <c r="L246" s="102"/>
      <c r="M246" s="102"/>
      <c r="N246" s="102"/>
      <c r="O246" s="102"/>
      <c r="P246" s="102"/>
      <c r="Q246" s="102"/>
      <c r="R246" s="102"/>
      <c r="S246" s="102"/>
      <c r="T246" s="102"/>
      <c r="U246" s="102"/>
      <c r="V246" s="102"/>
      <c r="W246" s="102"/>
      <c r="X246" s="102"/>
      <c r="Y246" s="59"/>
    </row>
    <row r="247" s="17" customFormat="1" ht="15" spans="1:25">
      <c r="A247" s="101"/>
      <c r="B247" s="283"/>
      <c r="C247" s="102">
        <f t="shared" si="4"/>
        <v>0</v>
      </c>
      <c r="D247" s="102"/>
      <c r="E247" s="102"/>
      <c r="F247" s="102"/>
      <c r="G247" s="102"/>
      <c r="H247" s="102"/>
      <c r="I247" s="102"/>
      <c r="J247" s="102"/>
      <c r="K247" s="102"/>
      <c r="L247" s="102"/>
      <c r="M247" s="102"/>
      <c r="N247" s="102"/>
      <c r="O247" s="102"/>
      <c r="P247" s="102"/>
      <c r="Q247" s="102"/>
      <c r="R247" s="102"/>
      <c r="S247" s="102"/>
      <c r="T247" s="102"/>
      <c r="U247" s="102"/>
      <c r="V247" s="102"/>
      <c r="W247" s="102"/>
      <c r="X247" s="102"/>
      <c r="Y247" s="59"/>
    </row>
    <row r="248" s="17" customFormat="1" ht="15" spans="1:25">
      <c r="A248" s="101"/>
      <c r="B248" s="283"/>
      <c r="C248" s="102">
        <f t="shared" si="4"/>
        <v>0</v>
      </c>
      <c r="D248" s="102"/>
      <c r="E248" s="102"/>
      <c r="F248" s="102"/>
      <c r="G248" s="102"/>
      <c r="H248" s="102"/>
      <c r="I248" s="102"/>
      <c r="J248" s="102"/>
      <c r="K248" s="102"/>
      <c r="L248" s="102"/>
      <c r="M248" s="102"/>
      <c r="N248" s="102"/>
      <c r="O248" s="102"/>
      <c r="P248" s="102"/>
      <c r="Q248" s="102"/>
      <c r="R248" s="102"/>
      <c r="S248" s="102"/>
      <c r="T248" s="102"/>
      <c r="U248" s="102"/>
      <c r="V248" s="102"/>
      <c r="W248" s="102"/>
      <c r="X248" s="102"/>
      <c r="Y248" s="59"/>
    </row>
    <row r="249" s="17" customFormat="1" ht="15" spans="1:25">
      <c r="A249" s="101"/>
      <c r="B249" s="283"/>
      <c r="C249" s="102">
        <f t="shared" si="4"/>
        <v>0</v>
      </c>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59"/>
    </row>
    <row r="250" s="17" customFormat="1" ht="15" spans="1:25">
      <c r="A250" s="101"/>
      <c r="B250" s="283"/>
      <c r="C250" s="102">
        <f t="shared" si="4"/>
        <v>0</v>
      </c>
      <c r="D250" s="102"/>
      <c r="E250" s="102"/>
      <c r="F250" s="102"/>
      <c r="G250" s="102"/>
      <c r="H250" s="102"/>
      <c r="I250" s="102"/>
      <c r="J250" s="102"/>
      <c r="K250" s="102"/>
      <c r="L250" s="102"/>
      <c r="M250" s="102"/>
      <c r="N250" s="102"/>
      <c r="O250" s="102"/>
      <c r="P250" s="102"/>
      <c r="Q250" s="102"/>
      <c r="R250" s="102"/>
      <c r="S250" s="102"/>
      <c r="T250" s="102"/>
      <c r="U250" s="102"/>
      <c r="V250" s="102"/>
      <c r="W250" s="102"/>
      <c r="X250" s="102"/>
      <c r="Y250" s="59"/>
    </row>
    <row r="251" s="17" customFormat="1" ht="15" spans="1:25">
      <c r="A251" s="101"/>
      <c r="B251" s="283"/>
      <c r="C251" s="102">
        <f t="shared" si="4"/>
        <v>0</v>
      </c>
      <c r="D251" s="102"/>
      <c r="E251" s="102"/>
      <c r="F251" s="102"/>
      <c r="G251" s="102"/>
      <c r="H251" s="102"/>
      <c r="I251" s="102"/>
      <c r="J251" s="102"/>
      <c r="K251" s="102"/>
      <c r="L251" s="102"/>
      <c r="M251" s="102"/>
      <c r="N251" s="102"/>
      <c r="O251" s="102"/>
      <c r="P251" s="102"/>
      <c r="Q251" s="102"/>
      <c r="R251" s="102"/>
      <c r="S251" s="102"/>
      <c r="T251" s="102"/>
      <c r="U251" s="102"/>
      <c r="V251" s="102"/>
      <c r="W251" s="102"/>
      <c r="X251" s="102"/>
      <c r="Y251" s="59"/>
    </row>
    <row r="252" s="17" customFormat="1" ht="15" spans="1:25">
      <c r="A252" s="101"/>
      <c r="B252" s="283"/>
      <c r="C252" s="102">
        <f t="shared" si="4"/>
        <v>0</v>
      </c>
      <c r="D252" s="102"/>
      <c r="E252" s="102"/>
      <c r="F252" s="102"/>
      <c r="G252" s="102"/>
      <c r="H252" s="102"/>
      <c r="I252" s="102"/>
      <c r="J252" s="102"/>
      <c r="K252" s="102"/>
      <c r="L252" s="102"/>
      <c r="M252" s="102"/>
      <c r="N252" s="102"/>
      <c r="O252" s="102"/>
      <c r="P252" s="102"/>
      <c r="Q252" s="102"/>
      <c r="R252" s="102"/>
      <c r="S252" s="102"/>
      <c r="T252" s="102"/>
      <c r="U252" s="102"/>
      <c r="V252" s="102"/>
      <c r="W252" s="102"/>
      <c r="X252" s="102"/>
      <c r="Y252" s="59"/>
    </row>
    <row r="253" s="17" customFormat="1" ht="15" spans="1:25">
      <c r="A253" s="101"/>
      <c r="B253" s="283"/>
      <c r="C253" s="102">
        <f t="shared" si="4"/>
        <v>0</v>
      </c>
      <c r="D253" s="102"/>
      <c r="E253" s="102"/>
      <c r="F253" s="102"/>
      <c r="G253" s="102"/>
      <c r="H253" s="102"/>
      <c r="I253" s="102"/>
      <c r="J253" s="102"/>
      <c r="K253" s="102"/>
      <c r="L253" s="102"/>
      <c r="M253" s="102"/>
      <c r="N253" s="102"/>
      <c r="O253" s="102"/>
      <c r="P253" s="102"/>
      <c r="Q253" s="102"/>
      <c r="R253" s="102"/>
      <c r="S253" s="102"/>
      <c r="T253" s="102"/>
      <c r="U253" s="102"/>
      <c r="V253" s="102"/>
      <c r="W253" s="102"/>
      <c r="X253" s="102"/>
      <c r="Y253" s="59"/>
    </row>
    <row r="254" s="17" customFormat="1" ht="15" spans="1:25">
      <c r="A254" s="101"/>
      <c r="B254" s="283"/>
      <c r="C254" s="102">
        <f t="shared" si="4"/>
        <v>0</v>
      </c>
      <c r="D254" s="102"/>
      <c r="E254" s="102"/>
      <c r="F254" s="102"/>
      <c r="G254" s="102"/>
      <c r="H254" s="102"/>
      <c r="I254" s="102"/>
      <c r="J254" s="102"/>
      <c r="K254" s="102"/>
      <c r="L254" s="102"/>
      <c r="M254" s="102"/>
      <c r="N254" s="102"/>
      <c r="O254" s="102"/>
      <c r="P254" s="102"/>
      <c r="Q254" s="102"/>
      <c r="R254" s="102"/>
      <c r="S254" s="102"/>
      <c r="T254" s="102"/>
      <c r="U254" s="102"/>
      <c r="V254" s="102"/>
      <c r="W254" s="102"/>
      <c r="X254" s="102"/>
      <c r="Y254" s="59"/>
    </row>
    <row r="255" s="17" customFormat="1" ht="15" spans="1:25">
      <c r="A255" s="101"/>
      <c r="B255" s="283"/>
      <c r="C255" s="102">
        <f t="shared" si="4"/>
        <v>0</v>
      </c>
      <c r="D255" s="102"/>
      <c r="E255" s="102"/>
      <c r="F255" s="102"/>
      <c r="G255" s="102"/>
      <c r="H255" s="102"/>
      <c r="I255" s="102"/>
      <c r="J255" s="102"/>
      <c r="K255" s="102"/>
      <c r="L255" s="102"/>
      <c r="M255" s="102"/>
      <c r="N255" s="102"/>
      <c r="O255" s="102"/>
      <c r="P255" s="102"/>
      <c r="Q255" s="102"/>
      <c r="R255" s="102"/>
      <c r="S255" s="102"/>
      <c r="T255" s="102"/>
      <c r="U255" s="102"/>
      <c r="V255" s="102"/>
      <c r="W255" s="102"/>
      <c r="X255" s="102"/>
      <c r="Y255" s="59"/>
    </row>
    <row r="256" s="17" customFormat="1" ht="15" spans="1:25">
      <c r="A256" s="101"/>
      <c r="B256" s="283"/>
      <c r="C256" s="102">
        <f t="shared" si="4"/>
        <v>0</v>
      </c>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59"/>
    </row>
    <row r="257" s="17" customFormat="1" ht="15" spans="1:25">
      <c r="A257" s="101"/>
      <c r="B257" s="283"/>
      <c r="C257" s="102">
        <f t="shared" si="4"/>
        <v>0</v>
      </c>
      <c r="D257" s="102"/>
      <c r="E257" s="102"/>
      <c r="F257" s="102"/>
      <c r="G257" s="102"/>
      <c r="H257" s="102"/>
      <c r="I257" s="102"/>
      <c r="J257" s="102"/>
      <c r="K257" s="102"/>
      <c r="L257" s="102"/>
      <c r="M257" s="102"/>
      <c r="N257" s="102"/>
      <c r="O257" s="102"/>
      <c r="P257" s="102"/>
      <c r="Q257" s="102"/>
      <c r="R257" s="102"/>
      <c r="S257" s="102"/>
      <c r="T257" s="102"/>
      <c r="U257" s="102"/>
      <c r="V257" s="102"/>
      <c r="W257" s="102"/>
      <c r="X257" s="102"/>
      <c r="Y257" s="59"/>
    </row>
    <row r="258" s="17" customFormat="1" ht="15" spans="1:25">
      <c r="A258" s="101"/>
      <c r="B258" s="283"/>
      <c r="C258" s="102">
        <f t="shared" si="4"/>
        <v>0</v>
      </c>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59"/>
    </row>
    <row r="259" s="17" customFormat="1" ht="15" spans="1:25">
      <c r="A259" s="101"/>
      <c r="B259" s="283"/>
      <c r="C259" s="102">
        <f t="shared" si="4"/>
        <v>0</v>
      </c>
      <c r="D259" s="102"/>
      <c r="E259" s="102"/>
      <c r="F259" s="102"/>
      <c r="G259" s="102"/>
      <c r="H259" s="102"/>
      <c r="I259" s="102"/>
      <c r="J259" s="102"/>
      <c r="K259" s="102"/>
      <c r="L259" s="102"/>
      <c r="M259" s="102"/>
      <c r="N259" s="102"/>
      <c r="O259" s="102"/>
      <c r="P259" s="102"/>
      <c r="Q259" s="102"/>
      <c r="R259" s="102"/>
      <c r="S259" s="102"/>
      <c r="T259" s="102"/>
      <c r="U259" s="102"/>
      <c r="V259" s="102"/>
      <c r="W259" s="102"/>
      <c r="X259" s="102"/>
      <c r="Y259" s="59"/>
    </row>
    <row r="260" s="17" customFormat="1" ht="15" spans="1:25">
      <c r="A260" s="101"/>
      <c r="B260" s="283"/>
      <c r="C260" s="102">
        <f t="shared" si="4"/>
        <v>0</v>
      </c>
      <c r="D260" s="102"/>
      <c r="E260" s="102"/>
      <c r="F260" s="102"/>
      <c r="G260" s="102"/>
      <c r="H260" s="102"/>
      <c r="I260" s="102"/>
      <c r="J260" s="102"/>
      <c r="K260" s="102"/>
      <c r="L260" s="102"/>
      <c r="M260" s="102"/>
      <c r="N260" s="102"/>
      <c r="O260" s="102"/>
      <c r="P260" s="102"/>
      <c r="Q260" s="102"/>
      <c r="R260" s="102"/>
      <c r="S260" s="102"/>
      <c r="T260" s="102"/>
      <c r="U260" s="102"/>
      <c r="V260" s="102"/>
      <c r="W260" s="102"/>
      <c r="X260" s="102"/>
      <c r="Y260" s="59"/>
    </row>
    <row r="261" s="17" customFormat="1" ht="15" spans="1:25">
      <c r="A261" s="101"/>
      <c r="B261" s="283"/>
      <c r="C261" s="102">
        <f t="shared" si="4"/>
        <v>0</v>
      </c>
      <c r="D261" s="102"/>
      <c r="E261" s="102"/>
      <c r="F261" s="102"/>
      <c r="G261" s="102"/>
      <c r="H261" s="102"/>
      <c r="I261" s="102"/>
      <c r="J261" s="102"/>
      <c r="K261" s="102"/>
      <c r="L261" s="102"/>
      <c r="M261" s="102"/>
      <c r="N261" s="102"/>
      <c r="O261" s="102"/>
      <c r="P261" s="102"/>
      <c r="Q261" s="102"/>
      <c r="R261" s="102"/>
      <c r="S261" s="102"/>
      <c r="T261" s="102"/>
      <c r="U261" s="102"/>
      <c r="V261" s="102"/>
      <c r="W261" s="102"/>
      <c r="X261" s="102"/>
      <c r="Y261" s="59"/>
    </row>
    <row r="262" s="17" customFormat="1" ht="15" spans="1:25">
      <c r="A262" s="101"/>
      <c r="B262" s="283"/>
      <c r="C262" s="102">
        <f t="shared" si="4"/>
        <v>0</v>
      </c>
      <c r="D262" s="102"/>
      <c r="E262" s="102"/>
      <c r="F262" s="102"/>
      <c r="G262" s="102"/>
      <c r="H262" s="102"/>
      <c r="I262" s="102"/>
      <c r="J262" s="102"/>
      <c r="K262" s="102"/>
      <c r="L262" s="102"/>
      <c r="M262" s="102"/>
      <c r="N262" s="102"/>
      <c r="O262" s="102"/>
      <c r="P262" s="102"/>
      <c r="Q262" s="102"/>
      <c r="R262" s="102"/>
      <c r="S262" s="102"/>
      <c r="T262" s="102"/>
      <c r="U262" s="102"/>
      <c r="V262" s="102"/>
      <c r="W262" s="102"/>
      <c r="X262" s="102"/>
      <c r="Y262" s="59"/>
    </row>
    <row r="263" s="17" customFormat="1" ht="15" spans="1:25">
      <c r="A263" s="101"/>
      <c r="B263" s="283"/>
      <c r="C263" s="102">
        <f t="shared" si="4"/>
        <v>0</v>
      </c>
      <c r="D263" s="102"/>
      <c r="E263" s="102"/>
      <c r="F263" s="102"/>
      <c r="G263" s="102"/>
      <c r="H263" s="102"/>
      <c r="I263" s="102"/>
      <c r="J263" s="102"/>
      <c r="K263" s="102"/>
      <c r="L263" s="102"/>
      <c r="M263" s="102"/>
      <c r="N263" s="102"/>
      <c r="O263" s="102"/>
      <c r="P263" s="102"/>
      <c r="Q263" s="102"/>
      <c r="R263" s="102"/>
      <c r="S263" s="102"/>
      <c r="T263" s="102"/>
      <c r="U263" s="102"/>
      <c r="V263" s="102"/>
      <c r="W263" s="102"/>
      <c r="X263" s="102"/>
      <c r="Y263" s="59"/>
    </row>
    <row r="264" s="17" customFormat="1" ht="15" spans="1:25">
      <c r="A264" s="101"/>
      <c r="B264" s="283"/>
      <c r="C264" s="102">
        <f t="shared" si="4"/>
        <v>0</v>
      </c>
      <c r="D264" s="102"/>
      <c r="E264" s="102"/>
      <c r="F264" s="102"/>
      <c r="G264" s="102"/>
      <c r="H264" s="102"/>
      <c r="I264" s="102"/>
      <c r="J264" s="102"/>
      <c r="K264" s="102"/>
      <c r="L264" s="102"/>
      <c r="M264" s="102"/>
      <c r="N264" s="102"/>
      <c r="O264" s="102"/>
      <c r="P264" s="102"/>
      <c r="Q264" s="102"/>
      <c r="R264" s="102"/>
      <c r="S264" s="102"/>
      <c r="T264" s="102"/>
      <c r="U264" s="102"/>
      <c r="V264" s="102"/>
      <c r="W264" s="102"/>
      <c r="X264" s="102"/>
      <c r="Y264" s="59"/>
    </row>
    <row r="265" s="17" customFormat="1" ht="15" spans="1:25">
      <c r="A265" s="101"/>
      <c r="B265" s="283"/>
      <c r="C265" s="102">
        <f t="shared" si="4"/>
        <v>0</v>
      </c>
      <c r="D265" s="102"/>
      <c r="E265" s="102"/>
      <c r="F265" s="102"/>
      <c r="G265" s="102"/>
      <c r="H265" s="102"/>
      <c r="I265" s="102"/>
      <c r="J265" s="102"/>
      <c r="K265" s="102"/>
      <c r="L265" s="102"/>
      <c r="M265" s="102"/>
      <c r="N265" s="102"/>
      <c r="O265" s="102"/>
      <c r="P265" s="102"/>
      <c r="Q265" s="102"/>
      <c r="R265" s="102"/>
      <c r="S265" s="102"/>
      <c r="T265" s="102"/>
      <c r="U265" s="102"/>
      <c r="V265" s="102"/>
      <c r="W265" s="102"/>
      <c r="X265" s="102"/>
      <c r="Y265" s="59"/>
    </row>
    <row r="266" s="17" customFormat="1" ht="15" spans="1:25">
      <c r="A266" s="101"/>
      <c r="B266" s="283"/>
      <c r="C266" s="102">
        <f t="shared" si="4"/>
        <v>0</v>
      </c>
      <c r="D266" s="102"/>
      <c r="E266" s="102"/>
      <c r="F266" s="102"/>
      <c r="G266" s="102"/>
      <c r="H266" s="102"/>
      <c r="I266" s="102"/>
      <c r="J266" s="102"/>
      <c r="K266" s="102"/>
      <c r="L266" s="102"/>
      <c r="M266" s="102"/>
      <c r="N266" s="102"/>
      <c r="O266" s="102"/>
      <c r="P266" s="102"/>
      <c r="Q266" s="102"/>
      <c r="R266" s="102"/>
      <c r="S266" s="102"/>
      <c r="T266" s="102"/>
      <c r="U266" s="102"/>
      <c r="V266" s="102"/>
      <c r="W266" s="102"/>
      <c r="X266" s="102"/>
      <c r="Y266" s="59"/>
    </row>
    <row r="267" s="17" customFormat="1" ht="15" spans="1:25">
      <c r="A267" s="101"/>
      <c r="B267" s="283"/>
      <c r="C267" s="102">
        <f t="shared" si="4"/>
        <v>0</v>
      </c>
      <c r="D267" s="102"/>
      <c r="E267" s="102"/>
      <c r="F267" s="102"/>
      <c r="G267" s="102"/>
      <c r="H267" s="102"/>
      <c r="I267" s="102"/>
      <c r="J267" s="102"/>
      <c r="K267" s="102"/>
      <c r="L267" s="102"/>
      <c r="M267" s="102"/>
      <c r="N267" s="102"/>
      <c r="O267" s="102"/>
      <c r="P267" s="102"/>
      <c r="Q267" s="102"/>
      <c r="R267" s="102"/>
      <c r="S267" s="102"/>
      <c r="T267" s="102"/>
      <c r="U267" s="102"/>
      <c r="V267" s="102"/>
      <c r="W267" s="102"/>
      <c r="X267" s="102"/>
      <c r="Y267" s="59"/>
    </row>
    <row r="268" s="17" customFormat="1" ht="15" spans="1:25">
      <c r="A268" s="101"/>
      <c r="B268" s="283"/>
      <c r="C268" s="102">
        <f t="shared" si="4"/>
        <v>0</v>
      </c>
      <c r="D268" s="102"/>
      <c r="E268" s="102"/>
      <c r="F268" s="102"/>
      <c r="G268" s="102"/>
      <c r="H268" s="102"/>
      <c r="I268" s="102"/>
      <c r="J268" s="102"/>
      <c r="K268" s="102"/>
      <c r="L268" s="102"/>
      <c r="M268" s="102"/>
      <c r="N268" s="102"/>
      <c r="O268" s="102"/>
      <c r="P268" s="102"/>
      <c r="Q268" s="102"/>
      <c r="R268" s="102"/>
      <c r="S268" s="102"/>
      <c r="T268" s="102"/>
      <c r="U268" s="102"/>
      <c r="V268" s="102"/>
      <c r="W268" s="102"/>
      <c r="X268" s="102"/>
      <c r="Y268" s="59"/>
    </row>
    <row r="269" s="17" customFormat="1" ht="15" spans="1:25">
      <c r="A269" s="101"/>
      <c r="B269" s="283"/>
      <c r="C269" s="102">
        <f t="shared" si="4"/>
        <v>0</v>
      </c>
      <c r="D269" s="102"/>
      <c r="E269" s="102"/>
      <c r="F269" s="102"/>
      <c r="G269" s="102"/>
      <c r="H269" s="102"/>
      <c r="I269" s="102"/>
      <c r="J269" s="102"/>
      <c r="K269" s="102"/>
      <c r="L269" s="102"/>
      <c r="M269" s="102"/>
      <c r="N269" s="102"/>
      <c r="O269" s="102"/>
      <c r="P269" s="102"/>
      <c r="Q269" s="102"/>
      <c r="R269" s="102"/>
      <c r="S269" s="102"/>
      <c r="T269" s="102"/>
      <c r="U269" s="102"/>
      <c r="V269" s="102"/>
      <c r="W269" s="102"/>
      <c r="X269" s="102"/>
      <c r="Y269" s="59"/>
    </row>
    <row r="270" s="17" customFormat="1" ht="15" spans="1:25">
      <c r="A270" s="101"/>
      <c r="B270" s="283"/>
      <c r="C270" s="102">
        <f t="shared" si="4"/>
        <v>0</v>
      </c>
      <c r="D270" s="102"/>
      <c r="E270" s="102"/>
      <c r="F270" s="102"/>
      <c r="G270" s="102"/>
      <c r="H270" s="102"/>
      <c r="I270" s="102"/>
      <c r="J270" s="102"/>
      <c r="K270" s="102"/>
      <c r="L270" s="102"/>
      <c r="M270" s="102"/>
      <c r="N270" s="102"/>
      <c r="O270" s="102"/>
      <c r="P270" s="102"/>
      <c r="Q270" s="102"/>
      <c r="R270" s="102"/>
      <c r="S270" s="102"/>
      <c r="T270" s="102"/>
      <c r="U270" s="102"/>
      <c r="V270" s="102"/>
      <c r="W270" s="102"/>
      <c r="X270" s="102"/>
      <c r="Y270" s="59"/>
    </row>
    <row r="271" s="17" customFormat="1" ht="15" spans="1:25">
      <c r="A271" s="101"/>
      <c r="B271" s="283"/>
      <c r="C271" s="102">
        <f t="shared" si="4"/>
        <v>0</v>
      </c>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59"/>
    </row>
    <row r="272" s="17" customFormat="1" ht="15" spans="1:25">
      <c r="A272" s="101"/>
      <c r="B272" s="283"/>
      <c r="C272" s="102">
        <f t="shared" si="4"/>
        <v>0</v>
      </c>
      <c r="D272" s="102"/>
      <c r="E272" s="102"/>
      <c r="F272" s="102"/>
      <c r="G272" s="102"/>
      <c r="H272" s="102"/>
      <c r="I272" s="102"/>
      <c r="J272" s="102"/>
      <c r="K272" s="102"/>
      <c r="L272" s="102"/>
      <c r="M272" s="102"/>
      <c r="N272" s="102"/>
      <c r="O272" s="102"/>
      <c r="P272" s="102"/>
      <c r="Q272" s="102"/>
      <c r="R272" s="102"/>
      <c r="S272" s="102"/>
      <c r="T272" s="102"/>
      <c r="U272" s="102"/>
      <c r="V272" s="102"/>
      <c r="W272" s="102"/>
      <c r="X272" s="102"/>
      <c r="Y272" s="59"/>
    </row>
    <row r="273" s="17" customFormat="1" ht="15" spans="1:25">
      <c r="A273" s="101"/>
      <c r="B273" s="283"/>
      <c r="C273" s="102">
        <f t="shared" si="4"/>
        <v>0</v>
      </c>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59"/>
    </row>
    <row r="274" s="17" customFormat="1" ht="15" spans="1:25">
      <c r="A274" s="101"/>
      <c r="B274" s="283"/>
      <c r="C274" s="102">
        <f t="shared" si="4"/>
        <v>0</v>
      </c>
      <c r="D274" s="102"/>
      <c r="E274" s="102"/>
      <c r="F274" s="102"/>
      <c r="G274" s="102"/>
      <c r="H274" s="102"/>
      <c r="I274" s="102"/>
      <c r="J274" s="102"/>
      <c r="K274" s="102"/>
      <c r="L274" s="102"/>
      <c r="M274" s="102"/>
      <c r="N274" s="102"/>
      <c r="O274" s="102"/>
      <c r="P274" s="102"/>
      <c r="Q274" s="102"/>
      <c r="R274" s="102"/>
      <c r="S274" s="102"/>
      <c r="T274" s="102"/>
      <c r="U274" s="102"/>
      <c r="V274" s="102"/>
      <c r="W274" s="102"/>
      <c r="X274" s="102"/>
      <c r="Y274" s="59"/>
    </row>
    <row r="275" s="17" customFormat="1" ht="15" spans="1:25">
      <c r="A275" s="101"/>
      <c r="B275" s="283"/>
      <c r="C275" s="102">
        <f t="shared" si="4"/>
        <v>0</v>
      </c>
      <c r="D275" s="102"/>
      <c r="E275" s="102"/>
      <c r="F275" s="102"/>
      <c r="G275" s="102"/>
      <c r="H275" s="102"/>
      <c r="I275" s="102"/>
      <c r="J275" s="102"/>
      <c r="K275" s="102"/>
      <c r="L275" s="102"/>
      <c r="M275" s="102"/>
      <c r="N275" s="102"/>
      <c r="O275" s="102"/>
      <c r="P275" s="102"/>
      <c r="Q275" s="102"/>
      <c r="R275" s="102"/>
      <c r="S275" s="102"/>
      <c r="T275" s="102"/>
      <c r="U275" s="102"/>
      <c r="V275" s="102"/>
      <c r="W275" s="102"/>
      <c r="X275" s="102"/>
      <c r="Y275" s="59"/>
    </row>
    <row r="276" s="17" customFormat="1" ht="15" spans="1:25">
      <c r="A276" s="101"/>
      <c r="B276" s="283"/>
      <c r="C276" s="102">
        <f t="shared" si="4"/>
        <v>0</v>
      </c>
      <c r="D276" s="102"/>
      <c r="E276" s="102"/>
      <c r="F276" s="102"/>
      <c r="G276" s="102"/>
      <c r="H276" s="102"/>
      <c r="I276" s="102"/>
      <c r="J276" s="102"/>
      <c r="K276" s="102"/>
      <c r="L276" s="102"/>
      <c r="M276" s="102"/>
      <c r="N276" s="102"/>
      <c r="O276" s="102"/>
      <c r="P276" s="102"/>
      <c r="Q276" s="102"/>
      <c r="R276" s="102"/>
      <c r="S276" s="102"/>
      <c r="T276" s="102"/>
      <c r="U276" s="102"/>
      <c r="V276" s="102"/>
      <c r="W276" s="102"/>
      <c r="X276" s="102"/>
      <c r="Y276" s="59"/>
    </row>
    <row r="277" s="17" customFormat="1" ht="15" spans="1:25">
      <c r="A277" s="101"/>
      <c r="B277" s="283"/>
      <c r="C277" s="102">
        <f t="shared" si="4"/>
        <v>0</v>
      </c>
      <c r="D277" s="102"/>
      <c r="E277" s="102"/>
      <c r="F277" s="102"/>
      <c r="G277" s="102"/>
      <c r="H277" s="102"/>
      <c r="I277" s="102"/>
      <c r="J277" s="102"/>
      <c r="K277" s="102"/>
      <c r="L277" s="102"/>
      <c r="M277" s="102"/>
      <c r="N277" s="102"/>
      <c r="O277" s="102"/>
      <c r="P277" s="102"/>
      <c r="Q277" s="102"/>
      <c r="R277" s="102"/>
      <c r="S277" s="102"/>
      <c r="T277" s="102"/>
      <c r="U277" s="102"/>
      <c r="V277" s="102"/>
      <c r="W277" s="102"/>
      <c r="X277" s="102"/>
      <c r="Y277" s="59"/>
    </row>
    <row r="278" s="17" customFormat="1" ht="15" spans="1:25">
      <c r="A278" s="101"/>
      <c r="B278" s="283"/>
      <c r="C278" s="102">
        <f t="shared" si="4"/>
        <v>0</v>
      </c>
      <c r="D278" s="102"/>
      <c r="E278" s="102"/>
      <c r="F278" s="102"/>
      <c r="G278" s="102"/>
      <c r="H278" s="102"/>
      <c r="I278" s="102"/>
      <c r="J278" s="102"/>
      <c r="K278" s="102"/>
      <c r="L278" s="102"/>
      <c r="M278" s="102"/>
      <c r="N278" s="102"/>
      <c r="O278" s="102"/>
      <c r="P278" s="102"/>
      <c r="Q278" s="102"/>
      <c r="R278" s="102"/>
      <c r="S278" s="102"/>
      <c r="T278" s="102"/>
      <c r="U278" s="102"/>
      <c r="V278" s="102"/>
      <c r="W278" s="102"/>
      <c r="X278" s="102"/>
      <c r="Y278" s="59"/>
    </row>
    <row r="279" s="17" customFormat="1" ht="15" spans="1:25">
      <c r="A279" s="101"/>
      <c r="B279" s="283"/>
      <c r="C279" s="102">
        <f t="shared" si="4"/>
        <v>0</v>
      </c>
      <c r="D279" s="102"/>
      <c r="E279" s="102"/>
      <c r="F279" s="102"/>
      <c r="G279" s="102"/>
      <c r="H279" s="102"/>
      <c r="I279" s="102"/>
      <c r="J279" s="102"/>
      <c r="K279" s="102"/>
      <c r="L279" s="102"/>
      <c r="M279" s="102"/>
      <c r="N279" s="102"/>
      <c r="O279" s="102"/>
      <c r="P279" s="102"/>
      <c r="Q279" s="102"/>
      <c r="R279" s="102"/>
      <c r="S279" s="102"/>
      <c r="T279" s="102"/>
      <c r="U279" s="102"/>
      <c r="V279" s="102"/>
      <c r="W279" s="102"/>
      <c r="X279" s="102"/>
      <c r="Y279" s="59"/>
    </row>
    <row r="280" s="17" customFormat="1" ht="15" spans="1:25">
      <c r="A280" s="101"/>
      <c r="B280" s="283"/>
      <c r="C280" s="102">
        <f t="shared" si="4"/>
        <v>0</v>
      </c>
      <c r="D280" s="102"/>
      <c r="E280" s="102"/>
      <c r="F280" s="102"/>
      <c r="G280" s="102"/>
      <c r="H280" s="102"/>
      <c r="I280" s="102"/>
      <c r="J280" s="102"/>
      <c r="K280" s="102"/>
      <c r="L280" s="102"/>
      <c r="M280" s="102"/>
      <c r="N280" s="102"/>
      <c r="O280" s="102"/>
      <c r="P280" s="102"/>
      <c r="Q280" s="102"/>
      <c r="R280" s="102"/>
      <c r="S280" s="102"/>
      <c r="T280" s="102"/>
      <c r="U280" s="102"/>
      <c r="V280" s="102"/>
      <c r="W280" s="102"/>
      <c r="X280" s="102"/>
      <c r="Y280" s="59"/>
    </row>
    <row r="281" s="17" customFormat="1" ht="15" spans="1:25">
      <c r="A281" s="101"/>
      <c r="B281" s="283"/>
      <c r="C281" s="102">
        <f t="shared" si="4"/>
        <v>0</v>
      </c>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59"/>
    </row>
    <row r="282" s="17" customFormat="1" ht="15" spans="1:25">
      <c r="A282" s="101"/>
      <c r="B282" s="283"/>
      <c r="C282" s="102">
        <f t="shared" si="4"/>
        <v>0</v>
      </c>
      <c r="D282" s="102"/>
      <c r="E282" s="102"/>
      <c r="F282" s="102"/>
      <c r="G282" s="102"/>
      <c r="H282" s="102"/>
      <c r="I282" s="102"/>
      <c r="J282" s="102"/>
      <c r="K282" s="102"/>
      <c r="L282" s="102"/>
      <c r="M282" s="102"/>
      <c r="N282" s="102"/>
      <c r="O282" s="102"/>
      <c r="P282" s="102"/>
      <c r="Q282" s="102"/>
      <c r="R282" s="102"/>
      <c r="S282" s="102"/>
      <c r="T282" s="102"/>
      <c r="U282" s="102"/>
      <c r="V282" s="102"/>
      <c r="W282" s="102"/>
      <c r="X282" s="102"/>
      <c r="Y282" s="59"/>
    </row>
    <row r="283" s="17" customFormat="1" ht="15" spans="1:25">
      <c r="A283" s="101"/>
      <c r="B283" s="283"/>
      <c r="C283" s="102">
        <f t="shared" si="4"/>
        <v>0</v>
      </c>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59"/>
    </row>
    <row r="284" s="17" customFormat="1" ht="15" spans="1:25">
      <c r="A284" s="101"/>
      <c r="B284" s="283"/>
      <c r="C284" s="102">
        <f t="shared" si="4"/>
        <v>0</v>
      </c>
      <c r="D284" s="102"/>
      <c r="E284" s="102"/>
      <c r="F284" s="102"/>
      <c r="G284" s="102"/>
      <c r="H284" s="102"/>
      <c r="I284" s="102"/>
      <c r="J284" s="102"/>
      <c r="K284" s="102"/>
      <c r="L284" s="102"/>
      <c r="M284" s="102"/>
      <c r="N284" s="102"/>
      <c r="O284" s="102"/>
      <c r="P284" s="102"/>
      <c r="Q284" s="102"/>
      <c r="R284" s="102"/>
      <c r="S284" s="102"/>
      <c r="T284" s="102"/>
      <c r="U284" s="102"/>
      <c r="V284" s="102"/>
      <c r="W284" s="102"/>
      <c r="X284" s="102"/>
      <c r="Y284" s="59"/>
    </row>
    <row r="285" s="17" customFormat="1" ht="15" spans="1:25">
      <c r="A285" s="101"/>
      <c r="B285" s="283"/>
      <c r="C285" s="102">
        <f t="shared" si="4"/>
        <v>0</v>
      </c>
      <c r="D285" s="102"/>
      <c r="E285" s="102"/>
      <c r="F285" s="102"/>
      <c r="G285" s="102"/>
      <c r="H285" s="102"/>
      <c r="I285" s="102"/>
      <c r="J285" s="102"/>
      <c r="K285" s="102"/>
      <c r="L285" s="102"/>
      <c r="M285" s="102"/>
      <c r="N285" s="102"/>
      <c r="O285" s="102"/>
      <c r="P285" s="102"/>
      <c r="Q285" s="102"/>
      <c r="R285" s="102"/>
      <c r="S285" s="102"/>
      <c r="T285" s="102"/>
      <c r="U285" s="102"/>
      <c r="V285" s="102"/>
      <c r="W285" s="102"/>
      <c r="X285" s="102"/>
      <c r="Y285" s="59"/>
    </row>
    <row r="286" s="17" customFormat="1" ht="15" spans="1:25">
      <c r="A286" s="101"/>
      <c r="B286" s="283"/>
      <c r="C286" s="102">
        <f t="shared" si="4"/>
        <v>0</v>
      </c>
      <c r="D286" s="102"/>
      <c r="E286" s="102"/>
      <c r="F286" s="102"/>
      <c r="G286" s="102"/>
      <c r="H286" s="102"/>
      <c r="I286" s="102"/>
      <c r="J286" s="102"/>
      <c r="K286" s="102"/>
      <c r="L286" s="102"/>
      <c r="M286" s="102"/>
      <c r="N286" s="102"/>
      <c r="O286" s="102"/>
      <c r="P286" s="102"/>
      <c r="Q286" s="102"/>
      <c r="R286" s="102"/>
      <c r="S286" s="102"/>
      <c r="T286" s="102"/>
      <c r="U286" s="102"/>
      <c r="V286" s="102"/>
      <c r="W286" s="102"/>
      <c r="X286" s="102"/>
      <c r="Y286" s="59"/>
    </row>
    <row r="287" s="17" customFormat="1" ht="15" spans="1:25">
      <c r="A287" s="101"/>
      <c r="B287" s="283"/>
      <c r="C287" s="102">
        <f t="shared" si="4"/>
        <v>0</v>
      </c>
      <c r="D287" s="102"/>
      <c r="E287" s="102"/>
      <c r="F287" s="102"/>
      <c r="G287" s="102"/>
      <c r="H287" s="102"/>
      <c r="I287" s="102"/>
      <c r="J287" s="102"/>
      <c r="K287" s="102"/>
      <c r="L287" s="102"/>
      <c r="M287" s="102"/>
      <c r="N287" s="102"/>
      <c r="O287" s="102"/>
      <c r="P287" s="102"/>
      <c r="Q287" s="102"/>
      <c r="R287" s="102"/>
      <c r="S287" s="102"/>
      <c r="T287" s="102"/>
      <c r="U287" s="102"/>
      <c r="V287" s="102"/>
      <c r="W287" s="102"/>
      <c r="X287" s="102"/>
      <c r="Y287" s="59"/>
    </row>
    <row r="288" s="17" customFormat="1" ht="15" spans="1:25">
      <c r="A288" s="101"/>
      <c r="B288" s="283"/>
      <c r="C288" s="102">
        <f t="shared" si="4"/>
        <v>0</v>
      </c>
      <c r="D288" s="102"/>
      <c r="E288" s="102"/>
      <c r="F288" s="102"/>
      <c r="G288" s="102"/>
      <c r="H288" s="102"/>
      <c r="I288" s="102"/>
      <c r="J288" s="102"/>
      <c r="K288" s="102"/>
      <c r="L288" s="102"/>
      <c r="M288" s="102"/>
      <c r="N288" s="102"/>
      <c r="O288" s="102"/>
      <c r="P288" s="102"/>
      <c r="Q288" s="102"/>
      <c r="R288" s="102"/>
      <c r="S288" s="102"/>
      <c r="T288" s="102"/>
      <c r="U288" s="102"/>
      <c r="V288" s="102"/>
      <c r="W288" s="102"/>
      <c r="X288" s="102"/>
      <c r="Y288" s="59"/>
    </row>
    <row r="289" s="17" customFormat="1" ht="15" spans="1:25">
      <c r="A289" s="101"/>
      <c r="B289" s="283"/>
      <c r="C289" s="102">
        <f t="shared" si="4"/>
        <v>0</v>
      </c>
      <c r="D289" s="102"/>
      <c r="E289" s="102"/>
      <c r="F289" s="102"/>
      <c r="G289" s="102"/>
      <c r="H289" s="102"/>
      <c r="I289" s="102"/>
      <c r="J289" s="102"/>
      <c r="K289" s="102"/>
      <c r="L289" s="102"/>
      <c r="M289" s="102"/>
      <c r="N289" s="102"/>
      <c r="O289" s="102"/>
      <c r="P289" s="102"/>
      <c r="Q289" s="102"/>
      <c r="R289" s="102"/>
      <c r="S289" s="102"/>
      <c r="T289" s="102"/>
      <c r="U289" s="102"/>
      <c r="V289" s="102"/>
      <c r="W289" s="102"/>
      <c r="X289" s="102"/>
      <c r="Y289" s="59"/>
    </row>
    <row r="290" s="17" customFormat="1" ht="15" spans="1:25">
      <c r="A290" s="101"/>
      <c r="B290" s="283"/>
      <c r="C290" s="102">
        <f t="shared" si="4"/>
        <v>0</v>
      </c>
      <c r="D290" s="102"/>
      <c r="E290" s="102"/>
      <c r="F290" s="102"/>
      <c r="G290" s="102"/>
      <c r="H290" s="102"/>
      <c r="I290" s="102"/>
      <c r="J290" s="102"/>
      <c r="K290" s="102"/>
      <c r="L290" s="102"/>
      <c r="M290" s="102"/>
      <c r="N290" s="102"/>
      <c r="O290" s="102"/>
      <c r="P290" s="102"/>
      <c r="Q290" s="102"/>
      <c r="R290" s="102"/>
      <c r="S290" s="102"/>
      <c r="T290" s="102"/>
      <c r="U290" s="102"/>
      <c r="V290" s="102"/>
      <c r="W290" s="102"/>
      <c r="X290" s="102"/>
      <c r="Y290" s="59"/>
    </row>
    <row r="291" s="17" customFormat="1" ht="15" spans="1:25">
      <c r="A291" s="101"/>
      <c r="B291" s="283"/>
      <c r="C291" s="102">
        <f t="shared" si="4"/>
        <v>0</v>
      </c>
      <c r="D291" s="102"/>
      <c r="E291" s="102"/>
      <c r="F291" s="102"/>
      <c r="G291" s="102"/>
      <c r="H291" s="102"/>
      <c r="I291" s="102"/>
      <c r="J291" s="102"/>
      <c r="K291" s="102"/>
      <c r="L291" s="102"/>
      <c r="M291" s="102"/>
      <c r="N291" s="102"/>
      <c r="O291" s="102"/>
      <c r="P291" s="102"/>
      <c r="Q291" s="102"/>
      <c r="R291" s="102"/>
      <c r="S291" s="102"/>
      <c r="T291" s="102"/>
      <c r="U291" s="102"/>
      <c r="V291" s="102"/>
      <c r="W291" s="102"/>
      <c r="X291" s="102"/>
      <c r="Y291" s="59"/>
    </row>
    <row r="292" s="17" customFormat="1" ht="15" spans="1:25">
      <c r="A292" s="101"/>
      <c r="B292" s="283"/>
      <c r="C292" s="102">
        <f t="shared" si="4"/>
        <v>0</v>
      </c>
      <c r="D292" s="102"/>
      <c r="E292" s="102"/>
      <c r="F292" s="102"/>
      <c r="G292" s="102"/>
      <c r="H292" s="102"/>
      <c r="I292" s="102"/>
      <c r="J292" s="102"/>
      <c r="K292" s="102"/>
      <c r="L292" s="102"/>
      <c r="M292" s="102"/>
      <c r="N292" s="102"/>
      <c r="O292" s="102"/>
      <c r="P292" s="102"/>
      <c r="Q292" s="102"/>
      <c r="R292" s="102"/>
      <c r="S292" s="102"/>
      <c r="T292" s="102"/>
      <c r="U292" s="102"/>
      <c r="V292" s="102"/>
      <c r="W292" s="102"/>
      <c r="X292" s="102"/>
      <c r="Y292" s="59"/>
    </row>
    <row r="293" s="17" customFormat="1" ht="15" spans="1:25">
      <c r="A293" s="101"/>
      <c r="B293" s="283"/>
      <c r="C293" s="102">
        <f t="shared" si="4"/>
        <v>0</v>
      </c>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59"/>
    </row>
    <row r="294" s="17" customFormat="1" ht="15" spans="1:25">
      <c r="A294" s="101"/>
      <c r="B294" s="283"/>
      <c r="C294" s="102">
        <f t="shared" si="4"/>
        <v>0</v>
      </c>
      <c r="D294" s="102"/>
      <c r="E294" s="102"/>
      <c r="F294" s="102"/>
      <c r="G294" s="102"/>
      <c r="H294" s="102"/>
      <c r="I294" s="102"/>
      <c r="J294" s="102"/>
      <c r="K294" s="102"/>
      <c r="L294" s="102"/>
      <c r="M294" s="102"/>
      <c r="N294" s="102"/>
      <c r="O294" s="102"/>
      <c r="P294" s="102"/>
      <c r="Q294" s="102"/>
      <c r="R294" s="102"/>
      <c r="S294" s="102"/>
      <c r="T294" s="102"/>
      <c r="U294" s="102"/>
      <c r="V294" s="102"/>
      <c r="W294" s="102"/>
      <c r="X294" s="102"/>
      <c r="Y294" s="59"/>
    </row>
    <row r="295" s="17" customFormat="1" ht="15" spans="1:25">
      <c r="A295" s="101"/>
      <c r="B295" s="283"/>
      <c r="C295" s="102">
        <f t="shared" si="4"/>
        <v>0</v>
      </c>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59"/>
    </row>
    <row r="296" s="17" customFormat="1" ht="15" spans="1:25">
      <c r="A296" s="101"/>
      <c r="B296" s="283"/>
      <c r="C296" s="102">
        <f t="shared" si="4"/>
        <v>0</v>
      </c>
      <c r="D296" s="102"/>
      <c r="E296" s="102"/>
      <c r="F296" s="102"/>
      <c r="G296" s="102"/>
      <c r="H296" s="102"/>
      <c r="I296" s="102"/>
      <c r="J296" s="102"/>
      <c r="K296" s="102"/>
      <c r="L296" s="102"/>
      <c r="M296" s="102"/>
      <c r="N296" s="102"/>
      <c r="O296" s="102"/>
      <c r="P296" s="102"/>
      <c r="Q296" s="102"/>
      <c r="R296" s="102"/>
      <c r="S296" s="102"/>
      <c r="T296" s="102"/>
      <c r="U296" s="102"/>
      <c r="V296" s="102"/>
      <c r="W296" s="102"/>
      <c r="X296" s="102"/>
      <c r="Y296" s="59"/>
    </row>
    <row r="297" s="17" customFormat="1" ht="15" spans="1:25">
      <c r="A297" s="101"/>
      <c r="B297" s="283"/>
      <c r="C297" s="102">
        <f t="shared" si="4"/>
        <v>0</v>
      </c>
      <c r="D297" s="102"/>
      <c r="E297" s="102"/>
      <c r="F297" s="102"/>
      <c r="G297" s="102"/>
      <c r="H297" s="102"/>
      <c r="I297" s="102"/>
      <c r="J297" s="102"/>
      <c r="K297" s="102"/>
      <c r="L297" s="102"/>
      <c r="M297" s="102"/>
      <c r="N297" s="102"/>
      <c r="O297" s="102"/>
      <c r="P297" s="102"/>
      <c r="Q297" s="102"/>
      <c r="R297" s="102"/>
      <c r="S297" s="102"/>
      <c r="T297" s="102"/>
      <c r="U297" s="102"/>
      <c r="V297" s="102"/>
      <c r="W297" s="102"/>
      <c r="X297" s="102"/>
      <c r="Y297" s="59"/>
    </row>
    <row r="298" s="17" customFormat="1" ht="15" spans="1:25">
      <c r="A298" s="101"/>
      <c r="B298" s="283"/>
      <c r="C298" s="102">
        <f t="shared" si="4"/>
        <v>0</v>
      </c>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59"/>
    </row>
    <row r="299" s="17" customFormat="1" ht="15" spans="1:25">
      <c r="A299" s="101"/>
      <c r="B299" s="283"/>
      <c r="C299" s="102">
        <f t="shared" ref="C299:C362" si="5">SUM(D299:X299)</f>
        <v>0</v>
      </c>
      <c r="D299" s="102"/>
      <c r="E299" s="102"/>
      <c r="F299" s="102"/>
      <c r="G299" s="102"/>
      <c r="H299" s="102"/>
      <c r="I299" s="102"/>
      <c r="J299" s="102"/>
      <c r="K299" s="102"/>
      <c r="L299" s="102"/>
      <c r="M299" s="102"/>
      <c r="N299" s="102"/>
      <c r="O299" s="102"/>
      <c r="P299" s="102"/>
      <c r="Q299" s="102"/>
      <c r="R299" s="102"/>
      <c r="S299" s="102"/>
      <c r="T299" s="102"/>
      <c r="U299" s="102"/>
      <c r="V299" s="102"/>
      <c r="W299" s="102"/>
      <c r="X299" s="102"/>
      <c r="Y299" s="59"/>
    </row>
    <row r="300" s="17" customFormat="1" ht="15" spans="1:25">
      <c r="A300" s="101"/>
      <c r="B300" s="283"/>
      <c r="C300" s="102">
        <f t="shared" si="5"/>
        <v>0</v>
      </c>
      <c r="D300" s="102"/>
      <c r="E300" s="102"/>
      <c r="F300" s="102"/>
      <c r="G300" s="102"/>
      <c r="H300" s="102"/>
      <c r="I300" s="102"/>
      <c r="J300" s="102"/>
      <c r="K300" s="102"/>
      <c r="L300" s="102"/>
      <c r="M300" s="102"/>
      <c r="N300" s="102"/>
      <c r="O300" s="102"/>
      <c r="P300" s="102"/>
      <c r="Q300" s="102"/>
      <c r="R300" s="102"/>
      <c r="S300" s="102"/>
      <c r="T300" s="102"/>
      <c r="U300" s="102"/>
      <c r="V300" s="102"/>
      <c r="W300" s="102"/>
      <c r="X300" s="102"/>
      <c r="Y300" s="59"/>
    </row>
    <row r="301" s="17" customFormat="1" ht="15" spans="1:25">
      <c r="A301" s="101"/>
      <c r="B301" s="283"/>
      <c r="C301" s="102">
        <f t="shared" si="5"/>
        <v>0</v>
      </c>
      <c r="D301" s="102"/>
      <c r="E301" s="102"/>
      <c r="F301" s="102"/>
      <c r="G301" s="102"/>
      <c r="H301" s="102"/>
      <c r="I301" s="102"/>
      <c r="J301" s="102"/>
      <c r="K301" s="102"/>
      <c r="L301" s="102"/>
      <c r="M301" s="102"/>
      <c r="N301" s="102"/>
      <c r="O301" s="102"/>
      <c r="P301" s="102"/>
      <c r="Q301" s="102"/>
      <c r="R301" s="102"/>
      <c r="S301" s="102"/>
      <c r="T301" s="102"/>
      <c r="U301" s="102"/>
      <c r="V301" s="102"/>
      <c r="W301" s="102"/>
      <c r="X301" s="102"/>
      <c r="Y301" s="59"/>
    </row>
    <row r="302" s="17" customFormat="1" ht="15" spans="1:25">
      <c r="A302" s="101"/>
      <c r="B302" s="283"/>
      <c r="C302" s="102">
        <f t="shared" si="5"/>
        <v>0</v>
      </c>
      <c r="D302" s="102"/>
      <c r="E302" s="102"/>
      <c r="F302" s="102"/>
      <c r="G302" s="102"/>
      <c r="H302" s="102"/>
      <c r="I302" s="102"/>
      <c r="J302" s="102"/>
      <c r="K302" s="102"/>
      <c r="L302" s="102"/>
      <c r="M302" s="102"/>
      <c r="N302" s="102"/>
      <c r="O302" s="102"/>
      <c r="P302" s="102"/>
      <c r="Q302" s="102"/>
      <c r="R302" s="102"/>
      <c r="S302" s="102"/>
      <c r="T302" s="102"/>
      <c r="U302" s="102"/>
      <c r="V302" s="102"/>
      <c r="W302" s="102"/>
      <c r="X302" s="102"/>
      <c r="Y302" s="59"/>
    </row>
    <row r="303" s="17" customFormat="1" ht="15" spans="1:25">
      <c r="A303" s="101"/>
      <c r="B303" s="283"/>
      <c r="C303" s="102">
        <f t="shared" si="5"/>
        <v>0</v>
      </c>
      <c r="D303" s="102"/>
      <c r="E303" s="102"/>
      <c r="F303" s="102"/>
      <c r="G303" s="102"/>
      <c r="H303" s="102"/>
      <c r="I303" s="102"/>
      <c r="J303" s="102"/>
      <c r="K303" s="102"/>
      <c r="L303" s="102"/>
      <c r="M303" s="102"/>
      <c r="N303" s="102"/>
      <c r="O303" s="102"/>
      <c r="P303" s="102"/>
      <c r="Q303" s="102"/>
      <c r="R303" s="102"/>
      <c r="S303" s="102"/>
      <c r="T303" s="102"/>
      <c r="U303" s="102"/>
      <c r="V303" s="102"/>
      <c r="W303" s="102"/>
      <c r="X303" s="102"/>
      <c r="Y303" s="59"/>
    </row>
    <row r="304" s="17" customFormat="1" ht="15" spans="1:25">
      <c r="A304" s="101"/>
      <c r="B304" s="283"/>
      <c r="C304" s="102">
        <f t="shared" si="5"/>
        <v>0</v>
      </c>
      <c r="D304" s="102"/>
      <c r="E304" s="102"/>
      <c r="F304" s="102"/>
      <c r="G304" s="102"/>
      <c r="H304" s="102"/>
      <c r="I304" s="102"/>
      <c r="J304" s="102"/>
      <c r="K304" s="102"/>
      <c r="L304" s="102"/>
      <c r="M304" s="102"/>
      <c r="N304" s="102"/>
      <c r="O304" s="102"/>
      <c r="P304" s="102"/>
      <c r="Q304" s="102"/>
      <c r="R304" s="102"/>
      <c r="S304" s="102"/>
      <c r="T304" s="102"/>
      <c r="U304" s="102"/>
      <c r="V304" s="102"/>
      <c r="W304" s="102"/>
      <c r="X304" s="102"/>
      <c r="Y304" s="59"/>
    </row>
    <row r="305" s="17" customFormat="1" ht="15" spans="1:25">
      <c r="A305" s="101"/>
      <c r="B305" s="283"/>
      <c r="C305" s="102">
        <f t="shared" si="5"/>
        <v>0</v>
      </c>
      <c r="D305" s="102"/>
      <c r="E305" s="102"/>
      <c r="F305" s="102"/>
      <c r="G305" s="102"/>
      <c r="H305" s="102"/>
      <c r="I305" s="102"/>
      <c r="J305" s="102"/>
      <c r="K305" s="102"/>
      <c r="L305" s="102"/>
      <c r="M305" s="102"/>
      <c r="N305" s="102"/>
      <c r="O305" s="102"/>
      <c r="P305" s="102"/>
      <c r="Q305" s="102"/>
      <c r="R305" s="102"/>
      <c r="S305" s="102"/>
      <c r="T305" s="102"/>
      <c r="U305" s="102"/>
      <c r="V305" s="102"/>
      <c r="W305" s="102"/>
      <c r="X305" s="102"/>
      <c r="Y305" s="59"/>
    </row>
    <row r="306" s="17" customFormat="1" ht="15" spans="1:25">
      <c r="A306" s="101"/>
      <c r="B306" s="283"/>
      <c r="C306" s="102">
        <f t="shared" si="5"/>
        <v>0</v>
      </c>
      <c r="D306" s="102"/>
      <c r="E306" s="102"/>
      <c r="F306" s="102"/>
      <c r="G306" s="102"/>
      <c r="H306" s="102"/>
      <c r="I306" s="102"/>
      <c r="J306" s="102"/>
      <c r="K306" s="102"/>
      <c r="L306" s="102"/>
      <c r="M306" s="102"/>
      <c r="N306" s="102"/>
      <c r="O306" s="102"/>
      <c r="P306" s="102"/>
      <c r="Q306" s="102"/>
      <c r="R306" s="102"/>
      <c r="S306" s="102"/>
      <c r="T306" s="102"/>
      <c r="U306" s="102"/>
      <c r="V306" s="102"/>
      <c r="W306" s="102"/>
      <c r="X306" s="102"/>
      <c r="Y306" s="59"/>
    </row>
    <row r="307" s="17" customFormat="1" ht="15" spans="1:25">
      <c r="A307" s="101"/>
      <c r="B307" s="283"/>
      <c r="C307" s="102">
        <f t="shared" si="5"/>
        <v>0</v>
      </c>
      <c r="D307" s="102"/>
      <c r="E307" s="102"/>
      <c r="F307" s="102"/>
      <c r="G307" s="102"/>
      <c r="H307" s="102"/>
      <c r="I307" s="102"/>
      <c r="J307" s="102"/>
      <c r="K307" s="102"/>
      <c r="L307" s="102"/>
      <c r="M307" s="102"/>
      <c r="N307" s="102"/>
      <c r="O307" s="102"/>
      <c r="P307" s="102"/>
      <c r="Q307" s="102"/>
      <c r="R307" s="102"/>
      <c r="S307" s="102"/>
      <c r="T307" s="102"/>
      <c r="U307" s="102"/>
      <c r="V307" s="102"/>
      <c r="W307" s="102"/>
      <c r="X307" s="102"/>
      <c r="Y307" s="59"/>
    </row>
    <row r="308" s="17" customFormat="1" ht="15" spans="1:25">
      <c r="A308" s="101"/>
      <c r="B308" s="283"/>
      <c r="C308" s="102">
        <f t="shared" si="5"/>
        <v>0</v>
      </c>
      <c r="D308" s="102"/>
      <c r="E308" s="102"/>
      <c r="F308" s="102"/>
      <c r="G308" s="102"/>
      <c r="H308" s="102"/>
      <c r="I308" s="102"/>
      <c r="J308" s="102"/>
      <c r="K308" s="102"/>
      <c r="L308" s="102"/>
      <c r="M308" s="102"/>
      <c r="N308" s="102"/>
      <c r="O308" s="102"/>
      <c r="P308" s="102"/>
      <c r="Q308" s="102"/>
      <c r="R308" s="102"/>
      <c r="S308" s="102"/>
      <c r="T308" s="102"/>
      <c r="U308" s="102"/>
      <c r="V308" s="102"/>
      <c r="W308" s="102"/>
      <c r="X308" s="102"/>
      <c r="Y308" s="59"/>
    </row>
    <row r="309" s="17" customFormat="1" ht="15" spans="1:25">
      <c r="A309" s="101"/>
      <c r="B309" s="283"/>
      <c r="C309" s="102">
        <f t="shared" si="5"/>
        <v>0</v>
      </c>
      <c r="D309" s="102"/>
      <c r="E309" s="102"/>
      <c r="F309" s="102"/>
      <c r="G309" s="102"/>
      <c r="H309" s="102"/>
      <c r="I309" s="102"/>
      <c r="J309" s="102"/>
      <c r="K309" s="102"/>
      <c r="L309" s="102"/>
      <c r="M309" s="102"/>
      <c r="N309" s="102"/>
      <c r="O309" s="102"/>
      <c r="P309" s="102"/>
      <c r="Q309" s="102"/>
      <c r="R309" s="102"/>
      <c r="S309" s="102"/>
      <c r="T309" s="102"/>
      <c r="U309" s="102"/>
      <c r="V309" s="102"/>
      <c r="W309" s="102"/>
      <c r="X309" s="102"/>
      <c r="Y309" s="59"/>
    </row>
    <row r="310" s="17" customFormat="1" ht="15" spans="1:25">
      <c r="A310" s="101"/>
      <c r="B310" s="283"/>
      <c r="C310" s="102">
        <f t="shared" si="5"/>
        <v>0</v>
      </c>
      <c r="D310" s="102"/>
      <c r="E310" s="102"/>
      <c r="F310" s="102"/>
      <c r="G310" s="102"/>
      <c r="H310" s="102"/>
      <c r="I310" s="102"/>
      <c r="J310" s="102"/>
      <c r="K310" s="102"/>
      <c r="L310" s="102"/>
      <c r="M310" s="102"/>
      <c r="N310" s="102"/>
      <c r="O310" s="102"/>
      <c r="P310" s="102"/>
      <c r="Q310" s="102"/>
      <c r="R310" s="102"/>
      <c r="S310" s="102"/>
      <c r="T310" s="102"/>
      <c r="U310" s="102"/>
      <c r="V310" s="102"/>
      <c r="W310" s="102"/>
      <c r="X310" s="102"/>
      <c r="Y310" s="59"/>
    </row>
    <row r="311" s="17" customFormat="1" ht="15" spans="1:25">
      <c r="A311" s="101"/>
      <c r="B311" s="283"/>
      <c r="C311" s="102">
        <f t="shared" si="5"/>
        <v>0</v>
      </c>
      <c r="D311" s="102"/>
      <c r="E311" s="102"/>
      <c r="F311" s="102"/>
      <c r="G311" s="102"/>
      <c r="H311" s="102"/>
      <c r="I311" s="102"/>
      <c r="J311" s="102"/>
      <c r="K311" s="102"/>
      <c r="L311" s="102"/>
      <c r="M311" s="102"/>
      <c r="N311" s="102"/>
      <c r="O311" s="102"/>
      <c r="P311" s="102"/>
      <c r="Q311" s="102"/>
      <c r="R311" s="102"/>
      <c r="S311" s="102"/>
      <c r="T311" s="102"/>
      <c r="U311" s="102"/>
      <c r="V311" s="102"/>
      <c r="W311" s="102"/>
      <c r="X311" s="102"/>
      <c r="Y311" s="59"/>
    </row>
    <row r="312" s="17" customFormat="1" ht="15" spans="1:25">
      <c r="A312" s="101"/>
      <c r="B312" s="283"/>
      <c r="C312" s="102">
        <f t="shared" si="5"/>
        <v>0</v>
      </c>
      <c r="D312" s="102"/>
      <c r="E312" s="102"/>
      <c r="F312" s="102"/>
      <c r="G312" s="102"/>
      <c r="H312" s="102"/>
      <c r="I312" s="102"/>
      <c r="J312" s="102"/>
      <c r="K312" s="102"/>
      <c r="L312" s="102"/>
      <c r="M312" s="102"/>
      <c r="N312" s="102"/>
      <c r="O312" s="102"/>
      <c r="P312" s="102"/>
      <c r="Q312" s="102"/>
      <c r="R312" s="102"/>
      <c r="S312" s="102"/>
      <c r="T312" s="102"/>
      <c r="U312" s="102"/>
      <c r="V312" s="102"/>
      <c r="W312" s="102"/>
      <c r="X312" s="102"/>
      <c r="Y312" s="59"/>
    </row>
    <row r="313" s="17" customFormat="1" ht="15" spans="1:25">
      <c r="A313" s="101"/>
      <c r="B313" s="283"/>
      <c r="C313" s="102">
        <f t="shared" si="5"/>
        <v>0</v>
      </c>
      <c r="D313" s="102"/>
      <c r="E313" s="102"/>
      <c r="F313" s="102"/>
      <c r="G313" s="102"/>
      <c r="H313" s="102"/>
      <c r="I313" s="102"/>
      <c r="J313" s="102"/>
      <c r="K313" s="102"/>
      <c r="L313" s="102"/>
      <c r="M313" s="102"/>
      <c r="N313" s="102"/>
      <c r="O313" s="102"/>
      <c r="P313" s="102"/>
      <c r="Q313" s="102"/>
      <c r="R313" s="102"/>
      <c r="S313" s="102"/>
      <c r="T313" s="102"/>
      <c r="U313" s="102"/>
      <c r="V313" s="102"/>
      <c r="W313" s="102"/>
      <c r="X313" s="102"/>
      <c r="Y313" s="59"/>
    </row>
    <row r="314" s="17" customFormat="1" ht="15" spans="1:25">
      <c r="A314" s="101"/>
      <c r="B314" s="283"/>
      <c r="C314" s="102">
        <f t="shared" si="5"/>
        <v>0</v>
      </c>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59"/>
    </row>
    <row r="315" s="17" customFormat="1" ht="15" spans="1:25">
      <c r="A315" s="101"/>
      <c r="B315" s="283"/>
      <c r="C315" s="102">
        <f t="shared" si="5"/>
        <v>0</v>
      </c>
      <c r="D315" s="102"/>
      <c r="E315" s="102"/>
      <c r="F315" s="102"/>
      <c r="G315" s="102"/>
      <c r="H315" s="102"/>
      <c r="I315" s="102"/>
      <c r="J315" s="102"/>
      <c r="K315" s="102"/>
      <c r="L315" s="102"/>
      <c r="M315" s="102"/>
      <c r="N315" s="102"/>
      <c r="O315" s="102"/>
      <c r="P315" s="102"/>
      <c r="Q315" s="102"/>
      <c r="R315" s="102"/>
      <c r="S315" s="102"/>
      <c r="T315" s="102"/>
      <c r="U315" s="102"/>
      <c r="V315" s="102"/>
      <c r="W315" s="102"/>
      <c r="X315" s="102"/>
      <c r="Y315" s="59"/>
    </row>
    <row r="316" s="17" customFormat="1" ht="15" spans="1:25">
      <c r="A316" s="101"/>
      <c r="B316" s="283"/>
      <c r="C316" s="102">
        <f t="shared" si="5"/>
        <v>0</v>
      </c>
      <c r="D316" s="102"/>
      <c r="E316" s="102"/>
      <c r="F316" s="102"/>
      <c r="G316" s="102"/>
      <c r="H316" s="102"/>
      <c r="I316" s="102"/>
      <c r="J316" s="102"/>
      <c r="K316" s="102"/>
      <c r="L316" s="102"/>
      <c r="M316" s="102"/>
      <c r="N316" s="102"/>
      <c r="O316" s="102"/>
      <c r="P316" s="102"/>
      <c r="Q316" s="102"/>
      <c r="R316" s="102"/>
      <c r="S316" s="102"/>
      <c r="T316" s="102"/>
      <c r="U316" s="102"/>
      <c r="V316" s="102"/>
      <c r="W316" s="102"/>
      <c r="X316" s="102"/>
      <c r="Y316" s="59"/>
    </row>
    <row r="317" s="17" customFormat="1" ht="15" spans="1:25">
      <c r="A317" s="101"/>
      <c r="B317" s="283"/>
      <c r="C317" s="102">
        <f t="shared" si="5"/>
        <v>0</v>
      </c>
      <c r="D317" s="102"/>
      <c r="E317" s="102"/>
      <c r="F317" s="102"/>
      <c r="G317" s="102"/>
      <c r="H317" s="102"/>
      <c r="I317" s="102"/>
      <c r="J317" s="102"/>
      <c r="K317" s="102"/>
      <c r="L317" s="102"/>
      <c r="M317" s="102"/>
      <c r="N317" s="102"/>
      <c r="O317" s="102"/>
      <c r="P317" s="102"/>
      <c r="Q317" s="102"/>
      <c r="R317" s="102"/>
      <c r="S317" s="102"/>
      <c r="T317" s="102"/>
      <c r="U317" s="102"/>
      <c r="V317" s="102"/>
      <c r="W317" s="102"/>
      <c r="X317" s="102"/>
      <c r="Y317" s="59"/>
    </row>
    <row r="318" s="17" customFormat="1" ht="15" spans="1:25">
      <c r="A318" s="101"/>
      <c r="B318" s="283"/>
      <c r="C318" s="102">
        <f t="shared" si="5"/>
        <v>0</v>
      </c>
      <c r="D318" s="102"/>
      <c r="E318" s="102"/>
      <c r="F318" s="102"/>
      <c r="G318" s="102"/>
      <c r="H318" s="102"/>
      <c r="I318" s="102"/>
      <c r="J318" s="102"/>
      <c r="K318" s="102"/>
      <c r="L318" s="102"/>
      <c r="M318" s="102"/>
      <c r="N318" s="102"/>
      <c r="O318" s="102"/>
      <c r="P318" s="102"/>
      <c r="Q318" s="102"/>
      <c r="R318" s="102"/>
      <c r="S318" s="102"/>
      <c r="T318" s="102"/>
      <c r="U318" s="102"/>
      <c r="V318" s="102"/>
      <c r="W318" s="102"/>
      <c r="X318" s="102"/>
      <c r="Y318" s="59"/>
    </row>
    <row r="319" s="17" customFormat="1" ht="15" spans="1:25">
      <c r="A319" s="101"/>
      <c r="B319" s="283"/>
      <c r="C319" s="102">
        <f t="shared" si="5"/>
        <v>0</v>
      </c>
      <c r="D319" s="102"/>
      <c r="E319" s="102"/>
      <c r="F319" s="102"/>
      <c r="G319" s="102"/>
      <c r="H319" s="102"/>
      <c r="I319" s="102"/>
      <c r="J319" s="102"/>
      <c r="K319" s="102"/>
      <c r="L319" s="102"/>
      <c r="M319" s="102"/>
      <c r="N319" s="102"/>
      <c r="O319" s="102"/>
      <c r="P319" s="102"/>
      <c r="Q319" s="102"/>
      <c r="R319" s="102"/>
      <c r="S319" s="102"/>
      <c r="T319" s="102"/>
      <c r="U319" s="102"/>
      <c r="V319" s="102"/>
      <c r="W319" s="102"/>
      <c r="X319" s="102"/>
      <c r="Y319" s="59"/>
    </row>
    <row r="320" s="17" customFormat="1" ht="15" spans="1:25">
      <c r="A320" s="101"/>
      <c r="B320" s="283"/>
      <c r="C320" s="102">
        <f t="shared" si="5"/>
        <v>0</v>
      </c>
      <c r="D320" s="102"/>
      <c r="E320" s="102"/>
      <c r="F320" s="102"/>
      <c r="G320" s="102"/>
      <c r="H320" s="102"/>
      <c r="I320" s="102"/>
      <c r="J320" s="102"/>
      <c r="K320" s="102"/>
      <c r="L320" s="102"/>
      <c r="M320" s="102"/>
      <c r="N320" s="102"/>
      <c r="O320" s="102"/>
      <c r="P320" s="102"/>
      <c r="Q320" s="102"/>
      <c r="R320" s="102"/>
      <c r="S320" s="102"/>
      <c r="T320" s="102"/>
      <c r="U320" s="102"/>
      <c r="V320" s="102"/>
      <c r="W320" s="102"/>
      <c r="X320" s="102"/>
      <c r="Y320" s="59"/>
    </row>
    <row r="321" s="17" customFormat="1" ht="15" spans="1:25">
      <c r="A321" s="101"/>
      <c r="B321" s="283"/>
      <c r="C321" s="102">
        <f t="shared" si="5"/>
        <v>0</v>
      </c>
      <c r="D321" s="102"/>
      <c r="E321" s="102"/>
      <c r="F321" s="102"/>
      <c r="G321" s="102"/>
      <c r="H321" s="102"/>
      <c r="I321" s="102"/>
      <c r="J321" s="102"/>
      <c r="K321" s="102"/>
      <c r="L321" s="102"/>
      <c r="M321" s="102"/>
      <c r="N321" s="102"/>
      <c r="O321" s="102"/>
      <c r="P321" s="102"/>
      <c r="Q321" s="102"/>
      <c r="R321" s="102"/>
      <c r="S321" s="102"/>
      <c r="T321" s="102"/>
      <c r="U321" s="102"/>
      <c r="V321" s="102"/>
      <c r="W321" s="102"/>
      <c r="X321" s="102"/>
      <c r="Y321" s="59"/>
    </row>
    <row r="322" s="17" customFormat="1" ht="15" spans="1:25">
      <c r="A322" s="101"/>
      <c r="B322" s="283"/>
      <c r="C322" s="102">
        <f t="shared" si="5"/>
        <v>0</v>
      </c>
      <c r="D322" s="102"/>
      <c r="E322" s="102"/>
      <c r="F322" s="102"/>
      <c r="G322" s="102"/>
      <c r="H322" s="102"/>
      <c r="I322" s="102"/>
      <c r="J322" s="102"/>
      <c r="K322" s="102"/>
      <c r="L322" s="102"/>
      <c r="M322" s="102"/>
      <c r="N322" s="102"/>
      <c r="O322" s="102"/>
      <c r="P322" s="102"/>
      <c r="Q322" s="102"/>
      <c r="R322" s="102"/>
      <c r="S322" s="102"/>
      <c r="T322" s="102"/>
      <c r="U322" s="102"/>
      <c r="V322" s="102"/>
      <c r="W322" s="102"/>
      <c r="X322" s="102"/>
      <c r="Y322" s="59"/>
    </row>
    <row r="323" s="17" customFormat="1" ht="15" spans="1:25">
      <c r="A323" s="101"/>
      <c r="B323" s="283"/>
      <c r="C323" s="102">
        <f t="shared" si="5"/>
        <v>0</v>
      </c>
      <c r="D323" s="102"/>
      <c r="E323" s="102"/>
      <c r="F323" s="102"/>
      <c r="G323" s="102"/>
      <c r="H323" s="102"/>
      <c r="I323" s="102"/>
      <c r="J323" s="102"/>
      <c r="K323" s="102"/>
      <c r="L323" s="102"/>
      <c r="M323" s="102"/>
      <c r="N323" s="102"/>
      <c r="O323" s="102"/>
      <c r="P323" s="102"/>
      <c r="Q323" s="102"/>
      <c r="R323" s="102"/>
      <c r="S323" s="102"/>
      <c r="T323" s="102"/>
      <c r="U323" s="102"/>
      <c r="V323" s="102"/>
      <c r="W323" s="102"/>
      <c r="X323" s="102"/>
      <c r="Y323" s="59"/>
    </row>
    <row r="324" s="17" customFormat="1" ht="15" spans="1:25">
      <c r="A324" s="101"/>
      <c r="B324" s="283"/>
      <c r="C324" s="102">
        <f t="shared" si="5"/>
        <v>0</v>
      </c>
      <c r="D324" s="102"/>
      <c r="E324" s="102"/>
      <c r="F324" s="102"/>
      <c r="G324" s="102"/>
      <c r="H324" s="102"/>
      <c r="I324" s="102"/>
      <c r="J324" s="102"/>
      <c r="K324" s="102"/>
      <c r="L324" s="102"/>
      <c r="M324" s="102"/>
      <c r="N324" s="102"/>
      <c r="O324" s="102"/>
      <c r="P324" s="102"/>
      <c r="Q324" s="102"/>
      <c r="R324" s="102"/>
      <c r="S324" s="102"/>
      <c r="T324" s="102"/>
      <c r="U324" s="102"/>
      <c r="V324" s="102"/>
      <c r="W324" s="102"/>
      <c r="X324" s="102"/>
      <c r="Y324" s="59"/>
    </row>
    <row r="325" s="17" customFormat="1" ht="15" spans="1:25">
      <c r="A325" s="101"/>
      <c r="B325" s="283"/>
      <c r="C325" s="102">
        <f t="shared" si="5"/>
        <v>0</v>
      </c>
      <c r="D325" s="102"/>
      <c r="E325" s="102"/>
      <c r="F325" s="102"/>
      <c r="G325" s="102"/>
      <c r="H325" s="102"/>
      <c r="I325" s="102"/>
      <c r="J325" s="102"/>
      <c r="K325" s="102"/>
      <c r="L325" s="102"/>
      <c r="M325" s="102"/>
      <c r="N325" s="102"/>
      <c r="O325" s="102"/>
      <c r="P325" s="102"/>
      <c r="Q325" s="102"/>
      <c r="R325" s="102"/>
      <c r="S325" s="102"/>
      <c r="T325" s="102"/>
      <c r="U325" s="102"/>
      <c r="V325" s="102"/>
      <c r="W325" s="102"/>
      <c r="X325" s="102"/>
      <c r="Y325" s="59"/>
    </row>
    <row r="326" s="17" customFormat="1" ht="15" spans="1:25">
      <c r="A326" s="101"/>
      <c r="B326" s="283"/>
      <c r="C326" s="102">
        <f t="shared" si="5"/>
        <v>0</v>
      </c>
      <c r="D326" s="102"/>
      <c r="E326" s="102"/>
      <c r="F326" s="102"/>
      <c r="G326" s="102"/>
      <c r="H326" s="102"/>
      <c r="I326" s="102"/>
      <c r="J326" s="102"/>
      <c r="K326" s="102"/>
      <c r="L326" s="102"/>
      <c r="M326" s="102"/>
      <c r="N326" s="102"/>
      <c r="O326" s="102"/>
      <c r="P326" s="102"/>
      <c r="Q326" s="102"/>
      <c r="R326" s="102"/>
      <c r="S326" s="102"/>
      <c r="T326" s="102"/>
      <c r="U326" s="102"/>
      <c r="V326" s="102"/>
      <c r="W326" s="102"/>
      <c r="X326" s="102"/>
      <c r="Y326" s="59"/>
    </row>
    <row r="327" s="17" customFormat="1" ht="15" spans="1:25">
      <c r="A327" s="101"/>
      <c r="B327" s="283"/>
      <c r="C327" s="102">
        <f t="shared" si="5"/>
        <v>0</v>
      </c>
      <c r="D327" s="102"/>
      <c r="E327" s="102"/>
      <c r="F327" s="102"/>
      <c r="G327" s="102"/>
      <c r="H327" s="102"/>
      <c r="I327" s="102"/>
      <c r="J327" s="102"/>
      <c r="K327" s="102"/>
      <c r="L327" s="102"/>
      <c r="M327" s="102"/>
      <c r="N327" s="102"/>
      <c r="O327" s="102"/>
      <c r="P327" s="102"/>
      <c r="Q327" s="102"/>
      <c r="R327" s="102"/>
      <c r="S327" s="102"/>
      <c r="T327" s="102"/>
      <c r="U327" s="102"/>
      <c r="V327" s="102"/>
      <c r="W327" s="102"/>
      <c r="X327" s="102"/>
      <c r="Y327" s="59"/>
    </row>
    <row r="328" s="17" customFormat="1" ht="15" spans="1:25">
      <c r="A328" s="101"/>
      <c r="B328" s="283"/>
      <c r="C328" s="102">
        <f t="shared" si="5"/>
        <v>0</v>
      </c>
      <c r="D328" s="102"/>
      <c r="E328" s="102"/>
      <c r="F328" s="102"/>
      <c r="G328" s="102"/>
      <c r="H328" s="102"/>
      <c r="I328" s="102"/>
      <c r="J328" s="102"/>
      <c r="K328" s="102"/>
      <c r="L328" s="102"/>
      <c r="M328" s="102"/>
      <c r="N328" s="102"/>
      <c r="O328" s="102"/>
      <c r="P328" s="102"/>
      <c r="Q328" s="102"/>
      <c r="R328" s="102"/>
      <c r="S328" s="102"/>
      <c r="T328" s="102"/>
      <c r="U328" s="102"/>
      <c r="V328" s="102"/>
      <c r="W328" s="102"/>
      <c r="X328" s="102"/>
      <c r="Y328" s="59"/>
    </row>
    <row r="329" s="17" customFormat="1" ht="15" spans="1:25">
      <c r="A329" s="101"/>
      <c r="B329" s="283"/>
      <c r="C329" s="102">
        <f t="shared" si="5"/>
        <v>0</v>
      </c>
      <c r="D329" s="102"/>
      <c r="E329" s="102"/>
      <c r="F329" s="102"/>
      <c r="G329" s="102"/>
      <c r="H329" s="102"/>
      <c r="I329" s="102"/>
      <c r="J329" s="102"/>
      <c r="K329" s="102"/>
      <c r="L329" s="102"/>
      <c r="M329" s="102"/>
      <c r="N329" s="102"/>
      <c r="O329" s="102"/>
      <c r="P329" s="102"/>
      <c r="Q329" s="102"/>
      <c r="R329" s="102"/>
      <c r="S329" s="102"/>
      <c r="T329" s="102"/>
      <c r="U329" s="102"/>
      <c r="V329" s="102"/>
      <c r="W329" s="102"/>
      <c r="X329" s="102"/>
      <c r="Y329" s="59"/>
    </row>
    <row r="330" s="17" customFormat="1" ht="15" spans="1:25">
      <c r="A330" s="101"/>
      <c r="B330" s="283"/>
      <c r="C330" s="102">
        <f t="shared" si="5"/>
        <v>0</v>
      </c>
      <c r="D330" s="102"/>
      <c r="E330" s="102"/>
      <c r="F330" s="102"/>
      <c r="G330" s="102"/>
      <c r="H330" s="102"/>
      <c r="I330" s="102"/>
      <c r="J330" s="102"/>
      <c r="K330" s="102"/>
      <c r="L330" s="102"/>
      <c r="M330" s="102"/>
      <c r="N330" s="102"/>
      <c r="O330" s="102"/>
      <c r="P330" s="102"/>
      <c r="Q330" s="102"/>
      <c r="R330" s="102"/>
      <c r="S330" s="102"/>
      <c r="T330" s="102"/>
      <c r="U330" s="102"/>
      <c r="V330" s="102"/>
      <c r="W330" s="102"/>
      <c r="X330" s="102"/>
      <c r="Y330" s="59"/>
    </row>
    <row r="331" s="17" customFormat="1" ht="15" spans="1:25">
      <c r="A331" s="101"/>
      <c r="B331" s="283"/>
      <c r="C331" s="102">
        <f t="shared" si="5"/>
        <v>0</v>
      </c>
      <c r="D331" s="102"/>
      <c r="E331" s="102"/>
      <c r="F331" s="102"/>
      <c r="G331" s="102"/>
      <c r="H331" s="102"/>
      <c r="I331" s="102"/>
      <c r="J331" s="102"/>
      <c r="K331" s="102"/>
      <c r="L331" s="102"/>
      <c r="M331" s="102"/>
      <c r="N331" s="102"/>
      <c r="O331" s="102"/>
      <c r="P331" s="102"/>
      <c r="Q331" s="102"/>
      <c r="R331" s="102"/>
      <c r="S331" s="102"/>
      <c r="T331" s="102"/>
      <c r="U331" s="102"/>
      <c r="V331" s="102"/>
      <c r="W331" s="102"/>
      <c r="X331" s="102"/>
      <c r="Y331" s="59"/>
    </row>
    <row r="332" s="17" customFormat="1" ht="15" spans="1:25">
      <c r="A332" s="101"/>
      <c r="B332" s="283"/>
      <c r="C332" s="102">
        <f t="shared" si="5"/>
        <v>0</v>
      </c>
      <c r="D332" s="102"/>
      <c r="E332" s="102"/>
      <c r="F332" s="102"/>
      <c r="G332" s="102"/>
      <c r="H332" s="102"/>
      <c r="I332" s="102"/>
      <c r="J332" s="102"/>
      <c r="K332" s="102"/>
      <c r="L332" s="102"/>
      <c r="M332" s="102"/>
      <c r="N332" s="102"/>
      <c r="O332" s="102"/>
      <c r="P332" s="102"/>
      <c r="Q332" s="102"/>
      <c r="R332" s="102"/>
      <c r="S332" s="102"/>
      <c r="T332" s="102"/>
      <c r="U332" s="102"/>
      <c r="V332" s="102"/>
      <c r="W332" s="102"/>
      <c r="X332" s="102"/>
      <c r="Y332" s="59"/>
    </row>
    <row r="333" s="17" customFormat="1" ht="15" spans="1:25">
      <c r="A333" s="101"/>
      <c r="B333" s="283"/>
      <c r="C333" s="102">
        <f t="shared" si="5"/>
        <v>0</v>
      </c>
      <c r="D333" s="102"/>
      <c r="E333" s="102"/>
      <c r="F333" s="102"/>
      <c r="G333" s="102"/>
      <c r="H333" s="102"/>
      <c r="I333" s="102"/>
      <c r="J333" s="102"/>
      <c r="K333" s="102"/>
      <c r="L333" s="102"/>
      <c r="M333" s="102"/>
      <c r="N333" s="102"/>
      <c r="O333" s="102"/>
      <c r="P333" s="102"/>
      <c r="Q333" s="102"/>
      <c r="R333" s="102"/>
      <c r="S333" s="102"/>
      <c r="T333" s="102"/>
      <c r="U333" s="102"/>
      <c r="V333" s="102"/>
      <c r="W333" s="102"/>
      <c r="X333" s="102"/>
      <c r="Y333" s="59"/>
    </row>
    <row r="334" s="17" customFormat="1" ht="15" spans="1:25">
      <c r="A334" s="101"/>
      <c r="B334" s="283"/>
      <c r="C334" s="102">
        <f t="shared" si="5"/>
        <v>0</v>
      </c>
      <c r="D334" s="102"/>
      <c r="E334" s="102"/>
      <c r="F334" s="102"/>
      <c r="G334" s="102"/>
      <c r="H334" s="102"/>
      <c r="I334" s="102"/>
      <c r="J334" s="102"/>
      <c r="K334" s="102"/>
      <c r="L334" s="102"/>
      <c r="M334" s="102"/>
      <c r="N334" s="102"/>
      <c r="O334" s="102"/>
      <c r="P334" s="102"/>
      <c r="Q334" s="102"/>
      <c r="R334" s="102"/>
      <c r="S334" s="102"/>
      <c r="T334" s="102"/>
      <c r="U334" s="102"/>
      <c r="V334" s="102"/>
      <c r="W334" s="102"/>
      <c r="X334" s="102"/>
      <c r="Y334" s="59"/>
    </row>
    <row r="335" s="17" customFormat="1" ht="15" spans="1:25">
      <c r="A335" s="101"/>
      <c r="B335" s="283"/>
      <c r="C335" s="102">
        <f t="shared" si="5"/>
        <v>0</v>
      </c>
      <c r="D335" s="102"/>
      <c r="E335" s="102"/>
      <c r="F335" s="102"/>
      <c r="G335" s="102"/>
      <c r="H335" s="102"/>
      <c r="I335" s="102"/>
      <c r="J335" s="102"/>
      <c r="K335" s="102"/>
      <c r="L335" s="102"/>
      <c r="M335" s="102"/>
      <c r="N335" s="102"/>
      <c r="O335" s="102"/>
      <c r="P335" s="102"/>
      <c r="Q335" s="102"/>
      <c r="R335" s="102"/>
      <c r="S335" s="102"/>
      <c r="T335" s="102"/>
      <c r="U335" s="102"/>
      <c r="V335" s="102"/>
      <c r="W335" s="102"/>
      <c r="X335" s="102"/>
      <c r="Y335" s="59"/>
    </row>
    <row r="336" s="17" customFormat="1" ht="15" spans="1:25">
      <c r="A336" s="101"/>
      <c r="B336" s="283"/>
      <c r="C336" s="102">
        <f t="shared" si="5"/>
        <v>0</v>
      </c>
      <c r="D336" s="102"/>
      <c r="E336" s="102"/>
      <c r="F336" s="102"/>
      <c r="G336" s="102"/>
      <c r="H336" s="102"/>
      <c r="I336" s="102"/>
      <c r="J336" s="102"/>
      <c r="K336" s="102"/>
      <c r="L336" s="102"/>
      <c r="M336" s="102"/>
      <c r="N336" s="102"/>
      <c r="O336" s="102"/>
      <c r="P336" s="102"/>
      <c r="Q336" s="102"/>
      <c r="R336" s="102"/>
      <c r="S336" s="102"/>
      <c r="T336" s="102"/>
      <c r="U336" s="102"/>
      <c r="V336" s="102"/>
      <c r="W336" s="102"/>
      <c r="X336" s="102"/>
      <c r="Y336" s="59"/>
    </row>
    <row r="337" s="17" customFormat="1" ht="15" spans="1:25">
      <c r="A337" s="101"/>
      <c r="B337" s="283"/>
      <c r="C337" s="102">
        <f t="shared" si="5"/>
        <v>0</v>
      </c>
      <c r="D337" s="102"/>
      <c r="E337" s="102"/>
      <c r="F337" s="102"/>
      <c r="G337" s="102"/>
      <c r="H337" s="102"/>
      <c r="I337" s="102"/>
      <c r="J337" s="102"/>
      <c r="K337" s="102"/>
      <c r="L337" s="102"/>
      <c r="M337" s="102"/>
      <c r="N337" s="102"/>
      <c r="O337" s="102"/>
      <c r="P337" s="102"/>
      <c r="Q337" s="102"/>
      <c r="R337" s="102"/>
      <c r="S337" s="102"/>
      <c r="T337" s="102"/>
      <c r="U337" s="102"/>
      <c r="V337" s="102"/>
      <c r="W337" s="102"/>
      <c r="X337" s="102"/>
      <c r="Y337" s="59"/>
    </row>
    <row r="338" s="17" customFormat="1" ht="15" spans="1:25">
      <c r="A338" s="101"/>
      <c r="B338" s="283"/>
      <c r="C338" s="102">
        <f t="shared" si="5"/>
        <v>0</v>
      </c>
      <c r="D338" s="102"/>
      <c r="E338" s="102"/>
      <c r="F338" s="102"/>
      <c r="G338" s="102"/>
      <c r="H338" s="102"/>
      <c r="I338" s="102"/>
      <c r="J338" s="102"/>
      <c r="K338" s="102"/>
      <c r="L338" s="102"/>
      <c r="M338" s="102"/>
      <c r="N338" s="102"/>
      <c r="O338" s="102"/>
      <c r="P338" s="102"/>
      <c r="Q338" s="102"/>
      <c r="R338" s="102"/>
      <c r="S338" s="102"/>
      <c r="T338" s="102"/>
      <c r="U338" s="102"/>
      <c r="V338" s="102"/>
      <c r="W338" s="102"/>
      <c r="X338" s="102"/>
      <c r="Y338" s="59"/>
    </row>
    <row r="339" s="17" customFormat="1" ht="15" spans="1:25">
      <c r="A339" s="101"/>
      <c r="B339" s="283"/>
      <c r="C339" s="102">
        <f t="shared" si="5"/>
        <v>0</v>
      </c>
      <c r="D339" s="102"/>
      <c r="E339" s="102"/>
      <c r="F339" s="102"/>
      <c r="G339" s="102"/>
      <c r="H339" s="102"/>
      <c r="I339" s="102"/>
      <c r="J339" s="102"/>
      <c r="K339" s="102"/>
      <c r="L339" s="102"/>
      <c r="M339" s="102"/>
      <c r="N339" s="102"/>
      <c r="O339" s="102"/>
      <c r="P339" s="102"/>
      <c r="Q339" s="102"/>
      <c r="R339" s="102"/>
      <c r="S339" s="102"/>
      <c r="T339" s="102"/>
      <c r="U339" s="102"/>
      <c r="V339" s="102"/>
      <c r="W339" s="102"/>
      <c r="X339" s="102"/>
      <c r="Y339" s="59"/>
    </row>
    <row r="340" s="17" customFormat="1" ht="15" spans="1:25">
      <c r="A340" s="101"/>
      <c r="B340" s="283"/>
      <c r="C340" s="102">
        <f t="shared" si="5"/>
        <v>0</v>
      </c>
      <c r="D340" s="102"/>
      <c r="E340" s="102"/>
      <c r="F340" s="102"/>
      <c r="G340" s="102"/>
      <c r="H340" s="102"/>
      <c r="I340" s="102"/>
      <c r="J340" s="102"/>
      <c r="K340" s="102"/>
      <c r="L340" s="102"/>
      <c r="M340" s="102"/>
      <c r="N340" s="102"/>
      <c r="O340" s="102"/>
      <c r="P340" s="102"/>
      <c r="Q340" s="102"/>
      <c r="R340" s="102"/>
      <c r="S340" s="102"/>
      <c r="T340" s="102"/>
      <c r="U340" s="102"/>
      <c r="V340" s="102"/>
      <c r="W340" s="102"/>
      <c r="X340" s="102"/>
      <c r="Y340" s="59"/>
    </row>
    <row r="341" s="17" customFormat="1" ht="15" spans="1:25">
      <c r="A341" s="101"/>
      <c r="B341" s="283"/>
      <c r="C341" s="102">
        <f t="shared" si="5"/>
        <v>0</v>
      </c>
      <c r="D341" s="102"/>
      <c r="E341" s="102"/>
      <c r="F341" s="102"/>
      <c r="G341" s="102"/>
      <c r="H341" s="102"/>
      <c r="I341" s="102"/>
      <c r="J341" s="102"/>
      <c r="K341" s="102"/>
      <c r="L341" s="102"/>
      <c r="M341" s="102"/>
      <c r="N341" s="102"/>
      <c r="O341" s="102"/>
      <c r="P341" s="102"/>
      <c r="Q341" s="102"/>
      <c r="R341" s="102"/>
      <c r="S341" s="102"/>
      <c r="T341" s="102"/>
      <c r="U341" s="102"/>
      <c r="V341" s="102"/>
      <c r="W341" s="102"/>
      <c r="X341" s="102"/>
      <c r="Y341" s="59"/>
    </row>
    <row r="342" s="17" customFormat="1" ht="15" spans="1:25">
      <c r="A342" s="101"/>
      <c r="B342" s="283"/>
      <c r="C342" s="102">
        <f t="shared" si="5"/>
        <v>0</v>
      </c>
      <c r="D342" s="102"/>
      <c r="E342" s="102"/>
      <c r="F342" s="102"/>
      <c r="G342" s="102"/>
      <c r="H342" s="102"/>
      <c r="I342" s="102"/>
      <c r="J342" s="102"/>
      <c r="K342" s="102"/>
      <c r="L342" s="102"/>
      <c r="M342" s="102"/>
      <c r="N342" s="102"/>
      <c r="O342" s="102"/>
      <c r="P342" s="102"/>
      <c r="Q342" s="102"/>
      <c r="R342" s="102"/>
      <c r="S342" s="102"/>
      <c r="T342" s="102"/>
      <c r="U342" s="102"/>
      <c r="V342" s="102"/>
      <c r="W342" s="102"/>
      <c r="X342" s="102"/>
      <c r="Y342" s="59"/>
    </row>
    <row r="343" s="17" customFormat="1" ht="15" spans="1:25">
      <c r="A343" s="101"/>
      <c r="B343" s="283"/>
      <c r="C343" s="102">
        <f t="shared" si="5"/>
        <v>0</v>
      </c>
      <c r="D343" s="102"/>
      <c r="E343" s="102"/>
      <c r="F343" s="102"/>
      <c r="G343" s="102"/>
      <c r="H343" s="102"/>
      <c r="I343" s="102"/>
      <c r="J343" s="102"/>
      <c r="K343" s="102"/>
      <c r="L343" s="102"/>
      <c r="M343" s="102"/>
      <c r="N343" s="102"/>
      <c r="O343" s="102"/>
      <c r="P343" s="102"/>
      <c r="Q343" s="102"/>
      <c r="R343" s="102"/>
      <c r="S343" s="102"/>
      <c r="T343" s="102"/>
      <c r="U343" s="102"/>
      <c r="V343" s="102"/>
      <c r="W343" s="102"/>
      <c r="X343" s="102"/>
      <c r="Y343" s="59"/>
    </row>
    <row r="344" s="17" customFormat="1" ht="15" spans="1:25">
      <c r="A344" s="101"/>
      <c r="B344" s="283"/>
      <c r="C344" s="102">
        <f t="shared" si="5"/>
        <v>0</v>
      </c>
      <c r="D344" s="102"/>
      <c r="E344" s="102"/>
      <c r="F344" s="102"/>
      <c r="G344" s="102"/>
      <c r="H344" s="102"/>
      <c r="I344" s="102"/>
      <c r="J344" s="102"/>
      <c r="K344" s="102"/>
      <c r="L344" s="102"/>
      <c r="M344" s="102"/>
      <c r="N344" s="102"/>
      <c r="O344" s="102"/>
      <c r="P344" s="102"/>
      <c r="Q344" s="102"/>
      <c r="R344" s="102"/>
      <c r="S344" s="102"/>
      <c r="T344" s="102"/>
      <c r="U344" s="102"/>
      <c r="V344" s="102"/>
      <c r="W344" s="102"/>
      <c r="X344" s="102"/>
      <c r="Y344" s="59"/>
    </row>
    <row r="345" s="17" customFormat="1" ht="15" spans="1:25">
      <c r="A345" s="101"/>
      <c r="B345" s="283"/>
      <c r="C345" s="102">
        <f t="shared" si="5"/>
        <v>0</v>
      </c>
      <c r="D345" s="102"/>
      <c r="E345" s="102"/>
      <c r="F345" s="102"/>
      <c r="G345" s="102"/>
      <c r="H345" s="102"/>
      <c r="I345" s="102"/>
      <c r="J345" s="102"/>
      <c r="K345" s="102"/>
      <c r="L345" s="102"/>
      <c r="M345" s="102"/>
      <c r="N345" s="102"/>
      <c r="O345" s="102"/>
      <c r="P345" s="102"/>
      <c r="Q345" s="102"/>
      <c r="R345" s="102"/>
      <c r="S345" s="102"/>
      <c r="T345" s="102"/>
      <c r="U345" s="102"/>
      <c r="V345" s="102"/>
      <c r="W345" s="102"/>
      <c r="X345" s="102"/>
      <c r="Y345" s="59"/>
    </row>
    <row r="346" s="17" customFormat="1" ht="15" spans="1:25">
      <c r="A346" s="101"/>
      <c r="B346" s="283"/>
      <c r="C346" s="102">
        <f t="shared" si="5"/>
        <v>0</v>
      </c>
      <c r="D346" s="102"/>
      <c r="E346" s="102"/>
      <c r="F346" s="102"/>
      <c r="G346" s="102"/>
      <c r="H346" s="102"/>
      <c r="I346" s="102"/>
      <c r="J346" s="102"/>
      <c r="K346" s="102"/>
      <c r="L346" s="102"/>
      <c r="M346" s="102"/>
      <c r="N346" s="102"/>
      <c r="O346" s="102"/>
      <c r="P346" s="102"/>
      <c r="Q346" s="102"/>
      <c r="R346" s="102"/>
      <c r="S346" s="102"/>
      <c r="T346" s="102"/>
      <c r="U346" s="102"/>
      <c r="V346" s="102"/>
      <c r="W346" s="102"/>
      <c r="X346" s="102"/>
      <c r="Y346" s="59"/>
    </row>
    <row r="347" s="17" customFormat="1" ht="15" spans="1:25">
      <c r="A347" s="101"/>
      <c r="B347" s="283"/>
      <c r="C347" s="102">
        <f t="shared" si="5"/>
        <v>0</v>
      </c>
      <c r="D347" s="102"/>
      <c r="E347" s="102"/>
      <c r="F347" s="102"/>
      <c r="G347" s="102"/>
      <c r="H347" s="102"/>
      <c r="I347" s="102"/>
      <c r="J347" s="102"/>
      <c r="K347" s="102"/>
      <c r="L347" s="102"/>
      <c r="M347" s="102"/>
      <c r="N347" s="102"/>
      <c r="O347" s="102"/>
      <c r="P347" s="102"/>
      <c r="Q347" s="102"/>
      <c r="R347" s="102"/>
      <c r="S347" s="102"/>
      <c r="T347" s="102"/>
      <c r="U347" s="102"/>
      <c r="V347" s="102"/>
      <c r="W347" s="102"/>
      <c r="X347" s="102"/>
      <c r="Y347" s="59"/>
    </row>
    <row r="348" s="17" customFormat="1" ht="15" spans="1:25">
      <c r="A348" s="101"/>
      <c r="B348" s="283"/>
      <c r="C348" s="102">
        <f t="shared" si="5"/>
        <v>0</v>
      </c>
      <c r="D348" s="102"/>
      <c r="E348" s="102"/>
      <c r="F348" s="102"/>
      <c r="G348" s="102"/>
      <c r="H348" s="102"/>
      <c r="I348" s="102"/>
      <c r="J348" s="102"/>
      <c r="K348" s="102"/>
      <c r="L348" s="102"/>
      <c r="M348" s="102"/>
      <c r="N348" s="102"/>
      <c r="O348" s="102"/>
      <c r="P348" s="102"/>
      <c r="Q348" s="102"/>
      <c r="R348" s="102"/>
      <c r="S348" s="102"/>
      <c r="T348" s="102"/>
      <c r="U348" s="102"/>
      <c r="V348" s="102"/>
      <c r="W348" s="102"/>
      <c r="X348" s="102"/>
      <c r="Y348" s="59"/>
    </row>
    <row r="349" s="17" customFormat="1" ht="15" spans="1:25">
      <c r="A349" s="101"/>
      <c r="B349" s="283"/>
      <c r="C349" s="102">
        <f t="shared" si="5"/>
        <v>0</v>
      </c>
      <c r="D349" s="102"/>
      <c r="E349" s="102"/>
      <c r="F349" s="102"/>
      <c r="G349" s="102"/>
      <c r="H349" s="102"/>
      <c r="I349" s="102"/>
      <c r="J349" s="102"/>
      <c r="K349" s="102"/>
      <c r="L349" s="102"/>
      <c r="M349" s="102"/>
      <c r="N349" s="102"/>
      <c r="O349" s="102"/>
      <c r="P349" s="102"/>
      <c r="Q349" s="102"/>
      <c r="R349" s="102"/>
      <c r="S349" s="102"/>
      <c r="T349" s="102"/>
      <c r="U349" s="102"/>
      <c r="V349" s="102"/>
      <c r="W349" s="102"/>
      <c r="X349" s="102"/>
      <c r="Y349" s="59"/>
    </row>
    <row r="350" s="17" customFormat="1" ht="15" spans="1:25">
      <c r="A350" s="101"/>
      <c r="B350" s="283"/>
      <c r="C350" s="102">
        <f t="shared" si="5"/>
        <v>0</v>
      </c>
      <c r="D350" s="102"/>
      <c r="E350" s="102"/>
      <c r="F350" s="102"/>
      <c r="G350" s="102"/>
      <c r="H350" s="102"/>
      <c r="I350" s="102"/>
      <c r="J350" s="102"/>
      <c r="K350" s="102"/>
      <c r="L350" s="102"/>
      <c r="M350" s="102"/>
      <c r="N350" s="102"/>
      <c r="O350" s="102"/>
      <c r="P350" s="102"/>
      <c r="Q350" s="102"/>
      <c r="R350" s="102"/>
      <c r="S350" s="102"/>
      <c r="T350" s="102"/>
      <c r="U350" s="102"/>
      <c r="V350" s="102"/>
      <c r="W350" s="102"/>
      <c r="X350" s="102"/>
      <c r="Y350" s="59"/>
    </row>
    <row r="351" s="17" customFormat="1" ht="15" spans="1:25">
      <c r="A351" s="101"/>
      <c r="B351" s="283"/>
      <c r="C351" s="102">
        <f t="shared" si="5"/>
        <v>0</v>
      </c>
      <c r="D351" s="102"/>
      <c r="E351" s="102"/>
      <c r="F351" s="102"/>
      <c r="G351" s="102"/>
      <c r="H351" s="102"/>
      <c r="I351" s="102"/>
      <c r="J351" s="102"/>
      <c r="K351" s="102"/>
      <c r="L351" s="102"/>
      <c r="M351" s="102"/>
      <c r="N351" s="102"/>
      <c r="O351" s="102"/>
      <c r="P351" s="102"/>
      <c r="Q351" s="102"/>
      <c r="R351" s="102"/>
      <c r="S351" s="102"/>
      <c r="T351" s="102"/>
      <c r="U351" s="102"/>
      <c r="V351" s="102"/>
      <c r="W351" s="102"/>
      <c r="X351" s="102"/>
      <c r="Y351" s="59"/>
    </row>
    <row r="352" s="17" customFormat="1" ht="15" spans="1:25">
      <c r="A352" s="101"/>
      <c r="B352" s="283"/>
      <c r="C352" s="102">
        <f t="shared" si="5"/>
        <v>0</v>
      </c>
      <c r="D352" s="102"/>
      <c r="E352" s="102"/>
      <c r="F352" s="102"/>
      <c r="G352" s="102"/>
      <c r="H352" s="102"/>
      <c r="I352" s="102"/>
      <c r="J352" s="102"/>
      <c r="K352" s="102"/>
      <c r="L352" s="102"/>
      <c r="M352" s="102"/>
      <c r="N352" s="102"/>
      <c r="O352" s="102"/>
      <c r="P352" s="102"/>
      <c r="Q352" s="102"/>
      <c r="R352" s="102"/>
      <c r="S352" s="102"/>
      <c r="T352" s="102"/>
      <c r="U352" s="102"/>
      <c r="V352" s="102"/>
      <c r="W352" s="102"/>
      <c r="X352" s="102"/>
      <c r="Y352" s="59"/>
    </row>
    <row r="353" s="17" customFormat="1" ht="15" spans="1:25">
      <c r="A353" s="101"/>
      <c r="B353" s="283"/>
      <c r="C353" s="102">
        <f t="shared" si="5"/>
        <v>0</v>
      </c>
      <c r="D353" s="102"/>
      <c r="E353" s="102"/>
      <c r="F353" s="102"/>
      <c r="G353" s="102"/>
      <c r="H353" s="102"/>
      <c r="I353" s="102"/>
      <c r="J353" s="102"/>
      <c r="K353" s="102"/>
      <c r="L353" s="102"/>
      <c r="M353" s="102"/>
      <c r="N353" s="102"/>
      <c r="O353" s="102"/>
      <c r="P353" s="102"/>
      <c r="Q353" s="102"/>
      <c r="R353" s="102"/>
      <c r="S353" s="102"/>
      <c r="T353" s="102"/>
      <c r="U353" s="102"/>
      <c r="V353" s="102"/>
      <c r="W353" s="102"/>
      <c r="X353" s="102"/>
      <c r="Y353" s="59"/>
    </row>
    <row r="354" s="17" customFormat="1" ht="15" spans="1:25">
      <c r="A354" s="101"/>
      <c r="B354" s="283"/>
      <c r="C354" s="102">
        <f t="shared" si="5"/>
        <v>0</v>
      </c>
      <c r="D354" s="102"/>
      <c r="E354" s="102"/>
      <c r="F354" s="102"/>
      <c r="G354" s="102"/>
      <c r="H354" s="102"/>
      <c r="I354" s="102"/>
      <c r="J354" s="102"/>
      <c r="K354" s="102"/>
      <c r="L354" s="102"/>
      <c r="M354" s="102"/>
      <c r="N354" s="102"/>
      <c r="O354" s="102"/>
      <c r="P354" s="102"/>
      <c r="Q354" s="102"/>
      <c r="R354" s="102"/>
      <c r="S354" s="102"/>
      <c r="T354" s="102"/>
      <c r="U354" s="102"/>
      <c r="V354" s="102"/>
      <c r="W354" s="102"/>
      <c r="X354" s="102"/>
      <c r="Y354" s="59"/>
    </row>
    <row r="355" s="17" customFormat="1" ht="15" spans="1:25">
      <c r="A355" s="101"/>
      <c r="B355" s="283"/>
      <c r="C355" s="102">
        <f t="shared" si="5"/>
        <v>0</v>
      </c>
      <c r="D355" s="102"/>
      <c r="E355" s="102"/>
      <c r="F355" s="102"/>
      <c r="G355" s="102"/>
      <c r="H355" s="102"/>
      <c r="I355" s="102"/>
      <c r="J355" s="102"/>
      <c r="K355" s="102"/>
      <c r="L355" s="102"/>
      <c r="M355" s="102"/>
      <c r="N355" s="102"/>
      <c r="O355" s="102"/>
      <c r="P355" s="102"/>
      <c r="Q355" s="102"/>
      <c r="R355" s="102"/>
      <c r="S355" s="102"/>
      <c r="T355" s="102"/>
      <c r="U355" s="102"/>
      <c r="V355" s="102"/>
      <c r="W355" s="102"/>
      <c r="X355" s="102"/>
      <c r="Y355" s="59"/>
    </row>
    <row r="356" s="17" customFormat="1" ht="15" spans="1:25">
      <c r="A356" s="101"/>
      <c r="B356" s="283"/>
      <c r="C356" s="102">
        <f t="shared" si="5"/>
        <v>0</v>
      </c>
      <c r="D356" s="102"/>
      <c r="E356" s="102"/>
      <c r="F356" s="102"/>
      <c r="G356" s="102"/>
      <c r="H356" s="102"/>
      <c r="I356" s="102"/>
      <c r="J356" s="102"/>
      <c r="K356" s="102"/>
      <c r="L356" s="102"/>
      <c r="M356" s="102"/>
      <c r="N356" s="102"/>
      <c r="O356" s="102"/>
      <c r="P356" s="102"/>
      <c r="Q356" s="102"/>
      <c r="R356" s="102"/>
      <c r="S356" s="102"/>
      <c r="T356" s="102"/>
      <c r="U356" s="102"/>
      <c r="V356" s="102"/>
      <c r="W356" s="102"/>
      <c r="X356" s="102"/>
      <c r="Y356" s="59"/>
    </row>
    <row r="357" s="17" customFormat="1" ht="15" spans="1:25">
      <c r="A357" s="101"/>
      <c r="B357" s="283"/>
      <c r="C357" s="102">
        <f t="shared" si="5"/>
        <v>0</v>
      </c>
      <c r="D357" s="102"/>
      <c r="E357" s="102"/>
      <c r="F357" s="102"/>
      <c r="G357" s="102"/>
      <c r="H357" s="102"/>
      <c r="I357" s="102"/>
      <c r="J357" s="102"/>
      <c r="K357" s="102"/>
      <c r="L357" s="102"/>
      <c r="M357" s="102"/>
      <c r="N357" s="102"/>
      <c r="O357" s="102"/>
      <c r="P357" s="102"/>
      <c r="Q357" s="102"/>
      <c r="R357" s="102"/>
      <c r="S357" s="102"/>
      <c r="T357" s="102"/>
      <c r="U357" s="102"/>
      <c r="V357" s="102"/>
      <c r="W357" s="102"/>
      <c r="X357" s="102"/>
      <c r="Y357" s="59"/>
    </row>
    <row r="358" s="17" customFormat="1" ht="15" spans="1:25">
      <c r="A358" s="101"/>
      <c r="B358" s="283"/>
      <c r="C358" s="102">
        <f t="shared" si="5"/>
        <v>0</v>
      </c>
      <c r="D358" s="102"/>
      <c r="E358" s="102"/>
      <c r="F358" s="102"/>
      <c r="G358" s="102"/>
      <c r="H358" s="102"/>
      <c r="I358" s="102"/>
      <c r="J358" s="102"/>
      <c r="K358" s="102"/>
      <c r="L358" s="102"/>
      <c r="M358" s="102"/>
      <c r="N358" s="102"/>
      <c r="O358" s="102"/>
      <c r="P358" s="102"/>
      <c r="Q358" s="102"/>
      <c r="R358" s="102"/>
      <c r="S358" s="102"/>
      <c r="T358" s="102"/>
      <c r="U358" s="102"/>
      <c r="V358" s="102"/>
      <c r="W358" s="102"/>
      <c r="X358" s="102"/>
      <c r="Y358" s="59"/>
    </row>
    <row r="359" s="17" customFormat="1" ht="15" spans="1:25">
      <c r="A359" s="101"/>
      <c r="B359" s="283"/>
      <c r="C359" s="102">
        <f t="shared" si="5"/>
        <v>0</v>
      </c>
      <c r="D359" s="102"/>
      <c r="E359" s="102"/>
      <c r="F359" s="102"/>
      <c r="G359" s="102"/>
      <c r="H359" s="102"/>
      <c r="I359" s="102"/>
      <c r="J359" s="102"/>
      <c r="K359" s="102"/>
      <c r="L359" s="102"/>
      <c r="M359" s="102"/>
      <c r="N359" s="102"/>
      <c r="O359" s="102"/>
      <c r="P359" s="102"/>
      <c r="Q359" s="102"/>
      <c r="R359" s="102"/>
      <c r="S359" s="102"/>
      <c r="T359" s="102"/>
      <c r="U359" s="102"/>
      <c r="V359" s="102"/>
      <c r="W359" s="102"/>
      <c r="X359" s="102"/>
      <c r="Y359" s="59"/>
    </row>
    <row r="360" s="17" customFormat="1" ht="15" spans="1:25">
      <c r="A360" s="101"/>
      <c r="B360" s="283"/>
      <c r="C360" s="102">
        <f t="shared" si="5"/>
        <v>0</v>
      </c>
      <c r="D360" s="102"/>
      <c r="E360" s="102"/>
      <c r="F360" s="102"/>
      <c r="G360" s="102"/>
      <c r="H360" s="102"/>
      <c r="I360" s="102"/>
      <c r="J360" s="102"/>
      <c r="K360" s="102"/>
      <c r="L360" s="102"/>
      <c r="M360" s="102"/>
      <c r="N360" s="102"/>
      <c r="O360" s="102"/>
      <c r="P360" s="102"/>
      <c r="Q360" s="102"/>
      <c r="R360" s="102"/>
      <c r="S360" s="102"/>
      <c r="T360" s="102"/>
      <c r="U360" s="102"/>
      <c r="V360" s="102"/>
      <c r="W360" s="102"/>
      <c r="X360" s="102"/>
      <c r="Y360" s="59"/>
    </row>
    <row r="361" s="17" customFormat="1" ht="15" spans="1:25">
      <c r="A361" s="101"/>
      <c r="B361" s="283"/>
      <c r="C361" s="102">
        <f t="shared" si="5"/>
        <v>0</v>
      </c>
      <c r="D361" s="102"/>
      <c r="E361" s="102"/>
      <c r="F361" s="102"/>
      <c r="G361" s="102"/>
      <c r="H361" s="102"/>
      <c r="I361" s="102"/>
      <c r="J361" s="102"/>
      <c r="K361" s="102"/>
      <c r="L361" s="102"/>
      <c r="M361" s="102"/>
      <c r="N361" s="102"/>
      <c r="O361" s="102"/>
      <c r="P361" s="102"/>
      <c r="Q361" s="102"/>
      <c r="R361" s="102"/>
      <c r="S361" s="102"/>
      <c r="T361" s="102"/>
      <c r="U361" s="102"/>
      <c r="V361" s="102"/>
      <c r="W361" s="102"/>
      <c r="X361" s="102"/>
      <c r="Y361" s="59"/>
    </row>
    <row r="362" s="17" customFormat="1" ht="15" spans="1:25">
      <c r="A362" s="101"/>
      <c r="B362" s="283"/>
      <c r="C362" s="102">
        <f t="shared" si="5"/>
        <v>0</v>
      </c>
      <c r="D362" s="102"/>
      <c r="E362" s="102"/>
      <c r="F362" s="102"/>
      <c r="G362" s="102"/>
      <c r="H362" s="102"/>
      <c r="I362" s="102"/>
      <c r="J362" s="102"/>
      <c r="K362" s="102"/>
      <c r="L362" s="102"/>
      <c r="M362" s="102"/>
      <c r="N362" s="102"/>
      <c r="O362" s="102"/>
      <c r="P362" s="102"/>
      <c r="Q362" s="102"/>
      <c r="R362" s="102"/>
      <c r="S362" s="102"/>
      <c r="T362" s="102"/>
      <c r="U362" s="102"/>
      <c r="V362" s="102"/>
      <c r="W362" s="102"/>
      <c r="X362" s="102"/>
      <c r="Y362" s="59"/>
    </row>
    <row r="363" s="17" customFormat="1" ht="15" spans="1:25">
      <c r="A363" s="101"/>
      <c r="B363" s="283"/>
      <c r="C363" s="102">
        <f t="shared" ref="C363:C426" si="6">SUM(D363:X363)</f>
        <v>0</v>
      </c>
      <c r="D363" s="102"/>
      <c r="E363" s="102"/>
      <c r="F363" s="102"/>
      <c r="G363" s="102"/>
      <c r="H363" s="102"/>
      <c r="I363" s="102"/>
      <c r="J363" s="102"/>
      <c r="K363" s="102"/>
      <c r="L363" s="102"/>
      <c r="M363" s="102"/>
      <c r="N363" s="102"/>
      <c r="O363" s="102"/>
      <c r="P363" s="102"/>
      <c r="Q363" s="102"/>
      <c r="R363" s="102"/>
      <c r="S363" s="102"/>
      <c r="T363" s="102"/>
      <c r="U363" s="102"/>
      <c r="V363" s="102"/>
      <c r="W363" s="102"/>
      <c r="X363" s="102"/>
      <c r="Y363" s="59"/>
    </row>
    <row r="364" s="17" customFormat="1" ht="15" spans="1:25">
      <c r="A364" s="101"/>
      <c r="B364" s="283"/>
      <c r="C364" s="102">
        <f t="shared" si="6"/>
        <v>0</v>
      </c>
      <c r="D364" s="102"/>
      <c r="E364" s="102"/>
      <c r="F364" s="102"/>
      <c r="G364" s="102"/>
      <c r="H364" s="102"/>
      <c r="I364" s="102"/>
      <c r="J364" s="102"/>
      <c r="K364" s="102"/>
      <c r="L364" s="102"/>
      <c r="M364" s="102"/>
      <c r="N364" s="102"/>
      <c r="O364" s="102"/>
      <c r="P364" s="102"/>
      <c r="Q364" s="102"/>
      <c r="R364" s="102"/>
      <c r="S364" s="102"/>
      <c r="T364" s="102"/>
      <c r="U364" s="102"/>
      <c r="V364" s="102"/>
      <c r="W364" s="102"/>
      <c r="X364" s="102"/>
      <c r="Y364" s="59"/>
    </row>
    <row r="365" s="17" customFormat="1" ht="15" spans="1:25">
      <c r="A365" s="101"/>
      <c r="B365" s="283"/>
      <c r="C365" s="102">
        <f t="shared" si="6"/>
        <v>0</v>
      </c>
      <c r="D365" s="102"/>
      <c r="E365" s="102"/>
      <c r="F365" s="102"/>
      <c r="G365" s="102"/>
      <c r="H365" s="102"/>
      <c r="I365" s="102"/>
      <c r="J365" s="102"/>
      <c r="K365" s="102"/>
      <c r="L365" s="102"/>
      <c r="M365" s="102"/>
      <c r="N365" s="102"/>
      <c r="O365" s="102"/>
      <c r="P365" s="102"/>
      <c r="Q365" s="102"/>
      <c r="R365" s="102"/>
      <c r="S365" s="102"/>
      <c r="T365" s="102"/>
      <c r="U365" s="102"/>
      <c r="V365" s="102"/>
      <c r="W365" s="102"/>
      <c r="X365" s="102"/>
      <c r="Y365" s="59"/>
    </row>
    <row r="366" s="17" customFormat="1" ht="15" spans="1:25">
      <c r="A366" s="101"/>
      <c r="B366" s="283"/>
      <c r="C366" s="102">
        <f t="shared" si="6"/>
        <v>0</v>
      </c>
      <c r="D366" s="102"/>
      <c r="E366" s="102"/>
      <c r="F366" s="102"/>
      <c r="G366" s="102"/>
      <c r="H366" s="102"/>
      <c r="I366" s="102"/>
      <c r="J366" s="102"/>
      <c r="K366" s="102"/>
      <c r="L366" s="102"/>
      <c r="M366" s="102"/>
      <c r="N366" s="102"/>
      <c r="O366" s="102"/>
      <c r="P366" s="102"/>
      <c r="Q366" s="102"/>
      <c r="R366" s="102"/>
      <c r="S366" s="102"/>
      <c r="T366" s="102"/>
      <c r="U366" s="102"/>
      <c r="V366" s="102"/>
      <c r="W366" s="102"/>
      <c r="X366" s="102"/>
      <c r="Y366" s="59"/>
    </row>
    <row r="367" s="17" customFormat="1" ht="15" spans="1:25">
      <c r="A367" s="101"/>
      <c r="B367" s="283"/>
      <c r="C367" s="102">
        <f t="shared" si="6"/>
        <v>0</v>
      </c>
      <c r="D367" s="102"/>
      <c r="E367" s="102"/>
      <c r="F367" s="102"/>
      <c r="G367" s="102"/>
      <c r="H367" s="102"/>
      <c r="I367" s="102"/>
      <c r="J367" s="102"/>
      <c r="K367" s="102"/>
      <c r="L367" s="102"/>
      <c r="M367" s="102"/>
      <c r="N367" s="102"/>
      <c r="O367" s="102"/>
      <c r="P367" s="102"/>
      <c r="Q367" s="102"/>
      <c r="R367" s="102"/>
      <c r="S367" s="102"/>
      <c r="T367" s="102"/>
      <c r="U367" s="102"/>
      <c r="V367" s="102"/>
      <c r="W367" s="102"/>
      <c r="X367" s="102"/>
      <c r="Y367" s="59"/>
    </row>
    <row r="368" s="17" customFormat="1" ht="15" spans="1:25">
      <c r="A368" s="101"/>
      <c r="B368" s="283"/>
      <c r="C368" s="102">
        <f t="shared" si="6"/>
        <v>0</v>
      </c>
      <c r="D368" s="102"/>
      <c r="E368" s="102"/>
      <c r="F368" s="102"/>
      <c r="G368" s="102"/>
      <c r="H368" s="102"/>
      <c r="I368" s="102"/>
      <c r="J368" s="102"/>
      <c r="K368" s="102"/>
      <c r="L368" s="102"/>
      <c r="M368" s="102"/>
      <c r="N368" s="102"/>
      <c r="O368" s="102"/>
      <c r="P368" s="102"/>
      <c r="Q368" s="102"/>
      <c r="R368" s="102"/>
      <c r="S368" s="102"/>
      <c r="T368" s="102"/>
      <c r="U368" s="102"/>
      <c r="V368" s="102"/>
      <c r="W368" s="102"/>
      <c r="X368" s="102"/>
      <c r="Y368" s="59"/>
    </row>
    <row r="369" s="17" customFormat="1" ht="15" spans="1:25">
      <c r="A369" s="101"/>
      <c r="B369" s="283"/>
      <c r="C369" s="102">
        <f t="shared" si="6"/>
        <v>0</v>
      </c>
      <c r="D369" s="102"/>
      <c r="E369" s="102"/>
      <c r="F369" s="102"/>
      <c r="G369" s="102"/>
      <c r="H369" s="102"/>
      <c r="I369" s="102"/>
      <c r="J369" s="102"/>
      <c r="K369" s="102"/>
      <c r="L369" s="102"/>
      <c r="M369" s="102"/>
      <c r="N369" s="102"/>
      <c r="O369" s="102"/>
      <c r="P369" s="102"/>
      <c r="Q369" s="102"/>
      <c r="R369" s="102"/>
      <c r="S369" s="102"/>
      <c r="T369" s="102"/>
      <c r="U369" s="102"/>
      <c r="V369" s="102"/>
      <c r="W369" s="102"/>
      <c r="X369" s="102"/>
      <c r="Y369" s="59"/>
    </row>
    <row r="370" s="17" customFormat="1" ht="15" spans="1:25">
      <c r="A370" s="101"/>
      <c r="B370" s="283"/>
      <c r="C370" s="102">
        <f t="shared" si="6"/>
        <v>0</v>
      </c>
      <c r="D370" s="102"/>
      <c r="E370" s="102"/>
      <c r="F370" s="102"/>
      <c r="G370" s="102"/>
      <c r="H370" s="102"/>
      <c r="I370" s="102"/>
      <c r="J370" s="102"/>
      <c r="K370" s="102"/>
      <c r="L370" s="102"/>
      <c r="M370" s="102"/>
      <c r="N370" s="102"/>
      <c r="O370" s="102"/>
      <c r="P370" s="102"/>
      <c r="Q370" s="102"/>
      <c r="R370" s="102"/>
      <c r="S370" s="102"/>
      <c r="T370" s="102"/>
      <c r="U370" s="102"/>
      <c r="V370" s="102"/>
      <c r="W370" s="102"/>
      <c r="X370" s="102"/>
      <c r="Y370" s="59"/>
    </row>
    <row r="371" s="17" customFormat="1" ht="15" spans="1:25">
      <c r="A371" s="101"/>
      <c r="B371" s="283"/>
      <c r="C371" s="102">
        <f t="shared" si="6"/>
        <v>0</v>
      </c>
      <c r="D371" s="102"/>
      <c r="E371" s="102"/>
      <c r="F371" s="102"/>
      <c r="G371" s="102"/>
      <c r="H371" s="102"/>
      <c r="I371" s="102"/>
      <c r="J371" s="102"/>
      <c r="K371" s="102"/>
      <c r="L371" s="102"/>
      <c r="M371" s="102"/>
      <c r="N371" s="102"/>
      <c r="O371" s="102"/>
      <c r="P371" s="102"/>
      <c r="Q371" s="102"/>
      <c r="R371" s="102"/>
      <c r="S371" s="102"/>
      <c r="T371" s="102"/>
      <c r="U371" s="102"/>
      <c r="V371" s="102"/>
      <c r="W371" s="102"/>
      <c r="X371" s="102"/>
      <c r="Y371" s="59"/>
    </row>
    <row r="372" s="17" customFormat="1" ht="15" spans="1:25">
      <c r="A372" s="101"/>
      <c r="B372" s="283"/>
      <c r="C372" s="102">
        <f t="shared" si="6"/>
        <v>0</v>
      </c>
      <c r="D372" s="102"/>
      <c r="E372" s="102"/>
      <c r="F372" s="102"/>
      <c r="G372" s="102"/>
      <c r="H372" s="102"/>
      <c r="I372" s="102"/>
      <c r="J372" s="102"/>
      <c r="K372" s="102"/>
      <c r="L372" s="102"/>
      <c r="M372" s="102"/>
      <c r="N372" s="102"/>
      <c r="O372" s="102"/>
      <c r="P372" s="102"/>
      <c r="Q372" s="102"/>
      <c r="R372" s="102"/>
      <c r="S372" s="102"/>
      <c r="T372" s="102"/>
      <c r="U372" s="102"/>
      <c r="V372" s="102"/>
      <c r="W372" s="102"/>
      <c r="X372" s="102"/>
      <c r="Y372" s="59"/>
    </row>
    <row r="373" s="17" customFormat="1" ht="15" spans="1:25">
      <c r="A373" s="101"/>
      <c r="B373" s="283"/>
      <c r="C373" s="102">
        <f t="shared" si="6"/>
        <v>0</v>
      </c>
      <c r="D373" s="102"/>
      <c r="E373" s="102"/>
      <c r="F373" s="102"/>
      <c r="G373" s="102"/>
      <c r="H373" s="102"/>
      <c r="I373" s="102"/>
      <c r="J373" s="102"/>
      <c r="K373" s="102"/>
      <c r="L373" s="102"/>
      <c r="M373" s="102"/>
      <c r="N373" s="102"/>
      <c r="O373" s="102"/>
      <c r="P373" s="102"/>
      <c r="Q373" s="102"/>
      <c r="R373" s="102"/>
      <c r="S373" s="102"/>
      <c r="T373" s="102"/>
      <c r="U373" s="102"/>
      <c r="V373" s="102"/>
      <c r="W373" s="102"/>
      <c r="X373" s="102"/>
      <c r="Y373" s="59"/>
    </row>
    <row r="374" s="17" customFormat="1" ht="15" spans="1:25">
      <c r="A374" s="101"/>
      <c r="B374" s="283"/>
      <c r="C374" s="102">
        <f t="shared" si="6"/>
        <v>0</v>
      </c>
      <c r="D374" s="102"/>
      <c r="E374" s="102"/>
      <c r="F374" s="102"/>
      <c r="G374" s="102"/>
      <c r="H374" s="102"/>
      <c r="I374" s="102"/>
      <c r="J374" s="102"/>
      <c r="K374" s="102"/>
      <c r="L374" s="102"/>
      <c r="M374" s="102"/>
      <c r="N374" s="102"/>
      <c r="O374" s="102"/>
      <c r="P374" s="102"/>
      <c r="Q374" s="102"/>
      <c r="R374" s="102"/>
      <c r="S374" s="102"/>
      <c r="T374" s="102"/>
      <c r="U374" s="102"/>
      <c r="V374" s="102"/>
      <c r="W374" s="102"/>
      <c r="X374" s="102"/>
      <c r="Y374" s="59"/>
    </row>
    <row r="375" s="17" customFormat="1" ht="15" spans="1:25">
      <c r="A375" s="101"/>
      <c r="B375" s="283"/>
      <c r="C375" s="102">
        <f t="shared" si="6"/>
        <v>0</v>
      </c>
      <c r="D375" s="102"/>
      <c r="E375" s="102"/>
      <c r="F375" s="102"/>
      <c r="G375" s="102"/>
      <c r="H375" s="102"/>
      <c r="I375" s="102"/>
      <c r="J375" s="102"/>
      <c r="K375" s="102"/>
      <c r="L375" s="102"/>
      <c r="M375" s="102"/>
      <c r="N375" s="102"/>
      <c r="O375" s="102"/>
      <c r="P375" s="102"/>
      <c r="Q375" s="102"/>
      <c r="R375" s="102"/>
      <c r="S375" s="102"/>
      <c r="T375" s="102"/>
      <c r="U375" s="102"/>
      <c r="V375" s="102"/>
      <c r="W375" s="102"/>
      <c r="X375" s="102"/>
      <c r="Y375" s="59"/>
    </row>
    <row r="376" s="17" customFormat="1" ht="15" spans="1:25">
      <c r="A376" s="101"/>
      <c r="B376" s="283"/>
      <c r="C376" s="102">
        <f t="shared" si="6"/>
        <v>0</v>
      </c>
      <c r="D376" s="102"/>
      <c r="E376" s="102"/>
      <c r="F376" s="102"/>
      <c r="G376" s="102"/>
      <c r="H376" s="102"/>
      <c r="I376" s="102"/>
      <c r="J376" s="102"/>
      <c r="K376" s="102"/>
      <c r="L376" s="102"/>
      <c r="M376" s="102"/>
      <c r="N376" s="102"/>
      <c r="O376" s="102"/>
      <c r="P376" s="102"/>
      <c r="Q376" s="102"/>
      <c r="R376" s="102"/>
      <c r="S376" s="102"/>
      <c r="T376" s="102"/>
      <c r="U376" s="102"/>
      <c r="V376" s="102"/>
      <c r="W376" s="102"/>
      <c r="X376" s="102"/>
      <c r="Y376" s="59"/>
    </row>
    <row r="377" s="17" customFormat="1" ht="15" spans="1:25">
      <c r="A377" s="101"/>
      <c r="B377" s="283"/>
      <c r="C377" s="102">
        <f t="shared" si="6"/>
        <v>0</v>
      </c>
      <c r="D377" s="102"/>
      <c r="E377" s="102"/>
      <c r="F377" s="102"/>
      <c r="G377" s="102"/>
      <c r="H377" s="102"/>
      <c r="I377" s="102"/>
      <c r="J377" s="102"/>
      <c r="K377" s="102"/>
      <c r="L377" s="102"/>
      <c r="M377" s="102"/>
      <c r="N377" s="102"/>
      <c r="O377" s="102"/>
      <c r="P377" s="102"/>
      <c r="Q377" s="102"/>
      <c r="R377" s="102"/>
      <c r="S377" s="102"/>
      <c r="T377" s="102"/>
      <c r="U377" s="102"/>
      <c r="V377" s="102"/>
      <c r="W377" s="102"/>
      <c r="X377" s="102"/>
      <c r="Y377" s="59"/>
    </row>
    <row r="378" s="17" customFormat="1" ht="15" spans="1:25">
      <c r="A378" s="101"/>
      <c r="B378" s="283"/>
      <c r="C378" s="102">
        <f t="shared" si="6"/>
        <v>0</v>
      </c>
      <c r="D378" s="102"/>
      <c r="E378" s="102"/>
      <c r="F378" s="102"/>
      <c r="G378" s="102"/>
      <c r="H378" s="102"/>
      <c r="I378" s="102"/>
      <c r="J378" s="102"/>
      <c r="K378" s="102"/>
      <c r="L378" s="102"/>
      <c r="M378" s="102"/>
      <c r="N378" s="102"/>
      <c r="O378" s="102"/>
      <c r="P378" s="102"/>
      <c r="Q378" s="102"/>
      <c r="R378" s="102"/>
      <c r="S378" s="102"/>
      <c r="T378" s="102"/>
      <c r="U378" s="102"/>
      <c r="V378" s="102"/>
      <c r="W378" s="102"/>
      <c r="X378" s="102"/>
      <c r="Y378" s="59"/>
    </row>
    <row r="379" s="17" customFormat="1" ht="15" spans="1:25">
      <c r="A379" s="101"/>
      <c r="B379" s="283"/>
      <c r="C379" s="102">
        <f t="shared" si="6"/>
        <v>0</v>
      </c>
      <c r="D379" s="102"/>
      <c r="E379" s="102"/>
      <c r="F379" s="102"/>
      <c r="G379" s="102"/>
      <c r="H379" s="102"/>
      <c r="I379" s="102"/>
      <c r="J379" s="102"/>
      <c r="K379" s="102"/>
      <c r="L379" s="102"/>
      <c r="M379" s="102"/>
      <c r="N379" s="102"/>
      <c r="O379" s="102"/>
      <c r="P379" s="102"/>
      <c r="Q379" s="102"/>
      <c r="R379" s="102"/>
      <c r="S379" s="102"/>
      <c r="T379" s="102"/>
      <c r="U379" s="102"/>
      <c r="V379" s="102"/>
      <c r="W379" s="102"/>
      <c r="X379" s="102"/>
      <c r="Y379" s="59"/>
    </row>
    <row r="380" s="17" customFormat="1" ht="15" spans="1:25">
      <c r="A380" s="101"/>
      <c r="B380" s="283"/>
      <c r="C380" s="102">
        <f t="shared" si="6"/>
        <v>0</v>
      </c>
      <c r="D380" s="102"/>
      <c r="E380" s="102"/>
      <c r="F380" s="102"/>
      <c r="G380" s="102"/>
      <c r="H380" s="102"/>
      <c r="I380" s="102"/>
      <c r="J380" s="102"/>
      <c r="K380" s="102"/>
      <c r="L380" s="102"/>
      <c r="M380" s="102"/>
      <c r="N380" s="102"/>
      <c r="O380" s="102"/>
      <c r="P380" s="102"/>
      <c r="Q380" s="102"/>
      <c r="R380" s="102"/>
      <c r="S380" s="102"/>
      <c r="T380" s="102"/>
      <c r="U380" s="102"/>
      <c r="V380" s="102"/>
      <c r="W380" s="102"/>
      <c r="X380" s="102"/>
      <c r="Y380" s="59"/>
    </row>
    <row r="381" s="17" customFormat="1" ht="15" spans="1:25">
      <c r="A381" s="101"/>
      <c r="B381" s="283"/>
      <c r="C381" s="102">
        <f t="shared" si="6"/>
        <v>0</v>
      </c>
      <c r="D381" s="102"/>
      <c r="E381" s="102"/>
      <c r="F381" s="102"/>
      <c r="G381" s="102"/>
      <c r="H381" s="102"/>
      <c r="I381" s="102"/>
      <c r="J381" s="102"/>
      <c r="K381" s="102"/>
      <c r="L381" s="102"/>
      <c r="M381" s="102"/>
      <c r="N381" s="102"/>
      <c r="O381" s="102"/>
      <c r="P381" s="102"/>
      <c r="Q381" s="102"/>
      <c r="R381" s="102"/>
      <c r="S381" s="102"/>
      <c r="T381" s="102"/>
      <c r="U381" s="102"/>
      <c r="V381" s="102"/>
      <c r="W381" s="102"/>
      <c r="X381" s="102"/>
      <c r="Y381" s="59"/>
    </row>
    <row r="382" s="17" customFormat="1" ht="15" spans="1:25">
      <c r="A382" s="101"/>
      <c r="B382" s="283"/>
      <c r="C382" s="102">
        <f t="shared" si="6"/>
        <v>0</v>
      </c>
      <c r="D382" s="102"/>
      <c r="E382" s="102"/>
      <c r="F382" s="102"/>
      <c r="G382" s="102"/>
      <c r="H382" s="102"/>
      <c r="I382" s="102"/>
      <c r="J382" s="102"/>
      <c r="K382" s="102"/>
      <c r="L382" s="102"/>
      <c r="M382" s="102"/>
      <c r="N382" s="102"/>
      <c r="O382" s="102"/>
      <c r="P382" s="102"/>
      <c r="Q382" s="102"/>
      <c r="R382" s="102"/>
      <c r="S382" s="102"/>
      <c r="T382" s="102"/>
      <c r="U382" s="102"/>
      <c r="V382" s="102"/>
      <c r="W382" s="102"/>
      <c r="X382" s="102"/>
      <c r="Y382" s="59"/>
    </row>
    <row r="383" s="17" customFormat="1" ht="15" spans="1:25">
      <c r="A383" s="101"/>
      <c r="B383" s="283"/>
      <c r="C383" s="102">
        <f t="shared" si="6"/>
        <v>0</v>
      </c>
      <c r="D383" s="102"/>
      <c r="E383" s="102"/>
      <c r="F383" s="102"/>
      <c r="G383" s="102"/>
      <c r="H383" s="102"/>
      <c r="I383" s="102"/>
      <c r="J383" s="102"/>
      <c r="K383" s="102"/>
      <c r="L383" s="102"/>
      <c r="M383" s="102"/>
      <c r="N383" s="102"/>
      <c r="O383" s="102"/>
      <c r="P383" s="102"/>
      <c r="Q383" s="102"/>
      <c r="R383" s="102"/>
      <c r="S383" s="102"/>
      <c r="T383" s="102"/>
      <c r="U383" s="102"/>
      <c r="V383" s="102"/>
      <c r="W383" s="102"/>
      <c r="X383" s="102"/>
      <c r="Y383" s="59"/>
    </row>
    <row r="384" s="17" customFormat="1" ht="15" spans="1:25">
      <c r="A384" s="101"/>
      <c r="B384" s="283"/>
      <c r="C384" s="102">
        <f t="shared" si="6"/>
        <v>0</v>
      </c>
      <c r="D384" s="102"/>
      <c r="E384" s="102"/>
      <c r="F384" s="102"/>
      <c r="G384" s="102"/>
      <c r="H384" s="102"/>
      <c r="I384" s="102"/>
      <c r="J384" s="102"/>
      <c r="K384" s="102"/>
      <c r="L384" s="102"/>
      <c r="M384" s="102"/>
      <c r="N384" s="102"/>
      <c r="O384" s="102"/>
      <c r="P384" s="102"/>
      <c r="Q384" s="102"/>
      <c r="R384" s="102"/>
      <c r="S384" s="102"/>
      <c r="T384" s="102"/>
      <c r="U384" s="102"/>
      <c r="V384" s="102"/>
      <c r="W384" s="102"/>
      <c r="X384" s="102"/>
      <c r="Y384" s="59"/>
    </row>
    <row r="385" s="17" customFormat="1" ht="15" spans="1:25">
      <c r="A385" s="101"/>
      <c r="B385" s="283"/>
      <c r="C385" s="102">
        <f t="shared" si="6"/>
        <v>0</v>
      </c>
      <c r="D385" s="102"/>
      <c r="E385" s="102"/>
      <c r="F385" s="102"/>
      <c r="G385" s="102"/>
      <c r="H385" s="102"/>
      <c r="I385" s="102"/>
      <c r="J385" s="102"/>
      <c r="K385" s="102"/>
      <c r="L385" s="102"/>
      <c r="M385" s="102"/>
      <c r="N385" s="102"/>
      <c r="O385" s="102"/>
      <c r="P385" s="102"/>
      <c r="Q385" s="102"/>
      <c r="R385" s="102"/>
      <c r="S385" s="102"/>
      <c r="T385" s="102"/>
      <c r="U385" s="102"/>
      <c r="V385" s="102"/>
      <c r="W385" s="102"/>
      <c r="X385" s="102"/>
      <c r="Y385" s="59"/>
    </row>
    <row r="386" s="17" customFormat="1" ht="15" spans="1:25">
      <c r="A386" s="101"/>
      <c r="B386" s="283"/>
      <c r="C386" s="102">
        <f t="shared" si="6"/>
        <v>0</v>
      </c>
      <c r="D386" s="102"/>
      <c r="E386" s="102"/>
      <c r="F386" s="102"/>
      <c r="G386" s="102"/>
      <c r="H386" s="102"/>
      <c r="I386" s="102"/>
      <c r="J386" s="102"/>
      <c r="K386" s="102"/>
      <c r="L386" s="102"/>
      <c r="M386" s="102"/>
      <c r="N386" s="102"/>
      <c r="O386" s="102"/>
      <c r="P386" s="102"/>
      <c r="Q386" s="102"/>
      <c r="R386" s="102"/>
      <c r="S386" s="102"/>
      <c r="T386" s="102"/>
      <c r="U386" s="102"/>
      <c r="V386" s="102"/>
      <c r="W386" s="102"/>
      <c r="X386" s="102"/>
      <c r="Y386" s="59"/>
    </row>
    <row r="387" s="17" customFormat="1" ht="15" spans="1:25">
      <c r="A387" s="101"/>
      <c r="B387" s="283"/>
      <c r="C387" s="102">
        <f t="shared" si="6"/>
        <v>0</v>
      </c>
      <c r="D387" s="102"/>
      <c r="E387" s="102"/>
      <c r="F387" s="102"/>
      <c r="G387" s="102"/>
      <c r="H387" s="102"/>
      <c r="I387" s="102"/>
      <c r="J387" s="102"/>
      <c r="K387" s="102"/>
      <c r="L387" s="102"/>
      <c r="M387" s="102"/>
      <c r="N387" s="102"/>
      <c r="O387" s="102"/>
      <c r="P387" s="102"/>
      <c r="Q387" s="102"/>
      <c r="R387" s="102"/>
      <c r="S387" s="102"/>
      <c r="T387" s="102"/>
      <c r="U387" s="102"/>
      <c r="V387" s="102"/>
      <c r="W387" s="102"/>
      <c r="X387" s="102"/>
      <c r="Y387" s="59"/>
    </row>
    <row r="388" s="17" customFormat="1" ht="15" spans="1:25">
      <c r="A388" s="101"/>
      <c r="B388" s="283"/>
      <c r="C388" s="102">
        <f t="shared" si="6"/>
        <v>0</v>
      </c>
      <c r="D388" s="102"/>
      <c r="E388" s="102"/>
      <c r="F388" s="102"/>
      <c r="G388" s="102"/>
      <c r="H388" s="102"/>
      <c r="I388" s="102"/>
      <c r="J388" s="102"/>
      <c r="K388" s="102"/>
      <c r="L388" s="102"/>
      <c r="M388" s="102"/>
      <c r="N388" s="102"/>
      <c r="O388" s="102"/>
      <c r="P388" s="102"/>
      <c r="Q388" s="102"/>
      <c r="R388" s="102"/>
      <c r="S388" s="102"/>
      <c r="T388" s="102"/>
      <c r="U388" s="102"/>
      <c r="V388" s="102"/>
      <c r="W388" s="102"/>
      <c r="X388" s="102"/>
      <c r="Y388" s="59"/>
    </row>
    <row r="389" s="17" customFormat="1" ht="15" spans="1:25">
      <c r="A389" s="101"/>
      <c r="B389" s="283"/>
      <c r="C389" s="102">
        <f t="shared" si="6"/>
        <v>0</v>
      </c>
      <c r="D389" s="102"/>
      <c r="E389" s="102"/>
      <c r="F389" s="102"/>
      <c r="G389" s="102"/>
      <c r="H389" s="102"/>
      <c r="I389" s="102"/>
      <c r="J389" s="102"/>
      <c r="K389" s="102"/>
      <c r="L389" s="102"/>
      <c r="M389" s="102"/>
      <c r="N389" s="102"/>
      <c r="O389" s="102"/>
      <c r="P389" s="102"/>
      <c r="Q389" s="102"/>
      <c r="R389" s="102"/>
      <c r="S389" s="102"/>
      <c r="T389" s="102"/>
      <c r="U389" s="102"/>
      <c r="V389" s="102"/>
      <c r="W389" s="102"/>
      <c r="X389" s="102"/>
      <c r="Y389" s="59"/>
    </row>
    <row r="390" s="17" customFormat="1" ht="15" spans="1:25">
      <c r="A390" s="101"/>
      <c r="B390" s="283"/>
      <c r="C390" s="102">
        <f t="shared" si="6"/>
        <v>0</v>
      </c>
      <c r="D390" s="102"/>
      <c r="E390" s="102"/>
      <c r="F390" s="102"/>
      <c r="G390" s="102"/>
      <c r="H390" s="102"/>
      <c r="I390" s="102"/>
      <c r="J390" s="102"/>
      <c r="K390" s="102"/>
      <c r="L390" s="102"/>
      <c r="M390" s="102"/>
      <c r="N390" s="102"/>
      <c r="O390" s="102"/>
      <c r="P390" s="102"/>
      <c r="Q390" s="102"/>
      <c r="R390" s="102"/>
      <c r="S390" s="102"/>
      <c r="T390" s="102"/>
      <c r="U390" s="102"/>
      <c r="V390" s="102"/>
      <c r="W390" s="102"/>
      <c r="X390" s="102"/>
      <c r="Y390" s="59"/>
    </row>
    <row r="391" s="17" customFormat="1" ht="15" spans="1:25">
      <c r="A391" s="101"/>
      <c r="B391" s="283"/>
      <c r="C391" s="102">
        <f t="shared" si="6"/>
        <v>0</v>
      </c>
      <c r="D391" s="102"/>
      <c r="E391" s="102"/>
      <c r="F391" s="102"/>
      <c r="G391" s="102"/>
      <c r="H391" s="102"/>
      <c r="I391" s="102"/>
      <c r="J391" s="102"/>
      <c r="K391" s="102"/>
      <c r="L391" s="102"/>
      <c r="M391" s="102"/>
      <c r="N391" s="102"/>
      <c r="O391" s="102"/>
      <c r="P391" s="102"/>
      <c r="Q391" s="102"/>
      <c r="R391" s="102"/>
      <c r="S391" s="102"/>
      <c r="T391" s="102"/>
      <c r="U391" s="102"/>
      <c r="V391" s="102"/>
      <c r="W391" s="102"/>
      <c r="X391" s="102"/>
      <c r="Y391" s="59"/>
    </row>
    <row r="392" s="17" customFormat="1" ht="15" spans="1:25">
      <c r="A392" s="101"/>
      <c r="B392" s="283"/>
      <c r="C392" s="102">
        <f t="shared" si="6"/>
        <v>0</v>
      </c>
      <c r="D392" s="102"/>
      <c r="E392" s="102"/>
      <c r="F392" s="102"/>
      <c r="G392" s="102"/>
      <c r="H392" s="102"/>
      <c r="I392" s="102"/>
      <c r="J392" s="102"/>
      <c r="K392" s="102"/>
      <c r="L392" s="102"/>
      <c r="M392" s="102"/>
      <c r="N392" s="102"/>
      <c r="O392" s="102"/>
      <c r="P392" s="102"/>
      <c r="Q392" s="102"/>
      <c r="R392" s="102"/>
      <c r="S392" s="102"/>
      <c r="T392" s="102"/>
      <c r="U392" s="102"/>
      <c r="V392" s="102"/>
      <c r="W392" s="102"/>
      <c r="X392" s="102"/>
      <c r="Y392" s="59"/>
    </row>
    <row r="393" s="17" customFormat="1" ht="15" spans="1:25">
      <c r="A393" s="101"/>
      <c r="B393" s="283"/>
      <c r="C393" s="102">
        <f t="shared" si="6"/>
        <v>0</v>
      </c>
      <c r="D393" s="102"/>
      <c r="E393" s="102"/>
      <c r="F393" s="102"/>
      <c r="G393" s="102"/>
      <c r="H393" s="102"/>
      <c r="I393" s="102"/>
      <c r="J393" s="102"/>
      <c r="K393" s="102"/>
      <c r="L393" s="102"/>
      <c r="M393" s="102"/>
      <c r="N393" s="102"/>
      <c r="O393" s="102"/>
      <c r="P393" s="102"/>
      <c r="Q393" s="102"/>
      <c r="R393" s="102"/>
      <c r="S393" s="102"/>
      <c r="T393" s="102"/>
      <c r="U393" s="102"/>
      <c r="V393" s="102"/>
      <c r="W393" s="102"/>
      <c r="X393" s="102"/>
      <c r="Y393" s="59"/>
    </row>
    <row r="394" s="17" customFormat="1" ht="15" spans="1:25">
      <c r="A394" s="101"/>
      <c r="B394" s="283"/>
      <c r="C394" s="102">
        <f t="shared" si="6"/>
        <v>0</v>
      </c>
      <c r="D394" s="102"/>
      <c r="E394" s="102"/>
      <c r="F394" s="102"/>
      <c r="G394" s="102"/>
      <c r="H394" s="102"/>
      <c r="I394" s="102"/>
      <c r="J394" s="102"/>
      <c r="K394" s="102"/>
      <c r="L394" s="102"/>
      <c r="M394" s="102"/>
      <c r="N394" s="102"/>
      <c r="O394" s="102"/>
      <c r="P394" s="102"/>
      <c r="Q394" s="102"/>
      <c r="R394" s="102"/>
      <c r="S394" s="102"/>
      <c r="T394" s="102"/>
      <c r="U394" s="102"/>
      <c r="V394" s="102"/>
      <c r="W394" s="102"/>
      <c r="X394" s="102"/>
      <c r="Y394" s="59"/>
    </row>
    <row r="395" s="17" customFormat="1" ht="15" spans="1:25">
      <c r="A395" s="101"/>
      <c r="B395" s="283"/>
      <c r="C395" s="102">
        <f t="shared" si="6"/>
        <v>0</v>
      </c>
      <c r="D395" s="102"/>
      <c r="E395" s="102"/>
      <c r="F395" s="102"/>
      <c r="G395" s="102"/>
      <c r="H395" s="102"/>
      <c r="I395" s="102"/>
      <c r="J395" s="102"/>
      <c r="K395" s="102"/>
      <c r="L395" s="102"/>
      <c r="M395" s="102"/>
      <c r="N395" s="102"/>
      <c r="O395" s="102"/>
      <c r="P395" s="102"/>
      <c r="Q395" s="102"/>
      <c r="R395" s="102"/>
      <c r="S395" s="102"/>
      <c r="T395" s="102"/>
      <c r="U395" s="102"/>
      <c r="V395" s="102"/>
      <c r="W395" s="102"/>
      <c r="X395" s="102"/>
      <c r="Y395" s="59"/>
    </row>
    <row r="396" s="17" customFormat="1" ht="15" spans="1:25">
      <c r="A396" s="101"/>
      <c r="B396" s="283"/>
      <c r="C396" s="102">
        <f t="shared" si="6"/>
        <v>0</v>
      </c>
      <c r="D396" s="102"/>
      <c r="E396" s="102"/>
      <c r="F396" s="102"/>
      <c r="G396" s="102"/>
      <c r="H396" s="102"/>
      <c r="I396" s="102"/>
      <c r="J396" s="102"/>
      <c r="K396" s="102"/>
      <c r="L396" s="102"/>
      <c r="M396" s="102"/>
      <c r="N396" s="102"/>
      <c r="O396" s="102"/>
      <c r="P396" s="102"/>
      <c r="Q396" s="102"/>
      <c r="R396" s="102"/>
      <c r="S396" s="102"/>
      <c r="T396" s="102"/>
      <c r="U396" s="102"/>
      <c r="V396" s="102"/>
      <c r="W396" s="102"/>
      <c r="X396" s="102"/>
      <c r="Y396" s="59"/>
    </row>
    <row r="397" s="17" customFormat="1" ht="15" spans="1:25">
      <c r="A397" s="101"/>
      <c r="B397" s="283"/>
      <c r="C397" s="102">
        <f t="shared" si="6"/>
        <v>0</v>
      </c>
      <c r="D397" s="102"/>
      <c r="E397" s="102"/>
      <c r="F397" s="102"/>
      <c r="G397" s="102"/>
      <c r="H397" s="102"/>
      <c r="I397" s="102"/>
      <c r="J397" s="102"/>
      <c r="K397" s="102"/>
      <c r="L397" s="102"/>
      <c r="M397" s="102"/>
      <c r="N397" s="102"/>
      <c r="O397" s="102"/>
      <c r="P397" s="102"/>
      <c r="Q397" s="102"/>
      <c r="R397" s="102"/>
      <c r="S397" s="102"/>
      <c r="T397" s="102"/>
      <c r="U397" s="102"/>
      <c r="V397" s="102"/>
      <c r="W397" s="102"/>
      <c r="X397" s="102"/>
      <c r="Y397" s="59"/>
    </row>
    <row r="398" s="17" customFormat="1" ht="15" spans="1:25">
      <c r="A398" s="101"/>
      <c r="B398" s="283"/>
      <c r="C398" s="102">
        <f t="shared" si="6"/>
        <v>0</v>
      </c>
      <c r="D398" s="102"/>
      <c r="E398" s="102"/>
      <c r="F398" s="102"/>
      <c r="G398" s="102"/>
      <c r="H398" s="102"/>
      <c r="I398" s="102"/>
      <c r="J398" s="102"/>
      <c r="K398" s="102"/>
      <c r="L398" s="102"/>
      <c r="M398" s="102"/>
      <c r="N398" s="102"/>
      <c r="O398" s="102"/>
      <c r="P398" s="102"/>
      <c r="Q398" s="102"/>
      <c r="R398" s="102"/>
      <c r="S398" s="102"/>
      <c r="T398" s="102"/>
      <c r="U398" s="102"/>
      <c r="V398" s="102"/>
      <c r="W398" s="102"/>
      <c r="X398" s="102"/>
      <c r="Y398" s="59"/>
    </row>
    <row r="399" s="17" customFormat="1" ht="15" spans="1:25">
      <c r="A399" s="101"/>
      <c r="B399" s="283"/>
      <c r="C399" s="102">
        <f t="shared" si="6"/>
        <v>0</v>
      </c>
      <c r="D399" s="102"/>
      <c r="E399" s="102"/>
      <c r="F399" s="102"/>
      <c r="G399" s="102"/>
      <c r="H399" s="102"/>
      <c r="I399" s="102"/>
      <c r="J399" s="102"/>
      <c r="K399" s="102"/>
      <c r="L399" s="102"/>
      <c r="M399" s="102"/>
      <c r="N399" s="102"/>
      <c r="O399" s="102"/>
      <c r="P399" s="102"/>
      <c r="Q399" s="102"/>
      <c r="R399" s="102"/>
      <c r="S399" s="102"/>
      <c r="T399" s="102"/>
      <c r="U399" s="102"/>
      <c r="V399" s="102"/>
      <c r="W399" s="102"/>
      <c r="X399" s="102"/>
      <c r="Y399" s="59"/>
    </row>
    <row r="400" s="17" customFormat="1" ht="15" spans="1:25">
      <c r="A400" s="101"/>
      <c r="B400" s="283"/>
      <c r="C400" s="102">
        <f t="shared" si="6"/>
        <v>0</v>
      </c>
      <c r="D400" s="102"/>
      <c r="E400" s="102"/>
      <c r="F400" s="102"/>
      <c r="G400" s="102"/>
      <c r="H400" s="102"/>
      <c r="I400" s="102"/>
      <c r="J400" s="102"/>
      <c r="K400" s="102"/>
      <c r="L400" s="102"/>
      <c r="M400" s="102"/>
      <c r="N400" s="102"/>
      <c r="O400" s="102"/>
      <c r="P400" s="102"/>
      <c r="Q400" s="102"/>
      <c r="R400" s="102"/>
      <c r="S400" s="102"/>
      <c r="T400" s="102"/>
      <c r="U400" s="102"/>
      <c r="V400" s="102"/>
      <c r="W400" s="102"/>
      <c r="X400" s="102"/>
      <c r="Y400" s="59"/>
    </row>
    <row r="401" s="17" customFormat="1" ht="15" spans="1:25">
      <c r="A401" s="101"/>
      <c r="B401" s="283"/>
      <c r="C401" s="102">
        <f t="shared" si="6"/>
        <v>0</v>
      </c>
      <c r="D401" s="102"/>
      <c r="E401" s="102"/>
      <c r="F401" s="102"/>
      <c r="G401" s="102"/>
      <c r="H401" s="102"/>
      <c r="I401" s="102"/>
      <c r="J401" s="102"/>
      <c r="K401" s="102"/>
      <c r="L401" s="102"/>
      <c r="M401" s="102"/>
      <c r="N401" s="102"/>
      <c r="O401" s="102"/>
      <c r="P401" s="102"/>
      <c r="Q401" s="102"/>
      <c r="R401" s="102"/>
      <c r="S401" s="102"/>
      <c r="T401" s="102"/>
      <c r="U401" s="102"/>
      <c r="V401" s="102"/>
      <c r="W401" s="102"/>
      <c r="X401" s="102"/>
      <c r="Y401" s="59"/>
    </row>
    <row r="402" s="17" customFormat="1" ht="15" spans="1:25">
      <c r="A402" s="101"/>
      <c r="B402" s="283"/>
      <c r="C402" s="102">
        <f t="shared" si="6"/>
        <v>0</v>
      </c>
      <c r="D402" s="102"/>
      <c r="E402" s="102"/>
      <c r="F402" s="102"/>
      <c r="G402" s="102"/>
      <c r="H402" s="102"/>
      <c r="I402" s="102"/>
      <c r="J402" s="102"/>
      <c r="K402" s="102"/>
      <c r="L402" s="102"/>
      <c r="M402" s="102"/>
      <c r="N402" s="102"/>
      <c r="O402" s="102"/>
      <c r="P402" s="102"/>
      <c r="Q402" s="102"/>
      <c r="R402" s="102"/>
      <c r="S402" s="102"/>
      <c r="T402" s="102"/>
      <c r="U402" s="102"/>
      <c r="V402" s="102"/>
      <c r="W402" s="102"/>
      <c r="X402" s="102"/>
      <c r="Y402" s="59"/>
    </row>
    <row r="403" s="17" customFormat="1" ht="15" spans="1:25">
      <c r="A403" s="101"/>
      <c r="B403" s="283"/>
      <c r="C403" s="102">
        <f t="shared" si="6"/>
        <v>0</v>
      </c>
      <c r="D403" s="102"/>
      <c r="E403" s="102"/>
      <c r="F403" s="102"/>
      <c r="G403" s="102"/>
      <c r="H403" s="102"/>
      <c r="I403" s="102"/>
      <c r="J403" s="102"/>
      <c r="K403" s="102"/>
      <c r="L403" s="102"/>
      <c r="M403" s="102"/>
      <c r="N403" s="102"/>
      <c r="O403" s="102"/>
      <c r="P403" s="102"/>
      <c r="Q403" s="102"/>
      <c r="R403" s="102"/>
      <c r="S403" s="102"/>
      <c r="T403" s="102"/>
      <c r="U403" s="102"/>
      <c r="V403" s="102"/>
      <c r="W403" s="102"/>
      <c r="X403" s="102"/>
      <c r="Y403" s="59"/>
    </row>
    <row r="404" s="17" customFormat="1" ht="15" spans="1:25">
      <c r="A404" s="101"/>
      <c r="B404" s="283"/>
      <c r="C404" s="102">
        <f t="shared" si="6"/>
        <v>0</v>
      </c>
      <c r="D404" s="102"/>
      <c r="E404" s="102"/>
      <c r="F404" s="102"/>
      <c r="G404" s="102"/>
      <c r="H404" s="102"/>
      <c r="I404" s="102"/>
      <c r="J404" s="102"/>
      <c r="K404" s="102"/>
      <c r="L404" s="102"/>
      <c r="M404" s="102"/>
      <c r="N404" s="102"/>
      <c r="O404" s="102"/>
      <c r="P404" s="102"/>
      <c r="Q404" s="102"/>
      <c r="R404" s="102"/>
      <c r="S404" s="102"/>
      <c r="T404" s="102"/>
      <c r="U404" s="102"/>
      <c r="V404" s="102"/>
      <c r="W404" s="102"/>
      <c r="X404" s="102"/>
      <c r="Y404" s="59"/>
    </row>
    <row r="405" s="17" customFormat="1" ht="15" spans="1:25">
      <c r="A405" s="101"/>
      <c r="B405" s="283"/>
      <c r="C405" s="102">
        <f t="shared" si="6"/>
        <v>0</v>
      </c>
      <c r="D405" s="102"/>
      <c r="E405" s="102"/>
      <c r="F405" s="102"/>
      <c r="G405" s="102"/>
      <c r="H405" s="102"/>
      <c r="I405" s="102"/>
      <c r="J405" s="102"/>
      <c r="K405" s="102"/>
      <c r="L405" s="102"/>
      <c r="M405" s="102"/>
      <c r="N405" s="102"/>
      <c r="O405" s="102"/>
      <c r="P405" s="102"/>
      <c r="Q405" s="102"/>
      <c r="R405" s="102"/>
      <c r="S405" s="102"/>
      <c r="T405" s="102"/>
      <c r="U405" s="102"/>
      <c r="V405" s="102"/>
      <c r="W405" s="102"/>
      <c r="X405" s="102"/>
      <c r="Y405" s="59"/>
    </row>
    <row r="406" s="17" customFormat="1" ht="15" spans="1:25">
      <c r="A406" s="101"/>
      <c r="B406" s="283"/>
      <c r="C406" s="102">
        <f t="shared" si="6"/>
        <v>0</v>
      </c>
      <c r="D406" s="102"/>
      <c r="E406" s="102"/>
      <c r="F406" s="102"/>
      <c r="G406" s="102"/>
      <c r="H406" s="102"/>
      <c r="I406" s="102"/>
      <c r="J406" s="102"/>
      <c r="K406" s="102"/>
      <c r="L406" s="102"/>
      <c r="M406" s="102"/>
      <c r="N406" s="102"/>
      <c r="O406" s="102"/>
      <c r="P406" s="102"/>
      <c r="Q406" s="102"/>
      <c r="R406" s="102"/>
      <c r="S406" s="102"/>
      <c r="T406" s="102"/>
      <c r="U406" s="102"/>
      <c r="V406" s="102"/>
      <c r="W406" s="102"/>
      <c r="X406" s="102"/>
      <c r="Y406" s="59"/>
    </row>
    <row r="407" s="17" customFormat="1" ht="15" spans="1:25">
      <c r="A407" s="101"/>
      <c r="B407" s="283"/>
      <c r="C407" s="102">
        <f t="shared" si="6"/>
        <v>0</v>
      </c>
      <c r="D407" s="102"/>
      <c r="E407" s="102"/>
      <c r="F407" s="102"/>
      <c r="G407" s="102"/>
      <c r="H407" s="102"/>
      <c r="I407" s="102"/>
      <c r="J407" s="102"/>
      <c r="K407" s="102"/>
      <c r="L407" s="102"/>
      <c r="M407" s="102"/>
      <c r="N407" s="102"/>
      <c r="O407" s="102"/>
      <c r="P407" s="102"/>
      <c r="Q407" s="102"/>
      <c r="R407" s="102"/>
      <c r="S407" s="102"/>
      <c r="T407" s="102"/>
      <c r="U407" s="102"/>
      <c r="V407" s="102"/>
      <c r="W407" s="102"/>
      <c r="X407" s="102"/>
      <c r="Y407" s="59"/>
    </row>
    <row r="408" s="17" customFormat="1" ht="15" spans="1:25">
      <c r="A408" s="101"/>
      <c r="B408" s="283"/>
      <c r="C408" s="102">
        <f t="shared" si="6"/>
        <v>0</v>
      </c>
      <c r="D408" s="102"/>
      <c r="E408" s="102"/>
      <c r="F408" s="102"/>
      <c r="G408" s="102"/>
      <c r="H408" s="102"/>
      <c r="I408" s="102"/>
      <c r="J408" s="102"/>
      <c r="K408" s="102"/>
      <c r="L408" s="102"/>
      <c r="M408" s="102"/>
      <c r="N408" s="102"/>
      <c r="O408" s="102"/>
      <c r="P408" s="102"/>
      <c r="Q408" s="102"/>
      <c r="R408" s="102"/>
      <c r="S408" s="102"/>
      <c r="T408" s="102"/>
      <c r="U408" s="102"/>
      <c r="V408" s="102"/>
      <c r="W408" s="102"/>
      <c r="X408" s="102"/>
      <c r="Y408" s="59"/>
    </row>
    <row r="409" s="17" customFormat="1" ht="15" spans="1:25">
      <c r="A409" s="101"/>
      <c r="B409" s="283"/>
      <c r="C409" s="102">
        <f t="shared" si="6"/>
        <v>0</v>
      </c>
      <c r="D409" s="102"/>
      <c r="E409" s="102"/>
      <c r="F409" s="102"/>
      <c r="G409" s="102"/>
      <c r="H409" s="102"/>
      <c r="I409" s="102"/>
      <c r="J409" s="102"/>
      <c r="K409" s="102"/>
      <c r="L409" s="102"/>
      <c r="M409" s="102"/>
      <c r="N409" s="102"/>
      <c r="O409" s="102"/>
      <c r="P409" s="102"/>
      <c r="Q409" s="102"/>
      <c r="R409" s="102"/>
      <c r="S409" s="102"/>
      <c r="T409" s="102"/>
      <c r="U409" s="102"/>
      <c r="V409" s="102"/>
      <c r="W409" s="102"/>
      <c r="X409" s="102"/>
      <c r="Y409" s="59"/>
    </row>
    <row r="410" s="17" customFormat="1" ht="15" spans="1:25">
      <c r="A410" s="101"/>
      <c r="B410" s="283"/>
      <c r="C410" s="102">
        <f t="shared" si="6"/>
        <v>0</v>
      </c>
      <c r="D410" s="102"/>
      <c r="E410" s="102"/>
      <c r="F410" s="102"/>
      <c r="G410" s="102"/>
      <c r="H410" s="102"/>
      <c r="I410" s="102"/>
      <c r="J410" s="102"/>
      <c r="K410" s="102"/>
      <c r="L410" s="102"/>
      <c r="M410" s="102"/>
      <c r="N410" s="102"/>
      <c r="O410" s="102"/>
      <c r="P410" s="102"/>
      <c r="Q410" s="102"/>
      <c r="R410" s="102"/>
      <c r="S410" s="102"/>
      <c r="T410" s="102"/>
      <c r="U410" s="102"/>
      <c r="V410" s="102"/>
      <c r="W410" s="102"/>
      <c r="X410" s="102"/>
      <c r="Y410" s="59"/>
    </row>
    <row r="411" s="17" customFormat="1" ht="15" spans="1:25">
      <c r="A411" s="101"/>
      <c r="B411" s="283"/>
      <c r="C411" s="102">
        <f t="shared" si="6"/>
        <v>0</v>
      </c>
      <c r="D411" s="102"/>
      <c r="E411" s="102"/>
      <c r="F411" s="102"/>
      <c r="G411" s="102"/>
      <c r="H411" s="102"/>
      <c r="I411" s="102"/>
      <c r="J411" s="102"/>
      <c r="K411" s="102"/>
      <c r="L411" s="102"/>
      <c r="M411" s="102"/>
      <c r="N411" s="102"/>
      <c r="O411" s="102"/>
      <c r="P411" s="102"/>
      <c r="Q411" s="102"/>
      <c r="R411" s="102"/>
      <c r="S411" s="102"/>
      <c r="T411" s="102"/>
      <c r="U411" s="102"/>
      <c r="V411" s="102"/>
      <c r="W411" s="102"/>
      <c r="X411" s="102"/>
      <c r="Y411" s="59"/>
    </row>
    <row r="412" s="17" customFormat="1" ht="15" spans="1:25">
      <c r="A412" s="101"/>
      <c r="B412" s="283"/>
      <c r="C412" s="102">
        <f t="shared" si="6"/>
        <v>0</v>
      </c>
      <c r="D412" s="102"/>
      <c r="E412" s="102"/>
      <c r="F412" s="102"/>
      <c r="G412" s="102"/>
      <c r="H412" s="102"/>
      <c r="I412" s="102"/>
      <c r="J412" s="102"/>
      <c r="K412" s="102"/>
      <c r="L412" s="102"/>
      <c r="M412" s="102"/>
      <c r="N412" s="102"/>
      <c r="O412" s="102"/>
      <c r="P412" s="102"/>
      <c r="Q412" s="102"/>
      <c r="R412" s="102"/>
      <c r="S412" s="102"/>
      <c r="T412" s="102"/>
      <c r="U412" s="102"/>
      <c r="V412" s="102"/>
      <c r="W412" s="102"/>
      <c r="X412" s="102"/>
      <c r="Y412" s="59"/>
    </row>
    <row r="413" s="17" customFormat="1" ht="15" spans="1:25">
      <c r="A413" s="101"/>
      <c r="B413" s="283"/>
      <c r="C413" s="102">
        <f t="shared" si="6"/>
        <v>0</v>
      </c>
      <c r="D413" s="102"/>
      <c r="E413" s="102"/>
      <c r="F413" s="102"/>
      <c r="G413" s="102"/>
      <c r="H413" s="102"/>
      <c r="I413" s="102"/>
      <c r="J413" s="102"/>
      <c r="K413" s="102"/>
      <c r="L413" s="102"/>
      <c r="M413" s="102"/>
      <c r="N413" s="102"/>
      <c r="O413" s="102"/>
      <c r="P413" s="102"/>
      <c r="Q413" s="102"/>
      <c r="R413" s="102"/>
      <c r="S413" s="102"/>
      <c r="T413" s="102"/>
      <c r="U413" s="102"/>
      <c r="V413" s="102"/>
      <c r="W413" s="102"/>
      <c r="X413" s="102"/>
      <c r="Y413" s="59"/>
    </row>
    <row r="414" s="17" customFormat="1" ht="15" spans="1:25">
      <c r="A414" s="101"/>
      <c r="B414" s="283"/>
      <c r="C414" s="102">
        <f t="shared" si="6"/>
        <v>0</v>
      </c>
      <c r="D414" s="102"/>
      <c r="E414" s="102"/>
      <c r="F414" s="102"/>
      <c r="G414" s="102"/>
      <c r="H414" s="102"/>
      <c r="I414" s="102"/>
      <c r="J414" s="102"/>
      <c r="K414" s="102"/>
      <c r="L414" s="102"/>
      <c r="M414" s="102"/>
      <c r="N414" s="102"/>
      <c r="O414" s="102"/>
      <c r="P414" s="102"/>
      <c r="Q414" s="102"/>
      <c r="R414" s="102"/>
      <c r="S414" s="102"/>
      <c r="T414" s="102"/>
      <c r="U414" s="102"/>
      <c r="V414" s="102"/>
      <c r="W414" s="102"/>
      <c r="X414" s="102"/>
      <c r="Y414" s="59"/>
    </row>
    <row r="415" s="17" customFormat="1" ht="15" spans="1:25">
      <c r="A415" s="101"/>
      <c r="B415" s="283"/>
      <c r="C415" s="102">
        <f t="shared" si="6"/>
        <v>0</v>
      </c>
      <c r="D415" s="102"/>
      <c r="E415" s="102"/>
      <c r="F415" s="102"/>
      <c r="G415" s="102"/>
      <c r="H415" s="102"/>
      <c r="I415" s="102"/>
      <c r="J415" s="102"/>
      <c r="K415" s="102"/>
      <c r="L415" s="102"/>
      <c r="M415" s="102"/>
      <c r="N415" s="102"/>
      <c r="O415" s="102"/>
      <c r="P415" s="102"/>
      <c r="Q415" s="102"/>
      <c r="R415" s="102"/>
      <c r="S415" s="102"/>
      <c r="T415" s="102"/>
      <c r="U415" s="102"/>
      <c r="V415" s="102"/>
      <c r="W415" s="102"/>
      <c r="X415" s="102"/>
      <c r="Y415" s="59"/>
    </row>
    <row r="416" s="17" customFormat="1" ht="15" spans="1:25">
      <c r="A416" s="101"/>
      <c r="B416" s="283"/>
      <c r="C416" s="102">
        <f t="shared" si="6"/>
        <v>0</v>
      </c>
      <c r="D416" s="102"/>
      <c r="E416" s="102"/>
      <c r="F416" s="102"/>
      <c r="G416" s="102"/>
      <c r="H416" s="102"/>
      <c r="I416" s="102"/>
      <c r="J416" s="102"/>
      <c r="K416" s="102"/>
      <c r="L416" s="102"/>
      <c r="M416" s="102"/>
      <c r="N416" s="102"/>
      <c r="O416" s="102"/>
      <c r="P416" s="102"/>
      <c r="Q416" s="102"/>
      <c r="R416" s="102"/>
      <c r="S416" s="102"/>
      <c r="T416" s="102"/>
      <c r="U416" s="102"/>
      <c r="V416" s="102"/>
      <c r="W416" s="102"/>
      <c r="X416" s="102"/>
      <c r="Y416" s="59"/>
    </row>
    <row r="417" s="17" customFormat="1" ht="15" spans="1:25">
      <c r="A417" s="101"/>
      <c r="B417" s="283"/>
      <c r="C417" s="102">
        <f t="shared" si="6"/>
        <v>0</v>
      </c>
      <c r="D417" s="102"/>
      <c r="E417" s="102"/>
      <c r="F417" s="102"/>
      <c r="G417" s="102"/>
      <c r="H417" s="102"/>
      <c r="I417" s="102"/>
      <c r="J417" s="102"/>
      <c r="K417" s="102"/>
      <c r="L417" s="102"/>
      <c r="M417" s="102"/>
      <c r="N417" s="102"/>
      <c r="O417" s="102"/>
      <c r="P417" s="102"/>
      <c r="Q417" s="102"/>
      <c r="R417" s="102"/>
      <c r="S417" s="102"/>
      <c r="T417" s="102"/>
      <c r="U417" s="102"/>
      <c r="V417" s="102"/>
      <c r="W417" s="102"/>
      <c r="X417" s="102"/>
      <c r="Y417" s="59"/>
    </row>
    <row r="418" s="17" customFormat="1" ht="15" spans="1:25">
      <c r="A418" s="101"/>
      <c r="B418" s="283"/>
      <c r="C418" s="102">
        <f t="shared" si="6"/>
        <v>0</v>
      </c>
      <c r="D418" s="102"/>
      <c r="E418" s="102"/>
      <c r="F418" s="102"/>
      <c r="G418" s="102"/>
      <c r="H418" s="102"/>
      <c r="I418" s="102"/>
      <c r="J418" s="102"/>
      <c r="K418" s="102"/>
      <c r="L418" s="102"/>
      <c r="M418" s="102"/>
      <c r="N418" s="102"/>
      <c r="O418" s="102"/>
      <c r="P418" s="102"/>
      <c r="Q418" s="102"/>
      <c r="R418" s="102"/>
      <c r="S418" s="102"/>
      <c r="T418" s="102"/>
      <c r="U418" s="102"/>
      <c r="V418" s="102"/>
      <c r="W418" s="102"/>
      <c r="X418" s="102"/>
      <c r="Y418" s="59"/>
    </row>
    <row r="419" s="17" customFormat="1" ht="15" spans="1:25">
      <c r="A419" s="101"/>
      <c r="B419" s="283"/>
      <c r="C419" s="102">
        <f t="shared" si="6"/>
        <v>0</v>
      </c>
      <c r="D419" s="102"/>
      <c r="E419" s="102"/>
      <c r="F419" s="102"/>
      <c r="G419" s="102"/>
      <c r="H419" s="102"/>
      <c r="I419" s="102"/>
      <c r="J419" s="102"/>
      <c r="K419" s="102"/>
      <c r="L419" s="102"/>
      <c r="M419" s="102"/>
      <c r="N419" s="102"/>
      <c r="O419" s="102"/>
      <c r="P419" s="102"/>
      <c r="Q419" s="102"/>
      <c r="R419" s="102"/>
      <c r="S419" s="102"/>
      <c r="T419" s="102"/>
      <c r="U419" s="102"/>
      <c r="V419" s="102"/>
      <c r="W419" s="102"/>
      <c r="X419" s="102"/>
      <c r="Y419" s="59"/>
    </row>
    <row r="420" s="17" customFormat="1" ht="15" spans="1:25">
      <c r="A420" s="101"/>
      <c r="B420" s="283"/>
      <c r="C420" s="102">
        <f t="shared" si="6"/>
        <v>0</v>
      </c>
      <c r="D420" s="102"/>
      <c r="E420" s="102"/>
      <c r="F420" s="102"/>
      <c r="G420" s="102"/>
      <c r="H420" s="102"/>
      <c r="I420" s="102"/>
      <c r="J420" s="102"/>
      <c r="K420" s="102"/>
      <c r="L420" s="102"/>
      <c r="M420" s="102"/>
      <c r="N420" s="102"/>
      <c r="O420" s="102"/>
      <c r="P420" s="102"/>
      <c r="Q420" s="102"/>
      <c r="R420" s="102"/>
      <c r="S420" s="102"/>
      <c r="T420" s="102"/>
      <c r="U420" s="102"/>
      <c r="V420" s="102"/>
      <c r="W420" s="102"/>
      <c r="X420" s="102"/>
      <c r="Y420" s="59"/>
    </row>
    <row r="421" s="17" customFormat="1" ht="15" spans="1:25">
      <c r="A421" s="101"/>
      <c r="B421" s="283"/>
      <c r="C421" s="102">
        <f t="shared" si="6"/>
        <v>0</v>
      </c>
      <c r="D421" s="102"/>
      <c r="E421" s="102"/>
      <c r="F421" s="102"/>
      <c r="G421" s="102"/>
      <c r="H421" s="102"/>
      <c r="I421" s="102"/>
      <c r="J421" s="102"/>
      <c r="K421" s="102"/>
      <c r="L421" s="102"/>
      <c r="M421" s="102"/>
      <c r="N421" s="102"/>
      <c r="O421" s="102"/>
      <c r="P421" s="102"/>
      <c r="Q421" s="102"/>
      <c r="R421" s="102"/>
      <c r="S421" s="102"/>
      <c r="T421" s="102"/>
      <c r="U421" s="102"/>
      <c r="V421" s="102"/>
      <c r="W421" s="102"/>
      <c r="X421" s="102"/>
      <c r="Y421" s="59"/>
    </row>
    <row r="422" s="17" customFormat="1" ht="15" spans="1:25">
      <c r="A422" s="101"/>
      <c r="B422" s="283"/>
      <c r="C422" s="102">
        <f t="shared" si="6"/>
        <v>0</v>
      </c>
      <c r="D422" s="102"/>
      <c r="E422" s="102"/>
      <c r="F422" s="102"/>
      <c r="G422" s="102"/>
      <c r="H422" s="102"/>
      <c r="I422" s="102"/>
      <c r="J422" s="102"/>
      <c r="K422" s="102"/>
      <c r="L422" s="102"/>
      <c r="M422" s="102"/>
      <c r="N422" s="102"/>
      <c r="O422" s="102"/>
      <c r="P422" s="102"/>
      <c r="Q422" s="102"/>
      <c r="R422" s="102"/>
      <c r="S422" s="102"/>
      <c r="T422" s="102"/>
      <c r="U422" s="102"/>
      <c r="V422" s="102"/>
      <c r="W422" s="102"/>
      <c r="X422" s="102"/>
      <c r="Y422" s="59"/>
    </row>
    <row r="423" s="17" customFormat="1" ht="15" spans="1:25">
      <c r="A423" s="101"/>
      <c r="B423" s="283"/>
      <c r="C423" s="102">
        <f t="shared" si="6"/>
        <v>0</v>
      </c>
      <c r="D423" s="102"/>
      <c r="E423" s="102"/>
      <c r="F423" s="102"/>
      <c r="G423" s="102"/>
      <c r="H423" s="102"/>
      <c r="I423" s="102"/>
      <c r="J423" s="102"/>
      <c r="K423" s="102"/>
      <c r="L423" s="102"/>
      <c r="M423" s="102"/>
      <c r="N423" s="102"/>
      <c r="O423" s="102"/>
      <c r="P423" s="102"/>
      <c r="Q423" s="102"/>
      <c r="R423" s="102"/>
      <c r="S423" s="102"/>
      <c r="T423" s="102"/>
      <c r="U423" s="102"/>
      <c r="V423" s="102"/>
      <c r="W423" s="102"/>
      <c r="X423" s="102"/>
      <c r="Y423" s="59"/>
    </row>
    <row r="424" s="17" customFormat="1" ht="15" spans="1:25">
      <c r="A424" s="101"/>
      <c r="B424" s="283"/>
      <c r="C424" s="102">
        <f t="shared" si="6"/>
        <v>0</v>
      </c>
      <c r="D424" s="102"/>
      <c r="E424" s="102"/>
      <c r="F424" s="102"/>
      <c r="G424" s="102"/>
      <c r="H424" s="102"/>
      <c r="I424" s="102"/>
      <c r="J424" s="102"/>
      <c r="K424" s="102"/>
      <c r="L424" s="102"/>
      <c r="M424" s="102"/>
      <c r="N424" s="102"/>
      <c r="O424" s="102"/>
      <c r="P424" s="102"/>
      <c r="Q424" s="102"/>
      <c r="R424" s="102"/>
      <c r="S424" s="102"/>
      <c r="T424" s="102"/>
      <c r="U424" s="102"/>
      <c r="V424" s="102"/>
      <c r="W424" s="102"/>
      <c r="X424" s="102"/>
      <c r="Y424" s="59"/>
    </row>
    <row r="425" s="17" customFormat="1" ht="15" spans="1:25">
      <c r="A425" s="101"/>
      <c r="B425" s="283"/>
      <c r="C425" s="102">
        <f t="shared" si="6"/>
        <v>0</v>
      </c>
      <c r="D425" s="102"/>
      <c r="E425" s="102"/>
      <c r="F425" s="102"/>
      <c r="G425" s="102"/>
      <c r="H425" s="102"/>
      <c r="I425" s="102"/>
      <c r="J425" s="102"/>
      <c r="K425" s="102"/>
      <c r="L425" s="102"/>
      <c r="M425" s="102"/>
      <c r="N425" s="102"/>
      <c r="O425" s="102"/>
      <c r="P425" s="102"/>
      <c r="Q425" s="102"/>
      <c r="R425" s="102"/>
      <c r="S425" s="102"/>
      <c r="T425" s="102"/>
      <c r="U425" s="102"/>
      <c r="V425" s="102"/>
      <c r="W425" s="102"/>
      <c r="X425" s="102"/>
      <c r="Y425" s="59"/>
    </row>
    <row r="426" s="17" customFormat="1" ht="15" spans="1:25">
      <c r="A426" s="101"/>
      <c r="B426" s="283"/>
      <c r="C426" s="102">
        <f t="shared" si="6"/>
        <v>0</v>
      </c>
      <c r="D426" s="102"/>
      <c r="E426" s="102"/>
      <c r="F426" s="102"/>
      <c r="G426" s="102"/>
      <c r="H426" s="102"/>
      <c r="I426" s="102"/>
      <c r="J426" s="102"/>
      <c r="K426" s="102"/>
      <c r="L426" s="102"/>
      <c r="M426" s="102"/>
      <c r="N426" s="102"/>
      <c r="O426" s="102"/>
      <c r="P426" s="102"/>
      <c r="Q426" s="102"/>
      <c r="R426" s="102"/>
      <c r="S426" s="102"/>
      <c r="T426" s="102"/>
      <c r="U426" s="102"/>
      <c r="V426" s="102"/>
      <c r="W426" s="102"/>
      <c r="X426" s="102"/>
      <c r="Y426" s="59"/>
    </row>
    <row r="427" s="17" customFormat="1" ht="15" spans="1:25">
      <c r="A427" s="101"/>
      <c r="B427" s="283"/>
      <c r="C427" s="102">
        <f t="shared" ref="C427:C490" si="7">SUM(D427:X427)</f>
        <v>0</v>
      </c>
      <c r="D427" s="102"/>
      <c r="E427" s="102"/>
      <c r="F427" s="102"/>
      <c r="G427" s="102"/>
      <c r="H427" s="102"/>
      <c r="I427" s="102"/>
      <c r="J427" s="102"/>
      <c r="K427" s="102"/>
      <c r="L427" s="102"/>
      <c r="M427" s="102"/>
      <c r="N427" s="102"/>
      <c r="O427" s="102"/>
      <c r="P427" s="102"/>
      <c r="Q427" s="102"/>
      <c r="R427" s="102"/>
      <c r="S427" s="102"/>
      <c r="T427" s="102"/>
      <c r="U427" s="102"/>
      <c r="V427" s="102"/>
      <c r="W427" s="102"/>
      <c r="X427" s="102"/>
      <c r="Y427" s="59"/>
    </row>
    <row r="428" s="17" customFormat="1" ht="15" spans="1:25">
      <c r="A428" s="101"/>
      <c r="B428" s="283"/>
      <c r="C428" s="102">
        <f t="shared" si="7"/>
        <v>0</v>
      </c>
      <c r="D428" s="102"/>
      <c r="E428" s="102"/>
      <c r="F428" s="102"/>
      <c r="G428" s="102"/>
      <c r="H428" s="102"/>
      <c r="I428" s="102"/>
      <c r="J428" s="102"/>
      <c r="K428" s="102"/>
      <c r="L428" s="102"/>
      <c r="M428" s="102"/>
      <c r="N428" s="102"/>
      <c r="O428" s="102"/>
      <c r="P428" s="102"/>
      <c r="Q428" s="102"/>
      <c r="R428" s="102"/>
      <c r="S428" s="102"/>
      <c r="T428" s="102"/>
      <c r="U428" s="102"/>
      <c r="V428" s="102"/>
      <c r="W428" s="102"/>
      <c r="X428" s="102"/>
      <c r="Y428" s="59"/>
    </row>
    <row r="429" s="17" customFormat="1" ht="15" spans="1:25">
      <c r="A429" s="101"/>
      <c r="B429" s="283"/>
      <c r="C429" s="102">
        <f t="shared" si="7"/>
        <v>0</v>
      </c>
      <c r="D429" s="102"/>
      <c r="E429" s="102"/>
      <c r="F429" s="102"/>
      <c r="G429" s="102"/>
      <c r="H429" s="102"/>
      <c r="I429" s="102"/>
      <c r="J429" s="102"/>
      <c r="K429" s="102"/>
      <c r="L429" s="102"/>
      <c r="M429" s="102"/>
      <c r="N429" s="102"/>
      <c r="O429" s="102"/>
      <c r="P429" s="102"/>
      <c r="Q429" s="102"/>
      <c r="R429" s="102"/>
      <c r="S429" s="102"/>
      <c r="T429" s="102"/>
      <c r="U429" s="102"/>
      <c r="V429" s="102"/>
      <c r="W429" s="102"/>
      <c r="X429" s="102"/>
      <c r="Y429" s="59"/>
    </row>
    <row r="430" s="17" customFormat="1" ht="15" spans="1:25">
      <c r="A430" s="101"/>
      <c r="B430" s="283"/>
      <c r="C430" s="102">
        <f t="shared" si="7"/>
        <v>0</v>
      </c>
      <c r="D430" s="102"/>
      <c r="E430" s="102"/>
      <c r="F430" s="102"/>
      <c r="G430" s="102"/>
      <c r="H430" s="102"/>
      <c r="I430" s="102"/>
      <c r="J430" s="102"/>
      <c r="K430" s="102"/>
      <c r="L430" s="102"/>
      <c r="M430" s="102"/>
      <c r="N430" s="102"/>
      <c r="O430" s="102"/>
      <c r="P430" s="102"/>
      <c r="Q430" s="102"/>
      <c r="R430" s="102"/>
      <c r="S430" s="102"/>
      <c r="T430" s="102"/>
      <c r="U430" s="102"/>
      <c r="V430" s="102"/>
      <c r="W430" s="102"/>
      <c r="X430" s="102"/>
      <c r="Y430" s="59"/>
    </row>
    <row r="431" s="17" customFormat="1" ht="15" spans="1:25">
      <c r="A431" s="101"/>
      <c r="B431" s="283"/>
      <c r="C431" s="102">
        <f t="shared" si="7"/>
        <v>0</v>
      </c>
      <c r="D431" s="102"/>
      <c r="E431" s="102"/>
      <c r="F431" s="102"/>
      <c r="G431" s="102"/>
      <c r="H431" s="102"/>
      <c r="I431" s="102"/>
      <c r="J431" s="102"/>
      <c r="K431" s="102"/>
      <c r="L431" s="102"/>
      <c r="M431" s="102"/>
      <c r="N431" s="102"/>
      <c r="O431" s="102"/>
      <c r="P431" s="102"/>
      <c r="Q431" s="102"/>
      <c r="R431" s="102"/>
      <c r="S431" s="102"/>
      <c r="T431" s="102"/>
      <c r="U431" s="102"/>
      <c r="V431" s="102"/>
      <c r="W431" s="102"/>
      <c r="X431" s="102"/>
      <c r="Y431" s="59"/>
    </row>
    <row r="432" s="17" customFormat="1" ht="15" spans="1:25">
      <c r="A432" s="101"/>
      <c r="B432" s="283"/>
      <c r="C432" s="102">
        <f t="shared" si="7"/>
        <v>0</v>
      </c>
      <c r="D432" s="102"/>
      <c r="E432" s="102"/>
      <c r="F432" s="102"/>
      <c r="G432" s="102"/>
      <c r="H432" s="102"/>
      <c r="I432" s="102"/>
      <c r="J432" s="102"/>
      <c r="K432" s="102"/>
      <c r="L432" s="102"/>
      <c r="M432" s="102"/>
      <c r="N432" s="102"/>
      <c r="O432" s="102"/>
      <c r="P432" s="102"/>
      <c r="Q432" s="102"/>
      <c r="R432" s="102"/>
      <c r="S432" s="102"/>
      <c r="T432" s="102"/>
      <c r="U432" s="102"/>
      <c r="V432" s="102"/>
      <c r="W432" s="102"/>
      <c r="X432" s="102"/>
      <c r="Y432" s="59"/>
    </row>
    <row r="433" s="17" customFormat="1" ht="15" spans="1:25">
      <c r="A433" s="101"/>
      <c r="B433" s="283"/>
      <c r="C433" s="102">
        <f t="shared" si="7"/>
        <v>0</v>
      </c>
      <c r="D433" s="102"/>
      <c r="E433" s="102"/>
      <c r="F433" s="102"/>
      <c r="G433" s="102"/>
      <c r="H433" s="102"/>
      <c r="I433" s="102"/>
      <c r="J433" s="102"/>
      <c r="K433" s="102"/>
      <c r="L433" s="102"/>
      <c r="M433" s="102"/>
      <c r="N433" s="102"/>
      <c r="O433" s="102"/>
      <c r="P433" s="102"/>
      <c r="Q433" s="102"/>
      <c r="R433" s="102"/>
      <c r="S433" s="102"/>
      <c r="T433" s="102"/>
      <c r="U433" s="102"/>
      <c r="V433" s="102"/>
      <c r="W433" s="102"/>
      <c r="X433" s="102"/>
      <c r="Y433" s="59"/>
    </row>
    <row r="434" s="17" customFormat="1" ht="15" spans="1:25">
      <c r="A434" s="101"/>
      <c r="B434" s="283"/>
      <c r="C434" s="102">
        <f t="shared" si="7"/>
        <v>0</v>
      </c>
      <c r="D434" s="102"/>
      <c r="E434" s="102"/>
      <c r="F434" s="102"/>
      <c r="G434" s="102"/>
      <c r="H434" s="102"/>
      <c r="I434" s="102"/>
      <c r="J434" s="102"/>
      <c r="K434" s="102"/>
      <c r="L434" s="102"/>
      <c r="M434" s="102"/>
      <c r="N434" s="102"/>
      <c r="O434" s="102"/>
      <c r="P434" s="102"/>
      <c r="Q434" s="102"/>
      <c r="R434" s="102"/>
      <c r="S434" s="102"/>
      <c r="T434" s="102"/>
      <c r="U434" s="102"/>
      <c r="V434" s="102"/>
      <c r="W434" s="102"/>
      <c r="X434" s="102"/>
      <c r="Y434" s="59"/>
    </row>
    <row r="435" s="17" customFormat="1" ht="15" spans="1:25">
      <c r="A435" s="101"/>
      <c r="B435" s="283"/>
      <c r="C435" s="102">
        <f t="shared" si="7"/>
        <v>0</v>
      </c>
      <c r="D435" s="102"/>
      <c r="E435" s="102"/>
      <c r="F435" s="102"/>
      <c r="G435" s="102"/>
      <c r="H435" s="102"/>
      <c r="I435" s="102"/>
      <c r="J435" s="102"/>
      <c r="K435" s="102"/>
      <c r="L435" s="102"/>
      <c r="M435" s="102"/>
      <c r="N435" s="102"/>
      <c r="O435" s="102"/>
      <c r="P435" s="102"/>
      <c r="Q435" s="102"/>
      <c r="R435" s="102"/>
      <c r="S435" s="102"/>
      <c r="T435" s="102"/>
      <c r="U435" s="102"/>
      <c r="V435" s="102"/>
      <c r="W435" s="102"/>
      <c r="X435" s="102"/>
      <c r="Y435" s="59"/>
    </row>
    <row r="436" s="17" customFormat="1" ht="15" spans="1:25">
      <c r="A436" s="101"/>
      <c r="B436" s="283"/>
      <c r="C436" s="102">
        <f t="shared" si="7"/>
        <v>0</v>
      </c>
      <c r="D436" s="102"/>
      <c r="E436" s="102"/>
      <c r="F436" s="102"/>
      <c r="G436" s="102"/>
      <c r="H436" s="102"/>
      <c r="I436" s="102"/>
      <c r="J436" s="102"/>
      <c r="K436" s="102"/>
      <c r="L436" s="102"/>
      <c r="M436" s="102"/>
      <c r="N436" s="102"/>
      <c r="O436" s="102"/>
      <c r="P436" s="102"/>
      <c r="Q436" s="102"/>
      <c r="R436" s="102"/>
      <c r="S436" s="102"/>
      <c r="T436" s="102"/>
      <c r="U436" s="102"/>
      <c r="V436" s="102"/>
      <c r="W436" s="102"/>
      <c r="X436" s="102"/>
      <c r="Y436" s="59"/>
    </row>
    <row r="437" s="17" customFormat="1" ht="15" spans="1:25">
      <c r="A437" s="101"/>
      <c r="B437" s="283"/>
      <c r="C437" s="102">
        <f t="shared" si="7"/>
        <v>0</v>
      </c>
      <c r="D437" s="102"/>
      <c r="E437" s="102"/>
      <c r="F437" s="102"/>
      <c r="G437" s="102"/>
      <c r="H437" s="102"/>
      <c r="I437" s="102"/>
      <c r="J437" s="102"/>
      <c r="K437" s="102"/>
      <c r="L437" s="102"/>
      <c r="M437" s="102"/>
      <c r="N437" s="102"/>
      <c r="O437" s="102"/>
      <c r="P437" s="102"/>
      <c r="Q437" s="102"/>
      <c r="R437" s="102"/>
      <c r="S437" s="102"/>
      <c r="T437" s="102"/>
      <c r="U437" s="102"/>
      <c r="V437" s="102"/>
      <c r="W437" s="102"/>
      <c r="X437" s="102"/>
      <c r="Y437" s="59"/>
    </row>
    <row r="438" s="17" customFormat="1" ht="15" spans="1:25">
      <c r="A438" s="101"/>
      <c r="B438" s="283"/>
      <c r="C438" s="102">
        <f t="shared" si="7"/>
        <v>0</v>
      </c>
      <c r="D438" s="102"/>
      <c r="E438" s="102"/>
      <c r="F438" s="102"/>
      <c r="G438" s="102"/>
      <c r="H438" s="102"/>
      <c r="I438" s="102"/>
      <c r="J438" s="102"/>
      <c r="K438" s="102"/>
      <c r="L438" s="102"/>
      <c r="M438" s="102"/>
      <c r="N438" s="102"/>
      <c r="O438" s="102"/>
      <c r="P438" s="102"/>
      <c r="Q438" s="102"/>
      <c r="R438" s="102"/>
      <c r="S438" s="102"/>
      <c r="T438" s="102"/>
      <c r="U438" s="102"/>
      <c r="V438" s="102"/>
      <c r="W438" s="102"/>
      <c r="X438" s="102"/>
      <c r="Y438" s="59"/>
    </row>
    <row r="439" s="17" customFormat="1" ht="15" spans="1:25">
      <c r="A439" s="101"/>
      <c r="B439" s="283"/>
      <c r="C439" s="102">
        <f t="shared" si="7"/>
        <v>0</v>
      </c>
      <c r="D439" s="102"/>
      <c r="E439" s="102"/>
      <c r="F439" s="102"/>
      <c r="G439" s="102"/>
      <c r="H439" s="102"/>
      <c r="I439" s="102"/>
      <c r="J439" s="102"/>
      <c r="K439" s="102"/>
      <c r="L439" s="102"/>
      <c r="M439" s="102"/>
      <c r="N439" s="102"/>
      <c r="O439" s="102"/>
      <c r="P439" s="102"/>
      <c r="Q439" s="102"/>
      <c r="R439" s="102"/>
      <c r="S439" s="102"/>
      <c r="T439" s="102"/>
      <c r="U439" s="102"/>
      <c r="V439" s="102"/>
      <c r="W439" s="102"/>
      <c r="X439" s="102"/>
      <c r="Y439" s="59"/>
    </row>
    <row r="440" s="17" customFormat="1" ht="15" spans="1:25">
      <c r="A440" s="101"/>
      <c r="B440" s="283"/>
      <c r="C440" s="102">
        <f t="shared" si="7"/>
        <v>0</v>
      </c>
      <c r="D440" s="102"/>
      <c r="E440" s="102"/>
      <c r="F440" s="102"/>
      <c r="G440" s="102"/>
      <c r="H440" s="102"/>
      <c r="I440" s="102"/>
      <c r="J440" s="102"/>
      <c r="K440" s="102"/>
      <c r="L440" s="102"/>
      <c r="M440" s="102"/>
      <c r="N440" s="102"/>
      <c r="O440" s="102"/>
      <c r="P440" s="102"/>
      <c r="Q440" s="102"/>
      <c r="R440" s="102"/>
      <c r="S440" s="102"/>
      <c r="T440" s="102"/>
      <c r="U440" s="102"/>
      <c r="V440" s="102"/>
      <c r="W440" s="102"/>
      <c r="X440" s="102"/>
      <c r="Y440" s="59"/>
    </row>
    <row r="441" s="17" customFormat="1" ht="15" spans="1:25">
      <c r="A441" s="101"/>
      <c r="B441" s="283"/>
      <c r="C441" s="102">
        <f t="shared" si="7"/>
        <v>0</v>
      </c>
      <c r="D441" s="102"/>
      <c r="E441" s="102"/>
      <c r="F441" s="102"/>
      <c r="G441" s="102"/>
      <c r="H441" s="102"/>
      <c r="I441" s="102"/>
      <c r="J441" s="102"/>
      <c r="K441" s="102"/>
      <c r="L441" s="102"/>
      <c r="M441" s="102"/>
      <c r="N441" s="102"/>
      <c r="O441" s="102"/>
      <c r="P441" s="102"/>
      <c r="Q441" s="102"/>
      <c r="R441" s="102"/>
      <c r="S441" s="102"/>
      <c r="T441" s="102"/>
      <c r="U441" s="102"/>
      <c r="V441" s="102"/>
      <c r="W441" s="102"/>
      <c r="X441" s="102"/>
      <c r="Y441" s="59"/>
    </row>
    <row r="442" s="17" customFormat="1" ht="15" spans="1:25">
      <c r="A442" s="101"/>
      <c r="B442" s="283"/>
      <c r="C442" s="102">
        <f t="shared" si="7"/>
        <v>0</v>
      </c>
      <c r="D442" s="102"/>
      <c r="E442" s="102"/>
      <c r="F442" s="102"/>
      <c r="G442" s="102"/>
      <c r="H442" s="102"/>
      <c r="I442" s="102"/>
      <c r="J442" s="102"/>
      <c r="K442" s="102"/>
      <c r="L442" s="102"/>
      <c r="M442" s="102"/>
      <c r="N442" s="102"/>
      <c r="O442" s="102"/>
      <c r="P442" s="102"/>
      <c r="Q442" s="102"/>
      <c r="R442" s="102"/>
      <c r="S442" s="102"/>
      <c r="T442" s="102"/>
      <c r="U442" s="102"/>
      <c r="V442" s="102"/>
      <c r="W442" s="102"/>
      <c r="X442" s="102"/>
      <c r="Y442" s="59"/>
    </row>
    <row r="443" s="17" customFormat="1" ht="15" spans="1:25">
      <c r="A443" s="101"/>
      <c r="B443" s="283"/>
      <c r="C443" s="102">
        <f t="shared" si="7"/>
        <v>0</v>
      </c>
      <c r="D443" s="102"/>
      <c r="E443" s="102"/>
      <c r="F443" s="102"/>
      <c r="G443" s="102"/>
      <c r="H443" s="102"/>
      <c r="I443" s="102"/>
      <c r="J443" s="102"/>
      <c r="K443" s="102"/>
      <c r="L443" s="102"/>
      <c r="M443" s="102"/>
      <c r="N443" s="102"/>
      <c r="O443" s="102"/>
      <c r="P443" s="102"/>
      <c r="Q443" s="102"/>
      <c r="R443" s="102"/>
      <c r="S443" s="102"/>
      <c r="T443" s="102"/>
      <c r="U443" s="102"/>
      <c r="V443" s="102"/>
      <c r="W443" s="102"/>
      <c r="X443" s="102"/>
      <c r="Y443" s="59"/>
    </row>
    <row r="444" s="17" customFormat="1" ht="15" spans="1:25">
      <c r="A444" s="101"/>
      <c r="B444" s="283"/>
      <c r="C444" s="102">
        <f t="shared" si="7"/>
        <v>0</v>
      </c>
      <c r="D444" s="102"/>
      <c r="E444" s="102"/>
      <c r="F444" s="102"/>
      <c r="G444" s="102"/>
      <c r="H444" s="102"/>
      <c r="I444" s="102"/>
      <c r="J444" s="102"/>
      <c r="K444" s="102"/>
      <c r="L444" s="102"/>
      <c r="M444" s="102"/>
      <c r="N444" s="102"/>
      <c r="O444" s="102"/>
      <c r="P444" s="102"/>
      <c r="Q444" s="102"/>
      <c r="R444" s="102"/>
      <c r="S444" s="102"/>
      <c r="T444" s="102"/>
      <c r="U444" s="102"/>
      <c r="V444" s="102"/>
      <c r="W444" s="102"/>
      <c r="X444" s="102"/>
      <c r="Y444" s="59"/>
    </row>
    <row r="445" s="17" customFormat="1" ht="15" spans="1:25">
      <c r="A445" s="101"/>
      <c r="B445" s="283"/>
      <c r="C445" s="102">
        <f t="shared" si="7"/>
        <v>0</v>
      </c>
      <c r="D445" s="102"/>
      <c r="E445" s="102"/>
      <c r="F445" s="102"/>
      <c r="G445" s="102"/>
      <c r="H445" s="102"/>
      <c r="I445" s="102"/>
      <c r="J445" s="102"/>
      <c r="K445" s="102"/>
      <c r="L445" s="102"/>
      <c r="M445" s="102"/>
      <c r="N445" s="102"/>
      <c r="O445" s="102"/>
      <c r="P445" s="102"/>
      <c r="Q445" s="102"/>
      <c r="R445" s="102"/>
      <c r="S445" s="102"/>
      <c r="T445" s="102"/>
      <c r="U445" s="102"/>
      <c r="V445" s="102"/>
      <c r="W445" s="102"/>
      <c r="X445" s="102"/>
      <c r="Y445" s="59"/>
    </row>
    <row r="446" s="17" customFormat="1" ht="15" spans="1:25">
      <c r="A446" s="101"/>
      <c r="B446" s="283"/>
      <c r="C446" s="102">
        <f t="shared" si="7"/>
        <v>0</v>
      </c>
      <c r="D446" s="102"/>
      <c r="E446" s="102"/>
      <c r="F446" s="102"/>
      <c r="G446" s="102"/>
      <c r="H446" s="102"/>
      <c r="I446" s="102"/>
      <c r="J446" s="102"/>
      <c r="K446" s="102"/>
      <c r="L446" s="102"/>
      <c r="M446" s="102"/>
      <c r="N446" s="102"/>
      <c r="O446" s="102"/>
      <c r="P446" s="102"/>
      <c r="Q446" s="102"/>
      <c r="R446" s="102"/>
      <c r="S446" s="102"/>
      <c r="T446" s="102"/>
      <c r="U446" s="102"/>
      <c r="V446" s="102"/>
      <c r="W446" s="102"/>
      <c r="X446" s="102"/>
      <c r="Y446" s="59"/>
    </row>
    <row r="447" s="17" customFormat="1" ht="15" spans="1:25">
      <c r="A447" s="101"/>
      <c r="B447" s="283"/>
      <c r="C447" s="102">
        <f t="shared" si="7"/>
        <v>0</v>
      </c>
      <c r="D447" s="102"/>
      <c r="E447" s="102"/>
      <c r="F447" s="102"/>
      <c r="G447" s="102"/>
      <c r="H447" s="102"/>
      <c r="I447" s="102"/>
      <c r="J447" s="102"/>
      <c r="K447" s="102"/>
      <c r="L447" s="102"/>
      <c r="M447" s="102"/>
      <c r="N447" s="102"/>
      <c r="O447" s="102"/>
      <c r="P447" s="102"/>
      <c r="Q447" s="102"/>
      <c r="R447" s="102"/>
      <c r="S447" s="102"/>
      <c r="T447" s="102"/>
      <c r="U447" s="102"/>
      <c r="V447" s="102"/>
      <c r="W447" s="102"/>
      <c r="X447" s="102"/>
      <c r="Y447" s="59"/>
    </row>
    <row r="448" s="17" customFormat="1" ht="15" spans="1:25">
      <c r="A448" s="101"/>
      <c r="B448" s="283"/>
      <c r="C448" s="102">
        <f t="shared" si="7"/>
        <v>0</v>
      </c>
      <c r="D448" s="102"/>
      <c r="E448" s="102"/>
      <c r="F448" s="102"/>
      <c r="G448" s="102"/>
      <c r="H448" s="102"/>
      <c r="I448" s="102"/>
      <c r="J448" s="102"/>
      <c r="K448" s="102"/>
      <c r="L448" s="102"/>
      <c r="M448" s="102"/>
      <c r="N448" s="102"/>
      <c r="O448" s="102"/>
      <c r="P448" s="102"/>
      <c r="Q448" s="102"/>
      <c r="R448" s="102"/>
      <c r="S448" s="102"/>
      <c r="T448" s="102"/>
      <c r="U448" s="102"/>
      <c r="V448" s="102"/>
      <c r="W448" s="102"/>
      <c r="X448" s="102"/>
      <c r="Y448" s="59"/>
    </row>
    <row r="449" s="17" customFormat="1" ht="15" spans="1:25">
      <c r="A449" s="101"/>
      <c r="B449" s="283"/>
      <c r="C449" s="102">
        <f t="shared" si="7"/>
        <v>0</v>
      </c>
      <c r="D449" s="102"/>
      <c r="E449" s="102"/>
      <c r="F449" s="102"/>
      <c r="G449" s="102"/>
      <c r="H449" s="102"/>
      <c r="I449" s="102"/>
      <c r="J449" s="102"/>
      <c r="K449" s="102"/>
      <c r="L449" s="102"/>
      <c r="M449" s="102"/>
      <c r="N449" s="102"/>
      <c r="O449" s="102"/>
      <c r="P449" s="102"/>
      <c r="Q449" s="102"/>
      <c r="R449" s="102"/>
      <c r="S449" s="102"/>
      <c r="T449" s="102"/>
      <c r="U449" s="102"/>
      <c r="V449" s="102"/>
      <c r="W449" s="102"/>
      <c r="X449" s="102"/>
      <c r="Y449" s="59"/>
    </row>
    <row r="450" s="17" customFormat="1" ht="15" spans="1:25">
      <c r="A450" s="101"/>
      <c r="B450" s="283"/>
      <c r="C450" s="102">
        <f t="shared" si="7"/>
        <v>0</v>
      </c>
      <c r="D450" s="102"/>
      <c r="E450" s="102"/>
      <c r="F450" s="102"/>
      <c r="G450" s="102"/>
      <c r="H450" s="102"/>
      <c r="I450" s="102"/>
      <c r="J450" s="102"/>
      <c r="K450" s="102"/>
      <c r="L450" s="102"/>
      <c r="M450" s="102"/>
      <c r="N450" s="102"/>
      <c r="O450" s="102"/>
      <c r="P450" s="102"/>
      <c r="Q450" s="102"/>
      <c r="R450" s="102"/>
      <c r="S450" s="102"/>
      <c r="T450" s="102"/>
      <c r="U450" s="102"/>
      <c r="V450" s="102"/>
      <c r="W450" s="102"/>
      <c r="X450" s="102"/>
      <c r="Y450" s="59"/>
    </row>
    <row r="451" s="17" customFormat="1" ht="15" spans="1:25">
      <c r="A451" s="101"/>
      <c r="B451" s="283"/>
      <c r="C451" s="102">
        <f t="shared" si="7"/>
        <v>0</v>
      </c>
      <c r="D451" s="102"/>
      <c r="E451" s="102"/>
      <c r="F451" s="102"/>
      <c r="G451" s="102"/>
      <c r="H451" s="102"/>
      <c r="I451" s="102"/>
      <c r="J451" s="102"/>
      <c r="K451" s="102"/>
      <c r="L451" s="102"/>
      <c r="M451" s="102"/>
      <c r="N451" s="102"/>
      <c r="O451" s="102"/>
      <c r="P451" s="102"/>
      <c r="Q451" s="102"/>
      <c r="R451" s="102"/>
      <c r="S451" s="102"/>
      <c r="T451" s="102"/>
      <c r="U451" s="102"/>
      <c r="V451" s="102"/>
      <c r="W451" s="102"/>
      <c r="X451" s="102"/>
      <c r="Y451" s="59"/>
    </row>
    <row r="452" s="17" customFormat="1" ht="15" spans="1:25">
      <c r="A452" s="101"/>
      <c r="B452" s="283"/>
      <c r="C452" s="102">
        <f t="shared" si="7"/>
        <v>0</v>
      </c>
      <c r="D452" s="102"/>
      <c r="E452" s="102"/>
      <c r="F452" s="102"/>
      <c r="G452" s="102"/>
      <c r="H452" s="102"/>
      <c r="I452" s="102"/>
      <c r="J452" s="102"/>
      <c r="K452" s="102"/>
      <c r="L452" s="102"/>
      <c r="M452" s="102"/>
      <c r="N452" s="102"/>
      <c r="O452" s="102"/>
      <c r="P452" s="102"/>
      <c r="Q452" s="102"/>
      <c r="R452" s="102"/>
      <c r="S452" s="102"/>
      <c r="T452" s="102"/>
      <c r="U452" s="102"/>
      <c r="V452" s="102"/>
      <c r="W452" s="102"/>
      <c r="X452" s="102"/>
      <c r="Y452" s="59"/>
    </row>
    <row r="453" s="17" customFormat="1" ht="15" spans="1:25">
      <c r="A453" s="101"/>
      <c r="B453" s="283"/>
      <c r="C453" s="102">
        <f t="shared" si="7"/>
        <v>0</v>
      </c>
      <c r="D453" s="102"/>
      <c r="E453" s="102"/>
      <c r="F453" s="102"/>
      <c r="G453" s="102"/>
      <c r="H453" s="102"/>
      <c r="I453" s="102"/>
      <c r="J453" s="102"/>
      <c r="K453" s="102"/>
      <c r="L453" s="102"/>
      <c r="M453" s="102"/>
      <c r="N453" s="102"/>
      <c r="O453" s="102"/>
      <c r="P453" s="102"/>
      <c r="Q453" s="102"/>
      <c r="R453" s="102"/>
      <c r="S453" s="102"/>
      <c r="T453" s="102"/>
      <c r="U453" s="102"/>
      <c r="V453" s="102"/>
      <c r="W453" s="102"/>
      <c r="X453" s="102"/>
      <c r="Y453" s="59"/>
    </row>
    <row r="454" s="17" customFormat="1" ht="15" spans="1:25">
      <c r="A454" s="101"/>
      <c r="B454" s="283"/>
      <c r="C454" s="102">
        <f t="shared" si="7"/>
        <v>0</v>
      </c>
      <c r="D454" s="102"/>
      <c r="E454" s="102"/>
      <c r="F454" s="102"/>
      <c r="G454" s="102"/>
      <c r="H454" s="102"/>
      <c r="I454" s="102"/>
      <c r="J454" s="102"/>
      <c r="K454" s="102"/>
      <c r="L454" s="102"/>
      <c r="M454" s="102"/>
      <c r="N454" s="102"/>
      <c r="O454" s="102"/>
      <c r="P454" s="102"/>
      <c r="Q454" s="102"/>
      <c r="R454" s="102"/>
      <c r="S454" s="102"/>
      <c r="T454" s="102"/>
      <c r="U454" s="102"/>
      <c r="V454" s="102"/>
      <c r="W454" s="102"/>
      <c r="X454" s="102"/>
      <c r="Y454" s="59"/>
    </row>
    <row r="455" s="17" customFormat="1" ht="15" spans="1:25">
      <c r="A455" s="101"/>
      <c r="B455" s="283"/>
      <c r="C455" s="102">
        <f t="shared" si="7"/>
        <v>0</v>
      </c>
      <c r="D455" s="102"/>
      <c r="E455" s="102"/>
      <c r="F455" s="102"/>
      <c r="G455" s="102"/>
      <c r="H455" s="102"/>
      <c r="I455" s="102"/>
      <c r="J455" s="102"/>
      <c r="K455" s="102"/>
      <c r="L455" s="102"/>
      <c r="M455" s="102"/>
      <c r="N455" s="102"/>
      <c r="O455" s="102"/>
      <c r="P455" s="102"/>
      <c r="Q455" s="102"/>
      <c r="R455" s="102"/>
      <c r="S455" s="102"/>
      <c r="T455" s="102"/>
      <c r="U455" s="102"/>
      <c r="V455" s="102"/>
      <c r="W455" s="102"/>
      <c r="X455" s="102"/>
      <c r="Y455" s="59"/>
    </row>
    <row r="456" s="17" customFormat="1" ht="15" spans="1:25">
      <c r="A456" s="101"/>
      <c r="B456" s="283"/>
      <c r="C456" s="102">
        <f t="shared" si="7"/>
        <v>0</v>
      </c>
      <c r="D456" s="102"/>
      <c r="E456" s="102"/>
      <c r="F456" s="102"/>
      <c r="G456" s="102"/>
      <c r="H456" s="102"/>
      <c r="I456" s="102"/>
      <c r="J456" s="102"/>
      <c r="K456" s="102"/>
      <c r="L456" s="102"/>
      <c r="M456" s="102"/>
      <c r="N456" s="102"/>
      <c r="O456" s="102"/>
      <c r="P456" s="102"/>
      <c r="Q456" s="102"/>
      <c r="R456" s="102"/>
      <c r="S456" s="102"/>
      <c r="T456" s="102"/>
      <c r="U456" s="102"/>
      <c r="V456" s="102"/>
      <c r="W456" s="102"/>
      <c r="X456" s="102"/>
      <c r="Y456" s="59"/>
    </row>
    <row r="457" s="17" customFormat="1" ht="15" spans="1:25">
      <c r="A457" s="101"/>
      <c r="B457" s="283"/>
      <c r="C457" s="102">
        <f t="shared" si="7"/>
        <v>0</v>
      </c>
      <c r="D457" s="102"/>
      <c r="E457" s="102"/>
      <c r="F457" s="102"/>
      <c r="G457" s="102"/>
      <c r="H457" s="102"/>
      <c r="I457" s="102"/>
      <c r="J457" s="102"/>
      <c r="K457" s="102"/>
      <c r="L457" s="102"/>
      <c r="M457" s="102"/>
      <c r="N457" s="102"/>
      <c r="O457" s="102"/>
      <c r="P457" s="102"/>
      <c r="Q457" s="102"/>
      <c r="R457" s="102"/>
      <c r="S457" s="102"/>
      <c r="T457" s="102"/>
      <c r="U457" s="102"/>
      <c r="V457" s="102"/>
      <c r="W457" s="102"/>
      <c r="X457" s="102"/>
      <c r="Y457" s="59"/>
    </row>
    <row r="458" s="17" customFormat="1" ht="15" spans="1:25">
      <c r="A458" s="101"/>
      <c r="B458" s="283"/>
      <c r="C458" s="102">
        <f t="shared" si="7"/>
        <v>0</v>
      </c>
      <c r="D458" s="102"/>
      <c r="E458" s="102"/>
      <c r="F458" s="102"/>
      <c r="G458" s="102"/>
      <c r="H458" s="102"/>
      <c r="I458" s="102"/>
      <c r="J458" s="102"/>
      <c r="K458" s="102"/>
      <c r="L458" s="102"/>
      <c r="M458" s="102"/>
      <c r="N458" s="102"/>
      <c r="O458" s="102"/>
      <c r="P458" s="102"/>
      <c r="Q458" s="102"/>
      <c r="R458" s="102"/>
      <c r="S458" s="102"/>
      <c r="T458" s="102"/>
      <c r="U458" s="102"/>
      <c r="V458" s="102"/>
      <c r="W458" s="102"/>
      <c r="X458" s="102"/>
      <c r="Y458" s="59"/>
    </row>
    <row r="459" s="17" customFormat="1" ht="15" spans="1:25">
      <c r="A459" s="101"/>
      <c r="B459" s="283"/>
      <c r="C459" s="102">
        <f t="shared" si="7"/>
        <v>0</v>
      </c>
      <c r="D459" s="102"/>
      <c r="E459" s="102"/>
      <c r="F459" s="102"/>
      <c r="G459" s="102"/>
      <c r="H459" s="102"/>
      <c r="I459" s="102"/>
      <c r="J459" s="102"/>
      <c r="K459" s="102"/>
      <c r="L459" s="102"/>
      <c r="M459" s="102"/>
      <c r="N459" s="102"/>
      <c r="O459" s="102"/>
      <c r="P459" s="102"/>
      <c r="Q459" s="102"/>
      <c r="R459" s="102"/>
      <c r="S459" s="102"/>
      <c r="T459" s="102"/>
      <c r="U459" s="102"/>
      <c r="V459" s="102"/>
      <c r="W459" s="102"/>
      <c r="X459" s="102"/>
      <c r="Y459" s="59"/>
    </row>
    <row r="460" s="17" customFormat="1" ht="15" spans="1:25">
      <c r="A460" s="101"/>
      <c r="B460" s="283"/>
      <c r="C460" s="102">
        <f t="shared" si="7"/>
        <v>0</v>
      </c>
      <c r="D460" s="102"/>
      <c r="E460" s="102"/>
      <c r="F460" s="102"/>
      <c r="G460" s="102"/>
      <c r="H460" s="102"/>
      <c r="I460" s="102"/>
      <c r="J460" s="102"/>
      <c r="K460" s="102"/>
      <c r="L460" s="102"/>
      <c r="M460" s="102"/>
      <c r="N460" s="102"/>
      <c r="O460" s="102"/>
      <c r="P460" s="102"/>
      <c r="Q460" s="102"/>
      <c r="R460" s="102"/>
      <c r="S460" s="102"/>
      <c r="T460" s="102"/>
      <c r="U460" s="102"/>
      <c r="V460" s="102"/>
      <c r="W460" s="102"/>
      <c r="X460" s="102"/>
      <c r="Y460" s="59"/>
    </row>
    <row r="461" s="17" customFormat="1" ht="15" spans="1:25">
      <c r="A461" s="101"/>
      <c r="B461" s="283"/>
      <c r="C461" s="102">
        <f t="shared" si="7"/>
        <v>0</v>
      </c>
      <c r="D461" s="102"/>
      <c r="E461" s="102"/>
      <c r="F461" s="102"/>
      <c r="G461" s="102"/>
      <c r="H461" s="102"/>
      <c r="I461" s="102"/>
      <c r="J461" s="102"/>
      <c r="K461" s="102"/>
      <c r="L461" s="102"/>
      <c r="M461" s="102"/>
      <c r="N461" s="102"/>
      <c r="O461" s="102"/>
      <c r="P461" s="102"/>
      <c r="Q461" s="102"/>
      <c r="R461" s="102"/>
      <c r="S461" s="102"/>
      <c r="T461" s="102"/>
      <c r="U461" s="102"/>
      <c r="V461" s="102"/>
      <c r="W461" s="102"/>
      <c r="X461" s="102"/>
      <c r="Y461" s="59"/>
    </row>
    <row r="462" s="17" customFormat="1" ht="15" spans="1:25">
      <c r="A462" s="101"/>
      <c r="B462" s="283"/>
      <c r="C462" s="102">
        <f t="shared" si="7"/>
        <v>0</v>
      </c>
      <c r="D462" s="102"/>
      <c r="E462" s="102"/>
      <c r="F462" s="102"/>
      <c r="G462" s="102"/>
      <c r="H462" s="102"/>
      <c r="I462" s="102"/>
      <c r="J462" s="102"/>
      <c r="K462" s="102"/>
      <c r="L462" s="102"/>
      <c r="M462" s="102"/>
      <c r="N462" s="102"/>
      <c r="O462" s="102"/>
      <c r="P462" s="102"/>
      <c r="Q462" s="102"/>
      <c r="R462" s="102"/>
      <c r="S462" s="102"/>
      <c r="T462" s="102"/>
      <c r="U462" s="102"/>
      <c r="V462" s="102"/>
      <c r="W462" s="102"/>
      <c r="X462" s="102"/>
      <c r="Y462" s="59"/>
    </row>
    <row r="463" s="17" customFormat="1" ht="15" spans="1:25">
      <c r="A463" s="101"/>
      <c r="B463" s="283"/>
      <c r="C463" s="102">
        <f t="shared" si="7"/>
        <v>0</v>
      </c>
      <c r="D463" s="102"/>
      <c r="E463" s="102"/>
      <c r="F463" s="102"/>
      <c r="G463" s="102"/>
      <c r="H463" s="102"/>
      <c r="I463" s="102"/>
      <c r="J463" s="102"/>
      <c r="K463" s="102"/>
      <c r="L463" s="102"/>
      <c r="M463" s="102"/>
      <c r="N463" s="102"/>
      <c r="O463" s="102"/>
      <c r="P463" s="102"/>
      <c r="Q463" s="102"/>
      <c r="R463" s="102"/>
      <c r="S463" s="102"/>
      <c r="T463" s="102"/>
      <c r="U463" s="102"/>
      <c r="V463" s="102"/>
      <c r="W463" s="102"/>
      <c r="X463" s="102"/>
      <c r="Y463" s="59"/>
    </row>
    <row r="464" s="17" customFormat="1" ht="15" spans="1:25">
      <c r="A464" s="101"/>
      <c r="B464" s="283"/>
      <c r="C464" s="102">
        <f t="shared" si="7"/>
        <v>0</v>
      </c>
      <c r="D464" s="102"/>
      <c r="E464" s="102"/>
      <c r="F464" s="102"/>
      <c r="G464" s="102"/>
      <c r="H464" s="102"/>
      <c r="I464" s="102"/>
      <c r="J464" s="102"/>
      <c r="K464" s="102"/>
      <c r="L464" s="102"/>
      <c r="M464" s="102"/>
      <c r="N464" s="102"/>
      <c r="O464" s="102"/>
      <c r="P464" s="102"/>
      <c r="Q464" s="102"/>
      <c r="R464" s="102"/>
      <c r="S464" s="102"/>
      <c r="T464" s="102"/>
      <c r="U464" s="102"/>
      <c r="V464" s="102"/>
      <c r="W464" s="102"/>
      <c r="X464" s="102"/>
      <c r="Y464" s="59"/>
    </row>
    <row r="465" s="17" customFormat="1" ht="15" spans="1:25">
      <c r="A465" s="101"/>
      <c r="B465" s="283"/>
      <c r="C465" s="102">
        <f t="shared" si="7"/>
        <v>0</v>
      </c>
      <c r="D465" s="102"/>
      <c r="E465" s="102"/>
      <c r="F465" s="102"/>
      <c r="G465" s="102"/>
      <c r="H465" s="102"/>
      <c r="I465" s="102"/>
      <c r="J465" s="102"/>
      <c r="K465" s="102"/>
      <c r="L465" s="102"/>
      <c r="M465" s="102"/>
      <c r="N465" s="102"/>
      <c r="O465" s="102"/>
      <c r="P465" s="102"/>
      <c r="Q465" s="102"/>
      <c r="R465" s="102"/>
      <c r="S465" s="102"/>
      <c r="T465" s="102"/>
      <c r="U465" s="102"/>
      <c r="V465" s="102"/>
      <c r="W465" s="102"/>
      <c r="X465" s="102"/>
      <c r="Y465" s="59"/>
    </row>
    <row r="466" s="17" customFormat="1" ht="15" spans="1:25">
      <c r="A466" s="101"/>
      <c r="B466" s="283"/>
      <c r="C466" s="102">
        <f t="shared" si="7"/>
        <v>0</v>
      </c>
      <c r="D466" s="102"/>
      <c r="E466" s="102"/>
      <c r="F466" s="102"/>
      <c r="G466" s="102"/>
      <c r="H466" s="102"/>
      <c r="I466" s="102"/>
      <c r="J466" s="102"/>
      <c r="K466" s="102"/>
      <c r="L466" s="102"/>
      <c r="M466" s="102"/>
      <c r="N466" s="102"/>
      <c r="O466" s="102"/>
      <c r="P466" s="102"/>
      <c r="Q466" s="102"/>
      <c r="R466" s="102"/>
      <c r="S466" s="102"/>
      <c r="T466" s="102"/>
      <c r="U466" s="102"/>
      <c r="V466" s="102"/>
      <c r="W466" s="102"/>
      <c r="X466" s="102"/>
      <c r="Y466" s="59"/>
    </row>
    <row r="467" s="17" customFormat="1" ht="15" spans="1:25">
      <c r="A467" s="101"/>
      <c r="B467" s="283"/>
      <c r="C467" s="102">
        <f t="shared" si="7"/>
        <v>0</v>
      </c>
      <c r="D467" s="102"/>
      <c r="E467" s="102"/>
      <c r="F467" s="102"/>
      <c r="G467" s="102"/>
      <c r="H467" s="102"/>
      <c r="I467" s="102"/>
      <c r="J467" s="102"/>
      <c r="K467" s="102"/>
      <c r="L467" s="102"/>
      <c r="M467" s="102"/>
      <c r="N467" s="102"/>
      <c r="O467" s="102"/>
      <c r="P467" s="102"/>
      <c r="Q467" s="102"/>
      <c r="R467" s="102"/>
      <c r="S467" s="102"/>
      <c r="T467" s="102"/>
      <c r="U467" s="102"/>
      <c r="V467" s="102"/>
      <c r="W467" s="102"/>
      <c r="X467" s="102"/>
      <c r="Y467" s="59"/>
    </row>
    <row r="468" s="17" customFormat="1" ht="15" spans="1:25">
      <c r="A468" s="101"/>
      <c r="B468" s="283"/>
      <c r="C468" s="102">
        <f t="shared" si="7"/>
        <v>0</v>
      </c>
      <c r="D468" s="102"/>
      <c r="E468" s="102"/>
      <c r="F468" s="102"/>
      <c r="G468" s="102"/>
      <c r="H468" s="102"/>
      <c r="I468" s="102"/>
      <c r="J468" s="102"/>
      <c r="K468" s="102"/>
      <c r="L468" s="102"/>
      <c r="M468" s="102"/>
      <c r="N468" s="102"/>
      <c r="O468" s="102"/>
      <c r="P468" s="102"/>
      <c r="Q468" s="102"/>
      <c r="R468" s="102"/>
      <c r="S468" s="102"/>
      <c r="T468" s="102"/>
      <c r="U468" s="102"/>
      <c r="V468" s="102"/>
      <c r="W468" s="102"/>
      <c r="X468" s="102"/>
      <c r="Y468" s="59"/>
    </row>
    <row r="469" s="17" customFormat="1" ht="15" spans="1:25">
      <c r="A469" s="101"/>
      <c r="B469" s="283"/>
      <c r="C469" s="102">
        <f t="shared" si="7"/>
        <v>0</v>
      </c>
      <c r="D469" s="102"/>
      <c r="E469" s="102"/>
      <c r="F469" s="102"/>
      <c r="G469" s="102"/>
      <c r="H469" s="102"/>
      <c r="I469" s="102"/>
      <c r="J469" s="102"/>
      <c r="K469" s="102"/>
      <c r="L469" s="102"/>
      <c r="M469" s="102"/>
      <c r="N469" s="102"/>
      <c r="O469" s="102"/>
      <c r="P469" s="102"/>
      <c r="Q469" s="102"/>
      <c r="R469" s="102"/>
      <c r="S469" s="102"/>
      <c r="T469" s="102"/>
      <c r="U469" s="102"/>
      <c r="V469" s="102"/>
      <c r="W469" s="102"/>
      <c r="X469" s="102"/>
      <c r="Y469" s="59"/>
    </row>
    <row r="470" s="17" customFormat="1" ht="15" spans="1:25">
      <c r="A470" s="101"/>
      <c r="B470" s="283"/>
      <c r="C470" s="102">
        <f t="shared" si="7"/>
        <v>0</v>
      </c>
      <c r="D470" s="102"/>
      <c r="E470" s="102"/>
      <c r="F470" s="102"/>
      <c r="G470" s="102"/>
      <c r="H470" s="102"/>
      <c r="I470" s="102"/>
      <c r="J470" s="102"/>
      <c r="K470" s="102"/>
      <c r="L470" s="102"/>
      <c r="M470" s="102"/>
      <c r="N470" s="102"/>
      <c r="O470" s="102"/>
      <c r="P470" s="102"/>
      <c r="Q470" s="102"/>
      <c r="R470" s="102"/>
      <c r="S470" s="102"/>
      <c r="T470" s="102"/>
      <c r="U470" s="102"/>
      <c r="V470" s="102"/>
      <c r="W470" s="102"/>
      <c r="X470" s="102"/>
      <c r="Y470" s="59"/>
    </row>
    <row r="471" s="17" customFormat="1" ht="15" spans="1:25">
      <c r="A471" s="101"/>
      <c r="B471" s="283"/>
      <c r="C471" s="102">
        <f t="shared" si="7"/>
        <v>0</v>
      </c>
      <c r="D471" s="102"/>
      <c r="E471" s="102"/>
      <c r="F471" s="102"/>
      <c r="G471" s="102"/>
      <c r="H471" s="102"/>
      <c r="I471" s="102"/>
      <c r="J471" s="102"/>
      <c r="K471" s="102"/>
      <c r="L471" s="102"/>
      <c r="M471" s="102"/>
      <c r="N471" s="102"/>
      <c r="O471" s="102"/>
      <c r="P471" s="102"/>
      <c r="Q471" s="102"/>
      <c r="R471" s="102"/>
      <c r="S471" s="102"/>
      <c r="T471" s="102"/>
      <c r="U471" s="102"/>
      <c r="V471" s="102"/>
      <c r="W471" s="102"/>
      <c r="X471" s="102"/>
      <c r="Y471" s="59"/>
    </row>
    <row r="472" s="17" customFormat="1" ht="15" spans="1:25">
      <c r="A472" s="101"/>
      <c r="B472" s="283"/>
      <c r="C472" s="102">
        <f t="shared" si="7"/>
        <v>0</v>
      </c>
      <c r="D472" s="102"/>
      <c r="E472" s="102"/>
      <c r="F472" s="102"/>
      <c r="G472" s="102"/>
      <c r="H472" s="102"/>
      <c r="I472" s="102"/>
      <c r="J472" s="102"/>
      <c r="K472" s="102"/>
      <c r="L472" s="102"/>
      <c r="M472" s="102"/>
      <c r="N472" s="102"/>
      <c r="O472" s="102"/>
      <c r="P472" s="102"/>
      <c r="Q472" s="102"/>
      <c r="R472" s="102"/>
      <c r="S472" s="102"/>
      <c r="T472" s="102"/>
      <c r="U472" s="102"/>
      <c r="V472" s="102"/>
      <c r="W472" s="102"/>
      <c r="X472" s="102"/>
      <c r="Y472" s="59"/>
    </row>
    <row r="473" s="17" customFormat="1" ht="15" spans="1:25">
      <c r="A473" s="101"/>
      <c r="B473" s="283"/>
      <c r="C473" s="102">
        <f t="shared" si="7"/>
        <v>0</v>
      </c>
      <c r="D473" s="102"/>
      <c r="E473" s="102"/>
      <c r="F473" s="102"/>
      <c r="G473" s="102"/>
      <c r="H473" s="102"/>
      <c r="I473" s="102"/>
      <c r="J473" s="102"/>
      <c r="K473" s="102"/>
      <c r="L473" s="102"/>
      <c r="M473" s="102"/>
      <c r="N473" s="102"/>
      <c r="O473" s="102"/>
      <c r="P473" s="102"/>
      <c r="Q473" s="102"/>
      <c r="R473" s="102"/>
      <c r="S473" s="102"/>
      <c r="T473" s="102"/>
      <c r="U473" s="102"/>
      <c r="V473" s="102"/>
      <c r="W473" s="102"/>
      <c r="X473" s="102"/>
      <c r="Y473" s="59"/>
    </row>
    <row r="474" s="17" customFormat="1" ht="15" spans="1:25">
      <c r="A474" s="101"/>
      <c r="B474" s="283"/>
      <c r="C474" s="102">
        <f t="shared" si="7"/>
        <v>0</v>
      </c>
      <c r="D474" s="102"/>
      <c r="E474" s="102"/>
      <c r="F474" s="102"/>
      <c r="G474" s="102"/>
      <c r="H474" s="102"/>
      <c r="I474" s="102"/>
      <c r="J474" s="102"/>
      <c r="K474" s="102"/>
      <c r="L474" s="102"/>
      <c r="M474" s="102"/>
      <c r="N474" s="102"/>
      <c r="O474" s="102"/>
      <c r="P474" s="102"/>
      <c r="Q474" s="102"/>
      <c r="R474" s="102"/>
      <c r="S474" s="102"/>
      <c r="T474" s="102"/>
      <c r="U474" s="102"/>
      <c r="V474" s="102"/>
      <c r="W474" s="102"/>
      <c r="X474" s="102"/>
      <c r="Y474" s="59"/>
    </row>
    <row r="475" s="17" customFormat="1" ht="15" spans="1:25">
      <c r="A475" s="101"/>
      <c r="B475" s="283"/>
      <c r="C475" s="102">
        <f t="shared" si="7"/>
        <v>0</v>
      </c>
      <c r="D475" s="102"/>
      <c r="E475" s="102"/>
      <c r="F475" s="102"/>
      <c r="G475" s="102"/>
      <c r="H475" s="102"/>
      <c r="I475" s="102"/>
      <c r="J475" s="102"/>
      <c r="K475" s="102"/>
      <c r="L475" s="102"/>
      <c r="M475" s="102"/>
      <c r="N475" s="102"/>
      <c r="O475" s="102"/>
      <c r="P475" s="102"/>
      <c r="Q475" s="102"/>
      <c r="R475" s="102"/>
      <c r="S475" s="102"/>
      <c r="T475" s="102"/>
      <c r="U475" s="102"/>
      <c r="V475" s="102"/>
      <c r="W475" s="102"/>
      <c r="X475" s="102"/>
      <c r="Y475" s="59"/>
    </row>
    <row r="476" s="17" customFormat="1" ht="15" spans="1:25">
      <c r="A476" s="101"/>
      <c r="B476" s="283"/>
      <c r="C476" s="102">
        <f t="shared" si="7"/>
        <v>0</v>
      </c>
      <c r="D476" s="102"/>
      <c r="E476" s="102"/>
      <c r="F476" s="102"/>
      <c r="G476" s="102"/>
      <c r="H476" s="102"/>
      <c r="I476" s="102"/>
      <c r="J476" s="102"/>
      <c r="K476" s="102"/>
      <c r="L476" s="102"/>
      <c r="M476" s="102"/>
      <c r="N476" s="102"/>
      <c r="O476" s="102"/>
      <c r="P476" s="102"/>
      <c r="Q476" s="102"/>
      <c r="R476" s="102"/>
      <c r="S476" s="102"/>
      <c r="T476" s="102"/>
      <c r="U476" s="102"/>
      <c r="V476" s="102"/>
      <c r="W476" s="102"/>
      <c r="X476" s="102"/>
      <c r="Y476" s="59"/>
    </row>
    <row r="477" s="17" customFormat="1" ht="15" spans="1:25">
      <c r="A477" s="101"/>
      <c r="B477" s="283"/>
      <c r="C477" s="102">
        <f t="shared" si="7"/>
        <v>0</v>
      </c>
      <c r="D477" s="102"/>
      <c r="E477" s="102"/>
      <c r="F477" s="102"/>
      <c r="G477" s="102"/>
      <c r="H477" s="102"/>
      <c r="I477" s="102"/>
      <c r="J477" s="102"/>
      <c r="K477" s="102"/>
      <c r="L477" s="102"/>
      <c r="M477" s="102"/>
      <c r="N477" s="102"/>
      <c r="O477" s="102"/>
      <c r="P477" s="102"/>
      <c r="Q477" s="102"/>
      <c r="R477" s="102"/>
      <c r="S477" s="102"/>
      <c r="T477" s="102"/>
      <c r="U477" s="102"/>
      <c r="V477" s="102"/>
      <c r="W477" s="102"/>
      <c r="X477" s="102"/>
      <c r="Y477" s="59"/>
    </row>
    <row r="478" s="17" customFormat="1" ht="15" spans="1:25">
      <c r="A478" s="101"/>
      <c r="B478" s="283"/>
      <c r="C478" s="102">
        <f t="shared" si="7"/>
        <v>0</v>
      </c>
      <c r="D478" s="102"/>
      <c r="E478" s="102"/>
      <c r="F478" s="102"/>
      <c r="G478" s="102"/>
      <c r="H478" s="102"/>
      <c r="I478" s="102"/>
      <c r="J478" s="102"/>
      <c r="K478" s="102"/>
      <c r="L478" s="102"/>
      <c r="M478" s="102"/>
      <c r="N478" s="102"/>
      <c r="O478" s="102"/>
      <c r="P478" s="102"/>
      <c r="Q478" s="102"/>
      <c r="R478" s="102"/>
      <c r="S478" s="102"/>
      <c r="T478" s="102"/>
      <c r="U478" s="102"/>
      <c r="V478" s="102"/>
      <c r="W478" s="102"/>
      <c r="X478" s="102"/>
      <c r="Y478" s="59"/>
    </row>
    <row r="479" s="17" customFormat="1" ht="15" spans="1:25">
      <c r="A479" s="101"/>
      <c r="B479" s="283"/>
      <c r="C479" s="102">
        <f t="shared" si="7"/>
        <v>0</v>
      </c>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59"/>
    </row>
    <row r="480" s="17" customFormat="1" ht="15" spans="1:25">
      <c r="A480" s="101"/>
      <c r="B480" s="283"/>
      <c r="C480" s="102">
        <f t="shared" si="7"/>
        <v>0</v>
      </c>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59"/>
    </row>
    <row r="481" s="17" customFormat="1" ht="15" spans="1:25">
      <c r="A481" s="101"/>
      <c r="B481" s="283"/>
      <c r="C481" s="102">
        <f t="shared" si="7"/>
        <v>0</v>
      </c>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59"/>
    </row>
    <row r="482" s="17" customFormat="1" ht="15" spans="1:25">
      <c r="A482" s="101"/>
      <c r="B482" s="283"/>
      <c r="C482" s="102">
        <f t="shared" si="7"/>
        <v>0</v>
      </c>
      <c r="D482" s="102"/>
      <c r="E482" s="102"/>
      <c r="F482" s="102"/>
      <c r="G482" s="102"/>
      <c r="H482" s="102"/>
      <c r="I482" s="102"/>
      <c r="J482" s="102"/>
      <c r="K482" s="102"/>
      <c r="L482" s="102"/>
      <c r="M482" s="102"/>
      <c r="N482" s="102"/>
      <c r="O482" s="102"/>
      <c r="P482" s="102"/>
      <c r="Q482" s="102"/>
      <c r="R482" s="102"/>
      <c r="S482" s="102"/>
      <c r="T482" s="102"/>
      <c r="U482" s="102"/>
      <c r="V482" s="102"/>
      <c r="W482" s="102"/>
      <c r="X482" s="102"/>
      <c r="Y482" s="59"/>
    </row>
    <row r="483" s="17" customFormat="1" ht="15" spans="1:25">
      <c r="A483" s="101"/>
      <c r="B483" s="283"/>
      <c r="C483" s="102">
        <f t="shared" si="7"/>
        <v>0</v>
      </c>
      <c r="D483" s="102"/>
      <c r="E483" s="102"/>
      <c r="F483" s="102"/>
      <c r="G483" s="102"/>
      <c r="H483" s="102"/>
      <c r="I483" s="102"/>
      <c r="J483" s="102"/>
      <c r="K483" s="102"/>
      <c r="L483" s="102"/>
      <c r="M483" s="102"/>
      <c r="N483" s="102"/>
      <c r="O483" s="102"/>
      <c r="P483" s="102"/>
      <c r="Q483" s="102"/>
      <c r="R483" s="102"/>
      <c r="S483" s="102"/>
      <c r="T483" s="102"/>
      <c r="U483" s="102"/>
      <c r="V483" s="102"/>
      <c r="W483" s="102"/>
      <c r="X483" s="102"/>
      <c r="Y483" s="59"/>
    </row>
    <row r="484" s="17" customFormat="1" ht="15" spans="1:25">
      <c r="A484" s="101"/>
      <c r="B484" s="283"/>
      <c r="C484" s="102">
        <f t="shared" si="7"/>
        <v>0</v>
      </c>
      <c r="D484" s="102"/>
      <c r="E484" s="102"/>
      <c r="F484" s="102"/>
      <c r="G484" s="102"/>
      <c r="H484" s="102"/>
      <c r="I484" s="102"/>
      <c r="J484" s="102"/>
      <c r="K484" s="102"/>
      <c r="L484" s="102"/>
      <c r="M484" s="102"/>
      <c r="N484" s="102"/>
      <c r="O484" s="102"/>
      <c r="P484" s="102"/>
      <c r="Q484" s="102"/>
      <c r="R484" s="102"/>
      <c r="S484" s="102"/>
      <c r="T484" s="102"/>
      <c r="U484" s="102"/>
      <c r="V484" s="102"/>
      <c r="W484" s="102"/>
      <c r="X484" s="102"/>
      <c r="Y484" s="59"/>
    </row>
    <row r="485" s="17" customFormat="1" ht="15" spans="1:25">
      <c r="A485" s="101"/>
      <c r="B485" s="283"/>
      <c r="C485" s="102">
        <f t="shared" si="7"/>
        <v>0</v>
      </c>
      <c r="D485" s="102"/>
      <c r="E485" s="102"/>
      <c r="F485" s="102"/>
      <c r="G485" s="102"/>
      <c r="H485" s="102"/>
      <c r="I485" s="102"/>
      <c r="J485" s="102"/>
      <c r="K485" s="102"/>
      <c r="L485" s="102"/>
      <c r="M485" s="102"/>
      <c r="N485" s="102"/>
      <c r="O485" s="102"/>
      <c r="P485" s="102"/>
      <c r="Q485" s="102"/>
      <c r="R485" s="102"/>
      <c r="S485" s="102"/>
      <c r="T485" s="102"/>
      <c r="U485" s="102"/>
      <c r="V485" s="102"/>
      <c r="W485" s="102"/>
      <c r="X485" s="102"/>
      <c r="Y485" s="59"/>
    </row>
    <row r="486" s="17" customFormat="1" ht="15" spans="1:25">
      <c r="A486" s="101"/>
      <c r="B486" s="283"/>
      <c r="C486" s="102">
        <f t="shared" si="7"/>
        <v>0</v>
      </c>
      <c r="D486" s="102"/>
      <c r="E486" s="102"/>
      <c r="F486" s="102"/>
      <c r="G486" s="102"/>
      <c r="H486" s="102"/>
      <c r="I486" s="102"/>
      <c r="J486" s="102"/>
      <c r="K486" s="102"/>
      <c r="L486" s="102"/>
      <c r="M486" s="102"/>
      <c r="N486" s="102"/>
      <c r="O486" s="102"/>
      <c r="P486" s="102"/>
      <c r="Q486" s="102"/>
      <c r="R486" s="102"/>
      <c r="S486" s="102"/>
      <c r="T486" s="102"/>
      <c r="U486" s="102"/>
      <c r="V486" s="102"/>
      <c r="W486" s="102"/>
      <c r="X486" s="102"/>
      <c r="Y486" s="59"/>
    </row>
    <row r="487" s="17" customFormat="1" ht="15" spans="1:25">
      <c r="A487" s="101"/>
      <c r="B487" s="283"/>
      <c r="C487" s="102">
        <f t="shared" si="7"/>
        <v>0</v>
      </c>
      <c r="D487" s="102"/>
      <c r="E487" s="102"/>
      <c r="F487" s="102"/>
      <c r="G487" s="102"/>
      <c r="H487" s="102"/>
      <c r="I487" s="102"/>
      <c r="J487" s="102"/>
      <c r="K487" s="102"/>
      <c r="L487" s="102"/>
      <c r="M487" s="102"/>
      <c r="N487" s="102"/>
      <c r="O487" s="102"/>
      <c r="P487" s="102"/>
      <c r="Q487" s="102"/>
      <c r="R487" s="102"/>
      <c r="S487" s="102"/>
      <c r="T487" s="102"/>
      <c r="U487" s="102"/>
      <c r="V487" s="102"/>
      <c r="W487" s="102"/>
      <c r="X487" s="102"/>
      <c r="Y487" s="59"/>
    </row>
    <row r="488" s="17" customFormat="1" ht="15" spans="1:25">
      <c r="A488" s="101"/>
      <c r="B488" s="283"/>
      <c r="C488" s="102">
        <f t="shared" si="7"/>
        <v>0</v>
      </c>
      <c r="D488" s="102"/>
      <c r="E488" s="102"/>
      <c r="F488" s="102"/>
      <c r="G488" s="102"/>
      <c r="H488" s="102"/>
      <c r="I488" s="102"/>
      <c r="J488" s="102"/>
      <c r="K488" s="102"/>
      <c r="L488" s="102"/>
      <c r="M488" s="102"/>
      <c r="N488" s="102"/>
      <c r="O488" s="102"/>
      <c r="P488" s="102"/>
      <c r="Q488" s="102"/>
      <c r="R488" s="102"/>
      <c r="S488" s="102"/>
      <c r="T488" s="102"/>
      <c r="U488" s="102"/>
      <c r="V488" s="102"/>
      <c r="W488" s="102"/>
      <c r="X488" s="102"/>
      <c r="Y488" s="59"/>
    </row>
    <row r="489" s="17" customFormat="1" ht="15" spans="1:25">
      <c r="A489" s="101"/>
      <c r="B489" s="283"/>
      <c r="C489" s="102">
        <f t="shared" si="7"/>
        <v>0</v>
      </c>
      <c r="D489" s="102"/>
      <c r="E489" s="102"/>
      <c r="F489" s="102"/>
      <c r="G489" s="102"/>
      <c r="H489" s="102"/>
      <c r="I489" s="102"/>
      <c r="J489" s="102"/>
      <c r="K489" s="102"/>
      <c r="L489" s="102"/>
      <c r="M489" s="102"/>
      <c r="N489" s="102"/>
      <c r="O489" s="102"/>
      <c r="P489" s="102"/>
      <c r="Q489" s="102"/>
      <c r="R489" s="102"/>
      <c r="S489" s="102"/>
      <c r="T489" s="102"/>
      <c r="U489" s="102"/>
      <c r="V489" s="102"/>
      <c r="W489" s="102"/>
      <c r="X489" s="102"/>
      <c r="Y489" s="59"/>
    </row>
    <row r="490" s="17" customFormat="1" ht="15" spans="1:25">
      <c r="A490" s="101"/>
      <c r="B490" s="283"/>
      <c r="C490" s="102">
        <f t="shared" si="7"/>
        <v>0</v>
      </c>
      <c r="D490" s="102"/>
      <c r="E490" s="102"/>
      <c r="F490" s="102"/>
      <c r="G490" s="102"/>
      <c r="H490" s="102"/>
      <c r="I490" s="102"/>
      <c r="J490" s="102"/>
      <c r="K490" s="102"/>
      <c r="L490" s="102"/>
      <c r="M490" s="102"/>
      <c r="N490" s="102"/>
      <c r="O490" s="102"/>
      <c r="P490" s="102"/>
      <c r="Q490" s="102"/>
      <c r="R490" s="102"/>
      <c r="S490" s="102"/>
      <c r="T490" s="102"/>
      <c r="U490" s="102"/>
      <c r="V490" s="102"/>
      <c r="W490" s="102"/>
      <c r="X490" s="102"/>
      <c r="Y490" s="59"/>
    </row>
    <row r="491" s="17" customFormat="1" ht="15" spans="1:25">
      <c r="A491" s="101"/>
      <c r="B491" s="283"/>
      <c r="C491" s="102">
        <f t="shared" ref="C491:C554" si="8">SUM(D491:X491)</f>
        <v>0</v>
      </c>
      <c r="D491" s="102"/>
      <c r="E491" s="102"/>
      <c r="F491" s="102"/>
      <c r="G491" s="102"/>
      <c r="H491" s="102"/>
      <c r="I491" s="102"/>
      <c r="J491" s="102"/>
      <c r="K491" s="102"/>
      <c r="L491" s="102"/>
      <c r="M491" s="102"/>
      <c r="N491" s="102"/>
      <c r="O491" s="102"/>
      <c r="P491" s="102"/>
      <c r="Q491" s="102"/>
      <c r="R491" s="102"/>
      <c r="S491" s="102"/>
      <c r="T491" s="102"/>
      <c r="U491" s="102"/>
      <c r="V491" s="102"/>
      <c r="W491" s="102"/>
      <c r="X491" s="102"/>
      <c r="Y491" s="59"/>
    </row>
    <row r="492" s="17" customFormat="1" ht="15" spans="1:25">
      <c r="A492" s="101"/>
      <c r="B492" s="283"/>
      <c r="C492" s="102">
        <f t="shared" si="8"/>
        <v>0</v>
      </c>
      <c r="D492" s="102"/>
      <c r="E492" s="102"/>
      <c r="F492" s="102"/>
      <c r="G492" s="102"/>
      <c r="H492" s="102"/>
      <c r="I492" s="102"/>
      <c r="J492" s="102"/>
      <c r="K492" s="102"/>
      <c r="L492" s="102"/>
      <c r="M492" s="102"/>
      <c r="N492" s="102"/>
      <c r="O492" s="102"/>
      <c r="P492" s="102"/>
      <c r="Q492" s="102"/>
      <c r="R492" s="102"/>
      <c r="S492" s="102"/>
      <c r="T492" s="102"/>
      <c r="U492" s="102"/>
      <c r="V492" s="102"/>
      <c r="W492" s="102"/>
      <c r="X492" s="102"/>
      <c r="Y492" s="59"/>
    </row>
    <row r="493" s="17" customFormat="1" ht="15" spans="1:25">
      <c r="A493" s="101"/>
      <c r="B493" s="283"/>
      <c r="C493" s="102">
        <f t="shared" si="8"/>
        <v>0</v>
      </c>
      <c r="D493" s="102"/>
      <c r="E493" s="102"/>
      <c r="F493" s="102"/>
      <c r="G493" s="102"/>
      <c r="H493" s="102"/>
      <c r="I493" s="102"/>
      <c r="J493" s="102"/>
      <c r="K493" s="102"/>
      <c r="L493" s="102"/>
      <c r="M493" s="102"/>
      <c r="N493" s="102"/>
      <c r="O493" s="102"/>
      <c r="P493" s="102"/>
      <c r="Q493" s="102"/>
      <c r="R493" s="102"/>
      <c r="S493" s="102"/>
      <c r="T493" s="102"/>
      <c r="U493" s="102"/>
      <c r="V493" s="102"/>
      <c r="W493" s="102"/>
      <c r="X493" s="102"/>
      <c r="Y493" s="59"/>
    </row>
    <row r="494" s="17" customFormat="1" ht="15" spans="1:25">
      <c r="A494" s="101"/>
      <c r="B494" s="283"/>
      <c r="C494" s="102">
        <f t="shared" si="8"/>
        <v>0</v>
      </c>
      <c r="D494" s="102"/>
      <c r="E494" s="102"/>
      <c r="F494" s="102"/>
      <c r="G494" s="102"/>
      <c r="H494" s="102"/>
      <c r="I494" s="102"/>
      <c r="J494" s="102"/>
      <c r="K494" s="102"/>
      <c r="L494" s="102"/>
      <c r="M494" s="102"/>
      <c r="N494" s="102"/>
      <c r="O494" s="102"/>
      <c r="P494" s="102"/>
      <c r="Q494" s="102"/>
      <c r="R494" s="102"/>
      <c r="S494" s="102"/>
      <c r="T494" s="102"/>
      <c r="U494" s="102"/>
      <c r="V494" s="102"/>
      <c r="W494" s="102"/>
      <c r="X494" s="102"/>
      <c r="Y494" s="59"/>
    </row>
    <row r="495" s="17" customFormat="1" ht="15" spans="1:25">
      <c r="A495" s="101"/>
      <c r="B495" s="283"/>
      <c r="C495" s="102">
        <f t="shared" si="8"/>
        <v>0</v>
      </c>
      <c r="D495" s="102"/>
      <c r="E495" s="102"/>
      <c r="F495" s="102"/>
      <c r="G495" s="102"/>
      <c r="H495" s="102"/>
      <c r="I495" s="102"/>
      <c r="J495" s="102"/>
      <c r="K495" s="102"/>
      <c r="L495" s="102"/>
      <c r="M495" s="102"/>
      <c r="N495" s="102"/>
      <c r="O495" s="102"/>
      <c r="P495" s="102"/>
      <c r="Q495" s="102"/>
      <c r="R495" s="102"/>
      <c r="S495" s="102"/>
      <c r="T495" s="102"/>
      <c r="U495" s="102"/>
      <c r="V495" s="102"/>
      <c r="W495" s="102"/>
      <c r="X495" s="102"/>
      <c r="Y495" s="59"/>
    </row>
    <row r="496" s="17" customFormat="1" ht="15" spans="1:25">
      <c r="A496" s="101"/>
      <c r="B496" s="283"/>
      <c r="C496" s="102">
        <f t="shared" si="8"/>
        <v>0</v>
      </c>
      <c r="D496" s="102"/>
      <c r="E496" s="102"/>
      <c r="F496" s="102"/>
      <c r="G496" s="102"/>
      <c r="H496" s="102"/>
      <c r="I496" s="102"/>
      <c r="J496" s="102"/>
      <c r="K496" s="102"/>
      <c r="L496" s="102"/>
      <c r="M496" s="102"/>
      <c r="N496" s="102"/>
      <c r="O496" s="102"/>
      <c r="P496" s="102"/>
      <c r="Q496" s="102"/>
      <c r="R496" s="102"/>
      <c r="S496" s="102"/>
      <c r="T496" s="102"/>
      <c r="U496" s="102"/>
      <c r="V496" s="102"/>
      <c r="W496" s="102"/>
      <c r="X496" s="102"/>
      <c r="Y496" s="59"/>
    </row>
    <row r="497" s="17" customFormat="1" ht="15" spans="1:25">
      <c r="A497" s="101"/>
      <c r="B497" s="283"/>
      <c r="C497" s="102">
        <f t="shared" si="8"/>
        <v>0</v>
      </c>
      <c r="D497" s="102"/>
      <c r="E497" s="102"/>
      <c r="F497" s="102"/>
      <c r="G497" s="102"/>
      <c r="H497" s="102"/>
      <c r="I497" s="102"/>
      <c r="J497" s="102"/>
      <c r="K497" s="102"/>
      <c r="L497" s="102"/>
      <c r="M497" s="102"/>
      <c r="N497" s="102"/>
      <c r="O497" s="102"/>
      <c r="P497" s="102"/>
      <c r="Q497" s="102"/>
      <c r="R497" s="102"/>
      <c r="S497" s="102"/>
      <c r="T497" s="102"/>
      <c r="U497" s="102"/>
      <c r="V497" s="102"/>
      <c r="W497" s="102"/>
      <c r="X497" s="102"/>
      <c r="Y497" s="59"/>
    </row>
    <row r="498" s="17" customFormat="1" ht="15" spans="1:25">
      <c r="A498" s="101"/>
      <c r="B498" s="283"/>
      <c r="C498" s="102">
        <f t="shared" si="8"/>
        <v>0</v>
      </c>
      <c r="D498" s="102"/>
      <c r="E498" s="102"/>
      <c r="F498" s="102"/>
      <c r="G498" s="102"/>
      <c r="H498" s="102"/>
      <c r="I498" s="102"/>
      <c r="J498" s="102"/>
      <c r="K498" s="102"/>
      <c r="L498" s="102"/>
      <c r="M498" s="102"/>
      <c r="N498" s="102"/>
      <c r="O498" s="102"/>
      <c r="P498" s="102"/>
      <c r="Q498" s="102"/>
      <c r="R498" s="102"/>
      <c r="S498" s="102"/>
      <c r="T498" s="102"/>
      <c r="U498" s="102"/>
      <c r="V498" s="102"/>
      <c r="W498" s="102"/>
      <c r="X498" s="102"/>
      <c r="Y498" s="59"/>
    </row>
    <row r="499" s="17" customFormat="1" ht="15" spans="1:25">
      <c r="A499" s="101"/>
      <c r="B499" s="283"/>
      <c r="C499" s="102">
        <f t="shared" si="8"/>
        <v>0</v>
      </c>
      <c r="D499" s="102"/>
      <c r="E499" s="102"/>
      <c r="F499" s="102"/>
      <c r="G499" s="102"/>
      <c r="H499" s="102"/>
      <c r="I499" s="102"/>
      <c r="J499" s="102"/>
      <c r="K499" s="102"/>
      <c r="L499" s="102"/>
      <c r="M499" s="102"/>
      <c r="N499" s="102"/>
      <c r="O499" s="102"/>
      <c r="P499" s="102"/>
      <c r="Q499" s="102"/>
      <c r="R499" s="102"/>
      <c r="S499" s="102"/>
      <c r="T499" s="102"/>
      <c r="U499" s="102"/>
      <c r="V499" s="102"/>
      <c r="W499" s="102"/>
      <c r="X499" s="102"/>
      <c r="Y499" s="59"/>
    </row>
    <row r="500" s="17" customFormat="1" ht="15" spans="1:25">
      <c r="A500" s="101"/>
      <c r="B500" s="283"/>
      <c r="C500" s="102">
        <f t="shared" si="8"/>
        <v>0</v>
      </c>
      <c r="D500" s="102"/>
      <c r="E500" s="102"/>
      <c r="F500" s="102"/>
      <c r="G500" s="102"/>
      <c r="H500" s="102"/>
      <c r="I500" s="102"/>
      <c r="J500" s="102"/>
      <c r="K500" s="102"/>
      <c r="L500" s="102"/>
      <c r="M500" s="102"/>
      <c r="N500" s="102"/>
      <c r="O500" s="102"/>
      <c r="P500" s="102"/>
      <c r="Q500" s="102"/>
      <c r="R500" s="102"/>
      <c r="S500" s="102"/>
      <c r="T500" s="102"/>
      <c r="U500" s="102"/>
      <c r="V500" s="102"/>
      <c r="W500" s="102"/>
      <c r="X500" s="102"/>
      <c r="Y500" s="59"/>
    </row>
    <row r="501" s="17" customFormat="1" ht="15" spans="1:25">
      <c r="A501" s="101"/>
      <c r="B501" s="283"/>
      <c r="C501" s="102">
        <f t="shared" si="8"/>
        <v>0</v>
      </c>
      <c r="D501" s="102"/>
      <c r="E501" s="102"/>
      <c r="F501" s="102"/>
      <c r="G501" s="102"/>
      <c r="H501" s="102"/>
      <c r="I501" s="102"/>
      <c r="J501" s="102"/>
      <c r="K501" s="102"/>
      <c r="L501" s="102"/>
      <c r="M501" s="102"/>
      <c r="N501" s="102"/>
      <c r="O501" s="102"/>
      <c r="P501" s="102"/>
      <c r="Q501" s="102"/>
      <c r="R501" s="102"/>
      <c r="S501" s="102"/>
      <c r="T501" s="102"/>
      <c r="U501" s="102"/>
      <c r="V501" s="102"/>
      <c r="W501" s="102"/>
      <c r="X501" s="102"/>
      <c r="Y501" s="59"/>
    </row>
    <row r="502" s="17" customFormat="1" ht="15" spans="1:25">
      <c r="A502" s="101"/>
      <c r="B502" s="283"/>
      <c r="C502" s="102">
        <f t="shared" si="8"/>
        <v>0</v>
      </c>
      <c r="D502" s="102"/>
      <c r="E502" s="102"/>
      <c r="F502" s="102"/>
      <c r="G502" s="102"/>
      <c r="H502" s="102"/>
      <c r="I502" s="102"/>
      <c r="J502" s="102"/>
      <c r="K502" s="102"/>
      <c r="L502" s="102"/>
      <c r="M502" s="102"/>
      <c r="N502" s="102"/>
      <c r="O502" s="102"/>
      <c r="P502" s="102"/>
      <c r="Q502" s="102"/>
      <c r="R502" s="102"/>
      <c r="S502" s="102"/>
      <c r="T502" s="102"/>
      <c r="U502" s="102"/>
      <c r="V502" s="102"/>
      <c r="W502" s="102"/>
      <c r="X502" s="102"/>
      <c r="Y502" s="59"/>
    </row>
    <row r="503" s="17" customFormat="1" ht="15" spans="1:25">
      <c r="A503" s="101"/>
      <c r="B503" s="283"/>
      <c r="C503" s="102">
        <f t="shared" si="8"/>
        <v>0</v>
      </c>
      <c r="D503" s="102"/>
      <c r="E503" s="102"/>
      <c r="F503" s="102"/>
      <c r="G503" s="102"/>
      <c r="H503" s="102"/>
      <c r="I503" s="102"/>
      <c r="J503" s="102"/>
      <c r="K503" s="102"/>
      <c r="L503" s="102"/>
      <c r="M503" s="102"/>
      <c r="N503" s="102"/>
      <c r="O503" s="102"/>
      <c r="P503" s="102"/>
      <c r="Q503" s="102"/>
      <c r="R503" s="102"/>
      <c r="S503" s="102"/>
      <c r="T503" s="102"/>
      <c r="U503" s="102"/>
      <c r="V503" s="102"/>
      <c r="W503" s="102"/>
      <c r="X503" s="102"/>
      <c r="Y503" s="59"/>
    </row>
    <row r="504" s="17" customFormat="1" ht="15" spans="1:25">
      <c r="A504" s="101"/>
      <c r="B504" s="283"/>
      <c r="C504" s="102">
        <f t="shared" si="8"/>
        <v>0</v>
      </c>
      <c r="D504" s="102"/>
      <c r="E504" s="102"/>
      <c r="F504" s="102"/>
      <c r="G504" s="102"/>
      <c r="H504" s="102"/>
      <c r="I504" s="102"/>
      <c r="J504" s="102"/>
      <c r="K504" s="102"/>
      <c r="L504" s="102"/>
      <c r="M504" s="102"/>
      <c r="N504" s="102"/>
      <c r="O504" s="102"/>
      <c r="P504" s="102"/>
      <c r="Q504" s="102"/>
      <c r="R504" s="102"/>
      <c r="S504" s="102"/>
      <c r="T504" s="102"/>
      <c r="U504" s="102"/>
      <c r="V504" s="102"/>
      <c r="W504" s="102"/>
      <c r="X504" s="102"/>
      <c r="Y504" s="59"/>
    </row>
    <row r="505" s="17" customFormat="1" ht="15" spans="1:25">
      <c r="A505" s="101"/>
      <c r="B505" s="283"/>
      <c r="C505" s="102">
        <f t="shared" si="8"/>
        <v>0</v>
      </c>
      <c r="D505" s="102"/>
      <c r="E505" s="102"/>
      <c r="F505" s="102"/>
      <c r="G505" s="102"/>
      <c r="H505" s="102"/>
      <c r="I505" s="102"/>
      <c r="J505" s="102"/>
      <c r="K505" s="102"/>
      <c r="L505" s="102"/>
      <c r="M505" s="102"/>
      <c r="N505" s="102"/>
      <c r="O505" s="102"/>
      <c r="P505" s="102"/>
      <c r="Q505" s="102"/>
      <c r="R505" s="102"/>
      <c r="S505" s="102"/>
      <c r="T505" s="102"/>
      <c r="U505" s="102"/>
      <c r="V505" s="102"/>
      <c r="W505" s="102"/>
      <c r="X505" s="102"/>
      <c r="Y505" s="59"/>
    </row>
    <row r="506" s="17" customFormat="1" ht="15" spans="1:25">
      <c r="A506" s="101"/>
      <c r="B506" s="283"/>
      <c r="C506" s="102">
        <f t="shared" si="8"/>
        <v>0</v>
      </c>
      <c r="D506" s="102"/>
      <c r="E506" s="102"/>
      <c r="F506" s="102"/>
      <c r="G506" s="102"/>
      <c r="H506" s="102"/>
      <c r="I506" s="102"/>
      <c r="J506" s="102"/>
      <c r="K506" s="102"/>
      <c r="L506" s="102"/>
      <c r="M506" s="102"/>
      <c r="N506" s="102"/>
      <c r="O506" s="102"/>
      <c r="P506" s="102"/>
      <c r="Q506" s="102"/>
      <c r="R506" s="102"/>
      <c r="S506" s="102"/>
      <c r="T506" s="102"/>
      <c r="U506" s="102"/>
      <c r="V506" s="102"/>
      <c r="W506" s="102"/>
      <c r="X506" s="102"/>
      <c r="Y506" s="59"/>
    </row>
    <row r="507" s="17" customFormat="1" ht="15" spans="1:25">
      <c r="A507" s="101"/>
      <c r="B507" s="283"/>
      <c r="C507" s="102">
        <f t="shared" si="8"/>
        <v>0</v>
      </c>
      <c r="D507" s="102"/>
      <c r="E507" s="102"/>
      <c r="F507" s="102"/>
      <c r="G507" s="102"/>
      <c r="H507" s="102"/>
      <c r="I507" s="102"/>
      <c r="J507" s="102"/>
      <c r="K507" s="102"/>
      <c r="L507" s="102"/>
      <c r="M507" s="102"/>
      <c r="N507" s="102"/>
      <c r="O507" s="102"/>
      <c r="P507" s="102"/>
      <c r="Q507" s="102"/>
      <c r="R507" s="102"/>
      <c r="S507" s="102"/>
      <c r="T507" s="102"/>
      <c r="U507" s="102"/>
      <c r="V507" s="102"/>
      <c r="W507" s="102"/>
      <c r="X507" s="102"/>
      <c r="Y507" s="59"/>
    </row>
    <row r="508" s="17" customFormat="1" ht="15" spans="1:25">
      <c r="A508" s="101"/>
      <c r="B508" s="283"/>
      <c r="C508" s="102">
        <f t="shared" si="8"/>
        <v>0</v>
      </c>
      <c r="D508" s="102"/>
      <c r="E508" s="102"/>
      <c r="F508" s="102"/>
      <c r="G508" s="102"/>
      <c r="H508" s="102"/>
      <c r="I508" s="102"/>
      <c r="J508" s="102"/>
      <c r="K508" s="102"/>
      <c r="L508" s="102"/>
      <c r="M508" s="102"/>
      <c r="N508" s="102"/>
      <c r="O508" s="102"/>
      <c r="P508" s="102"/>
      <c r="Q508" s="102"/>
      <c r="R508" s="102"/>
      <c r="S508" s="102"/>
      <c r="T508" s="102"/>
      <c r="U508" s="102"/>
      <c r="V508" s="102"/>
      <c r="W508" s="102"/>
      <c r="X508" s="102"/>
      <c r="Y508" s="59"/>
    </row>
    <row r="509" s="17" customFormat="1" ht="15" spans="1:25">
      <c r="A509" s="101"/>
      <c r="B509" s="283"/>
      <c r="C509" s="102">
        <f t="shared" si="8"/>
        <v>0</v>
      </c>
      <c r="D509" s="102"/>
      <c r="E509" s="102"/>
      <c r="F509" s="102"/>
      <c r="G509" s="102"/>
      <c r="H509" s="102"/>
      <c r="I509" s="102"/>
      <c r="J509" s="102"/>
      <c r="K509" s="102"/>
      <c r="L509" s="102"/>
      <c r="M509" s="102"/>
      <c r="N509" s="102"/>
      <c r="O509" s="102"/>
      <c r="P509" s="102"/>
      <c r="Q509" s="102"/>
      <c r="R509" s="102"/>
      <c r="S509" s="102"/>
      <c r="T509" s="102"/>
      <c r="U509" s="102"/>
      <c r="V509" s="102"/>
      <c r="W509" s="102"/>
      <c r="X509" s="102"/>
      <c r="Y509" s="59"/>
    </row>
    <row r="510" s="17" customFormat="1" ht="15" spans="1:25">
      <c r="A510" s="101"/>
      <c r="B510" s="283"/>
      <c r="C510" s="102">
        <f t="shared" si="8"/>
        <v>0</v>
      </c>
      <c r="D510" s="102"/>
      <c r="E510" s="102"/>
      <c r="F510" s="102"/>
      <c r="G510" s="102"/>
      <c r="H510" s="102"/>
      <c r="I510" s="102"/>
      <c r="J510" s="102"/>
      <c r="K510" s="102"/>
      <c r="L510" s="102"/>
      <c r="M510" s="102"/>
      <c r="N510" s="102"/>
      <c r="O510" s="102"/>
      <c r="P510" s="102"/>
      <c r="Q510" s="102"/>
      <c r="R510" s="102"/>
      <c r="S510" s="102"/>
      <c r="T510" s="102"/>
      <c r="U510" s="102"/>
      <c r="V510" s="102"/>
      <c r="W510" s="102"/>
      <c r="X510" s="102"/>
      <c r="Y510" s="59"/>
    </row>
    <row r="511" s="17" customFormat="1" ht="15" spans="1:25">
      <c r="A511" s="101"/>
      <c r="B511" s="283"/>
      <c r="C511" s="102">
        <f t="shared" si="8"/>
        <v>0</v>
      </c>
      <c r="D511" s="102"/>
      <c r="E511" s="102"/>
      <c r="F511" s="102"/>
      <c r="G511" s="102"/>
      <c r="H511" s="102"/>
      <c r="I511" s="102"/>
      <c r="J511" s="102"/>
      <c r="K511" s="102"/>
      <c r="L511" s="102"/>
      <c r="M511" s="102"/>
      <c r="N511" s="102"/>
      <c r="O511" s="102"/>
      <c r="P511" s="102"/>
      <c r="Q511" s="102"/>
      <c r="R511" s="102"/>
      <c r="S511" s="102"/>
      <c r="T511" s="102"/>
      <c r="U511" s="102"/>
      <c r="V511" s="102"/>
      <c r="W511" s="102"/>
      <c r="X511" s="102"/>
      <c r="Y511" s="59"/>
    </row>
    <row r="512" s="17" customFormat="1" ht="15" spans="1:25">
      <c r="A512" s="101"/>
      <c r="B512" s="283"/>
      <c r="C512" s="102">
        <f t="shared" si="8"/>
        <v>0</v>
      </c>
      <c r="D512" s="102"/>
      <c r="E512" s="102"/>
      <c r="F512" s="102"/>
      <c r="G512" s="102"/>
      <c r="H512" s="102"/>
      <c r="I512" s="102"/>
      <c r="J512" s="102"/>
      <c r="K512" s="102"/>
      <c r="L512" s="102"/>
      <c r="M512" s="102"/>
      <c r="N512" s="102"/>
      <c r="O512" s="102"/>
      <c r="P512" s="102"/>
      <c r="Q512" s="102"/>
      <c r="R512" s="102"/>
      <c r="S512" s="102"/>
      <c r="T512" s="102"/>
      <c r="U512" s="102"/>
      <c r="V512" s="102"/>
      <c r="W512" s="102"/>
      <c r="X512" s="102"/>
      <c r="Y512" s="59"/>
    </row>
    <row r="513" s="17" customFormat="1" ht="15" spans="1:25">
      <c r="A513" s="101"/>
      <c r="B513" s="283"/>
      <c r="C513" s="102">
        <f t="shared" si="8"/>
        <v>0</v>
      </c>
      <c r="D513" s="102"/>
      <c r="E513" s="102"/>
      <c r="F513" s="102"/>
      <c r="G513" s="102"/>
      <c r="H513" s="102"/>
      <c r="I513" s="102"/>
      <c r="J513" s="102"/>
      <c r="K513" s="102"/>
      <c r="L513" s="102"/>
      <c r="M513" s="102"/>
      <c r="N513" s="102"/>
      <c r="O513" s="102"/>
      <c r="P513" s="102"/>
      <c r="Q513" s="102"/>
      <c r="R513" s="102"/>
      <c r="S513" s="102"/>
      <c r="T513" s="102"/>
      <c r="U513" s="102"/>
      <c r="V513" s="102"/>
      <c r="W513" s="102"/>
      <c r="X513" s="102"/>
      <c r="Y513" s="59"/>
    </row>
    <row r="514" s="17" customFormat="1" ht="15" spans="1:25">
      <c r="A514" s="101"/>
      <c r="B514" s="283"/>
      <c r="C514" s="102">
        <f t="shared" si="8"/>
        <v>0</v>
      </c>
      <c r="D514" s="102"/>
      <c r="E514" s="102"/>
      <c r="F514" s="102"/>
      <c r="G514" s="102"/>
      <c r="H514" s="102"/>
      <c r="I514" s="102"/>
      <c r="J514" s="102"/>
      <c r="K514" s="102"/>
      <c r="L514" s="102"/>
      <c r="M514" s="102"/>
      <c r="N514" s="102"/>
      <c r="O514" s="102"/>
      <c r="P514" s="102"/>
      <c r="Q514" s="102"/>
      <c r="R514" s="102"/>
      <c r="S514" s="102"/>
      <c r="T514" s="102"/>
      <c r="U514" s="102"/>
      <c r="V514" s="102"/>
      <c r="W514" s="102"/>
      <c r="X514" s="102"/>
      <c r="Y514" s="59"/>
    </row>
    <row r="515" s="17" customFormat="1" ht="15" spans="1:25">
      <c r="A515" s="101"/>
      <c r="B515" s="283"/>
      <c r="C515" s="102">
        <f t="shared" si="8"/>
        <v>0</v>
      </c>
      <c r="D515" s="102"/>
      <c r="E515" s="102"/>
      <c r="F515" s="102"/>
      <c r="G515" s="102"/>
      <c r="H515" s="102"/>
      <c r="I515" s="102"/>
      <c r="J515" s="102"/>
      <c r="K515" s="102"/>
      <c r="L515" s="102"/>
      <c r="M515" s="102"/>
      <c r="N515" s="102"/>
      <c r="O515" s="102"/>
      <c r="P515" s="102"/>
      <c r="Q515" s="102"/>
      <c r="R515" s="102"/>
      <c r="S515" s="102"/>
      <c r="T515" s="102"/>
      <c r="U515" s="102"/>
      <c r="V515" s="102"/>
      <c r="W515" s="102"/>
      <c r="X515" s="102"/>
      <c r="Y515" s="59"/>
    </row>
    <row r="516" s="17" customFormat="1" ht="15" spans="1:25">
      <c r="A516" s="101"/>
      <c r="B516" s="283"/>
      <c r="C516" s="102">
        <f t="shared" si="8"/>
        <v>0</v>
      </c>
      <c r="D516" s="102"/>
      <c r="E516" s="102"/>
      <c r="F516" s="102"/>
      <c r="G516" s="102"/>
      <c r="H516" s="102"/>
      <c r="I516" s="102"/>
      <c r="J516" s="102"/>
      <c r="K516" s="102"/>
      <c r="L516" s="102"/>
      <c r="M516" s="102"/>
      <c r="N516" s="102"/>
      <c r="O516" s="102"/>
      <c r="P516" s="102"/>
      <c r="Q516" s="102"/>
      <c r="R516" s="102"/>
      <c r="S516" s="102"/>
      <c r="T516" s="102"/>
      <c r="U516" s="102"/>
      <c r="V516" s="102"/>
      <c r="W516" s="102"/>
      <c r="X516" s="102"/>
      <c r="Y516" s="59"/>
    </row>
    <row r="517" s="17" customFormat="1" ht="15" spans="1:25">
      <c r="A517" s="101"/>
      <c r="B517" s="283"/>
      <c r="C517" s="102">
        <f t="shared" si="8"/>
        <v>0</v>
      </c>
      <c r="D517" s="102"/>
      <c r="E517" s="102"/>
      <c r="F517" s="102"/>
      <c r="G517" s="102"/>
      <c r="H517" s="102"/>
      <c r="I517" s="102"/>
      <c r="J517" s="102"/>
      <c r="K517" s="102"/>
      <c r="L517" s="102"/>
      <c r="M517" s="102"/>
      <c r="N517" s="102"/>
      <c r="O517" s="102"/>
      <c r="P517" s="102"/>
      <c r="Q517" s="102"/>
      <c r="R517" s="102"/>
      <c r="S517" s="102"/>
      <c r="T517" s="102"/>
      <c r="U517" s="102"/>
      <c r="V517" s="102"/>
      <c r="W517" s="102"/>
      <c r="X517" s="102"/>
      <c r="Y517" s="59"/>
    </row>
    <row r="518" s="17" customFormat="1" ht="15" spans="1:25">
      <c r="A518" s="101"/>
      <c r="B518" s="283"/>
      <c r="C518" s="102">
        <f t="shared" si="8"/>
        <v>0</v>
      </c>
      <c r="D518" s="102"/>
      <c r="E518" s="102"/>
      <c r="F518" s="102"/>
      <c r="G518" s="102"/>
      <c r="H518" s="102"/>
      <c r="I518" s="102"/>
      <c r="J518" s="102"/>
      <c r="K518" s="102"/>
      <c r="L518" s="102"/>
      <c r="M518" s="102"/>
      <c r="N518" s="102"/>
      <c r="O518" s="102"/>
      <c r="P518" s="102"/>
      <c r="Q518" s="102"/>
      <c r="R518" s="102"/>
      <c r="S518" s="102"/>
      <c r="T518" s="102"/>
      <c r="U518" s="102"/>
      <c r="V518" s="102"/>
      <c r="W518" s="102"/>
      <c r="X518" s="102"/>
      <c r="Y518" s="59"/>
    </row>
    <row r="519" s="17" customFormat="1" ht="15" spans="1:25">
      <c r="A519" s="101"/>
      <c r="B519" s="283"/>
      <c r="C519" s="102">
        <f t="shared" si="8"/>
        <v>0</v>
      </c>
      <c r="D519" s="102"/>
      <c r="E519" s="102"/>
      <c r="F519" s="102"/>
      <c r="G519" s="102"/>
      <c r="H519" s="102"/>
      <c r="I519" s="102"/>
      <c r="J519" s="102"/>
      <c r="K519" s="102"/>
      <c r="L519" s="102"/>
      <c r="M519" s="102"/>
      <c r="N519" s="102"/>
      <c r="O519" s="102"/>
      <c r="P519" s="102"/>
      <c r="Q519" s="102"/>
      <c r="R519" s="102"/>
      <c r="S519" s="102"/>
      <c r="T519" s="102"/>
      <c r="U519" s="102"/>
      <c r="V519" s="102"/>
      <c r="W519" s="102"/>
      <c r="X519" s="102"/>
      <c r="Y519" s="59"/>
    </row>
    <row r="520" s="17" customFormat="1" ht="15" spans="1:25">
      <c r="A520" s="101"/>
      <c r="B520" s="283"/>
      <c r="C520" s="102">
        <f t="shared" si="8"/>
        <v>0</v>
      </c>
      <c r="D520" s="102"/>
      <c r="E520" s="102"/>
      <c r="F520" s="102"/>
      <c r="G520" s="102"/>
      <c r="H520" s="102"/>
      <c r="I520" s="102"/>
      <c r="J520" s="102"/>
      <c r="K520" s="102"/>
      <c r="L520" s="102"/>
      <c r="M520" s="102"/>
      <c r="N520" s="102"/>
      <c r="O520" s="102"/>
      <c r="P520" s="102"/>
      <c r="Q520" s="102"/>
      <c r="R520" s="102"/>
      <c r="S520" s="102"/>
      <c r="T520" s="102"/>
      <c r="U520" s="102"/>
      <c r="V520" s="102"/>
      <c r="W520" s="102"/>
      <c r="X520" s="102"/>
      <c r="Y520" s="59"/>
    </row>
    <row r="521" s="17" customFormat="1" ht="15" spans="1:25">
      <c r="A521" s="101"/>
      <c r="B521" s="283"/>
      <c r="C521" s="102">
        <f t="shared" si="8"/>
        <v>0</v>
      </c>
      <c r="D521" s="102"/>
      <c r="E521" s="102"/>
      <c r="F521" s="102"/>
      <c r="G521" s="102"/>
      <c r="H521" s="102"/>
      <c r="I521" s="102"/>
      <c r="J521" s="102"/>
      <c r="K521" s="102"/>
      <c r="L521" s="102"/>
      <c r="M521" s="102"/>
      <c r="N521" s="102"/>
      <c r="O521" s="102"/>
      <c r="P521" s="102"/>
      <c r="Q521" s="102"/>
      <c r="R521" s="102"/>
      <c r="S521" s="102"/>
      <c r="T521" s="102"/>
      <c r="U521" s="102"/>
      <c r="V521" s="102"/>
      <c r="W521" s="102"/>
      <c r="X521" s="102"/>
      <c r="Y521" s="59"/>
    </row>
    <row r="522" s="17" customFormat="1" ht="15" spans="1:25">
      <c r="A522" s="101"/>
      <c r="B522" s="283"/>
      <c r="C522" s="102">
        <f t="shared" si="8"/>
        <v>0</v>
      </c>
      <c r="D522" s="102"/>
      <c r="E522" s="102"/>
      <c r="F522" s="102"/>
      <c r="G522" s="102"/>
      <c r="H522" s="102"/>
      <c r="I522" s="102"/>
      <c r="J522" s="102"/>
      <c r="K522" s="102"/>
      <c r="L522" s="102"/>
      <c r="M522" s="102"/>
      <c r="N522" s="102"/>
      <c r="O522" s="102"/>
      <c r="P522" s="102"/>
      <c r="Q522" s="102"/>
      <c r="R522" s="102"/>
      <c r="S522" s="102"/>
      <c r="T522" s="102"/>
      <c r="U522" s="102"/>
      <c r="V522" s="102"/>
      <c r="W522" s="102"/>
      <c r="X522" s="102"/>
      <c r="Y522" s="59"/>
    </row>
    <row r="523" s="17" customFormat="1" ht="15" spans="1:25">
      <c r="A523" s="101"/>
      <c r="B523" s="283"/>
      <c r="C523" s="102">
        <f t="shared" si="8"/>
        <v>0</v>
      </c>
      <c r="D523" s="102"/>
      <c r="E523" s="102"/>
      <c r="F523" s="102"/>
      <c r="G523" s="102"/>
      <c r="H523" s="102"/>
      <c r="I523" s="102"/>
      <c r="J523" s="102"/>
      <c r="K523" s="102"/>
      <c r="L523" s="102"/>
      <c r="M523" s="102"/>
      <c r="N523" s="102"/>
      <c r="O523" s="102"/>
      <c r="P523" s="102"/>
      <c r="Q523" s="102"/>
      <c r="R523" s="102"/>
      <c r="S523" s="102"/>
      <c r="T523" s="102"/>
      <c r="U523" s="102"/>
      <c r="V523" s="102"/>
      <c r="W523" s="102"/>
      <c r="X523" s="102"/>
      <c r="Y523" s="59"/>
    </row>
    <row r="524" s="17" customFormat="1" ht="15" spans="1:25">
      <c r="A524" s="101"/>
      <c r="B524" s="283"/>
      <c r="C524" s="102">
        <f t="shared" si="8"/>
        <v>0</v>
      </c>
      <c r="D524" s="102"/>
      <c r="E524" s="102"/>
      <c r="F524" s="102"/>
      <c r="G524" s="102"/>
      <c r="H524" s="102"/>
      <c r="I524" s="102"/>
      <c r="J524" s="102"/>
      <c r="K524" s="102"/>
      <c r="L524" s="102"/>
      <c r="M524" s="102"/>
      <c r="N524" s="102"/>
      <c r="O524" s="102"/>
      <c r="P524" s="102"/>
      <c r="Q524" s="102"/>
      <c r="R524" s="102"/>
      <c r="S524" s="102"/>
      <c r="T524" s="102"/>
      <c r="U524" s="102"/>
      <c r="V524" s="102"/>
      <c r="W524" s="102"/>
      <c r="X524" s="102"/>
      <c r="Y524" s="59"/>
    </row>
    <row r="525" s="17" customFormat="1" ht="15" spans="1:25">
      <c r="A525" s="101"/>
      <c r="B525" s="283"/>
      <c r="C525" s="102">
        <f t="shared" si="8"/>
        <v>0</v>
      </c>
      <c r="D525" s="102"/>
      <c r="E525" s="102"/>
      <c r="F525" s="102"/>
      <c r="G525" s="102"/>
      <c r="H525" s="102"/>
      <c r="I525" s="102"/>
      <c r="J525" s="102"/>
      <c r="K525" s="102"/>
      <c r="L525" s="102"/>
      <c r="M525" s="102"/>
      <c r="N525" s="102"/>
      <c r="O525" s="102"/>
      <c r="P525" s="102"/>
      <c r="Q525" s="102"/>
      <c r="R525" s="102"/>
      <c r="S525" s="102"/>
      <c r="T525" s="102"/>
      <c r="U525" s="102"/>
      <c r="V525" s="102"/>
      <c r="W525" s="102"/>
      <c r="X525" s="102"/>
      <c r="Y525" s="59"/>
    </row>
    <row r="526" s="17" customFormat="1" ht="15" spans="1:25">
      <c r="A526" s="101"/>
      <c r="B526" s="283"/>
      <c r="C526" s="102">
        <f t="shared" si="8"/>
        <v>0</v>
      </c>
      <c r="D526" s="102"/>
      <c r="E526" s="102"/>
      <c r="F526" s="102"/>
      <c r="G526" s="102"/>
      <c r="H526" s="102"/>
      <c r="I526" s="102"/>
      <c r="J526" s="102"/>
      <c r="K526" s="102"/>
      <c r="L526" s="102"/>
      <c r="M526" s="102"/>
      <c r="N526" s="102"/>
      <c r="O526" s="102"/>
      <c r="P526" s="102"/>
      <c r="Q526" s="102"/>
      <c r="R526" s="102"/>
      <c r="S526" s="102"/>
      <c r="T526" s="102"/>
      <c r="U526" s="102"/>
      <c r="V526" s="102"/>
      <c r="W526" s="102"/>
      <c r="X526" s="102"/>
      <c r="Y526" s="59"/>
    </row>
    <row r="527" s="17" customFormat="1" ht="15" spans="1:25">
      <c r="A527" s="101"/>
      <c r="B527" s="283"/>
      <c r="C527" s="102">
        <f t="shared" si="8"/>
        <v>0</v>
      </c>
      <c r="D527" s="102"/>
      <c r="E527" s="102"/>
      <c r="F527" s="102"/>
      <c r="G527" s="102"/>
      <c r="H527" s="102"/>
      <c r="I527" s="102"/>
      <c r="J527" s="102"/>
      <c r="K527" s="102"/>
      <c r="L527" s="102"/>
      <c r="M527" s="102"/>
      <c r="N527" s="102"/>
      <c r="O527" s="102"/>
      <c r="P527" s="102"/>
      <c r="Q527" s="102"/>
      <c r="R527" s="102"/>
      <c r="S527" s="102"/>
      <c r="T527" s="102"/>
      <c r="U527" s="102"/>
      <c r="V527" s="102"/>
      <c r="W527" s="102"/>
      <c r="X527" s="102"/>
      <c r="Y527" s="59"/>
    </row>
    <row r="528" s="17" customFormat="1" ht="15" spans="1:25">
      <c r="A528" s="101"/>
      <c r="B528" s="283"/>
      <c r="C528" s="102">
        <f t="shared" si="8"/>
        <v>0</v>
      </c>
      <c r="D528" s="102"/>
      <c r="E528" s="102"/>
      <c r="F528" s="102"/>
      <c r="G528" s="102"/>
      <c r="H528" s="102"/>
      <c r="I528" s="102"/>
      <c r="J528" s="102"/>
      <c r="K528" s="102"/>
      <c r="L528" s="102"/>
      <c r="M528" s="102"/>
      <c r="N528" s="102"/>
      <c r="O528" s="102"/>
      <c r="P528" s="102"/>
      <c r="Q528" s="102"/>
      <c r="R528" s="102"/>
      <c r="S528" s="102"/>
      <c r="T528" s="102"/>
      <c r="U528" s="102"/>
      <c r="V528" s="102"/>
      <c r="W528" s="102"/>
      <c r="X528" s="102"/>
      <c r="Y528" s="59"/>
    </row>
    <row r="529" s="17" customFormat="1" ht="15" spans="1:25">
      <c r="A529" s="101"/>
      <c r="B529" s="283"/>
      <c r="C529" s="102">
        <f t="shared" si="8"/>
        <v>0</v>
      </c>
      <c r="D529" s="102"/>
      <c r="E529" s="102"/>
      <c r="F529" s="102"/>
      <c r="G529" s="102"/>
      <c r="H529" s="102"/>
      <c r="I529" s="102"/>
      <c r="J529" s="102"/>
      <c r="K529" s="102"/>
      <c r="L529" s="102"/>
      <c r="M529" s="102"/>
      <c r="N529" s="102"/>
      <c r="O529" s="102"/>
      <c r="P529" s="102"/>
      <c r="Q529" s="102"/>
      <c r="R529" s="102"/>
      <c r="S529" s="102"/>
      <c r="T529" s="102"/>
      <c r="U529" s="102"/>
      <c r="V529" s="102"/>
      <c r="W529" s="102"/>
      <c r="X529" s="102"/>
      <c r="Y529" s="59"/>
    </row>
    <row r="530" s="17" customFormat="1" ht="15" spans="1:25">
      <c r="A530" s="101"/>
      <c r="B530" s="283"/>
      <c r="C530" s="102">
        <f t="shared" si="8"/>
        <v>0</v>
      </c>
      <c r="D530" s="102"/>
      <c r="E530" s="102"/>
      <c r="F530" s="102"/>
      <c r="G530" s="102"/>
      <c r="H530" s="102"/>
      <c r="I530" s="102"/>
      <c r="J530" s="102"/>
      <c r="K530" s="102"/>
      <c r="L530" s="102"/>
      <c r="M530" s="102"/>
      <c r="N530" s="102"/>
      <c r="O530" s="102"/>
      <c r="P530" s="102"/>
      <c r="Q530" s="102"/>
      <c r="R530" s="102"/>
      <c r="S530" s="102"/>
      <c r="T530" s="102"/>
      <c r="U530" s="102"/>
      <c r="V530" s="102"/>
      <c r="W530" s="102"/>
      <c r="X530" s="102"/>
      <c r="Y530" s="59"/>
    </row>
    <row r="531" s="17" customFormat="1" ht="15" spans="1:25">
      <c r="A531" s="101"/>
      <c r="B531" s="283"/>
      <c r="C531" s="102">
        <f t="shared" si="8"/>
        <v>0</v>
      </c>
      <c r="D531" s="102"/>
      <c r="E531" s="102"/>
      <c r="F531" s="102"/>
      <c r="G531" s="102"/>
      <c r="H531" s="102"/>
      <c r="I531" s="102"/>
      <c r="J531" s="102"/>
      <c r="K531" s="102"/>
      <c r="L531" s="102"/>
      <c r="M531" s="102"/>
      <c r="N531" s="102"/>
      <c r="O531" s="102"/>
      <c r="P531" s="102"/>
      <c r="Q531" s="102"/>
      <c r="R531" s="102"/>
      <c r="S531" s="102"/>
      <c r="T531" s="102"/>
      <c r="U531" s="102"/>
      <c r="V531" s="102"/>
      <c r="W531" s="102"/>
      <c r="X531" s="102"/>
      <c r="Y531" s="59"/>
    </row>
    <row r="532" s="17" customFormat="1" ht="15" spans="1:25">
      <c r="A532" s="101"/>
      <c r="B532" s="283"/>
      <c r="C532" s="102">
        <f t="shared" si="8"/>
        <v>0</v>
      </c>
      <c r="D532" s="102"/>
      <c r="E532" s="102"/>
      <c r="F532" s="102"/>
      <c r="G532" s="102"/>
      <c r="H532" s="102"/>
      <c r="I532" s="102"/>
      <c r="J532" s="102"/>
      <c r="K532" s="102"/>
      <c r="L532" s="102"/>
      <c r="M532" s="102"/>
      <c r="N532" s="102"/>
      <c r="O532" s="102"/>
      <c r="P532" s="102"/>
      <c r="Q532" s="102"/>
      <c r="R532" s="102"/>
      <c r="S532" s="102"/>
      <c r="T532" s="102"/>
      <c r="U532" s="102"/>
      <c r="V532" s="102"/>
      <c r="W532" s="102"/>
      <c r="X532" s="102"/>
      <c r="Y532" s="59"/>
    </row>
    <row r="533" s="17" customFormat="1" ht="15" spans="1:25">
      <c r="A533" s="101"/>
      <c r="B533" s="283"/>
      <c r="C533" s="102">
        <f t="shared" si="8"/>
        <v>0</v>
      </c>
      <c r="D533" s="102"/>
      <c r="E533" s="102"/>
      <c r="F533" s="102"/>
      <c r="G533" s="102"/>
      <c r="H533" s="102"/>
      <c r="I533" s="102"/>
      <c r="J533" s="102"/>
      <c r="K533" s="102"/>
      <c r="L533" s="102"/>
      <c r="M533" s="102"/>
      <c r="N533" s="102"/>
      <c r="O533" s="102"/>
      <c r="P533" s="102"/>
      <c r="Q533" s="102"/>
      <c r="R533" s="102"/>
      <c r="S533" s="102"/>
      <c r="T533" s="102"/>
      <c r="U533" s="102"/>
      <c r="V533" s="102"/>
      <c r="W533" s="102"/>
      <c r="X533" s="102"/>
      <c r="Y533" s="59"/>
    </row>
    <row r="534" s="17" customFormat="1" ht="15" spans="1:25">
      <c r="A534" s="101"/>
      <c r="B534" s="283"/>
      <c r="C534" s="102">
        <f t="shared" si="8"/>
        <v>0</v>
      </c>
      <c r="D534" s="102"/>
      <c r="E534" s="102"/>
      <c r="F534" s="102"/>
      <c r="G534" s="102"/>
      <c r="H534" s="102"/>
      <c r="I534" s="102"/>
      <c r="J534" s="102"/>
      <c r="K534" s="102"/>
      <c r="L534" s="102"/>
      <c r="M534" s="102"/>
      <c r="N534" s="102"/>
      <c r="O534" s="102"/>
      <c r="P534" s="102"/>
      <c r="Q534" s="102"/>
      <c r="R534" s="102"/>
      <c r="S534" s="102"/>
      <c r="T534" s="102"/>
      <c r="U534" s="102"/>
      <c r="V534" s="102"/>
      <c r="W534" s="102"/>
      <c r="X534" s="102"/>
      <c r="Y534" s="59"/>
    </row>
    <row r="535" s="17" customFormat="1" ht="15" spans="1:25">
      <c r="A535" s="101"/>
      <c r="B535" s="283"/>
      <c r="C535" s="102">
        <f t="shared" si="8"/>
        <v>0</v>
      </c>
      <c r="D535" s="102"/>
      <c r="E535" s="102"/>
      <c r="F535" s="102"/>
      <c r="G535" s="102"/>
      <c r="H535" s="102"/>
      <c r="I535" s="102"/>
      <c r="J535" s="102"/>
      <c r="K535" s="102"/>
      <c r="L535" s="102"/>
      <c r="M535" s="102"/>
      <c r="N535" s="102"/>
      <c r="O535" s="102"/>
      <c r="P535" s="102"/>
      <c r="Q535" s="102"/>
      <c r="R535" s="102"/>
      <c r="S535" s="102"/>
      <c r="T535" s="102"/>
      <c r="U535" s="102"/>
      <c r="V535" s="102"/>
      <c r="W535" s="102"/>
      <c r="X535" s="102"/>
      <c r="Y535" s="59"/>
    </row>
    <row r="536" s="17" customFormat="1" ht="15" spans="1:25">
      <c r="A536" s="101"/>
      <c r="B536" s="283"/>
      <c r="C536" s="102">
        <f t="shared" si="8"/>
        <v>0</v>
      </c>
      <c r="D536" s="102"/>
      <c r="E536" s="102"/>
      <c r="F536" s="102"/>
      <c r="G536" s="102"/>
      <c r="H536" s="102"/>
      <c r="I536" s="102"/>
      <c r="J536" s="102"/>
      <c r="K536" s="102"/>
      <c r="L536" s="102"/>
      <c r="M536" s="102"/>
      <c r="N536" s="102"/>
      <c r="O536" s="102"/>
      <c r="P536" s="102"/>
      <c r="Q536" s="102"/>
      <c r="R536" s="102"/>
      <c r="S536" s="102"/>
      <c r="T536" s="102"/>
      <c r="U536" s="102"/>
      <c r="V536" s="102"/>
      <c r="W536" s="102"/>
      <c r="X536" s="102"/>
      <c r="Y536" s="59"/>
    </row>
    <row r="537" s="17" customFormat="1" ht="15" spans="1:25">
      <c r="A537" s="101"/>
      <c r="B537" s="283"/>
      <c r="C537" s="102">
        <f t="shared" si="8"/>
        <v>0</v>
      </c>
      <c r="D537" s="102"/>
      <c r="E537" s="102"/>
      <c r="F537" s="102"/>
      <c r="G537" s="102"/>
      <c r="H537" s="102"/>
      <c r="I537" s="102"/>
      <c r="J537" s="102"/>
      <c r="K537" s="102"/>
      <c r="L537" s="102"/>
      <c r="M537" s="102"/>
      <c r="N537" s="102"/>
      <c r="O537" s="102"/>
      <c r="P537" s="102"/>
      <c r="Q537" s="102"/>
      <c r="R537" s="102"/>
      <c r="S537" s="102"/>
      <c r="T537" s="102"/>
      <c r="U537" s="102"/>
      <c r="V537" s="102"/>
      <c r="W537" s="102"/>
      <c r="X537" s="102"/>
      <c r="Y537" s="59"/>
    </row>
    <row r="538" s="17" customFormat="1" ht="15" spans="1:25">
      <c r="A538" s="101"/>
      <c r="B538" s="283"/>
      <c r="C538" s="102">
        <f t="shared" si="8"/>
        <v>0</v>
      </c>
      <c r="D538" s="102"/>
      <c r="E538" s="102"/>
      <c r="F538" s="102"/>
      <c r="G538" s="102"/>
      <c r="H538" s="102"/>
      <c r="I538" s="102"/>
      <c r="J538" s="102"/>
      <c r="K538" s="102"/>
      <c r="L538" s="102"/>
      <c r="M538" s="102"/>
      <c r="N538" s="102"/>
      <c r="O538" s="102"/>
      <c r="P538" s="102"/>
      <c r="Q538" s="102"/>
      <c r="R538" s="102"/>
      <c r="S538" s="102"/>
      <c r="T538" s="102"/>
      <c r="U538" s="102"/>
      <c r="V538" s="102"/>
      <c r="W538" s="102"/>
      <c r="X538" s="102"/>
      <c r="Y538" s="59"/>
    </row>
    <row r="539" s="17" customFormat="1" ht="15" spans="1:25">
      <c r="A539" s="101"/>
      <c r="B539" s="283"/>
      <c r="C539" s="102">
        <f t="shared" si="8"/>
        <v>0</v>
      </c>
      <c r="D539" s="102"/>
      <c r="E539" s="102"/>
      <c r="F539" s="102"/>
      <c r="G539" s="102"/>
      <c r="H539" s="102"/>
      <c r="I539" s="102"/>
      <c r="J539" s="102"/>
      <c r="K539" s="102"/>
      <c r="L539" s="102"/>
      <c r="M539" s="102"/>
      <c r="N539" s="102"/>
      <c r="O539" s="102"/>
      <c r="P539" s="102"/>
      <c r="Q539" s="102"/>
      <c r="R539" s="102"/>
      <c r="S539" s="102"/>
      <c r="T539" s="102"/>
      <c r="U539" s="102"/>
      <c r="V539" s="102"/>
      <c r="W539" s="102"/>
      <c r="X539" s="102"/>
      <c r="Y539" s="59"/>
    </row>
    <row r="540" s="17" customFormat="1" ht="15" spans="1:25">
      <c r="A540" s="101"/>
      <c r="B540" s="283"/>
      <c r="C540" s="102">
        <f t="shared" si="8"/>
        <v>0</v>
      </c>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59"/>
    </row>
    <row r="541" s="17" customFormat="1" ht="15" spans="1:25">
      <c r="A541" s="101"/>
      <c r="B541" s="283"/>
      <c r="C541" s="102">
        <f t="shared" si="8"/>
        <v>0</v>
      </c>
      <c r="D541" s="102"/>
      <c r="E541" s="102"/>
      <c r="F541" s="102"/>
      <c r="G541" s="102"/>
      <c r="H541" s="102"/>
      <c r="I541" s="102"/>
      <c r="J541" s="102"/>
      <c r="K541" s="102"/>
      <c r="L541" s="102"/>
      <c r="M541" s="102"/>
      <c r="N541" s="102"/>
      <c r="O541" s="102"/>
      <c r="P541" s="102"/>
      <c r="Q541" s="102"/>
      <c r="R541" s="102"/>
      <c r="S541" s="102"/>
      <c r="T541" s="102"/>
      <c r="U541" s="102"/>
      <c r="V541" s="102"/>
      <c r="W541" s="102"/>
      <c r="X541" s="102"/>
      <c r="Y541" s="59"/>
    </row>
    <row r="542" s="17" customFormat="1" ht="15" spans="1:25">
      <c r="A542" s="101"/>
      <c r="B542" s="283"/>
      <c r="C542" s="102">
        <f t="shared" si="8"/>
        <v>0</v>
      </c>
      <c r="D542" s="102"/>
      <c r="E542" s="102"/>
      <c r="F542" s="102"/>
      <c r="G542" s="102"/>
      <c r="H542" s="102"/>
      <c r="I542" s="102"/>
      <c r="J542" s="102"/>
      <c r="K542" s="102"/>
      <c r="L542" s="102"/>
      <c r="M542" s="102"/>
      <c r="N542" s="102"/>
      <c r="O542" s="102"/>
      <c r="P542" s="102"/>
      <c r="Q542" s="102"/>
      <c r="R542" s="102"/>
      <c r="S542" s="102"/>
      <c r="T542" s="102"/>
      <c r="U542" s="102"/>
      <c r="V542" s="102"/>
      <c r="W542" s="102"/>
      <c r="X542" s="102"/>
      <c r="Y542" s="59"/>
    </row>
    <row r="543" s="17" customFormat="1" ht="15" spans="1:25">
      <c r="A543" s="101"/>
      <c r="B543" s="283"/>
      <c r="C543" s="102">
        <f t="shared" si="8"/>
        <v>0</v>
      </c>
      <c r="D543" s="102"/>
      <c r="E543" s="102"/>
      <c r="F543" s="102"/>
      <c r="G543" s="102"/>
      <c r="H543" s="102"/>
      <c r="I543" s="102"/>
      <c r="J543" s="102"/>
      <c r="K543" s="102"/>
      <c r="L543" s="102"/>
      <c r="M543" s="102"/>
      <c r="N543" s="102"/>
      <c r="O543" s="102"/>
      <c r="P543" s="102"/>
      <c r="Q543" s="102"/>
      <c r="R543" s="102"/>
      <c r="S543" s="102"/>
      <c r="T543" s="102"/>
      <c r="U543" s="102"/>
      <c r="V543" s="102"/>
      <c r="W543" s="102"/>
      <c r="X543" s="102"/>
      <c r="Y543" s="59"/>
    </row>
    <row r="544" s="17" customFormat="1" ht="15" spans="1:25">
      <c r="A544" s="101"/>
      <c r="B544" s="283"/>
      <c r="C544" s="102">
        <f t="shared" si="8"/>
        <v>0</v>
      </c>
      <c r="D544" s="102"/>
      <c r="E544" s="102"/>
      <c r="F544" s="102"/>
      <c r="G544" s="102"/>
      <c r="H544" s="102"/>
      <c r="I544" s="102"/>
      <c r="J544" s="102"/>
      <c r="K544" s="102"/>
      <c r="L544" s="102"/>
      <c r="M544" s="102"/>
      <c r="N544" s="102"/>
      <c r="O544" s="102"/>
      <c r="P544" s="102"/>
      <c r="Q544" s="102"/>
      <c r="R544" s="102"/>
      <c r="S544" s="102"/>
      <c r="T544" s="102"/>
      <c r="U544" s="102"/>
      <c r="V544" s="102"/>
      <c r="W544" s="102"/>
      <c r="X544" s="102"/>
      <c r="Y544" s="59"/>
    </row>
    <row r="545" s="17" customFormat="1" ht="15" spans="1:25">
      <c r="A545" s="101"/>
      <c r="B545" s="283"/>
      <c r="C545" s="102">
        <f t="shared" si="8"/>
        <v>0</v>
      </c>
      <c r="D545" s="102"/>
      <c r="E545" s="102"/>
      <c r="F545" s="102"/>
      <c r="G545" s="102"/>
      <c r="H545" s="102"/>
      <c r="I545" s="102"/>
      <c r="J545" s="102"/>
      <c r="K545" s="102"/>
      <c r="L545" s="102"/>
      <c r="M545" s="102"/>
      <c r="N545" s="102"/>
      <c r="O545" s="102"/>
      <c r="P545" s="102"/>
      <c r="Q545" s="102"/>
      <c r="R545" s="102"/>
      <c r="S545" s="102"/>
      <c r="T545" s="102"/>
      <c r="U545" s="102"/>
      <c r="V545" s="102"/>
      <c r="W545" s="102"/>
      <c r="X545" s="102"/>
      <c r="Y545" s="59"/>
    </row>
    <row r="546" s="17" customFormat="1" ht="15" spans="1:25">
      <c r="A546" s="101"/>
      <c r="B546" s="283"/>
      <c r="C546" s="102">
        <f t="shared" si="8"/>
        <v>0</v>
      </c>
      <c r="D546" s="102"/>
      <c r="E546" s="102"/>
      <c r="F546" s="102"/>
      <c r="G546" s="102"/>
      <c r="H546" s="102"/>
      <c r="I546" s="102"/>
      <c r="J546" s="102"/>
      <c r="K546" s="102"/>
      <c r="L546" s="102"/>
      <c r="M546" s="102"/>
      <c r="N546" s="102"/>
      <c r="O546" s="102"/>
      <c r="P546" s="102"/>
      <c r="Q546" s="102"/>
      <c r="R546" s="102"/>
      <c r="S546" s="102"/>
      <c r="T546" s="102"/>
      <c r="U546" s="102"/>
      <c r="V546" s="102"/>
      <c r="W546" s="102"/>
      <c r="X546" s="102"/>
      <c r="Y546" s="59"/>
    </row>
    <row r="547" s="17" customFormat="1" ht="15" spans="1:25">
      <c r="A547" s="101"/>
      <c r="B547" s="283"/>
      <c r="C547" s="102">
        <f t="shared" si="8"/>
        <v>0</v>
      </c>
      <c r="D547" s="102"/>
      <c r="E547" s="102"/>
      <c r="F547" s="102"/>
      <c r="G547" s="102"/>
      <c r="H547" s="102"/>
      <c r="I547" s="102"/>
      <c r="J547" s="102"/>
      <c r="K547" s="102"/>
      <c r="L547" s="102"/>
      <c r="M547" s="102"/>
      <c r="N547" s="102"/>
      <c r="O547" s="102"/>
      <c r="P547" s="102"/>
      <c r="Q547" s="102"/>
      <c r="R547" s="102"/>
      <c r="S547" s="102"/>
      <c r="T547" s="102"/>
      <c r="U547" s="102"/>
      <c r="V547" s="102"/>
      <c r="W547" s="102"/>
      <c r="X547" s="102"/>
      <c r="Y547" s="59"/>
    </row>
    <row r="548" s="17" customFormat="1" ht="15" spans="1:25">
      <c r="A548" s="101"/>
      <c r="B548" s="283"/>
      <c r="C548" s="102">
        <f t="shared" si="8"/>
        <v>0</v>
      </c>
      <c r="D548" s="102"/>
      <c r="E548" s="102"/>
      <c r="F548" s="102"/>
      <c r="G548" s="102"/>
      <c r="H548" s="102"/>
      <c r="I548" s="102"/>
      <c r="J548" s="102"/>
      <c r="K548" s="102"/>
      <c r="L548" s="102"/>
      <c r="M548" s="102"/>
      <c r="N548" s="102"/>
      <c r="O548" s="102"/>
      <c r="P548" s="102"/>
      <c r="Q548" s="102"/>
      <c r="R548" s="102"/>
      <c r="S548" s="102"/>
      <c r="T548" s="102"/>
      <c r="U548" s="102"/>
      <c r="V548" s="102"/>
      <c r="W548" s="102"/>
      <c r="X548" s="102"/>
      <c r="Y548" s="59"/>
    </row>
    <row r="549" s="17" customFormat="1" ht="15" spans="1:25">
      <c r="A549" s="101"/>
      <c r="B549" s="283"/>
      <c r="C549" s="102">
        <f t="shared" si="8"/>
        <v>0</v>
      </c>
      <c r="D549" s="102"/>
      <c r="E549" s="102"/>
      <c r="F549" s="102"/>
      <c r="G549" s="102"/>
      <c r="H549" s="102"/>
      <c r="I549" s="102"/>
      <c r="J549" s="102"/>
      <c r="K549" s="102"/>
      <c r="L549" s="102"/>
      <c r="M549" s="102"/>
      <c r="N549" s="102"/>
      <c r="O549" s="102"/>
      <c r="P549" s="102"/>
      <c r="Q549" s="102"/>
      <c r="R549" s="102"/>
      <c r="S549" s="102"/>
      <c r="T549" s="102"/>
      <c r="U549" s="102"/>
      <c r="V549" s="102"/>
      <c r="W549" s="102"/>
      <c r="X549" s="102"/>
      <c r="Y549" s="59"/>
    </row>
    <row r="550" s="17" customFormat="1" ht="15" spans="1:25">
      <c r="A550" s="101"/>
      <c r="B550" s="283"/>
      <c r="C550" s="102">
        <f t="shared" si="8"/>
        <v>0</v>
      </c>
      <c r="D550" s="102"/>
      <c r="E550" s="102"/>
      <c r="F550" s="102"/>
      <c r="G550" s="102"/>
      <c r="H550" s="102"/>
      <c r="I550" s="102"/>
      <c r="J550" s="102"/>
      <c r="K550" s="102"/>
      <c r="L550" s="102"/>
      <c r="M550" s="102"/>
      <c r="N550" s="102"/>
      <c r="O550" s="102"/>
      <c r="P550" s="102"/>
      <c r="Q550" s="102"/>
      <c r="R550" s="102"/>
      <c r="S550" s="102"/>
      <c r="T550" s="102"/>
      <c r="U550" s="102"/>
      <c r="V550" s="102"/>
      <c r="W550" s="102"/>
      <c r="X550" s="102"/>
      <c r="Y550" s="59"/>
    </row>
    <row r="551" s="17" customFormat="1" ht="15" spans="1:25">
      <c r="A551" s="101"/>
      <c r="B551" s="283"/>
      <c r="C551" s="102">
        <f t="shared" si="8"/>
        <v>0</v>
      </c>
      <c r="D551" s="102"/>
      <c r="E551" s="102"/>
      <c r="F551" s="102"/>
      <c r="G551" s="102"/>
      <c r="H551" s="102"/>
      <c r="I551" s="102"/>
      <c r="J551" s="102"/>
      <c r="K551" s="102"/>
      <c r="L551" s="102"/>
      <c r="M551" s="102"/>
      <c r="N551" s="102"/>
      <c r="O551" s="102"/>
      <c r="P551" s="102"/>
      <c r="Q551" s="102"/>
      <c r="R551" s="102"/>
      <c r="S551" s="102"/>
      <c r="T551" s="102"/>
      <c r="U551" s="102"/>
      <c r="V551" s="102"/>
      <c r="W551" s="102"/>
      <c r="X551" s="102"/>
      <c r="Y551" s="59"/>
    </row>
    <row r="552" s="17" customFormat="1" ht="15" spans="1:25">
      <c r="A552" s="101"/>
      <c r="B552" s="283"/>
      <c r="C552" s="102">
        <f t="shared" si="8"/>
        <v>0</v>
      </c>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59"/>
    </row>
    <row r="553" s="17" customFormat="1" ht="15" spans="1:25">
      <c r="A553" s="101"/>
      <c r="B553" s="283"/>
      <c r="C553" s="102">
        <f t="shared" si="8"/>
        <v>0</v>
      </c>
      <c r="D553" s="102"/>
      <c r="E553" s="102"/>
      <c r="F553" s="102"/>
      <c r="G553" s="102"/>
      <c r="H553" s="102"/>
      <c r="I553" s="102"/>
      <c r="J553" s="102"/>
      <c r="K553" s="102"/>
      <c r="L553" s="102"/>
      <c r="M553" s="102"/>
      <c r="N553" s="102"/>
      <c r="O553" s="102"/>
      <c r="P553" s="102"/>
      <c r="Q553" s="102"/>
      <c r="R553" s="102"/>
      <c r="S553" s="102"/>
      <c r="T553" s="102"/>
      <c r="U553" s="102"/>
      <c r="V553" s="102"/>
      <c r="W553" s="102"/>
      <c r="X553" s="102"/>
      <c r="Y553" s="59"/>
    </row>
    <row r="554" s="17" customFormat="1" ht="15" spans="1:25">
      <c r="A554" s="101"/>
      <c r="B554" s="283"/>
      <c r="C554" s="102">
        <f t="shared" si="8"/>
        <v>0</v>
      </c>
      <c r="D554" s="102"/>
      <c r="E554" s="102"/>
      <c r="F554" s="102"/>
      <c r="G554" s="102"/>
      <c r="H554" s="102"/>
      <c r="I554" s="102"/>
      <c r="J554" s="102"/>
      <c r="K554" s="102"/>
      <c r="L554" s="102"/>
      <c r="M554" s="102"/>
      <c r="N554" s="102"/>
      <c r="O554" s="102"/>
      <c r="P554" s="102"/>
      <c r="Q554" s="102"/>
      <c r="R554" s="102"/>
      <c r="S554" s="102"/>
      <c r="T554" s="102"/>
      <c r="U554" s="102"/>
      <c r="V554" s="102"/>
      <c r="W554" s="102"/>
      <c r="X554" s="102"/>
      <c r="Y554" s="59"/>
    </row>
    <row r="555" s="17" customFormat="1" ht="15" spans="1:25">
      <c r="A555" s="101"/>
      <c r="B555" s="283"/>
      <c r="C555" s="102">
        <f t="shared" ref="C555:C599" si="9">SUM(D555:X555)</f>
        <v>0</v>
      </c>
      <c r="D555" s="102"/>
      <c r="E555" s="102"/>
      <c r="F555" s="102"/>
      <c r="G555" s="102"/>
      <c r="H555" s="102"/>
      <c r="I555" s="102"/>
      <c r="J555" s="102"/>
      <c r="K555" s="102"/>
      <c r="L555" s="102"/>
      <c r="M555" s="102"/>
      <c r="N555" s="102"/>
      <c r="O555" s="102"/>
      <c r="P555" s="102"/>
      <c r="Q555" s="102"/>
      <c r="R555" s="102"/>
      <c r="S555" s="102"/>
      <c r="T555" s="102"/>
      <c r="U555" s="102"/>
      <c r="V555" s="102"/>
      <c r="W555" s="102"/>
      <c r="X555" s="102"/>
      <c r="Y555" s="59"/>
    </row>
    <row r="556" s="17" customFormat="1" ht="15" spans="1:25">
      <c r="A556" s="101"/>
      <c r="B556" s="283"/>
      <c r="C556" s="102">
        <f t="shared" si="9"/>
        <v>0</v>
      </c>
      <c r="D556" s="102"/>
      <c r="E556" s="102"/>
      <c r="F556" s="102"/>
      <c r="G556" s="102"/>
      <c r="H556" s="102"/>
      <c r="I556" s="102"/>
      <c r="J556" s="102"/>
      <c r="K556" s="102"/>
      <c r="L556" s="102"/>
      <c r="M556" s="102"/>
      <c r="N556" s="102"/>
      <c r="O556" s="102"/>
      <c r="P556" s="102"/>
      <c r="Q556" s="102"/>
      <c r="R556" s="102"/>
      <c r="S556" s="102"/>
      <c r="T556" s="102"/>
      <c r="U556" s="102"/>
      <c r="V556" s="102"/>
      <c r="W556" s="102"/>
      <c r="X556" s="102"/>
      <c r="Y556" s="59"/>
    </row>
    <row r="557" s="17" customFormat="1" ht="15" spans="1:25">
      <c r="A557" s="101"/>
      <c r="B557" s="283"/>
      <c r="C557" s="102">
        <f t="shared" si="9"/>
        <v>0</v>
      </c>
      <c r="D557" s="102"/>
      <c r="E557" s="102"/>
      <c r="F557" s="102"/>
      <c r="G557" s="102"/>
      <c r="H557" s="102"/>
      <c r="I557" s="102"/>
      <c r="J557" s="102"/>
      <c r="K557" s="102"/>
      <c r="L557" s="102"/>
      <c r="M557" s="102"/>
      <c r="N557" s="102"/>
      <c r="O557" s="102"/>
      <c r="P557" s="102"/>
      <c r="Q557" s="102"/>
      <c r="R557" s="102"/>
      <c r="S557" s="102"/>
      <c r="T557" s="102"/>
      <c r="U557" s="102"/>
      <c r="V557" s="102"/>
      <c r="W557" s="102"/>
      <c r="X557" s="102"/>
      <c r="Y557" s="59"/>
    </row>
    <row r="558" s="17" customFormat="1" ht="15" spans="1:25">
      <c r="A558" s="101"/>
      <c r="B558" s="283"/>
      <c r="C558" s="102">
        <f t="shared" si="9"/>
        <v>0</v>
      </c>
      <c r="D558" s="102"/>
      <c r="E558" s="102"/>
      <c r="F558" s="102"/>
      <c r="G558" s="102"/>
      <c r="H558" s="102"/>
      <c r="I558" s="102"/>
      <c r="J558" s="102"/>
      <c r="K558" s="102"/>
      <c r="L558" s="102"/>
      <c r="M558" s="102"/>
      <c r="N558" s="102"/>
      <c r="O558" s="102"/>
      <c r="P558" s="102"/>
      <c r="Q558" s="102"/>
      <c r="R558" s="102"/>
      <c r="S558" s="102"/>
      <c r="T558" s="102"/>
      <c r="U558" s="102"/>
      <c r="V558" s="102"/>
      <c r="W558" s="102"/>
      <c r="X558" s="102"/>
      <c r="Y558" s="59"/>
    </row>
    <row r="559" s="17" customFormat="1" ht="15" spans="1:25">
      <c r="A559" s="101"/>
      <c r="B559" s="283"/>
      <c r="C559" s="102">
        <f t="shared" si="9"/>
        <v>0</v>
      </c>
      <c r="D559" s="102"/>
      <c r="E559" s="102"/>
      <c r="F559" s="102"/>
      <c r="G559" s="102"/>
      <c r="H559" s="102"/>
      <c r="I559" s="102"/>
      <c r="J559" s="102"/>
      <c r="K559" s="102"/>
      <c r="L559" s="102"/>
      <c r="M559" s="102"/>
      <c r="N559" s="102"/>
      <c r="O559" s="102"/>
      <c r="P559" s="102"/>
      <c r="Q559" s="102"/>
      <c r="R559" s="102"/>
      <c r="S559" s="102"/>
      <c r="T559" s="102"/>
      <c r="U559" s="102"/>
      <c r="V559" s="102"/>
      <c r="W559" s="102"/>
      <c r="X559" s="102"/>
      <c r="Y559" s="59"/>
    </row>
    <row r="560" s="17" customFormat="1" ht="15" spans="1:25">
      <c r="A560" s="101"/>
      <c r="B560" s="283"/>
      <c r="C560" s="102">
        <f t="shared" si="9"/>
        <v>0</v>
      </c>
      <c r="D560" s="102"/>
      <c r="E560" s="102"/>
      <c r="F560" s="102"/>
      <c r="G560" s="102"/>
      <c r="H560" s="102"/>
      <c r="I560" s="102"/>
      <c r="J560" s="102"/>
      <c r="K560" s="102"/>
      <c r="L560" s="102"/>
      <c r="M560" s="102"/>
      <c r="N560" s="102"/>
      <c r="O560" s="102"/>
      <c r="P560" s="102"/>
      <c r="Q560" s="102"/>
      <c r="R560" s="102"/>
      <c r="S560" s="102"/>
      <c r="T560" s="102"/>
      <c r="U560" s="102"/>
      <c r="V560" s="102"/>
      <c r="W560" s="102"/>
      <c r="X560" s="102"/>
      <c r="Y560" s="59"/>
    </row>
    <row r="561" s="17" customFormat="1" ht="15" spans="1:25">
      <c r="A561" s="101"/>
      <c r="B561" s="283"/>
      <c r="C561" s="102">
        <f t="shared" si="9"/>
        <v>0</v>
      </c>
      <c r="D561" s="102"/>
      <c r="E561" s="102"/>
      <c r="F561" s="102"/>
      <c r="G561" s="102"/>
      <c r="H561" s="102"/>
      <c r="I561" s="102"/>
      <c r="J561" s="102"/>
      <c r="K561" s="102"/>
      <c r="L561" s="102"/>
      <c r="M561" s="102"/>
      <c r="N561" s="102"/>
      <c r="O561" s="102"/>
      <c r="P561" s="102"/>
      <c r="Q561" s="102"/>
      <c r="R561" s="102"/>
      <c r="S561" s="102"/>
      <c r="T561" s="102"/>
      <c r="U561" s="102"/>
      <c r="V561" s="102"/>
      <c r="W561" s="102"/>
      <c r="X561" s="102"/>
      <c r="Y561" s="59"/>
    </row>
    <row r="562" s="17" customFormat="1" ht="15" spans="1:25">
      <c r="A562" s="101"/>
      <c r="B562" s="283"/>
      <c r="C562" s="102">
        <f t="shared" si="9"/>
        <v>0</v>
      </c>
      <c r="D562" s="102"/>
      <c r="E562" s="102"/>
      <c r="F562" s="102"/>
      <c r="G562" s="102"/>
      <c r="H562" s="102"/>
      <c r="I562" s="102"/>
      <c r="J562" s="102"/>
      <c r="K562" s="102"/>
      <c r="L562" s="102"/>
      <c r="M562" s="102"/>
      <c r="N562" s="102"/>
      <c r="O562" s="102"/>
      <c r="P562" s="102"/>
      <c r="Q562" s="102"/>
      <c r="R562" s="102"/>
      <c r="S562" s="102"/>
      <c r="T562" s="102"/>
      <c r="U562" s="102"/>
      <c r="V562" s="102"/>
      <c r="W562" s="102"/>
      <c r="X562" s="102"/>
      <c r="Y562" s="59"/>
    </row>
    <row r="563" s="17" customFormat="1" ht="15" spans="1:25">
      <c r="A563" s="101"/>
      <c r="B563" s="283"/>
      <c r="C563" s="102">
        <f t="shared" si="9"/>
        <v>0</v>
      </c>
      <c r="D563" s="102"/>
      <c r="E563" s="102"/>
      <c r="F563" s="102"/>
      <c r="G563" s="102"/>
      <c r="H563" s="102"/>
      <c r="I563" s="102"/>
      <c r="J563" s="102"/>
      <c r="K563" s="102"/>
      <c r="L563" s="102"/>
      <c r="M563" s="102"/>
      <c r="N563" s="102"/>
      <c r="O563" s="102"/>
      <c r="P563" s="102"/>
      <c r="Q563" s="102"/>
      <c r="R563" s="102"/>
      <c r="S563" s="102"/>
      <c r="T563" s="102"/>
      <c r="U563" s="102"/>
      <c r="V563" s="102"/>
      <c r="W563" s="102"/>
      <c r="X563" s="102"/>
      <c r="Y563" s="59"/>
    </row>
    <row r="564" s="17" customFormat="1" ht="15" spans="1:25">
      <c r="A564" s="101"/>
      <c r="B564" s="283"/>
      <c r="C564" s="102">
        <f t="shared" si="9"/>
        <v>0</v>
      </c>
      <c r="D564" s="102"/>
      <c r="E564" s="102"/>
      <c r="F564" s="102"/>
      <c r="G564" s="102"/>
      <c r="H564" s="102"/>
      <c r="I564" s="102"/>
      <c r="J564" s="102"/>
      <c r="K564" s="102"/>
      <c r="L564" s="102"/>
      <c r="M564" s="102"/>
      <c r="N564" s="102"/>
      <c r="O564" s="102"/>
      <c r="P564" s="102"/>
      <c r="Q564" s="102"/>
      <c r="R564" s="102"/>
      <c r="S564" s="102"/>
      <c r="T564" s="102"/>
      <c r="U564" s="102"/>
      <c r="V564" s="102"/>
      <c r="W564" s="102"/>
      <c r="X564" s="102"/>
      <c r="Y564" s="59"/>
    </row>
    <row r="565" s="17" customFormat="1" ht="15" spans="1:25">
      <c r="A565" s="101"/>
      <c r="B565" s="283"/>
      <c r="C565" s="102">
        <f t="shared" si="9"/>
        <v>0</v>
      </c>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59"/>
    </row>
    <row r="566" s="17" customFormat="1" ht="15" spans="1:25">
      <c r="A566" s="101"/>
      <c r="B566" s="283"/>
      <c r="C566" s="102">
        <f t="shared" si="9"/>
        <v>0</v>
      </c>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59"/>
    </row>
    <row r="567" s="17" customFormat="1" ht="15" spans="1:25">
      <c r="A567" s="101"/>
      <c r="B567" s="283"/>
      <c r="C567" s="102">
        <f t="shared" si="9"/>
        <v>0</v>
      </c>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59"/>
    </row>
    <row r="568" s="17" customFormat="1" ht="15" spans="1:25">
      <c r="A568" s="101"/>
      <c r="B568" s="283"/>
      <c r="C568" s="102">
        <f t="shared" si="9"/>
        <v>0</v>
      </c>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59"/>
    </row>
    <row r="569" s="17" customFormat="1" ht="15" spans="1:25">
      <c r="A569" s="101"/>
      <c r="B569" s="283"/>
      <c r="C569" s="102">
        <f t="shared" si="9"/>
        <v>0</v>
      </c>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59"/>
    </row>
    <row r="570" s="17" customFormat="1" ht="15" spans="1:25">
      <c r="A570" s="101"/>
      <c r="B570" s="283"/>
      <c r="C570" s="102">
        <f t="shared" si="9"/>
        <v>0</v>
      </c>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59"/>
    </row>
    <row r="571" s="17" customFormat="1" ht="15" spans="1:25">
      <c r="A571" s="101"/>
      <c r="B571" s="283"/>
      <c r="C571" s="102">
        <f t="shared" si="9"/>
        <v>0</v>
      </c>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59"/>
    </row>
    <row r="572" s="17" customFormat="1" ht="15" spans="1:25">
      <c r="A572" s="101"/>
      <c r="B572" s="283"/>
      <c r="C572" s="102">
        <f t="shared" si="9"/>
        <v>0</v>
      </c>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59"/>
    </row>
    <row r="573" s="17" customFormat="1" ht="15" spans="1:25">
      <c r="A573" s="101"/>
      <c r="B573" s="283"/>
      <c r="C573" s="102">
        <f t="shared" si="9"/>
        <v>0</v>
      </c>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59"/>
    </row>
    <row r="574" s="17" customFormat="1" ht="15" spans="1:25">
      <c r="A574" s="101"/>
      <c r="B574" s="283"/>
      <c r="C574" s="102">
        <f t="shared" si="9"/>
        <v>0</v>
      </c>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59"/>
    </row>
    <row r="575" s="17" customFormat="1" ht="15" spans="1:25">
      <c r="A575" s="101"/>
      <c r="B575" s="283"/>
      <c r="C575" s="102">
        <f t="shared" si="9"/>
        <v>0</v>
      </c>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59"/>
    </row>
    <row r="576" s="17" customFormat="1" ht="15" spans="1:25">
      <c r="A576" s="101"/>
      <c r="B576" s="283"/>
      <c r="C576" s="102">
        <f t="shared" si="9"/>
        <v>0</v>
      </c>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59"/>
    </row>
    <row r="577" s="17" customFormat="1" ht="15" spans="1:25">
      <c r="A577" s="101"/>
      <c r="B577" s="283"/>
      <c r="C577" s="102">
        <f t="shared" si="9"/>
        <v>0</v>
      </c>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59"/>
    </row>
    <row r="578" s="17" customFormat="1" ht="15" spans="1:25">
      <c r="A578" s="101"/>
      <c r="B578" s="283"/>
      <c r="C578" s="102">
        <f t="shared" si="9"/>
        <v>0</v>
      </c>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59"/>
    </row>
    <row r="579" s="17" customFormat="1" ht="15" spans="1:25">
      <c r="A579" s="101"/>
      <c r="B579" s="283"/>
      <c r="C579" s="102">
        <f t="shared" si="9"/>
        <v>0</v>
      </c>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59"/>
    </row>
    <row r="580" s="17" customFormat="1" ht="15" spans="1:25">
      <c r="A580" s="101"/>
      <c r="B580" s="283"/>
      <c r="C580" s="102">
        <f t="shared" si="9"/>
        <v>0</v>
      </c>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59"/>
    </row>
    <row r="581" s="17" customFormat="1" ht="15" spans="1:25">
      <c r="A581" s="101"/>
      <c r="B581" s="283"/>
      <c r="C581" s="102">
        <f t="shared" si="9"/>
        <v>0</v>
      </c>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59"/>
    </row>
    <row r="582" s="17" customFormat="1" ht="15" spans="1:25">
      <c r="A582" s="101"/>
      <c r="B582" s="283"/>
      <c r="C582" s="102">
        <f t="shared" si="9"/>
        <v>0</v>
      </c>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59"/>
    </row>
    <row r="583" s="17" customFormat="1" ht="15" spans="1:25">
      <c r="A583" s="101"/>
      <c r="B583" s="283"/>
      <c r="C583" s="102">
        <f t="shared" si="9"/>
        <v>0</v>
      </c>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59"/>
    </row>
    <row r="584" s="17" customFormat="1" ht="15" spans="1:25">
      <c r="A584" s="101"/>
      <c r="B584" s="283"/>
      <c r="C584" s="102">
        <f t="shared" si="9"/>
        <v>0</v>
      </c>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59"/>
    </row>
    <row r="585" s="17" customFormat="1" ht="15" spans="1:25">
      <c r="A585" s="101"/>
      <c r="B585" s="283"/>
      <c r="C585" s="102">
        <f t="shared" si="9"/>
        <v>0</v>
      </c>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59"/>
    </row>
    <row r="586" s="17" customFormat="1" ht="15" spans="1:25">
      <c r="A586" s="101"/>
      <c r="B586" s="283"/>
      <c r="C586" s="102">
        <f t="shared" si="9"/>
        <v>0</v>
      </c>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59"/>
    </row>
    <row r="587" s="17" customFormat="1" ht="15" spans="1:25">
      <c r="A587" s="101"/>
      <c r="B587" s="283"/>
      <c r="C587" s="102">
        <f t="shared" si="9"/>
        <v>0</v>
      </c>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59"/>
    </row>
    <row r="588" s="17" customFormat="1" ht="15" spans="1:25">
      <c r="A588" s="101"/>
      <c r="B588" s="283"/>
      <c r="C588" s="102">
        <f t="shared" si="9"/>
        <v>0</v>
      </c>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59"/>
    </row>
    <row r="589" s="17" customFormat="1" ht="15" spans="1:25">
      <c r="A589" s="101"/>
      <c r="B589" s="283"/>
      <c r="C589" s="102">
        <f t="shared" si="9"/>
        <v>0</v>
      </c>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59"/>
    </row>
    <row r="590" s="17" customFormat="1" ht="15" spans="1:25">
      <c r="A590" s="101"/>
      <c r="B590" s="283"/>
      <c r="C590" s="102">
        <f t="shared" si="9"/>
        <v>0</v>
      </c>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59"/>
    </row>
    <row r="591" s="17" customFormat="1" ht="15" spans="1:25">
      <c r="A591" s="101"/>
      <c r="B591" s="283"/>
      <c r="C591" s="102">
        <f t="shared" si="9"/>
        <v>0</v>
      </c>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59"/>
    </row>
    <row r="592" s="17" customFormat="1" ht="15" spans="1:25">
      <c r="A592" s="101"/>
      <c r="B592" s="283"/>
      <c r="C592" s="102">
        <f t="shared" si="9"/>
        <v>0</v>
      </c>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59"/>
    </row>
    <row r="593" s="17" customFormat="1" ht="15" spans="1:25">
      <c r="A593" s="101"/>
      <c r="B593" s="283"/>
      <c r="C593" s="102">
        <f t="shared" si="9"/>
        <v>0</v>
      </c>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59"/>
    </row>
    <row r="594" s="17" customFormat="1" ht="15" spans="1:25">
      <c r="A594" s="101"/>
      <c r="B594" s="283"/>
      <c r="C594" s="102">
        <f t="shared" si="9"/>
        <v>0</v>
      </c>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59"/>
    </row>
    <row r="595" s="17" customFormat="1" ht="15" spans="1:25">
      <c r="A595" s="101"/>
      <c r="B595" s="283"/>
      <c r="C595" s="102">
        <f t="shared" si="9"/>
        <v>0</v>
      </c>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59"/>
    </row>
    <row r="596" s="17" customFormat="1" ht="15" spans="1:25">
      <c r="A596" s="101"/>
      <c r="B596" s="283"/>
      <c r="C596" s="102">
        <f t="shared" si="9"/>
        <v>0</v>
      </c>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59"/>
    </row>
    <row r="597" s="17" customFormat="1" ht="15" spans="1:25">
      <c r="A597" s="101"/>
      <c r="B597" s="283"/>
      <c r="C597" s="102">
        <f t="shared" si="9"/>
        <v>0</v>
      </c>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59"/>
    </row>
    <row r="598" s="17" customFormat="1" ht="15" spans="1:25">
      <c r="A598" s="101"/>
      <c r="B598" s="283"/>
      <c r="C598" s="102">
        <f t="shared" si="9"/>
        <v>0</v>
      </c>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59"/>
    </row>
    <row r="599" s="17" customFormat="1" ht="15" spans="1:25">
      <c r="A599" s="101"/>
      <c r="B599" s="283"/>
      <c r="C599" s="102">
        <f t="shared" si="9"/>
        <v>0</v>
      </c>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59"/>
    </row>
  </sheetData>
  <sheetProtection algorithmName="SHA-512" hashValue="jf4Mexn1iS1m7Z3umLpkrfnKJX9PNeZQTtp/c/eR+F/x3jGQCXCL/+wGy+fnIRreZfSTenTwTwfTZAS0JjR4uA==" saltValue="4X1MothcbpGb6UtIapcfdA==" spinCount="100000" sheet="1" autoFilter="0" objects="1" scenarios="1"/>
  <mergeCells count="4">
    <mergeCell ref="A2:X2"/>
    <mergeCell ref="C4:X4"/>
    <mergeCell ref="A4:A6"/>
    <mergeCell ref="B4:B6"/>
  </mergeCells>
  <printOptions horizontalCentered="1"/>
  <pageMargins left="0.078740157480315" right="0.078740157480315" top="0.590551181102362" bottom="0.47244094488189" header="0.31496062992126" footer="0.31496062992126"/>
  <pageSetup paperSize="9" scale="50" fitToHeight="0" orientation="landscape" blackAndWhite="1"/>
  <headerFooter>
    <oddFooter>&amp;C&amp;P/&amp;N</oddFooter>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showZeros="0" workbookViewId="0">
      <pane xSplit="3" ySplit="6" topLeftCell="D7" activePane="bottomRight" state="frozen"/>
      <selection/>
      <selection pane="topRight"/>
      <selection pane="bottomLeft"/>
      <selection pane="bottomRight" activeCell="D9" sqref="D9"/>
    </sheetView>
  </sheetViews>
  <sheetFormatPr defaultColWidth="18" defaultRowHeight="14.25" outlineLevelCol="7"/>
  <cols>
    <col min="1" max="1" width="12.2166666666667" style="240" customWidth="1"/>
    <col min="2" max="2" width="16.2166666666667" style="241" customWidth="1"/>
    <col min="3" max="5" width="18" style="241" customWidth="1"/>
    <col min="6" max="7" width="18" style="242" customWidth="1"/>
    <col min="8" max="16384" width="18" style="241"/>
  </cols>
  <sheetData>
    <row r="1" s="236" customFormat="1" ht="19.5" customHeight="1" spans="1:7">
      <c r="A1" s="184" t="s">
        <v>13305</v>
      </c>
      <c r="F1" s="243"/>
      <c r="G1" s="243"/>
    </row>
    <row r="2" s="237" customFormat="1" ht="24" spans="1:7">
      <c r="A2" s="244" t="s">
        <v>13306</v>
      </c>
      <c r="B2" s="244"/>
      <c r="C2" s="244"/>
      <c r="D2" s="244"/>
      <c r="E2" s="244"/>
      <c r="F2" s="244"/>
      <c r="G2" s="244"/>
    </row>
    <row r="3" s="238" customFormat="1" ht="19.5" customHeight="1" spans="1:7">
      <c r="A3" s="245"/>
      <c r="F3" s="246" t="s">
        <v>9667</v>
      </c>
      <c r="G3" s="246"/>
    </row>
    <row r="4" s="238" customFormat="1" ht="31.2" customHeight="1" spans="1:7">
      <c r="A4" s="247" t="s">
        <v>13307</v>
      </c>
      <c r="B4" s="248"/>
      <c r="C4" s="249" t="s">
        <v>13308</v>
      </c>
      <c r="D4" s="221" t="s">
        <v>13309</v>
      </c>
      <c r="E4" s="250" t="s">
        <v>9671</v>
      </c>
      <c r="F4" s="251"/>
      <c r="G4" s="252"/>
    </row>
    <row r="5" s="238" customFormat="1" ht="38.25" customHeight="1" spans="1:7">
      <c r="A5" s="253"/>
      <c r="B5" s="254"/>
      <c r="C5" s="255"/>
      <c r="D5" s="222"/>
      <c r="E5" s="256" t="s">
        <v>9674</v>
      </c>
      <c r="F5" s="226" t="s">
        <v>13310</v>
      </c>
      <c r="G5" s="226" t="s">
        <v>13311</v>
      </c>
    </row>
    <row r="6" s="238" customFormat="1" ht="19.5" customHeight="1" spans="1:7">
      <c r="A6" s="257" t="s">
        <v>13312</v>
      </c>
      <c r="B6" s="258"/>
      <c r="C6" s="259"/>
      <c r="D6" s="260">
        <v>139</v>
      </c>
      <c r="E6" s="261"/>
      <c r="F6" s="167" t="str">
        <f t="shared" ref="F6:G11" si="0">IFERROR($E6/C6,"")</f>
        <v/>
      </c>
      <c r="G6" s="167">
        <f t="shared" si="0"/>
        <v>0</v>
      </c>
    </row>
    <row r="7" s="238" customFormat="1" ht="19.5" customHeight="1" spans="1:7">
      <c r="A7" s="262" t="s">
        <v>13313</v>
      </c>
      <c r="B7" s="263" t="s">
        <v>13314</v>
      </c>
      <c r="C7" s="264">
        <f>SUM(C8:C9)</f>
        <v>2832</v>
      </c>
      <c r="D7" s="265">
        <f>SUM(D8:D9)</f>
        <v>1806</v>
      </c>
      <c r="E7" s="265">
        <f>SUM(E8:E9)</f>
        <v>2783</v>
      </c>
      <c r="F7" s="167">
        <f t="shared" si="0"/>
        <v>0.982697740112994</v>
      </c>
      <c r="G7" s="167">
        <f t="shared" si="0"/>
        <v>1.54097452934662</v>
      </c>
    </row>
    <row r="8" s="238" customFormat="1" ht="19.5" customHeight="1" spans="1:7">
      <c r="A8" s="262"/>
      <c r="B8" s="263" t="s">
        <v>13315</v>
      </c>
      <c r="C8" s="260">
        <v>392</v>
      </c>
      <c r="D8" s="260">
        <v>7</v>
      </c>
      <c r="E8" s="261">
        <v>180</v>
      </c>
      <c r="F8" s="167">
        <f t="shared" si="0"/>
        <v>0.459183673469388</v>
      </c>
      <c r="G8" s="167">
        <f t="shared" si="0"/>
        <v>25.7142857142857</v>
      </c>
    </row>
    <row r="9" s="238" customFormat="1" ht="19.5" customHeight="1" spans="1:8">
      <c r="A9" s="262"/>
      <c r="B9" s="263" t="s">
        <v>13316</v>
      </c>
      <c r="C9" s="260">
        <v>2440</v>
      </c>
      <c r="D9" s="260">
        <v>1799</v>
      </c>
      <c r="E9" s="261">
        <v>2603</v>
      </c>
      <c r="F9" s="167">
        <f t="shared" si="0"/>
        <v>1.06680327868852</v>
      </c>
      <c r="G9" s="167">
        <f t="shared" si="0"/>
        <v>1.44691495275153</v>
      </c>
      <c r="H9" s="266"/>
    </row>
    <row r="10" s="238" customFormat="1" ht="19.5" customHeight="1" spans="1:7">
      <c r="A10" s="257" t="s">
        <v>13317</v>
      </c>
      <c r="B10" s="258"/>
      <c r="C10" s="259">
        <v>789</v>
      </c>
      <c r="D10" s="260">
        <v>536</v>
      </c>
      <c r="E10" s="261">
        <v>823</v>
      </c>
      <c r="F10" s="167">
        <f t="shared" si="0"/>
        <v>1.04309252217997</v>
      </c>
      <c r="G10" s="167">
        <f t="shared" si="0"/>
        <v>1.53544776119403</v>
      </c>
    </row>
    <row r="11" s="239" customFormat="1" ht="19.5" customHeight="1" spans="1:7">
      <c r="A11" s="267" t="s">
        <v>12390</v>
      </c>
      <c r="B11" s="268"/>
      <c r="C11" s="269">
        <f>SUM(C6:C7,C10)</f>
        <v>3621</v>
      </c>
      <c r="D11" s="269">
        <f>SUM(D6:D7,D10)</f>
        <v>2481</v>
      </c>
      <c r="E11" s="269">
        <f>SUM(E6:E7,E10)</f>
        <v>3606</v>
      </c>
      <c r="F11" s="167">
        <f t="shared" si="0"/>
        <v>0.995857497928749</v>
      </c>
      <c r="G11" s="167">
        <f t="shared" si="0"/>
        <v>1.453446191052</v>
      </c>
    </row>
    <row r="16" spans="5:5">
      <c r="E16" s="270"/>
    </row>
    <row r="20" spans="5:5">
      <c r="E20" s="270"/>
    </row>
    <row r="23" spans="5:5">
      <c r="E23" s="270"/>
    </row>
    <row r="27" spans="5:5">
      <c r="E27" s="270"/>
    </row>
  </sheetData>
  <sheetProtection algorithmName="SHA-512" hashValue="DcnzNZT02fTXqm+BHfguu1Js4EpE0JY+9fHrNWG5I+MsRO0RD0sn6RhNw5RYwR71Y7SZ66xjo7QuLQSlYYoJlg==" saltValue="/lCTT4Dh/7JVszSuEN0ktQ==" spinCount="100000" sheet="1" autoFilter="0" objects="1" scenarios="1"/>
  <mergeCells count="10">
    <mergeCell ref="A2:G2"/>
    <mergeCell ref="F3:G3"/>
    <mergeCell ref="E4:G4"/>
    <mergeCell ref="A6:B6"/>
    <mergeCell ref="A10:B10"/>
    <mergeCell ref="A11:B11"/>
    <mergeCell ref="A7:A9"/>
    <mergeCell ref="C4:C5"/>
    <mergeCell ref="D4:D5"/>
    <mergeCell ref="A4:B5"/>
  </mergeCells>
  <printOptions horizontalCentered="1"/>
  <pageMargins left="0.708661417322835" right="0.708661417322835" top="0.748031496062992" bottom="0.748031496062992" header="0.31496062992126" footer="0.31496062992126"/>
  <pageSetup paperSize="9" orientation="landscape" blackAndWhite="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1"/>
  <sheetViews>
    <sheetView showGridLines="0" showZeros="0" zoomScale="80" zoomScaleNormal="80" workbookViewId="0">
      <pane xSplit="3" ySplit="7" topLeftCell="D271" activePane="bottomRight" state="frozen"/>
      <selection/>
      <selection pane="topRight"/>
      <selection pane="bottomLeft"/>
      <selection pane="bottomRight" activeCell="C283" sqref="C283"/>
    </sheetView>
  </sheetViews>
  <sheetFormatPr defaultColWidth="8.775" defaultRowHeight="13.5"/>
  <cols>
    <col min="1" max="1" width="9.88333333333333" style="182" customWidth="1"/>
    <col min="2" max="2" width="64.1083333333333" style="182" customWidth="1"/>
    <col min="3" max="5" width="10.775" style="182" customWidth="1"/>
    <col min="6" max="7" width="8.44166666666667" style="204" customWidth="1"/>
    <col min="8" max="8" width="9.88333333333333" style="182" customWidth="1"/>
    <col min="9" max="9" width="64.1083333333333" style="182" customWidth="1"/>
    <col min="10" max="12" width="10.775" style="182" customWidth="1"/>
    <col min="13" max="14" width="8.44166666666667" style="204" customWidth="1"/>
    <col min="15" max="16384" width="8.775" style="182"/>
  </cols>
  <sheetData>
    <row r="1" ht="14.25" spans="1:7">
      <c r="A1" s="184" t="s">
        <v>13318</v>
      </c>
      <c r="B1" s="185"/>
      <c r="C1" s="205"/>
      <c r="D1" s="205"/>
      <c r="E1" s="205"/>
      <c r="F1" s="206"/>
      <c r="G1" s="206"/>
    </row>
    <row r="2" s="180" customFormat="1" ht="24" spans="1:14">
      <c r="A2" s="207" t="s">
        <v>13319</v>
      </c>
      <c r="B2" s="207"/>
      <c r="C2" s="207"/>
      <c r="D2" s="207"/>
      <c r="E2" s="207"/>
      <c r="F2" s="207"/>
      <c r="G2" s="207"/>
      <c r="H2" s="207"/>
      <c r="I2" s="207"/>
      <c r="J2" s="207"/>
      <c r="K2" s="207"/>
      <c r="L2" s="207"/>
      <c r="M2" s="207"/>
      <c r="N2" s="207"/>
    </row>
    <row r="3" ht="14.25" customHeight="1" spans="1:14">
      <c r="A3" s="224" t="str">
        <f>IF(ABS(E290-L290)&gt;0,"2024年预算数收支不平衡，请检查！","")</f>
        <v/>
      </c>
      <c r="N3" s="208" t="s">
        <v>9667</v>
      </c>
    </row>
    <row r="4" ht="28.2" customHeight="1" spans="1:14">
      <c r="A4" s="109" t="s">
        <v>13320</v>
      </c>
      <c r="B4" s="109"/>
      <c r="C4" s="109"/>
      <c r="D4" s="109"/>
      <c r="E4" s="109"/>
      <c r="F4" s="109"/>
      <c r="G4" s="109"/>
      <c r="H4" s="109" t="s">
        <v>13321</v>
      </c>
      <c r="I4" s="109"/>
      <c r="J4" s="109"/>
      <c r="K4" s="109"/>
      <c r="L4" s="109"/>
      <c r="M4" s="109"/>
      <c r="N4" s="109"/>
    </row>
    <row r="5" s="183" customFormat="1" ht="19.5" customHeight="1" spans="1:14">
      <c r="A5" s="24" t="s">
        <v>13322</v>
      </c>
      <c r="B5" s="225" t="s">
        <v>9732</v>
      </c>
      <c r="C5" s="24" t="s">
        <v>13323</v>
      </c>
      <c r="D5" s="24" t="s">
        <v>13309</v>
      </c>
      <c r="E5" s="24" t="s">
        <v>9671</v>
      </c>
      <c r="F5" s="24"/>
      <c r="G5" s="24"/>
      <c r="H5" s="24" t="s">
        <v>13322</v>
      </c>
      <c r="I5" s="225" t="s">
        <v>9732</v>
      </c>
      <c r="J5" s="24" t="s">
        <v>13323</v>
      </c>
      <c r="K5" s="24" t="s">
        <v>13309</v>
      </c>
      <c r="L5" s="24" t="s">
        <v>9671</v>
      </c>
      <c r="M5" s="24"/>
      <c r="N5" s="24"/>
    </row>
    <row r="6" s="183" customFormat="1" ht="60" customHeight="1" spans="1:14">
      <c r="A6" s="24"/>
      <c r="B6" s="225"/>
      <c r="C6" s="24"/>
      <c r="D6" s="24"/>
      <c r="E6" s="24" t="s">
        <v>9674</v>
      </c>
      <c r="F6" s="226" t="s">
        <v>13310</v>
      </c>
      <c r="G6" s="226" t="s">
        <v>13311</v>
      </c>
      <c r="H6" s="24"/>
      <c r="I6" s="225"/>
      <c r="J6" s="24"/>
      <c r="K6" s="24"/>
      <c r="L6" s="24" t="s">
        <v>9674</v>
      </c>
      <c r="M6" s="226" t="s">
        <v>13310</v>
      </c>
      <c r="N6" s="226" t="s">
        <v>13311</v>
      </c>
    </row>
    <row r="7" ht="17.1" customHeight="1" spans="1:14">
      <c r="A7" s="140" t="s">
        <v>13324</v>
      </c>
      <c r="B7" s="227" t="s">
        <v>13325</v>
      </c>
      <c r="C7" s="223">
        <f>SUMPRODUCT('表九之二（需明确收支对象级次的录入表）'!D$7:D$9*(LEFT('表九之二（需明确收支对象级次的录入表）'!$B$7:$B$9,LEN($A7))=$A7))+SUMPRODUCT('表九之三（其它收支录入表）'!D$6:D$282*(LEFT('表九之三（其它收支录入表）'!$B$6:$B$282,LEN($A7))=$A7))</f>
        <v>395950</v>
      </c>
      <c r="D7" s="223">
        <f>SUMPRODUCT('表九之二（需明确收支对象级次的录入表）'!E$7:E$9*(LEFT('表九之二（需明确收支对象级次的录入表）'!$B$7:$B$9,LEN($A7))=$A7))+SUMPRODUCT('表九之三（其它收支录入表）'!E$6:E$282*(LEFT('表九之三（其它收支录入表）'!$B$6:$B$282,LEN($A7))=$A7))</f>
        <v>485117</v>
      </c>
      <c r="E7" s="223">
        <f>SUMPRODUCT('表九之二（需明确收支对象级次的录入表）'!$I$7:$I$9*(LEFT('表九之二（需明确收支对象级次的录入表）'!$B$7:$B$9,LEN($A7))=$A7))+SUMPRODUCT('表九之三（其它收支录入表）'!F$6:F$282*(LEFT('表九之三（其它收支录入表）'!$B$6:$B$282,LEN($A7))=$A7))</f>
        <v>647243</v>
      </c>
      <c r="F7" s="228">
        <f>IFERROR($E7/C7,"")</f>
        <v>1.63465841646673</v>
      </c>
      <c r="G7" s="228">
        <f t="shared" ref="G7:G10" si="0">IFERROR($E7/D7,"")</f>
        <v>1.33419979097826</v>
      </c>
      <c r="H7" s="140" t="s">
        <v>9869</v>
      </c>
      <c r="I7" s="140" t="s">
        <v>12424</v>
      </c>
      <c r="J7" s="223">
        <f>SUMPRODUCT('表九之二（需明确收支对象级次的录入表）'!D$7:D$9*(LEFT('表九之二（需明确收支对象级次的录入表）'!$B$7:$B$9,LEN($H7))=$H7))+SUMPRODUCT('表九之三（其它收支录入表）'!D$6:D$282*(LEFT('表九之三（其它收支录入表）'!$B$6:$B$282,LEN($H7))=$H7))</f>
        <v>0</v>
      </c>
      <c r="K7" s="223">
        <f>SUMPRODUCT('表九之二（需明确收支对象级次的录入表）'!E$7:E$9*(LEFT('表九之二（需明确收支对象级次的录入表）'!$B$7:$B$9,LEN($H7))=$H7))+SUMPRODUCT('表九之三（其它收支录入表）'!E$6:E$282*(LEFT('表九之三（其它收支录入表）'!$B$6:$B$282,LEN($H7))=$H7))</f>
        <v>0</v>
      </c>
      <c r="L7" s="223">
        <f>SUMPRODUCT('表九之二（需明确收支对象级次的录入表）'!I$7:I$9*(LEFT('表九之二（需明确收支对象级次的录入表）'!$B$7:$B$9,LEN($H7))=$H7))+SUMPRODUCT('表九之三（其它收支录入表）'!F$6:F$282*(LEFT('表九之三（其它收支录入表）'!$B$6:$B$282,LEN($H7))=$H7))</f>
        <v>0</v>
      </c>
      <c r="M7" s="167" t="str">
        <f t="shared" ref="M7:M30" si="1">IFERROR($L7/J7,"")</f>
        <v/>
      </c>
      <c r="N7" s="167" t="str">
        <f t="shared" ref="N7:N30" si="2">IFERROR($L7/K7,"")</f>
        <v/>
      </c>
    </row>
    <row r="8" ht="17.1" customHeight="1" spans="1:14">
      <c r="A8" s="140" t="s">
        <v>13326</v>
      </c>
      <c r="B8" s="210" t="s">
        <v>13327</v>
      </c>
      <c r="C8" s="223">
        <f>SUMPRODUCT('表九之二（需明确收支对象级次的录入表）'!D$7:D$9*(LEFT('表九之二（需明确收支对象级次的录入表）'!$B$7:$B$9,LEN($A8))=$A8))+SUMPRODUCT('表九之三（其它收支录入表）'!D$6:D$282*(LEFT('表九之三（其它收支录入表）'!$B$6:$B$282,LEN($A8))=$A8))</f>
        <v>0</v>
      </c>
      <c r="D8" s="168">
        <f>SUMPRODUCT('表九之二（需明确收支对象级次的录入表）'!E$7:E$9*(LEFT('表九之二（需明确收支对象级次的录入表）'!$B$7:$B$9,LEN($A8))=$A8))+SUMPRODUCT('表九之三（其它收支录入表）'!E$6:E$282*(LEFT('表九之三（其它收支录入表）'!$B$6:$B$282,LEN($A8))=$A8))</f>
        <v>0</v>
      </c>
      <c r="E8" s="168">
        <f>SUMPRODUCT('表九之二（需明确收支对象级次的录入表）'!$I$7:$I$9*(LEFT('表九之二（需明确收支对象级次的录入表）'!$B$7:$B$9,LEN($A8))=$A8))+SUMPRODUCT('表九之三（其它收支录入表）'!F$6:F$282*(LEFT('表九之三（其它收支录入表）'!$B$6:$B$282,LEN($A8))=$A8))</f>
        <v>0</v>
      </c>
      <c r="F8" s="228" t="str">
        <f t="shared" ref="F8:F10" si="3">IFERROR($E8/C8,"")</f>
        <v/>
      </c>
      <c r="G8" s="228" t="str">
        <f t="shared" si="0"/>
        <v/>
      </c>
      <c r="H8" s="140" t="s">
        <v>13328</v>
      </c>
      <c r="I8" s="140" t="s">
        <v>13329</v>
      </c>
      <c r="J8" s="223">
        <f>SUMPRODUCT('表九之二（需明确收支对象级次的录入表）'!D$7:D$9*(LEFT('表九之二（需明确收支对象级次的录入表）'!$B$7:$B$9,LEN($H8))=$H8))+SUMPRODUCT('表九之三（其它收支录入表）'!D$6:D$282*(LEFT('表九之三（其它收支录入表）'!$B$6:$B$282,LEN($H8))=$H8))</f>
        <v>0</v>
      </c>
      <c r="K8" s="168">
        <f>SUMPRODUCT('表九之二（需明确收支对象级次的录入表）'!E$7:E$9*(LEFT('表九之二（需明确收支对象级次的录入表）'!$B$7:$B$9,LEN($H8))=$H8))+SUMPRODUCT('表九之三（其它收支录入表）'!E$6:E$282*(LEFT('表九之三（其它收支录入表）'!$B$6:$B$282,LEN($H8))=$H8))</f>
        <v>0</v>
      </c>
      <c r="L8" s="168">
        <f>SUMPRODUCT('表九之二（需明确收支对象级次的录入表）'!I$7:I$9*(LEFT('表九之二（需明确收支对象级次的录入表）'!$B$7:$B$9,LEN($H8))=$H8))+SUMPRODUCT('表九之三（其它收支录入表）'!F$6:F$282*(LEFT('表九之三（其它收支录入表）'!$B$6:$B$282,LEN($H8))=$H8))</f>
        <v>0</v>
      </c>
      <c r="M8" s="167" t="str">
        <f t="shared" si="1"/>
        <v/>
      </c>
      <c r="N8" s="167" t="str">
        <f t="shared" si="2"/>
        <v/>
      </c>
    </row>
    <row r="9" ht="17.1" customHeight="1" spans="1:14">
      <c r="A9" s="140" t="s">
        <v>13330</v>
      </c>
      <c r="B9" s="210" t="s">
        <v>13331</v>
      </c>
      <c r="C9" s="229">
        <f>SUMPRODUCT('表九之二（需明确收支对象级次的录入表）'!D$7:D$9*(LEFT('表九之二（需明确收支对象级次的录入表）'!$B$7:$B$9,LEN($A9))=$A9))+SUMPRODUCT('表九之三（其它收支录入表）'!D$6:D$282*(LEFT('表九之三（其它收支录入表）'!$B$6:$B$282,LEN($A9))=$A9))</f>
        <v>0</v>
      </c>
      <c r="D9" s="166">
        <f>SUMPRODUCT('表九之二（需明确收支对象级次的录入表）'!E$7:E$9*(LEFT('表九之二（需明确收支对象级次的录入表）'!$B$7:$B$9,LEN($A9))=$A9))+SUMPRODUCT('表九之三（其它收支录入表）'!E$6:E$282*(LEFT('表九之三（其它收支录入表）'!$B$6:$B$282,LEN($A9))=$A9))</f>
        <v>0</v>
      </c>
      <c r="E9" s="166">
        <f>SUMPRODUCT('表九之二（需明确收支对象级次的录入表）'!$I$7:$I$9*(LEFT('表九之二（需明确收支对象级次的录入表）'!$B$7:$B$9,LEN($A9))=$A9))+SUMPRODUCT('表九之三（其它收支录入表）'!F$6:F$282*(LEFT('表九之三（其它收支录入表）'!$B$6:$B$282,LEN($A9))=$A9))</f>
        <v>0</v>
      </c>
      <c r="F9" s="228" t="str">
        <f t="shared" si="3"/>
        <v/>
      </c>
      <c r="G9" s="228" t="str">
        <f t="shared" si="0"/>
        <v/>
      </c>
      <c r="H9" s="140" t="s">
        <v>13332</v>
      </c>
      <c r="I9" s="140" t="s">
        <v>13333</v>
      </c>
      <c r="J9" s="229">
        <f>SUMPRODUCT('表九之二（需明确收支对象级次的录入表）'!D$7:D$9*(LEFT('表九之二（需明确收支对象级次的录入表）'!$B$7:$B$9,LEN($H9))=$H9))+SUMPRODUCT('表九之三（其它收支录入表）'!D$6:D$282*(LEFT('表九之三（其它收支录入表）'!$B$6:$B$282,LEN($H9))=$H9))</f>
        <v>0</v>
      </c>
      <c r="K9" s="166">
        <f>SUMPRODUCT('表九之二（需明确收支对象级次的录入表）'!E$7:E$9*(LEFT('表九之二（需明确收支对象级次的录入表）'!$B$7:$B$9,LEN($H9))=$H9))+SUMPRODUCT('表九之三（其它收支录入表）'!E$6:E$282*(LEFT('表九之三（其它收支录入表）'!$B$6:$B$282,LEN($H9))=$H9))</f>
        <v>0</v>
      </c>
      <c r="L9" s="166">
        <f>SUMPRODUCT('表九之二（需明确收支对象级次的录入表）'!I$7:I$9*(LEFT('表九之二（需明确收支对象级次的录入表）'!$B$7:$B$9,LEN($H9))=$H9))+SUMPRODUCT('表九之三（其它收支录入表）'!F$6:F$282*(LEFT('表九之三（其它收支录入表）'!$B$6:$B$282,LEN($H9))=$H9))</f>
        <v>0</v>
      </c>
      <c r="M9" s="167" t="str">
        <f t="shared" si="1"/>
        <v/>
      </c>
      <c r="N9" s="167" t="str">
        <f t="shared" si="2"/>
        <v/>
      </c>
    </row>
    <row r="10" ht="17.1" customHeight="1" spans="1:14">
      <c r="A10" s="140" t="s">
        <v>13334</v>
      </c>
      <c r="B10" s="210" t="s">
        <v>13335</v>
      </c>
      <c r="C10" s="229">
        <f>SUMPRODUCT('表九之二（需明确收支对象级次的录入表）'!D$7:D$9*(LEFT('表九之二（需明确收支对象级次的录入表）'!$B$7:$B$9,LEN($A10))=$A10))+SUMPRODUCT('表九之三（其它收支录入表）'!D$6:D$282*(LEFT('表九之三（其它收支录入表）'!$B$6:$B$282,LEN($A10))=$A10))</f>
        <v>0</v>
      </c>
      <c r="D10" s="166">
        <f>SUMPRODUCT('表九之二（需明确收支对象级次的录入表）'!E$7:E$9*(LEFT('表九之二（需明确收支对象级次的录入表）'!$B$7:$B$9,LEN($A10))=$A10))+SUMPRODUCT('表九之三（其它收支录入表）'!E$6:E$282*(LEFT('表九之三（其它收支录入表）'!$B$6:$B$282,LEN($A10))=$A10))</f>
        <v>0</v>
      </c>
      <c r="E10" s="166">
        <f>SUMPRODUCT('表九之二（需明确收支对象级次的录入表）'!$I$7:$I$9*(LEFT('表九之二（需明确收支对象级次的录入表）'!$B$7:$B$9,LEN($A10))=$A10))+SUMPRODUCT('表九之三（其它收支录入表）'!F$6:F$282*(LEFT('表九之三（其它收支录入表）'!$B$6:$B$282,LEN($A10))=$A10))</f>
        <v>0</v>
      </c>
      <c r="F10" s="228" t="str">
        <f t="shared" si="3"/>
        <v/>
      </c>
      <c r="G10" s="228" t="str">
        <f t="shared" si="0"/>
        <v/>
      </c>
      <c r="H10" s="140" t="s">
        <v>13336</v>
      </c>
      <c r="I10" s="140" t="s">
        <v>13337</v>
      </c>
      <c r="J10" s="229">
        <f>SUMPRODUCT('表九之二（需明确收支对象级次的录入表）'!D$7:D$9*(LEFT('表九之二（需明确收支对象级次的录入表）'!$B$7:$B$9,LEN($H10))=$H10))+SUMPRODUCT('表九之三（其它收支录入表）'!D$6:D$282*(LEFT('表九之三（其它收支录入表）'!$B$6:$B$282,LEN($H10))=$H10))</f>
        <v>0</v>
      </c>
      <c r="K10" s="166">
        <f>SUMPRODUCT('表九之二（需明确收支对象级次的录入表）'!E$7:E$9*(LEFT('表九之二（需明确收支对象级次的录入表）'!$B$7:$B$9,LEN($H10))=$H10))+SUMPRODUCT('表九之三（其它收支录入表）'!E$6:E$282*(LEFT('表九之三（其它收支录入表）'!$B$6:$B$282,LEN($H10))=$H10))</f>
        <v>0</v>
      </c>
      <c r="L10" s="166">
        <f>SUMPRODUCT('表九之二（需明确收支对象级次的录入表）'!I$7:I$9*(LEFT('表九之二（需明确收支对象级次的录入表）'!$B$7:$B$9,LEN($H10))=$H10))+SUMPRODUCT('表九之三（其它收支录入表）'!F$6:F$282*(LEFT('表九之三（其它收支录入表）'!$B$6:$B$282,LEN($H10))=$H10))</f>
        <v>0</v>
      </c>
      <c r="M10" s="167" t="str">
        <f t="shared" si="1"/>
        <v/>
      </c>
      <c r="N10" s="167" t="str">
        <f t="shared" si="2"/>
        <v/>
      </c>
    </row>
    <row r="11" ht="17.1" customHeight="1" spans="1:14">
      <c r="A11" s="140" t="s">
        <v>13338</v>
      </c>
      <c r="B11" s="212" t="s">
        <v>13339</v>
      </c>
      <c r="C11" s="229">
        <f>SUMPRODUCT('表九之二（需明确收支对象级次的录入表）'!D$7:D$9*(LEFT('表九之二（需明确收支对象级次的录入表）'!$B$7:$B$9,LEN($A11))=$A11))+SUMPRODUCT('表九之三（其它收支录入表）'!D$6:D$282*(LEFT('表九之三（其它收支录入表）'!$B$6:$B$282,LEN($A11))=$A11))</f>
        <v>0</v>
      </c>
      <c r="D11" s="166">
        <f>SUMPRODUCT('表九之二（需明确收支对象级次的录入表）'!E$7:E$9*(LEFT('表九之二（需明确收支对象级次的录入表）'!$B$7:$B$9,LEN($A11))=$A11))+SUMPRODUCT('表九之三（其它收支录入表）'!E$6:E$282*(LEFT('表九之三（其它收支录入表）'!$B$6:$B$282,LEN($A11))=$A11))</f>
        <v>0</v>
      </c>
      <c r="E11" s="166">
        <f>SUMPRODUCT('表九之二（需明确收支对象级次的录入表）'!$I$7:$I$9*(LEFT('表九之二（需明确收支对象级次的录入表）'!$B$7:$B$9,LEN($A11))=$A11))+SUMPRODUCT('表九之三（其它收支录入表）'!F$6:F$282*(LEFT('表九之三（其它收支录入表）'!$B$6:$B$282,LEN($A11))=$A11))</f>
        <v>0</v>
      </c>
      <c r="F11" s="228" t="str">
        <f t="shared" ref="F11" si="4">IFERROR($E11/C11,"")</f>
        <v/>
      </c>
      <c r="G11" s="228" t="str">
        <f t="shared" ref="G11" si="5">IFERROR($E11/D11,"")</f>
        <v/>
      </c>
      <c r="H11" s="140" t="s">
        <v>13340</v>
      </c>
      <c r="I11" s="140" t="s">
        <v>13341</v>
      </c>
      <c r="J11" s="229">
        <f>SUMPRODUCT('表九之二（需明确收支对象级次的录入表）'!D$7:D$9*(LEFT('表九之二（需明确收支对象级次的录入表）'!$B$7:$B$9,LEN($H11))=$H11))+SUMPRODUCT('表九之三（其它收支录入表）'!D$6:D$282*(LEFT('表九之三（其它收支录入表）'!$B$6:$B$282,LEN($H11))=$H11))</f>
        <v>0</v>
      </c>
      <c r="K11" s="166">
        <f>SUMPRODUCT('表九之二（需明确收支对象级次的录入表）'!E$7:E$9*(LEFT('表九之二（需明确收支对象级次的录入表）'!$B$7:$B$9,LEN($H11))=$H11))+SUMPRODUCT('表九之三（其它收支录入表）'!E$6:E$282*(LEFT('表九之三（其它收支录入表）'!$B$6:$B$282,LEN($H11))=$H11))</f>
        <v>0</v>
      </c>
      <c r="L11" s="166">
        <f>SUMPRODUCT('表九之二（需明确收支对象级次的录入表）'!I$7:I$9*(LEFT('表九之二（需明确收支对象级次的录入表）'!$B$7:$B$9,LEN($H11))=$H11))+SUMPRODUCT('表九之三（其它收支录入表）'!F$6:F$282*(LEFT('表九之三（其它收支录入表）'!$B$6:$B$282,LEN($H11))=$H11))</f>
        <v>0</v>
      </c>
      <c r="M11" s="167" t="str">
        <f t="shared" si="1"/>
        <v/>
      </c>
      <c r="N11" s="167" t="str">
        <f t="shared" si="2"/>
        <v/>
      </c>
    </row>
    <row r="12" ht="17.1" customHeight="1" spans="1:14">
      <c r="A12" s="140" t="s">
        <v>13342</v>
      </c>
      <c r="B12" s="210" t="s">
        <v>13343</v>
      </c>
      <c r="C12" s="229">
        <f>SUMPRODUCT('表九之二（需明确收支对象级次的录入表）'!D$7:D$9*(LEFT('表九之二（需明确收支对象级次的录入表）'!$B$7:$B$9,LEN($A12))=$A12))+SUMPRODUCT('表九之三（其它收支录入表）'!D$6:D$282*(LEFT('表九之三（其它收支录入表）'!$B$6:$B$282,LEN($A12))=$A12))</f>
        <v>0</v>
      </c>
      <c r="D12" s="166">
        <f>SUMPRODUCT('表九之二（需明确收支对象级次的录入表）'!E$7:E$9*(LEFT('表九之二（需明确收支对象级次的录入表）'!$B$7:$B$9,LEN($A12))=$A12))+SUMPRODUCT('表九之三（其它收支录入表）'!E$6:E$282*(LEFT('表九之三（其它收支录入表）'!$B$6:$B$282,LEN($A12))=$A12))</f>
        <v>0</v>
      </c>
      <c r="E12" s="166">
        <f>SUMPRODUCT('表九之二（需明确收支对象级次的录入表）'!$I$7:$I$9*(LEFT('表九之二（需明确收支对象级次的录入表）'!$B$7:$B$9,LEN($A12))=$A12))+SUMPRODUCT('表九之三（其它收支录入表）'!F$6:F$282*(LEFT('表九之三（其它收支录入表）'!$B$6:$B$282,LEN($A12))=$A12))</f>
        <v>0</v>
      </c>
      <c r="F12" s="228" t="str">
        <f t="shared" ref="F12:F58" si="6">IFERROR($E12/C12,"")</f>
        <v/>
      </c>
      <c r="G12" s="228" t="str">
        <f t="shared" ref="G12:G58" si="7">IFERROR($E12/D12,"")</f>
        <v/>
      </c>
      <c r="H12" s="140" t="s">
        <v>13344</v>
      </c>
      <c r="I12" s="140" t="s">
        <v>13345</v>
      </c>
      <c r="J12" s="229">
        <f>SUMPRODUCT('表九之二（需明确收支对象级次的录入表）'!D$7:D$9*(LEFT('表九之二（需明确收支对象级次的录入表）'!$B$7:$B$9,LEN($H12))=$H12))+SUMPRODUCT('表九之三（其它收支录入表）'!D$6:D$282*(LEFT('表九之三（其它收支录入表）'!$B$6:$B$282,LEN($H12))=$H12))</f>
        <v>0</v>
      </c>
      <c r="K12" s="166">
        <f>SUMPRODUCT('表九之二（需明确收支对象级次的录入表）'!E$7:E$9*(LEFT('表九之二（需明确收支对象级次的录入表）'!$B$7:$B$9,LEN($H12))=$H12))+SUMPRODUCT('表九之三（其它收支录入表）'!E$6:E$282*(LEFT('表九之三（其它收支录入表）'!$B$6:$B$282,LEN($H12))=$H12))</f>
        <v>0</v>
      </c>
      <c r="L12" s="166">
        <f>SUMPRODUCT('表九之二（需明确收支对象级次的录入表）'!I$7:I$9*(LEFT('表九之二（需明确收支对象级次的录入表）'!$B$7:$B$9,LEN($H12))=$H12))+SUMPRODUCT('表九之三（其它收支录入表）'!F$6:F$282*(LEFT('表九之三（其它收支录入表）'!$B$6:$B$282,LEN($H12))=$H12))</f>
        <v>0</v>
      </c>
      <c r="M12" s="167" t="str">
        <f t="shared" si="1"/>
        <v/>
      </c>
      <c r="N12" s="167" t="str">
        <f t="shared" si="2"/>
        <v/>
      </c>
    </row>
    <row r="13" ht="17.1" customHeight="1" spans="1:14">
      <c r="A13" s="140" t="s">
        <v>13346</v>
      </c>
      <c r="B13" s="210" t="s">
        <v>13347</v>
      </c>
      <c r="C13" s="229">
        <f>SUMPRODUCT('表九之二（需明确收支对象级次的录入表）'!D$7:D$9*(LEFT('表九之二（需明确收支对象级次的录入表）'!$B$7:$B$9,LEN($A13))=$A13))+SUMPRODUCT('表九之三（其它收支录入表）'!D$6:D$282*(LEFT('表九之三（其它收支录入表）'!$B$6:$B$282,LEN($A13))=$A13))</f>
        <v>0</v>
      </c>
      <c r="D13" s="166">
        <f>SUMPRODUCT('表九之二（需明确收支对象级次的录入表）'!E$7:E$9*(LEFT('表九之二（需明确收支对象级次的录入表）'!$B$7:$B$9,LEN($A13))=$A13))+SUMPRODUCT('表九之三（其它收支录入表）'!E$6:E$282*(LEFT('表九之三（其它收支录入表）'!$B$6:$B$282,LEN($A13))=$A13))</f>
        <v>0</v>
      </c>
      <c r="E13" s="166">
        <f>SUMPRODUCT('表九之二（需明确收支对象级次的录入表）'!$I$7:$I$9*(LEFT('表九之二（需明确收支对象级次的录入表）'!$B$7:$B$9,LEN($A13))=$A13))+SUMPRODUCT('表九之三（其它收支录入表）'!F$6:F$282*(LEFT('表九之三（其它收支录入表）'!$B$6:$B$282,LEN($A13))=$A13))</f>
        <v>0</v>
      </c>
      <c r="F13" s="228" t="str">
        <f t="shared" si="6"/>
        <v/>
      </c>
      <c r="G13" s="228" t="str">
        <f t="shared" si="7"/>
        <v/>
      </c>
      <c r="H13" s="140" t="s">
        <v>13348</v>
      </c>
      <c r="I13" s="140" t="s">
        <v>13349</v>
      </c>
      <c r="J13" s="229">
        <f>SUMPRODUCT('表九之二（需明确收支对象级次的录入表）'!D$7:D$9*(LEFT('表九之二（需明确收支对象级次的录入表）'!$B$7:$B$9,LEN($H13))=$H13))+SUMPRODUCT('表九之三（其它收支录入表）'!D$6:D$282*(LEFT('表九之三（其它收支录入表）'!$B$6:$B$282,LEN($H13))=$H13))</f>
        <v>0</v>
      </c>
      <c r="K13" s="166">
        <f>SUMPRODUCT('表九之二（需明确收支对象级次的录入表）'!E$7:E$9*(LEFT('表九之二（需明确收支对象级次的录入表）'!$B$7:$B$9,LEN($H13))=$H13))+SUMPRODUCT('表九之三（其它收支录入表）'!E$6:E$282*(LEFT('表九之三（其它收支录入表）'!$B$6:$B$282,LEN($H13))=$H13))</f>
        <v>0</v>
      </c>
      <c r="L13" s="166">
        <f>SUMPRODUCT('表九之二（需明确收支对象级次的录入表）'!I$7:I$9*(LEFT('表九之二（需明确收支对象级次的录入表）'!$B$7:$B$9,LEN($H13))=$H13))+SUMPRODUCT('表九之三（其它收支录入表）'!F$6:F$282*(LEFT('表九之三（其它收支录入表）'!$B$6:$B$282,LEN($H13))=$H13))</f>
        <v>0</v>
      </c>
      <c r="M13" s="167" t="str">
        <f t="shared" si="1"/>
        <v/>
      </c>
      <c r="N13" s="167" t="str">
        <f t="shared" si="2"/>
        <v/>
      </c>
    </row>
    <row r="14" ht="17.1" customHeight="1" spans="1:14">
      <c r="A14" s="140" t="s">
        <v>13350</v>
      </c>
      <c r="B14" s="210" t="s">
        <v>13351</v>
      </c>
      <c r="C14" s="223">
        <f>SUMPRODUCT('表九之二（需明确收支对象级次的录入表）'!D$7:D$9*(LEFT('表九之二（需明确收支对象级次的录入表）'!$B$7:$B$9,LEN($A14))=$A14))+SUMPRODUCT('表九之三（其它收支录入表）'!D$6:D$282*(LEFT('表九之三（其它收支录入表）'!$B$6:$B$282,LEN($A14))=$A14))</f>
        <v>377650</v>
      </c>
      <c r="D14" s="168">
        <f>SUMPRODUCT('表九之二（需明确收支对象级次的录入表）'!E$7:E$9*(LEFT('表九之二（需明确收支对象级次的录入表）'!$B$7:$B$9,LEN($A14))=$A14))+SUMPRODUCT('表九之三（其它收支录入表）'!E$6:E$282*(LEFT('表九之三（其它收支录入表）'!$B$6:$B$282,LEN($A14))=$A14))</f>
        <v>463402</v>
      </c>
      <c r="E14" s="168">
        <f>SUMPRODUCT('表九之二（需明确收支对象级次的录入表）'!$I$7:$I$9*(LEFT('表九之二（需明确收支对象级次的录入表）'!$B$7:$B$9,LEN($A14))=$A14))+SUMPRODUCT('表九之三（其它收支录入表）'!F$6:F$282*(LEFT('表九之三（其它收支录入表）'!$B$6:$B$282,LEN($A14))=$A14))</f>
        <v>626743</v>
      </c>
      <c r="F14" s="228">
        <f t="shared" si="6"/>
        <v>1.65958691910499</v>
      </c>
      <c r="G14" s="228">
        <f t="shared" si="7"/>
        <v>1.35248229399096</v>
      </c>
      <c r="H14" s="140" t="s">
        <v>13352</v>
      </c>
      <c r="I14" s="140" t="s">
        <v>13353</v>
      </c>
      <c r="J14" s="229">
        <f>SUMPRODUCT('表九之二（需明确收支对象级次的录入表）'!D$7:D$9*(LEFT('表九之二（需明确收支对象级次的录入表）'!$B$7:$B$9,LEN($H14))=$H14))+SUMPRODUCT('表九之三（其它收支录入表）'!D$6:D$282*(LEFT('表九之三（其它收支录入表）'!$B$6:$B$282,LEN($H14))=$H14))</f>
        <v>0</v>
      </c>
      <c r="K14" s="166">
        <f>SUMPRODUCT('表九之二（需明确收支对象级次的录入表）'!E$7:E$9*(LEFT('表九之二（需明确收支对象级次的录入表）'!$B$7:$B$9,LEN($H14))=$H14))+SUMPRODUCT('表九之三（其它收支录入表）'!E$6:E$282*(LEFT('表九之三（其它收支录入表）'!$B$6:$B$282,LEN($H14))=$H14))</f>
        <v>0</v>
      </c>
      <c r="L14" s="166">
        <f>SUMPRODUCT('表九之二（需明确收支对象级次的录入表）'!I$7:I$9*(LEFT('表九之二（需明确收支对象级次的录入表）'!$B$7:$B$9,LEN($H14))=$H14))+SUMPRODUCT('表九之三（其它收支录入表）'!F$6:F$282*(LEFT('表九之三（其它收支录入表）'!$B$6:$B$282,LEN($H14))=$H14))</f>
        <v>0</v>
      </c>
      <c r="M14" s="167" t="str">
        <f t="shared" si="1"/>
        <v/>
      </c>
      <c r="N14" s="167" t="str">
        <f t="shared" si="2"/>
        <v/>
      </c>
    </row>
    <row r="15" ht="17.1" customHeight="1" spans="1:14">
      <c r="A15" s="140" t="s">
        <v>13354</v>
      </c>
      <c r="B15" s="210" t="s">
        <v>13355</v>
      </c>
      <c r="C15" s="229">
        <f>SUMPRODUCT('表九之二（需明确收支对象级次的录入表）'!D$7:D$9*(LEFT('表九之二（需明确收支对象级次的录入表）'!$B$7:$B$9,LEN($A15))=$A15))+SUMPRODUCT('表九之三（其它收支录入表）'!D$6:D$282*(LEFT('表九之三（其它收支录入表）'!$B$6:$B$282,LEN($A15))=$A15))</f>
        <v>375590</v>
      </c>
      <c r="D15" s="229">
        <f>SUMPRODUCT('表九之二（需明确收支对象级次的录入表）'!E$7:E$9*(LEFT('表九之二（需明确收支对象级次的录入表）'!$B$7:$B$9,LEN($A15))=$A15))+SUMPRODUCT('表九之三（其它收支录入表）'!E$6:E$282*(LEFT('表九之三（其它收支录入表）'!$B$6:$B$282,LEN($A15))=$A15))</f>
        <v>455886</v>
      </c>
      <c r="E15" s="229">
        <f>SUMPRODUCT('表九之二（需明确收支对象级次的录入表）'!$I$7:$I$9*(LEFT('表九之二（需明确收支对象级次的录入表）'!$B$7:$B$9,LEN($A15))=$A15))+SUMPRODUCT('表九之三（其它收支录入表）'!F$6:F$282*(LEFT('表九之三（其它收支录入表）'!$B$6:$B$282,LEN($A15))=$A15))</f>
        <v>623483</v>
      </c>
      <c r="F15" s="228">
        <f t="shared" si="6"/>
        <v>1.66000958491973</v>
      </c>
      <c r="G15" s="228">
        <f t="shared" si="7"/>
        <v>1.36762918799875</v>
      </c>
      <c r="H15" s="140" t="s">
        <v>9891</v>
      </c>
      <c r="I15" s="140" t="s">
        <v>12425</v>
      </c>
      <c r="J15" s="223">
        <f>SUMPRODUCT('表九之二（需明确收支对象级次的录入表）'!D$7:D$9*(LEFT('表九之二（需明确收支对象级次的录入表）'!$B$7:$B$9,LEN($H15))=$H15))+SUMPRODUCT('表九之三（其它收支录入表）'!D$6:D$282*(LEFT('表九之三（其它收支录入表）'!$B$6:$B$282,LEN($H15))=$H15))</f>
        <v>0</v>
      </c>
      <c r="K15" s="223">
        <f>SUMPRODUCT('表九之二（需明确收支对象级次的录入表）'!E$7:E$9*(LEFT('表九之二（需明确收支对象级次的录入表）'!$B$7:$B$9,LEN($H15))=$H15))+SUMPRODUCT('表九之三（其它收支录入表）'!E$6:E$282*(LEFT('表九之三（其它收支录入表）'!$B$6:$B$282,LEN($H15))=$H15))</f>
        <v>0</v>
      </c>
      <c r="L15" s="223">
        <f>SUMPRODUCT('表九之二（需明确收支对象级次的录入表）'!I$7:I$9*(LEFT('表九之二（需明确收支对象级次的录入表）'!$B$7:$B$9,LEN($H15))=$H15))+SUMPRODUCT('表九之三（其它收支录入表）'!F$6:F$282*(LEFT('表九之三（其它收支录入表）'!$B$6:$B$282,LEN($H15))=$H15))</f>
        <v>0</v>
      </c>
      <c r="M15" s="167" t="str">
        <f t="shared" si="1"/>
        <v/>
      </c>
      <c r="N15" s="167" t="str">
        <f t="shared" si="2"/>
        <v/>
      </c>
    </row>
    <row r="16" ht="17.1" customHeight="1" spans="1:14">
      <c r="A16" s="140" t="s">
        <v>13356</v>
      </c>
      <c r="B16" s="210" t="s">
        <v>13357</v>
      </c>
      <c r="C16" s="229">
        <f>SUMPRODUCT('表九之二（需明确收支对象级次的录入表）'!D$7:D$9*(LEFT('表九之二（需明确收支对象级次的录入表）'!$B$7:$B$9,LEN($A16))=$A16))+SUMPRODUCT('表九之三（其它收支录入表）'!D$6:D$282*(LEFT('表九之三（其它收支录入表）'!$B$6:$B$282,LEN($A16))=$A16))</f>
        <v>0</v>
      </c>
      <c r="D16" s="229">
        <f>SUMPRODUCT('表九之二（需明确收支对象级次的录入表）'!E$7:E$9*(LEFT('表九之二（需明确收支对象级次的录入表）'!$B$7:$B$9,LEN($A16))=$A16))+SUMPRODUCT('表九之三（其它收支录入表）'!E$6:E$282*(LEFT('表九之三（其它收支录入表）'!$B$6:$B$282,LEN($A16))=$A16))</f>
        <v>6671</v>
      </c>
      <c r="E16" s="229">
        <f>SUMPRODUCT('表九之二（需明确收支对象级次的录入表）'!$I$7:$I$9*(LEFT('表九之二（需明确收支对象级次的录入表）'!$B$7:$B$9,LEN($A16))=$A16))+SUMPRODUCT('表九之三（其它收支录入表）'!F$6:F$282*(LEFT('表九之三（其它收支录入表）'!$B$6:$B$282,LEN($A16))=$A16))</f>
        <v>0</v>
      </c>
      <c r="F16" s="228" t="str">
        <f t="shared" si="6"/>
        <v/>
      </c>
      <c r="G16" s="228">
        <f t="shared" si="7"/>
        <v>0</v>
      </c>
      <c r="H16" s="140" t="s">
        <v>13358</v>
      </c>
      <c r="I16" s="140" t="s">
        <v>13359</v>
      </c>
      <c r="J16" s="223">
        <f>SUMPRODUCT('表九之二（需明确收支对象级次的录入表）'!D$7:D$9*(LEFT('表九之二（需明确收支对象级次的录入表）'!$B$7:$B$9,LEN($H16))=$H16))+SUMPRODUCT('表九之三（其它收支录入表）'!D$6:D$282*(LEFT('表九之三（其它收支录入表）'!$B$6:$B$282,LEN($H16))=$H16))</f>
        <v>0</v>
      </c>
      <c r="K16" s="223">
        <f>SUMPRODUCT('表九之二（需明确收支对象级次的录入表）'!E$7:E$9*(LEFT('表九之二（需明确收支对象级次的录入表）'!$B$7:$B$9,LEN($H16))=$H16))+SUMPRODUCT('表九之三（其它收支录入表）'!E$6:E$282*(LEFT('表九之三（其它收支录入表）'!$B$6:$B$282,LEN($H16))=$H16))</f>
        <v>0</v>
      </c>
      <c r="L16" s="223">
        <f>SUMPRODUCT('表九之二（需明确收支对象级次的录入表）'!I$7:I$9*(LEFT('表九之二（需明确收支对象级次的录入表）'!$B$7:$B$9,LEN($H16))=$H16))+SUMPRODUCT('表九之三（其它收支录入表）'!F$6:F$282*(LEFT('表九之三（其它收支录入表）'!$B$6:$B$282,LEN($H16))=$H16))</f>
        <v>0</v>
      </c>
      <c r="M16" s="167" t="str">
        <f t="shared" si="1"/>
        <v/>
      </c>
      <c r="N16" s="167" t="str">
        <f t="shared" si="2"/>
        <v/>
      </c>
    </row>
    <row r="17" ht="17.1" customHeight="1" spans="1:14">
      <c r="A17" s="140" t="s">
        <v>13360</v>
      </c>
      <c r="B17" s="210" t="s">
        <v>13361</v>
      </c>
      <c r="C17" s="229">
        <f>SUMPRODUCT('表九之二（需明确收支对象级次的录入表）'!D$7:D$9*(LEFT('表九之二（需明确收支对象级次的录入表）'!$B$7:$B$9,LEN($A17))=$A17))+SUMPRODUCT('表九之三（其它收支录入表）'!D$6:D$282*(LEFT('表九之三（其它收支录入表）'!$B$6:$B$282,LEN($A17))=$A17))</f>
        <v>0</v>
      </c>
      <c r="D17" s="229">
        <f>SUMPRODUCT('表九之二（需明确收支对象级次的录入表）'!E$7:E$9*(LEFT('表九之二（需明确收支对象级次的录入表）'!$B$7:$B$9,LEN($A17))=$A17))+SUMPRODUCT('表九之三（其它收支录入表）'!E$6:E$282*(LEFT('表九之三（其它收支录入表）'!$B$6:$B$282,LEN($A17))=$A17))</f>
        <v>806</v>
      </c>
      <c r="E17" s="229">
        <f>SUMPRODUCT('表九之二（需明确收支对象级次的录入表）'!$I$7:$I$9*(LEFT('表九之二（需明确收支对象级次的录入表）'!$B$7:$B$9,LEN($A17))=$A17))+SUMPRODUCT('表九之三（其它收支录入表）'!F$6:F$282*(LEFT('表九之三（其它收支录入表）'!$B$6:$B$282,LEN($A17))=$A17))</f>
        <v>0</v>
      </c>
      <c r="F17" s="228" t="str">
        <f t="shared" si="6"/>
        <v/>
      </c>
      <c r="G17" s="228">
        <f t="shared" si="7"/>
        <v>0</v>
      </c>
      <c r="H17" s="140" t="s">
        <v>13362</v>
      </c>
      <c r="I17" s="140" t="s">
        <v>13363</v>
      </c>
      <c r="J17" s="229">
        <f>SUMPRODUCT('表九之二（需明确收支对象级次的录入表）'!D$7:D$9*(LEFT('表九之二（需明确收支对象级次的录入表）'!$B$7:$B$9,LEN($H17))=$H17))+SUMPRODUCT('表九之三（其它收支录入表）'!D$6:D$282*(LEFT('表九之三（其它收支录入表）'!$B$6:$B$282,LEN($H17))=$H17))</f>
        <v>0</v>
      </c>
      <c r="K17" s="166">
        <f>SUMPRODUCT('表九之二（需明确收支对象级次的录入表）'!E$7:E$9*(LEFT('表九之二（需明确收支对象级次的录入表）'!$B$7:$B$9,LEN($H17))=$H17))+SUMPRODUCT('表九之三（其它收支录入表）'!E$6:E$282*(LEFT('表九之三（其它收支录入表）'!$B$6:$B$282,LEN($H17))=$H17))</f>
        <v>0</v>
      </c>
      <c r="L17" s="166">
        <f>SUMPRODUCT('表九之二（需明确收支对象级次的录入表）'!I$7:I$9*(LEFT('表九之二（需明确收支对象级次的录入表）'!$B$7:$B$9,LEN($H17))=$H17))+SUMPRODUCT('表九之三（其它收支录入表）'!F$6:F$282*(LEFT('表九之三（其它收支录入表）'!$B$6:$B$282,LEN($H17))=$H17))</f>
        <v>0</v>
      </c>
      <c r="M17" s="167" t="str">
        <f t="shared" si="1"/>
        <v/>
      </c>
      <c r="N17" s="167" t="str">
        <f t="shared" si="2"/>
        <v/>
      </c>
    </row>
    <row r="18" ht="17.1" customHeight="1" spans="1:14">
      <c r="A18" s="140" t="s">
        <v>13364</v>
      </c>
      <c r="B18" s="210" t="s">
        <v>13365</v>
      </c>
      <c r="C18" s="229">
        <f>SUMPRODUCT('表九之二（需明确收支对象级次的录入表）'!D$7:D$9*(LEFT('表九之二（需明确收支对象级次的录入表）'!$B$7:$B$9,LEN($A18))=$A18))+SUMPRODUCT('表九之三（其它收支录入表）'!D$6:D$282*(LEFT('表九之三（其它收支录入表）'!$B$6:$B$282,LEN($A18))=$A18))</f>
        <v>-2000</v>
      </c>
      <c r="D18" s="229">
        <f>SUMPRODUCT('表九之二（需明确收支对象级次的录入表）'!E$7:E$9*(LEFT('表九之二（需明确收支对象级次的录入表）'!$B$7:$B$9,LEN($A18))=$A18))+SUMPRODUCT('表九之三（其它收支录入表）'!E$6:E$282*(LEFT('表九之三（其它收支录入表）'!$B$6:$B$282,LEN($A18))=$A18))</f>
        <v>-326</v>
      </c>
      <c r="E18" s="229">
        <f>SUMPRODUCT('表九之二（需明确收支对象级次的录入表）'!$I$7:$I$9*(LEFT('表九之二（需明确收支对象级次的录入表）'!$B$7:$B$9,LEN($A18))=$A18))+SUMPRODUCT('表九之三（其它收支录入表）'!F$6:F$282*(LEFT('表九之三（其它收支录入表）'!$B$6:$B$282,LEN($A18))=$A18))</f>
        <v>-1000</v>
      </c>
      <c r="F18" s="228">
        <f t="shared" si="6"/>
        <v>0.5</v>
      </c>
      <c r="G18" s="228">
        <f t="shared" si="7"/>
        <v>3.06748466257669</v>
      </c>
      <c r="H18" s="140" t="s">
        <v>13366</v>
      </c>
      <c r="I18" s="140" t="s">
        <v>13367</v>
      </c>
      <c r="J18" s="229">
        <f>SUMPRODUCT('表九之二（需明确收支对象级次的录入表）'!D$7:D$9*(LEFT('表九之二（需明确收支对象级次的录入表）'!$B$7:$B$9,LEN($H18))=$H18))+SUMPRODUCT('表九之三（其它收支录入表）'!D$6:D$282*(LEFT('表九之三（其它收支录入表）'!$B$6:$B$282,LEN($H18))=$H18))</f>
        <v>0</v>
      </c>
      <c r="K18" s="166">
        <f>SUMPRODUCT('表九之二（需明确收支对象级次的录入表）'!E$7:E$9*(LEFT('表九之二（需明确收支对象级次的录入表）'!$B$7:$B$9,LEN($H18))=$H18))+SUMPRODUCT('表九之三（其它收支录入表）'!E$6:E$282*(LEFT('表九之三（其它收支录入表）'!$B$6:$B$282,LEN($H18))=$H18))</f>
        <v>0</v>
      </c>
      <c r="L18" s="166">
        <f>SUMPRODUCT('表九之二（需明确收支对象级次的录入表）'!I$7:I$9*(LEFT('表九之二（需明确收支对象级次的录入表）'!$B$7:$B$9,LEN($H18))=$H18))+SUMPRODUCT('表九之三（其它收支录入表）'!F$6:F$282*(LEFT('表九之三（其它收支录入表）'!$B$6:$B$282,LEN($H18))=$H18))</f>
        <v>0</v>
      </c>
      <c r="M18" s="167" t="str">
        <f t="shared" si="1"/>
        <v/>
      </c>
      <c r="N18" s="167" t="str">
        <f t="shared" si="2"/>
        <v/>
      </c>
    </row>
    <row r="19" ht="17.1" customHeight="1" spans="1:14">
      <c r="A19" s="140" t="s">
        <v>13368</v>
      </c>
      <c r="B19" s="210" t="s">
        <v>13369</v>
      </c>
      <c r="C19" s="229">
        <f>SUMPRODUCT('表九之二（需明确收支对象级次的录入表）'!D$7:D$9*(LEFT('表九之二（需明确收支对象级次的录入表）'!$B$7:$B$9,LEN($A19))=$A19))+SUMPRODUCT('表九之三（其它收支录入表）'!D$6:D$282*(LEFT('表九之三（其它收支录入表）'!$B$6:$B$282,LEN($A19))=$A19))</f>
        <v>4060</v>
      </c>
      <c r="D19" s="229">
        <f>SUMPRODUCT('表九之二（需明确收支对象级次的录入表）'!E$7:E$9*(LEFT('表九之二（需明确收支对象级次的录入表）'!$B$7:$B$9,LEN($A19))=$A19))+SUMPRODUCT('表九之三（其它收支录入表）'!E$6:E$282*(LEFT('表九之三（其它收支录入表）'!$B$6:$B$282,LEN($A19))=$A19))</f>
        <v>365</v>
      </c>
      <c r="E19" s="229">
        <f>SUMPRODUCT('表九之二（需明确收支对象级次的录入表）'!$I$7:$I$9*(LEFT('表九之二（需明确收支对象级次的录入表）'!$B$7:$B$9,LEN($A19))=$A19))+SUMPRODUCT('表九之三（其它收支录入表）'!F$6:F$282*(LEFT('表九之三（其它收支录入表）'!$B$6:$B$282,LEN($A19))=$A19))</f>
        <v>4260</v>
      </c>
      <c r="F19" s="228">
        <f t="shared" si="6"/>
        <v>1.04926108374384</v>
      </c>
      <c r="G19" s="228">
        <f t="shared" si="7"/>
        <v>11.6712328767123</v>
      </c>
      <c r="H19" s="140" t="s">
        <v>13370</v>
      </c>
      <c r="I19" s="140" t="s">
        <v>13371</v>
      </c>
      <c r="J19" s="229">
        <f>SUMPRODUCT('表九之二（需明确收支对象级次的录入表）'!D$7:D$9*(LEFT('表九之二（需明确收支对象级次的录入表）'!$B$7:$B$9,LEN($H19))=$H19))+SUMPRODUCT('表九之三（其它收支录入表）'!D$6:D$282*(LEFT('表九之三（其它收支录入表）'!$B$6:$B$282,LEN($H19))=$H19))</f>
        <v>0</v>
      </c>
      <c r="K19" s="166">
        <f>SUMPRODUCT('表九之二（需明确收支对象级次的录入表）'!E$7:E$9*(LEFT('表九之二（需明确收支对象级次的录入表）'!$B$7:$B$9,LEN($H19))=$H19))+SUMPRODUCT('表九之三（其它收支录入表）'!E$6:E$282*(LEFT('表九之三（其它收支录入表）'!$B$6:$B$282,LEN($H19))=$H19))</f>
        <v>0</v>
      </c>
      <c r="L19" s="166">
        <f>SUMPRODUCT('表九之二（需明确收支对象级次的录入表）'!I$7:I$9*(LEFT('表九之二（需明确收支对象级次的录入表）'!$B$7:$B$9,LEN($H19))=$H19))+SUMPRODUCT('表九之三（其它收支录入表）'!F$6:F$282*(LEFT('表九之三（其它收支录入表）'!$B$6:$B$282,LEN($H19))=$H19))</f>
        <v>0</v>
      </c>
      <c r="M19" s="167" t="str">
        <f t="shared" si="1"/>
        <v/>
      </c>
      <c r="N19" s="167" t="str">
        <f t="shared" si="2"/>
        <v/>
      </c>
    </row>
    <row r="20" ht="17.1" customHeight="1" spans="1:14">
      <c r="A20" s="140" t="s">
        <v>13372</v>
      </c>
      <c r="B20" s="210" t="s">
        <v>13373</v>
      </c>
      <c r="C20" s="223">
        <f>SUMPRODUCT('表九之二（需明确收支对象级次的录入表）'!D$7:D$9*(LEFT('表九之二（需明确收支对象级次的录入表）'!$B$7:$B$9,LEN($A20))=$A20))+SUMPRODUCT('表九之三（其它收支录入表）'!D$6:D$282*(LEFT('表九之三（其它收支录入表）'!$B$6:$B$282,LEN($A20))=$A20))</f>
        <v>0</v>
      </c>
      <c r="D20" s="168">
        <f>SUMPRODUCT('表九之二（需明确收支对象级次的录入表）'!E$7:E$9*(LEFT('表九之二（需明确收支对象级次的录入表）'!$B$7:$B$9,LEN($A20))=$A20))+SUMPRODUCT('表九之三（其它收支录入表）'!E$6:E$282*(LEFT('表九之三（其它收支录入表）'!$B$6:$B$282,LEN($A20))=$A20))</f>
        <v>0</v>
      </c>
      <c r="E20" s="168">
        <f>SUMPRODUCT('表九之二（需明确收支对象级次的录入表）'!$I$7:$I$9*(LEFT('表九之二（需明确收支对象级次的录入表）'!$B$7:$B$9,LEN($A20))=$A20))+SUMPRODUCT('表九之三（其它收支录入表）'!F$6:F$282*(LEFT('表九之三（其它收支录入表）'!$B$6:$B$282,LEN($A20))=$A20))</f>
        <v>0</v>
      </c>
      <c r="F20" s="228" t="str">
        <f t="shared" si="6"/>
        <v/>
      </c>
      <c r="G20" s="228" t="str">
        <f t="shared" si="7"/>
        <v/>
      </c>
      <c r="H20" s="140" t="s">
        <v>13374</v>
      </c>
      <c r="I20" s="140" t="s">
        <v>13375</v>
      </c>
      <c r="J20" s="229">
        <f>SUMPRODUCT('表九之二（需明确收支对象级次的录入表）'!D$7:D$9*(LEFT('表九之二（需明确收支对象级次的录入表）'!$B$7:$B$9,LEN($H20))=$H20))+SUMPRODUCT('表九之三（其它收支录入表）'!D$6:D$282*(LEFT('表九之三（其它收支录入表）'!$B$6:$B$282,LEN($H20))=$H20))</f>
        <v>0</v>
      </c>
      <c r="K20" s="166">
        <f>SUMPRODUCT('表九之二（需明确收支对象级次的录入表）'!E$7:E$9*(LEFT('表九之二（需明确收支对象级次的录入表）'!$B$7:$B$9,LEN($H20))=$H20))+SUMPRODUCT('表九之三（其它收支录入表）'!E$6:E$282*(LEFT('表九之三（其它收支录入表）'!$B$6:$B$282,LEN($H20))=$H20))</f>
        <v>0</v>
      </c>
      <c r="L20" s="166">
        <f>SUMPRODUCT('表九之二（需明确收支对象级次的录入表）'!I$7:I$9*(LEFT('表九之二（需明确收支对象级次的录入表）'!$B$7:$B$9,LEN($H20))=$H20))+SUMPRODUCT('表九之三（其它收支录入表）'!F$6:F$282*(LEFT('表九之三（其它收支录入表）'!$B$6:$B$282,LEN($H20))=$H20))</f>
        <v>0</v>
      </c>
      <c r="M20" s="167" t="str">
        <f t="shared" si="1"/>
        <v/>
      </c>
      <c r="N20" s="167" t="str">
        <f t="shared" si="2"/>
        <v/>
      </c>
    </row>
    <row r="21" ht="17.1" customHeight="1" spans="1:14">
      <c r="A21" s="140" t="s">
        <v>13376</v>
      </c>
      <c r="B21" s="210" t="s">
        <v>13377</v>
      </c>
      <c r="C21" s="229">
        <f>SUMPRODUCT('表九之二（需明确收支对象级次的录入表）'!D$7:D$9*(LEFT('表九之二（需明确收支对象级次的录入表）'!$B$7:$B$9,LEN($A21))=$A21))+SUMPRODUCT('表九之三（其它收支录入表）'!D$6:D$282*(LEFT('表九之三（其它收支录入表）'!$B$6:$B$282,LEN($A21))=$A21))</f>
        <v>0</v>
      </c>
      <c r="D21" s="229">
        <f>SUMPRODUCT('表九之二（需明确收支对象级次的录入表）'!E$7:E$9*(LEFT('表九之二（需明确收支对象级次的录入表）'!$B$7:$B$9,LEN($A21))=$A21))+SUMPRODUCT('表九之三（其它收支录入表）'!E$6:E$282*(LEFT('表九之三（其它收支录入表）'!$B$6:$B$282,LEN($A21))=$A21))</f>
        <v>0</v>
      </c>
      <c r="E21" s="229">
        <f>SUMPRODUCT('表九之二（需明确收支对象级次的录入表）'!$I$7:$I$9*(LEFT('表九之二（需明确收支对象级次的录入表）'!$B$7:$B$9,LEN($A21))=$A21))+SUMPRODUCT('表九之三（其它收支录入表）'!F$6:F$282*(LEFT('表九之三（其它收支录入表）'!$B$6:$B$282,LEN($A21))=$A21))</f>
        <v>0</v>
      </c>
      <c r="F21" s="228" t="str">
        <f t="shared" si="6"/>
        <v/>
      </c>
      <c r="G21" s="228" t="str">
        <f t="shared" si="7"/>
        <v/>
      </c>
      <c r="H21" s="140" t="s">
        <v>13378</v>
      </c>
      <c r="I21" s="216" t="s">
        <v>13379</v>
      </c>
      <c r="J21" s="229">
        <f>SUMPRODUCT('表九之二（需明确收支对象级次的录入表）'!D$7:D$9*(LEFT('表九之二（需明确收支对象级次的录入表）'!$B$7:$B$9,LEN($H21))=$H21))+SUMPRODUCT('表九之三（其它收支录入表）'!D$6:D$282*(LEFT('表九之三（其它收支录入表）'!$B$6:$B$282,LEN($H21))=$H21))</f>
        <v>0</v>
      </c>
      <c r="K21" s="166">
        <f>SUMPRODUCT('表九之二（需明确收支对象级次的录入表）'!E$7:E$9*(LEFT('表九之二（需明确收支对象级次的录入表）'!$B$7:$B$9,LEN($H21))=$H21))+SUMPRODUCT('表九之三（其它收支录入表）'!E$6:E$282*(LEFT('表九之三（其它收支录入表）'!$B$6:$B$282,LEN($H21))=$H21))</f>
        <v>0</v>
      </c>
      <c r="L21" s="166">
        <f>SUMPRODUCT('表九之二（需明确收支对象级次的录入表）'!I$7:I$9*(LEFT('表九之二（需明确收支对象级次的录入表）'!$B$7:$B$9,LEN($H21))=$H21))+SUMPRODUCT('表九之三（其它收支录入表）'!F$6:F$282*(LEFT('表九之三（其它收支录入表）'!$B$6:$B$282,LEN($H21))=$H21))</f>
        <v>0</v>
      </c>
      <c r="M21" s="167" t="str">
        <f t="shared" si="1"/>
        <v/>
      </c>
      <c r="N21" s="167" t="str">
        <f t="shared" si="2"/>
        <v/>
      </c>
    </row>
    <row r="22" ht="17.1" customHeight="1" spans="1:14">
      <c r="A22" s="140" t="s">
        <v>13380</v>
      </c>
      <c r="B22" s="210" t="s">
        <v>13381</v>
      </c>
      <c r="C22" s="223">
        <f>SUMPRODUCT('表九之二（需明确收支对象级次的录入表）'!D$7:D$9*(LEFT('表九之二（需明确收支对象级次的录入表）'!$B$7:$B$9,LEN($A22))=$A22))+SUMPRODUCT('表九之三（其它收支录入表）'!D$6:D$282*(LEFT('表九之三（其它收支录入表）'!$B$6:$B$282,LEN($A22))=$A22))</f>
        <v>0</v>
      </c>
      <c r="D22" s="168">
        <f>SUMPRODUCT('表九之二（需明确收支对象级次的录入表）'!E$7:E$9*(LEFT('表九之二（需明确收支对象级次的录入表）'!$B$7:$B$9,LEN($A22))=$A22))+SUMPRODUCT('表九之三（其它收支录入表）'!E$6:E$282*(LEFT('表九之三（其它收支录入表）'!$B$6:$B$282,LEN($A22))=$A22))</f>
        <v>0</v>
      </c>
      <c r="E22" s="168">
        <f>SUMPRODUCT('表九之二（需明确收支对象级次的录入表）'!$I$7:$I$9*(LEFT('表九之二（需明确收支对象级次的录入表）'!$B$7:$B$9,LEN($A22))=$A22))+SUMPRODUCT('表九之三（其它收支录入表）'!F$6:F$282*(LEFT('表九之三（其它收支录入表）'!$B$6:$B$282,LEN($A22))=$A22))</f>
        <v>0</v>
      </c>
      <c r="F22" s="228" t="str">
        <f t="shared" si="6"/>
        <v/>
      </c>
      <c r="G22" s="228" t="str">
        <f t="shared" si="7"/>
        <v/>
      </c>
      <c r="H22" s="140" t="s">
        <v>13382</v>
      </c>
      <c r="I22" s="216" t="s">
        <v>13383</v>
      </c>
      <c r="J22" s="223">
        <f>SUMPRODUCT('表九之二（需明确收支对象级次的录入表）'!D$7:D$9*(LEFT('表九之二（需明确收支对象级次的录入表）'!$B$7:$B$9,LEN($H22))=$H22))+SUMPRODUCT('表九之三（其它收支录入表）'!D$6:D$282*(LEFT('表九之三（其它收支录入表）'!$B$6:$B$282,LEN($H22))=$H22))</f>
        <v>0</v>
      </c>
      <c r="K22" s="223">
        <f>SUMPRODUCT('表九之二（需明确收支对象级次的录入表）'!E$7:E$9*(LEFT('表九之二（需明确收支对象级次的录入表）'!$B$7:$B$9,LEN($H22))=$H22))+SUMPRODUCT('表九之三（其它收支录入表）'!E$6:E$282*(LEFT('表九之三（其它收支录入表）'!$B$6:$B$282,LEN($H22))=$H22))</f>
        <v>0</v>
      </c>
      <c r="L22" s="223">
        <f>SUMPRODUCT('表九之二（需明确收支对象级次的录入表）'!I$7:I$9*(LEFT('表九之二（需明确收支对象级次的录入表）'!$B$7:$B$9,LEN($H22))=$H22))+SUMPRODUCT('表九之三（其它收支录入表）'!F$6:F$282*(LEFT('表九之三（其它收支录入表）'!$B$6:$B$282,LEN($H22))=$H22))</f>
        <v>0</v>
      </c>
      <c r="M22" s="167" t="str">
        <f t="shared" si="1"/>
        <v/>
      </c>
      <c r="N22" s="167" t="str">
        <f t="shared" si="2"/>
        <v/>
      </c>
    </row>
    <row r="23" ht="17.1" customHeight="1" spans="1:14">
      <c r="A23" s="140" t="s">
        <v>13384</v>
      </c>
      <c r="B23" s="210" t="s">
        <v>13385</v>
      </c>
      <c r="C23" s="229">
        <f>SUMPRODUCT('表九之二（需明确收支对象级次的录入表）'!D$7:D$9*(LEFT('表九之二（需明确收支对象级次的录入表）'!$B$7:$B$9,LEN($A23))=$A23))+SUMPRODUCT('表九之三（其它收支录入表）'!D$6:D$282*(LEFT('表九之三（其它收支录入表）'!$B$6:$B$282,LEN($A23))=$A23))</f>
        <v>0</v>
      </c>
      <c r="D23" s="229">
        <f>SUMPRODUCT('表九之二（需明确收支对象级次的录入表）'!E$7:E$9*(LEFT('表九之二（需明确收支对象级次的录入表）'!$B$7:$B$9,LEN($A23))=$A23))+SUMPRODUCT('表九之三（其它收支录入表）'!E$6:E$282*(LEFT('表九之三（其它收支录入表）'!$B$6:$B$282,LEN($A23))=$A23))</f>
        <v>0</v>
      </c>
      <c r="E23" s="229">
        <f>SUMPRODUCT('表九之二（需明确收支对象级次的录入表）'!$I$7:$I$9*(LEFT('表九之二（需明确收支对象级次的录入表）'!$B$7:$B$9,LEN($A23))=$A23))+SUMPRODUCT('表九之三（其它收支录入表）'!F$6:F$282*(LEFT('表九之三（其它收支录入表）'!$B$6:$B$282,LEN($A23))=$A23))</f>
        <v>0</v>
      </c>
      <c r="F23" s="228" t="str">
        <f t="shared" si="6"/>
        <v/>
      </c>
      <c r="G23" s="228" t="str">
        <f t="shared" si="7"/>
        <v/>
      </c>
      <c r="H23" s="140" t="s">
        <v>13386</v>
      </c>
      <c r="I23" s="140" t="s">
        <v>13387</v>
      </c>
      <c r="J23" s="229">
        <f>SUMPRODUCT('表九之二（需明确收支对象级次的录入表）'!D$7:D$9*(LEFT('表九之二（需明确收支对象级次的录入表）'!$B$7:$B$9,LEN($H23))=$H23))+SUMPRODUCT('表九之三（其它收支录入表）'!D$6:D$282*(LEFT('表九之三（其它收支录入表）'!$B$6:$B$282,LEN($H23))=$H23))</f>
        <v>0</v>
      </c>
      <c r="K23" s="166">
        <f>SUMPRODUCT('表九之二（需明确收支对象级次的录入表）'!E$7:E$9*(LEFT('表九之二（需明确收支对象级次的录入表）'!$B$7:$B$9,LEN($H23))=$H23))+SUMPRODUCT('表九之三（其它收支录入表）'!E$6:E$282*(LEFT('表九之三（其它收支录入表）'!$B$6:$B$282,LEN($H23))=$H23))</f>
        <v>0</v>
      </c>
      <c r="L23" s="166">
        <f>SUMPRODUCT('表九之二（需明确收支对象级次的录入表）'!I$7:I$9*(LEFT('表九之二（需明确收支对象级次的录入表）'!$B$7:$B$9,LEN($H23))=$H23))+SUMPRODUCT('表九之三（其它收支录入表）'!F$6:F$282*(LEFT('表九之三（其它收支录入表）'!$B$6:$B$282,LEN($H23))=$H23))</f>
        <v>0</v>
      </c>
      <c r="M23" s="167" t="str">
        <f t="shared" si="1"/>
        <v/>
      </c>
      <c r="N23" s="167" t="str">
        <f t="shared" si="2"/>
        <v/>
      </c>
    </row>
    <row r="24" ht="17.1" customHeight="1" spans="1:14">
      <c r="A24" s="140" t="s">
        <v>13388</v>
      </c>
      <c r="B24" s="210" t="s">
        <v>13389</v>
      </c>
      <c r="C24" s="229">
        <f>SUMPRODUCT('表九之二（需明确收支对象级次的录入表）'!D$7:D$9*(LEFT('表九之二（需明确收支对象级次的录入表）'!$B$7:$B$9,LEN($A24))=$A24))+SUMPRODUCT('表九之三（其它收支录入表）'!D$6:D$282*(LEFT('表九之三（其它收支录入表）'!$B$6:$B$282,LEN($A24))=$A24))</f>
        <v>0</v>
      </c>
      <c r="D24" s="229">
        <f>SUMPRODUCT('表九之二（需明确收支对象级次的录入表）'!E$7:E$9*(LEFT('表九之二（需明确收支对象级次的录入表）'!$B$7:$B$9,LEN($A24))=$A24))+SUMPRODUCT('表九之三（其它收支录入表）'!E$6:E$282*(LEFT('表九之三（其它收支录入表）'!$B$6:$B$282,LEN($A24))=$A24))</f>
        <v>0</v>
      </c>
      <c r="E24" s="229">
        <f>SUMPRODUCT('表九之二（需明确收支对象级次的录入表）'!$I$7:$I$9*(LEFT('表九之二（需明确收支对象级次的录入表）'!$B$7:$B$9,LEN($A24))=$A24))+SUMPRODUCT('表九之三（其它收支录入表）'!F$6:F$282*(LEFT('表九之三（其它收支录入表）'!$B$6:$B$282,LEN($A24))=$A24))</f>
        <v>0</v>
      </c>
      <c r="F24" s="228" t="str">
        <f t="shared" si="6"/>
        <v/>
      </c>
      <c r="G24" s="228" t="str">
        <f t="shared" si="7"/>
        <v/>
      </c>
      <c r="H24" s="140" t="s">
        <v>13390</v>
      </c>
      <c r="I24" s="140" t="s">
        <v>13391</v>
      </c>
      <c r="J24" s="229">
        <f>SUMPRODUCT('表九之二（需明确收支对象级次的录入表）'!D$7:D$9*(LEFT('表九之二（需明确收支对象级次的录入表）'!$B$7:$B$9,LEN($H24))=$H24))+SUMPRODUCT('表九之三（其它收支录入表）'!D$6:D$282*(LEFT('表九之三（其它收支录入表）'!$B$6:$B$282,LEN($H24))=$H24))</f>
        <v>0</v>
      </c>
      <c r="K24" s="166">
        <f>SUMPRODUCT('表九之二（需明确收支对象级次的录入表）'!E$7:E$9*(LEFT('表九之二（需明确收支对象级次的录入表）'!$B$7:$B$9,LEN($H24))=$H24))+SUMPRODUCT('表九之三（其它收支录入表）'!E$6:E$282*(LEFT('表九之三（其它收支录入表）'!$B$6:$B$282,LEN($H24))=$H24))</f>
        <v>0</v>
      </c>
      <c r="L24" s="166">
        <f>SUMPRODUCT('表九之二（需明确收支对象级次的录入表）'!I$7:I$9*(LEFT('表九之二（需明确收支对象级次的录入表）'!$B$7:$B$9,LEN($H24))=$H24))+SUMPRODUCT('表九之三（其它收支录入表）'!F$6:F$282*(LEFT('表九之三（其它收支录入表）'!$B$6:$B$282,LEN($H24))=$H24))</f>
        <v>0</v>
      </c>
      <c r="M24" s="167" t="str">
        <f t="shared" si="1"/>
        <v/>
      </c>
      <c r="N24" s="167" t="str">
        <f t="shared" si="2"/>
        <v/>
      </c>
    </row>
    <row r="25" ht="17.1" customHeight="1" spans="1:14">
      <c r="A25" s="140" t="s">
        <v>13392</v>
      </c>
      <c r="B25" s="210" t="s">
        <v>13393</v>
      </c>
      <c r="C25" s="229">
        <f>SUMPRODUCT('表九之二（需明确收支对象级次的录入表）'!D$7:D$9*(LEFT('表九之二（需明确收支对象级次的录入表）'!$B$7:$B$9,LEN($A25))=$A25))+SUMPRODUCT('表九之三（其它收支录入表）'!D$6:D$282*(LEFT('表九之三（其它收支录入表）'!$B$6:$B$282,LEN($A25))=$A25))</f>
        <v>12000</v>
      </c>
      <c r="D25" s="229">
        <f>SUMPRODUCT('表九之二（需明确收支对象级次的录入表）'!E$7:E$9*(LEFT('表九之二（需明确收支对象级次的录入表）'!$B$7:$B$9,LEN($A25))=$A25))+SUMPRODUCT('表九之三（其它收支录入表）'!E$6:E$282*(LEFT('表九之三（其它收支录入表）'!$B$6:$B$282,LEN($A25))=$A25))</f>
        <v>15441</v>
      </c>
      <c r="E25" s="229">
        <f>SUMPRODUCT('表九之二（需明确收支对象级次的录入表）'!$I$7:$I$9*(LEFT('表九之二（需明确收支对象级次的录入表）'!$B$7:$B$9,LEN($A25))=$A25))+SUMPRODUCT('表九之三（其它收支录入表）'!F$6:F$282*(LEFT('表九之三（其它收支录入表）'!$B$6:$B$282,LEN($A25))=$A25))</f>
        <v>14000</v>
      </c>
      <c r="F25" s="228">
        <f t="shared" si="6"/>
        <v>1.16666666666667</v>
      </c>
      <c r="G25" s="228">
        <f t="shared" si="7"/>
        <v>0.906677028689852</v>
      </c>
      <c r="H25" s="140" t="s">
        <v>13394</v>
      </c>
      <c r="I25" s="140" t="s">
        <v>13395</v>
      </c>
      <c r="J25" s="229">
        <f>SUMPRODUCT('表九之二（需明确收支对象级次的录入表）'!D$7:D$9*(LEFT('表九之二（需明确收支对象级次的录入表）'!$B$7:$B$9,LEN($H25))=$H25))+SUMPRODUCT('表九之三（其它收支录入表）'!D$6:D$282*(LEFT('表九之三（其它收支录入表）'!$B$6:$B$282,LEN($H25))=$H25))</f>
        <v>0</v>
      </c>
      <c r="K25" s="166">
        <f>SUMPRODUCT('表九之二（需明确收支对象级次的录入表）'!E$7:E$9*(LEFT('表九之二（需明确收支对象级次的录入表）'!$B$7:$B$9,LEN($H25))=$H25))+SUMPRODUCT('表九之三（其它收支录入表）'!E$6:E$282*(LEFT('表九之三（其它收支录入表）'!$B$6:$B$282,LEN($H25))=$H25))</f>
        <v>0</v>
      </c>
      <c r="L25" s="166">
        <f>SUMPRODUCT('表九之二（需明确收支对象级次的录入表）'!I$7:I$9*(LEFT('表九之二（需明确收支对象级次的录入表）'!$B$7:$B$9,LEN($H25))=$H25))+SUMPRODUCT('表九之三（其它收支录入表）'!F$6:F$282*(LEFT('表九之三（其它收支录入表）'!$B$6:$B$282,LEN($H25))=$H25))</f>
        <v>0</v>
      </c>
      <c r="M25" s="167" t="str">
        <f t="shared" si="1"/>
        <v/>
      </c>
      <c r="N25" s="167" t="str">
        <f t="shared" si="2"/>
        <v/>
      </c>
    </row>
    <row r="26" ht="17.1" customHeight="1" spans="1:14">
      <c r="A26" s="140" t="s">
        <v>13396</v>
      </c>
      <c r="B26" s="210" t="s">
        <v>13397</v>
      </c>
      <c r="C26" s="229">
        <f>SUMPRODUCT('表九之二（需明确收支对象级次的录入表）'!D$7:D$9*(LEFT('表九之二（需明确收支对象级次的录入表）'!$B$7:$B$9,LEN($A26))=$A26))+SUMPRODUCT('表九之三（其它收支录入表）'!D$6:D$282*(LEFT('表九之三（其它收支录入表）'!$B$6:$B$282,LEN($A26))=$A26))</f>
        <v>0</v>
      </c>
      <c r="D26" s="229">
        <f>SUMPRODUCT('表九之二（需明确收支对象级次的录入表）'!E$7:E$9*(LEFT('表九之二（需明确收支对象级次的录入表）'!$B$7:$B$9,LEN($A26))=$A26))+SUMPRODUCT('表九之三（其它收支录入表）'!E$6:E$282*(LEFT('表九之三（其它收支录入表）'!$B$6:$B$282,LEN($A26))=$A26))</f>
        <v>0</v>
      </c>
      <c r="E26" s="229">
        <f>SUMPRODUCT('表九之二（需明确收支对象级次的录入表）'!$I$7:$I$9*(LEFT('表九之二（需明确收支对象级次的录入表）'!$B$7:$B$9,LEN($A26))=$A26))+SUMPRODUCT('表九之三（其它收支录入表）'!F$6:F$282*(LEFT('表九之三（其它收支录入表）'!$B$6:$B$282,LEN($A26))=$A26))</f>
        <v>0</v>
      </c>
      <c r="F26" s="228" t="str">
        <f t="shared" si="6"/>
        <v/>
      </c>
      <c r="G26" s="228" t="str">
        <f t="shared" si="7"/>
        <v/>
      </c>
      <c r="H26" s="140" t="s">
        <v>13398</v>
      </c>
      <c r="I26" s="140" t="s">
        <v>13399</v>
      </c>
      <c r="J26" s="229">
        <f>SUMPRODUCT('表九之二（需明确收支对象级次的录入表）'!D$7:D$9*(LEFT('表九之二（需明确收支对象级次的录入表）'!$B$7:$B$9,LEN($H26))=$H26))+SUMPRODUCT('表九之三（其它收支录入表）'!D$6:D$282*(LEFT('表九之三（其它收支录入表）'!$B$6:$B$282,LEN($H26))=$H26))</f>
        <v>0</v>
      </c>
      <c r="K26" s="166">
        <f>SUMPRODUCT('表九之二（需明确收支对象级次的录入表）'!E$7:E$9*(LEFT('表九之二（需明确收支对象级次的录入表）'!$B$7:$B$9,LEN($H26))=$H26))+SUMPRODUCT('表九之三（其它收支录入表）'!E$6:E$282*(LEFT('表九之三（其它收支录入表）'!$B$6:$B$282,LEN($H26))=$H26))</f>
        <v>0</v>
      </c>
      <c r="L26" s="166">
        <f>SUMPRODUCT('表九之二（需明确收支对象级次的录入表）'!I$7:I$9*(LEFT('表九之二（需明确收支对象级次的录入表）'!$B$7:$B$9,LEN($H26))=$H26))+SUMPRODUCT('表九之三（其它收支录入表）'!F$6:F$282*(LEFT('表九之三（其它收支录入表）'!$B$6:$B$282,LEN($H26))=$H26))</f>
        <v>0</v>
      </c>
      <c r="M26" s="167" t="str">
        <f t="shared" si="1"/>
        <v/>
      </c>
      <c r="N26" s="167" t="str">
        <f t="shared" si="2"/>
        <v/>
      </c>
    </row>
    <row r="27" ht="17.1" customHeight="1" spans="1:14">
      <c r="A27" s="140" t="s">
        <v>13400</v>
      </c>
      <c r="B27" s="210" t="s">
        <v>13401</v>
      </c>
      <c r="C27" s="223">
        <f>SUMPRODUCT('表九之二（需明确收支对象级次的录入表）'!D$7:D$9*(LEFT('表九之二（需明确收支对象级次的录入表）'!$B$7:$B$9,LEN($A27))=$A27))+SUMPRODUCT('表九之三（其它收支录入表）'!D$6:D$282*(LEFT('表九之三（其它收支录入表）'!$B$6:$B$282,LEN($A27))=$A27))</f>
        <v>0</v>
      </c>
      <c r="D27" s="168">
        <f>SUMPRODUCT('表九之二（需明确收支对象级次的录入表）'!E$7:E$9*(LEFT('表九之二（需明确收支对象级次的录入表）'!$B$7:$B$9,LEN($A27))=$A27))+SUMPRODUCT('表九之三（其它收支录入表）'!E$6:E$282*(LEFT('表九之三（其它收支录入表）'!$B$6:$B$282,LEN($A27))=$A27))</f>
        <v>0</v>
      </c>
      <c r="E27" s="168">
        <f>SUMPRODUCT('表九之二（需明确收支对象级次的录入表）'!$I$7:$I$9*(LEFT('表九之二（需明确收支对象级次的录入表）'!$B$7:$B$9,LEN($A27))=$A27))+SUMPRODUCT('表九之三（其它收支录入表）'!F$6:F$282*(LEFT('表九之三（其它收支录入表）'!$B$6:$B$282,LEN($A27))=$A27))</f>
        <v>0</v>
      </c>
      <c r="F27" s="228" t="str">
        <f t="shared" si="6"/>
        <v/>
      </c>
      <c r="G27" s="228" t="str">
        <f t="shared" si="7"/>
        <v/>
      </c>
      <c r="H27" s="140" t="s">
        <v>13402</v>
      </c>
      <c r="I27" s="140" t="s">
        <v>13403</v>
      </c>
      <c r="J27" s="229">
        <f>SUMPRODUCT('表九之二（需明确收支对象级次的录入表）'!D$7:D$9*(LEFT('表九之二（需明确收支对象级次的录入表）'!$B$7:$B$9,LEN($H27))=$H27))+SUMPRODUCT('表九之三（其它收支录入表）'!D$6:D$282*(LEFT('表九之三（其它收支录入表）'!$B$6:$B$282,LEN($H27))=$H27))</f>
        <v>0</v>
      </c>
      <c r="K27" s="166">
        <f>SUMPRODUCT('表九之二（需明确收支对象级次的录入表）'!E$7:E$9*(LEFT('表九之二（需明确收支对象级次的录入表）'!$B$7:$B$9,LEN($H27))=$H27))+SUMPRODUCT('表九之三（其它收支录入表）'!E$6:E$282*(LEFT('表九之三（其它收支录入表）'!$B$6:$B$282,LEN($H27))=$H27))</f>
        <v>0</v>
      </c>
      <c r="L27" s="166">
        <f>SUMPRODUCT('表九之二（需明确收支对象级次的录入表）'!I$7:I$9*(LEFT('表九之二（需明确收支对象级次的录入表）'!$B$7:$B$9,LEN($H27))=$H27))+SUMPRODUCT('表九之三（其它收支录入表）'!F$6:F$282*(LEFT('表九之三（其它收支录入表）'!$B$6:$B$282,LEN($H27))=$H27))</f>
        <v>0</v>
      </c>
      <c r="M27" s="167" t="str">
        <f t="shared" si="1"/>
        <v/>
      </c>
      <c r="N27" s="167" t="str">
        <f t="shared" si="2"/>
        <v/>
      </c>
    </row>
    <row r="28" ht="17.1" customHeight="1" spans="1:14">
      <c r="A28" s="140" t="s">
        <v>13404</v>
      </c>
      <c r="B28" s="210" t="s">
        <v>13405</v>
      </c>
      <c r="C28" s="229">
        <f>SUMPRODUCT('表九之二（需明确收支对象级次的录入表）'!D$7:D$9*(LEFT('表九之二（需明确收支对象级次的录入表）'!$B$7:$B$9,LEN($A28))=$A28))+SUMPRODUCT('表九之三（其它收支录入表）'!D$6:D$282*(LEFT('表九之三（其它收支录入表）'!$B$6:$B$282,LEN($A28))=$A28))</f>
        <v>0</v>
      </c>
      <c r="D28" s="229">
        <f>SUMPRODUCT('表九之二（需明确收支对象级次的录入表）'!E$7:E$9*(LEFT('表九之二（需明确收支对象级次的录入表）'!$B$7:$B$9,LEN($A28))=$A28))+SUMPRODUCT('表九之三（其它收支录入表）'!E$6:E$282*(LEFT('表九之三（其它收支录入表）'!$B$6:$B$282,LEN($A28))=$A28))</f>
        <v>0</v>
      </c>
      <c r="E28" s="229">
        <f>SUMPRODUCT('表九之二（需明确收支对象级次的录入表）'!$I$7:$I$9*(LEFT('表九之二（需明确收支对象级次的录入表）'!$B$7:$B$9,LEN($A28))=$A28))+SUMPRODUCT('表九之三（其它收支录入表）'!F$6:F$282*(LEFT('表九之三（其它收支录入表）'!$B$6:$B$282,LEN($A28))=$A28))</f>
        <v>0</v>
      </c>
      <c r="F28" s="228" t="str">
        <f t="shared" si="6"/>
        <v/>
      </c>
      <c r="G28" s="228" t="str">
        <f t="shared" si="7"/>
        <v/>
      </c>
      <c r="H28" s="140" t="s">
        <v>13406</v>
      </c>
      <c r="I28" s="140" t="s">
        <v>13407</v>
      </c>
      <c r="J28" s="223">
        <f>SUMPRODUCT('表九之二（需明确收支对象级次的录入表）'!D$7:D$9*(LEFT('表九之二（需明确收支对象级次的录入表）'!$B$7:$B$9,LEN($H28))=$H28))+SUMPRODUCT('表九之三（其它收支录入表）'!D$6:D$282*(LEFT('表九之三（其它收支录入表）'!$B$6:$B$282,LEN($H28))=$H28))</f>
        <v>0</v>
      </c>
      <c r="K28" s="223">
        <f>SUMPRODUCT('表九之二（需明确收支对象级次的录入表）'!E$7:E$9*(LEFT('表九之二（需明确收支对象级次的录入表）'!$B$7:$B$9,LEN($H28))=$H28))+SUMPRODUCT('表九之三（其它收支录入表）'!E$6:E$282*(LEFT('表九之三（其它收支录入表）'!$B$6:$B$282,LEN($H28))=$H28))</f>
        <v>0</v>
      </c>
      <c r="L28" s="223">
        <f>SUMPRODUCT('表九之二（需明确收支对象级次的录入表）'!I$7:I$9*(LEFT('表九之二（需明确收支对象级次的录入表）'!$B$7:$B$9,LEN($H28))=$H28))+SUMPRODUCT('表九之三（其它收支录入表）'!F$6:F$282*(LEFT('表九之三（其它收支录入表）'!$B$6:$B$282,LEN($H28))=$H28))</f>
        <v>0</v>
      </c>
      <c r="M28" s="167" t="str">
        <f t="shared" si="1"/>
        <v/>
      </c>
      <c r="N28" s="167" t="str">
        <f t="shared" si="2"/>
        <v/>
      </c>
    </row>
    <row r="29" ht="17.1" customHeight="1" spans="1:14">
      <c r="A29" s="140" t="s">
        <v>13408</v>
      </c>
      <c r="B29" s="210" t="s">
        <v>13409</v>
      </c>
      <c r="C29" s="229">
        <f>SUMPRODUCT('表九之二（需明确收支对象级次的录入表）'!D$7:D$9*(LEFT('表九之二（需明确收支对象级次的录入表）'!$B$7:$B$9,LEN($A29))=$A29))+SUMPRODUCT('表九之三（其它收支录入表）'!D$6:D$282*(LEFT('表九之三（其它收支录入表）'!$B$6:$B$282,LEN($A29))=$A29))</f>
        <v>0</v>
      </c>
      <c r="D29" s="229">
        <f>SUMPRODUCT('表九之二（需明确收支对象级次的录入表）'!E$7:E$9*(LEFT('表九之二（需明确收支对象级次的录入表）'!$B$7:$B$9,LEN($A29))=$A29))+SUMPRODUCT('表九之三（其它收支录入表）'!E$6:E$282*(LEFT('表九之三（其它收支录入表）'!$B$6:$B$282,LEN($A29))=$A29))</f>
        <v>0</v>
      </c>
      <c r="E29" s="229">
        <f>SUMPRODUCT('表九之二（需明确收支对象级次的录入表）'!$I$7:$I$9*(LEFT('表九之二（需明确收支对象级次的录入表）'!$B$7:$B$9,LEN($A29))=$A29))+SUMPRODUCT('表九之三（其它收支录入表）'!F$6:F$282*(LEFT('表九之三（其它收支录入表）'!$B$6:$B$282,LEN($A29))=$A29))</f>
        <v>0</v>
      </c>
      <c r="F29" s="228" t="str">
        <f t="shared" si="6"/>
        <v/>
      </c>
      <c r="G29" s="228" t="str">
        <f t="shared" si="7"/>
        <v/>
      </c>
      <c r="H29" s="140" t="s">
        <v>13410</v>
      </c>
      <c r="I29" s="140" t="s">
        <v>13411</v>
      </c>
      <c r="J29" s="229">
        <f>SUMPRODUCT('表九之二（需明确收支对象级次的录入表）'!D$7:D$9*(LEFT('表九之二（需明确收支对象级次的录入表）'!$B$7:$B$9,LEN($H29))=$H29))+SUMPRODUCT('表九之三（其它收支录入表）'!D$6:D$282*(LEFT('表九之三（其它收支录入表）'!$B$6:$B$282,LEN($H29))=$H29))</f>
        <v>0</v>
      </c>
      <c r="K29" s="166">
        <f>SUMPRODUCT('表九之二（需明确收支对象级次的录入表）'!E$7:E$9*(LEFT('表九之二（需明确收支对象级次的录入表）'!$B$7:$B$9,LEN($H29))=$H29))+SUMPRODUCT('表九之三（其它收支录入表）'!E$6:E$282*(LEFT('表九之三（其它收支录入表）'!$B$6:$B$282,LEN($H29))=$H29))</f>
        <v>0</v>
      </c>
      <c r="L29" s="166">
        <f>SUMPRODUCT('表九之二（需明确收支对象级次的录入表）'!I$7:I$9*(LEFT('表九之二（需明确收支对象级次的录入表）'!$B$7:$B$9,LEN($H29))=$H29))+SUMPRODUCT('表九之三（其它收支录入表）'!F$6:F$282*(LEFT('表九之三（其它收支录入表）'!$B$6:$B$282,LEN($H29))=$H29))</f>
        <v>0</v>
      </c>
      <c r="M29" s="167" t="str">
        <f t="shared" si="1"/>
        <v/>
      </c>
      <c r="N29" s="167" t="str">
        <f t="shared" si="2"/>
        <v/>
      </c>
    </row>
    <row r="30" ht="17.1" customHeight="1" spans="1:14">
      <c r="A30" s="140"/>
      <c r="B30" s="210"/>
      <c r="C30" s="229"/>
      <c r="D30" s="229"/>
      <c r="E30" s="229"/>
      <c r="F30" s="228"/>
      <c r="G30" s="228"/>
      <c r="H30" s="140" t="s">
        <v>13412</v>
      </c>
      <c r="I30" s="140" t="s">
        <v>13413</v>
      </c>
      <c r="J30" s="229">
        <f>SUMPRODUCT('表九之二（需明确收支对象级次的录入表）'!D$7:D$9*(LEFT('表九之二（需明确收支对象级次的录入表）'!$B$7:$B$9,LEN($H30))=$H30))+SUMPRODUCT('表九之三（其它收支录入表）'!D$6:D$282*(LEFT('表九之三（其它收支录入表）'!$B$6:$B$282,LEN($H30))=$H30))</f>
        <v>0</v>
      </c>
      <c r="K30" s="166">
        <f>SUMPRODUCT('表九之二（需明确收支对象级次的录入表）'!E$7:E$9*(LEFT('表九之二（需明确收支对象级次的录入表）'!$B$7:$B$9,LEN($H30))=$H30))+SUMPRODUCT('表九之三（其它收支录入表）'!E$6:E$282*(LEFT('表九之三（其它收支录入表）'!$B$6:$B$282,LEN($H30))=$H30))</f>
        <v>0</v>
      </c>
      <c r="L30" s="166">
        <f>SUMPRODUCT('表九之二（需明确收支对象级次的录入表）'!I$7:I$9*(LEFT('表九之二（需明确收支对象级次的录入表）'!$B$7:$B$9,LEN($H30))=$H30))+SUMPRODUCT('表九之三（其它收支录入表）'!F$6:F$282*(LEFT('表九之三（其它收支录入表）'!$B$6:$B$282,LEN($H30))=$H30))</f>
        <v>0</v>
      </c>
      <c r="M30" s="167" t="str">
        <f t="shared" si="1"/>
        <v/>
      </c>
      <c r="N30" s="167" t="str">
        <f t="shared" si="2"/>
        <v/>
      </c>
    </row>
    <row r="31" ht="17.1" customHeight="1" spans="1:14">
      <c r="A31" s="140" t="s">
        <v>13414</v>
      </c>
      <c r="B31" s="210" t="s">
        <v>13415</v>
      </c>
      <c r="C31" s="229">
        <f>SUMPRODUCT('表九之二（需明确收支对象级次的录入表）'!D$7:D$9*(LEFT('表九之二（需明确收支对象级次的录入表）'!$B$7:$B$9,LEN($A31))=$A31))+SUMPRODUCT('表九之三（其它收支录入表）'!D$6:D$282*(LEFT('表九之三（其它收支录入表）'!$B$6:$B$282,LEN($A31))=$A31))</f>
        <v>6300</v>
      </c>
      <c r="D31" s="229">
        <f>SUMPRODUCT('表九之二（需明确收支对象级次的录入表）'!E$7:E$9*(LEFT('表九之二（需明确收支对象级次的录入表）'!$B$7:$B$9,LEN($A31))=$A31))+SUMPRODUCT('表九之三（其它收支录入表）'!E$6:E$282*(LEFT('表九之三（其它收支录入表）'!$B$6:$B$282,LEN($A31))=$A31))</f>
        <v>6274</v>
      </c>
      <c r="E31" s="229">
        <f>SUMPRODUCT('表九之二（需明确收支对象级次的录入表）'!$I$7:$I$9*(LEFT('表九之二（需明确收支对象级次的录入表）'!$B$7:$B$9,LEN($A31))=$A31))+SUMPRODUCT('表九之三（其它收支录入表）'!F$6:F$282*(LEFT('表九之三（其它收支录入表）'!$B$6:$B$282,LEN($A31))=$A31))</f>
        <v>6500</v>
      </c>
      <c r="F31" s="228">
        <f t="shared" si="6"/>
        <v>1.03174603174603</v>
      </c>
      <c r="G31" s="228">
        <f t="shared" si="7"/>
        <v>1.03602167676124</v>
      </c>
      <c r="H31" s="140" t="s">
        <v>9977</v>
      </c>
      <c r="I31" s="140" t="s">
        <v>12428</v>
      </c>
      <c r="J31" s="223">
        <f>SUMPRODUCT('表九之二（需明确收支对象级次的录入表）'!D$7:D$9*(LEFT('表九之二（需明确收支对象级次的录入表）'!$B$7:$B$9,LEN($H31))=$H31))+SUMPRODUCT('表九之三（其它收支录入表）'!D$6:D$282*(LEFT('表九之三（其它收支录入表）'!$B$6:$B$282,LEN($H31))=$H31))</f>
        <v>0</v>
      </c>
      <c r="K31" s="223">
        <f>SUMPRODUCT('表九之二（需明确收支对象级次的录入表）'!E$7:E$9*(LEFT('表九之二（需明确收支对象级次的录入表）'!$B$7:$B$9,LEN($H31))=$H31))+SUMPRODUCT('表九之三（其它收支录入表）'!E$6:E$282*(LEFT('表九之三（其它收支录入表）'!$B$6:$B$282,LEN($H31))=$H31))</f>
        <v>0</v>
      </c>
      <c r="L31" s="223">
        <f>SUMPRODUCT('表九之二（需明确收支对象级次的录入表）'!I$7:I$9*(LEFT('表九之二（需明确收支对象级次的录入表）'!$B$7:$B$9,LEN($H31))=$H31))+SUMPRODUCT('表九之三（其它收支录入表）'!F$6:F$282*(LEFT('表九之三（其它收支录入表）'!$B$6:$B$282,LEN($H31))=$H31))</f>
        <v>0</v>
      </c>
      <c r="M31" s="167" t="str">
        <f t="shared" ref="M31:M94" si="8">IFERROR($L31/J31,"")</f>
        <v/>
      </c>
      <c r="N31" s="167" t="str">
        <f t="shared" ref="N31:N94" si="9">IFERROR($L31/K31,"")</f>
        <v/>
      </c>
    </row>
    <row r="32" ht="17.1" customHeight="1" spans="1:14">
      <c r="A32" s="140" t="s">
        <v>13416</v>
      </c>
      <c r="B32" s="210" t="s">
        <v>13417</v>
      </c>
      <c r="C32" s="223">
        <f>SUMPRODUCT('表九之二（需明确收支对象级次的录入表）'!D$7:D$9*(LEFT('表九之二（需明确收支对象级次的录入表）'!$B$7:$B$9,LEN($A32))=$A32))+SUMPRODUCT('表九之三（其它收支录入表）'!D$6:D$282*(LEFT('表九之三（其它收支录入表）'!$B$6:$B$282,LEN($A32))=$A32))</f>
        <v>0</v>
      </c>
      <c r="D32" s="168">
        <f>SUMPRODUCT('表九之二（需明确收支对象级次的录入表）'!E$7:E$9*(LEFT('表九之二（需明确收支对象级次的录入表）'!$B$7:$B$9,LEN($A32))=$A32))+SUMPRODUCT('表九之三（其它收支录入表）'!E$6:E$282*(LEFT('表九之三（其它收支录入表）'!$B$6:$B$282,LEN($A32))=$A32))</f>
        <v>0</v>
      </c>
      <c r="E32" s="168">
        <f>SUMPRODUCT('表九之二（需明确收支对象级次的录入表）'!$I$7:$I$9*(LEFT('表九之二（需明确收支对象级次的录入表）'!$B$7:$B$9,LEN($A32))=$A32))+SUMPRODUCT('表九之三（其它收支录入表）'!F$6:F$282*(LEFT('表九之三（其它收支录入表）'!$B$6:$B$282,LEN($A32))=$A32))</f>
        <v>0</v>
      </c>
      <c r="F32" s="228" t="str">
        <f t="shared" si="6"/>
        <v/>
      </c>
      <c r="G32" s="228" t="str">
        <f t="shared" si="7"/>
        <v/>
      </c>
      <c r="H32" s="140" t="s">
        <v>13418</v>
      </c>
      <c r="I32" s="140" t="s">
        <v>13419</v>
      </c>
      <c r="J32" s="223">
        <f>SUMPRODUCT('表九之二（需明确收支对象级次的录入表）'!D$7:D$9*(LEFT('表九之二（需明确收支对象级次的录入表）'!$B$7:$B$9,LEN($H32))=$H32))+SUMPRODUCT('表九之三（其它收支录入表）'!D$6:D$282*(LEFT('表九之三（其它收支录入表）'!$B$6:$B$282,LEN($H32))=$H32))</f>
        <v>0</v>
      </c>
      <c r="K32" s="223">
        <f>SUMPRODUCT('表九之二（需明确收支对象级次的录入表）'!E$7:E$9*(LEFT('表九之二（需明确收支对象级次的录入表）'!$B$7:$B$9,LEN($H32))=$H32))+SUMPRODUCT('表九之三（其它收支录入表）'!E$6:E$282*(LEFT('表九之三（其它收支录入表）'!$B$6:$B$282,LEN($H32))=$H32))</f>
        <v>0</v>
      </c>
      <c r="L32" s="223">
        <f>SUMPRODUCT('表九之二（需明确收支对象级次的录入表）'!I$7:I$9*(LEFT('表九之二（需明确收支对象级次的录入表）'!$B$7:$B$9,LEN($H32))=$H32))+SUMPRODUCT('表九之三（其它收支录入表）'!F$6:F$282*(LEFT('表九之三（其它收支录入表）'!$B$6:$B$282,LEN($H32))=$H32))</f>
        <v>0</v>
      </c>
      <c r="M32" s="167" t="str">
        <f t="shared" si="8"/>
        <v/>
      </c>
      <c r="N32" s="167" t="str">
        <f t="shared" si="9"/>
        <v/>
      </c>
    </row>
    <row r="33" ht="17.1" customHeight="1" spans="1:14">
      <c r="A33" s="140" t="s">
        <v>13420</v>
      </c>
      <c r="B33" s="210" t="s">
        <v>13421</v>
      </c>
      <c r="C33" s="229">
        <f>SUMPRODUCT('表九之二（需明确收支对象级次的录入表）'!D$7:D$9*(LEFT('表九之二（需明确收支对象级次的录入表）'!$B$7:$B$9,LEN($A33))=$A33))+SUMPRODUCT('表九之三（其它收支录入表）'!D$6:D$282*(LEFT('表九之三（其它收支录入表）'!$B$6:$B$282,LEN($A33))=$A33))</f>
        <v>0</v>
      </c>
      <c r="D33" s="229">
        <f>SUMPRODUCT('表九之二（需明确收支对象级次的录入表）'!E$7:E$9*(LEFT('表九之二（需明确收支对象级次的录入表）'!$B$7:$B$9,LEN($A33))=$A33))+SUMPRODUCT('表九之三（其它收支录入表）'!E$6:E$282*(LEFT('表九之三（其它收支录入表）'!$B$6:$B$282,LEN($A33))=$A33))</f>
        <v>0</v>
      </c>
      <c r="E33" s="229">
        <f>SUMPRODUCT('表九之二（需明确收支对象级次的录入表）'!$I$7:$I$9*(LEFT('表九之二（需明确收支对象级次的录入表）'!$B$7:$B$9,LEN($A33))=$A33))+SUMPRODUCT('表九之三（其它收支录入表）'!F$6:F$282*(LEFT('表九之三（其它收支录入表）'!$B$6:$B$282,LEN($A33))=$A33))</f>
        <v>0</v>
      </c>
      <c r="F33" s="228" t="str">
        <f t="shared" si="6"/>
        <v/>
      </c>
      <c r="G33" s="228" t="str">
        <f t="shared" si="7"/>
        <v/>
      </c>
      <c r="H33" s="140" t="s">
        <v>13422</v>
      </c>
      <c r="I33" s="140" t="s">
        <v>13423</v>
      </c>
      <c r="J33" s="229">
        <f>SUMPRODUCT('表九之二（需明确收支对象级次的录入表）'!D$7:D$9*(LEFT('表九之二（需明确收支对象级次的录入表）'!$B$7:$B$9,LEN($H33))=$H33))+SUMPRODUCT('表九之三（其它收支录入表）'!D$6:D$282*(LEFT('表九之三（其它收支录入表）'!$B$6:$B$282,LEN($H33))=$H33))</f>
        <v>0</v>
      </c>
      <c r="K33" s="166">
        <f>SUMPRODUCT('表九之二（需明确收支对象级次的录入表）'!E$7:E$9*(LEFT('表九之二（需明确收支对象级次的录入表）'!$B$7:$B$9,LEN($H33))=$H33))+SUMPRODUCT('表九之三（其它收支录入表）'!E$6:E$282*(LEFT('表九之三（其它收支录入表）'!$B$6:$B$282,LEN($H33))=$H33))</f>
        <v>0</v>
      </c>
      <c r="L33" s="166">
        <f>SUMPRODUCT('表九之二（需明确收支对象级次的录入表）'!I$7:I$9*(LEFT('表九之二（需明确收支对象级次的录入表）'!$B$7:$B$9,LEN($H33))=$H33))+SUMPRODUCT('表九之三（其它收支录入表）'!F$6:F$282*(LEFT('表九之三（其它收支录入表）'!$B$6:$B$282,LEN($H33))=$H33))</f>
        <v>0</v>
      </c>
      <c r="M33" s="167" t="str">
        <f t="shared" si="8"/>
        <v/>
      </c>
      <c r="N33" s="167" t="str">
        <f t="shared" si="9"/>
        <v/>
      </c>
    </row>
    <row r="34" ht="17.1" customHeight="1" spans="1:14">
      <c r="A34" s="140" t="s">
        <v>13424</v>
      </c>
      <c r="B34" s="210" t="s">
        <v>13425</v>
      </c>
      <c r="C34" s="229">
        <f>SUMPRODUCT('表九之二（需明确收支对象级次的录入表）'!D$7:D$9*(LEFT('表九之二（需明确收支对象级次的录入表）'!$B$7:$B$9,LEN($A34))=$A34))+SUMPRODUCT('表九之三（其它收支录入表）'!D$6:D$282*(LEFT('表九之三（其它收支录入表）'!$B$6:$B$282,LEN($A34))=$A34))</f>
        <v>0</v>
      </c>
      <c r="D34" s="229">
        <f>SUMPRODUCT('表九之二（需明确收支对象级次的录入表）'!E$7:E$9*(LEFT('表九之二（需明确收支对象级次的录入表）'!$B$7:$B$9,LEN($A34))=$A34))+SUMPRODUCT('表九之三（其它收支录入表）'!E$6:E$282*(LEFT('表九之三（其它收支录入表）'!$B$6:$B$282,LEN($A34))=$A34))</f>
        <v>0</v>
      </c>
      <c r="E34" s="229">
        <f>SUMPRODUCT('表九之二（需明确收支对象级次的录入表）'!$I$7:$I$9*(LEFT('表九之二（需明确收支对象级次的录入表）'!$B$7:$B$9,LEN($A34))=$A34))+SUMPRODUCT('表九之三（其它收支录入表）'!F$6:F$282*(LEFT('表九之三（其它收支录入表）'!$B$6:$B$282,LEN($A34))=$A34))</f>
        <v>0</v>
      </c>
      <c r="F34" s="228" t="str">
        <f t="shared" si="6"/>
        <v/>
      </c>
      <c r="G34" s="228" t="str">
        <f t="shared" si="7"/>
        <v/>
      </c>
      <c r="H34" s="140" t="s">
        <v>13426</v>
      </c>
      <c r="I34" s="140" t="s">
        <v>13427</v>
      </c>
      <c r="J34" s="229">
        <f>SUMPRODUCT('表九之二（需明确收支对象级次的录入表）'!D$7:D$9*(LEFT('表九之二（需明确收支对象级次的录入表）'!$B$7:$B$9,LEN($H34))=$H34))+SUMPRODUCT('表九之三（其它收支录入表）'!D$6:D$282*(LEFT('表九之三（其它收支录入表）'!$B$6:$B$282,LEN($H34))=$H34))</f>
        <v>0</v>
      </c>
      <c r="K34" s="166">
        <f>SUMPRODUCT('表九之二（需明确收支对象级次的录入表）'!E$7:E$9*(LEFT('表九之二（需明确收支对象级次的录入表）'!$B$7:$B$9,LEN($H34))=$H34))+SUMPRODUCT('表九之三（其它收支录入表）'!E$6:E$282*(LEFT('表九之三（其它收支录入表）'!$B$6:$B$282,LEN($H34))=$H34))</f>
        <v>0</v>
      </c>
      <c r="L34" s="166">
        <f>SUMPRODUCT('表九之二（需明确收支对象级次的录入表）'!I$7:I$9*(LEFT('表九之二（需明确收支对象级次的录入表）'!$B$7:$B$9,LEN($H34))=$H34))+SUMPRODUCT('表九之三（其它收支录入表）'!F$6:F$282*(LEFT('表九之三（其它收支录入表）'!$B$6:$B$282,LEN($H34))=$H34))</f>
        <v>0</v>
      </c>
      <c r="M34" s="167" t="str">
        <f t="shared" si="8"/>
        <v/>
      </c>
      <c r="N34" s="167" t="str">
        <f t="shared" si="9"/>
        <v/>
      </c>
    </row>
    <row r="35" ht="17.1" customHeight="1" spans="1:15">
      <c r="A35" s="140" t="s">
        <v>13428</v>
      </c>
      <c r="B35" s="210" t="s">
        <v>13429</v>
      </c>
      <c r="C35" s="229">
        <f>SUMPRODUCT('表九之二（需明确收支对象级次的录入表）'!D$7:D$9*(LEFT('表九之二（需明确收支对象级次的录入表）'!$B$7:$B$9,LEN($A35))=$A35))+SUMPRODUCT('表九之三（其它收支录入表）'!D$6:D$282*(LEFT('表九之三（其它收支录入表）'!$B$6:$B$282,LEN($A35))=$A35))</f>
        <v>0</v>
      </c>
      <c r="D35" s="229">
        <f>SUMPRODUCT('表九之二（需明确收支对象级次的录入表）'!E$7:E$9*(LEFT('表九之二（需明确收支对象级次的录入表）'!$B$7:$B$9,LEN($A35))=$A35))+SUMPRODUCT('表九之三（其它收支录入表）'!E$6:E$282*(LEFT('表九之三（其它收支录入表）'!$B$6:$B$282,LEN($A35))=$A35))</f>
        <v>0</v>
      </c>
      <c r="E35" s="229">
        <f>SUMPRODUCT('表九之二（需明确收支对象级次的录入表）'!$I$7:$I$9*(LEFT('表九之二（需明确收支对象级次的录入表）'!$B$7:$B$9,LEN($A35))=$A35))+SUMPRODUCT('表九之三（其它收支录入表）'!F$6:F$282*(LEFT('表九之三（其它收支录入表）'!$B$6:$B$282,LEN($A35))=$A35))</f>
        <v>0</v>
      </c>
      <c r="F35" s="228" t="str">
        <f t="shared" si="6"/>
        <v/>
      </c>
      <c r="G35" s="228" t="str">
        <f t="shared" si="7"/>
        <v/>
      </c>
      <c r="H35" s="140" t="s">
        <v>13430</v>
      </c>
      <c r="I35" s="140" t="s">
        <v>13431</v>
      </c>
      <c r="J35" s="229">
        <f>SUMPRODUCT('表九之二（需明确收支对象级次的录入表）'!D$7:D$9*(LEFT('表九之二（需明确收支对象级次的录入表）'!$B$7:$B$9,LEN($H35))=$H35))+SUMPRODUCT('表九之三（其它收支录入表）'!D$6:D$282*(LEFT('表九之三（其它收支录入表）'!$B$6:$B$282,LEN($H35))=$H35))</f>
        <v>0</v>
      </c>
      <c r="K35" s="166">
        <f>SUMPRODUCT('表九之二（需明确收支对象级次的录入表）'!E$7:E$9*(LEFT('表九之二（需明确收支对象级次的录入表）'!$B$7:$B$9,LEN($H35))=$H35))+SUMPRODUCT('表九之三（其它收支录入表）'!E$6:E$282*(LEFT('表九之三（其它收支录入表）'!$B$6:$B$282,LEN($H35))=$H35))</f>
        <v>0</v>
      </c>
      <c r="L35" s="166">
        <f>SUMPRODUCT('表九之二（需明确收支对象级次的录入表）'!I$7:I$9*(LEFT('表九之二（需明确收支对象级次的录入表）'!$B$7:$B$9,LEN($H35))=$H35))+SUMPRODUCT('表九之三（其它收支录入表）'!F$6:F$282*(LEFT('表九之三（其它收支录入表）'!$B$6:$B$282,LEN($H35))=$H35))</f>
        <v>0</v>
      </c>
      <c r="M35" s="167" t="str">
        <f t="shared" si="8"/>
        <v/>
      </c>
      <c r="N35" s="167" t="str">
        <f t="shared" si="9"/>
        <v/>
      </c>
      <c r="O35" s="181"/>
    </row>
    <row r="36" ht="17.1" customHeight="1" spans="1:14">
      <c r="A36" s="140" t="s">
        <v>13432</v>
      </c>
      <c r="B36" s="210" t="s">
        <v>13433</v>
      </c>
      <c r="C36" s="229">
        <f>SUMPRODUCT('表九之二（需明确收支对象级次的录入表）'!D$7:D$9*(LEFT('表九之二（需明确收支对象级次的录入表）'!$B$7:$B$9,LEN($A36))=$A36))+SUMPRODUCT('表九之三（其它收支录入表）'!D$6:D$282*(LEFT('表九之三（其它收支录入表）'!$B$6:$B$282,LEN($A36))=$A36))</f>
        <v>0</v>
      </c>
      <c r="D36" s="229">
        <f>SUMPRODUCT('表九之二（需明确收支对象级次的录入表）'!E$7:E$9*(LEFT('表九之二（需明确收支对象级次的录入表）'!$B$7:$B$9,LEN($A36))=$A36))+SUMPRODUCT('表九之三（其它收支录入表）'!E$6:E$282*(LEFT('表九之三（其它收支录入表）'!$B$6:$B$282,LEN($A36))=$A36))</f>
        <v>0</v>
      </c>
      <c r="E36" s="229">
        <f>SUMPRODUCT('表九之二（需明确收支对象级次的录入表）'!$I$7:$I$9*(LEFT('表九之二（需明确收支对象级次的录入表）'!$B$7:$B$9,LEN($A36))=$A36))+SUMPRODUCT('表九之三（其它收支录入表）'!F$6:F$282*(LEFT('表九之三（其它收支录入表）'!$B$6:$B$282,LEN($A36))=$A36))</f>
        <v>0</v>
      </c>
      <c r="F36" s="228" t="str">
        <f t="shared" si="6"/>
        <v/>
      </c>
      <c r="G36" s="228" t="str">
        <f t="shared" si="7"/>
        <v/>
      </c>
      <c r="H36" s="140" t="s">
        <v>13434</v>
      </c>
      <c r="I36" s="140" t="s">
        <v>13435</v>
      </c>
      <c r="J36" s="229">
        <f>SUMPRODUCT('表九之二（需明确收支对象级次的录入表）'!D$7:D$9*(LEFT('表九之二（需明确收支对象级次的录入表）'!$B$7:$B$9,LEN($H36))=$H36))+SUMPRODUCT('表九之三（其它收支录入表）'!D$6:D$282*(LEFT('表九之三（其它收支录入表）'!$B$6:$B$282,LEN($H36))=$H36))</f>
        <v>0</v>
      </c>
      <c r="K36" s="166">
        <f>SUMPRODUCT('表九之二（需明确收支对象级次的录入表）'!E$7:E$9*(LEFT('表九之二（需明确收支对象级次的录入表）'!$B$7:$B$9,LEN($H36))=$H36))+SUMPRODUCT('表九之三（其它收支录入表）'!E$6:E$282*(LEFT('表九之三（其它收支录入表）'!$B$6:$B$282,LEN($H36))=$H36))</f>
        <v>0</v>
      </c>
      <c r="L36" s="166">
        <f>SUMPRODUCT('表九之二（需明确收支对象级次的录入表）'!I$7:I$9*(LEFT('表九之二（需明确收支对象级次的录入表）'!$B$7:$B$9,LEN($H36))=$H36))+SUMPRODUCT('表九之三（其它收支录入表）'!F$6:F$282*(LEFT('表九之三（其它收支录入表）'!$B$6:$B$282,LEN($H36))=$H36))</f>
        <v>0</v>
      </c>
      <c r="M36" s="167" t="str">
        <f t="shared" si="8"/>
        <v/>
      </c>
      <c r="N36" s="167" t="str">
        <f t="shared" si="9"/>
        <v/>
      </c>
    </row>
    <row r="37" ht="17.1" customHeight="1" spans="1:14">
      <c r="A37" s="140" t="s">
        <v>13436</v>
      </c>
      <c r="B37" s="210" t="s">
        <v>13437</v>
      </c>
      <c r="C37" s="229">
        <f>SUMPRODUCT('表九之二（需明确收支对象级次的录入表）'!D$7:D$9*(LEFT('表九之二（需明确收支对象级次的录入表）'!$B$7:$B$9,LEN($A37))=$A37))+SUMPRODUCT('表九之三（其它收支录入表）'!D$6:D$282*(LEFT('表九之三（其它收支录入表）'!$B$6:$B$282,LEN($A37))=$A37))</f>
        <v>0</v>
      </c>
      <c r="D37" s="229">
        <f>SUMPRODUCT('表九之二（需明确收支对象级次的录入表）'!E$7:E$9*(LEFT('表九之二（需明确收支对象级次的录入表）'!$B$7:$B$9,LEN($A37))=$A37))+SUMPRODUCT('表九之三（其它收支录入表）'!E$6:E$282*(LEFT('表九之三（其它收支录入表）'!$B$6:$B$282,LEN($A37))=$A37))</f>
        <v>0</v>
      </c>
      <c r="E37" s="229">
        <f>SUMPRODUCT('表九之二（需明确收支对象级次的录入表）'!$I$7:$I$9*(LEFT('表九之二（需明确收支对象级次的录入表）'!$B$7:$B$9,LEN($A37))=$A37))+SUMPRODUCT('表九之三（其它收支录入表）'!F$6:F$282*(LEFT('表九之三（其它收支录入表）'!$B$6:$B$282,LEN($A37))=$A37))</f>
        <v>0</v>
      </c>
      <c r="F37" s="228" t="str">
        <f t="shared" si="6"/>
        <v/>
      </c>
      <c r="G37" s="228" t="str">
        <f t="shared" si="7"/>
        <v/>
      </c>
      <c r="H37" s="140" t="s">
        <v>13438</v>
      </c>
      <c r="I37" s="140" t="s">
        <v>13439</v>
      </c>
      <c r="J37" s="223">
        <f>SUMPRODUCT('表九之二（需明确收支对象级次的录入表）'!D$7:D$9*(LEFT('表九之二（需明确收支对象级次的录入表）'!$B$7:$B$9,LEN($H37))=$H37))+SUMPRODUCT('表九之三（其它收支录入表）'!D$6:D$282*(LEFT('表九之三（其它收支录入表）'!$B$6:$B$282,LEN($H37))=$H37))</f>
        <v>0</v>
      </c>
      <c r="K37" s="223">
        <f>SUMPRODUCT('表九之二（需明确收支对象级次的录入表）'!E$7:E$9*(LEFT('表九之二（需明确收支对象级次的录入表）'!$B$7:$B$9,LEN($H37))=$H37))+SUMPRODUCT('表九之三（其它收支录入表）'!E$6:E$282*(LEFT('表九之三（其它收支录入表）'!$B$6:$B$282,LEN($H37))=$H37))</f>
        <v>0</v>
      </c>
      <c r="L37" s="223">
        <f>SUMPRODUCT('表九之二（需明确收支对象级次的录入表）'!I$7:I$9*(LEFT('表九之二（需明确收支对象级次的录入表）'!$B$7:$B$9,LEN($H37))=$H37))+SUMPRODUCT('表九之三（其它收支录入表）'!F$6:F$282*(LEFT('表九之三（其它收支录入表）'!$B$6:$B$282,LEN($H37))=$H37))</f>
        <v>0</v>
      </c>
      <c r="M37" s="167" t="str">
        <f t="shared" si="8"/>
        <v/>
      </c>
      <c r="N37" s="167" t="str">
        <f t="shared" si="9"/>
        <v/>
      </c>
    </row>
    <row r="38" ht="17.1" customHeight="1" spans="1:14">
      <c r="A38" s="140"/>
      <c r="B38" s="210"/>
      <c r="C38" s="229"/>
      <c r="D38" s="229"/>
      <c r="E38" s="229"/>
      <c r="F38" s="228"/>
      <c r="G38" s="228"/>
      <c r="H38" s="140" t="s">
        <v>13440</v>
      </c>
      <c r="I38" s="140" t="s">
        <v>13441</v>
      </c>
      <c r="J38" s="229">
        <f>SUMPRODUCT('表九之二（需明确收支对象级次的录入表）'!D$7:D$9*(LEFT('表九之二（需明确收支对象级次的录入表）'!$B$7:$B$9,LEN($H38))=$H38))+SUMPRODUCT('表九之三（其它收支录入表）'!D$6:D$282*(LEFT('表九之三（其它收支录入表）'!$B$6:$B$282,LEN($H38))=$H38))</f>
        <v>0</v>
      </c>
      <c r="K38" s="166">
        <f>SUMPRODUCT('表九之二（需明确收支对象级次的录入表）'!E$7:E$9*(LEFT('表九之二（需明确收支对象级次的录入表）'!$B$7:$B$9,LEN($H38))=$H38))+SUMPRODUCT('表九之三（其它收支录入表）'!E$6:E$282*(LEFT('表九之三（其它收支录入表）'!$B$6:$B$282,LEN($H38))=$H38))</f>
        <v>0</v>
      </c>
      <c r="L38" s="166">
        <f>SUMPRODUCT('表九之二（需明确收支对象级次的录入表）'!I$7:I$9*(LEFT('表九之二（需明确收支对象级次的录入表）'!$B$7:$B$9,LEN($H38))=$H38))+SUMPRODUCT('表九之三（其它收支录入表）'!F$6:F$282*(LEFT('表九之三（其它收支录入表）'!$B$6:$B$282,LEN($H38))=$H38))</f>
        <v>0</v>
      </c>
      <c r="M38" s="167" t="str">
        <f t="shared" si="8"/>
        <v/>
      </c>
      <c r="N38" s="167" t="str">
        <f t="shared" si="9"/>
        <v/>
      </c>
    </row>
    <row r="39" ht="17.1" customHeight="1" spans="1:14">
      <c r="A39" s="140" t="s">
        <v>13442</v>
      </c>
      <c r="B39" s="210" t="s">
        <v>13443</v>
      </c>
      <c r="C39" s="229">
        <f>SUMPRODUCT('表九之二（需明确收支对象级次的录入表）'!D$7:D$9*(LEFT('表九之二（需明确收支对象级次的录入表）'!$B$7:$B$9,LEN($A39))=$A39))+SUMPRODUCT('表九之三（其它收支录入表）'!D$6:D$282*(LEFT('表九之三（其它收支录入表）'!$B$6:$B$282,LEN($A39))=$A39))</f>
        <v>0</v>
      </c>
      <c r="D39" s="229">
        <f>SUMPRODUCT('表九之二（需明确收支对象级次的录入表）'!E$7:E$9*(LEFT('表九之二（需明确收支对象级次的录入表）'!$B$7:$B$9,LEN($A39))=$A39))+SUMPRODUCT('表九之三（其它收支录入表）'!E$6:E$282*(LEFT('表九之三（其它收支录入表）'!$B$6:$B$282,LEN($A39))=$A39))</f>
        <v>0</v>
      </c>
      <c r="E39" s="229">
        <f>SUMPRODUCT('表九之二（需明确收支对象级次的录入表）'!$I$7:$I$9*(LEFT('表九之二（需明确收支对象级次的录入表）'!$B$7:$B$9,LEN($A39))=$A39))+SUMPRODUCT('表九之三（其它收支录入表）'!F$6:F$282*(LEFT('表九之三（其它收支录入表）'!$B$6:$B$282,LEN($A39))=$A39))</f>
        <v>0</v>
      </c>
      <c r="F39" s="228" t="str">
        <f t="shared" si="6"/>
        <v/>
      </c>
      <c r="G39" s="228" t="str">
        <f t="shared" si="7"/>
        <v/>
      </c>
      <c r="H39" s="140" t="s">
        <v>13444</v>
      </c>
      <c r="I39" s="140" t="s">
        <v>13445</v>
      </c>
      <c r="J39" s="229">
        <f>SUMPRODUCT('表九之二（需明确收支对象级次的录入表）'!D$7:D$9*(LEFT('表九之二（需明确收支对象级次的录入表）'!$B$7:$B$9,LEN($H39))=$H39))+SUMPRODUCT('表九之三（其它收支录入表）'!D$6:D$282*(LEFT('表九之三（其它收支录入表）'!$B$6:$B$282,LEN($H39))=$H39))</f>
        <v>0</v>
      </c>
      <c r="K39" s="166">
        <f>SUMPRODUCT('表九之二（需明确收支对象级次的录入表）'!E$7:E$9*(LEFT('表九之二（需明确收支对象级次的录入表）'!$B$7:$B$9,LEN($H39))=$H39))+SUMPRODUCT('表九之三（其它收支录入表）'!E$6:E$282*(LEFT('表九之三（其它收支录入表）'!$B$6:$B$282,LEN($H39))=$H39))</f>
        <v>0</v>
      </c>
      <c r="L39" s="166">
        <f>SUMPRODUCT('表九之二（需明确收支对象级次的录入表）'!I$7:I$9*(LEFT('表九之二（需明确收支对象级次的录入表）'!$B$7:$B$9,LEN($H39))=$H39))+SUMPRODUCT('表九之三（其它收支录入表）'!F$6:F$282*(LEFT('表九之三（其它收支录入表）'!$B$6:$B$282,LEN($H39))=$H39))</f>
        <v>0</v>
      </c>
      <c r="M39" s="167" t="str">
        <f t="shared" si="8"/>
        <v/>
      </c>
      <c r="N39" s="167" t="str">
        <f t="shared" si="9"/>
        <v/>
      </c>
    </row>
    <row r="40" ht="17.1" customHeight="1" spans="1:14">
      <c r="A40" s="140" t="s">
        <v>13446</v>
      </c>
      <c r="B40" s="210" t="s">
        <v>13447</v>
      </c>
      <c r="C40" s="223">
        <f>SUMPRODUCT('表九之二（需明确收支对象级次的录入表）'!D$7:D$9*(LEFT('表九之二（需明确收支对象级次的录入表）'!$B$7:$B$9,LEN($A40))=$A40))+SUMPRODUCT('表九之三（其它收支录入表）'!D$6:D$282*(LEFT('表九之三（其它收支录入表）'!$B$6:$B$282,LEN($A40))=$A40))</f>
        <v>52153</v>
      </c>
      <c r="D40" s="168">
        <f>SUMPRODUCT('表九之二（需明确收支对象级次的录入表）'!E$7:E$9*(LEFT('表九之二（需明确收支对象级次的录入表）'!$B$7:$B$9,LEN($A40))=$A40))+SUMPRODUCT('表九之三（其它收支录入表）'!E$6:E$282*(LEFT('表九之三（其它收支录入表）'!$B$6:$B$282,LEN($A40))=$A40))</f>
        <v>71632</v>
      </c>
      <c r="E40" s="168">
        <f>SUMPRODUCT('表九之二（需明确收支对象级次的录入表）'!$I$7:$I$9*(LEFT('表九之二（需明确收支对象级次的录入表）'!$B$7:$B$9,LEN($A40))=$A40))+SUMPRODUCT('表九之三（其它收支录入表）'!F$6:F$282*(LEFT('表九之三（其它收支录入表）'!$B$6:$B$282,LEN($A40))=$A40))</f>
        <v>57200</v>
      </c>
      <c r="F40" s="228">
        <f t="shared" si="6"/>
        <v>1.09677295649339</v>
      </c>
      <c r="G40" s="228">
        <f t="shared" si="7"/>
        <v>0.798525798525799</v>
      </c>
      <c r="H40" s="140" t="s">
        <v>13448</v>
      </c>
      <c r="I40" s="140" t="s">
        <v>13449</v>
      </c>
      <c r="J40" s="229">
        <f>SUMPRODUCT('表九之二（需明确收支对象级次的录入表）'!D$7:D$9*(LEFT('表九之二（需明确收支对象级次的录入表）'!$B$7:$B$9,LEN($H40))=$H40))+SUMPRODUCT('表九之三（其它收支录入表）'!D$6:D$282*(LEFT('表九之三（其它收支录入表）'!$B$6:$B$282,LEN($H40))=$H40))</f>
        <v>0</v>
      </c>
      <c r="K40" s="166">
        <f>SUMPRODUCT('表九之二（需明确收支对象级次的录入表）'!E$7:E$9*(LEFT('表九之二（需明确收支对象级次的录入表）'!$B$7:$B$9,LEN($H40))=$H40))+SUMPRODUCT('表九之三（其它收支录入表）'!E$6:E$282*(LEFT('表九之三（其它收支录入表）'!$B$6:$B$282,LEN($H40))=$H40))</f>
        <v>0</v>
      </c>
      <c r="L40" s="166">
        <f>SUMPRODUCT('表九之二（需明确收支对象级次的录入表）'!I$7:I$9*(LEFT('表九之二（需明确收支对象级次的录入表）'!$B$7:$B$9,LEN($H40))=$H40))+SUMPRODUCT('表九之三（其它收支录入表）'!F$6:F$282*(LEFT('表九之三（其它收支录入表）'!$B$6:$B$282,LEN($H40))=$H40))</f>
        <v>0</v>
      </c>
      <c r="M40" s="167" t="str">
        <f t="shared" si="8"/>
        <v/>
      </c>
      <c r="N40" s="167" t="str">
        <f t="shared" si="9"/>
        <v/>
      </c>
    </row>
    <row r="41" ht="17.1" customHeight="1" spans="1:14">
      <c r="A41" s="140" t="s">
        <v>13450</v>
      </c>
      <c r="B41" s="210" t="s">
        <v>13451</v>
      </c>
      <c r="C41" s="229">
        <f>SUMPRODUCT('表九之二（需明确收支对象级次的录入表）'!D$7:D$9*(LEFT('表九之二（需明确收支对象级次的录入表）'!$B$7:$B$9,LEN($A41))=$A41))+SUMPRODUCT('表九之三（其它收支录入表）'!D$6:D$282*(LEFT('表九之三（其它收支录入表）'!$B$6:$B$282,LEN($A41))=$A41))</f>
        <v>0</v>
      </c>
      <c r="D41" s="229">
        <f>SUMPRODUCT('表九之二（需明确收支对象级次的录入表）'!E$7:E$9*(LEFT('表九之二（需明确收支对象级次的录入表）'!$B$7:$B$9,LEN($A41))=$A41))+SUMPRODUCT('表九之三（其它收支录入表）'!E$6:E$282*(LEFT('表九之三（其它收支录入表）'!$B$6:$B$282,LEN($A41))=$A41))</f>
        <v>0</v>
      </c>
      <c r="E41" s="229">
        <f>SUMPRODUCT('表九之二（需明确收支对象级次的录入表）'!$I$7:$I$9*(LEFT('表九之二（需明确收支对象级次的录入表）'!$B$7:$B$9,LEN($A41))=$A41))+SUMPRODUCT('表九之三（其它收支录入表）'!F$6:F$282*(LEFT('表九之三（其它收支录入表）'!$B$6:$B$282,LEN($A41))=$A41))</f>
        <v>0</v>
      </c>
      <c r="F41" s="228" t="str">
        <f t="shared" si="6"/>
        <v/>
      </c>
      <c r="G41" s="228" t="str">
        <f t="shared" si="7"/>
        <v/>
      </c>
      <c r="H41" s="140" t="s">
        <v>13452</v>
      </c>
      <c r="I41" s="140" t="s">
        <v>13453</v>
      </c>
      <c r="J41" s="229">
        <f>SUMPRODUCT('表九之二（需明确收支对象级次的录入表）'!D$7:D$9*(LEFT('表九之二（需明确收支对象级次的录入表）'!$B$7:$B$9,LEN($H41))=$H41))+SUMPRODUCT('表九之三（其它收支录入表）'!D$6:D$282*(LEFT('表九之三（其它收支录入表）'!$B$6:$B$282,LEN($H41))=$H41))</f>
        <v>0</v>
      </c>
      <c r="K41" s="166">
        <f>SUMPRODUCT('表九之二（需明确收支对象级次的录入表）'!E$7:E$9*(LEFT('表九之二（需明确收支对象级次的录入表）'!$B$7:$B$9,LEN($H41))=$H41))+SUMPRODUCT('表九之三（其它收支录入表）'!E$6:E$282*(LEFT('表九之三（其它收支录入表）'!$B$6:$B$282,LEN($H41))=$H41))</f>
        <v>0</v>
      </c>
      <c r="L41" s="166">
        <f>SUMPRODUCT('表九之二（需明确收支对象级次的录入表）'!I$7:I$9*(LEFT('表九之二（需明确收支对象级次的录入表）'!$B$7:$B$9,LEN($H41))=$H41))+SUMPRODUCT('表九之三（其它收支录入表）'!F$6:F$282*(LEFT('表九之三（其它收支录入表）'!$B$6:$B$282,LEN($H41))=$H41))</f>
        <v>0</v>
      </c>
      <c r="M41" s="167" t="str">
        <f t="shared" si="8"/>
        <v/>
      </c>
      <c r="N41" s="167" t="str">
        <f t="shared" si="9"/>
        <v/>
      </c>
    </row>
    <row r="42" ht="17.1" customHeight="1" spans="1:14">
      <c r="A42" s="140" t="s">
        <v>13454</v>
      </c>
      <c r="B42" s="210" t="s">
        <v>13455</v>
      </c>
      <c r="C42" s="229">
        <f>SUMPRODUCT('表九之二（需明确收支对象级次的录入表）'!D$7:D$9*(LEFT('表九之二（需明确收支对象级次的录入表）'!$B$7:$B$9,LEN($A42))=$A42))+SUMPRODUCT('表九之三（其它收支录入表）'!D$6:D$282*(LEFT('表九之三（其它收支录入表）'!$B$6:$B$282,LEN($A42))=$A42))</f>
        <v>0</v>
      </c>
      <c r="D42" s="229">
        <f>SUMPRODUCT('表九之二（需明确收支对象级次的录入表）'!E$7:E$9*(LEFT('表九之二（需明确收支对象级次的录入表）'!$B$7:$B$9,LEN($A42))=$A42))+SUMPRODUCT('表九之三（其它收支录入表）'!E$6:E$282*(LEFT('表九之三（其它收支录入表）'!$B$6:$B$282,LEN($A42))=$A42))</f>
        <v>0</v>
      </c>
      <c r="E42" s="229">
        <f>SUMPRODUCT('表九之二（需明确收支对象级次的录入表）'!$I$7:$I$9*(LEFT('表九之二（需明确收支对象级次的录入表）'!$B$7:$B$9,LEN($A42))=$A42))+SUMPRODUCT('表九之三（其它收支录入表）'!F$6:F$282*(LEFT('表九之三（其它收支录入表）'!$B$6:$B$282,LEN($A42))=$A42))</f>
        <v>0</v>
      </c>
      <c r="F42" s="228" t="str">
        <f t="shared" si="6"/>
        <v/>
      </c>
      <c r="G42" s="228" t="str">
        <f t="shared" si="7"/>
        <v/>
      </c>
      <c r="H42" s="140" t="s">
        <v>10007</v>
      </c>
      <c r="I42" s="140" t="s">
        <v>12429</v>
      </c>
      <c r="J42" s="223">
        <f>SUMPRODUCT('表九之二（需明确收支对象级次的录入表）'!D$7:D$9*(LEFT('表九之二（需明确收支对象级次的录入表）'!$B$7:$B$9,LEN($H42))=$H42))+SUMPRODUCT('表九之三（其它收支录入表）'!D$6:D$282*(LEFT('表九之三（其它收支录入表）'!$B$6:$B$282,LEN($H42))=$H42))</f>
        <v>388950</v>
      </c>
      <c r="K42" s="223">
        <f>SUMPRODUCT('表九之二（需明确收支对象级次的录入表）'!E$7:E$9*(LEFT('表九之二（需明确收支对象级次的录入表）'!$B$7:$B$9,LEN($H42))=$H42))+SUMPRODUCT('表九之三（其它收支录入表）'!E$6:E$282*(LEFT('表九之三（其它收支录入表）'!$B$6:$B$282,LEN($H42))=$H42))</f>
        <v>438260</v>
      </c>
      <c r="L42" s="223">
        <f>SUMPRODUCT('表九之二（需明确收支对象级次的录入表）'!I$7:I$9*(LEFT('表九之二（需明确收支对象级次的录入表）'!$B$7:$B$9,LEN($H42))=$H42))+SUMPRODUCT('表九之三（其它收支录入表）'!F$6:F$282*(LEFT('表九之三（其它收支录入表）'!$B$6:$B$282,LEN($H42))=$H42))</f>
        <v>583118</v>
      </c>
      <c r="M42" s="167">
        <f t="shared" si="8"/>
        <v>1.49921069546214</v>
      </c>
      <c r="N42" s="167">
        <f t="shared" si="9"/>
        <v>1.33052982247981</v>
      </c>
    </row>
    <row r="43" ht="17.1" customHeight="1" spans="1:14">
      <c r="A43" s="140" t="s">
        <v>13456</v>
      </c>
      <c r="B43" s="210" t="s">
        <v>13457</v>
      </c>
      <c r="C43" s="223">
        <f>SUMPRODUCT('表九之二（需明确收支对象级次的录入表）'!D$7:D$9*(LEFT('表九之二（需明确收支对象级次的录入表）'!$B$7:$B$9,LEN($A43))=$A43))+SUMPRODUCT('表九之三（其它收支录入表）'!D$6:D$282*(LEFT('表九之三（其它收支录入表）'!$B$6:$B$282,LEN($A43))=$A43))</f>
        <v>1600</v>
      </c>
      <c r="D43" s="168">
        <f>SUMPRODUCT('表九之二（需明确收支对象级次的录入表）'!E$7:E$9*(LEFT('表九之二（需明确收支对象级次的录入表）'!$B$7:$B$9,LEN($A43))=$A43))+SUMPRODUCT('表九之三（其它收支录入表）'!E$6:E$282*(LEFT('表九之三（其它收支录入表）'!$B$6:$B$282,LEN($A43))=$A43))</f>
        <v>0</v>
      </c>
      <c r="E43" s="168">
        <f>SUMPRODUCT('表九之二（需明确收支对象级次的录入表）'!$I$7:$I$9*(LEFT('表九之二（需明确收支对象级次的录入表）'!$B$7:$B$9,LEN($A43))=$A43))+SUMPRODUCT('表九之三（其它收支录入表）'!F$6:F$282*(LEFT('表九之三（其它收支录入表）'!$B$6:$B$282,LEN($A43))=$A43))</f>
        <v>1400</v>
      </c>
      <c r="F43" s="228">
        <f t="shared" si="6"/>
        <v>0.875</v>
      </c>
      <c r="G43" s="228" t="str">
        <f t="shared" si="7"/>
        <v/>
      </c>
      <c r="H43" s="140" t="s">
        <v>13458</v>
      </c>
      <c r="I43" s="140" t="s">
        <v>13459</v>
      </c>
      <c r="J43" s="223">
        <f>SUMPRODUCT('表九之二（需明确收支对象级次的录入表）'!D$7:D$9*(LEFT('表九之二（需明确收支对象级次的录入表）'!$B$7:$B$9,LEN($H43))=$H43))+SUMPRODUCT('表九之三（其它收支录入表）'!D$6:D$282*(LEFT('表九之三（其它收支录入表）'!$B$6:$B$282,LEN($H43))=$H43))</f>
        <v>370650</v>
      </c>
      <c r="K43" s="223">
        <f>SUMPRODUCT('表九之二（需明确收支对象级次的录入表）'!E$7:E$9*(LEFT('表九之二（需明确收支对象级次的录入表）'!$B$7:$B$9,LEN($H43))=$H43))+SUMPRODUCT('表九之三（其它收支录入表）'!E$6:E$282*(LEFT('表九之三（其它收支录入表）'!$B$6:$B$282,LEN($H43))=$H43))</f>
        <v>424734</v>
      </c>
      <c r="L43" s="223">
        <f>SUMPRODUCT('表九之二（需明确收支对象级次的录入表）'!I$7:I$9*(LEFT('表九之二（需明确收支对象级次的录入表）'!$B$7:$B$9,LEN($H43))=$H43))+SUMPRODUCT('表九之三（其它收支录入表）'!F$6:F$282*(LEFT('表九之三（其它收支录入表）'!$B$6:$B$282,LEN($H43))=$H43))</f>
        <v>562618</v>
      </c>
      <c r="M43" s="167">
        <f t="shared" si="8"/>
        <v>1.51792256846081</v>
      </c>
      <c r="N43" s="167">
        <f t="shared" si="9"/>
        <v>1.32463612519836</v>
      </c>
    </row>
    <row r="44" ht="17.1" customHeight="1" spans="1:14">
      <c r="A44" s="140" t="s">
        <v>13460</v>
      </c>
      <c r="B44" s="210" t="s">
        <v>13461</v>
      </c>
      <c r="C44" s="229">
        <f>SUMPRODUCT('表九之二（需明确收支对象级次的录入表）'!D$7:D$9*(LEFT('表九之二（需明确收支对象级次的录入表）'!$B$7:$B$9,LEN($A44))=$A44))+SUMPRODUCT('表九之三（其它收支录入表）'!D$6:D$282*(LEFT('表九之三（其它收支录入表）'!$B$6:$B$282,LEN($A44))=$A44))</f>
        <v>0</v>
      </c>
      <c r="D44" s="229">
        <f>SUMPRODUCT('表九之二（需明确收支对象级次的录入表）'!E$7:E$9*(LEFT('表九之二（需明确收支对象级次的录入表）'!$B$7:$B$9,LEN($A44))=$A44))+SUMPRODUCT('表九之三（其它收支录入表）'!E$6:E$282*(LEFT('表九之三（其它收支录入表）'!$B$6:$B$282,LEN($A44))=$A44))</f>
        <v>0</v>
      </c>
      <c r="E44" s="229">
        <f>SUMPRODUCT('表九之二（需明确收支对象级次的录入表）'!$I$7:$I$9*(LEFT('表九之二（需明确收支对象级次的录入表）'!$B$7:$B$9,LEN($A44))=$A44))+SUMPRODUCT('表九之三（其它收支录入表）'!F$6:F$282*(LEFT('表九之三（其它收支录入表）'!$B$6:$B$282,LEN($A44))=$A44))</f>
        <v>0</v>
      </c>
      <c r="F44" s="228" t="str">
        <f t="shared" si="6"/>
        <v/>
      </c>
      <c r="G44" s="228" t="str">
        <f t="shared" si="7"/>
        <v/>
      </c>
      <c r="H44" s="140" t="s">
        <v>13462</v>
      </c>
      <c r="I44" s="140" t="s">
        <v>13463</v>
      </c>
      <c r="J44" s="229">
        <f>SUMPRODUCT('表九之二（需明确收支对象级次的录入表）'!D$7:D$9*(LEFT('表九之二（需明确收支对象级次的录入表）'!$B$7:$B$9,LEN($H44))=$H44))+SUMPRODUCT('表九之三（其它收支录入表）'!D$6:D$282*(LEFT('表九之三（其它收支录入表）'!$B$6:$B$282,LEN($H44))=$H44))</f>
        <v>222290</v>
      </c>
      <c r="K44" s="166">
        <f>SUMPRODUCT('表九之二（需明确收支对象级次的录入表）'!E$7:E$9*(LEFT('表九之二（需明确收支对象级次的录入表）'!$B$7:$B$9,LEN($H44))=$H44))+SUMPRODUCT('表九之三（其它收支录入表）'!E$6:E$282*(LEFT('表九之三（其它收支录入表）'!$B$6:$B$282,LEN($H44))=$H44))</f>
        <v>108112</v>
      </c>
      <c r="L44" s="166">
        <f>SUMPRODUCT('表九之二（需明确收支对象级次的录入表）'!I$7:I$9*(LEFT('表九之二（需明确收支对象级次的录入表）'!$B$7:$B$9,LEN($H44))=$H44))+SUMPRODUCT('表九之三（其它收支录入表）'!F$6:F$282*(LEFT('表九之三（其它收支录入表）'!$B$6:$B$282,LEN($H44))=$H44))</f>
        <v>184850</v>
      </c>
      <c r="M44" s="167">
        <f t="shared" si="8"/>
        <v>0.831571370731927</v>
      </c>
      <c r="N44" s="167">
        <f t="shared" si="9"/>
        <v>1.7098009471659</v>
      </c>
    </row>
    <row r="45" ht="17.1" customHeight="1" spans="1:14">
      <c r="A45" s="140" t="s">
        <v>13464</v>
      </c>
      <c r="B45" s="210" t="s">
        <v>13465</v>
      </c>
      <c r="C45" s="229">
        <f>SUMPRODUCT('表九之二（需明确收支对象级次的录入表）'!D$7:D$9*(LEFT('表九之二（需明确收支对象级次的录入表）'!$B$7:$B$9,LEN($A45))=$A45))+SUMPRODUCT('表九之三（其它收支录入表）'!D$6:D$282*(LEFT('表九之三（其它收支录入表）'!$B$6:$B$282,LEN($A45))=$A45))</f>
        <v>1600</v>
      </c>
      <c r="D45" s="229">
        <f>SUMPRODUCT('表九之二（需明确收支对象级次的录入表）'!E$7:E$9*(LEFT('表九之二（需明确收支对象级次的录入表）'!$B$7:$B$9,LEN($A45))=$A45))+SUMPRODUCT('表九之三（其它收支录入表）'!E$6:E$282*(LEFT('表九之三（其它收支录入表）'!$B$6:$B$282,LEN($A45))=$A45))</f>
        <v>0</v>
      </c>
      <c r="E45" s="229">
        <f>SUMPRODUCT('表九之二（需明确收支对象级次的录入表）'!$I$7:$I$9*(LEFT('表九之二（需明确收支对象级次的录入表）'!$B$7:$B$9,LEN($A45))=$A45))+SUMPRODUCT('表九之三（其它收支录入表）'!F$6:F$282*(LEFT('表九之三（其它收支录入表）'!$B$6:$B$282,LEN($A45))=$A45))</f>
        <v>1400</v>
      </c>
      <c r="F45" s="228">
        <f t="shared" si="6"/>
        <v>0.875</v>
      </c>
      <c r="G45" s="228" t="str">
        <f t="shared" si="7"/>
        <v/>
      </c>
      <c r="H45" s="140" t="s">
        <v>13466</v>
      </c>
      <c r="I45" s="140" t="s">
        <v>13467</v>
      </c>
      <c r="J45" s="229">
        <f>SUMPRODUCT('表九之二（需明确收支对象级次的录入表）'!D$7:D$9*(LEFT('表九之二（需明确收支对象级次的录入表）'!$B$7:$B$9,LEN($H45))=$H45))+SUMPRODUCT('表九之三（其它收支录入表）'!D$6:D$282*(LEFT('表九之三（其它收支录入表）'!$B$6:$B$282,LEN($H45))=$H45))</f>
        <v>0</v>
      </c>
      <c r="K45" s="166">
        <f>SUMPRODUCT('表九之二（需明确收支对象级次的录入表）'!E$7:E$9*(LEFT('表九之二（需明确收支对象级次的录入表）'!$B$7:$B$9,LEN($H45))=$H45))+SUMPRODUCT('表九之三（其它收支录入表）'!E$6:E$282*(LEFT('表九之三（其它收支录入表）'!$B$6:$B$282,LEN($H45))=$H45))</f>
        <v>142316</v>
      </c>
      <c r="L45" s="166">
        <f>SUMPRODUCT('表九之二（需明确收支对象级次的录入表）'!I$7:I$9*(LEFT('表九之二（需明确收支对象级次的录入表）'!$B$7:$B$9,LEN($H45))=$H45))+SUMPRODUCT('表九之三（其它收支录入表）'!F$6:F$282*(LEFT('表九之三（其它收支录入表）'!$B$6:$B$282,LEN($H45))=$H45))</f>
        <v>0</v>
      </c>
      <c r="M45" s="167" t="str">
        <f t="shared" si="8"/>
        <v/>
      </c>
      <c r="N45" s="167">
        <f t="shared" si="9"/>
        <v>0</v>
      </c>
    </row>
    <row r="46" ht="17.1" customHeight="1" spans="1:14">
      <c r="A46" s="140" t="s">
        <v>13468</v>
      </c>
      <c r="B46" s="210" t="s">
        <v>13469</v>
      </c>
      <c r="C46" s="229">
        <f>SUMPRODUCT('表九之二（需明确收支对象级次的录入表）'!D$7:D$9*(LEFT('表九之二（需明确收支对象级次的录入表）'!$B$7:$B$9,LEN($A46))=$A46))+SUMPRODUCT('表九之三（其它收支录入表）'!D$6:D$282*(LEFT('表九之三（其它收支录入表）'!$B$6:$B$282,LEN($A46))=$A46))</f>
        <v>0</v>
      </c>
      <c r="D46" s="229">
        <f>SUMPRODUCT('表九之二（需明确收支对象级次的录入表）'!E$7:E$9*(LEFT('表九之二（需明确收支对象级次的录入表）'!$B$7:$B$9,LEN($A46))=$A46))+SUMPRODUCT('表九之三（其它收支录入表）'!E$6:E$282*(LEFT('表九之三（其它收支录入表）'!$B$6:$B$282,LEN($A46))=$A46))</f>
        <v>0</v>
      </c>
      <c r="E46" s="229">
        <f>SUMPRODUCT('表九之二（需明确收支对象级次的录入表）'!$I$7:$I$9*(LEFT('表九之二（需明确收支对象级次的录入表）'!$B$7:$B$9,LEN($A46))=$A46))+SUMPRODUCT('表九之三（其它收支录入表）'!F$6:F$282*(LEFT('表九之三（其它收支录入表）'!$B$6:$B$282,LEN($A46))=$A46))</f>
        <v>0</v>
      </c>
      <c r="F46" s="228" t="str">
        <f t="shared" si="6"/>
        <v/>
      </c>
      <c r="G46" s="228" t="str">
        <f t="shared" si="7"/>
        <v/>
      </c>
      <c r="H46" s="140" t="s">
        <v>13470</v>
      </c>
      <c r="I46" s="140" t="s">
        <v>13471</v>
      </c>
      <c r="J46" s="229">
        <f>SUMPRODUCT('表九之二（需明确收支对象级次的录入表）'!D$7:D$9*(LEFT('表九之二（需明确收支对象级次的录入表）'!$B$7:$B$9,LEN($H46))=$H46))+SUMPRODUCT('表九之三（其它收支录入表）'!D$6:D$282*(LEFT('表九之三（其它收支录入表）'!$B$6:$B$282,LEN($H46))=$H46))</f>
        <v>0</v>
      </c>
      <c r="K46" s="166">
        <f>SUMPRODUCT('表九之二（需明确收支对象级次的录入表）'!E$7:E$9*(LEFT('表九之二（需明确收支对象级次的录入表）'!$B$7:$B$9,LEN($H46))=$H46))+SUMPRODUCT('表九之三（其它收支录入表）'!E$6:E$282*(LEFT('表九之三（其它收支录入表）'!$B$6:$B$282,LEN($H46))=$H46))</f>
        <v>337</v>
      </c>
      <c r="L46" s="166">
        <f>SUMPRODUCT('表九之二（需明确收支对象级次的录入表）'!I$7:I$9*(LEFT('表九之二（需明确收支对象级次的录入表）'!$B$7:$B$9,LEN($H46))=$H46))+SUMPRODUCT('表九之三（其它收支录入表）'!F$6:F$282*(LEFT('表九之三（其它收支录入表）'!$B$6:$B$282,LEN($H46))=$H46))</f>
        <v>0</v>
      </c>
      <c r="M46" s="167" t="str">
        <f t="shared" si="8"/>
        <v/>
      </c>
      <c r="N46" s="167">
        <f t="shared" si="9"/>
        <v>0</v>
      </c>
    </row>
    <row r="47" s="181" customFormat="1" ht="17.1" customHeight="1" spans="1:15">
      <c r="A47" s="140" t="s">
        <v>13472</v>
      </c>
      <c r="B47" s="210" t="s">
        <v>13473</v>
      </c>
      <c r="C47" s="229">
        <f>SUMPRODUCT('表九之二（需明确收支对象级次的录入表）'!D$7:D$9*(LEFT('表九之二（需明确收支对象级次的录入表）'!$B$7:$B$9,LEN($A47))=$A47))+SUMPRODUCT('表九之三（其它收支录入表）'!D$6:D$282*(LEFT('表九之三（其它收支录入表）'!$B$6:$B$282,LEN($A47))=$A47))</f>
        <v>0</v>
      </c>
      <c r="D47" s="229">
        <f>SUMPRODUCT('表九之二（需明确收支对象级次的录入表）'!E$7:E$9*(LEFT('表九之二（需明确收支对象级次的录入表）'!$B$7:$B$9,LEN($A47))=$A47))+SUMPRODUCT('表九之三（其它收支录入表）'!E$6:E$282*(LEFT('表九之三（其它收支录入表）'!$B$6:$B$282,LEN($A47))=$A47))</f>
        <v>0</v>
      </c>
      <c r="E47" s="229">
        <f>SUMPRODUCT('表九之二（需明确收支对象级次的录入表）'!$I$7:$I$9*(LEFT('表九之二（需明确收支对象级次的录入表）'!$B$7:$B$9,LEN($A47))=$A47))+SUMPRODUCT('表九之三（其它收支录入表）'!F$6:F$282*(LEFT('表九之三（其它收支录入表）'!$B$6:$B$282,LEN($A47))=$A47))</f>
        <v>0</v>
      </c>
      <c r="F47" s="228" t="str">
        <f t="shared" si="6"/>
        <v/>
      </c>
      <c r="G47" s="228" t="str">
        <f t="shared" si="7"/>
        <v/>
      </c>
      <c r="H47" s="140" t="s">
        <v>13474</v>
      </c>
      <c r="I47" s="140" t="s">
        <v>13475</v>
      </c>
      <c r="J47" s="229">
        <f>SUMPRODUCT('表九之二（需明确收支对象级次的录入表）'!D$7:D$9*(LEFT('表九之二（需明确收支对象级次的录入表）'!$B$7:$B$9,LEN($H47))=$H47))+SUMPRODUCT('表九之三（其它收支录入表）'!D$6:D$282*(LEFT('表九之三（其它收支录入表）'!$B$6:$B$282,LEN($H47))=$H47))</f>
        <v>500</v>
      </c>
      <c r="K47" s="166">
        <f>SUMPRODUCT('表九之二（需明确收支对象级次的录入表）'!E$7:E$9*(LEFT('表九之二（需明确收支对象级次的录入表）'!$B$7:$B$9,LEN($H47))=$H47))+SUMPRODUCT('表九之三（其它收支录入表）'!E$6:E$282*(LEFT('表九之三（其它收支录入表）'!$B$6:$B$282,LEN($H47))=$H47))</f>
        <v>0</v>
      </c>
      <c r="L47" s="166">
        <f>SUMPRODUCT('表九之二（需明确收支对象级次的录入表）'!I$7:I$9*(LEFT('表九之二（需明确收支对象级次的录入表）'!$B$7:$B$9,LEN($H47))=$H47))+SUMPRODUCT('表九之三（其它收支录入表）'!F$6:F$282*(LEFT('表九之三（其它收支录入表）'!$B$6:$B$282,LEN($H47))=$H47))</f>
        <v>500</v>
      </c>
      <c r="M47" s="167">
        <f t="shared" si="8"/>
        <v>1</v>
      </c>
      <c r="N47" s="167" t="str">
        <f t="shared" si="9"/>
        <v/>
      </c>
      <c r="O47" s="182"/>
    </row>
    <row r="48" ht="17.1" customHeight="1" spans="1:14">
      <c r="A48" s="140" t="s">
        <v>13476</v>
      </c>
      <c r="B48" s="210" t="s">
        <v>13477</v>
      </c>
      <c r="C48" s="229">
        <f>SUMPRODUCT('表九之二（需明确收支对象级次的录入表）'!D$7:D$9*(LEFT('表九之二（需明确收支对象级次的录入表）'!$B$7:$B$9,LEN($A48))=$A48))+SUMPRODUCT('表九之三（其它收支录入表）'!D$6:D$282*(LEFT('表九之三（其它收支录入表）'!$B$6:$B$282,LEN($A48))=$A48))</f>
        <v>0</v>
      </c>
      <c r="D48" s="229">
        <f>SUMPRODUCT('表九之二（需明确收支对象级次的录入表）'!E$7:E$9*(LEFT('表九之二（需明确收支对象级次的录入表）'!$B$7:$B$9,LEN($A48))=$A48))+SUMPRODUCT('表九之三（其它收支录入表）'!E$6:E$282*(LEFT('表九之三（其它收支录入表）'!$B$6:$B$282,LEN($A48))=$A48))</f>
        <v>0</v>
      </c>
      <c r="E48" s="229">
        <f>SUMPRODUCT('表九之二（需明确收支对象级次的录入表）'!$I$7:$I$9*(LEFT('表九之二（需明确收支对象级次的录入表）'!$B$7:$B$9,LEN($A48))=$A48))+SUMPRODUCT('表九之三（其它收支录入表）'!F$6:F$282*(LEFT('表九之三（其它收支录入表）'!$B$6:$B$282,LEN($A48))=$A48))</f>
        <v>0</v>
      </c>
      <c r="F48" s="228" t="str">
        <f t="shared" si="6"/>
        <v/>
      </c>
      <c r="G48" s="228" t="str">
        <f t="shared" si="7"/>
        <v/>
      </c>
      <c r="H48" s="140" t="s">
        <v>13478</v>
      </c>
      <c r="I48" s="140" t="s">
        <v>13479</v>
      </c>
      <c r="J48" s="229">
        <f>SUMPRODUCT('表九之二（需明确收支对象级次的录入表）'!D$7:D$9*(LEFT('表九之二（需明确收支对象级次的录入表）'!$B$7:$B$9,LEN($H48))=$H48))+SUMPRODUCT('表九之三（其它收支录入表）'!D$6:D$282*(LEFT('表九之三（其它收支录入表）'!$B$6:$B$282,LEN($H48))=$H48))</f>
        <v>0</v>
      </c>
      <c r="K48" s="166">
        <f>SUMPRODUCT('表九之二（需明确收支对象级次的录入表）'!E$7:E$9*(LEFT('表九之二（需明确收支对象级次的录入表）'!$B$7:$B$9,LEN($H48))=$H48))+SUMPRODUCT('表九之三（其它收支录入表）'!E$6:E$282*(LEFT('表九之三（其它收支录入表）'!$B$6:$B$282,LEN($H48))=$H48))</f>
        <v>286</v>
      </c>
      <c r="L48" s="166">
        <f>SUMPRODUCT('表九之二（需明确收支对象级次的录入表）'!I$7:I$9*(LEFT('表九之二（需明确收支对象级次的录入表）'!$B$7:$B$9,LEN($H48))=$H48))+SUMPRODUCT('表九之三（其它收支录入表）'!F$6:F$282*(LEFT('表九之三（其它收支录入表）'!$B$6:$B$282,LEN($H48))=$H48))</f>
        <v>0</v>
      </c>
      <c r="M48" s="167" t="str">
        <f t="shared" si="8"/>
        <v/>
      </c>
      <c r="N48" s="167">
        <f t="shared" si="9"/>
        <v>0</v>
      </c>
    </row>
    <row r="49" ht="17.1" customHeight="1" spans="1:14">
      <c r="A49" s="140" t="s">
        <v>13480</v>
      </c>
      <c r="B49" s="210" t="s">
        <v>13481</v>
      </c>
      <c r="C49" s="229">
        <f>SUMPRODUCT('表九之二（需明确收支对象级次的录入表）'!D$7:D$9*(LEFT('表九之二（需明确收支对象级次的录入表）'!$B$7:$B$9,LEN($A49))=$A49))+SUMPRODUCT('表九之三（其它收支录入表）'!D$6:D$282*(LEFT('表九之三（其它收支录入表）'!$B$6:$B$282,LEN($A49))=$A49))</f>
        <v>0</v>
      </c>
      <c r="D49" s="229">
        <f>SUMPRODUCT('表九之二（需明确收支对象级次的录入表）'!E$7:E$9*(LEFT('表九之二（需明确收支对象级次的录入表）'!$B$7:$B$9,LEN($A49))=$A49))+SUMPRODUCT('表九之三（其它收支录入表）'!E$6:E$282*(LEFT('表九之三（其它收支录入表）'!$B$6:$B$282,LEN($A49))=$A49))</f>
        <v>0</v>
      </c>
      <c r="E49" s="229">
        <f>SUMPRODUCT('表九之二（需明确收支对象级次的录入表）'!$I$7:$I$9*(LEFT('表九之二（需明确收支对象级次的录入表）'!$B$7:$B$9,LEN($A49))=$A49))+SUMPRODUCT('表九之三（其它收支录入表）'!F$6:F$282*(LEFT('表九之三（其它收支录入表）'!$B$6:$B$282,LEN($A49))=$A49))</f>
        <v>0</v>
      </c>
      <c r="F49" s="228" t="str">
        <f t="shared" si="6"/>
        <v/>
      </c>
      <c r="G49" s="228" t="str">
        <f t="shared" si="7"/>
        <v/>
      </c>
      <c r="H49" s="140" t="s">
        <v>13482</v>
      </c>
      <c r="I49" s="140" t="s">
        <v>13483</v>
      </c>
      <c r="J49" s="229">
        <f>SUMPRODUCT('表九之二（需明确收支对象级次的录入表）'!D$7:D$9*(LEFT('表九之二（需明确收支对象级次的录入表）'!$B$7:$B$9,LEN($H49))=$H49))+SUMPRODUCT('表九之三（其它收支录入表）'!D$6:D$282*(LEFT('表九之三（其它收支录入表）'!$B$6:$B$282,LEN($H49))=$H49))</f>
        <v>3200</v>
      </c>
      <c r="K49" s="166">
        <f>SUMPRODUCT('表九之二（需明确收支对象级次的录入表）'!E$7:E$9*(LEFT('表九之二（需明确收支对象级次的录入表）'!$B$7:$B$9,LEN($H49))=$H49))+SUMPRODUCT('表九之三（其它收支录入表）'!E$6:E$282*(LEFT('表九之三（其它收支录入表）'!$B$6:$B$282,LEN($H49))=$H49))</f>
        <v>20574</v>
      </c>
      <c r="L49" s="166">
        <f>SUMPRODUCT('表九之二（需明确收支对象级次的录入表）'!I$7:I$9*(LEFT('表九之二（需明确收支对象级次的录入表）'!$B$7:$B$9,LEN($H49))=$H49))+SUMPRODUCT('表九之三（其它收支录入表）'!F$6:F$282*(LEFT('表九之三（其它收支录入表）'!$B$6:$B$282,LEN($H49))=$H49))</f>
        <v>4100</v>
      </c>
      <c r="M49" s="167">
        <f t="shared" si="8"/>
        <v>1.28125</v>
      </c>
      <c r="N49" s="167">
        <f t="shared" si="9"/>
        <v>0.199280645474871</v>
      </c>
    </row>
    <row r="50" ht="15.75" customHeight="1" spans="1:14">
      <c r="A50" s="140" t="s">
        <v>13484</v>
      </c>
      <c r="B50" s="210" t="s">
        <v>13485</v>
      </c>
      <c r="C50" s="229">
        <f>SUMPRODUCT('表九之二（需明确收支对象级次的录入表）'!D$7:D$9*(LEFT('表九之二（需明确收支对象级次的录入表）'!$B$7:$B$9,LEN($A50))=$A50))+SUMPRODUCT('表九之三（其它收支录入表）'!D$6:D$282*(LEFT('表九之三（其它收支录入表）'!$B$6:$B$282,LEN($A50))=$A50))</f>
        <v>0</v>
      </c>
      <c r="D50" s="229">
        <f>SUMPRODUCT('表九之二（需明确收支对象级次的录入表）'!E$7:E$9*(LEFT('表九之二（需明确收支对象级次的录入表）'!$B$7:$B$9,LEN($A50))=$A50))+SUMPRODUCT('表九之三（其它收支录入表）'!E$6:E$282*(LEFT('表九之三（其它收支录入表）'!$B$6:$B$282,LEN($A50))=$A50))</f>
        <v>0</v>
      </c>
      <c r="E50" s="229">
        <f>SUMPRODUCT('表九之二（需明确收支对象级次的录入表）'!$I$7:$I$9*(LEFT('表九之二（需明确收支对象级次的录入表）'!$B$7:$B$9,LEN($A50))=$A50))+SUMPRODUCT('表九之三（其它收支录入表）'!F$6:F$282*(LEFT('表九之三（其它收支录入表）'!$B$6:$B$282,LEN($A50))=$A50))</f>
        <v>0</v>
      </c>
      <c r="F50" s="228" t="str">
        <f t="shared" si="6"/>
        <v/>
      </c>
      <c r="G50" s="228" t="str">
        <f t="shared" si="7"/>
        <v/>
      </c>
      <c r="H50" s="140" t="s">
        <v>13486</v>
      </c>
      <c r="I50" s="140" t="s">
        <v>13487</v>
      </c>
      <c r="J50" s="229">
        <f>SUMPRODUCT('表九之二（需明确收支对象级次的录入表）'!D$7:D$9*(LEFT('表九之二（需明确收支对象级次的录入表）'!$B$7:$B$9,LEN($H50))=$H50))+SUMPRODUCT('表九之三（其它收支录入表）'!D$6:D$282*(LEFT('表九之三（其它收支录入表）'!$B$6:$B$282,LEN($H50))=$H50))</f>
        <v>0</v>
      </c>
      <c r="K50" s="166">
        <f>SUMPRODUCT('表九之二（需明确收支对象级次的录入表）'!E$7:E$9*(LEFT('表九之二（需明确收支对象级次的录入表）'!$B$7:$B$9,LEN($H50))=$H50))+SUMPRODUCT('表九之三（其它收支录入表）'!E$6:E$282*(LEFT('表九之三（其它收支录入表）'!$B$6:$B$282,LEN($H50))=$H50))</f>
        <v>0</v>
      </c>
      <c r="L50" s="166">
        <f>SUMPRODUCT('表九之二（需明确收支对象级次的录入表）'!I$7:I$9*(LEFT('表九之二（需明确收支对象级次的录入表）'!$B$7:$B$9,LEN($H50))=$H50))+SUMPRODUCT('表九之三（其它收支录入表）'!F$6:F$282*(LEFT('表九之三（其它收支录入表）'!$B$6:$B$282,LEN($H50))=$H50))</f>
        <v>0</v>
      </c>
      <c r="M50" s="167" t="str">
        <f t="shared" si="8"/>
        <v/>
      </c>
      <c r="N50" s="167" t="str">
        <f t="shared" si="9"/>
        <v/>
      </c>
    </row>
    <row r="51" ht="17.1" customHeight="1" spans="1:14">
      <c r="A51" s="140" t="s">
        <v>13488</v>
      </c>
      <c r="B51" s="210" t="s">
        <v>13489</v>
      </c>
      <c r="C51" s="229">
        <f>SUMPRODUCT('表九之二（需明确收支对象级次的录入表）'!D$7:D$9*(LEFT('表九之二（需明确收支对象级次的录入表）'!$B$7:$B$9,LEN($A51))=$A51))+SUMPRODUCT('表九之三（其它收支录入表）'!D$6:D$282*(LEFT('表九之三（其它收支录入表）'!$B$6:$B$282,LEN($A51))=$A51))</f>
        <v>0</v>
      </c>
      <c r="D51" s="229">
        <f>SUMPRODUCT('表九之二（需明确收支对象级次的录入表）'!E$7:E$9*(LEFT('表九之二（需明确收支对象级次的录入表）'!$B$7:$B$9,LEN($A51))=$A51))+SUMPRODUCT('表九之三（其它收支录入表）'!E$6:E$282*(LEFT('表九之三（其它收支录入表）'!$B$6:$B$282,LEN($A51))=$A51))</f>
        <v>0</v>
      </c>
      <c r="E51" s="229">
        <f>SUMPRODUCT('表九之二（需明确收支对象级次的录入表）'!$I$7:$I$9*(LEFT('表九之二（需明确收支对象级次的录入表）'!$B$7:$B$9,LEN($A51))=$A51))+SUMPRODUCT('表九之三（其它收支录入表）'!F$6:F$282*(LEFT('表九之三（其它收支录入表）'!$B$6:$B$282,LEN($A51))=$A51))</f>
        <v>0</v>
      </c>
      <c r="F51" s="228" t="str">
        <f t="shared" si="6"/>
        <v/>
      </c>
      <c r="G51" s="228" t="str">
        <f t="shared" si="7"/>
        <v/>
      </c>
      <c r="H51" s="140" t="s">
        <v>13490</v>
      </c>
      <c r="I51" s="140" t="s">
        <v>13491</v>
      </c>
      <c r="J51" s="229">
        <f>SUMPRODUCT('表九之二（需明确收支对象级次的录入表）'!D$7:D$9*(LEFT('表九之二（需明确收支对象级次的录入表）'!$B$7:$B$9,LEN($H51))=$H51))+SUMPRODUCT('表九之三（其它收支录入表）'!D$6:D$282*(LEFT('表九之三（其它收支录入表）'!$B$6:$B$282,LEN($H51))=$H51))</f>
        <v>0</v>
      </c>
      <c r="K51" s="166">
        <f>SUMPRODUCT('表九之二（需明确收支对象级次的录入表）'!E$7:E$9*(LEFT('表九之二（需明确收支对象级次的录入表）'!$B$7:$B$9,LEN($H51))=$H51))+SUMPRODUCT('表九之三（其它收支录入表）'!E$6:E$282*(LEFT('表九之三（其它收支录入表）'!$B$6:$B$282,LEN($H51))=$H51))</f>
        <v>0</v>
      </c>
      <c r="L51" s="166">
        <f>SUMPRODUCT('表九之二（需明确收支对象级次的录入表）'!I$7:I$9*(LEFT('表九之二（需明确收支对象级次的录入表）'!$B$7:$B$9,LEN($H51))=$H51))+SUMPRODUCT('表九之三（其它收支录入表）'!F$6:F$282*(LEFT('表九之三（其它收支录入表）'!$B$6:$B$282,LEN($H51))=$H51))</f>
        <v>0</v>
      </c>
      <c r="M51" s="167" t="str">
        <f t="shared" si="8"/>
        <v/>
      </c>
      <c r="N51" s="167" t="str">
        <f t="shared" si="9"/>
        <v/>
      </c>
    </row>
    <row r="52" ht="17.1" customHeight="1" spans="1:14">
      <c r="A52" s="140" t="s">
        <v>13492</v>
      </c>
      <c r="B52" s="210" t="s">
        <v>13493</v>
      </c>
      <c r="C52" s="223">
        <f>SUMPRODUCT('表九之二（需明确收支对象级次的录入表）'!D$7:D$9*(LEFT('表九之二（需明确收支对象级次的录入表）'!$B$7:$B$9,LEN($A52))=$A52))+SUMPRODUCT('表九之三（其它收支录入表）'!D$6:D$282*(LEFT('表九之三（其它收支录入表）'!$B$6:$B$282,LEN($A52))=$A52))</f>
        <v>23600</v>
      </c>
      <c r="D52" s="168">
        <f>SUMPRODUCT('表九之二（需明确收支对象级次的录入表）'!E$7:E$9*(LEFT('表九之二（需明确收支对象级次的录入表）'!$B$7:$B$9,LEN($A52))=$A52))+SUMPRODUCT('表九之三（其它收支录入表）'!E$6:E$282*(LEFT('表九之三（其它收支录入表）'!$B$6:$B$282,LEN($A52))=$A52))</f>
        <v>33477</v>
      </c>
      <c r="E52" s="168">
        <f>SUMPRODUCT('表九之二（需明确收支对象级次的录入表）'!$I$7:$I$9*(LEFT('表九之二（需明确收支对象级次的录入表）'!$B$7:$B$9,LEN($A52))=$A52))+SUMPRODUCT('表九之三（其它收支录入表）'!F$6:F$282*(LEFT('表九之三（其它收支录入表）'!$B$6:$B$282,LEN($A52))=$A52))</f>
        <v>24100</v>
      </c>
      <c r="F52" s="228">
        <f t="shared" si="6"/>
        <v>1.02118644067797</v>
      </c>
      <c r="G52" s="228">
        <f t="shared" si="7"/>
        <v>0.719897242883173</v>
      </c>
      <c r="H52" s="140" t="s">
        <v>13494</v>
      </c>
      <c r="I52" s="140" t="s">
        <v>13495</v>
      </c>
      <c r="J52" s="229">
        <f>SUMPRODUCT('表九之二（需明确收支对象级次的录入表）'!D$7:D$9*(LEFT('表九之二（需明确收支对象级次的录入表）'!$B$7:$B$9,LEN($H52))=$H52))+SUMPRODUCT('表九之三（其它收支录入表）'!D$6:D$282*(LEFT('表九之三（其它收支录入表）'!$B$6:$B$282,LEN($H52))=$H52))</f>
        <v>0</v>
      </c>
      <c r="K52" s="166">
        <f>SUMPRODUCT('表九之二（需明确收支对象级次的录入表）'!E$7:E$9*(LEFT('表九之二（需明确收支对象级次的录入表）'!$B$7:$B$9,LEN($H52))=$H52))+SUMPRODUCT('表九之三（其它收支录入表）'!E$6:E$282*(LEFT('表九之三（其它收支录入表）'!$B$6:$B$282,LEN($H52))=$H52))</f>
        <v>0</v>
      </c>
      <c r="L52" s="166">
        <f>SUMPRODUCT('表九之二（需明确收支对象级次的录入表）'!I$7:I$9*(LEFT('表九之二（需明确收支对象级次的录入表）'!$B$7:$B$9,LEN($H52))=$H52))+SUMPRODUCT('表九之三（其它收支录入表）'!F$6:F$282*(LEFT('表九之三（其它收支录入表）'!$B$6:$B$282,LEN($H52))=$H52))</f>
        <v>0</v>
      </c>
      <c r="M52" s="167" t="str">
        <f t="shared" si="8"/>
        <v/>
      </c>
      <c r="N52" s="167" t="str">
        <f t="shared" si="9"/>
        <v/>
      </c>
    </row>
    <row r="53" ht="17.1" customHeight="1" spans="1:14">
      <c r="A53" s="140" t="s">
        <v>13496</v>
      </c>
      <c r="B53" s="210" t="s">
        <v>13497</v>
      </c>
      <c r="C53" s="229">
        <f>SUMPRODUCT('表九之二（需明确收支对象级次的录入表）'!D$7:D$9*(LEFT('表九之二（需明确收支对象级次的录入表）'!$B$7:$B$9,LEN($A53))=$A53))+SUMPRODUCT('表九之三（其它收支录入表）'!D$6:D$282*(LEFT('表九之三（其它收支录入表）'!$B$6:$B$282,LEN($A53))=$A53))</f>
        <v>23600</v>
      </c>
      <c r="D53" s="229">
        <f>SUMPRODUCT('表九之二（需明确收支对象级次的录入表）'!E$7:E$9*(LEFT('表九之二（需明确收支对象级次的录入表）'!$B$7:$B$9,LEN($A53))=$A53))+SUMPRODUCT('表九之三（其它收支录入表）'!E$6:E$282*(LEFT('表九之三（其它收支录入表）'!$B$6:$B$282,LEN($A53))=$A53))</f>
        <v>33477</v>
      </c>
      <c r="E53" s="229">
        <f>SUMPRODUCT('表九之二（需明确收支对象级次的录入表）'!$I$7:$I$9*(LEFT('表九之二（需明确收支对象级次的录入表）'!$B$7:$B$9,LEN($A53))=$A53))+SUMPRODUCT('表九之三（其它收支录入表）'!F$6:F$282*(LEFT('表九之三（其它收支录入表）'!$B$6:$B$282,LEN($A53))=$A53))</f>
        <v>24100</v>
      </c>
      <c r="F53" s="228">
        <f t="shared" si="6"/>
        <v>1.02118644067797</v>
      </c>
      <c r="G53" s="228">
        <f t="shared" si="7"/>
        <v>0.719897242883173</v>
      </c>
      <c r="H53" s="140" t="s">
        <v>13498</v>
      </c>
      <c r="I53" s="140" t="s">
        <v>13499</v>
      </c>
      <c r="J53" s="229">
        <f>SUMPRODUCT('表九之二（需明确收支对象级次的录入表）'!D$7:D$9*(LEFT('表九之二（需明确收支对象级次的录入表）'!$B$7:$B$9,LEN($H53))=$H53))+SUMPRODUCT('表九之三（其它收支录入表）'!D$6:D$282*(LEFT('表九之三（其它收支录入表）'!$B$6:$B$282,LEN($H53))=$H53))</f>
        <v>0</v>
      </c>
      <c r="K53" s="166">
        <f>SUMPRODUCT('表九之二（需明确收支对象级次的录入表）'!E$7:E$9*(LEFT('表九之二（需明确收支对象级次的录入表）'!$B$7:$B$9,LEN($H53))=$H53))+SUMPRODUCT('表九之三（其它收支录入表）'!E$6:E$282*(LEFT('表九之三（其它收支录入表）'!$B$6:$B$282,LEN($H53))=$H53))</f>
        <v>0</v>
      </c>
      <c r="L53" s="166">
        <f>SUMPRODUCT('表九之二（需明确收支对象级次的录入表）'!I$7:I$9*(LEFT('表九之二（需明确收支对象级次的录入表）'!$B$7:$B$9,LEN($H53))=$H53))+SUMPRODUCT('表九之三（其它收支录入表）'!F$6:F$282*(LEFT('表九之三（其它收支录入表）'!$B$6:$B$282,LEN($H53))=$H53))</f>
        <v>0</v>
      </c>
      <c r="M53" s="167" t="str">
        <f t="shared" si="8"/>
        <v/>
      </c>
      <c r="N53" s="167" t="str">
        <f t="shared" si="9"/>
        <v/>
      </c>
    </row>
    <row r="54" ht="17.1" customHeight="1" spans="1:14">
      <c r="A54" s="140" t="s">
        <v>13500</v>
      </c>
      <c r="B54" s="210" t="s">
        <v>13501</v>
      </c>
      <c r="C54" s="229">
        <f>SUMPRODUCT('表九之二（需明确收支对象级次的录入表）'!D$7:D$9*(LEFT('表九之二（需明确收支对象级次的录入表）'!$B$7:$B$9,LEN($A54))=$A54))+SUMPRODUCT('表九之三（其它收支录入表）'!D$6:D$282*(LEFT('表九之三（其它收支录入表）'!$B$6:$B$282,LEN($A54))=$A54))</f>
        <v>0</v>
      </c>
      <c r="D54" s="229">
        <f>SUMPRODUCT('表九之二（需明确收支对象级次的录入表）'!E$7:E$9*(LEFT('表九之二（需明确收支对象级次的录入表）'!$B$7:$B$9,LEN($A54))=$A54))+SUMPRODUCT('表九之三（其它收支录入表）'!E$6:E$282*(LEFT('表九之三（其它收支录入表）'!$B$6:$B$282,LEN($A54))=$A54))</f>
        <v>0</v>
      </c>
      <c r="E54" s="229">
        <f>SUMPRODUCT('表九之二（需明确收支对象级次的录入表）'!$I$7:$I$9*(LEFT('表九之二（需明确收支对象级次的录入表）'!$B$7:$B$9,LEN($A54))=$A54))+SUMPRODUCT('表九之三（其它收支录入表）'!F$6:F$282*(LEFT('表九之三（其它收支录入表）'!$B$6:$B$282,LEN($A54))=$A54))</f>
        <v>0</v>
      </c>
      <c r="F54" s="228" t="str">
        <f t="shared" si="6"/>
        <v/>
      </c>
      <c r="G54" s="228" t="str">
        <f t="shared" si="7"/>
        <v/>
      </c>
      <c r="H54" s="140" t="s">
        <v>13502</v>
      </c>
      <c r="I54" s="140" t="s">
        <v>13503</v>
      </c>
      <c r="J54" s="229">
        <f>SUMPRODUCT('表九之二（需明确收支对象级次的录入表）'!D$7:D$9*(LEFT('表九之二（需明确收支对象级次的录入表）'!$B$7:$B$9,LEN($H54))=$H54))+SUMPRODUCT('表九之三（其它收支录入表）'!D$6:D$282*(LEFT('表九之三（其它收支录入表）'!$B$6:$B$282,LEN($H54))=$H54))</f>
        <v>0</v>
      </c>
      <c r="K54" s="166">
        <f>SUMPRODUCT('表九之二（需明确收支对象级次的录入表）'!E$7:E$9*(LEFT('表九之二（需明确收支对象级次的录入表）'!$B$7:$B$9,LEN($H54))=$H54))+SUMPRODUCT('表九之三（其它收支录入表）'!E$6:E$282*(LEFT('表九之三（其它收支录入表）'!$B$6:$B$282,LEN($H54))=$H54))</f>
        <v>0</v>
      </c>
      <c r="L54" s="166">
        <f>SUMPRODUCT('表九之二（需明确收支对象级次的录入表）'!I$7:I$9*(LEFT('表九之二（需明确收支对象级次的录入表）'!$B$7:$B$9,LEN($H54))=$H54))+SUMPRODUCT('表九之三（其它收支录入表）'!F$6:F$282*(LEFT('表九之三（其它收支录入表）'!$B$6:$B$282,LEN($H54))=$H54))</f>
        <v>0</v>
      </c>
      <c r="M54" s="167" t="str">
        <f t="shared" si="8"/>
        <v/>
      </c>
      <c r="N54" s="167" t="str">
        <f t="shared" si="9"/>
        <v/>
      </c>
    </row>
    <row r="55" ht="17.1" customHeight="1" spans="1:14">
      <c r="A55" s="140" t="s">
        <v>13504</v>
      </c>
      <c r="B55" s="210" t="s">
        <v>13505</v>
      </c>
      <c r="C55" s="229">
        <f>SUMPRODUCT('表九之二（需明确收支对象级次的录入表）'!D$7:D$9*(LEFT('表九之二（需明确收支对象级次的录入表）'!$B$7:$B$9,LEN($A55))=$A55))+SUMPRODUCT('表九之三（其它收支录入表）'!D$6:D$282*(LEFT('表九之三（其它收支录入表）'!$B$6:$B$282,LEN($A55))=$A55))</f>
        <v>0</v>
      </c>
      <c r="D55" s="229">
        <f>SUMPRODUCT('表九之二（需明确收支对象级次的录入表）'!E$7:E$9*(LEFT('表九之二（需明确收支对象级次的录入表）'!$B$7:$B$9,LEN($A55))=$A55))+SUMPRODUCT('表九之三（其它收支录入表）'!E$6:E$282*(LEFT('表九之三（其它收支录入表）'!$B$6:$B$282,LEN($A55))=$A55))</f>
        <v>0</v>
      </c>
      <c r="E55" s="229">
        <f>SUMPRODUCT('表九之二（需明确收支对象级次的录入表）'!$I$7:$I$9*(LEFT('表九之二（需明确收支对象级次的录入表）'!$B$7:$B$9,LEN($A55))=$A55))+SUMPRODUCT('表九之三（其它收支录入表）'!F$6:F$282*(LEFT('表九之三（其它收支录入表）'!$B$6:$B$282,LEN($A55))=$A55))</f>
        <v>0</v>
      </c>
      <c r="F55" s="228" t="str">
        <f t="shared" si="6"/>
        <v/>
      </c>
      <c r="G55" s="228" t="str">
        <f t="shared" si="7"/>
        <v/>
      </c>
      <c r="H55" s="140" t="s">
        <v>13506</v>
      </c>
      <c r="I55" s="140" t="s">
        <v>13507</v>
      </c>
      <c r="J55" s="229">
        <f>SUMPRODUCT('表九之二（需明确收支对象级次的录入表）'!D$7:D$9*(LEFT('表九之二（需明确收支对象级次的录入表）'!$B$7:$B$9,LEN($H55))=$H55))+SUMPRODUCT('表九之三（其它收支录入表）'!D$6:D$282*(LEFT('表九之三（其它收支录入表）'!$B$6:$B$282,LEN($H55))=$H55))</f>
        <v>0</v>
      </c>
      <c r="K55" s="166">
        <f>SUMPRODUCT('表九之二（需明确收支对象级次的录入表）'!E$7:E$9*(LEFT('表九之二（需明确收支对象级次的录入表）'!$B$7:$B$9,LEN($H55))=$H55))+SUMPRODUCT('表九之三（其它收支录入表）'!E$6:E$282*(LEFT('表九之三（其它收支录入表）'!$B$6:$B$282,LEN($H55))=$H55))</f>
        <v>0</v>
      </c>
      <c r="L55" s="166">
        <f>SUMPRODUCT('表九之二（需明确收支对象级次的录入表）'!I$7:I$9*(LEFT('表九之二（需明确收支对象级次的录入表）'!$B$7:$B$9,LEN($H55))=$H55))+SUMPRODUCT('表九之三（其它收支录入表）'!F$6:F$282*(LEFT('表九之三（其它收支录入表）'!$B$6:$B$282,LEN($H55))=$H55))</f>
        <v>0</v>
      </c>
      <c r="M55" s="167" t="str">
        <f t="shared" si="8"/>
        <v/>
      </c>
      <c r="N55" s="167" t="str">
        <f t="shared" si="9"/>
        <v/>
      </c>
    </row>
    <row r="56" ht="17.1" customHeight="1" spans="1:14">
      <c r="A56" s="140" t="s">
        <v>13508</v>
      </c>
      <c r="B56" s="210" t="s">
        <v>13509</v>
      </c>
      <c r="C56" s="223">
        <f>SUMPRODUCT('表九之二（需明确收支对象级次的录入表）'!D$7:D$9*(LEFT('表九之二（需明确收支对象级次的录入表）'!$B$7:$B$9,LEN($A56))=$A56))+SUMPRODUCT('表九之三（其它收支录入表）'!D$6:D$282*(LEFT('表九之三（其它收支录入表）'!$B$6:$B$282,LEN($A56))=$A56))</f>
        <v>26953</v>
      </c>
      <c r="D56" s="168">
        <f>SUMPRODUCT('表九之二（需明确收支对象级次的录入表）'!E$7:E$9*(LEFT('表九之二（需明确收支对象级次的录入表）'!$B$7:$B$9,LEN($A56))=$A56))+SUMPRODUCT('表九之三（其它收支录入表）'!E$6:E$282*(LEFT('表九之三（其它收支录入表）'!$B$6:$B$282,LEN($A56))=$A56))</f>
        <v>38155</v>
      </c>
      <c r="E56" s="168">
        <f>SUMPRODUCT('表九之二（需明确收支对象级次的录入表）'!$I$7:$I$9*(LEFT('表九之二（需明确收支对象级次的录入表）'!$B$7:$B$9,LEN($A56))=$A56))+SUMPRODUCT('表九之三（其它收支录入表）'!F$6:F$282*(LEFT('表九之三（其它收支录入表）'!$B$6:$B$282,LEN($A56))=$A56))</f>
        <v>31700</v>
      </c>
      <c r="F56" s="228">
        <f t="shared" si="6"/>
        <v>1.17612139650503</v>
      </c>
      <c r="G56" s="228">
        <f t="shared" si="7"/>
        <v>0.830821648538855</v>
      </c>
      <c r="H56" s="140" t="s">
        <v>13510</v>
      </c>
      <c r="I56" s="140" t="s">
        <v>13511</v>
      </c>
      <c r="J56" s="229">
        <f>SUMPRODUCT('表九之二（需明确收支对象级次的录入表）'!D$7:D$9*(LEFT('表九之二（需明确收支对象级次的录入表）'!$B$7:$B$9,LEN($H56))=$H56))+SUMPRODUCT('表九之三（其它收支录入表）'!D$6:D$282*(LEFT('表九之三（其它收支录入表）'!$B$6:$B$282,LEN($H56))=$H56))</f>
        <v>0</v>
      </c>
      <c r="K56" s="166">
        <f>SUMPRODUCT('表九之二（需明确收支对象级次的录入表）'!E$7:E$9*(LEFT('表九之二（需明确收支对象级次的录入表）'!$B$7:$B$9,LEN($H56))=$H56))+SUMPRODUCT('表九之三（其它收支录入表）'!E$6:E$282*(LEFT('表九之三（其它收支录入表）'!$B$6:$B$282,LEN($H56))=$H56))</f>
        <v>0</v>
      </c>
      <c r="L56" s="166">
        <f>SUMPRODUCT('表九之二（需明确收支对象级次的录入表）'!I$7:I$9*(LEFT('表九之二（需明确收支对象级次的录入表）'!$B$7:$B$9,LEN($H56))=$H56))+SUMPRODUCT('表九之三（其它收支录入表）'!F$6:F$282*(LEFT('表九之三（其它收支录入表）'!$B$6:$B$282,LEN($H56))=$H56))</f>
        <v>0</v>
      </c>
      <c r="M56" s="167" t="str">
        <f t="shared" si="8"/>
        <v/>
      </c>
      <c r="N56" s="167" t="str">
        <f t="shared" si="9"/>
        <v/>
      </c>
    </row>
    <row r="57" ht="17.1" customHeight="1" spans="1:14">
      <c r="A57" s="140" t="s">
        <v>13512</v>
      </c>
      <c r="B57" s="210" t="s">
        <v>13513</v>
      </c>
      <c r="C57" s="229">
        <f>SUMPRODUCT('表九之二（需明确收支对象级次的录入表）'!D$7:D$9*(LEFT('表九之二（需明确收支对象级次的录入表）'!$B$7:$B$9,LEN($A57))=$A57))+SUMPRODUCT('表九之三（其它收支录入表）'!D$6:D$282*(LEFT('表九之三（其它收支录入表）'!$B$6:$B$282,LEN($A57))=$A57))</f>
        <v>26953</v>
      </c>
      <c r="D57" s="229">
        <f>SUMPRODUCT('表九之二（需明确收支对象级次的录入表）'!E$7:E$9*(LEFT('表九之二（需明确收支对象级次的录入表）'!$B$7:$B$9,LEN($A57))=$A57))+SUMPRODUCT('表九之三（其它收支录入表）'!E$6:E$282*(LEFT('表九之三（其它收支录入表）'!$B$6:$B$282,LEN($A57))=$A57))</f>
        <v>34077</v>
      </c>
      <c r="E57" s="229">
        <f>SUMPRODUCT('表九之二（需明确收支对象级次的录入表）'!$I$7:$I$9*(LEFT('表九之二（需明确收支对象级次的录入表）'!$B$7:$B$9,LEN($A57))=$A57))+SUMPRODUCT('表九之三（其它收支录入表）'!F$6:F$282*(LEFT('表九之三（其它收支录入表）'!$B$6:$B$282,LEN($A57))=$A57))</f>
        <v>31700</v>
      </c>
      <c r="F57" s="228">
        <f t="shared" si="6"/>
        <v>1.17612139650503</v>
      </c>
      <c r="G57" s="228">
        <f t="shared" si="7"/>
        <v>0.930246207119171</v>
      </c>
      <c r="H57" s="140" t="s">
        <v>13514</v>
      </c>
      <c r="I57" s="140" t="s">
        <v>13515</v>
      </c>
      <c r="J57" s="229">
        <f>SUMPRODUCT('表九之二（需明确收支对象级次的录入表）'!D$7:D$9*(LEFT('表九之二（需明确收支对象级次的录入表）'!$B$7:$B$9,LEN($H57))=$H57))+SUMPRODUCT('表九之三（其它收支录入表）'!D$6:D$282*(LEFT('表九之三（其它收支录入表）'!$B$6:$B$282,LEN($H57))=$H57))</f>
        <v>0</v>
      </c>
      <c r="K57" s="166">
        <f>SUMPRODUCT('表九之二（需明确收支对象级次的录入表）'!E$7:E$9*(LEFT('表九之二（需明确收支对象级次的录入表）'!$B$7:$B$9,LEN($H57))=$H57))+SUMPRODUCT('表九之三（其它收支录入表）'!E$6:E$282*(LEFT('表九之三（其它收支录入表）'!$B$6:$B$282,LEN($H57))=$H57))</f>
        <v>0</v>
      </c>
      <c r="L57" s="166">
        <f>SUMPRODUCT('表九之二（需明确收支对象级次的录入表）'!I$7:I$9*(LEFT('表九之二（需明确收支对象级次的录入表）'!$B$7:$B$9,LEN($H57))=$H57))+SUMPRODUCT('表九之三（其它收支录入表）'!F$6:F$282*(LEFT('表九之三（其它收支录入表）'!$B$6:$B$282,LEN($H57))=$H57))</f>
        <v>0</v>
      </c>
      <c r="M57" s="167" t="str">
        <f t="shared" si="8"/>
        <v/>
      </c>
      <c r="N57" s="167" t="str">
        <f t="shared" si="9"/>
        <v/>
      </c>
    </row>
    <row r="58" ht="17.1" customHeight="1" spans="1:14">
      <c r="A58" s="140" t="s">
        <v>13516</v>
      </c>
      <c r="B58" s="210" t="s">
        <v>13509</v>
      </c>
      <c r="C58" s="229">
        <f>SUMPRODUCT('表九之二（需明确收支对象级次的录入表）'!D$7:D$9*(LEFT('表九之二（需明确收支对象级次的录入表）'!$B$7:$B$9,LEN($A58))=$A58))+SUMPRODUCT('表九之三（其它收支录入表）'!D$6:D$282*(LEFT('表九之三（其它收支录入表）'!$B$6:$B$282,LEN($A58))=$A58))</f>
        <v>0</v>
      </c>
      <c r="D58" s="229">
        <f>SUMPRODUCT('表九之二（需明确收支对象级次的录入表）'!E$7:E$9*(LEFT('表九之二（需明确收支对象级次的录入表）'!$B$7:$B$9,LEN($A58))=$A58))+SUMPRODUCT('表九之三（其它收支录入表）'!E$6:E$282*(LEFT('表九之三（其它收支录入表）'!$B$6:$B$282,LEN($A58))=$A58))</f>
        <v>4078</v>
      </c>
      <c r="E58" s="229">
        <f>SUMPRODUCT('表九之二（需明确收支对象级次的录入表）'!$I$7:$I$9*(LEFT('表九之二（需明确收支对象级次的录入表）'!$B$7:$B$9,LEN($A58))=$A58))+SUMPRODUCT('表九之三（其它收支录入表）'!F$6:F$282*(LEFT('表九之三（其它收支录入表）'!$B$6:$B$282,LEN($A58))=$A58))</f>
        <v>0</v>
      </c>
      <c r="F58" s="228" t="str">
        <f t="shared" si="6"/>
        <v/>
      </c>
      <c r="G58" s="228">
        <f t="shared" si="7"/>
        <v>0</v>
      </c>
      <c r="H58" s="140" t="s">
        <v>13517</v>
      </c>
      <c r="I58" s="140" t="s">
        <v>13518</v>
      </c>
      <c r="J58" s="229">
        <f>SUMPRODUCT('表九之二（需明确收支对象级次的录入表）'!D$7:D$9*(LEFT('表九之二（需明确收支对象级次的录入表）'!$B$7:$B$9,LEN($H58))=$H58))+SUMPRODUCT('表九之三（其它收支录入表）'!D$6:D$282*(LEFT('表九之三（其它收支录入表）'!$B$6:$B$282,LEN($H58))=$H58))</f>
        <v>144660</v>
      </c>
      <c r="K58" s="166">
        <f>SUMPRODUCT('表九之二（需明确收支对象级次的录入表）'!E$7:E$9*(LEFT('表九之二（需明确收支对象级次的录入表）'!$B$7:$B$9,LEN($H58))=$H58))+SUMPRODUCT('表九之三（其它收支录入表）'!E$6:E$282*(LEFT('表九之三（其它收支录入表）'!$B$6:$B$282,LEN($H58))=$H58))</f>
        <v>153109</v>
      </c>
      <c r="L58" s="166">
        <f>SUMPRODUCT('表九之二（需明确收支对象级次的录入表）'!I$7:I$9*(LEFT('表九之二（需明确收支对象级次的录入表）'!$B$7:$B$9,LEN($H58))=$H58))+SUMPRODUCT('表九之三（其它收支录入表）'!F$6:F$282*(LEFT('表九之三（其它收支录入表）'!$B$6:$B$282,LEN($H58))=$H58))</f>
        <v>373168</v>
      </c>
      <c r="M58" s="167">
        <f t="shared" si="8"/>
        <v>2.57962118069957</v>
      </c>
      <c r="N58" s="167">
        <f t="shared" si="9"/>
        <v>2.43727018006779</v>
      </c>
    </row>
    <row r="59" ht="17.1" customHeight="1" spans="1:14">
      <c r="A59" s="140"/>
      <c r="B59" s="140"/>
      <c r="C59" s="215"/>
      <c r="D59" s="169"/>
      <c r="E59" s="169"/>
      <c r="F59" s="230"/>
      <c r="G59" s="230"/>
      <c r="H59" s="140" t="s">
        <v>13519</v>
      </c>
      <c r="I59" s="140" t="s">
        <v>13520</v>
      </c>
      <c r="J59" s="223">
        <f>SUMPRODUCT('表九之二（需明确收支对象级次的录入表）'!D$7:D$9*(LEFT('表九之二（需明确收支对象级次的录入表）'!$B$7:$B$9,LEN($H59))=$H59))+SUMPRODUCT('表九之三（其它收支录入表）'!D$6:D$282*(LEFT('表九之三（其它收支录入表）'!$B$6:$B$282,LEN($H59))=$H59))</f>
        <v>0</v>
      </c>
      <c r="K59" s="223">
        <f>SUMPRODUCT('表九之二（需明确收支对象级次的录入表）'!E$7:E$9*(LEFT('表九之二（需明确收支对象级次的录入表）'!$B$7:$B$9,LEN($H59))=$H59))+SUMPRODUCT('表九之三（其它收支录入表）'!E$6:E$282*(LEFT('表九之三（其它收支录入表）'!$B$6:$B$282,LEN($H59))=$H59))</f>
        <v>0</v>
      </c>
      <c r="L59" s="223">
        <f>SUMPRODUCT('表九之二（需明确收支对象级次的录入表）'!I$7:I$9*(LEFT('表九之二（需明确收支对象级次的录入表）'!$B$7:$B$9,LEN($H59))=$H59))+SUMPRODUCT('表九之三（其它收支录入表）'!F$6:F$282*(LEFT('表九之三（其它收支录入表）'!$B$6:$B$282,LEN($H59))=$H59))</f>
        <v>0</v>
      </c>
      <c r="M59" s="167" t="str">
        <f t="shared" si="8"/>
        <v/>
      </c>
      <c r="N59" s="167" t="str">
        <f t="shared" si="9"/>
        <v/>
      </c>
    </row>
    <row r="60" ht="17.1" customHeight="1" spans="1:14">
      <c r="A60" s="140"/>
      <c r="B60" s="140"/>
      <c r="C60" s="215"/>
      <c r="D60" s="169"/>
      <c r="E60" s="169"/>
      <c r="F60" s="230"/>
      <c r="G60" s="230"/>
      <c r="H60" s="140" t="s">
        <v>13521</v>
      </c>
      <c r="I60" s="140" t="s">
        <v>13463</v>
      </c>
      <c r="J60" s="229">
        <f>SUMPRODUCT('表九之二（需明确收支对象级次的录入表）'!D$7:D$9*(LEFT('表九之二（需明确收支对象级次的录入表）'!$B$7:$B$9,LEN($H60))=$H60))+SUMPRODUCT('表九之三（其它收支录入表）'!D$6:D$282*(LEFT('表九之三（其它收支录入表）'!$B$6:$B$282,LEN($H60))=$H60))</f>
        <v>0</v>
      </c>
      <c r="K60" s="166">
        <f>SUMPRODUCT('表九之二（需明确收支对象级次的录入表）'!E$7:E$9*(LEFT('表九之二（需明确收支对象级次的录入表）'!$B$7:$B$9,LEN($H60))=$H60))+SUMPRODUCT('表九之三（其它收支录入表）'!E$6:E$282*(LEFT('表九之三（其它收支录入表）'!$B$6:$B$282,LEN($H60))=$H60))</f>
        <v>0</v>
      </c>
      <c r="L60" s="166">
        <f>SUMPRODUCT('表九之二（需明确收支对象级次的录入表）'!I$7:I$9*(LEFT('表九之二（需明确收支对象级次的录入表）'!$B$7:$B$9,LEN($H60))=$H60))+SUMPRODUCT('表九之三（其它收支录入表）'!F$6:F$282*(LEFT('表九之三（其它收支录入表）'!$B$6:$B$282,LEN($H60))=$H60))</f>
        <v>0</v>
      </c>
      <c r="M60" s="167" t="str">
        <f t="shared" si="8"/>
        <v/>
      </c>
      <c r="N60" s="167" t="str">
        <f t="shared" si="9"/>
        <v/>
      </c>
    </row>
    <row r="61" ht="17.1" customHeight="1" spans="1:14">
      <c r="A61" s="140"/>
      <c r="B61" s="140"/>
      <c r="C61" s="215"/>
      <c r="D61" s="169"/>
      <c r="E61" s="169"/>
      <c r="F61" s="230"/>
      <c r="G61" s="230"/>
      <c r="H61" s="140" t="s">
        <v>13522</v>
      </c>
      <c r="I61" s="140" t="s">
        <v>13467</v>
      </c>
      <c r="J61" s="229">
        <f>SUMPRODUCT('表九之二（需明确收支对象级次的录入表）'!D$7:D$9*(LEFT('表九之二（需明确收支对象级次的录入表）'!$B$7:$B$9,LEN($H61))=$H61))+SUMPRODUCT('表九之三（其它收支录入表）'!D$6:D$282*(LEFT('表九之三（其它收支录入表）'!$B$6:$B$282,LEN($H61))=$H61))</f>
        <v>0</v>
      </c>
      <c r="K61" s="166">
        <f>SUMPRODUCT('表九之二（需明确收支对象级次的录入表）'!E$7:E$9*(LEFT('表九之二（需明确收支对象级次的录入表）'!$B$7:$B$9,LEN($H61))=$H61))+SUMPRODUCT('表九之三（其它收支录入表）'!E$6:E$282*(LEFT('表九之三（其它收支录入表）'!$B$6:$B$282,LEN($H61))=$H61))</f>
        <v>0</v>
      </c>
      <c r="L61" s="166">
        <f>SUMPRODUCT('表九之二（需明确收支对象级次的录入表）'!I$7:I$9*(LEFT('表九之二（需明确收支对象级次的录入表）'!$B$7:$B$9,LEN($H61))=$H61))+SUMPRODUCT('表九之三（其它收支录入表）'!F$6:F$282*(LEFT('表九之三（其它收支录入表）'!$B$6:$B$282,LEN($H61))=$H61))</f>
        <v>0</v>
      </c>
      <c r="M61" s="167" t="str">
        <f t="shared" si="8"/>
        <v/>
      </c>
      <c r="N61" s="167" t="str">
        <f t="shared" si="9"/>
        <v/>
      </c>
    </row>
    <row r="62" ht="17.1" customHeight="1" spans="1:14">
      <c r="A62" s="140"/>
      <c r="B62" s="140"/>
      <c r="C62" s="215"/>
      <c r="D62" s="169"/>
      <c r="E62" s="169"/>
      <c r="F62" s="230"/>
      <c r="G62" s="230"/>
      <c r="H62" s="140" t="s">
        <v>13523</v>
      </c>
      <c r="I62" s="140" t="s">
        <v>13524</v>
      </c>
      <c r="J62" s="229">
        <f>SUMPRODUCT('表九之二（需明确收支对象级次的录入表）'!D$7:D$9*(LEFT('表九之二（需明确收支对象级次的录入表）'!$B$7:$B$9,LEN($H62))=$H62))+SUMPRODUCT('表九之三（其它收支录入表）'!D$6:D$282*(LEFT('表九之三（其它收支录入表）'!$B$6:$B$282,LEN($H62))=$H62))</f>
        <v>0</v>
      </c>
      <c r="K62" s="166">
        <f>SUMPRODUCT('表九之二（需明确收支对象级次的录入表）'!E$7:E$9*(LEFT('表九之二（需明确收支对象级次的录入表）'!$B$7:$B$9,LEN($H62))=$H62))+SUMPRODUCT('表九之三（其它收支录入表）'!E$6:E$282*(LEFT('表九之三（其它收支录入表）'!$B$6:$B$282,LEN($H62))=$H62))</f>
        <v>0</v>
      </c>
      <c r="L62" s="166">
        <f>SUMPRODUCT('表九之二（需明确收支对象级次的录入表）'!I$7:I$9*(LEFT('表九之二（需明确收支对象级次的录入表）'!$B$7:$B$9,LEN($H62))=$H62))+SUMPRODUCT('表九之三（其它收支录入表）'!F$6:F$282*(LEFT('表九之三（其它收支录入表）'!$B$6:$B$282,LEN($H62))=$H62))</f>
        <v>0</v>
      </c>
      <c r="M62" s="167" t="str">
        <f t="shared" si="8"/>
        <v/>
      </c>
      <c r="N62" s="167" t="str">
        <f t="shared" si="9"/>
        <v/>
      </c>
    </row>
    <row r="63" ht="17.1" customHeight="1" spans="1:14">
      <c r="A63" s="140"/>
      <c r="B63" s="140"/>
      <c r="C63" s="215"/>
      <c r="D63" s="169"/>
      <c r="E63" s="169"/>
      <c r="F63" s="230"/>
      <c r="G63" s="230"/>
      <c r="H63" s="140" t="s">
        <v>13525</v>
      </c>
      <c r="I63" s="140" t="s">
        <v>13526</v>
      </c>
      <c r="J63" s="229">
        <f>SUMPRODUCT('表九之二（需明确收支对象级次的录入表）'!D$7:D$9*(LEFT('表九之二（需明确收支对象级次的录入表）'!$B$7:$B$9,LEN($H63))=$H63))+SUMPRODUCT('表九之三（其它收支录入表）'!D$6:D$282*(LEFT('表九之三（其它收支录入表）'!$B$6:$B$282,LEN($H63))=$H63))</f>
        <v>0</v>
      </c>
      <c r="K63" s="166">
        <f>SUMPRODUCT('表九之二（需明确收支对象级次的录入表）'!E$7:E$9*(LEFT('表九之二（需明确收支对象级次的录入表）'!$B$7:$B$9,LEN($H63))=$H63))+SUMPRODUCT('表九之三（其它收支录入表）'!E$6:E$282*(LEFT('表九之三（其它收支录入表）'!$B$6:$B$282,LEN($H63))=$H63))</f>
        <v>0</v>
      </c>
      <c r="L63" s="166">
        <f>SUMPRODUCT('表九之二（需明确收支对象级次的录入表）'!I$7:I$9*(LEFT('表九之二（需明确收支对象级次的录入表）'!$B$7:$B$9,LEN($H63))=$H63))+SUMPRODUCT('表九之三（其它收支录入表）'!F$6:F$282*(LEFT('表九之三（其它收支录入表）'!$B$6:$B$282,LEN($H63))=$H63))</f>
        <v>0</v>
      </c>
      <c r="M63" s="167" t="str">
        <f t="shared" si="8"/>
        <v/>
      </c>
      <c r="N63" s="167" t="str">
        <f t="shared" si="9"/>
        <v/>
      </c>
    </row>
    <row r="64" ht="17.1" customHeight="1" spans="1:14">
      <c r="A64" s="140"/>
      <c r="B64" s="140"/>
      <c r="C64" s="215"/>
      <c r="D64" s="169"/>
      <c r="E64" s="169"/>
      <c r="F64" s="230"/>
      <c r="G64" s="230"/>
      <c r="H64" s="140" t="s">
        <v>13527</v>
      </c>
      <c r="I64" s="140" t="s">
        <v>13528</v>
      </c>
      <c r="J64" s="223">
        <f>SUMPRODUCT('表九之二（需明确收支对象级次的录入表）'!D$7:D$9*(LEFT('表九之二（需明确收支对象级次的录入表）'!$B$7:$B$9,LEN($H64))=$H64))+SUMPRODUCT('表九之三（其它收支录入表）'!D$6:D$282*(LEFT('表九之三（其它收支录入表）'!$B$6:$B$282,LEN($H64))=$H64))</f>
        <v>12000</v>
      </c>
      <c r="K64" s="223">
        <f>SUMPRODUCT('表九之二（需明确收支对象级次的录入表）'!E$7:E$9*(LEFT('表九之二（需明确收支对象级次的录入表）'!$B$7:$B$9,LEN($H64))=$H64))+SUMPRODUCT('表九之三（其它收支录入表）'!E$6:E$282*(LEFT('表九之三（其它收支录入表）'!$B$6:$B$282,LEN($H64))=$H64))</f>
        <v>8711</v>
      </c>
      <c r="L64" s="223">
        <f>SUMPRODUCT('表九之二（需明确收支对象级次的录入表）'!I$7:I$9*(LEFT('表九之二（需明确收支对象级次的录入表）'!$B$7:$B$9,LEN($H64))=$H64))+SUMPRODUCT('表九之三（其它收支录入表）'!F$6:F$282*(LEFT('表九之三（其它收支录入表）'!$B$6:$B$282,LEN($H64))=$H64))</f>
        <v>14000</v>
      </c>
      <c r="M64" s="167">
        <f t="shared" si="8"/>
        <v>1.16666666666667</v>
      </c>
      <c r="N64" s="167">
        <f t="shared" si="9"/>
        <v>1.60716335667547</v>
      </c>
    </row>
    <row r="65" ht="17.1" customHeight="1" spans="1:14">
      <c r="A65" s="140"/>
      <c r="B65" s="140"/>
      <c r="C65" s="215"/>
      <c r="D65" s="169"/>
      <c r="E65" s="169"/>
      <c r="F65" s="230"/>
      <c r="G65" s="230"/>
      <c r="H65" s="140" t="s">
        <v>13529</v>
      </c>
      <c r="I65" s="140" t="s">
        <v>13530</v>
      </c>
      <c r="J65" s="229">
        <f>SUMPRODUCT('表九之二（需明确收支对象级次的录入表）'!D$7:D$9*(LEFT('表九之二（需明确收支对象级次的录入表）'!$B$7:$B$9,LEN($H65))=$H65))+SUMPRODUCT('表九之三（其它收支录入表）'!D$6:D$282*(LEFT('表九之三（其它收支录入表）'!$B$6:$B$282,LEN($H65))=$H65))</f>
        <v>0</v>
      </c>
      <c r="K65" s="166">
        <f>SUMPRODUCT('表九之二（需明确收支对象级次的录入表）'!E$7:E$9*(LEFT('表九之二（需明确收支对象级次的录入表）'!$B$7:$B$9,LEN($H65))=$H65))+SUMPRODUCT('表九之三（其它收支录入表）'!E$6:E$282*(LEFT('表九之三（其它收支录入表）'!$B$6:$B$282,LEN($H65))=$H65))</f>
        <v>210</v>
      </c>
      <c r="L65" s="166">
        <f>SUMPRODUCT('表九之二（需明确收支对象级次的录入表）'!I$7:I$9*(LEFT('表九之二（需明确收支对象级次的录入表）'!$B$7:$B$9,LEN($H65))=$H65))+SUMPRODUCT('表九之三（其它收支录入表）'!F$6:F$282*(LEFT('表九之三（其它收支录入表）'!$B$6:$B$282,LEN($H65))=$H65))</f>
        <v>0</v>
      </c>
      <c r="M65" s="167" t="str">
        <f t="shared" si="8"/>
        <v/>
      </c>
      <c r="N65" s="167">
        <f t="shared" si="9"/>
        <v>0</v>
      </c>
    </row>
    <row r="66" ht="17.1" customHeight="1" spans="1:14">
      <c r="A66" s="140"/>
      <c r="B66" s="140"/>
      <c r="C66" s="215"/>
      <c r="D66" s="169"/>
      <c r="E66" s="169"/>
      <c r="F66" s="230"/>
      <c r="G66" s="230"/>
      <c r="H66" s="140" t="s">
        <v>13531</v>
      </c>
      <c r="I66" s="140" t="s">
        <v>13532</v>
      </c>
      <c r="J66" s="229">
        <f>SUMPRODUCT('表九之二（需明确收支对象级次的录入表）'!D$7:D$9*(LEFT('表九之二（需明确收支对象级次的录入表）'!$B$7:$B$9,LEN($H66))=$H66))+SUMPRODUCT('表九之三（其它收支录入表）'!D$6:D$282*(LEFT('表九之三（其它收支录入表）'!$B$6:$B$282,LEN($H66))=$H66))</f>
        <v>0</v>
      </c>
      <c r="K66" s="166">
        <f>SUMPRODUCT('表九之二（需明确收支对象级次的录入表）'!E$7:E$9*(LEFT('表九之二（需明确收支对象级次的录入表）'!$B$7:$B$9,LEN($H66))=$H66))+SUMPRODUCT('表九之三（其它收支录入表）'!E$6:E$282*(LEFT('表九之三（其它收支录入表）'!$B$6:$B$282,LEN($H66))=$H66))</f>
        <v>1862</v>
      </c>
      <c r="L66" s="166">
        <f>SUMPRODUCT('表九之二（需明确收支对象级次的录入表）'!I$7:I$9*(LEFT('表九之二（需明确收支对象级次的录入表）'!$B$7:$B$9,LEN($H66))=$H66))+SUMPRODUCT('表九之三（其它收支录入表）'!F$6:F$282*(LEFT('表九之三（其它收支录入表）'!$B$6:$B$282,LEN($H66))=$H66))</f>
        <v>0</v>
      </c>
      <c r="M66" s="167" t="str">
        <f t="shared" si="8"/>
        <v/>
      </c>
      <c r="N66" s="167">
        <f t="shared" si="9"/>
        <v>0</v>
      </c>
    </row>
    <row r="67" ht="17.1" customHeight="1" spans="1:14">
      <c r="A67" s="140"/>
      <c r="B67" s="140"/>
      <c r="C67" s="215"/>
      <c r="D67" s="169"/>
      <c r="E67" s="169"/>
      <c r="F67" s="230"/>
      <c r="G67" s="230"/>
      <c r="H67" s="140" t="s">
        <v>13533</v>
      </c>
      <c r="I67" s="140" t="s">
        <v>13534</v>
      </c>
      <c r="J67" s="229">
        <f>SUMPRODUCT('表九之二（需明确收支对象级次的录入表）'!D$7:D$9*(LEFT('表九之二（需明确收支对象级次的录入表）'!$B$7:$B$9,LEN($H67))=$H67))+SUMPRODUCT('表九之三（其它收支录入表）'!D$6:D$282*(LEFT('表九之三（其它收支录入表）'!$B$6:$B$282,LEN($H67))=$H67))</f>
        <v>0</v>
      </c>
      <c r="K67" s="166">
        <f>SUMPRODUCT('表九之二（需明确收支对象级次的录入表）'!E$7:E$9*(LEFT('表九之二（需明确收支对象级次的录入表）'!$B$7:$B$9,LEN($H67))=$H67))+SUMPRODUCT('表九之三（其它收支录入表）'!E$6:E$282*(LEFT('表九之三（其它收支录入表）'!$B$6:$B$282,LEN($H67))=$H67))</f>
        <v>0</v>
      </c>
      <c r="L67" s="166">
        <f>SUMPRODUCT('表九之二（需明确收支对象级次的录入表）'!I$7:I$9*(LEFT('表九之二（需明确收支对象级次的录入表）'!$B$7:$B$9,LEN($H67))=$H67))+SUMPRODUCT('表九之三（其它收支录入表）'!F$6:F$282*(LEFT('表九之三（其它收支录入表）'!$B$6:$B$282,LEN($H67))=$H67))</f>
        <v>0</v>
      </c>
      <c r="M67" s="167" t="str">
        <f t="shared" si="8"/>
        <v/>
      </c>
      <c r="N67" s="167" t="str">
        <f t="shared" si="9"/>
        <v/>
      </c>
    </row>
    <row r="68" ht="17.1" customHeight="1" spans="1:14">
      <c r="A68" s="140"/>
      <c r="B68" s="140"/>
      <c r="C68" s="215"/>
      <c r="D68" s="169"/>
      <c r="E68" s="169"/>
      <c r="F68" s="230"/>
      <c r="G68" s="230"/>
      <c r="H68" s="140" t="s">
        <v>13535</v>
      </c>
      <c r="I68" s="140" t="s">
        <v>13536</v>
      </c>
      <c r="J68" s="229">
        <f>SUMPRODUCT('表九之二（需明确收支对象级次的录入表）'!D$7:D$9*(LEFT('表九之二（需明确收支对象级次的录入表）'!$B$7:$B$9,LEN($H68))=$H68))+SUMPRODUCT('表九之三（其它收支录入表）'!D$6:D$282*(LEFT('表九之三（其它收支录入表）'!$B$6:$B$282,LEN($H68))=$H68))</f>
        <v>0</v>
      </c>
      <c r="K68" s="166">
        <f>SUMPRODUCT('表九之二（需明确收支对象级次的录入表）'!E$7:E$9*(LEFT('表九之二（需明确收支对象级次的录入表）'!$B$7:$B$9,LEN($H68))=$H68))+SUMPRODUCT('表九之三（其它收支录入表）'!E$6:E$282*(LEFT('表九之三（其它收支录入表）'!$B$6:$B$282,LEN($H68))=$H68))</f>
        <v>0</v>
      </c>
      <c r="L68" s="166">
        <f>SUMPRODUCT('表九之二（需明确收支对象级次的录入表）'!I$7:I$9*(LEFT('表九之二（需明确收支对象级次的录入表）'!$B$7:$B$9,LEN($H68))=$H68))+SUMPRODUCT('表九之三（其它收支录入表）'!F$6:F$282*(LEFT('表九之三（其它收支录入表）'!$B$6:$B$282,LEN($H68))=$H68))</f>
        <v>0</v>
      </c>
      <c r="M68" s="167" t="str">
        <f t="shared" si="8"/>
        <v/>
      </c>
      <c r="N68" s="167" t="str">
        <f t="shared" si="9"/>
        <v/>
      </c>
    </row>
    <row r="69" ht="17.1" customHeight="1" spans="1:14">
      <c r="A69" s="140"/>
      <c r="B69" s="140"/>
      <c r="C69" s="215"/>
      <c r="D69" s="169"/>
      <c r="E69" s="169"/>
      <c r="F69" s="230"/>
      <c r="G69" s="230"/>
      <c r="H69" s="140" t="s">
        <v>13537</v>
      </c>
      <c r="I69" s="140" t="s">
        <v>13538</v>
      </c>
      <c r="J69" s="229">
        <f>SUMPRODUCT('表九之二（需明确收支对象级次的录入表）'!D$7:D$9*(LEFT('表九之二（需明确收支对象级次的录入表）'!$B$7:$B$9,LEN($H69))=$H69))+SUMPRODUCT('表九之三（其它收支录入表）'!D$6:D$282*(LEFT('表九之三（其它收支录入表）'!$B$6:$B$282,LEN($H69))=$H69))</f>
        <v>12000</v>
      </c>
      <c r="K69" s="166">
        <f>SUMPRODUCT('表九之二（需明确收支对象级次的录入表）'!E$7:E$9*(LEFT('表九之二（需明确收支对象级次的录入表）'!$B$7:$B$9,LEN($H69))=$H69))+SUMPRODUCT('表九之三（其它收支录入表）'!E$6:E$282*(LEFT('表九之三（其它收支录入表）'!$B$6:$B$282,LEN($H69))=$H69))</f>
        <v>6639</v>
      </c>
      <c r="L69" s="166">
        <f>SUMPRODUCT('表九之二（需明确收支对象级次的录入表）'!I$7:I$9*(LEFT('表九之二（需明确收支对象级次的录入表）'!$B$7:$B$9,LEN($H69))=$H69))+SUMPRODUCT('表九之三（其它收支录入表）'!F$6:F$282*(LEFT('表九之三（其它收支录入表）'!$B$6:$B$282,LEN($H69))=$H69))</f>
        <v>14000</v>
      </c>
      <c r="M69" s="167">
        <f t="shared" si="8"/>
        <v>1.16666666666667</v>
      </c>
      <c r="N69" s="167">
        <f t="shared" si="9"/>
        <v>2.10875131796957</v>
      </c>
    </row>
    <row r="70" ht="17.1" customHeight="1" spans="1:14">
      <c r="A70" s="140"/>
      <c r="B70" s="140"/>
      <c r="C70" s="215"/>
      <c r="D70" s="169"/>
      <c r="E70" s="169"/>
      <c r="F70" s="230"/>
      <c r="G70" s="230"/>
      <c r="H70" s="140" t="s">
        <v>13539</v>
      </c>
      <c r="I70" s="140" t="s">
        <v>13540</v>
      </c>
      <c r="J70" s="223">
        <f>SUMPRODUCT('表九之二（需明确收支对象级次的录入表）'!D$7:D$9*(LEFT('表九之二（需明确收支对象级次的录入表）'!$B$7:$B$9,LEN($H70))=$H70))+SUMPRODUCT('表九之三（其它收支录入表）'!D$6:D$282*(LEFT('表九之三（其它收支录入表）'!$B$6:$B$282,LEN($H70))=$H70))</f>
        <v>6300</v>
      </c>
      <c r="K70" s="223">
        <f>SUMPRODUCT('表九之二（需明确收支对象级次的录入表）'!E$7:E$9*(LEFT('表九之二（需明确收支对象级次的录入表）'!$B$7:$B$9,LEN($H70))=$H70))+SUMPRODUCT('表九之三（其它收支录入表）'!E$6:E$282*(LEFT('表九之三（其它收支录入表）'!$B$6:$B$282,LEN($H70))=$H70))</f>
        <v>4815</v>
      </c>
      <c r="L70" s="223">
        <f>SUMPRODUCT('表九之二（需明确收支对象级次的录入表）'!I$7:I$9*(LEFT('表九之二（需明确收支对象级次的录入表）'!$B$7:$B$9,LEN($H70))=$H70))+SUMPRODUCT('表九之三（其它收支录入表）'!F$6:F$282*(LEFT('表九之三（其它收支录入表）'!$B$6:$B$282,LEN($H70))=$H70))</f>
        <v>6500</v>
      </c>
      <c r="M70" s="167">
        <f t="shared" si="8"/>
        <v>1.03174603174603</v>
      </c>
      <c r="N70" s="167">
        <f t="shared" si="9"/>
        <v>1.34994807892004</v>
      </c>
    </row>
    <row r="71" ht="17.1" customHeight="1" spans="1:14">
      <c r="A71" s="140"/>
      <c r="B71" s="140"/>
      <c r="C71" s="215"/>
      <c r="D71" s="169"/>
      <c r="E71" s="169"/>
      <c r="F71" s="230"/>
      <c r="G71" s="230"/>
      <c r="H71" s="140" t="s">
        <v>13541</v>
      </c>
      <c r="I71" s="140" t="s">
        <v>13542</v>
      </c>
      <c r="J71" s="229">
        <f>SUMPRODUCT('表九之二（需明确收支对象级次的录入表）'!D$7:D$9*(LEFT('表九之二（需明确收支对象级次的录入表）'!$B$7:$B$9,LEN($H71))=$H71))+SUMPRODUCT('表九之三（其它收支录入表）'!D$6:D$282*(LEFT('表九之三（其它收支录入表）'!$B$6:$B$282,LEN($H71))=$H71))</f>
        <v>0</v>
      </c>
      <c r="K71" s="166">
        <f>SUMPRODUCT('表九之二（需明确收支对象级次的录入表）'!E$7:E$9*(LEFT('表九之二（需明确收支对象级次的录入表）'!$B$7:$B$9,LEN($H71))=$H71))+SUMPRODUCT('表九之三（其它收支录入表）'!E$6:E$282*(LEFT('表九之三（其它收支录入表）'!$B$6:$B$282,LEN($H71))=$H71))</f>
        <v>474</v>
      </c>
      <c r="L71" s="166">
        <f>SUMPRODUCT('表九之二（需明确收支对象级次的录入表）'!I$7:I$9*(LEFT('表九之二（需明确收支对象级次的录入表）'!$B$7:$B$9,LEN($H71))=$H71))+SUMPRODUCT('表九之三（其它收支录入表）'!F$6:F$282*(LEFT('表九之三（其它收支录入表）'!$B$6:$B$282,LEN($H71))=$H71))</f>
        <v>0</v>
      </c>
      <c r="M71" s="167" t="str">
        <f t="shared" si="8"/>
        <v/>
      </c>
      <c r="N71" s="167">
        <f t="shared" si="9"/>
        <v>0</v>
      </c>
    </row>
    <row r="72" ht="17.1" customHeight="1" spans="1:14">
      <c r="A72" s="140"/>
      <c r="B72" s="140"/>
      <c r="C72" s="215"/>
      <c r="D72" s="169"/>
      <c r="E72" s="169"/>
      <c r="F72" s="230"/>
      <c r="G72" s="230"/>
      <c r="H72" s="140" t="s">
        <v>13543</v>
      </c>
      <c r="I72" s="140" t="s">
        <v>13544</v>
      </c>
      <c r="J72" s="229">
        <f>SUMPRODUCT('表九之二（需明确收支对象级次的录入表）'!D$7:D$9*(LEFT('表九之二（需明确收支对象级次的录入表）'!$B$7:$B$9,LEN($H72))=$H72))+SUMPRODUCT('表九之三（其它收支录入表）'!D$6:D$282*(LEFT('表九之三（其它收支录入表）'!$B$6:$B$282,LEN($H72))=$H72))</f>
        <v>0</v>
      </c>
      <c r="K72" s="166">
        <f>SUMPRODUCT('表九之二（需明确收支对象级次的录入表）'!E$7:E$9*(LEFT('表九之二（需明确收支对象级次的录入表）'!$B$7:$B$9,LEN($H72))=$H72))+SUMPRODUCT('表九之三（其它收支录入表）'!E$6:E$282*(LEFT('表九之三（其它收支录入表）'!$B$6:$B$282,LEN($H72))=$H72))</f>
        <v>0</v>
      </c>
      <c r="L72" s="166">
        <f>SUMPRODUCT('表九之二（需明确收支对象级次的录入表）'!I$7:I$9*(LEFT('表九之二（需明确收支对象级次的录入表）'!$B$7:$B$9,LEN($H72))=$H72))+SUMPRODUCT('表九之三（其它收支录入表）'!F$6:F$282*(LEFT('表九之三（其它收支录入表）'!$B$6:$B$282,LEN($H72))=$H72))</f>
        <v>0</v>
      </c>
      <c r="M72" s="167" t="str">
        <f t="shared" si="8"/>
        <v/>
      </c>
      <c r="N72" s="167" t="str">
        <f t="shared" si="9"/>
        <v/>
      </c>
    </row>
    <row r="73" ht="17.1" customHeight="1" spans="1:14">
      <c r="A73" s="140"/>
      <c r="B73" s="140"/>
      <c r="C73" s="215"/>
      <c r="D73" s="169"/>
      <c r="E73" s="169"/>
      <c r="F73" s="230"/>
      <c r="G73" s="230"/>
      <c r="H73" s="140" t="s">
        <v>13545</v>
      </c>
      <c r="I73" s="140" t="s">
        <v>13546</v>
      </c>
      <c r="J73" s="229">
        <f>SUMPRODUCT('表九之二（需明确收支对象级次的录入表）'!D$7:D$9*(LEFT('表九之二（需明确收支对象级次的录入表）'!$B$7:$B$9,LEN($H73))=$H73))+SUMPRODUCT('表九之三（其它收支录入表）'!D$6:D$282*(LEFT('表九之三（其它收支录入表）'!$B$6:$B$282,LEN($H73))=$H73))</f>
        <v>6300</v>
      </c>
      <c r="K73" s="166">
        <f>SUMPRODUCT('表九之二（需明确收支对象级次的录入表）'!E$7:E$9*(LEFT('表九之二（需明确收支对象级次的录入表）'!$B$7:$B$9,LEN($H73))=$H73))+SUMPRODUCT('表九之三（其它收支录入表）'!E$6:E$282*(LEFT('表九之三（其它收支录入表）'!$B$6:$B$282,LEN($H73))=$H73))</f>
        <v>4341</v>
      </c>
      <c r="L73" s="166">
        <f>SUMPRODUCT('表九之二（需明确收支对象级次的录入表）'!I$7:I$9*(LEFT('表九之二（需明确收支对象级次的录入表）'!$B$7:$B$9,LEN($H73))=$H73))+SUMPRODUCT('表九之三（其它收支录入表）'!F$6:F$282*(LEFT('表九之三（其它收支录入表）'!$B$6:$B$282,LEN($H73))=$H73))</f>
        <v>6500</v>
      </c>
      <c r="M73" s="167">
        <f t="shared" si="8"/>
        <v>1.03174603174603</v>
      </c>
      <c r="N73" s="167">
        <f t="shared" si="9"/>
        <v>1.49735084082009</v>
      </c>
    </row>
    <row r="74" ht="17.1" customHeight="1" spans="1:14">
      <c r="A74" s="140"/>
      <c r="B74" s="140"/>
      <c r="C74" s="215"/>
      <c r="D74" s="169"/>
      <c r="E74" s="169"/>
      <c r="F74" s="230"/>
      <c r="G74" s="230"/>
      <c r="H74" s="140" t="s">
        <v>13547</v>
      </c>
      <c r="I74" s="140" t="s">
        <v>13548</v>
      </c>
      <c r="J74" s="223">
        <f>SUMPRODUCT('表九之二（需明确收支对象级次的录入表）'!D$7:D$9*(LEFT('表九之二（需明确收支对象级次的录入表）'!$B$7:$B$9,LEN($H74))=$H74))+SUMPRODUCT('表九之三（其它收支录入表）'!D$6:D$282*(LEFT('表九之三（其它收支录入表）'!$B$6:$B$282,LEN($H74))=$H74))</f>
        <v>0</v>
      </c>
      <c r="K74" s="223">
        <f>SUMPRODUCT('表九之二（需明确收支对象级次的录入表）'!E$7:E$9*(LEFT('表九之二（需明确收支对象级次的录入表）'!$B$7:$B$9,LEN($H74))=$H74))+SUMPRODUCT('表九之三（其它收支录入表）'!E$6:E$282*(LEFT('表九之三（其它收支录入表）'!$B$6:$B$282,LEN($H74))=$H74))</f>
        <v>0</v>
      </c>
      <c r="L74" s="223">
        <f>SUMPRODUCT('表九之二（需明确收支对象级次的录入表）'!I$7:I$9*(LEFT('表九之二（需明确收支对象级次的录入表）'!$B$7:$B$9,LEN($H74))=$H74))+SUMPRODUCT('表九之三（其它收支录入表）'!F$6:F$282*(LEFT('表九之三（其它收支录入表）'!$B$6:$B$282,LEN($H74))=$H74))</f>
        <v>0</v>
      </c>
      <c r="M74" s="167" t="str">
        <f t="shared" si="8"/>
        <v/>
      </c>
      <c r="N74" s="167" t="str">
        <f t="shared" si="9"/>
        <v/>
      </c>
    </row>
    <row r="75" ht="17.1" customHeight="1" spans="1:14">
      <c r="A75" s="140"/>
      <c r="B75" s="140"/>
      <c r="C75" s="215"/>
      <c r="D75" s="169"/>
      <c r="E75" s="169"/>
      <c r="F75" s="230"/>
      <c r="G75" s="230"/>
      <c r="H75" s="140" t="s">
        <v>13549</v>
      </c>
      <c r="I75" s="140" t="s">
        <v>13463</v>
      </c>
      <c r="J75" s="229">
        <f>SUMPRODUCT('表九之二（需明确收支对象级次的录入表）'!D$7:D$9*(LEFT('表九之二（需明确收支对象级次的录入表）'!$B$7:$B$9,LEN($H75))=$H75))+SUMPRODUCT('表九之三（其它收支录入表）'!D$6:D$282*(LEFT('表九之三（其它收支录入表）'!$B$6:$B$282,LEN($H75))=$H75))</f>
        <v>0</v>
      </c>
      <c r="K75" s="166">
        <f>SUMPRODUCT('表九之二（需明确收支对象级次的录入表）'!E$7:E$9*(LEFT('表九之二（需明确收支对象级次的录入表）'!$B$7:$B$9,LEN($H75))=$H75))+SUMPRODUCT('表九之三（其它收支录入表）'!E$6:E$282*(LEFT('表九之三（其它收支录入表）'!$B$6:$B$282,LEN($H75))=$H75))</f>
        <v>0</v>
      </c>
      <c r="L75" s="166">
        <f>SUMPRODUCT('表九之二（需明确收支对象级次的录入表）'!I$7:I$9*(LEFT('表九之二（需明确收支对象级次的录入表）'!$B$7:$B$9,LEN($H75))=$H75))+SUMPRODUCT('表九之三（其它收支录入表）'!F$6:F$282*(LEFT('表九之三（其它收支录入表）'!$B$6:$B$282,LEN($H75))=$H75))</f>
        <v>0</v>
      </c>
      <c r="M75" s="167" t="str">
        <f t="shared" si="8"/>
        <v/>
      </c>
      <c r="N75" s="167" t="str">
        <f t="shared" si="9"/>
        <v/>
      </c>
    </row>
    <row r="76" ht="17.1" customHeight="1" spans="1:14">
      <c r="A76" s="140"/>
      <c r="B76" s="140"/>
      <c r="C76" s="215"/>
      <c r="D76" s="169"/>
      <c r="E76" s="169"/>
      <c r="F76" s="230"/>
      <c r="G76" s="230"/>
      <c r="H76" s="140" t="s">
        <v>13550</v>
      </c>
      <c r="I76" s="140" t="s">
        <v>13467</v>
      </c>
      <c r="J76" s="229">
        <f>SUMPRODUCT('表九之二（需明确收支对象级次的录入表）'!D$7:D$9*(LEFT('表九之二（需明确收支对象级次的录入表）'!$B$7:$B$9,LEN($H76))=$H76))+SUMPRODUCT('表九之三（其它收支录入表）'!D$6:D$282*(LEFT('表九之三（其它收支录入表）'!$B$6:$B$282,LEN($H76))=$H76))</f>
        <v>0</v>
      </c>
      <c r="K76" s="166">
        <f>SUMPRODUCT('表九之二（需明确收支对象级次的录入表）'!E$7:E$9*(LEFT('表九之二（需明确收支对象级次的录入表）'!$B$7:$B$9,LEN($H76))=$H76))+SUMPRODUCT('表九之三（其它收支录入表）'!E$6:E$282*(LEFT('表九之三（其它收支录入表）'!$B$6:$B$282,LEN($H76))=$H76))</f>
        <v>0</v>
      </c>
      <c r="L76" s="166">
        <f>SUMPRODUCT('表九之二（需明确收支对象级次的录入表）'!I$7:I$9*(LEFT('表九之二（需明确收支对象级次的录入表）'!$B$7:$B$9,LEN($H76))=$H76))+SUMPRODUCT('表九之三（其它收支录入表）'!F$6:F$282*(LEFT('表九之三（其它收支录入表）'!$B$6:$B$282,LEN($H76))=$H76))</f>
        <v>0</v>
      </c>
      <c r="M76" s="167" t="str">
        <f t="shared" si="8"/>
        <v/>
      </c>
      <c r="N76" s="167" t="str">
        <f t="shared" si="9"/>
        <v/>
      </c>
    </row>
    <row r="77" ht="17.1" customHeight="1" spans="1:14">
      <c r="A77" s="140"/>
      <c r="B77" s="140"/>
      <c r="C77" s="215"/>
      <c r="D77" s="169"/>
      <c r="E77" s="169"/>
      <c r="F77" s="230"/>
      <c r="G77" s="230"/>
      <c r="H77" s="140" t="s">
        <v>13551</v>
      </c>
      <c r="I77" s="140" t="s">
        <v>13552</v>
      </c>
      <c r="J77" s="229">
        <f>SUMPRODUCT('表九之二（需明确收支对象级次的录入表）'!D$7:D$9*(LEFT('表九之二（需明确收支对象级次的录入表）'!$B$7:$B$9,LEN($H77))=$H77))+SUMPRODUCT('表九之三（其它收支录入表）'!D$6:D$282*(LEFT('表九之三（其它收支录入表）'!$B$6:$B$282,LEN($H77))=$H77))</f>
        <v>0</v>
      </c>
      <c r="K77" s="166">
        <f>SUMPRODUCT('表九之二（需明确收支对象级次的录入表）'!E$7:E$9*(LEFT('表九之二（需明确收支对象级次的录入表）'!$B$7:$B$9,LEN($H77))=$H77))+SUMPRODUCT('表九之三（其它收支录入表）'!E$6:E$282*(LEFT('表九之三（其它收支录入表）'!$B$6:$B$282,LEN($H77))=$H77))</f>
        <v>0</v>
      </c>
      <c r="L77" s="166">
        <f>SUMPRODUCT('表九之二（需明确收支对象级次的录入表）'!I$7:I$9*(LEFT('表九之二（需明确收支对象级次的录入表）'!$B$7:$B$9,LEN($H77))=$H77))+SUMPRODUCT('表九之三（其它收支录入表）'!F$6:F$282*(LEFT('表九之三（其它收支录入表）'!$B$6:$B$282,LEN($H77))=$H77))</f>
        <v>0</v>
      </c>
      <c r="M77" s="167" t="str">
        <f t="shared" si="8"/>
        <v/>
      </c>
      <c r="N77" s="167" t="str">
        <f t="shared" si="9"/>
        <v/>
      </c>
    </row>
    <row r="78" ht="17.1" customHeight="1" spans="1:14">
      <c r="A78" s="140"/>
      <c r="B78" s="140"/>
      <c r="C78" s="215"/>
      <c r="D78" s="169"/>
      <c r="E78" s="169"/>
      <c r="F78" s="230"/>
      <c r="G78" s="230"/>
      <c r="H78" s="140" t="s">
        <v>13553</v>
      </c>
      <c r="I78" s="140" t="s">
        <v>13554</v>
      </c>
      <c r="J78" s="223">
        <f>SUMPRODUCT('表九之二（需明确收支对象级次的录入表）'!D$7:D$9*(LEFT('表九之二（需明确收支对象级次的录入表）'!$B$7:$B$9,LEN($H78))=$H78))+SUMPRODUCT('表九之三（其它收支录入表）'!D$6:D$282*(LEFT('表九之三（其它收支录入表）'!$B$6:$B$282,LEN($H78))=$H78))</f>
        <v>0</v>
      </c>
      <c r="K78" s="223">
        <f>SUMPRODUCT('表九之二（需明确收支对象级次的录入表）'!E$7:E$9*(LEFT('表九之二（需明确收支对象级次的录入表）'!$B$7:$B$9,LEN($H78))=$H78))+SUMPRODUCT('表九之三（其它收支录入表）'!E$6:E$282*(LEFT('表九之三（其它收支录入表）'!$B$6:$B$282,LEN($H78))=$H78))</f>
        <v>0</v>
      </c>
      <c r="L78" s="223">
        <f>SUMPRODUCT('表九之二（需明确收支对象级次的录入表）'!I$7:I$9*(LEFT('表九之二（需明确收支对象级次的录入表）'!$B$7:$B$9,LEN($H78))=$H78))+SUMPRODUCT('表九之三（其它收支录入表）'!F$6:F$282*(LEFT('表九之三（其它收支录入表）'!$B$6:$B$282,LEN($H78))=$H78))</f>
        <v>0</v>
      </c>
      <c r="M78" s="167" t="str">
        <f t="shared" si="8"/>
        <v/>
      </c>
      <c r="N78" s="167" t="str">
        <f t="shared" si="9"/>
        <v/>
      </c>
    </row>
    <row r="79" ht="17.1" customHeight="1" spans="1:14">
      <c r="A79" s="140"/>
      <c r="B79" s="140"/>
      <c r="C79" s="215"/>
      <c r="D79" s="169"/>
      <c r="E79" s="169"/>
      <c r="F79" s="230"/>
      <c r="G79" s="230"/>
      <c r="H79" s="140" t="s">
        <v>13555</v>
      </c>
      <c r="I79" s="140" t="s">
        <v>13463</v>
      </c>
      <c r="J79" s="229">
        <f>SUMPRODUCT('表九之二（需明确收支对象级次的录入表）'!D$7:D$9*(LEFT('表九之二（需明确收支对象级次的录入表）'!$B$7:$B$9,LEN($H79))=$H79))+SUMPRODUCT('表九之三（其它收支录入表）'!D$6:D$282*(LEFT('表九之三（其它收支录入表）'!$B$6:$B$282,LEN($H79))=$H79))</f>
        <v>0</v>
      </c>
      <c r="K79" s="166">
        <f>SUMPRODUCT('表九之二（需明确收支对象级次的录入表）'!E$7:E$9*(LEFT('表九之二（需明确收支对象级次的录入表）'!$B$7:$B$9,LEN($H79))=$H79))+SUMPRODUCT('表九之三（其它收支录入表）'!E$6:E$282*(LEFT('表九之三（其它收支录入表）'!$B$6:$B$282,LEN($H79))=$H79))</f>
        <v>0</v>
      </c>
      <c r="L79" s="166">
        <f>SUMPRODUCT('表九之二（需明确收支对象级次的录入表）'!I$7:I$9*(LEFT('表九之二（需明确收支对象级次的录入表）'!$B$7:$B$9,LEN($H79))=$H79))+SUMPRODUCT('表九之三（其它收支录入表）'!F$6:F$282*(LEFT('表九之三（其它收支录入表）'!$B$6:$B$282,LEN($H79))=$H79))</f>
        <v>0</v>
      </c>
      <c r="M79" s="167" t="str">
        <f t="shared" si="8"/>
        <v/>
      </c>
      <c r="N79" s="167" t="str">
        <f t="shared" si="9"/>
        <v/>
      </c>
    </row>
    <row r="80" ht="17.1" customHeight="1" spans="1:14">
      <c r="A80" s="140"/>
      <c r="B80" s="140"/>
      <c r="C80" s="215"/>
      <c r="D80" s="169"/>
      <c r="E80" s="169"/>
      <c r="F80" s="230"/>
      <c r="G80" s="230"/>
      <c r="H80" s="140" t="s">
        <v>13556</v>
      </c>
      <c r="I80" s="140" t="s">
        <v>13467</v>
      </c>
      <c r="J80" s="229">
        <f>SUMPRODUCT('表九之二（需明确收支对象级次的录入表）'!D$7:D$9*(LEFT('表九之二（需明确收支对象级次的录入表）'!$B$7:$B$9,LEN($H80))=$H80))+SUMPRODUCT('表九之三（其它收支录入表）'!D$6:D$282*(LEFT('表九之三（其它收支录入表）'!$B$6:$B$282,LEN($H80))=$H80))</f>
        <v>0</v>
      </c>
      <c r="K80" s="166">
        <f>SUMPRODUCT('表九之二（需明确收支对象级次的录入表）'!E$7:E$9*(LEFT('表九之二（需明确收支对象级次的录入表）'!$B$7:$B$9,LEN($H80))=$H80))+SUMPRODUCT('表九之三（其它收支录入表）'!E$6:E$282*(LEFT('表九之三（其它收支录入表）'!$B$6:$B$282,LEN($H80))=$H80))</f>
        <v>0</v>
      </c>
      <c r="L80" s="166">
        <f>SUMPRODUCT('表九之二（需明确收支对象级次的录入表）'!I$7:I$9*(LEFT('表九之二（需明确收支对象级次的录入表）'!$B$7:$B$9,LEN($H80))=$H80))+SUMPRODUCT('表九之三（其它收支录入表）'!F$6:F$282*(LEFT('表九之三（其它收支录入表）'!$B$6:$B$282,LEN($H80))=$H80))</f>
        <v>0</v>
      </c>
      <c r="M80" s="167" t="str">
        <f t="shared" si="8"/>
        <v/>
      </c>
      <c r="N80" s="167" t="str">
        <f t="shared" si="9"/>
        <v/>
      </c>
    </row>
    <row r="81" ht="17.1" customHeight="1" spans="1:14">
      <c r="A81" s="140"/>
      <c r="B81" s="140"/>
      <c r="C81" s="215"/>
      <c r="D81" s="169"/>
      <c r="E81" s="169"/>
      <c r="F81" s="230"/>
      <c r="G81" s="230"/>
      <c r="H81" s="140" t="s">
        <v>13557</v>
      </c>
      <c r="I81" s="140" t="s">
        <v>13558</v>
      </c>
      <c r="J81" s="229">
        <f>SUMPRODUCT('表九之二（需明确收支对象级次的录入表）'!D$7:D$9*(LEFT('表九之二（需明确收支对象级次的录入表）'!$B$7:$B$9,LEN($H81))=$H81))+SUMPRODUCT('表九之三（其它收支录入表）'!D$6:D$282*(LEFT('表九之三（其它收支录入表）'!$B$6:$B$282,LEN($H81))=$H81))</f>
        <v>0</v>
      </c>
      <c r="K81" s="166">
        <f>SUMPRODUCT('表九之二（需明确收支对象级次的录入表）'!E$7:E$9*(LEFT('表九之二（需明确收支对象级次的录入表）'!$B$7:$B$9,LEN($H81))=$H81))+SUMPRODUCT('表九之三（其它收支录入表）'!E$6:E$282*(LEFT('表九之三（其它收支录入表）'!$B$6:$B$282,LEN($H81))=$H81))</f>
        <v>0</v>
      </c>
      <c r="L81" s="166">
        <f>SUMPRODUCT('表九之二（需明确收支对象级次的录入表）'!I$7:I$9*(LEFT('表九之二（需明确收支对象级次的录入表）'!$B$7:$B$9,LEN($H81))=$H81))+SUMPRODUCT('表九之三（其它收支录入表）'!F$6:F$282*(LEFT('表九之三（其它收支录入表）'!$B$6:$B$282,LEN($H81))=$H81))</f>
        <v>0</v>
      </c>
      <c r="M81" s="167" t="str">
        <f t="shared" si="8"/>
        <v/>
      </c>
      <c r="N81" s="167" t="str">
        <f t="shared" si="9"/>
        <v/>
      </c>
    </row>
    <row r="82" ht="17.1" customHeight="1" spans="1:14">
      <c r="A82" s="140"/>
      <c r="B82" s="140"/>
      <c r="C82" s="215"/>
      <c r="D82" s="169"/>
      <c r="E82" s="169"/>
      <c r="F82" s="230"/>
      <c r="G82" s="230"/>
      <c r="H82" s="140" t="s">
        <v>13559</v>
      </c>
      <c r="I82" s="140" t="s">
        <v>13560</v>
      </c>
      <c r="J82" s="223">
        <f>SUMPRODUCT('表九之二（需明确收支对象级次的录入表）'!D$7:D$9*(LEFT('表九之二（需明确收支对象级次的录入表）'!$B$7:$B$9,LEN($H82))=$H82))+SUMPRODUCT('表九之三（其它收支录入表）'!D$6:D$282*(LEFT('表九之三（其它收支录入表）'!$B$6:$B$282,LEN($H82))=$H82))</f>
        <v>0</v>
      </c>
      <c r="K82" s="223">
        <f>SUMPRODUCT('表九之二（需明确收支对象级次的录入表）'!E$7:E$9*(LEFT('表九之二（需明确收支对象级次的录入表）'!$B$7:$B$9,LEN($H82))=$H82))+SUMPRODUCT('表九之三（其它收支录入表）'!E$6:E$282*(LEFT('表九之三（其它收支录入表）'!$B$6:$B$282,LEN($H82))=$H82))</f>
        <v>0</v>
      </c>
      <c r="L82" s="223">
        <f>SUMPRODUCT('表九之二（需明确收支对象级次的录入表）'!I$7:I$9*(LEFT('表九之二（需明确收支对象级次的录入表）'!$B$7:$B$9,LEN($H82))=$H82))+SUMPRODUCT('表九之三（其它收支录入表）'!F$6:F$282*(LEFT('表九之三（其它收支录入表）'!$B$6:$B$282,LEN($H82))=$H82))</f>
        <v>0</v>
      </c>
      <c r="M82" s="167" t="str">
        <f t="shared" si="8"/>
        <v/>
      </c>
      <c r="N82" s="167" t="str">
        <f t="shared" si="9"/>
        <v/>
      </c>
    </row>
    <row r="83" ht="17.1" customHeight="1" spans="1:14">
      <c r="A83" s="140"/>
      <c r="B83" s="140"/>
      <c r="C83" s="215"/>
      <c r="D83" s="169"/>
      <c r="E83" s="169"/>
      <c r="F83" s="230"/>
      <c r="G83" s="230"/>
      <c r="H83" s="140" t="s">
        <v>13561</v>
      </c>
      <c r="I83" s="140" t="s">
        <v>13530</v>
      </c>
      <c r="J83" s="229">
        <f>SUMPRODUCT('表九之二（需明确收支对象级次的录入表）'!D$7:D$9*(LEFT('表九之二（需明确收支对象级次的录入表）'!$B$7:$B$9,LEN($H83))=$H83))+SUMPRODUCT('表九之三（其它收支录入表）'!D$6:D$282*(LEFT('表九之三（其它收支录入表）'!$B$6:$B$282,LEN($H83))=$H83))</f>
        <v>0</v>
      </c>
      <c r="K83" s="166">
        <f>SUMPRODUCT('表九之二（需明确收支对象级次的录入表）'!E$7:E$9*(LEFT('表九之二（需明确收支对象级次的录入表）'!$B$7:$B$9,LEN($H83))=$H83))+SUMPRODUCT('表九之三（其它收支录入表）'!E$6:E$282*(LEFT('表九之三（其它收支录入表）'!$B$6:$B$282,LEN($H83))=$H83))</f>
        <v>0</v>
      </c>
      <c r="L83" s="166">
        <f>SUMPRODUCT('表九之二（需明确收支对象级次的录入表）'!I$7:I$9*(LEFT('表九之二（需明确收支对象级次的录入表）'!$B$7:$B$9,LEN($H83))=$H83))+SUMPRODUCT('表九之三（其它收支录入表）'!F$6:F$282*(LEFT('表九之三（其它收支录入表）'!$B$6:$B$282,LEN($H83))=$H83))</f>
        <v>0</v>
      </c>
      <c r="M83" s="167" t="str">
        <f t="shared" si="8"/>
        <v/>
      </c>
      <c r="N83" s="167" t="str">
        <f t="shared" si="9"/>
        <v/>
      </c>
    </row>
    <row r="84" ht="17.1" customHeight="1" spans="1:14">
      <c r="A84" s="140"/>
      <c r="B84" s="140"/>
      <c r="C84" s="215"/>
      <c r="D84" s="169"/>
      <c r="E84" s="169"/>
      <c r="F84" s="230"/>
      <c r="G84" s="230"/>
      <c r="H84" s="140" t="s">
        <v>13562</v>
      </c>
      <c r="I84" s="140" t="s">
        <v>13532</v>
      </c>
      <c r="J84" s="229">
        <f>SUMPRODUCT('表九之二（需明确收支对象级次的录入表）'!D$7:D$9*(LEFT('表九之二（需明确收支对象级次的录入表）'!$B$7:$B$9,LEN($H84))=$H84))+SUMPRODUCT('表九之三（其它收支录入表）'!D$6:D$282*(LEFT('表九之三（其它收支录入表）'!$B$6:$B$282,LEN($H84))=$H84))</f>
        <v>0</v>
      </c>
      <c r="K84" s="166">
        <f>SUMPRODUCT('表九之二（需明确收支对象级次的录入表）'!E$7:E$9*(LEFT('表九之二（需明确收支对象级次的录入表）'!$B$7:$B$9,LEN($H84))=$H84))+SUMPRODUCT('表九之三（其它收支录入表）'!E$6:E$282*(LEFT('表九之三（其它收支录入表）'!$B$6:$B$282,LEN($H84))=$H84))</f>
        <v>0</v>
      </c>
      <c r="L84" s="166">
        <f>SUMPRODUCT('表九之二（需明确收支对象级次的录入表）'!I$7:I$9*(LEFT('表九之二（需明确收支对象级次的录入表）'!$B$7:$B$9,LEN($H84))=$H84))+SUMPRODUCT('表九之三（其它收支录入表）'!F$6:F$282*(LEFT('表九之三（其它收支录入表）'!$B$6:$B$282,LEN($H84))=$H84))</f>
        <v>0</v>
      </c>
      <c r="M84" s="167" t="str">
        <f t="shared" si="8"/>
        <v/>
      </c>
      <c r="N84" s="167" t="str">
        <f t="shared" si="9"/>
        <v/>
      </c>
    </row>
    <row r="85" ht="17.1" customHeight="1" spans="1:14">
      <c r="A85" s="140"/>
      <c r="B85" s="140"/>
      <c r="C85" s="215"/>
      <c r="D85" s="169"/>
      <c r="E85" s="169"/>
      <c r="F85" s="230"/>
      <c r="G85" s="230"/>
      <c r="H85" s="140" t="s">
        <v>13563</v>
      </c>
      <c r="I85" s="140" t="s">
        <v>13534</v>
      </c>
      <c r="J85" s="229">
        <f>SUMPRODUCT('表九之二（需明确收支对象级次的录入表）'!D$7:D$9*(LEFT('表九之二（需明确收支对象级次的录入表）'!$B$7:$B$9,LEN($H85))=$H85))+SUMPRODUCT('表九之三（其它收支录入表）'!D$6:D$282*(LEFT('表九之三（其它收支录入表）'!$B$6:$B$282,LEN($H85))=$H85))</f>
        <v>0</v>
      </c>
      <c r="K85" s="166">
        <f>SUMPRODUCT('表九之二（需明确收支对象级次的录入表）'!E$7:E$9*(LEFT('表九之二（需明确收支对象级次的录入表）'!$B$7:$B$9,LEN($H85))=$H85))+SUMPRODUCT('表九之三（其它收支录入表）'!E$6:E$282*(LEFT('表九之三（其它收支录入表）'!$B$6:$B$282,LEN($H85))=$H85))</f>
        <v>0</v>
      </c>
      <c r="L85" s="166">
        <f>SUMPRODUCT('表九之二（需明确收支对象级次的录入表）'!I$7:I$9*(LEFT('表九之二（需明确收支对象级次的录入表）'!$B$7:$B$9,LEN($H85))=$H85))+SUMPRODUCT('表九之三（其它收支录入表）'!F$6:F$282*(LEFT('表九之三（其它收支录入表）'!$B$6:$B$282,LEN($H85))=$H85))</f>
        <v>0</v>
      </c>
      <c r="M85" s="167" t="str">
        <f t="shared" si="8"/>
        <v/>
      </c>
      <c r="N85" s="167" t="str">
        <f t="shared" si="9"/>
        <v/>
      </c>
    </row>
    <row r="86" ht="17.1" customHeight="1" spans="1:14">
      <c r="A86" s="140"/>
      <c r="B86" s="140"/>
      <c r="C86" s="215"/>
      <c r="D86" s="169"/>
      <c r="E86" s="169"/>
      <c r="F86" s="230"/>
      <c r="G86" s="230"/>
      <c r="H86" s="140" t="s">
        <v>13564</v>
      </c>
      <c r="I86" s="140" t="s">
        <v>13536</v>
      </c>
      <c r="J86" s="229">
        <f>SUMPRODUCT('表九之二（需明确收支对象级次的录入表）'!D$7:D$9*(LEFT('表九之二（需明确收支对象级次的录入表）'!$B$7:$B$9,LEN($H86))=$H86))+SUMPRODUCT('表九之三（其它收支录入表）'!D$6:D$282*(LEFT('表九之三（其它收支录入表）'!$B$6:$B$282,LEN($H86))=$H86))</f>
        <v>0</v>
      </c>
      <c r="K86" s="166">
        <f>SUMPRODUCT('表九之二（需明确收支对象级次的录入表）'!E$7:E$9*(LEFT('表九之二（需明确收支对象级次的录入表）'!$B$7:$B$9,LEN($H86))=$H86))+SUMPRODUCT('表九之三（其它收支录入表）'!E$6:E$282*(LEFT('表九之三（其它收支录入表）'!$B$6:$B$282,LEN($H86))=$H86))</f>
        <v>0</v>
      </c>
      <c r="L86" s="166">
        <f>SUMPRODUCT('表九之二（需明确收支对象级次的录入表）'!I$7:I$9*(LEFT('表九之二（需明确收支对象级次的录入表）'!$B$7:$B$9,LEN($H86))=$H86))+SUMPRODUCT('表九之三（其它收支录入表）'!F$6:F$282*(LEFT('表九之三（其它收支录入表）'!$B$6:$B$282,LEN($H86))=$H86))</f>
        <v>0</v>
      </c>
      <c r="M86" s="167" t="str">
        <f t="shared" si="8"/>
        <v/>
      </c>
      <c r="N86" s="167" t="str">
        <f t="shared" si="9"/>
        <v/>
      </c>
    </row>
    <row r="87" ht="17.1" customHeight="1" spans="1:14">
      <c r="A87" s="140"/>
      <c r="B87" s="140"/>
      <c r="C87" s="215"/>
      <c r="D87" s="169"/>
      <c r="E87" s="169"/>
      <c r="F87" s="230"/>
      <c r="G87" s="230"/>
      <c r="H87" s="140" t="s">
        <v>13565</v>
      </c>
      <c r="I87" s="140" t="s">
        <v>13566</v>
      </c>
      <c r="J87" s="229">
        <f>SUMPRODUCT('表九之二（需明确收支对象级次的录入表）'!D$7:D$9*(LEFT('表九之二（需明确收支对象级次的录入表）'!$B$7:$B$9,LEN($H87))=$H87))+SUMPRODUCT('表九之三（其它收支录入表）'!D$6:D$282*(LEFT('表九之三（其它收支录入表）'!$B$6:$B$282,LEN($H87))=$H87))</f>
        <v>0</v>
      </c>
      <c r="K87" s="166">
        <f>SUMPRODUCT('表九之二（需明确收支对象级次的录入表）'!E$7:E$9*(LEFT('表九之二（需明确收支对象级次的录入表）'!$B$7:$B$9,LEN($H87))=$H87))+SUMPRODUCT('表九之三（其它收支录入表）'!E$6:E$282*(LEFT('表九之三（其它收支录入表）'!$B$6:$B$282,LEN($H87))=$H87))</f>
        <v>0</v>
      </c>
      <c r="L87" s="166">
        <f>SUMPRODUCT('表九之二（需明确收支对象级次的录入表）'!I$7:I$9*(LEFT('表九之二（需明确收支对象级次的录入表）'!$B$7:$B$9,LEN($H87))=$H87))+SUMPRODUCT('表九之三（其它收支录入表）'!F$6:F$282*(LEFT('表九之三（其它收支录入表）'!$B$6:$B$282,LEN($H87))=$H87))</f>
        <v>0</v>
      </c>
      <c r="M87" s="167" t="str">
        <f t="shared" si="8"/>
        <v/>
      </c>
      <c r="N87" s="167" t="str">
        <f t="shared" si="9"/>
        <v/>
      </c>
    </row>
    <row r="88" ht="17.1" customHeight="1" spans="1:14">
      <c r="A88" s="140"/>
      <c r="B88" s="140"/>
      <c r="C88" s="215"/>
      <c r="D88" s="169"/>
      <c r="E88" s="169"/>
      <c r="F88" s="230"/>
      <c r="G88" s="230"/>
      <c r="H88" s="140" t="s">
        <v>13567</v>
      </c>
      <c r="I88" s="140" t="s">
        <v>13568</v>
      </c>
      <c r="J88" s="223">
        <f>SUMPRODUCT('表九之二（需明确收支对象级次的录入表）'!D$7:D$9*(LEFT('表九之二（需明确收支对象级次的录入表）'!$B$7:$B$9,LEN($H88))=$H88))+SUMPRODUCT('表九之三（其它收支录入表）'!D$6:D$282*(LEFT('表九之三（其它收支录入表）'!$B$6:$B$282,LEN($H88))=$H88))</f>
        <v>0</v>
      </c>
      <c r="K88" s="223">
        <f>SUMPRODUCT('表九之二（需明确收支对象级次的录入表）'!E$7:E$9*(LEFT('表九之二（需明确收支对象级次的录入表）'!$B$7:$B$9,LEN($H88))=$H88))+SUMPRODUCT('表九之三（其它收支录入表）'!E$6:E$282*(LEFT('表九之三（其它收支录入表）'!$B$6:$B$282,LEN($H88))=$H88))</f>
        <v>0</v>
      </c>
      <c r="L88" s="223">
        <f>SUMPRODUCT('表九之二（需明确收支对象级次的录入表）'!I$7:I$9*(LEFT('表九之二（需明确收支对象级次的录入表）'!$B$7:$B$9,LEN($H88))=$H88))+SUMPRODUCT('表九之三（其它收支录入表）'!F$6:F$282*(LEFT('表九之三（其它收支录入表）'!$B$6:$B$282,LEN($H88))=$H88))</f>
        <v>0</v>
      </c>
      <c r="M88" s="167" t="str">
        <f t="shared" si="8"/>
        <v/>
      </c>
      <c r="N88" s="167" t="str">
        <f t="shared" si="9"/>
        <v/>
      </c>
    </row>
    <row r="89" ht="17.1" customHeight="1" spans="1:14">
      <c r="A89" s="140"/>
      <c r="B89" s="140"/>
      <c r="C89" s="215"/>
      <c r="D89" s="169"/>
      <c r="E89" s="169"/>
      <c r="F89" s="230"/>
      <c r="G89" s="230"/>
      <c r="H89" s="140" t="s">
        <v>13569</v>
      </c>
      <c r="I89" s="140" t="s">
        <v>13542</v>
      </c>
      <c r="J89" s="229">
        <f>SUMPRODUCT('表九之二（需明确收支对象级次的录入表）'!D$7:D$9*(LEFT('表九之二（需明确收支对象级次的录入表）'!$B$7:$B$9,LEN($H89))=$H89))+SUMPRODUCT('表九之三（其它收支录入表）'!D$6:D$282*(LEFT('表九之三（其它收支录入表）'!$B$6:$B$282,LEN($H89))=$H89))</f>
        <v>0</v>
      </c>
      <c r="K89" s="166">
        <f>SUMPRODUCT('表九之二（需明确收支对象级次的录入表）'!E$7:E$9*(LEFT('表九之二（需明确收支对象级次的录入表）'!$B$7:$B$9,LEN($H89))=$H89))+SUMPRODUCT('表九之三（其它收支录入表）'!E$6:E$282*(LEFT('表九之三（其它收支录入表）'!$B$6:$B$282,LEN($H89))=$H89))</f>
        <v>0</v>
      </c>
      <c r="L89" s="166">
        <f>SUMPRODUCT('表九之二（需明确收支对象级次的录入表）'!I$7:I$9*(LEFT('表九之二（需明确收支对象级次的录入表）'!$B$7:$B$9,LEN($H89))=$H89))+SUMPRODUCT('表九之三（其它收支录入表）'!F$6:F$282*(LEFT('表九之三（其它收支录入表）'!$B$6:$B$282,LEN($H89))=$H89))</f>
        <v>0</v>
      </c>
      <c r="M89" s="167" t="str">
        <f t="shared" si="8"/>
        <v/>
      </c>
      <c r="N89" s="167" t="str">
        <f t="shared" si="9"/>
        <v/>
      </c>
    </row>
    <row r="90" ht="17.1" customHeight="1" spans="1:14">
      <c r="A90" s="140"/>
      <c r="B90" s="140"/>
      <c r="C90" s="215"/>
      <c r="D90" s="169"/>
      <c r="E90" s="169"/>
      <c r="F90" s="230"/>
      <c r="G90" s="230"/>
      <c r="H90" s="140" t="s">
        <v>13570</v>
      </c>
      <c r="I90" s="140" t="s">
        <v>13571</v>
      </c>
      <c r="J90" s="229">
        <f>SUMPRODUCT('表九之二（需明确收支对象级次的录入表）'!D$7:D$9*(LEFT('表九之二（需明确收支对象级次的录入表）'!$B$7:$B$9,LEN($H90))=$H90))+SUMPRODUCT('表九之三（其它收支录入表）'!D$6:D$282*(LEFT('表九之三（其它收支录入表）'!$B$6:$B$282,LEN($H90))=$H90))</f>
        <v>0</v>
      </c>
      <c r="K90" s="166">
        <f>SUMPRODUCT('表九之二（需明确收支对象级次的录入表）'!E$7:E$9*(LEFT('表九之二（需明确收支对象级次的录入表）'!$B$7:$B$9,LEN($H90))=$H90))+SUMPRODUCT('表九之三（其它收支录入表）'!E$6:E$282*(LEFT('表九之三（其它收支录入表）'!$B$6:$B$282,LEN($H90))=$H90))</f>
        <v>0</v>
      </c>
      <c r="L90" s="166">
        <f>SUMPRODUCT('表九之二（需明确收支对象级次的录入表）'!I$7:I$9*(LEFT('表九之二（需明确收支对象级次的录入表）'!$B$7:$B$9,LEN($H90))=$H90))+SUMPRODUCT('表九之三（其它收支录入表）'!F$6:F$282*(LEFT('表九之三（其它收支录入表）'!$B$6:$B$282,LEN($H90))=$H90))</f>
        <v>0</v>
      </c>
      <c r="M90" s="167" t="str">
        <f t="shared" si="8"/>
        <v/>
      </c>
      <c r="N90" s="167" t="str">
        <f t="shared" si="9"/>
        <v/>
      </c>
    </row>
    <row r="91" ht="17.1" customHeight="1" spans="1:14">
      <c r="A91" s="140"/>
      <c r="B91" s="140"/>
      <c r="C91" s="215"/>
      <c r="D91" s="169"/>
      <c r="E91" s="169"/>
      <c r="F91" s="230"/>
      <c r="G91" s="230"/>
      <c r="H91" s="140" t="s">
        <v>13572</v>
      </c>
      <c r="I91" s="140" t="s">
        <v>13573</v>
      </c>
      <c r="J91" s="223">
        <f>SUMPRODUCT('表九之二（需明确收支对象级次的录入表）'!D$7:D$9*(LEFT('表九之二（需明确收支对象级次的录入表）'!$B$7:$B$9,LEN($H91))=$H91))+SUMPRODUCT('表九之三（其它收支录入表）'!D$6:D$282*(LEFT('表九之三（其它收支录入表）'!$B$6:$B$282,LEN($H91))=$H91))</f>
        <v>0</v>
      </c>
      <c r="K91" s="223">
        <f>SUMPRODUCT('表九之二（需明确收支对象级次的录入表）'!E$7:E$9*(LEFT('表九之二（需明确收支对象级次的录入表）'!$B$7:$B$9,LEN($H91))=$H91))+SUMPRODUCT('表九之三（其它收支录入表）'!E$6:E$282*(LEFT('表九之三（其它收支录入表）'!$B$6:$B$282,LEN($H91))=$H91))</f>
        <v>0</v>
      </c>
      <c r="L91" s="223">
        <f>SUMPRODUCT('表九之二（需明确收支对象级次的录入表）'!I$7:I$9*(LEFT('表九之二（需明确收支对象级次的录入表）'!$B$7:$B$9,LEN($H91))=$H91))+SUMPRODUCT('表九之三（其它收支录入表）'!F$6:F$282*(LEFT('表九之三（其它收支录入表）'!$B$6:$B$282,LEN($H91))=$H91))</f>
        <v>0</v>
      </c>
      <c r="M91" s="167" t="str">
        <f t="shared" si="8"/>
        <v/>
      </c>
      <c r="N91" s="167" t="str">
        <f t="shared" si="9"/>
        <v/>
      </c>
    </row>
    <row r="92" ht="17.1" customHeight="1" spans="1:14">
      <c r="A92" s="140"/>
      <c r="B92" s="140"/>
      <c r="C92" s="215"/>
      <c r="D92" s="169"/>
      <c r="E92" s="169"/>
      <c r="F92" s="230"/>
      <c r="G92" s="230"/>
      <c r="H92" s="140" t="s">
        <v>13574</v>
      </c>
      <c r="I92" s="216" t="s">
        <v>13463</v>
      </c>
      <c r="J92" s="229">
        <f>SUMPRODUCT('表九之二（需明确收支对象级次的录入表）'!D$7:D$9*(LEFT('表九之二（需明确收支对象级次的录入表）'!$B$7:$B$9,LEN($H92))=$H92))+SUMPRODUCT('表九之三（其它收支录入表）'!D$6:D$282*(LEFT('表九之三（其它收支录入表）'!$B$6:$B$282,LEN($H92))=$H92))</f>
        <v>0</v>
      </c>
      <c r="K92" s="166">
        <f>SUMPRODUCT('表九之二（需明确收支对象级次的录入表）'!E$7:E$9*(LEFT('表九之二（需明确收支对象级次的录入表）'!$B$7:$B$9,LEN($H92))=$H92))+SUMPRODUCT('表九之三（其它收支录入表）'!E$6:E$282*(LEFT('表九之三（其它收支录入表）'!$B$6:$B$282,LEN($H92))=$H92))</f>
        <v>0</v>
      </c>
      <c r="L92" s="166">
        <f>SUMPRODUCT('表九之二（需明确收支对象级次的录入表）'!I$7:I$9*(LEFT('表九之二（需明确收支对象级次的录入表）'!$B$7:$B$9,LEN($H92))=$H92))+SUMPRODUCT('表九之三（其它收支录入表）'!F$6:F$282*(LEFT('表九之三（其它收支录入表）'!$B$6:$B$282,LEN($H92))=$H92))</f>
        <v>0</v>
      </c>
      <c r="M92" s="167" t="str">
        <f t="shared" si="8"/>
        <v/>
      </c>
      <c r="N92" s="167" t="str">
        <f t="shared" si="9"/>
        <v/>
      </c>
    </row>
    <row r="93" ht="17.1" customHeight="1" spans="1:14">
      <c r="A93" s="140"/>
      <c r="B93" s="140"/>
      <c r="C93" s="215"/>
      <c r="D93" s="169"/>
      <c r="E93" s="169"/>
      <c r="F93" s="230"/>
      <c r="G93" s="230"/>
      <c r="H93" s="140" t="s">
        <v>13575</v>
      </c>
      <c r="I93" s="216" t="s">
        <v>13467</v>
      </c>
      <c r="J93" s="229">
        <f>SUMPRODUCT('表九之二（需明确收支对象级次的录入表）'!D$7:D$9*(LEFT('表九之二（需明确收支对象级次的录入表）'!$B$7:$B$9,LEN($H93))=$H93))+SUMPRODUCT('表九之三（其它收支录入表）'!D$6:D$282*(LEFT('表九之三（其它收支录入表）'!$B$6:$B$282,LEN($H93))=$H93))</f>
        <v>0</v>
      </c>
      <c r="K93" s="166">
        <f>SUMPRODUCT('表九之二（需明确收支对象级次的录入表）'!E$7:E$9*(LEFT('表九之二（需明确收支对象级次的录入表）'!$B$7:$B$9,LEN($H93))=$H93))+SUMPRODUCT('表九之三（其它收支录入表）'!E$6:E$282*(LEFT('表九之三（其它收支录入表）'!$B$6:$B$282,LEN($H93))=$H93))</f>
        <v>0</v>
      </c>
      <c r="L93" s="166">
        <f>SUMPRODUCT('表九之二（需明确收支对象级次的录入表）'!I$7:I$9*(LEFT('表九之二（需明确收支对象级次的录入表）'!$B$7:$B$9,LEN($H93))=$H93))+SUMPRODUCT('表九之三（其它收支录入表）'!F$6:F$282*(LEFT('表九之三（其它收支录入表）'!$B$6:$B$282,LEN($H93))=$H93))</f>
        <v>0</v>
      </c>
      <c r="M93" s="167" t="str">
        <f t="shared" si="8"/>
        <v/>
      </c>
      <c r="N93" s="167" t="str">
        <f t="shared" si="9"/>
        <v/>
      </c>
    </row>
    <row r="94" ht="17.1" customHeight="1" spans="1:14">
      <c r="A94" s="140"/>
      <c r="B94" s="140"/>
      <c r="C94" s="215"/>
      <c r="D94" s="169"/>
      <c r="E94" s="169"/>
      <c r="F94" s="230"/>
      <c r="G94" s="230"/>
      <c r="H94" s="140" t="s">
        <v>13576</v>
      </c>
      <c r="I94" s="216" t="s">
        <v>13471</v>
      </c>
      <c r="J94" s="229">
        <f>SUMPRODUCT('表九之二（需明确收支对象级次的录入表）'!D$7:D$9*(LEFT('表九之二（需明确收支对象级次的录入表）'!$B$7:$B$9,LEN($H94))=$H94))+SUMPRODUCT('表九之三（其它收支录入表）'!D$6:D$282*(LEFT('表九之三（其它收支录入表）'!$B$6:$B$282,LEN($H94))=$H94))</f>
        <v>0</v>
      </c>
      <c r="K94" s="166">
        <f>SUMPRODUCT('表九之二（需明确收支对象级次的录入表）'!E$7:E$9*(LEFT('表九之二（需明确收支对象级次的录入表）'!$B$7:$B$9,LEN($H94))=$H94))+SUMPRODUCT('表九之三（其它收支录入表）'!E$6:E$282*(LEFT('表九之三（其它收支录入表）'!$B$6:$B$282,LEN($H94))=$H94))</f>
        <v>0</v>
      </c>
      <c r="L94" s="166">
        <f>SUMPRODUCT('表九之二（需明确收支对象级次的录入表）'!I$7:I$9*(LEFT('表九之二（需明确收支对象级次的录入表）'!$B$7:$B$9,LEN($H94))=$H94))+SUMPRODUCT('表九之三（其它收支录入表）'!F$6:F$282*(LEFT('表九之三（其它收支录入表）'!$B$6:$B$282,LEN($H94))=$H94))</f>
        <v>0</v>
      </c>
      <c r="M94" s="167" t="str">
        <f t="shared" si="8"/>
        <v/>
      </c>
      <c r="N94" s="167" t="str">
        <f t="shared" si="9"/>
        <v/>
      </c>
    </row>
    <row r="95" ht="17.1" customHeight="1" spans="1:14">
      <c r="A95" s="140"/>
      <c r="B95" s="140"/>
      <c r="C95" s="215"/>
      <c r="D95" s="169"/>
      <c r="E95" s="169"/>
      <c r="F95" s="230"/>
      <c r="G95" s="230"/>
      <c r="H95" s="140" t="s">
        <v>13577</v>
      </c>
      <c r="I95" s="140" t="s">
        <v>13475</v>
      </c>
      <c r="J95" s="229">
        <f>SUMPRODUCT('表九之二（需明确收支对象级次的录入表）'!D$7:D$9*(LEFT('表九之二（需明确收支对象级次的录入表）'!$B$7:$B$9,LEN($H95))=$H95))+SUMPRODUCT('表九之三（其它收支录入表）'!D$6:D$282*(LEFT('表九之三（其它收支录入表）'!$B$6:$B$282,LEN($H95))=$H95))</f>
        <v>0</v>
      </c>
      <c r="K95" s="166">
        <f>SUMPRODUCT('表九之二（需明确收支对象级次的录入表）'!E$7:E$9*(LEFT('表九之二（需明确收支对象级次的录入表）'!$B$7:$B$9,LEN($H95))=$H95))+SUMPRODUCT('表九之三（其它收支录入表）'!E$6:E$282*(LEFT('表九之三（其它收支录入表）'!$B$6:$B$282,LEN($H95))=$H95))</f>
        <v>0</v>
      </c>
      <c r="L95" s="166">
        <f>SUMPRODUCT('表九之二（需明确收支对象级次的录入表）'!I$7:I$9*(LEFT('表九之二（需明确收支对象级次的录入表）'!$B$7:$B$9,LEN($H95))=$H95))+SUMPRODUCT('表九之三（其它收支录入表）'!F$6:F$282*(LEFT('表九之三（其它收支录入表）'!$B$6:$B$282,LEN($H95))=$H95))</f>
        <v>0</v>
      </c>
      <c r="M95" s="167" t="str">
        <f t="shared" ref="M95:M158" si="10">IFERROR($L95/J95,"")</f>
        <v/>
      </c>
      <c r="N95" s="167" t="str">
        <f t="shared" ref="N95:N158" si="11">IFERROR($L95/K95,"")</f>
        <v/>
      </c>
    </row>
    <row r="96" ht="17.1" customHeight="1" spans="1:14">
      <c r="A96" s="140"/>
      <c r="B96" s="140"/>
      <c r="C96" s="215"/>
      <c r="D96" s="169"/>
      <c r="E96" s="169"/>
      <c r="F96" s="230"/>
      <c r="G96" s="230"/>
      <c r="H96" s="140" t="s">
        <v>13578</v>
      </c>
      <c r="I96" s="216" t="s">
        <v>13487</v>
      </c>
      <c r="J96" s="229">
        <f>SUMPRODUCT('表九之二（需明确收支对象级次的录入表）'!D$7:D$9*(LEFT('表九之二（需明确收支对象级次的录入表）'!$B$7:$B$9,LEN($H96))=$H96))+SUMPRODUCT('表九之三（其它收支录入表）'!D$6:D$282*(LEFT('表九之三（其它收支录入表）'!$B$6:$B$282,LEN($H96))=$H96))</f>
        <v>0</v>
      </c>
      <c r="K96" s="166">
        <f>SUMPRODUCT('表九之二（需明确收支对象级次的录入表）'!E$7:E$9*(LEFT('表九之二（需明确收支对象级次的录入表）'!$B$7:$B$9,LEN($H96))=$H96))+SUMPRODUCT('表九之三（其它收支录入表）'!E$6:E$282*(LEFT('表九之三（其它收支录入表）'!$B$6:$B$282,LEN($H96))=$H96))</f>
        <v>0</v>
      </c>
      <c r="L96" s="166">
        <f>SUMPRODUCT('表九之二（需明确收支对象级次的录入表）'!I$7:I$9*(LEFT('表九之二（需明确收支对象级次的录入表）'!$B$7:$B$9,LEN($H96))=$H96))+SUMPRODUCT('表九之三（其它收支录入表）'!F$6:F$282*(LEFT('表九之三（其它收支录入表）'!$B$6:$B$282,LEN($H96))=$H96))</f>
        <v>0</v>
      </c>
      <c r="M96" s="167" t="str">
        <f t="shared" si="10"/>
        <v/>
      </c>
      <c r="N96" s="167" t="str">
        <f t="shared" si="11"/>
        <v/>
      </c>
    </row>
    <row r="97" ht="17.1" customHeight="1" spans="1:14">
      <c r="A97" s="140"/>
      <c r="B97" s="140"/>
      <c r="C97" s="215"/>
      <c r="D97" s="169"/>
      <c r="E97" s="169"/>
      <c r="F97" s="230"/>
      <c r="G97" s="230"/>
      <c r="H97" s="140" t="s">
        <v>13579</v>
      </c>
      <c r="I97" s="216" t="s">
        <v>13495</v>
      </c>
      <c r="J97" s="229">
        <f>SUMPRODUCT('表九之二（需明确收支对象级次的录入表）'!D$7:D$9*(LEFT('表九之二（需明确收支对象级次的录入表）'!$B$7:$B$9,LEN($H97))=$H97))+SUMPRODUCT('表九之三（其它收支录入表）'!D$6:D$282*(LEFT('表九之三（其它收支录入表）'!$B$6:$B$282,LEN($H97))=$H97))</f>
        <v>0</v>
      </c>
      <c r="K97" s="166">
        <f>SUMPRODUCT('表九之二（需明确收支对象级次的录入表）'!E$7:E$9*(LEFT('表九之二（需明确收支对象级次的录入表）'!$B$7:$B$9,LEN($H97))=$H97))+SUMPRODUCT('表九之三（其它收支录入表）'!E$6:E$282*(LEFT('表九之三（其它收支录入表）'!$B$6:$B$282,LEN($H97))=$H97))</f>
        <v>0</v>
      </c>
      <c r="L97" s="166">
        <f>SUMPRODUCT('表九之二（需明确收支对象级次的录入表）'!I$7:I$9*(LEFT('表九之二（需明确收支对象级次的录入表）'!$B$7:$B$9,LEN($H97))=$H97))+SUMPRODUCT('表九之三（其它收支录入表）'!F$6:F$282*(LEFT('表九之三（其它收支录入表）'!$B$6:$B$282,LEN($H97))=$H97))</f>
        <v>0</v>
      </c>
      <c r="M97" s="167" t="str">
        <f t="shared" si="10"/>
        <v/>
      </c>
      <c r="N97" s="167" t="str">
        <f t="shared" si="11"/>
        <v/>
      </c>
    </row>
    <row r="98" ht="17.1" customHeight="1" spans="1:14">
      <c r="A98" s="140"/>
      <c r="B98" s="140"/>
      <c r="C98" s="215"/>
      <c r="D98" s="169"/>
      <c r="E98" s="169"/>
      <c r="F98" s="230"/>
      <c r="G98" s="230"/>
      <c r="H98" s="140" t="s">
        <v>13580</v>
      </c>
      <c r="I98" s="216" t="s">
        <v>13499</v>
      </c>
      <c r="J98" s="229">
        <f>SUMPRODUCT('表九之二（需明确收支对象级次的录入表）'!D$7:D$9*(LEFT('表九之二（需明确收支对象级次的录入表）'!$B$7:$B$9,LEN($H98))=$H98))+SUMPRODUCT('表九之三（其它收支录入表）'!D$6:D$282*(LEFT('表九之三（其它收支录入表）'!$B$6:$B$282,LEN($H98))=$H98))</f>
        <v>0</v>
      </c>
      <c r="K98" s="166">
        <f>SUMPRODUCT('表九之二（需明确收支对象级次的录入表）'!E$7:E$9*(LEFT('表九之二（需明确收支对象级次的录入表）'!$B$7:$B$9,LEN($H98))=$H98))+SUMPRODUCT('表九之三（其它收支录入表）'!E$6:E$282*(LEFT('表九之三（其它收支录入表）'!$B$6:$B$282,LEN($H98))=$H98))</f>
        <v>0</v>
      </c>
      <c r="L98" s="166">
        <f>SUMPRODUCT('表九之二（需明确收支对象级次的录入表）'!I$7:I$9*(LEFT('表九之二（需明确收支对象级次的录入表）'!$B$7:$B$9,LEN($H98))=$H98))+SUMPRODUCT('表九之三（其它收支录入表）'!F$6:F$282*(LEFT('表九之三（其它收支录入表）'!$B$6:$B$282,LEN($H98))=$H98))</f>
        <v>0</v>
      </c>
      <c r="M98" s="167" t="str">
        <f t="shared" si="10"/>
        <v/>
      </c>
      <c r="N98" s="167" t="str">
        <f t="shared" si="11"/>
        <v/>
      </c>
    </row>
    <row r="99" ht="17.1" customHeight="1" spans="1:14">
      <c r="A99" s="140"/>
      <c r="B99" s="140"/>
      <c r="C99" s="215"/>
      <c r="D99" s="169"/>
      <c r="E99" s="169"/>
      <c r="F99" s="230"/>
      <c r="G99" s="230"/>
      <c r="H99" s="140" t="s">
        <v>13581</v>
      </c>
      <c r="I99" s="140" t="s">
        <v>13582</v>
      </c>
      <c r="J99" s="229">
        <f>SUMPRODUCT('表九之二（需明确收支对象级次的录入表）'!D$7:D$9*(LEFT('表九之二（需明确收支对象级次的录入表）'!$B$7:$B$9,LEN($H99))=$H99))+SUMPRODUCT('表九之三（其它收支录入表）'!D$6:D$282*(LEFT('表九之三（其它收支录入表）'!$B$6:$B$282,LEN($H99))=$H99))</f>
        <v>0</v>
      </c>
      <c r="K99" s="166">
        <f>SUMPRODUCT('表九之二（需明确收支对象级次的录入表）'!E$7:E$9*(LEFT('表九之二（需明确收支对象级次的录入表）'!$B$7:$B$9,LEN($H99))=$H99))+SUMPRODUCT('表九之三（其它收支录入表）'!E$6:E$282*(LEFT('表九之三（其它收支录入表）'!$B$6:$B$282,LEN($H99))=$H99))</f>
        <v>0</v>
      </c>
      <c r="L99" s="166">
        <f>SUMPRODUCT('表九之二（需明确收支对象级次的录入表）'!I$7:I$9*(LEFT('表九之二（需明确收支对象级次的录入表）'!$B$7:$B$9,LEN($H99))=$H99))+SUMPRODUCT('表九之三（其它收支录入表）'!F$6:F$282*(LEFT('表九之三（其它收支录入表）'!$B$6:$B$282,LEN($H99))=$H99))</f>
        <v>0</v>
      </c>
      <c r="M99" s="167" t="str">
        <f t="shared" si="10"/>
        <v/>
      </c>
      <c r="N99" s="167" t="str">
        <f t="shared" si="11"/>
        <v/>
      </c>
    </row>
    <row r="100" ht="17.1" customHeight="1" spans="1:14">
      <c r="A100" s="140"/>
      <c r="B100" s="140"/>
      <c r="C100" s="215"/>
      <c r="D100" s="169"/>
      <c r="E100" s="169"/>
      <c r="F100" s="230"/>
      <c r="G100" s="230"/>
      <c r="H100" s="140" t="s">
        <v>10021</v>
      </c>
      <c r="I100" s="216" t="s">
        <v>12430</v>
      </c>
      <c r="J100" s="223">
        <f>SUMPRODUCT('表九之二（需明确收支对象级次的录入表）'!D$7:D$9*(LEFT('表九之二（需明确收支对象级次的录入表）'!$B$7:$B$9,LEN($H100))=$H100))+SUMPRODUCT('表九之三（其它收支录入表）'!D$6:D$282*(LEFT('表九之三（其它收支录入表）'!$B$6:$B$282,LEN($H100))=$H100))</f>
        <v>0</v>
      </c>
      <c r="K100" s="223">
        <f>SUMPRODUCT('表九之二（需明确收支对象级次的录入表）'!E$7:E$9*(LEFT('表九之二（需明确收支对象级次的录入表）'!$B$7:$B$9,LEN($H100))=$H100))+SUMPRODUCT('表九之三（其它收支录入表）'!E$6:E$282*(LEFT('表九之三（其它收支录入表）'!$B$6:$B$282,LEN($H100))=$H100))</f>
        <v>0</v>
      </c>
      <c r="L100" s="223">
        <f>SUMPRODUCT('表九之二（需明确收支对象级次的录入表）'!I$7:I$9*(LEFT('表九之二（需明确收支对象级次的录入表）'!$B$7:$B$9,LEN($H100))=$H100))+SUMPRODUCT('表九之三（其它收支录入表）'!F$6:F$282*(LEFT('表九之三（其它收支录入表）'!$B$6:$B$282,LEN($H100))=$H100))</f>
        <v>0</v>
      </c>
      <c r="M100" s="167" t="str">
        <f t="shared" si="10"/>
        <v/>
      </c>
      <c r="N100" s="167" t="str">
        <f t="shared" si="11"/>
        <v/>
      </c>
    </row>
    <row r="101" ht="17.1" customHeight="1" spans="1:14">
      <c r="A101" s="140"/>
      <c r="B101" s="140"/>
      <c r="C101" s="215"/>
      <c r="D101" s="169"/>
      <c r="E101" s="169"/>
      <c r="F101" s="230"/>
      <c r="G101" s="230"/>
      <c r="H101" s="140" t="s">
        <v>13583</v>
      </c>
      <c r="I101" s="216" t="s">
        <v>13584</v>
      </c>
      <c r="J101" s="223">
        <f>SUMPRODUCT('表九之二（需明确收支对象级次的录入表）'!D$7:D$9*(LEFT('表九之二（需明确收支对象级次的录入表）'!$B$7:$B$9,LEN($H101))=$H101))+SUMPRODUCT('表九之三（其它收支录入表）'!D$6:D$282*(LEFT('表九之三（其它收支录入表）'!$B$6:$B$282,LEN($H101))=$H101))</f>
        <v>0</v>
      </c>
      <c r="K101" s="223">
        <f>SUMPRODUCT('表九之二（需明确收支对象级次的录入表）'!E$7:E$9*(LEFT('表九之二（需明确收支对象级次的录入表）'!$B$7:$B$9,LEN($H101))=$H101))+SUMPRODUCT('表九之三（其它收支录入表）'!E$6:E$282*(LEFT('表九之三（其它收支录入表）'!$B$6:$B$282,LEN($H101))=$H101))</f>
        <v>0</v>
      </c>
      <c r="L101" s="223">
        <f>SUMPRODUCT('表九之二（需明确收支对象级次的录入表）'!I$7:I$9*(LEFT('表九之二（需明确收支对象级次的录入表）'!$B$7:$B$9,LEN($H101))=$H101))+SUMPRODUCT('表九之三（其它收支录入表）'!F$6:F$282*(LEFT('表九之三（其它收支录入表）'!$B$6:$B$282,LEN($H101))=$H101))</f>
        <v>0</v>
      </c>
      <c r="M101" s="167" t="str">
        <f t="shared" si="10"/>
        <v/>
      </c>
      <c r="N101" s="167" t="str">
        <f t="shared" si="11"/>
        <v/>
      </c>
    </row>
    <row r="102" ht="17.1" customHeight="1" spans="1:14">
      <c r="A102" s="140"/>
      <c r="B102" s="140"/>
      <c r="C102" s="215"/>
      <c r="D102" s="169"/>
      <c r="E102" s="169"/>
      <c r="F102" s="230"/>
      <c r="G102" s="230"/>
      <c r="H102" s="140" t="s">
        <v>13585</v>
      </c>
      <c r="I102" s="216" t="s">
        <v>13586</v>
      </c>
      <c r="J102" s="229">
        <f>SUMPRODUCT('表九之二（需明确收支对象级次的录入表）'!D$7:D$9*(LEFT('表九之二（需明确收支对象级次的录入表）'!$B$7:$B$9,LEN($H102))=$H102))+SUMPRODUCT('表九之三（其它收支录入表）'!D$6:D$282*(LEFT('表九之三（其它收支录入表）'!$B$6:$B$282,LEN($H102))=$H102))</f>
        <v>0</v>
      </c>
      <c r="K102" s="166">
        <f>SUMPRODUCT('表九之二（需明确收支对象级次的录入表）'!E$7:E$9*(LEFT('表九之二（需明确收支对象级次的录入表）'!$B$7:$B$9,LEN($H102))=$H102))+SUMPRODUCT('表九之三（其它收支录入表）'!E$6:E$282*(LEFT('表九之三（其它收支录入表）'!$B$6:$B$282,LEN($H102))=$H102))</f>
        <v>0</v>
      </c>
      <c r="L102" s="166">
        <f>SUMPRODUCT('表九之二（需明确收支对象级次的录入表）'!I$7:I$9*(LEFT('表九之二（需明确收支对象级次的录入表）'!$B$7:$B$9,LEN($H102))=$H102))+SUMPRODUCT('表九之三（其它收支录入表）'!F$6:F$282*(LEFT('表九之三（其它收支录入表）'!$B$6:$B$282,LEN($H102))=$H102))</f>
        <v>0</v>
      </c>
      <c r="M102" s="167" t="str">
        <f t="shared" si="10"/>
        <v/>
      </c>
      <c r="N102" s="167" t="str">
        <f t="shared" si="11"/>
        <v/>
      </c>
    </row>
    <row r="103" ht="17.1" customHeight="1" spans="1:14">
      <c r="A103" s="140"/>
      <c r="B103" s="140"/>
      <c r="C103" s="215"/>
      <c r="D103" s="169"/>
      <c r="E103" s="169"/>
      <c r="F103" s="230"/>
      <c r="G103" s="230"/>
      <c r="H103" s="140" t="s">
        <v>13587</v>
      </c>
      <c r="I103" s="216" t="s">
        <v>13588</v>
      </c>
      <c r="J103" s="229">
        <f>SUMPRODUCT('表九之二（需明确收支对象级次的录入表）'!D$7:D$9*(LEFT('表九之二（需明确收支对象级次的录入表）'!$B$7:$B$9,LEN($H103))=$H103))+SUMPRODUCT('表九之三（其它收支录入表）'!D$6:D$282*(LEFT('表九之三（其它收支录入表）'!$B$6:$B$282,LEN($H103))=$H103))</f>
        <v>0</v>
      </c>
      <c r="K103" s="166">
        <f>SUMPRODUCT('表九之二（需明确收支对象级次的录入表）'!E$7:E$9*(LEFT('表九之二（需明确收支对象级次的录入表）'!$B$7:$B$9,LEN($H103))=$H103))+SUMPRODUCT('表九之三（其它收支录入表）'!E$6:E$282*(LEFT('表九之三（其它收支录入表）'!$B$6:$B$282,LEN($H103))=$H103))</f>
        <v>0</v>
      </c>
      <c r="L103" s="166">
        <f>SUMPRODUCT('表九之二（需明确收支对象级次的录入表）'!I$7:I$9*(LEFT('表九之二（需明确收支对象级次的录入表）'!$B$7:$B$9,LEN($H103))=$H103))+SUMPRODUCT('表九之三（其它收支录入表）'!F$6:F$282*(LEFT('表九之三（其它收支录入表）'!$B$6:$B$282,LEN($H103))=$H103))</f>
        <v>0</v>
      </c>
      <c r="M103" s="167" t="str">
        <f t="shared" si="10"/>
        <v/>
      </c>
      <c r="N103" s="167" t="str">
        <f t="shared" si="11"/>
        <v/>
      </c>
    </row>
    <row r="104" ht="17.1" customHeight="1" spans="1:14">
      <c r="A104" s="140"/>
      <c r="B104" s="140"/>
      <c r="C104" s="215"/>
      <c r="D104" s="169"/>
      <c r="E104" s="169"/>
      <c r="F104" s="230"/>
      <c r="G104" s="230"/>
      <c r="H104" s="140" t="s">
        <v>13589</v>
      </c>
      <c r="I104" s="216" t="s">
        <v>13590</v>
      </c>
      <c r="J104" s="229">
        <f>SUMPRODUCT('表九之二（需明确收支对象级次的录入表）'!D$7:D$9*(LEFT('表九之二（需明确收支对象级次的录入表）'!$B$7:$B$9,LEN($H104))=$H104))+SUMPRODUCT('表九之三（其它收支录入表）'!D$6:D$282*(LEFT('表九之三（其它收支录入表）'!$B$6:$B$282,LEN($H104))=$H104))</f>
        <v>0</v>
      </c>
      <c r="K104" s="166">
        <f>SUMPRODUCT('表九之二（需明确收支对象级次的录入表）'!E$7:E$9*(LEFT('表九之二（需明确收支对象级次的录入表）'!$B$7:$B$9,LEN($H104))=$H104))+SUMPRODUCT('表九之三（其它收支录入表）'!E$6:E$282*(LEFT('表九之三（其它收支录入表）'!$B$6:$B$282,LEN($H104))=$H104))</f>
        <v>0</v>
      </c>
      <c r="L104" s="166">
        <f>SUMPRODUCT('表九之二（需明确收支对象级次的录入表）'!I$7:I$9*(LEFT('表九之二（需明确收支对象级次的录入表）'!$B$7:$B$9,LEN($H104))=$H104))+SUMPRODUCT('表九之三（其它收支录入表）'!F$6:F$282*(LEFT('表九之三（其它收支录入表）'!$B$6:$B$282,LEN($H104))=$H104))</f>
        <v>0</v>
      </c>
      <c r="M104" s="167" t="str">
        <f t="shared" si="10"/>
        <v/>
      </c>
      <c r="N104" s="167" t="str">
        <f t="shared" si="11"/>
        <v/>
      </c>
    </row>
    <row r="105" ht="17.1" customHeight="1" spans="1:14">
      <c r="A105" s="140"/>
      <c r="B105" s="140"/>
      <c r="C105" s="215"/>
      <c r="D105" s="169"/>
      <c r="E105" s="169"/>
      <c r="F105" s="230"/>
      <c r="G105" s="230"/>
      <c r="H105" s="140" t="s">
        <v>13591</v>
      </c>
      <c r="I105" s="140" t="s">
        <v>13592</v>
      </c>
      <c r="J105" s="229">
        <f>SUMPRODUCT('表九之二（需明确收支对象级次的录入表）'!D$7:D$9*(LEFT('表九之二（需明确收支对象级次的录入表）'!$B$7:$B$9,LEN($H105))=$H105))+SUMPRODUCT('表九之三（其它收支录入表）'!D$6:D$282*(LEFT('表九之三（其它收支录入表）'!$B$6:$B$282,LEN($H105))=$H105))</f>
        <v>0</v>
      </c>
      <c r="K105" s="166">
        <f>SUMPRODUCT('表九之二（需明确收支对象级次的录入表）'!E$7:E$9*(LEFT('表九之二（需明确收支对象级次的录入表）'!$B$7:$B$9,LEN($H105))=$H105))+SUMPRODUCT('表九之三（其它收支录入表）'!E$6:E$282*(LEFT('表九之三（其它收支录入表）'!$B$6:$B$282,LEN($H105))=$H105))</f>
        <v>0</v>
      </c>
      <c r="L105" s="166">
        <f>SUMPRODUCT('表九之二（需明确收支对象级次的录入表）'!I$7:I$9*(LEFT('表九之二（需明确收支对象级次的录入表）'!$B$7:$B$9,LEN($H105))=$H105))+SUMPRODUCT('表九之三（其它收支录入表）'!F$6:F$282*(LEFT('表九之三（其它收支录入表）'!$B$6:$B$282,LEN($H105))=$H105))</f>
        <v>0</v>
      </c>
      <c r="M105" s="167" t="str">
        <f t="shared" si="10"/>
        <v/>
      </c>
      <c r="N105" s="167" t="str">
        <f t="shared" si="11"/>
        <v/>
      </c>
    </row>
    <row r="106" ht="17.1" customHeight="1" spans="1:14">
      <c r="A106" s="140"/>
      <c r="B106" s="140"/>
      <c r="C106" s="215"/>
      <c r="D106" s="169"/>
      <c r="E106" s="169"/>
      <c r="F106" s="230"/>
      <c r="G106" s="230"/>
      <c r="H106" s="140" t="s">
        <v>13593</v>
      </c>
      <c r="I106" s="216" t="s">
        <v>13594</v>
      </c>
      <c r="J106" s="223">
        <f>SUMPRODUCT('表九之二（需明确收支对象级次的录入表）'!D$7:D$9*(LEFT('表九之二（需明确收支对象级次的录入表）'!$B$7:$B$9,LEN($H106))=$H106))+SUMPRODUCT('表九之三（其它收支录入表）'!D$6:D$282*(LEFT('表九之三（其它收支录入表）'!$B$6:$B$282,LEN($H106))=$H106))</f>
        <v>0</v>
      </c>
      <c r="K106" s="223">
        <f>SUMPRODUCT('表九之二（需明确收支对象级次的录入表）'!E$7:E$9*(LEFT('表九之二（需明确收支对象级次的录入表）'!$B$7:$B$9,LEN($H106))=$H106))+SUMPRODUCT('表九之三（其它收支录入表）'!E$6:E$282*(LEFT('表九之三（其它收支录入表）'!$B$6:$B$282,LEN($H106))=$H106))</f>
        <v>0</v>
      </c>
      <c r="L106" s="223">
        <f>SUMPRODUCT('表九之二（需明确收支对象级次的录入表）'!I$7:I$9*(LEFT('表九之二（需明确收支对象级次的录入表）'!$B$7:$B$9,LEN($H106))=$H106))+SUMPRODUCT('表九之三（其它收支录入表）'!F$6:F$282*(LEFT('表九之三（其它收支录入表）'!$B$6:$B$282,LEN($H106))=$H106))</f>
        <v>0</v>
      </c>
      <c r="M106" s="167" t="str">
        <f t="shared" si="10"/>
        <v/>
      </c>
      <c r="N106" s="167" t="str">
        <f t="shared" si="11"/>
        <v/>
      </c>
    </row>
    <row r="107" ht="17.1" customHeight="1" spans="1:14">
      <c r="A107" s="140"/>
      <c r="B107" s="140"/>
      <c r="C107" s="215"/>
      <c r="D107" s="169"/>
      <c r="E107" s="169"/>
      <c r="F107" s="230"/>
      <c r="G107" s="230"/>
      <c r="H107" s="140" t="s">
        <v>13595</v>
      </c>
      <c r="I107" s="216" t="s">
        <v>13586</v>
      </c>
      <c r="J107" s="229">
        <f>SUMPRODUCT('表九之二（需明确收支对象级次的录入表）'!D$7:D$9*(LEFT('表九之二（需明确收支对象级次的录入表）'!$B$7:$B$9,LEN($H107))=$H107))+SUMPRODUCT('表九之三（其它收支录入表）'!D$6:D$282*(LEFT('表九之三（其它收支录入表）'!$B$6:$B$282,LEN($H107))=$H107))</f>
        <v>0</v>
      </c>
      <c r="K107" s="166">
        <f>SUMPRODUCT('表九之二（需明确收支对象级次的录入表）'!E$7:E$9*(LEFT('表九之二（需明确收支对象级次的录入表）'!$B$7:$B$9,LEN($H107))=$H107))+SUMPRODUCT('表九之三（其它收支录入表）'!E$6:E$282*(LEFT('表九之三（其它收支录入表）'!$B$6:$B$282,LEN($H107))=$H107))</f>
        <v>0</v>
      </c>
      <c r="L107" s="166">
        <f>SUMPRODUCT('表九之二（需明确收支对象级次的录入表）'!I$7:I$9*(LEFT('表九之二（需明确收支对象级次的录入表）'!$B$7:$B$9,LEN($H107))=$H107))+SUMPRODUCT('表九之三（其它收支录入表）'!F$6:F$282*(LEFT('表九之三（其它收支录入表）'!$B$6:$B$282,LEN($H107))=$H107))</f>
        <v>0</v>
      </c>
      <c r="M107" s="167" t="str">
        <f t="shared" si="10"/>
        <v/>
      </c>
      <c r="N107" s="167" t="str">
        <f t="shared" si="11"/>
        <v/>
      </c>
    </row>
    <row r="108" ht="17.1" customHeight="1" spans="1:14">
      <c r="A108" s="140"/>
      <c r="B108" s="140"/>
      <c r="C108" s="215"/>
      <c r="D108" s="169"/>
      <c r="E108" s="169"/>
      <c r="F108" s="230"/>
      <c r="G108" s="230"/>
      <c r="H108" s="140" t="s">
        <v>13596</v>
      </c>
      <c r="I108" s="216" t="s">
        <v>13588</v>
      </c>
      <c r="J108" s="229">
        <f>SUMPRODUCT('表九之二（需明确收支对象级次的录入表）'!D$7:D$9*(LEFT('表九之二（需明确收支对象级次的录入表）'!$B$7:$B$9,LEN($H108))=$H108))+SUMPRODUCT('表九之三（其它收支录入表）'!D$6:D$282*(LEFT('表九之三（其它收支录入表）'!$B$6:$B$282,LEN($H108))=$H108))</f>
        <v>0</v>
      </c>
      <c r="K108" s="166">
        <f>SUMPRODUCT('表九之二（需明确收支对象级次的录入表）'!E$7:E$9*(LEFT('表九之二（需明确收支对象级次的录入表）'!$B$7:$B$9,LEN($H108))=$H108))+SUMPRODUCT('表九之三（其它收支录入表）'!E$6:E$282*(LEFT('表九之三（其它收支录入表）'!$B$6:$B$282,LEN($H108))=$H108))</f>
        <v>0</v>
      </c>
      <c r="L108" s="166">
        <f>SUMPRODUCT('表九之二（需明确收支对象级次的录入表）'!I$7:I$9*(LEFT('表九之二（需明确收支对象级次的录入表）'!$B$7:$B$9,LEN($H108))=$H108))+SUMPRODUCT('表九之三（其它收支录入表）'!F$6:F$282*(LEFT('表九之三（其它收支录入表）'!$B$6:$B$282,LEN($H108))=$H108))</f>
        <v>0</v>
      </c>
      <c r="M108" s="167" t="str">
        <f t="shared" si="10"/>
        <v/>
      </c>
      <c r="N108" s="167" t="str">
        <f t="shared" si="11"/>
        <v/>
      </c>
    </row>
    <row r="109" ht="17.1" customHeight="1" spans="1:14">
      <c r="A109" s="140"/>
      <c r="B109" s="140"/>
      <c r="C109" s="215"/>
      <c r="D109" s="169"/>
      <c r="E109" s="169"/>
      <c r="F109" s="230"/>
      <c r="G109" s="230"/>
      <c r="H109" s="140" t="s">
        <v>13597</v>
      </c>
      <c r="I109" s="216" t="s">
        <v>13598</v>
      </c>
      <c r="J109" s="229">
        <f>SUMPRODUCT('表九之二（需明确收支对象级次的录入表）'!D$7:D$9*(LEFT('表九之二（需明确收支对象级次的录入表）'!$B$7:$B$9,LEN($H109))=$H109))+SUMPRODUCT('表九之三（其它收支录入表）'!D$6:D$282*(LEFT('表九之三（其它收支录入表）'!$B$6:$B$282,LEN($H109))=$H109))</f>
        <v>0</v>
      </c>
      <c r="K109" s="166">
        <f>SUMPRODUCT('表九之二（需明确收支对象级次的录入表）'!E$7:E$9*(LEFT('表九之二（需明确收支对象级次的录入表）'!$B$7:$B$9,LEN($H109))=$H109))+SUMPRODUCT('表九之三（其它收支录入表）'!E$6:E$282*(LEFT('表九之三（其它收支录入表）'!$B$6:$B$282,LEN($H109))=$H109))</f>
        <v>0</v>
      </c>
      <c r="L109" s="166">
        <f>SUMPRODUCT('表九之二（需明确收支对象级次的录入表）'!I$7:I$9*(LEFT('表九之二（需明确收支对象级次的录入表）'!$B$7:$B$9,LEN($H109))=$H109))+SUMPRODUCT('表九之三（其它收支录入表）'!F$6:F$282*(LEFT('表九之三（其它收支录入表）'!$B$6:$B$282,LEN($H109))=$H109))</f>
        <v>0</v>
      </c>
      <c r="M109" s="167" t="str">
        <f t="shared" si="10"/>
        <v/>
      </c>
      <c r="N109" s="167" t="str">
        <f t="shared" si="11"/>
        <v/>
      </c>
    </row>
    <row r="110" ht="17.1" customHeight="1" spans="1:14">
      <c r="A110" s="140"/>
      <c r="B110" s="140"/>
      <c r="C110" s="215"/>
      <c r="D110" s="169"/>
      <c r="E110" s="169"/>
      <c r="F110" s="230"/>
      <c r="G110" s="230"/>
      <c r="H110" s="140" t="s">
        <v>13599</v>
      </c>
      <c r="I110" s="216" t="s">
        <v>13600</v>
      </c>
      <c r="J110" s="229">
        <f>SUMPRODUCT('表九之二（需明确收支对象级次的录入表）'!D$7:D$9*(LEFT('表九之二（需明确收支对象级次的录入表）'!$B$7:$B$9,LEN($H110))=$H110))+SUMPRODUCT('表九之三（其它收支录入表）'!D$6:D$282*(LEFT('表九之三（其它收支录入表）'!$B$6:$B$282,LEN($H110))=$H110))</f>
        <v>0</v>
      </c>
      <c r="K110" s="166">
        <f>SUMPRODUCT('表九之二（需明确收支对象级次的录入表）'!E$7:E$9*(LEFT('表九之二（需明确收支对象级次的录入表）'!$B$7:$B$9,LEN($H110))=$H110))+SUMPRODUCT('表九之三（其它收支录入表）'!E$6:E$282*(LEFT('表九之三（其它收支录入表）'!$B$6:$B$282,LEN($H110))=$H110))</f>
        <v>0</v>
      </c>
      <c r="L110" s="166">
        <f>SUMPRODUCT('表九之二（需明确收支对象级次的录入表）'!I$7:I$9*(LEFT('表九之二（需明确收支对象级次的录入表）'!$B$7:$B$9,LEN($H110))=$H110))+SUMPRODUCT('表九之三（其它收支录入表）'!F$6:F$282*(LEFT('表九之三（其它收支录入表）'!$B$6:$B$282,LEN($H110))=$H110))</f>
        <v>0</v>
      </c>
      <c r="M110" s="167" t="str">
        <f t="shared" si="10"/>
        <v/>
      </c>
      <c r="N110" s="167" t="str">
        <f t="shared" si="11"/>
        <v/>
      </c>
    </row>
    <row r="111" ht="17.1" customHeight="1" spans="1:14">
      <c r="A111" s="140"/>
      <c r="B111" s="140"/>
      <c r="C111" s="215"/>
      <c r="D111" s="169"/>
      <c r="E111" s="169"/>
      <c r="F111" s="230"/>
      <c r="G111" s="230"/>
      <c r="H111" s="140" t="s">
        <v>13601</v>
      </c>
      <c r="I111" s="216" t="s">
        <v>13602</v>
      </c>
      <c r="J111" s="223">
        <f>SUMPRODUCT('表九之二（需明确收支对象级次的录入表）'!D$7:D$9*(LEFT('表九之二（需明确收支对象级次的录入表）'!$B$7:$B$9,LEN($H111))=$H111))+SUMPRODUCT('表九之三（其它收支录入表）'!D$6:D$282*(LEFT('表九之三（其它收支录入表）'!$B$6:$B$282,LEN($H111))=$H111))</f>
        <v>0</v>
      </c>
      <c r="K111" s="223">
        <f>SUMPRODUCT('表九之二（需明确收支对象级次的录入表）'!E$7:E$9*(LEFT('表九之二（需明确收支对象级次的录入表）'!$B$7:$B$9,LEN($H111))=$H111))+SUMPRODUCT('表九之三（其它收支录入表）'!E$6:E$282*(LEFT('表九之三（其它收支录入表）'!$B$6:$B$282,LEN($H111))=$H111))</f>
        <v>0</v>
      </c>
      <c r="L111" s="223">
        <f>SUMPRODUCT('表九之二（需明确收支对象级次的录入表）'!I$7:I$9*(LEFT('表九之二（需明确收支对象级次的录入表）'!$B$7:$B$9,LEN($H111))=$H111))+SUMPRODUCT('表九之三（其它收支录入表）'!F$6:F$282*(LEFT('表九之三（其它收支录入表）'!$B$6:$B$282,LEN($H111))=$H111))</f>
        <v>0</v>
      </c>
      <c r="M111" s="167" t="str">
        <f t="shared" si="10"/>
        <v/>
      </c>
      <c r="N111" s="167" t="str">
        <f t="shared" si="11"/>
        <v/>
      </c>
    </row>
    <row r="112" ht="17.1" customHeight="1" spans="1:14">
      <c r="A112" s="140"/>
      <c r="B112" s="140"/>
      <c r="C112" s="215"/>
      <c r="D112" s="169"/>
      <c r="E112" s="169"/>
      <c r="F112" s="230"/>
      <c r="G112" s="230"/>
      <c r="H112" s="140" t="s">
        <v>13603</v>
      </c>
      <c r="I112" s="216" t="s">
        <v>13604</v>
      </c>
      <c r="J112" s="229">
        <f>SUMPRODUCT('表九之二（需明确收支对象级次的录入表）'!D$7:D$9*(LEFT('表九之二（需明确收支对象级次的录入表）'!$B$7:$B$9,LEN($H112))=$H112))+SUMPRODUCT('表九之三（其它收支录入表）'!D$6:D$282*(LEFT('表九之三（其它收支录入表）'!$B$6:$B$282,LEN($H112))=$H112))</f>
        <v>0</v>
      </c>
      <c r="K112" s="166">
        <f>SUMPRODUCT('表九之二（需明确收支对象级次的录入表）'!E$7:E$9*(LEFT('表九之二（需明确收支对象级次的录入表）'!$B$7:$B$9,LEN($H112))=$H112))+SUMPRODUCT('表九之三（其它收支录入表）'!E$6:E$282*(LEFT('表九之三（其它收支录入表）'!$B$6:$B$282,LEN($H112))=$H112))</f>
        <v>0</v>
      </c>
      <c r="L112" s="166">
        <f>SUMPRODUCT('表九之二（需明确收支对象级次的录入表）'!I$7:I$9*(LEFT('表九之二（需明确收支对象级次的录入表）'!$B$7:$B$9,LEN($H112))=$H112))+SUMPRODUCT('表九之三（其它收支录入表）'!F$6:F$282*(LEFT('表九之三（其它收支录入表）'!$B$6:$B$282,LEN($H112))=$H112))</f>
        <v>0</v>
      </c>
      <c r="M112" s="167" t="str">
        <f t="shared" si="10"/>
        <v/>
      </c>
      <c r="N112" s="167" t="str">
        <f t="shared" si="11"/>
        <v/>
      </c>
    </row>
    <row r="113" ht="17.1" customHeight="1" spans="1:14">
      <c r="A113" s="140"/>
      <c r="B113" s="140"/>
      <c r="C113" s="215"/>
      <c r="D113" s="169"/>
      <c r="E113" s="169"/>
      <c r="F113" s="230"/>
      <c r="G113" s="230"/>
      <c r="H113" s="140" t="s">
        <v>13605</v>
      </c>
      <c r="I113" s="216" t="s">
        <v>13606</v>
      </c>
      <c r="J113" s="229">
        <f>SUMPRODUCT('表九之二（需明确收支对象级次的录入表）'!D$7:D$9*(LEFT('表九之二（需明确收支对象级次的录入表）'!$B$7:$B$9,LEN($H113))=$H113))+SUMPRODUCT('表九之三（其它收支录入表）'!D$6:D$282*(LEFT('表九之三（其它收支录入表）'!$B$6:$B$282,LEN($H113))=$H113))</f>
        <v>0</v>
      </c>
      <c r="K113" s="166">
        <f>SUMPRODUCT('表九之二（需明确收支对象级次的录入表）'!E$7:E$9*(LEFT('表九之二（需明确收支对象级次的录入表）'!$B$7:$B$9,LEN($H113))=$H113))+SUMPRODUCT('表九之三（其它收支录入表）'!E$6:E$282*(LEFT('表九之三（其它收支录入表）'!$B$6:$B$282,LEN($H113))=$H113))</f>
        <v>0</v>
      </c>
      <c r="L113" s="166">
        <f>SUMPRODUCT('表九之二（需明确收支对象级次的录入表）'!I$7:I$9*(LEFT('表九之二（需明确收支对象级次的录入表）'!$B$7:$B$9,LEN($H113))=$H113))+SUMPRODUCT('表九之三（其它收支录入表）'!F$6:F$282*(LEFT('表九之三（其它收支录入表）'!$B$6:$B$282,LEN($H113))=$H113))</f>
        <v>0</v>
      </c>
      <c r="M113" s="167" t="str">
        <f t="shared" si="10"/>
        <v/>
      </c>
      <c r="N113" s="167" t="str">
        <f t="shared" si="11"/>
        <v/>
      </c>
    </row>
    <row r="114" ht="17.1" customHeight="1" spans="1:14">
      <c r="A114" s="140"/>
      <c r="B114" s="140"/>
      <c r="C114" s="215"/>
      <c r="D114" s="169"/>
      <c r="E114" s="169"/>
      <c r="F114" s="230"/>
      <c r="G114" s="230"/>
      <c r="H114" s="140" t="s">
        <v>13607</v>
      </c>
      <c r="I114" s="216" t="s">
        <v>13608</v>
      </c>
      <c r="J114" s="229">
        <f>SUMPRODUCT('表九之二（需明确收支对象级次的录入表）'!D$7:D$9*(LEFT('表九之二（需明确收支对象级次的录入表）'!$B$7:$B$9,LEN($H114))=$H114))+SUMPRODUCT('表九之三（其它收支录入表）'!D$6:D$282*(LEFT('表九之三（其它收支录入表）'!$B$6:$B$282,LEN($H114))=$H114))</f>
        <v>0</v>
      </c>
      <c r="K114" s="166">
        <f>SUMPRODUCT('表九之二（需明确收支对象级次的录入表）'!E$7:E$9*(LEFT('表九之二（需明确收支对象级次的录入表）'!$B$7:$B$9,LEN($H114))=$H114))+SUMPRODUCT('表九之三（其它收支录入表）'!E$6:E$282*(LEFT('表九之三（其它收支录入表）'!$B$6:$B$282,LEN($H114))=$H114))</f>
        <v>0</v>
      </c>
      <c r="L114" s="166">
        <f>SUMPRODUCT('表九之二（需明确收支对象级次的录入表）'!I$7:I$9*(LEFT('表九之二（需明确收支对象级次的录入表）'!$B$7:$B$9,LEN($H114))=$H114))+SUMPRODUCT('表九之三（其它收支录入表）'!F$6:F$282*(LEFT('表九之三（其它收支录入表）'!$B$6:$B$282,LEN($H114))=$H114))</f>
        <v>0</v>
      </c>
      <c r="M114" s="167" t="str">
        <f t="shared" si="10"/>
        <v/>
      </c>
      <c r="N114" s="167" t="str">
        <f t="shared" si="11"/>
        <v/>
      </c>
    </row>
    <row r="115" ht="17.1" customHeight="1" spans="1:14">
      <c r="A115" s="140"/>
      <c r="B115" s="140"/>
      <c r="C115" s="215"/>
      <c r="D115" s="169"/>
      <c r="E115" s="169"/>
      <c r="F115" s="230"/>
      <c r="G115" s="230"/>
      <c r="H115" s="140" t="s">
        <v>13609</v>
      </c>
      <c r="I115" s="216" t="s">
        <v>13610</v>
      </c>
      <c r="J115" s="229">
        <f>SUMPRODUCT('表九之二（需明确收支对象级次的录入表）'!D$7:D$9*(LEFT('表九之二（需明确收支对象级次的录入表）'!$B$7:$B$9,LEN($H115))=$H115))+SUMPRODUCT('表九之三（其它收支录入表）'!D$6:D$282*(LEFT('表九之三（其它收支录入表）'!$B$6:$B$282,LEN($H115))=$H115))</f>
        <v>0</v>
      </c>
      <c r="K115" s="166">
        <f>SUMPRODUCT('表九之二（需明确收支对象级次的录入表）'!E$7:E$9*(LEFT('表九之二（需明确收支对象级次的录入表）'!$B$7:$B$9,LEN($H115))=$H115))+SUMPRODUCT('表九之三（其它收支录入表）'!E$6:E$282*(LEFT('表九之三（其它收支录入表）'!$B$6:$B$282,LEN($H115))=$H115))</f>
        <v>0</v>
      </c>
      <c r="L115" s="166">
        <f>SUMPRODUCT('表九之二（需明确收支对象级次的录入表）'!I$7:I$9*(LEFT('表九之二（需明确收支对象级次的录入表）'!$B$7:$B$9,LEN($H115))=$H115))+SUMPRODUCT('表九之三（其它收支录入表）'!F$6:F$282*(LEFT('表九之三（其它收支录入表）'!$B$6:$B$282,LEN($H115))=$H115))</f>
        <v>0</v>
      </c>
      <c r="M115" s="167" t="str">
        <f t="shared" si="10"/>
        <v/>
      </c>
      <c r="N115" s="167" t="str">
        <f t="shared" si="11"/>
        <v/>
      </c>
    </row>
    <row r="116" ht="17.1" customHeight="1" spans="1:14">
      <c r="A116" s="140"/>
      <c r="B116" s="140"/>
      <c r="C116" s="215"/>
      <c r="D116" s="169"/>
      <c r="E116" s="169"/>
      <c r="F116" s="230"/>
      <c r="G116" s="230"/>
      <c r="H116" s="140" t="s">
        <v>13611</v>
      </c>
      <c r="I116" s="216" t="s">
        <v>13612</v>
      </c>
      <c r="J116" s="223">
        <f>SUMPRODUCT('表九之二（需明确收支对象级次的录入表）'!D$7:D$9*(LEFT('表九之二（需明确收支对象级次的录入表）'!$B$7:$B$9,LEN($H116))=$H116))+SUMPRODUCT('表九之三（其它收支录入表）'!D$6:D$282*(LEFT('表九之三（其它收支录入表）'!$B$6:$B$282,LEN($H116))=$H116))</f>
        <v>0</v>
      </c>
      <c r="K116" s="223">
        <f>SUMPRODUCT('表九之二（需明确收支对象级次的录入表）'!E$7:E$9*(LEFT('表九之二（需明确收支对象级次的录入表）'!$B$7:$B$9,LEN($H116))=$H116))+SUMPRODUCT('表九之三（其它收支录入表）'!E$6:E$282*(LEFT('表九之三（其它收支录入表）'!$B$6:$B$282,LEN($H116))=$H116))</f>
        <v>0</v>
      </c>
      <c r="L116" s="223">
        <f>SUMPRODUCT('表九之二（需明确收支对象级次的录入表）'!I$7:I$9*(LEFT('表九之二（需明确收支对象级次的录入表）'!$B$7:$B$9,LEN($H116))=$H116))+SUMPRODUCT('表九之三（其它收支录入表）'!F$6:F$282*(LEFT('表九之三（其它收支录入表）'!$B$6:$B$282,LEN($H116))=$H116))</f>
        <v>0</v>
      </c>
      <c r="M116" s="167" t="str">
        <f t="shared" si="10"/>
        <v/>
      </c>
      <c r="N116" s="167" t="str">
        <f t="shared" si="11"/>
        <v/>
      </c>
    </row>
    <row r="117" ht="17.1" customHeight="1" spans="1:14">
      <c r="A117" s="140"/>
      <c r="B117" s="140"/>
      <c r="C117" s="215"/>
      <c r="D117" s="169"/>
      <c r="E117" s="169"/>
      <c r="F117" s="230"/>
      <c r="G117" s="230"/>
      <c r="H117" s="140" t="s">
        <v>13613</v>
      </c>
      <c r="I117" s="140" t="s">
        <v>13586</v>
      </c>
      <c r="J117" s="229">
        <f>SUMPRODUCT('表九之二（需明确收支对象级次的录入表）'!D$7:D$9*(LEFT('表九之二（需明确收支对象级次的录入表）'!$B$7:$B$9,LEN($H117))=$H117))+SUMPRODUCT('表九之三（其它收支录入表）'!D$6:D$282*(LEFT('表九之三（其它收支录入表）'!$B$6:$B$282,LEN($H117))=$H117))</f>
        <v>0</v>
      </c>
      <c r="K117" s="166">
        <f>SUMPRODUCT('表九之二（需明确收支对象级次的录入表）'!E$7:E$9*(LEFT('表九之二（需明确收支对象级次的录入表）'!$B$7:$B$9,LEN($H117))=$H117))+SUMPRODUCT('表九之三（其它收支录入表）'!E$6:E$282*(LEFT('表九之三（其它收支录入表）'!$B$6:$B$282,LEN($H117))=$H117))</f>
        <v>0</v>
      </c>
      <c r="L117" s="166">
        <f>SUMPRODUCT('表九之二（需明确收支对象级次的录入表）'!I$7:I$9*(LEFT('表九之二（需明确收支对象级次的录入表）'!$B$7:$B$9,LEN($H117))=$H117))+SUMPRODUCT('表九之三（其它收支录入表）'!F$6:F$282*(LEFT('表九之三（其它收支录入表）'!$B$6:$B$282,LEN($H117))=$H117))</f>
        <v>0</v>
      </c>
      <c r="M117" s="167" t="str">
        <f t="shared" si="10"/>
        <v/>
      </c>
      <c r="N117" s="167" t="str">
        <f t="shared" si="11"/>
        <v/>
      </c>
    </row>
    <row r="118" ht="17.1" customHeight="1" spans="1:14">
      <c r="A118" s="140"/>
      <c r="B118" s="140"/>
      <c r="C118" s="215"/>
      <c r="D118" s="169"/>
      <c r="E118" s="169"/>
      <c r="F118" s="230"/>
      <c r="G118" s="230"/>
      <c r="H118" s="140" t="s">
        <v>13614</v>
      </c>
      <c r="I118" s="140" t="s">
        <v>13615</v>
      </c>
      <c r="J118" s="229">
        <f>SUMPRODUCT('表九之二（需明确收支对象级次的录入表）'!D$7:D$9*(LEFT('表九之二（需明确收支对象级次的录入表）'!$B$7:$B$9,LEN($H118))=$H118))+SUMPRODUCT('表九之三（其它收支录入表）'!D$6:D$282*(LEFT('表九之三（其它收支录入表）'!$B$6:$B$282,LEN($H118))=$H118))</f>
        <v>0</v>
      </c>
      <c r="K118" s="166">
        <f>SUMPRODUCT('表九之二（需明确收支对象级次的录入表）'!E$7:E$9*(LEFT('表九之二（需明确收支对象级次的录入表）'!$B$7:$B$9,LEN($H118))=$H118))+SUMPRODUCT('表九之三（其它收支录入表）'!E$6:E$282*(LEFT('表九之三（其它收支录入表）'!$B$6:$B$282,LEN($H118))=$H118))</f>
        <v>0</v>
      </c>
      <c r="L118" s="166">
        <f>SUMPRODUCT('表九之二（需明确收支对象级次的录入表）'!I$7:I$9*(LEFT('表九之二（需明确收支对象级次的录入表）'!$B$7:$B$9,LEN($H118))=$H118))+SUMPRODUCT('表九之三（其它收支录入表）'!F$6:F$282*(LEFT('表九之三（其它收支录入表）'!$B$6:$B$282,LEN($H118))=$H118))</f>
        <v>0</v>
      </c>
      <c r="M118" s="167" t="str">
        <f t="shared" si="10"/>
        <v/>
      </c>
      <c r="N118" s="167" t="str">
        <f t="shared" si="11"/>
        <v/>
      </c>
    </row>
    <row r="119" ht="17.1" customHeight="1" spans="1:14">
      <c r="A119" s="140"/>
      <c r="B119" s="140"/>
      <c r="C119" s="215"/>
      <c r="D119" s="169"/>
      <c r="E119" s="169"/>
      <c r="F119" s="230"/>
      <c r="G119" s="230"/>
      <c r="H119" s="140" t="s">
        <v>13616</v>
      </c>
      <c r="I119" s="140" t="s">
        <v>13617</v>
      </c>
      <c r="J119" s="223">
        <f>SUMPRODUCT('表九之二（需明确收支对象级次的录入表）'!D$7:D$9*(LEFT('表九之二（需明确收支对象级次的录入表）'!$B$7:$B$9,LEN($H119))=$H119))+SUMPRODUCT('表九之三（其它收支录入表）'!D$6:D$282*(LEFT('表九之三（其它收支录入表）'!$B$6:$B$282,LEN($H119))=$H119))</f>
        <v>0</v>
      </c>
      <c r="K119" s="223">
        <f>SUMPRODUCT('表九之二（需明确收支对象级次的录入表）'!E$7:E$9*(LEFT('表九之二（需明确收支对象级次的录入表）'!$B$7:$B$9,LEN($H119))=$H119))+SUMPRODUCT('表九之三（其它收支录入表）'!E$6:E$282*(LEFT('表九之三（其它收支录入表）'!$B$6:$B$282,LEN($H119))=$H119))</f>
        <v>0</v>
      </c>
      <c r="L119" s="223">
        <f>SUMPRODUCT('表九之二（需明确收支对象级次的录入表）'!I$7:I$9*(LEFT('表九之二（需明确收支对象级次的录入表）'!$B$7:$B$9,LEN($H119))=$H119))+SUMPRODUCT('表九之三（其它收支录入表）'!F$6:F$282*(LEFT('表九之三（其它收支录入表）'!$B$6:$B$282,LEN($H119))=$H119))</f>
        <v>0</v>
      </c>
      <c r="M119" s="167" t="str">
        <f t="shared" si="10"/>
        <v/>
      </c>
      <c r="N119" s="167" t="str">
        <f t="shared" si="11"/>
        <v/>
      </c>
    </row>
    <row r="120" ht="17.1" customHeight="1" spans="1:14">
      <c r="A120" s="140"/>
      <c r="B120" s="140"/>
      <c r="C120" s="215"/>
      <c r="D120" s="169"/>
      <c r="E120" s="169"/>
      <c r="F120" s="230"/>
      <c r="G120" s="230"/>
      <c r="H120" s="140" t="s">
        <v>13618</v>
      </c>
      <c r="I120" s="140" t="s">
        <v>13604</v>
      </c>
      <c r="J120" s="229">
        <f>SUMPRODUCT('表九之二（需明确收支对象级次的录入表）'!D$7:D$9*(LEFT('表九之二（需明确收支对象级次的录入表）'!$B$7:$B$9,LEN($H120))=$H120))+SUMPRODUCT('表九之三（其它收支录入表）'!D$6:D$282*(LEFT('表九之三（其它收支录入表）'!$B$6:$B$282,LEN($H120))=$H120))</f>
        <v>0</v>
      </c>
      <c r="K120" s="166">
        <f>SUMPRODUCT('表九之二（需明确收支对象级次的录入表）'!E$7:E$9*(LEFT('表九之二（需明确收支对象级次的录入表）'!$B$7:$B$9,LEN($H120))=$H120))+SUMPRODUCT('表九之三（其它收支录入表）'!E$6:E$282*(LEFT('表九之三（其它收支录入表）'!$B$6:$B$282,LEN($H120))=$H120))</f>
        <v>0</v>
      </c>
      <c r="L120" s="166">
        <f>SUMPRODUCT('表九之二（需明确收支对象级次的录入表）'!I$7:I$9*(LEFT('表九之二（需明确收支对象级次的录入表）'!$B$7:$B$9,LEN($H120))=$H120))+SUMPRODUCT('表九之三（其它收支录入表）'!F$6:F$282*(LEFT('表九之三（其它收支录入表）'!$B$6:$B$282,LEN($H120))=$H120))</f>
        <v>0</v>
      </c>
      <c r="M120" s="167" t="str">
        <f t="shared" si="10"/>
        <v/>
      </c>
      <c r="N120" s="167" t="str">
        <f t="shared" si="11"/>
        <v/>
      </c>
    </row>
    <row r="121" ht="17.1" customHeight="1" spans="1:14">
      <c r="A121" s="140"/>
      <c r="B121" s="140"/>
      <c r="C121" s="215"/>
      <c r="D121" s="169"/>
      <c r="E121" s="169"/>
      <c r="F121" s="230"/>
      <c r="G121" s="230"/>
      <c r="H121" s="140" t="s">
        <v>13619</v>
      </c>
      <c r="I121" s="140" t="s">
        <v>13620</v>
      </c>
      <c r="J121" s="229">
        <f>SUMPRODUCT('表九之二（需明确收支对象级次的录入表）'!D$7:D$9*(LEFT('表九之二（需明确收支对象级次的录入表）'!$B$7:$B$9,LEN($H121))=$H121))+SUMPRODUCT('表九之三（其它收支录入表）'!D$6:D$282*(LEFT('表九之三（其它收支录入表）'!$B$6:$B$282,LEN($H121))=$H121))</f>
        <v>0</v>
      </c>
      <c r="K121" s="166">
        <f>SUMPRODUCT('表九之二（需明确收支对象级次的录入表）'!E$7:E$9*(LEFT('表九之二（需明确收支对象级次的录入表）'!$B$7:$B$9,LEN($H121))=$H121))+SUMPRODUCT('表九之三（其它收支录入表）'!E$6:E$282*(LEFT('表九之三（其它收支录入表）'!$B$6:$B$282,LEN($H121))=$H121))</f>
        <v>0</v>
      </c>
      <c r="L121" s="166">
        <f>SUMPRODUCT('表九之二（需明确收支对象级次的录入表）'!I$7:I$9*(LEFT('表九之二（需明确收支对象级次的录入表）'!$B$7:$B$9,LEN($H121))=$H121))+SUMPRODUCT('表九之三（其它收支录入表）'!F$6:F$282*(LEFT('表九之三（其它收支录入表）'!$B$6:$B$282,LEN($H121))=$H121))</f>
        <v>0</v>
      </c>
      <c r="M121" s="167" t="str">
        <f t="shared" si="10"/>
        <v/>
      </c>
      <c r="N121" s="167" t="str">
        <f t="shared" si="11"/>
        <v/>
      </c>
    </row>
    <row r="122" ht="17.1" customHeight="1" spans="1:14">
      <c r="A122" s="140"/>
      <c r="B122" s="140"/>
      <c r="C122" s="215"/>
      <c r="D122" s="169"/>
      <c r="E122" s="169"/>
      <c r="F122" s="230"/>
      <c r="G122" s="230"/>
      <c r="H122" s="140" t="s">
        <v>13621</v>
      </c>
      <c r="I122" s="140" t="s">
        <v>13608</v>
      </c>
      <c r="J122" s="229">
        <f>SUMPRODUCT('表九之二（需明确收支对象级次的录入表）'!D$7:D$9*(LEFT('表九之二（需明确收支对象级次的录入表）'!$B$7:$B$9,LEN($H122))=$H122))+SUMPRODUCT('表九之三（其它收支录入表）'!D$6:D$282*(LEFT('表九之三（其它收支录入表）'!$B$6:$B$282,LEN($H122))=$H122))</f>
        <v>0</v>
      </c>
      <c r="K122" s="166">
        <f>SUMPRODUCT('表九之二（需明确收支对象级次的录入表）'!E$7:E$9*(LEFT('表九之二（需明确收支对象级次的录入表）'!$B$7:$B$9,LEN($H122))=$H122))+SUMPRODUCT('表九之三（其它收支录入表）'!E$6:E$282*(LEFT('表九之三（其它收支录入表）'!$B$6:$B$282,LEN($H122))=$H122))</f>
        <v>0</v>
      </c>
      <c r="L122" s="166">
        <f>SUMPRODUCT('表九之二（需明确收支对象级次的录入表）'!I$7:I$9*(LEFT('表九之二（需明确收支对象级次的录入表）'!$B$7:$B$9,LEN($H122))=$H122))+SUMPRODUCT('表九之三（其它收支录入表）'!F$6:F$282*(LEFT('表九之三（其它收支录入表）'!$B$6:$B$282,LEN($H122))=$H122))</f>
        <v>0</v>
      </c>
      <c r="M122" s="167" t="str">
        <f t="shared" si="10"/>
        <v/>
      </c>
      <c r="N122" s="167" t="str">
        <f t="shared" si="11"/>
        <v/>
      </c>
    </row>
    <row r="123" ht="17.1" customHeight="1" spans="1:14">
      <c r="A123" s="140"/>
      <c r="B123" s="140"/>
      <c r="C123" s="215"/>
      <c r="D123" s="169"/>
      <c r="E123" s="169"/>
      <c r="F123" s="230"/>
      <c r="G123" s="230"/>
      <c r="H123" s="140" t="s">
        <v>13622</v>
      </c>
      <c r="I123" s="140" t="s">
        <v>13623</v>
      </c>
      <c r="J123" s="229">
        <f>SUMPRODUCT('表九之二（需明确收支对象级次的录入表）'!D$7:D$9*(LEFT('表九之二（需明确收支对象级次的录入表）'!$B$7:$B$9,LEN($H123))=$H123))+SUMPRODUCT('表九之三（其它收支录入表）'!D$6:D$282*(LEFT('表九之三（其它收支录入表）'!$B$6:$B$282,LEN($H123))=$H123))</f>
        <v>0</v>
      </c>
      <c r="K123" s="166">
        <f>SUMPRODUCT('表九之二（需明确收支对象级次的录入表）'!E$7:E$9*(LEFT('表九之二（需明确收支对象级次的录入表）'!$B$7:$B$9,LEN($H123))=$H123))+SUMPRODUCT('表九之三（其它收支录入表）'!E$6:E$282*(LEFT('表九之三（其它收支录入表）'!$B$6:$B$282,LEN($H123))=$H123))</f>
        <v>0</v>
      </c>
      <c r="L123" s="166">
        <f>SUMPRODUCT('表九之二（需明确收支对象级次的录入表）'!I$7:I$9*(LEFT('表九之二（需明确收支对象级次的录入表）'!$B$7:$B$9,LEN($H123))=$H123))+SUMPRODUCT('表九之三（其它收支录入表）'!F$6:F$282*(LEFT('表九之三（其它收支录入表）'!$B$6:$B$282,LEN($H123))=$H123))</f>
        <v>0</v>
      </c>
      <c r="M123" s="167" t="str">
        <f t="shared" si="10"/>
        <v/>
      </c>
      <c r="N123" s="167" t="str">
        <f t="shared" si="11"/>
        <v/>
      </c>
    </row>
    <row r="124" ht="17.1" customHeight="1" spans="1:14">
      <c r="A124" s="140"/>
      <c r="B124" s="140"/>
      <c r="C124" s="215"/>
      <c r="D124" s="169"/>
      <c r="E124" s="169"/>
      <c r="F124" s="230"/>
      <c r="G124" s="230"/>
      <c r="H124" s="140" t="s">
        <v>13624</v>
      </c>
      <c r="I124" s="231" t="s">
        <v>13625</v>
      </c>
      <c r="J124" s="223">
        <f>SUMPRODUCT('表九之二（需明确收支对象级次的录入表）'!D$7:D$9*(LEFT('表九之二（需明确收支对象级次的录入表）'!$B$7:$B$9,LEN($H124))=$H124))+SUMPRODUCT('表九之三（其它收支录入表）'!D$6:D$282*(LEFT('表九之三（其它收支录入表）'!$B$6:$B$282,LEN($H124))=$H124))</f>
        <v>0</v>
      </c>
      <c r="K124" s="223">
        <f>SUMPRODUCT('表九之二（需明确收支对象级次的录入表）'!E$7:E$9*(LEFT('表九之二（需明确收支对象级次的录入表）'!$B$7:$B$9,LEN($H124))=$H124))+SUMPRODUCT('表九之三（其它收支录入表）'!E$6:E$282*(LEFT('表九之三（其它收支录入表）'!$B$6:$B$282,LEN($H124))=$H124))</f>
        <v>0</v>
      </c>
      <c r="L124" s="223">
        <f>SUMPRODUCT('表九之二（需明确收支对象级次的录入表）'!I$7:I$9*(LEFT('表九之二（需明确收支对象级次的录入表）'!$B$7:$B$9,LEN($H124))=$H124))+SUMPRODUCT('表九之三（其它收支录入表）'!F$6:F$282*(LEFT('表九之三（其它收支录入表）'!$B$6:$B$282,LEN($H124))=$H124))</f>
        <v>0</v>
      </c>
      <c r="M124" s="167" t="str">
        <f t="shared" si="10"/>
        <v/>
      </c>
      <c r="N124" s="167" t="str">
        <f t="shared" si="11"/>
        <v/>
      </c>
    </row>
    <row r="125" ht="17.1" customHeight="1" spans="1:14">
      <c r="A125" s="140"/>
      <c r="B125" s="140"/>
      <c r="C125" s="215"/>
      <c r="D125" s="169"/>
      <c r="E125" s="169"/>
      <c r="F125" s="230"/>
      <c r="G125" s="230"/>
      <c r="H125" s="452" t="s">
        <v>13626</v>
      </c>
      <c r="I125" s="231" t="s">
        <v>13627</v>
      </c>
      <c r="J125" s="229">
        <f>SUMPRODUCT('表九之二（需明确收支对象级次的录入表）'!D$7:D$9*(LEFT('表九之二（需明确收支对象级次的录入表）'!$B$7:$B$9,LEN($H125))=$H125))+SUMPRODUCT('表九之三（其它收支录入表）'!D$6:D$282*(LEFT('表九之三（其它收支录入表）'!$B$6:$B$282,LEN($H125))=$H125))</f>
        <v>0</v>
      </c>
      <c r="K125" s="166">
        <f>SUMPRODUCT('表九之二（需明确收支对象级次的录入表）'!E$7:E$9*(LEFT('表九之二（需明确收支对象级次的录入表）'!$B$7:$B$9,LEN($H125))=$H125))+SUMPRODUCT('表九之三（其它收支录入表）'!E$6:E$282*(LEFT('表九之三（其它收支录入表）'!$B$6:$B$282,LEN($H125))=$H125))</f>
        <v>0</v>
      </c>
      <c r="L125" s="166">
        <f>SUMPRODUCT('表九之二（需明确收支对象级次的录入表）'!I$7:I$9*(LEFT('表九之二（需明确收支对象级次的录入表）'!$B$7:$B$9,LEN($H125))=$H125))+SUMPRODUCT('表九之三（其它收支录入表）'!F$6:F$282*(LEFT('表九之三（其它收支录入表）'!$B$6:$B$282,LEN($H125))=$H125))</f>
        <v>0</v>
      </c>
      <c r="M125" s="167" t="str">
        <f t="shared" si="10"/>
        <v/>
      </c>
      <c r="N125" s="167" t="str">
        <f t="shared" si="11"/>
        <v/>
      </c>
    </row>
    <row r="126" ht="17.1" customHeight="1" spans="1:14">
      <c r="A126" s="140"/>
      <c r="B126" s="140"/>
      <c r="C126" s="215"/>
      <c r="D126" s="169"/>
      <c r="E126" s="169"/>
      <c r="F126" s="230"/>
      <c r="G126" s="230"/>
      <c r="H126" s="452" t="s">
        <v>13628</v>
      </c>
      <c r="I126" s="231" t="s">
        <v>13629</v>
      </c>
      <c r="J126" s="229">
        <f>SUMPRODUCT('表九之二（需明确收支对象级次的录入表）'!D$7:D$9*(LEFT('表九之二（需明确收支对象级次的录入表）'!$B$7:$B$9,LEN($H126))=$H126))+SUMPRODUCT('表九之三（其它收支录入表）'!D$6:D$282*(LEFT('表九之三（其它收支录入表）'!$B$6:$B$282,LEN($H126))=$H126))</f>
        <v>0</v>
      </c>
      <c r="K126" s="166">
        <f>SUMPRODUCT('表九之二（需明确收支对象级次的录入表）'!E$7:E$9*(LEFT('表九之二（需明确收支对象级次的录入表）'!$B$7:$B$9,LEN($H126))=$H126))+SUMPRODUCT('表九之三（其它收支录入表）'!E$6:E$282*(LEFT('表九之三（其它收支录入表）'!$B$6:$B$282,LEN($H126))=$H126))</f>
        <v>0</v>
      </c>
      <c r="L126" s="166">
        <f>SUMPRODUCT('表九之二（需明确收支对象级次的录入表）'!I$7:I$9*(LEFT('表九之二（需明确收支对象级次的录入表）'!$B$7:$B$9,LEN($H126))=$H126))+SUMPRODUCT('表九之三（其它收支录入表）'!F$6:F$282*(LEFT('表九之三（其它收支录入表）'!$B$6:$B$282,LEN($H126))=$H126))</f>
        <v>0</v>
      </c>
      <c r="M126" s="167" t="str">
        <f t="shared" si="10"/>
        <v/>
      </c>
      <c r="N126" s="167" t="str">
        <f t="shared" si="11"/>
        <v/>
      </c>
    </row>
    <row r="127" ht="17.1" customHeight="1" spans="1:14">
      <c r="A127" s="140"/>
      <c r="B127" s="140"/>
      <c r="C127" s="215"/>
      <c r="D127" s="169"/>
      <c r="E127" s="169"/>
      <c r="F127" s="230"/>
      <c r="G127" s="230"/>
      <c r="H127" s="452" t="s">
        <v>13630</v>
      </c>
      <c r="I127" s="231" t="s">
        <v>13631</v>
      </c>
      <c r="J127" s="229">
        <f>SUMPRODUCT('表九之二（需明确收支对象级次的录入表）'!D$7:D$9*(LEFT('表九之二（需明确收支对象级次的录入表）'!$B$7:$B$9,LEN($H127))=$H127))+SUMPRODUCT('表九之三（其它收支录入表）'!D$6:D$282*(LEFT('表九之三（其它收支录入表）'!$B$6:$B$282,LEN($H127))=$H127))</f>
        <v>0</v>
      </c>
      <c r="K127" s="166">
        <f>SUMPRODUCT('表九之二（需明确收支对象级次的录入表）'!E$7:E$9*(LEFT('表九之二（需明确收支对象级次的录入表）'!$B$7:$B$9,LEN($H127))=$H127))+SUMPRODUCT('表九之三（其它收支录入表）'!E$6:E$282*(LEFT('表九之三（其它收支录入表）'!$B$6:$B$282,LEN($H127))=$H127))</f>
        <v>0</v>
      </c>
      <c r="L127" s="166">
        <f>SUMPRODUCT('表九之二（需明确收支对象级次的录入表）'!I$7:I$9*(LEFT('表九之二（需明确收支对象级次的录入表）'!$B$7:$B$9,LEN($H127))=$H127))+SUMPRODUCT('表九之三（其它收支录入表）'!F$6:F$282*(LEFT('表九之三（其它收支录入表）'!$B$6:$B$282,LEN($H127))=$H127))</f>
        <v>0</v>
      </c>
      <c r="M127" s="167" t="str">
        <f t="shared" si="10"/>
        <v/>
      </c>
      <c r="N127" s="167" t="str">
        <f t="shared" si="11"/>
        <v/>
      </c>
    </row>
    <row r="128" ht="17.1" customHeight="1" spans="1:14">
      <c r="A128" s="140"/>
      <c r="B128" s="140"/>
      <c r="C128" s="215"/>
      <c r="D128" s="169"/>
      <c r="E128" s="169"/>
      <c r="F128" s="230"/>
      <c r="G128" s="230"/>
      <c r="H128" s="452" t="s">
        <v>13632</v>
      </c>
      <c r="I128" s="231" t="s">
        <v>13633</v>
      </c>
      <c r="J128" s="223">
        <f>SUMPRODUCT('表九之二（需明确收支对象级次的录入表）'!D$7:D$9*(LEFT('表九之二（需明确收支对象级次的录入表）'!$B$7:$B$9,LEN($H128))=$H128))+SUMPRODUCT('表九之三（其它收支录入表）'!D$6:D$282*(LEFT('表九之三（其它收支录入表）'!$B$6:$B$282,LEN($H128))=$H128))</f>
        <v>0</v>
      </c>
      <c r="K128" s="223">
        <f>SUMPRODUCT('表九之二（需明确收支对象级次的录入表）'!E$7:E$9*(LEFT('表九之二（需明确收支对象级次的录入表）'!$B$7:$B$9,LEN($H128))=$H128))+SUMPRODUCT('表九之三（其它收支录入表）'!E$6:E$282*(LEFT('表九之三（其它收支录入表）'!$B$6:$B$282,LEN($H128))=$H128))</f>
        <v>0</v>
      </c>
      <c r="L128" s="223">
        <f>SUMPRODUCT('表九之二（需明确收支对象级次的录入表）'!I$7:I$9*(LEFT('表九之二（需明确收支对象级次的录入表）'!$B$7:$B$9,LEN($H128))=$H128))+SUMPRODUCT('表九之三（其它收支录入表）'!F$6:F$282*(LEFT('表九之三（其它收支录入表）'!$B$6:$B$282,LEN($H128))=$H128))</f>
        <v>0</v>
      </c>
      <c r="M128" s="167" t="str">
        <f t="shared" si="10"/>
        <v/>
      </c>
      <c r="N128" s="167" t="str">
        <f t="shared" si="11"/>
        <v/>
      </c>
    </row>
    <row r="129" ht="17.1" customHeight="1" spans="1:14">
      <c r="A129" s="140"/>
      <c r="B129" s="140"/>
      <c r="C129" s="215"/>
      <c r="D129" s="169"/>
      <c r="E129" s="169"/>
      <c r="F129" s="230"/>
      <c r="G129" s="230"/>
      <c r="H129" s="452" t="s">
        <v>13634</v>
      </c>
      <c r="I129" s="231" t="s">
        <v>13627</v>
      </c>
      <c r="J129" s="229">
        <f>SUMPRODUCT('表九之二（需明确收支对象级次的录入表）'!D$7:D$9*(LEFT('表九之二（需明确收支对象级次的录入表）'!$B$7:$B$9,LEN($H129))=$H129))+SUMPRODUCT('表九之三（其它收支录入表）'!D$6:D$282*(LEFT('表九之三（其它收支录入表）'!$B$6:$B$282,LEN($H129))=$H129))</f>
        <v>0</v>
      </c>
      <c r="K129" s="166">
        <f>SUMPRODUCT('表九之二（需明确收支对象级次的录入表）'!E$7:E$9*(LEFT('表九之二（需明确收支对象级次的录入表）'!$B$7:$B$9,LEN($H129))=$H129))+SUMPRODUCT('表九之三（其它收支录入表）'!E$6:E$282*(LEFT('表九之三（其它收支录入表）'!$B$6:$B$282,LEN($H129))=$H129))</f>
        <v>0</v>
      </c>
      <c r="L129" s="166">
        <f>SUMPRODUCT('表九之二（需明确收支对象级次的录入表）'!I$7:I$9*(LEFT('表九之二（需明确收支对象级次的录入表）'!$B$7:$B$9,LEN($H129))=$H129))+SUMPRODUCT('表九之三（其它收支录入表）'!F$6:F$282*(LEFT('表九之三（其它收支录入表）'!$B$6:$B$282,LEN($H129))=$H129))</f>
        <v>0</v>
      </c>
      <c r="M129" s="167" t="str">
        <f t="shared" si="10"/>
        <v/>
      </c>
      <c r="N129" s="167" t="str">
        <f t="shared" si="11"/>
        <v/>
      </c>
    </row>
    <row r="130" ht="17.1" customHeight="1" spans="1:14">
      <c r="A130" s="140"/>
      <c r="B130" s="140"/>
      <c r="C130" s="215"/>
      <c r="D130" s="169"/>
      <c r="E130" s="169"/>
      <c r="F130" s="230"/>
      <c r="G130" s="230"/>
      <c r="H130" s="452" t="s">
        <v>13635</v>
      </c>
      <c r="I130" s="231" t="s">
        <v>13629</v>
      </c>
      <c r="J130" s="229">
        <f>SUMPRODUCT('表九之二（需明确收支对象级次的录入表）'!D$7:D$9*(LEFT('表九之二（需明确收支对象级次的录入表）'!$B$7:$B$9,LEN($H130))=$H130))+SUMPRODUCT('表九之三（其它收支录入表）'!D$6:D$282*(LEFT('表九之三（其它收支录入表）'!$B$6:$B$282,LEN($H130))=$H130))</f>
        <v>0</v>
      </c>
      <c r="K130" s="166">
        <f>SUMPRODUCT('表九之二（需明确收支对象级次的录入表）'!E$7:E$9*(LEFT('表九之二（需明确收支对象级次的录入表）'!$B$7:$B$9,LEN($H130))=$H130))+SUMPRODUCT('表九之三（其它收支录入表）'!E$6:E$282*(LEFT('表九之三（其它收支录入表）'!$B$6:$B$282,LEN($H130))=$H130))</f>
        <v>0</v>
      </c>
      <c r="L130" s="166">
        <f>SUMPRODUCT('表九之二（需明确收支对象级次的录入表）'!I$7:I$9*(LEFT('表九之二（需明确收支对象级次的录入表）'!$B$7:$B$9,LEN($H130))=$H130))+SUMPRODUCT('表九之三（其它收支录入表）'!F$6:F$282*(LEFT('表九之三（其它收支录入表）'!$B$6:$B$282,LEN($H130))=$H130))</f>
        <v>0</v>
      </c>
      <c r="M130" s="167" t="str">
        <f t="shared" si="10"/>
        <v/>
      </c>
      <c r="N130" s="167" t="str">
        <f t="shared" si="11"/>
        <v/>
      </c>
    </row>
    <row r="131" ht="17.1" customHeight="1" spans="1:14">
      <c r="A131" s="140"/>
      <c r="B131" s="140"/>
      <c r="C131" s="215"/>
      <c r="D131" s="169"/>
      <c r="E131" s="169"/>
      <c r="F131" s="230"/>
      <c r="G131" s="230"/>
      <c r="H131" s="452" t="s">
        <v>13636</v>
      </c>
      <c r="I131" s="231" t="s">
        <v>13637</v>
      </c>
      <c r="J131" s="229">
        <f>SUMPRODUCT('表九之二（需明确收支对象级次的录入表）'!D$7:D$9*(LEFT('表九之二（需明确收支对象级次的录入表）'!$B$7:$B$9,LEN($H131))=$H131))+SUMPRODUCT('表九之三（其它收支录入表）'!D$6:D$282*(LEFT('表九之三（其它收支录入表）'!$B$6:$B$282,LEN($H131))=$H131))</f>
        <v>0</v>
      </c>
      <c r="K131" s="166">
        <f>SUMPRODUCT('表九之二（需明确收支对象级次的录入表）'!E$7:E$9*(LEFT('表九之二（需明确收支对象级次的录入表）'!$B$7:$B$9,LEN($H131))=$H131))+SUMPRODUCT('表九之三（其它收支录入表）'!E$6:E$282*(LEFT('表九之三（其它收支录入表）'!$B$6:$B$282,LEN($H131))=$H131))</f>
        <v>0</v>
      </c>
      <c r="L131" s="166">
        <f>SUMPRODUCT('表九之二（需明确收支对象级次的录入表）'!I$7:I$9*(LEFT('表九之二（需明确收支对象级次的录入表）'!$B$7:$B$9,LEN($H131))=$H131))+SUMPRODUCT('表九之三（其它收支录入表）'!F$6:F$282*(LEFT('表九之三（其它收支录入表）'!$B$6:$B$282,LEN($H131))=$H131))</f>
        <v>0</v>
      </c>
      <c r="M131" s="167" t="str">
        <f t="shared" si="10"/>
        <v/>
      </c>
      <c r="N131" s="167" t="str">
        <f t="shared" si="11"/>
        <v/>
      </c>
    </row>
    <row r="132" ht="17.1" customHeight="1" spans="1:14">
      <c r="A132" s="140"/>
      <c r="B132" s="140"/>
      <c r="C132" s="215"/>
      <c r="D132" s="169"/>
      <c r="E132" s="169"/>
      <c r="F132" s="230"/>
      <c r="G132" s="230"/>
      <c r="H132" s="452" t="s">
        <v>13638</v>
      </c>
      <c r="I132" s="231" t="s">
        <v>13639</v>
      </c>
      <c r="J132" s="223">
        <f>SUMPRODUCT('表九之二（需明确收支对象级次的录入表）'!D$7:D$9*(LEFT('表九之二（需明确收支对象级次的录入表）'!$B$7:$B$9,LEN($H132))=$H132))+SUMPRODUCT('表九之三（其它收支录入表）'!D$6:D$282*(LEFT('表九之三（其它收支录入表）'!$B$6:$B$282,LEN($H132))=$H132))</f>
        <v>0</v>
      </c>
      <c r="K132" s="223">
        <f>SUMPRODUCT('表九之二（需明确收支对象级次的录入表）'!E$7:E$9*(LEFT('表九之二（需明确收支对象级次的录入表）'!$B$7:$B$9,LEN($H132))=$H132))+SUMPRODUCT('表九之三（其它收支录入表）'!E$6:E$282*(LEFT('表九之三（其它收支录入表）'!$B$6:$B$282,LEN($H132))=$H132))</f>
        <v>0</v>
      </c>
      <c r="L132" s="223">
        <f>SUMPRODUCT('表九之二（需明确收支对象级次的录入表）'!I$7:I$9*(LEFT('表九之二（需明确收支对象级次的录入表）'!$B$7:$B$9,LEN($H132))=$H132))+SUMPRODUCT('表九之三（其它收支录入表）'!F$6:F$282*(LEFT('表九之三（其它收支录入表）'!$B$6:$B$282,LEN($H132))=$H132))</f>
        <v>0</v>
      </c>
      <c r="M132" s="167" t="str">
        <f t="shared" si="10"/>
        <v/>
      </c>
      <c r="N132" s="167" t="str">
        <f t="shared" si="11"/>
        <v/>
      </c>
    </row>
    <row r="133" ht="17.1" customHeight="1" spans="1:14">
      <c r="A133" s="140"/>
      <c r="B133" s="140"/>
      <c r="C133" s="215"/>
      <c r="D133" s="169"/>
      <c r="E133" s="169"/>
      <c r="F133" s="230"/>
      <c r="G133" s="230"/>
      <c r="H133" s="452" t="s">
        <v>13640</v>
      </c>
      <c r="I133" s="231" t="s">
        <v>13629</v>
      </c>
      <c r="J133" s="229">
        <f>SUMPRODUCT('表九之二（需明确收支对象级次的录入表）'!D$7:D$9*(LEFT('表九之二（需明确收支对象级次的录入表）'!$B$7:$B$9,LEN($H133))=$H133))+SUMPRODUCT('表九之三（其它收支录入表）'!D$6:D$282*(LEFT('表九之三（其它收支录入表）'!$B$6:$B$282,LEN($H133))=$H133))</f>
        <v>0</v>
      </c>
      <c r="K133" s="166">
        <f>SUMPRODUCT('表九之二（需明确收支对象级次的录入表）'!E$7:E$9*(LEFT('表九之二（需明确收支对象级次的录入表）'!$B$7:$B$9,LEN($H133))=$H133))+SUMPRODUCT('表九之三（其它收支录入表）'!E$6:E$282*(LEFT('表九之三（其它收支录入表）'!$B$6:$B$282,LEN($H133))=$H133))</f>
        <v>0</v>
      </c>
      <c r="L133" s="166">
        <f>SUMPRODUCT('表九之二（需明确收支对象级次的录入表）'!I$7:I$9*(LEFT('表九之二（需明确收支对象级次的录入表）'!$B$7:$B$9,LEN($H133))=$H133))+SUMPRODUCT('表九之三（其它收支录入表）'!F$6:F$282*(LEFT('表九之三（其它收支录入表）'!$B$6:$B$282,LEN($H133))=$H133))</f>
        <v>0</v>
      </c>
      <c r="M133" s="167" t="str">
        <f t="shared" si="10"/>
        <v/>
      </c>
      <c r="N133" s="167" t="str">
        <f t="shared" si="11"/>
        <v/>
      </c>
    </row>
    <row r="134" ht="17.1" customHeight="1" spans="1:14">
      <c r="A134" s="140"/>
      <c r="B134" s="140"/>
      <c r="C134" s="215"/>
      <c r="D134" s="169"/>
      <c r="E134" s="169"/>
      <c r="F134" s="230"/>
      <c r="G134" s="230"/>
      <c r="H134" s="452" t="s">
        <v>13641</v>
      </c>
      <c r="I134" s="231" t="s">
        <v>13642</v>
      </c>
      <c r="J134" s="229">
        <f>SUMPRODUCT('表九之二（需明确收支对象级次的录入表）'!D$7:D$9*(LEFT('表九之二（需明确收支对象级次的录入表）'!$B$7:$B$9,LEN($H134))=$H134))+SUMPRODUCT('表九之三（其它收支录入表）'!D$6:D$282*(LEFT('表九之三（其它收支录入表）'!$B$6:$B$282,LEN($H134))=$H134))</f>
        <v>0</v>
      </c>
      <c r="K134" s="166">
        <f>SUMPRODUCT('表九之二（需明确收支对象级次的录入表）'!E$7:E$9*(LEFT('表九之二（需明确收支对象级次的录入表）'!$B$7:$B$9,LEN($H134))=$H134))+SUMPRODUCT('表九之三（其它收支录入表）'!E$6:E$282*(LEFT('表九之三（其它收支录入表）'!$B$6:$B$282,LEN($H134))=$H134))</f>
        <v>0</v>
      </c>
      <c r="L134" s="166">
        <f>SUMPRODUCT('表九之二（需明确收支对象级次的录入表）'!I$7:I$9*(LEFT('表九之二（需明确收支对象级次的录入表）'!$B$7:$B$9,LEN($H134))=$H134))+SUMPRODUCT('表九之三（其它收支录入表）'!F$6:F$282*(LEFT('表九之三（其它收支录入表）'!$B$6:$B$282,LEN($H134))=$H134))</f>
        <v>0</v>
      </c>
      <c r="M134" s="167" t="str">
        <f t="shared" si="10"/>
        <v/>
      </c>
      <c r="N134" s="167" t="str">
        <f t="shared" si="11"/>
        <v/>
      </c>
    </row>
    <row r="135" ht="17.1" customHeight="1" spans="1:14">
      <c r="A135" s="140"/>
      <c r="B135" s="140"/>
      <c r="C135" s="215"/>
      <c r="D135" s="169"/>
      <c r="E135" s="169"/>
      <c r="F135" s="230"/>
      <c r="G135" s="230"/>
      <c r="H135" s="140" t="s">
        <v>10039</v>
      </c>
      <c r="I135" s="140" t="s">
        <v>12431</v>
      </c>
      <c r="J135" s="223">
        <f>SUMPRODUCT('表九之二（需明确收支对象级次的录入表）'!D$7:D$9*(LEFT('表九之二（需明确收支对象级次的录入表）'!$B$7:$B$9,LEN($H135))=$H135))+SUMPRODUCT('表九之三（其它收支录入表）'!D$6:D$282*(LEFT('表九之三（其它收支录入表）'!$B$6:$B$282,LEN($H135))=$H135))</f>
        <v>0</v>
      </c>
      <c r="K135" s="223">
        <f>SUMPRODUCT('表九之二（需明确收支对象级次的录入表）'!E$7:E$9*(LEFT('表九之二（需明确收支对象级次的录入表）'!$B$7:$B$9,LEN($H135))=$H135))+SUMPRODUCT('表九之三（其它收支录入表）'!E$6:E$282*(LEFT('表九之三（其它收支录入表）'!$B$6:$B$282,LEN($H135))=$H135))</f>
        <v>80000</v>
      </c>
      <c r="L135" s="223">
        <f>SUMPRODUCT('表九之二（需明确收支对象级次的录入表）'!I$7:I$9*(LEFT('表九之二（需明确收支对象级次的录入表）'!$B$7:$B$9,LEN($H135))=$H135))+SUMPRODUCT('表九之三（其它收支录入表）'!F$6:F$282*(LEFT('表九之三（其它收支录入表）'!$B$6:$B$282,LEN($H135))=$H135))</f>
        <v>0</v>
      </c>
      <c r="M135" s="167" t="str">
        <f t="shared" si="10"/>
        <v/>
      </c>
      <c r="N135" s="167">
        <f t="shared" si="11"/>
        <v>0</v>
      </c>
    </row>
    <row r="136" ht="17.1" customHeight="1" spans="1:14">
      <c r="A136" s="140"/>
      <c r="B136" s="140"/>
      <c r="C136" s="215"/>
      <c r="D136" s="169"/>
      <c r="E136" s="169"/>
      <c r="F136" s="230"/>
      <c r="G136" s="230"/>
      <c r="H136" s="140" t="s">
        <v>13643</v>
      </c>
      <c r="I136" s="140" t="s">
        <v>13644</v>
      </c>
      <c r="J136" s="223">
        <f>SUMPRODUCT('表九之二（需明确收支对象级次的录入表）'!D$7:D$9*(LEFT('表九之二（需明确收支对象级次的录入表）'!$B$7:$B$9,LEN($H136))=$H136))+SUMPRODUCT('表九之三（其它收支录入表）'!D$6:D$282*(LEFT('表九之三（其它收支录入表）'!$B$6:$B$282,LEN($H136))=$H136))</f>
        <v>0</v>
      </c>
      <c r="K136" s="223">
        <f>SUMPRODUCT('表九之二（需明确收支对象级次的录入表）'!E$7:E$9*(LEFT('表九之二（需明确收支对象级次的录入表）'!$B$7:$B$9,LEN($H136))=$H136))+SUMPRODUCT('表九之三（其它收支录入表）'!E$6:E$282*(LEFT('表九之三（其它收支录入表）'!$B$6:$B$282,LEN($H136))=$H136))</f>
        <v>0</v>
      </c>
      <c r="L136" s="223">
        <f>SUMPRODUCT('表九之二（需明确收支对象级次的录入表）'!I$7:I$9*(LEFT('表九之二（需明确收支对象级次的录入表）'!$B$7:$B$9,LEN($H136))=$H136))+SUMPRODUCT('表九之三（其它收支录入表）'!F$6:F$282*(LEFT('表九之三（其它收支录入表）'!$B$6:$B$282,LEN($H136))=$H136))</f>
        <v>0</v>
      </c>
      <c r="M136" s="167" t="str">
        <f t="shared" si="10"/>
        <v/>
      </c>
      <c r="N136" s="167" t="str">
        <f t="shared" si="11"/>
        <v/>
      </c>
    </row>
    <row r="137" ht="17.1" customHeight="1" spans="1:14">
      <c r="A137" s="140"/>
      <c r="B137" s="140"/>
      <c r="C137" s="215"/>
      <c r="D137" s="169"/>
      <c r="E137" s="169"/>
      <c r="F137" s="230"/>
      <c r="G137" s="230"/>
      <c r="H137" s="140" t="s">
        <v>13645</v>
      </c>
      <c r="I137" s="140" t="s">
        <v>13646</v>
      </c>
      <c r="J137" s="229">
        <f>SUMPRODUCT('表九之二（需明确收支对象级次的录入表）'!D$7:D$9*(LEFT('表九之二（需明确收支对象级次的录入表）'!$B$7:$B$9,LEN($H137))=$H137))+SUMPRODUCT('表九之三（其它收支录入表）'!D$6:D$282*(LEFT('表九之三（其它收支录入表）'!$B$6:$B$282,LEN($H137))=$H137))</f>
        <v>0</v>
      </c>
      <c r="K137" s="166">
        <f>SUMPRODUCT('表九之二（需明确收支对象级次的录入表）'!E$7:E$9*(LEFT('表九之二（需明确收支对象级次的录入表）'!$B$7:$B$9,LEN($H137))=$H137))+SUMPRODUCT('表九之三（其它收支录入表）'!E$6:E$282*(LEFT('表九之三（其它收支录入表）'!$B$6:$B$282,LEN($H137))=$H137))</f>
        <v>0</v>
      </c>
      <c r="L137" s="166">
        <f>SUMPRODUCT('表九之二（需明确收支对象级次的录入表）'!I$7:I$9*(LEFT('表九之二（需明确收支对象级次的录入表）'!$B$7:$B$9,LEN($H137))=$H137))+SUMPRODUCT('表九之三（其它收支录入表）'!F$6:F$282*(LEFT('表九之三（其它收支录入表）'!$B$6:$B$282,LEN($H137))=$H137))</f>
        <v>0</v>
      </c>
      <c r="M137" s="167" t="str">
        <f t="shared" si="10"/>
        <v/>
      </c>
      <c r="N137" s="167" t="str">
        <f t="shared" si="11"/>
        <v/>
      </c>
    </row>
    <row r="138" ht="17.1" customHeight="1" spans="1:14">
      <c r="A138" s="140"/>
      <c r="B138" s="140"/>
      <c r="C138" s="215"/>
      <c r="D138" s="169"/>
      <c r="E138" s="169"/>
      <c r="F138" s="230"/>
      <c r="G138" s="230"/>
      <c r="H138" s="140" t="s">
        <v>13647</v>
      </c>
      <c r="I138" s="140" t="s">
        <v>13648</v>
      </c>
      <c r="J138" s="229">
        <f>SUMPRODUCT('表九之二（需明确收支对象级次的录入表）'!D$7:D$9*(LEFT('表九之二（需明确收支对象级次的录入表）'!$B$7:$B$9,LEN($H138))=$H138))+SUMPRODUCT('表九之三（其它收支录入表）'!D$6:D$282*(LEFT('表九之三（其它收支录入表）'!$B$6:$B$282,LEN($H138))=$H138))</f>
        <v>0</v>
      </c>
      <c r="K138" s="166">
        <f>SUMPRODUCT('表九之二（需明确收支对象级次的录入表）'!E$7:E$9*(LEFT('表九之二（需明确收支对象级次的录入表）'!$B$7:$B$9,LEN($H138))=$H138))+SUMPRODUCT('表九之三（其它收支录入表）'!E$6:E$282*(LEFT('表九之三（其它收支录入表）'!$B$6:$B$282,LEN($H138))=$H138))</f>
        <v>0</v>
      </c>
      <c r="L138" s="166">
        <f>SUMPRODUCT('表九之二（需明确收支对象级次的录入表）'!I$7:I$9*(LEFT('表九之二（需明确收支对象级次的录入表）'!$B$7:$B$9,LEN($H138))=$H138))+SUMPRODUCT('表九之三（其它收支录入表）'!F$6:F$282*(LEFT('表九之三（其它收支录入表）'!$B$6:$B$282,LEN($H138))=$H138))</f>
        <v>0</v>
      </c>
      <c r="M138" s="167" t="str">
        <f t="shared" si="10"/>
        <v/>
      </c>
      <c r="N138" s="167" t="str">
        <f t="shared" si="11"/>
        <v/>
      </c>
    </row>
    <row r="139" ht="17.1" customHeight="1" spans="1:14">
      <c r="A139" s="140"/>
      <c r="B139" s="140"/>
      <c r="C139" s="215"/>
      <c r="D139" s="169"/>
      <c r="E139" s="169"/>
      <c r="F139" s="230"/>
      <c r="G139" s="230"/>
      <c r="H139" s="140" t="s">
        <v>13649</v>
      </c>
      <c r="I139" s="140" t="s">
        <v>13650</v>
      </c>
      <c r="J139" s="229">
        <f>SUMPRODUCT('表九之二（需明确收支对象级次的录入表）'!D$7:D$9*(LEFT('表九之二（需明确收支对象级次的录入表）'!$B$7:$B$9,LEN($H139))=$H139))+SUMPRODUCT('表九之三（其它收支录入表）'!D$6:D$282*(LEFT('表九之三（其它收支录入表）'!$B$6:$B$282,LEN($H139))=$H139))</f>
        <v>0</v>
      </c>
      <c r="K139" s="166">
        <f>SUMPRODUCT('表九之二（需明确收支对象级次的录入表）'!E$7:E$9*(LEFT('表九之二（需明确收支对象级次的录入表）'!$B$7:$B$9,LEN($H139))=$H139))+SUMPRODUCT('表九之三（其它收支录入表）'!E$6:E$282*(LEFT('表九之三（其它收支录入表）'!$B$6:$B$282,LEN($H139))=$H139))</f>
        <v>0</v>
      </c>
      <c r="L139" s="166">
        <f>SUMPRODUCT('表九之二（需明确收支对象级次的录入表）'!I$7:I$9*(LEFT('表九之二（需明确收支对象级次的录入表）'!$B$7:$B$9,LEN($H139))=$H139))+SUMPRODUCT('表九之三（其它收支录入表）'!F$6:F$282*(LEFT('表九之三（其它收支录入表）'!$B$6:$B$282,LEN($H139))=$H139))</f>
        <v>0</v>
      </c>
      <c r="M139" s="167" t="str">
        <f t="shared" si="10"/>
        <v/>
      </c>
      <c r="N139" s="167" t="str">
        <f t="shared" si="11"/>
        <v/>
      </c>
    </row>
    <row r="140" ht="17.1" customHeight="1" spans="1:14">
      <c r="A140" s="140"/>
      <c r="B140" s="140"/>
      <c r="C140" s="215"/>
      <c r="D140" s="169"/>
      <c r="E140" s="169"/>
      <c r="F140" s="230"/>
      <c r="G140" s="230"/>
      <c r="H140" s="140" t="s">
        <v>13651</v>
      </c>
      <c r="I140" s="140" t="s">
        <v>13652</v>
      </c>
      <c r="J140" s="229">
        <f>SUMPRODUCT('表九之二（需明确收支对象级次的录入表）'!D$7:D$9*(LEFT('表九之二（需明确收支对象级次的录入表）'!$B$7:$B$9,LEN($H140))=$H140))+SUMPRODUCT('表九之三（其它收支录入表）'!D$6:D$282*(LEFT('表九之三（其它收支录入表）'!$B$6:$B$282,LEN($H140))=$H140))</f>
        <v>0</v>
      </c>
      <c r="K140" s="166">
        <f>SUMPRODUCT('表九之二（需明确收支对象级次的录入表）'!E$7:E$9*(LEFT('表九之二（需明确收支对象级次的录入表）'!$B$7:$B$9,LEN($H140))=$H140))+SUMPRODUCT('表九之三（其它收支录入表）'!E$6:E$282*(LEFT('表九之三（其它收支录入表）'!$B$6:$B$282,LEN($H140))=$H140))</f>
        <v>0</v>
      </c>
      <c r="L140" s="166">
        <f>SUMPRODUCT('表九之二（需明确收支对象级次的录入表）'!I$7:I$9*(LEFT('表九之二（需明确收支对象级次的录入表）'!$B$7:$B$9,LEN($H140))=$H140))+SUMPRODUCT('表九之三（其它收支录入表）'!F$6:F$282*(LEFT('表九之三（其它收支录入表）'!$B$6:$B$282,LEN($H140))=$H140))</f>
        <v>0</v>
      </c>
      <c r="M140" s="167" t="str">
        <f t="shared" si="10"/>
        <v/>
      </c>
      <c r="N140" s="167" t="str">
        <f t="shared" si="11"/>
        <v/>
      </c>
    </row>
    <row r="141" ht="17.1" customHeight="1" spans="1:14">
      <c r="A141" s="140"/>
      <c r="B141" s="140"/>
      <c r="C141" s="215"/>
      <c r="D141" s="169"/>
      <c r="E141" s="169"/>
      <c r="F141" s="230"/>
      <c r="G141" s="230"/>
      <c r="H141" s="140" t="s">
        <v>13653</v>
      </c>
      <c r="I141" s="140" t="s">
        <v>13654</v>
      </c>
      <c r="J141" s="223">
        <f>SUMPRODUCT('表九之二（需明确收支对象级次的录入表）'!D$7:D$9*(LEFT('表九之二（需明确收支对象级次的录入表）'!$B$7:$B$9,LEN($H141))=$H141))+SUMPRODUCT('表九之三（其它收支录入表）'!D$6:D$282*(LEFT('表九之三（其它收支录入表）'!$B$6:$B$282,LEN($H141))=$H141))</f>
        <v>0</v>
      </c>
      <c r="K141" s="223">
        <f>SUMPRODUCT('表九之二（需明确收支对象级次的录入表）'!E$7:E$9*(LEFT('表九之二（需明确收支对象级次的录入表）'!$B$7:$B$9,LEN($H141))=$H141))+SUMPRODUCT('表九之三（其它收支录入表）'!E$6:E$282*(LEFT('表九之三（其它收支录入表）'!$B$6:$B$282,LEN($H141))=$H141))</f>
        <v>0</v>
      </c>
      <c r="L141" s="223">
        <f>SUMPRODUCT('表九之二（需明确收支对象级次的录入表）'!I$7:I$9*(LEFT('表九之二（需明确收支对象级次的录入表）'!$B$7:$B$9,LEN($H141))=$H141))+SUMPRODUCT('表九之三（其它收支录入表）'!F$6:F$282*(LEFT('表九之三（其它收支录入表）'!$B$6:$B$282,LEN($H141))=$H141))</f>
        <v>0</v>
      </c>
      <c r="M141" s="167" t="str">
        <f t="shared" si="10"/>
        <v/>
      </c>
      <c r="N141" s="167" t="str">
        <f t="shared" si="11"/>
        <v/>
      </c>
    </row>
    <row r="142" ht="17.1" customHeight="1" spans="1:14">
      <c r="A142" s="140"/>
      <c r="B142" s="140"/>
      <c r="C142" s="215"/>
      <c r="D142" s="169"/>
      <c r="E142" s="169"/>
      <c r="F142" s="230"/>
      <c r="G142" s="230"/>
      <c r="H142" s="140" t="s">
        <v>13655</v>
      </c>
      <c r="I142" s="140" t="s">
        <v>13650</v>
      </c>
      <c r="J142" s="229">
        <f>SUMPRODUCT('表九之二（需明确收支对象级次的录入表）'!D$7:D$9*(LEFT('表九之二（需明确收支对象级次的录入表）'!$B$7:$B$9,LEN($H142))=$H142))+SUMPRODUCT('表九之三（其它收支录入表）'!D$6:D$282*(LEFT('表九之三（其它收支录入表）'!$B$6:$B$282,LEN($H142))=$H142))</f>
        <v>0</v>
      </c>
      <c r="K142" s="166">
        <f>SUMPRODUCT('表九之二（需明确收支对象级次的录入表）'!E$7:E$9*(LEFT('表九之二（需明确收支对象级次的录入表）'!$B$7:$B$9,LEN($H142))=$H142))+SUMPRODUCT('表九之三（其它收支录入表）'!E$6:E$282*(LEFT('表九之三（其它收支录入表）'!$B$6:$B$282,LEN($H142))=$H142))</f>
        <v>0</v>
      </c>
      <c r="L142" s="166">
        <f>SUMPRODUCT('表九之二（需明确收支对象级次的录入表）'!I$7:I$9*(LEFT('表九之二（需明确收支对象级次的录入表）'!$B$7:$B$9,LEN($H142))=$H142))+SUMPRODUCT('表九之三（其它收支录入表）'!F$6:F$282*(LEFT('表九之三（其它收支录入表）'!$B$6:$B$282,LEN($H142))=$H142))</f>
        <v>0</v>
      </c>
      <c r="M142" s="167" t="str">
        <f t="shared" si="10"/>
        <v/>
      </c>
      <c r="N142" s="167" t="str">
        <f t="shared" si="11"/>
        <v/>
      </c>
    </row>
    <row r="143" ht="17.1" customHeight="1" spans="1:14">
      <c r="A143" s="140"/>
      <c r="B143" s="140"/>
      <c r="C143" s="215"/>
      <c r="D143" s="169"/>
      <c r="E143" s="169"/>
      <c r="F143" s="230"/>
      <c r="G143" s="230"/>
      <c r="H143" s="140" t="s">
        <v>13656</v>
      </c>
      <c r="I143" s="140" t="s">
        <v>13657</v>
      </c>
      <c r="J143" s="229">
        <f>SUMPRODUCT('表九之二（需明确收支对象级次的录入表）'!D$7:D$9*(LEFT('表九之二（需明确收支对象级次的录入表）'!$B$7:$B$9,LEN($H143))=$H143))+SUMPRODUCT('表九之三（其它收支录入表）'!D$6:D$282*(LEFT('表九之三（其它收支录入表）'!$B$6:$B$282,LEN($H143))=$H143))</f>
        <v>0</v>
      </c>
      <c r="K143" s="166">
        <f>SUMPRODUCT('表九之二（需明确收支对象级次的录入表）'!E$7:E$9*(LEFT('表九之二（需明确收支对象级次的录入表）'!$B$7:$B$9,LEN($H143))=$H143))+SUMPRODUCT('表九之三（其它收支录入表）'!E$6:E$282*(LEFT('表九之三（其它收支录入表）'!$B$6:$B$282,LEN($H143))=$H143))</f>
        <v>0</v>
      </c>
      <c r="L143" s="166">
        <f>SUMPRODUCT('表九之二（需明确收支对象级次的录入表）'!I$7:I$9*(LEFT('表九之二（需明确收支对象级次的录入表）'!$B$7:$B$9,LEN($H143))=$H143))+SUMPRODUCT('表九之三（其它收支录入表）'!F$6:F$282*(LEFT('表九之三（其它收支录入表）'!$B$6:$B$282,LEN($H143))=$H143))</f>
        <v>0</v>
      </c>
      <c r="M143" s="167" t="str">
        <f t="shared" si="10"/>
        <v/>
      </c>
      <c r="N143" s="167" t="str">
        <f t="shared" si="11"/>
        <v/>
      </c>
    </row>
    <row r="144" ht="17.1" customHeight="1" spans="1:14">
      <c r="A144" s="140"/>
      <c r="B144" s="140"/>
      <c r="C144" s="215"/>
      <c r="D144" s="169"/>
      <c r="E144" s="169"/>
      <c r="F144" s="230"/>
      <c r="G144" s="230"/>
      <c r="H144" s="140" t="s">
        <v>13658</v>
      </c>
      <c r="I144" s="140" t="s">
        <v>13659</v>
      </c>
      <c r="J144" s="229">
        <f>SUMPRODUCT('表九之二（需明确收支对象级次的录入表）'!D$7:D$9*(LEFT('表九之二（需明确收支对象级次的录入表）'!$B$7:$B$9,LEN($H144))=$H144))+SUMPRODUCT('表九之三（其它收支录入表）'!D$6:D$282*(LEFT('表九之三（其它收支录入表）'!$B$6:$B$282,LEN($H144))=$H144))</f>
        <v>0</v>
      </c>
      <c r="K144" s="166">
        <f>SUMPRODUCT('表九之二（需明确收支对象级次的录入表）'!E$7:E$9*(LEFT('表九之二（需明确收支对象级次的录入表）'!$B$7:$B$9,LEN($H144))=$H144))+SUMPRODUCT('表九之三（其它收支录入表）'!E$6:E$282*(LEFT('表九之三（其它收支录入表）'!$B$6:$B$282,LEN($H144))=$H144))</f>
        <v>0</v>
      </c>
      <c r="L144" s="166">
        <f>SUMPRODUCT('表九之二（需明确收支对象级次的录入表）'!I$7:I$9*(LEFT('表九之二（需明确收支对象级次的录入表）'!$B$7:$B$9,LEN($H144))=$H144))+SUMPRODUCT('表九之三（其它收支录入表）'!F$6:F$282*(LEFT('表九之三（其它收支录入表）'!$B$6:$B$282,LEN($H144))=$H144))</f>
        <v>0</v>
      </c>
      <c r="M144" s="167" t="str">
        <f t="shared" si="10"/>
        <v/>
      </c>
      <c r="N144" s="167" t="str">
        <f t="shared" si="11"/>
        <v/>
      </c>
    </row>
    <row r="145" ht="17.1" customHeight="1" spans="1:14">
      <c r="A145" s="140"/>
      <c r="B145" s="140"/>
      <c r="C145" s="215"/>
      <c r="D145" s="169"/>
      <c r="E145" s="169"/>
      <c r="F145" s="230"/>
      <c r="G145" s="230"/>
      <c r="H145" s="140" t="s">
        <v>13660</v>
      </c>
      <c r="I145" s="140" t="s">
        <v>13661</v>
      </c>
      <c r="J145" s="229">
        <f>SUMPRODUCT('表九之二（需明确收支对象级次的录入表）'!D$7:D$9*(LEFT('表九之二（需明确收支对象级次的录入表）'!$B$7:$B$9,LEN($H145))=$H145))+SUMPRODUCT('表九之三（其它收支录入表）'!D$6:D$282*(LEFT('表九之三（其它收支录入表）'!$B$6:$B$282,LEN($H145))=$H145))</f>
        <v>0</v>
      </c>
      <c r="K145" s="166">
        <f>SUMPRODUCT('表九之二（需明确收支对象级次的录入表）'!E$7:E$9*(LEFT('表九之二（需明确收支对象级次的录入表）'!$B$7:$B$9,LEN($H145))=$H145))+SUMPRODUCT('表九之三（其它收支录入表）'!E$6:E$282*(LEFT('表九之三（其它收支录入表）'!$B$6:$B$282,LEN($H145))=$H145))</f>
        <v>0</v>
      </c>
      <c r="L145" s="166">
        <f>SUMPRODUCT('表九之二（需明确收支对象级次的录入表）'!I$7:I$9*(LEFT('表九之二（需明确收支对象级次的录入表）'!$B$7:$B$9,LEN($H145))=$H145))+SUMPRODUCT('表九之三（其它收支录入表）'!F$6:F$282*(LEFT('表九之三（其它收支录入表）'!$B$6:$B$282,LEN($H145))=$H145))</f>
        <v>0</v>
      </c>
      <c r="M145" s="167" t="str">
        <f t="shared" si="10"/>
        <v/>
      </c>
      <c r="N145" s="167" t="str">
        <f t="shared" si="11"/>
        <v/>
      </c>
    </row>
    <row r="146" ht="17.1" customHeight="1" spans="1:14">
      <c r="A146" s="140"/>
      <c r="B146" s="140"/>
      <c r="C146" s="215"/>
      <c r="D146" s="169"/>
      <c r="E146" s="169"/>
      <c r="F146" s="230"/>
      <c r="G146" s="230"/>
      <c r="H146" s="140" t="s">
        <v>13662</v>
      </c>
      <c r="I146" s="140" t="s">
        <v>13663</v>
      </c>
      <c r="J146" s="223">
        <f>SUMPRODUCT('表九之二（需明确收支对象级次的录入表）'!D$7:D$9*(LEFT('表九之二（需明确收支对象级次的录入表）'!$B$7:$B$9,LEN($H146))=$H146))+SUMPRODUCT('表九之三（其它收支录入表）'!D$6:D$282*(LEFT('表九之三（其它收支录入表）'!$B$6:$B$282,LEN($H146))=$H146))</f>
        <v>0</v>
      </c>
      <c r="K146" s="223">
        <f>SUMPRODUCT('表九之二（需明确收支对象级次的录入表）'!E$7:E$9*(LEFT('表九之二（需明确收支对象级次的录入表）'!$B$7:$B$9,LEN($H146))=$H146))+SUMPRODUCT('表九之三（其它收支录入表）'!E$6:E$282*(LEFT('表九之三（其它收支录入表）'!$B$6:$B$282,LEN($H146))=$H146))</f>
        <v>0</v>
      </c>
      <c r="L146" s="223">
        <f>SUMPRODUCT('表九之二（需明确收支对象级次的录入表）'!I$7:I$9*(LEFT('表九之二（需明确收支对象级次的录入表）'!$B$7:$B$9,LEN($H146))=$H146))+SUMPRODUCT('表九之三（其它收支录入表）'!F$6:F$282*(LEFT('表九之三（其它收支录入表）'!$B$6:$B$282,LEN($H146))=$H146))</f>
        <v>0</v>
      </c>
      <c r="M146" s="167" t="str">
        <f t="shared" si="10"/>
        <v/>
      </c>
      <c r="N146" s="167" t="str">
        <f t="shared" si="11"/>
        <v/>
      </c>
    </row>
    <row r="147" ht="17.1" customHeight="1" spans="1:14">
      <c r="A147" s="140"/>
      <c r="B147" s="140"/>
      <c r="C147" s="215"/>
      <c r="D147" s="169"/>
      <c r="E147" s="169"/>
      <c r="F147" s="230"/>
      <c r="G147" s="230"/>
      <c r="H147" s="140" t="s">
        <v>13664</v>
      </c>
      <c r="I147" s="140" t="s">
        <v>13665</v>
      </c>
      <c r="J147" s="229">
        <f>SUMPRODUCT('表九之二（需明确收支对象级次的录入表）'!D$7:D$9*(LEFT('表九之二（需明确收支对象级次的录入表）'!$B$7:$B$9,LEN($H147))=$H147))+SUMPRODUCT('表九之三（其它收支录入表）'!D$6:D$282*(LEFT('表九之三（其它收支录入表）'!$B$6:$B$282,LEN($H147))=$H147))</f>
        <v>0</v>
      </c>
      <c r="K147" s="166">
        <f>SUMPRODUCT('表九之二（需明确收支对象级次的录入表）'!E$7:E$9*(LEFT('表九之二（需明确收支对象级次的录入表）'!$B$7:$B$9,LEN($H147))=$H147))+SUMPRODUCT('表九之三（其它收支录入表）'!E$6:E$282*(LEFT('表九之三（其它收支录入表）'!$B$6:$B$282,LEN($H147))=$H147))</f>
        <v>0</v>
      </c>
      <c r="L147" s="166">
        <f>SUMPRODUCT('表九之二（需明确收支对象级次的录入表）'!I$7:I$9*(LEFT('表九之二（需明确收支对象级次的录入表）'!$B$7:$B$9,LEN($H147))=$H147))+SUMPRODUCT('表九之三（其它收支录入表）'!F$6:F$282*(LEFT('表九之三（其它收支录入表）'!$B$6:$B$282,LEN($H147))=$H147))</f>
        <v>0</v>
      </c>
      <c r="M147" s="167" t="str">
        <f t="shared" si="10"/>
        <v/>
      </c>
      <c r="N147" s="167" t="str">
        <f t="shared" si="11"/>
        <v/>
      </c>
    </row>
    <row r="148" ht="17.1" customHeight="1" spans="1:14">
      <c r="A148" s="140"/>
      <c r="B148" s="140"/>
      <c r="C148" s="215"/>
      <c r="D148" s="169"/>
      <c r="E148" s="169"/>
      <c r="F148" s="230"/>
      <c r="G148" s="230"/>
      <c r="H148" s="140" t="s">
        <v>13666</v>
      </c>
      <c r="I148" s="140" t="s">
        <v>13667</v>
      </c>
      <c r="J148" s="229">
        <f>SUMPRODUCT('表九之二（需明确收支对象级次的录入表）'!D$7:D$9*(LEFT('表九之二（需明确收支对象级次的录入表）'!$B$7:$B$9,LEN($H148))=$H148))+SUMPRODUCT('表九之三（其它收支录入表）'!D$6:D$282*(LEFT('表九之三（其它收支录入表）'!$B$6:$B$282,LEN($H148))=$H148))</f>
        <v>0</v>
      </c>
      <c r="K148" s="166">
        <f>SUMPRODUCT('表九之二（需明确收支对象级次的录入表）'!E$7:E$9*(LEFT('表九之二（需明确收支对象级次的录入表）'!$B$7:$B$9,LEN($H148))=$H148))+SUMPRODUCT('表九之三（其它收支录入表）'!E$6:E$282*(LEFT('表九之三（其它收支录入表）'!$B$6:$B$282,LEN($H148))=$H148))</f>
        <v>0</v>
      </c>
      <c r="L148" s="166">
        <f>SUMPRODUCT('表九之二（需明确收支对象级次的录入表）'!I$7:I$9*(LEFT('表九之二（需明确收支对象级次的录入表）'!$B$7:$B$9,LEN($H148))=$H148))+SUMPRODUCT('表九之三（其它收支录入表）'!F$6:F$282*(LEFT('表九之三（其它收支录入表）'!$B$6:$B$282,LEN($H148))=$H148))</f>
        <v>0</v>
      </c>
      <c r="M148" s="167" t="str">
        <f t="shared" si="10"/>
        <v/>
      </c>
      <c r="N148" s="167" t="str">
        <f t="shared" si="11"/>
        <v/>
      </c>
    </row>
    <row r="149" ht="17.1" customHeight="1" spans="1:14">
      <c r="A149" s="140"/>
      <c r="B149" s="140"/>
      <c r="C149" s="215"/>
      <c r="D149" s="169"/>
      <c r="E149" s="169"/>
      <c r="F149" s="230"/>
      <c r="G149" s="230"/>
      <c r="H149" s="140" t="s">
        <v>13668</v>
      </c>
      <c r="I149" s="140" t="s">
        <v>13669</v>
      </c>
      <c r="J149" s="229">
        <f>SUMPRODUCT('表九之二（需明确收支对象级次的录入表）'!D$7:D$9*(LEFT('表九之二（需明确收支对象级次的录入表）'!$B$7:$B$9,LEN($H149))=$H149))+SUMPRODUCT('表九之三（其它收支录入表）'!D$6:D$282*(LEFT('表九之三（其它收支录入表）'!$B$6:$B$282,LEN($H149))=$H149))</f>
        <v>0</v>
      </c>
      <c r="K149" s="166">
        <f>SUMPRODUCT('表九之二（需明确收支对象级次的录入表）'!E$7:E$9*(LEFT('表九之二（需明确收支对象级次的录入表）'!$B$7:$B$9,LEN($H149))=$H149))+SUMPRODUCT('表九之三（其它收支录入表）'!E$6:E$282*(LEFT('表九之三（其它收支录入表）'!$B$6:$B$282,LEN($H149))=$H149))</f>
        <v>0</v>
      </c>
      <c r="L149" s="166">
        <f>SUMPRODUCT('表九之二（需明确收支对象级次的录入表）'!I$7:I$9*(LEFT('表九之二（需明确收支对象级次的录入表）'!$B$7:$B$9,LEN($H149))=$H149))+SUMPRODUCT('表九之三（其它收支录入表）'!F$6:F$282*(LEFT('表九之三（其它收支录入表）'!$B$6:$B$282,LEN($H149))=$H149))</f>
        <v>0</v>
      </c>
      <c r="M149" s="167" t="str">
        <f t="shared" si="10"/>
        <v/>
      </c>
      <c r="N149" s="167" t="str">
        <f t="shared" si="11"/>
        <v/>
      </c>
    </row>
    <row r="150" ht="17.1" customHeight="1" spans="1:14">
      <c r="A150" s="140"/>
      <c r="B150" s="140"/>
      <c r="C150" s="215"/>
      <c r="D150" s="169"/>
      <c r="E150" s="169"/>
      <c r="F150" s="230"/>
      <c r="G150" s="230"/>
      <c r="H150" s="140" t="s">
        <v>13670</v>
      </c>
      <c r="I150" s="140" t="s">
        <v>13671</v>
      </c>
      <c r="J150" s="229">
        <f>SUMPRODUCT('表九之二（需明确收支对象级次的录入表）'!D$7:D$9*(LEFT('表九之二（需明确收支对象级次的录入表）'!$B$7:$B$9,LEN($H150))=$H150))+SUMPRODUCT('表九之三（其它收支录入表）'!D$6:D$282*(LEFT('表九之三（其它收支录入表）'!$B$6:$B$282,LEN($H150))=$H150))</f>
        <v>0</v>
      </c>
      <c r="K150" s="166">
        <f>SUMPRODUCT('表九之二（需明确收支对象级次的录入表）'!E$7:E$9*(LEFT('表九之二（需明确收支对象级次的录入表）'!$B$7:$B$9,LEN($H150))=$H150))+SUMPRODUCT('表九之三（其它收支录入表）'!E$6:E$282*(LEFT('表九之三（其它收支录入表）'!$B$6:$B$282,LEN($H150))=$H150))</f>
        <v>0</v>
      </c>
      <c r="L150" s="166">
        <f>SUMPRODUCT('表九之二（需明确收支对象级次的录入表）'!I$7:I$9*(LEFT('表九之二（需明确收支对象级次的录入表）'!$B$7:$B$9,LEN($H150))=$H150))+SUMPRODUCT('表九之三（其它收支录入表）'!F$6:F$282*(LEFT('表九之三（其它收支录入表）'!$B$6:$B$282,LEN($H150))=$H150))</f>
        <v>0</v>
      </c>
      <c r="M150" s="167" t="str">
        <f t="shared" si="10"/>
        <v/>
      </c>
      <c r="N150" s="167" t="str">
        <f t="shared" si="11"/>
        <v/>
      </c>
    </row>
    <row r="151" ht="17.1" customHeight="1" spans="1:14">
      <c r="A151" s="140"/>
      <c r="B151" s="140"/>
      <c r="C151" s="215"/>
      <c r="D151" s="169"/>
      <c r="E151" s="169"/>
      <c r="F151" s="230"/>
      <c r="G151" s="230"/>
      <c r="H151" s="140" t="s">
        <v>13672</v>
      </c>
      <c r="I151" s="140" t="s">
        <v>13673</v>
      </c>
      <c r="J151" s="229">
        <f>SUMPRODUCT('表九之二（需明确收支对象级次的录入表）'!D$7:D$9*(LEFT('表九之二（需明确收支对象级次的录入表）'!$B$7:$B$9,LEN($H151))=$H151))+SUMPRODUCT('表九之三（其它收支录入表）'!D$6:D$282*(LEFT('表九之三（其它收支录入表）'!$B$6:$B$282,LEN($H151))=$H151))</f>
        <v>0</v>
      </c>
      <c r="K151" s="166">
        <f>SUMPRODUCT('表九之二（需明确收支对象级次的录入表）'!E$7:E$9*(LEFT('表九之二（需明确收支对象级次的录入表）'!$B$7:$B$9,LEN($H151))=$H151))+SUMPRODUCT('表九之三（其它收支录入表）'!E$6:E$282*(LEFT('表九之三（其它收支录入表）'!$B$6:$B$282,LEN($H151))=$H151))</f>
        <v>0</v>
      </c>
      <c r="L151" s="166">
        <f>SUMPRODUCT('表九之二（需明确收支对象级次的录入表）'!I$7:I$9*(LEFT('表九之二（需明确收支对象级次的录入表）'!$B$7:$B$9,LEN($H151))=$H151))+SUMPRODUCT('表九之三（其它收支录入表）'!F$6:F$282*(LEFT('表九之三（其它收支录入表）'!$B$6:$B$282,LEN($H151))=$H151))</f>
        <v>0</v>
      </c>
      <c r="M151" s="167" t="str">
        <f t="shared" si="10"/>
        <v/>
      </c>
      <c r="N151" s="167" t="str">
        <f t="shared" si="11"/>
        <v/>
      </c>
    </row>
    <row r="152" ht="17.1" customHeight="1" spans="1:14">
      <c r="A152" s="140"/>
      <c r="B152" s="140"/>
      <c r="C152" s="215"/>
      <c r="D152" s="169"/>
      <c r="E152" s="169"/>
      <c r="F152" s="230"/>
      <c r="G152" s="230"/>
      <c r="H152" s="140" t="s">
        <v>13674</v>
      </c>
      <c r="I152" s="140" t="s">
        <v>13675</v>
      </c>
      <c r="J152" s="229">
        <f>SUMPRODUCT('表九之二（需明确收支对象级次的录入表）'!D$7:D$9*(LEFT('表九之二（需明确收支对象级次的录入表）'!$B$7:$B$9,LEN($H152))=$H152))+SUMPRODUCT('表九之三（其它收支录入表）'!D$6:D$282*(LEFT('表九之三（其它收支录入表）'!$B$6:$B$282,LEN($H152))=$H152))</f>
        <v>0</v>
      </c>
      <c r="K152" s="166">
        <f>SUMPRODUCT('表九之二（需明确收支对象级次的录入表）'!E$7:E$9*(LEFT('表九之二（需明确收支对象级次的录入表）'!$B$7:$B$9,LEN($H152))=$H152))+SUMPRODUCT('表九之三（其它收支录入表）'!E$6:E$282*(LEFT('表九之三（其它收支录入表）'!$B$6:$B$282,LEN($H152))=$H152))</f>
        <v>0</v>
      </c>
      <c r="L152" s="166">
        <f>SUMPRODUCT('表九之二（需明确收支对象级次的录入表）'!I$7:I$9*(LEFT('表九之二（需明确收支对象级次的录入表）'!$B$7:$B$9,LEN($H152))=$H152))+SUMPRODUCT('表九之三（其它收支录入表）'!F$6:F$282*(LEFT('表九之三（其它收支录入表）'!$B$6:$B$282,LEN($H152))=$H152))</f>
        <v>0</v>
      </c>
      <c r="M152" s="167" t="str">
        <f t="shared" si="10"/>
        <v/>
      </c>
      <c r="N152" s="167" t="str">
        <f t="shared" si="11"/>
        <v/>
      </c>
    </row>
    <row r="153" ht="17.1" customHeight="1" spans="1:14">
      <c r="A153" s="140"/>
      <c r="B153" s="140"/>
      <c r="C153" s="215"/>
      <c r="D153" s="169"/>
      <c r="E153" s="169"/>
      <c r="F153" s="230"/>
      <c r="G153" s="230"/>
      <c r="H153" s="140" t="s">
        <v>13676</v>
      </c>
      <c r="I153" s="140" t="s">
        <v>13677</v>
      </c>
      <c r="J153" s="229">
        <f>SUMPRODUCT('表九之二（需明确收支对象级次的录入表）'!D$7:D$9*(LEFT('表九之二（需明确收支对象级次的录入表）'!$B$7:$B$9,LEN($H153))=$H153))+SUMPRODUCT('表九之三（其它收支录入表）'!D$6:D$282*(LEFT('表九之三（其它收支录入表）'!$B$6:$B$282,LEN($H153))=$H153))</f>
        <v>0</v>
      </c>
      <c r="K153" s="166">
        <f>SUMPRODUCT('表九之二（需明确收支对象级次的录入表）'!E$7:E$9*(LEFT('表九之二（需明确收支对象级次的录入表）'!$B$7:$B$9,LEN($H153))=$H153))+SUMPRODUCT('表九之三（其它收支录入表）'!E$6:E$282*(LEFT('表九之三（其它收支录入表）'!$B$6:$B$282,LEN($H153))=$H153))</f>
        <v>0</v>
      </c>
      <c r="L153" s="166">
        <f>SUMPRODUCT('表九之二（需明确收支对象级次的录入表）'!I$7:I$9*(LEFT('表九之二（需明确收支对象级次的录入表）'!$B$7:$B$9,LEN($H153))=$H153))+SUMPRODUCT('表九之三（其它收支录入表）'!F$6:F$282*(LEFT('表九之三（其它收支录入表）'!$B$6:$B$282,LEN($H153))=$H153))</f>
        <v>0</v>
      </c>
      <c r="M153" s="167" t="str">
        <f t="shared" si="10"/>
        <v/>
      </c>
      <c r="N153" s="167" t="str">
        <f t="shared" si="11"/>
        <v/>
      </c>
    </row>
    <row r="154" ht="17.1" customHeight="1" spans="1:14">
      <c r="A154" s="140"/>
      <c r="B154" s="140"/>
      <c r="C154" s="215"/>
      <c r="D154" s="169"/>
      <c r="E154" s="169"/>
      <c r="F154" s="230"/>
      <c r="G154" s="230"/>
      <c r="H154" s="140" t="s">
        <v>13678</v>
      </c>
      <c r="I154" s="140" t="s">
        <v>13679</v>
      </c>
      <c r="J154" s="229">
        <f>SUMPRODUCT('表九之二（需明确收支对象级次的录入表）'!D$7:D$9*(LEFT('表九之二（需明确收支对象级次的录入表）'!$B$7:$B$9,LEN($H154))=$H154))+SUMPRODUCT('表九之三（其它收支录入表）'!D$6:D$282*(LEFT('表九之三（其它收支录入表）'!$B$6:$B$282,LEN($H154))=$H154))</f>
        <v>0</v>
      </c>
      <c r="K154" s="166">
        <f>SUMPRODUCT('表九之二（需明确收支对象级次的录入表）'!E$7:E$9*(LEFT('表九之二（需明确收支对象级次的录入表）'!$B$7:$B$9,LEN($H154))=$H154))+SUMPRODUCT('表九之三（其它收支录入表）'!E$6:E$282*(LEFT('表九之三（其它收支录入表）'!$B$6:$B$282,LEN($H154))=$H154))</f>
        <v>0</v>
      </c>
      <c r="L154" s="166">
        <f>SUMPRODUCT('表九之二（需明确收支对象级次的录入表）'!I$7:I$9*(LEFT('表九之二（需明确收支对象级次的录入表）'!$B$7:$B$9,LEN($H154))=$H154))+SUMPRODUCT('表九之三（其它收支录入表）'!F$6:F$282*(LEFT('表九之三（其它收支录入表）'!$B$6:$B$282,LEN($H154))=$H154))</f>
        <v>0</v>
      </c>
      <c r="M154" s="167" t="str">
        <f t="shared" si="10"/>
        <v/>
      </c>
      <c r="N154" s="167" t="str">
        <f t="shared" si="11"/>
        <v/>
      </c>
    </row>
    <row r="155" ht="17.1" customHeight="1" spans="1:14">
      <c r="A155" s="140"/>
      <c r="B155" s="140"/>
      <c r="C155" s="215"/>
      <c r="D155" s="169"/>
      <c r="E155" s="169"/>
      <c r="F155" s="230"/>
      <c r="G155" s="230"/>
      <c r="H155" s="140" t="s">
        <v>13680</v>
      </c>
      <c r="I155" s="140" t="s">
        <v>13681</v>
      </c>
      <c r="J155" s="223">
        <f>SUMPRODUCT('表九之二（需明确收支对象级次的录入表）'!D$7:D$9*(LEFT('表九之二（需明确收支对象级次的录入表）'!$B$7:$B$9,LEN($H155))=$H155))+SUMPRODUCT('表九之三（其它收支录入表）'!D$6:D$282*(LEFT('表九之三（其它收支录入表）'!$B$6:$B$282,LEN($H155))=$H155))</f>
        <v>0</v>
      </c>
      <c r="K155" s="223">
        <f>SUMPRODUCT('表九之二（需明确收支对象级次的录入表）'!E$7:E$9*(LEFT('表九之二（需明确收支对象级次的录入表）'!$B$7:$B$9,LEN($H155))=$H155))+SUMPRODUCT('表九之三（其它收支录入表）'!E$6:E$282*(LEFT('表九之三（其它收支录入表）'!$B$6:$B$282,LEN($H155))=$H155))</f>
        <v>0</v>
      </c>
      <c r="L155" s="223">
        <f>SUMPRODUCT('表九之二（需明确收支对象级次的录入表）'!I$7:I$9*(LEFT('表九之二（需明确收支对象级次的录入表）'!$B$7:$B$9,LEN($H155))=$H155))+SUMPRODUCT('表九之三（其它收支录入表）'!F$6:F$282*(LEFT('表九之三（其它收支录入表）'!$B$6:$B$282,LEN($H155))=$H155))</f>
        <v>0</v>
      </c>
      <c r="M155" s="167" t="str">
        <f t="shared" si="10"/>
        <v/>
      </c>
      <c r="N155" s="167" t="str">
        <f t="shared" si="11"/>
        <v/>
      </c>
    </row>
    <row r="156" ht="17.1" customHeight="1" spans="1:14">
      <c r="A156" s="140"/>
      <c r="B156" s="140"/>
      <c r="C156" s="215"/>
      <c r="D156" s="169"/>
      <c r="E156" s="169"/>
      <c r="F156" s="230"/>
      <c r="G156" s="230"/>
      <c r="H156" s="140" t="s">
        <v>13682</v>
      </c>
      <c r="I156" s="140" t="s">
        <v>13683</v>
      </c>
      <c r="J156" s="229">
        <f>SUMPRODUCT('表九之二（需明确收支对象级次的录入表）'!D$7:D$9*(LEFT('表九之二（需明确收支对象级次的录入表）'!$B$7:$B$9,LEN($H156))=$H156))+SUMPRODUCT('表九之三（其它收支录入表）'!D$6:D$282*(LEFT('表九之三（其它收支录入表）'!$B$6:$B$282,LEN($H156))=$H156))</f>
        <v>0</v>
      </c>
      <c r="K156" s="166">
        <f>SUMPRODUCT('表九之二（需明确收支对象级次的录入表）'!E$7:E$9*(LEFT('表九之二（需明确收支对象级次的录入表）'!$B$7:$B$9,LEN($H156))=$H156))+SUMPRODUCT('表九之三（其它收支录入表）'!E$6:E$282*(LEFT('表九之三（其它收支录入表）'!$B$6:$B$282,LEN($H156))=$H156))</f>
        <v>0</v>
      </c>
      <c r="L156" s="166">
        <f>SUMPRODUCT('表九之二（需明确收支对象级次的录入表）'!I$7:I$9*(LEFT('表九之二（需明确收支对象级次的录入表）'!$B$7:$B$9,LEN($H156))=$H156))+SUMPRODUCT('表九之三（其它收支录入表）'!F$6:F$282*(LEFT('表九之三（其它收支录入表）'!$B$6:$B$282,LEN($H156))=$H156))</f>
        <v>0</v>
      </c>
      <c r="M156" s="167" t="str">
        <f t="shared" si="10"/>
        <v/>
      </c>
      <c r="N156" s="167" t="str">
        <f t="shared" si="11"/>
        <v/>
      </c>
    </row>
    <row r="157" ht="17.1" customHeight="1" spans="1:14">
      <c r="A157" s="140"/>
      <c r="B157" s="140"/>
      <c r="C157" s="215"/>
      <c r="D157" s="169"/>
      <c r="E157" s="169"/>
      <c r="F157" s="230"/>
      <c r="G157" s="230"/>
      <c r="H157" s="140" t="s">
        <v>13684</v>
      </c>
      <c r="I157" s="140" t="s">
        <v>13685</v>
      </c>
      <c r="J157" s="229">
        <f>SUMPRODUCT('表九之二（需明确收支对象级次的录入表）'!D$7:D$9*(LEFT('表九之二（需明确收支对象级次的录入表）'!$B$7:$B$9,LEN($H157))=$H157))+SUMPRODUCT('表九之三（其它收支录入表）'!D$6:D$282*(LEFT('表九之三（其它收支录入表）'!$B$6:$B$282,LEN($H157))=$H157))</f>
        <v>0</v>
      </c>
      <c r="K157" s="166">
        <f>SUMPRODUCT('表九之二（需明确收支对象级次的录入表）'!E$7:E$9*(LEFT('表九之二（需明确收支对象级次的录入表）'!$B$7:$B$9,LEN($H157))=$H157))+SUMPRODUCT('表九之三（其它收支录入表）'!E$6:E$282*(LEFT('表九之三（其它收支录入表）'!$B$6:$B$282,LEN($H157))=$H157))</f>
        <v>0</v>
      </c>
      <c r="L157" s="166">
        <f>SUMPRODUCT('表九之二（需明确收支对象级次的录入表）'!I$7:I$9*(LEFT('表九之二（需明确收支对象级次的录入表）'!$B$7:$B$9,LEN($H157))=$H157))+SUMPRODUCT('表九之三（其它收支录入表）'!F$6:F$282*(LEFT('表九之三（其它收支录入表）'!$B$6:$B$282,LEN($H157))=$H157))</f>
        <v>0</v>
      </c>
      <c r="M157" s="167" t="str">
        <f t="shared" si="10"/>
        <v/>
      </c>
      <c r="N157" s="167" t="str">
        <f t="shared" si="11"/>
        <v/>
      </c>
    </row>
    <row r="158" ht="17.1" customHeight="1" spans="1:14">
      <c r="A158" s="140"/>
      <c r="B158" s="140"/>
      <c r="C158" s="215"/>
      <c r="D158" s="169"/>
      <c r="E158" s="169"/>
      <c r="F158" s="230"/>
      <c r="G158" s="230"/>
      <c r="H158" s="140" t="s">
        <v>13686</v>
      </c>
      <c r="I158" s="140" t="s">
        <v>13687</v>
      </c>
      <c r="J158" s="229">
        <f>SUMPRODUCT('表九之二（需明确收支对象级次的录入表）'!D$7:D$9*(LEFT('表九之二（需明确收支对象级次的录入表）'!$B$7:$B$9,LEN($H158))=$H158))+SUMPRODUCT('表九之三（其它收支录入表）'!D$6:D$282*(LEFT('表九之三（其它收支录入表）'!$B$6:$B$282,LEN($H158))=$H158))</f>
        <v>0</v>
      </c>
      <c r="K158" s="166">
        <f>SUMPRODUCT('表九之二（需明确收支对象级次的录入表）'!E$7:E$9*(LEFT('表九之二（需明确收支对象级次的录入表）'!$B$7:$B$9,LEN($H158))=$H158))+SUMPRODUCT('表九之三（其它收支录入表）'!E$6:E$282*(LEFT('表九之三（其它收支录入表）'!$B$6:$B$282,LEN($H158))=$H158))</f>
        <v>0</v>
      </c>
      <c r="L158" s="166">
        <f>SUMPRODUCT('表九之二（需明确收支对象级次的录入表）'!I$7:I$9*(LEFT('表九之二（需明确收支对象级次的录入表）'!$B$7:$B$9,LEN($H158))=$H158))+SUMPRODUCT('表九之三（其它收支录入表）'!F$6:F$282*(LEFT('表九之三（其它收支录入表）'!$B$6:$B$282,LEN($H158))=$H158))</f>
        <v>0</v>
      </c>
      <c r="M158" s="167" t="str">
        <f t="shared" si="10"/>
        <v/>
      </c>
      <c r="N158" s="167" t="str">
        <f t="shared" si="11"/>
        <v/>
      </c>
    </row>
    <row r="159" ht="17.1" customHeight="1" spans="1:14">
      <c r="A159" s="140"/>
      <c r="B159" s="140"/>
      <c r="C159" s="215"/>
      <c r="D159" s="169"/>
      <c r="E159" s="169"/>
      <c r="F159" s="230"/>
      <c r="G159" s="230"/>
      <c r="H159" s="140" t="s">
        <v>13688</v>
      </c>
      <c r="I159" s="140" t="s">
        <v>13689</v>
      </c>
      <c r="J159" s="229">
        <f>SUMPRODUCT('表九之二（需明确收支对象级次的录入表）'!D$7:D$9*(LEFT('表九之二（需明确收支对象级次的录入表）'!$B$7:$B$9,LEN($H159))=$H159))+SUMPRODUCT('表九之三（其它收支录入表）'!D$6:D$282*(LEFT('表九之三（其它收支录入表）'!$B$6:$B$282,LEN($H159))=$H159))</f>
        <v>0</v>
      </c>
      <c r="K159" s="166">
        <f>SUMPRODUCT('表九之二（需明确收支对象级次的录入表）'!E$7:E$9*(LEFT('表九之二（需明确收支对象级次的录入表）'!$B$7:$B$9,LEN($H159))=$H159))+SUMPRODUCT('表九之三（其它收支录入表）'!E$6:E$282*(LEFT('表九之三（其它收支录入表）'!$B$6:$B$282,LEN($H159))=$H159))</f>
        <v>0</v>
      </c>
      <c r="L159" s="166">
        <f>SUMPRODUCT('表九之二（需明确收支对象级次的录入表）'!I$7:I$9*(LEFT('表九之二（需明确收支对象级次的录入表）'!$B$7:$B$9,LEN($H159))=$H159))+SUMPRODUCT('表九之三（其它收支录入表）'!F$6:F$282*(LEFT('表九之三（其它收支录入表）'!$B$6:$B$282,LEN($H159))=$H159))</f>
        <v>0</v>
      </c>
      <c r="M159" s="167" t="str">
        <f t="shared" ref="M159:M234" si="12">IFERROR($L159/J159,"")</f>
        <v/>
      </c>
      <c r="N159" s="167" t="str">
        <f t="shared" ref="N159:N234" si="13">IFERROR($L159/K159,"")</f>
        <v/>
      </c>
    </row>
    <row r="160" ht="17.1" customHeight="1" spans="1:14">
      <c r="A160" s="140"/>
      <c r="B160" s="140"/>
      <c r="C160" s="215"/>
      <c r="D160" s="169"/>
      <c r="E160" s="169"/>
      <c r="F160" s="230"/>
      <c r="G160" s="230"/>
      <c r="H160" s="140" t="s">
        <v>13690</v>
      </c>
      <c r="I160" s="140" t="s">
        <v>13691</v>
      </c>
      <c r="J160" s="229">
        <f>SUMPRODUCT('表九之二（需明确收支对象级次的录入表）'!D$7:D$9*(LEFT('表九之二（需明确收支对象级次的录入表）'!$B$7:$B$9,LEN($H160))=$H160))+SUMPRODUCT('表九之三（其它收支录入表）'!D$6:D$282*(LEFT('表九之三（其它收支录入表）'!$B$6:$B$282,LEN($H160))=$H160))</f>
        <v>0</v>
      </c>
      <c r="K160" s="166">
        <f>SUMPRODUCT('表九之二（需明确收支对象级次的录入表）'!E$7:E$9*(LEFT('表九之二（需明确收支对象级次的录入表）'!$B$7:$B$9,LEN($H160))=$H160))+SUMPRODUCT('表九之三（其它收支录入表）'!E$6:E$282*(LEFT('表九之三（其它收支录入表）'!$B$6:$B$282,LEN($H160))=$H160))</f>
        <v>0</v>
      </c>
      <c r="L160" s="166">
        <f>SUMPRODUCT('表九之二（需明确收支对象级次的录入表）'!I$7:I$9*(LEFT('表九之二（需明确收支对象级次的录入表）'!$B$7:$B$9,LEN($H160))=$H160))+SUMPRODUCT('表九之三（其它收支录入表）'!F$6:F$282*(LEFT('表九之三（其它收支录入表）'!$B$6:$B$282,LEN($H160))=$H160))</f>
        <v>0</v>
      </c>
      <c r="M160" s="167" t="str">
        <f t="shared" si="12"/>
        <v/>
      </c>
      <c r="N160" s="167" t="str">
        <f t="shared" si="13"/>
        <v/>
      </c>
    </row>
    <row r="161" ht="17.1" customHeight="1" spans="1:14">
      <c r="A161" s="140"/>
      <c r="B161" s="140"/>
      <c r="C161" s="215"/>
      <c r="D161" s="169"/>
      <c r="E161" s="169"/>
      <c r="F161" s="230"/>
      <c r="G161" s="230"/>
      <c r="H161" s="140" t="s">
        <v>13692</v>
      </c>
      <c r="I161" s="140" t="s">
        <v>13693</v>
      </c>
      <c r="J161" s="229">
        <f>SUMPRODUCT('表九之二（需明确收支对象级次的录入表）'!D$7:D$9*(LEFT('表九之二（需明确收支对象级次的录入表）'!$B$7:$B$9,LEN($H161))=$H161))+SUMPRODUCT('表九之三（其它收支录入表）'!D$6:D$282*(LEFT('表九之三（其它收支录入表）'!$B$6:$B$282,LEN($H161))=$H161))</f>
        <v>0</v>
      </c>
      <c r="K161" s="166">
        <f>SUMPRODUCT('表九之二（需明确收支对象级次的录入表）'!E$7:E$9*(LEFT('表九之二（需明确收支对象级次的录入表）'!$B$7:$B$9,LEN($H161))=$H161))+SUMPRODUCT('表九之三（其它收支录入表）'!E$6:E$282*(LEFT('表九之三（其它收支录入表）'!$B$6:$B$282,LEN($H161))=$H161))</f>
        <v>0</v>
      </c>
      <c r="L161" s="166">
        <f>SUMPRODUCT('表九之二（需明确收支对象级次的录入表）'!I$7:I$9*(LEFT('表九之二（需明确收支对象级次的录入表）'!$B$7:$B$9,LEN($H161))=$H161))+SUMPRODUCT('表九之三（其它收支录入表）'!F$6:F$282*(LEFT('表九之三（其它收支录入表）'!$B$6:$B$282,LEN($H161))=$H161))</f>
        <v>0</v>
      </c>
      <c r="M161" s="167" t="str">
        <f t="shared" si="12"/>
        <v/>
      </c>
      <c r="N161" s="167" t="str">
        <f t="shared" si="13"/>
        <v/>
      </c>
    </row>
    <row r="162" ht="17.1" customHeight="1" spans="1:14">
      <c r="A162" s="140"/>
      <c r="B162" s="140"/>
      <c r="C162" s="215"/>
      <c r="D162" s="169"/>
      <c r="E162" s="169"/>
      <c r="F162" s="230"/>
      <c r="G162" s="230"/>
      <c r="H162" s="140" t="s">
        <v>13694</v>
      </c>
      <c r="I162" s="140" t="s">
        <v>13695</v>
      </c>
      <c r="J162" s="223">
        <f>SUMPRODUCT('表九之二（需明确收支对象级次的录入表）'!D$7:D$9*(LEFT('表九之二（需明确收支对象级次的录入表）'!$B$7:$B$9,LEN($H162))=$H162))+SUMPRODUCT('表九之三（其它收支录入表）'!D$6:D$282*(LEFT('表九之三（其它收支录入表）'!$B$6:$B$282,LEN($H162))=$H162))</f>
        <v>0</v>
      </c>
      <c r="K162" s="223">
        <f>SUMPRODUCT('表九之二（需明确收支对象级次的录入表）'!E$7:E$9*(LEFT('表九之二（需明确收支对象级次的录入表）'!$B$7:$B$9,LEN($H162))=$H162))+SUMPRODUCT('表九之三（其它收支录入表）'!E$6:E$282*(LEFT('表九之三（其它收支录入表）'!$B$6:$B$282,LEN($H162))=$H162))</f>
        <v>0</v>
      </c>
      <c r="L162" s="223">
        <f>SUMPRODUCT('表九之二（需明确收支对象级次的录入表）'!I$7:I$9*(LEFT('表九之二（需明确收支对象级次的录入表）'!$B$7:$B$9,LEN($H162))=$H162))+SUMPRODUCT('表九之三（其它收支录入表）'!F$6:F$282*(LEFT('表九之三（其它收支录入表）'!$B$6:$B$282,LEN($H162))=$H162))</f>
        <v>0</v>
      </c>
      <c r="M162" s="167" t="str">
        <f t="shared" si="12"/>
        <v/>
      </c>
      <c r="N162" s="167" t="str">
        <f t="shared" si="13"/>
        <v/>
      </c>
    </row>
    <row r="163" ht="17.1" customHeight="1" spans="1:14">
      <c r="A163" s="140"/>
      <c r="B163" s="140"/>
      <c r="C163" s="215"/>
      <c r="D163" s="169"/>
      <c r="E163" s="169"/>
      <c r="F163" s="230"/>
      <c r="G163" s="230"/>
      <c r="H163" s="140" t="s">
        <v>13696</v>
      </c>
      <c r="I163" s="140" t="s">
        <v>13697</v>
      </c>
      <c r="J163" s="229">
        <f>SUMPRODUCT('表九之二（需明确收支对象级次的录入表）'!D$7:D$9*(LEFT('表九之二（需明确收支对象级次的录入表）'!$B$7:$B$9,LEN($H163))=$H163))+SUMPRODUCT('表九之三（其它收支录入表）'!D$6:D$282*(LEFT('表九之三（其它收支录入表）'!$B$6:$B$282,LEN($H163))=$H163))</f>
        <v>0</v>
      </c>
      <c r="K163" s="166">
        <f>SUMPRODUCT('表九之二（需明确收支对象级次的录入表）'!E$7:E$9*(LEFT('表九之二（需明确收支对象级次的录入表）'!$B$7:$B$9,LEN($H163))=$H163))+SUMPRODUCT('表九之三（其它收支录入表）'!E$6:E$282*(LEFT('表九之三（其它收支录入表）'!$B$6:$B$282,LEN($H163))=$H163))</f>
        <v>0</v>
      </c>
      <c r="L163" s="166">
        <f>SUMPRODUCT('表九之二（需明确收支对象级次的录入表）'!I$7:I$9*(LEFT('表九之二（需明确收支对象级次的录入表）'!$B$7:$B$9,LEN($H163))=$H163))+SUMPRODUCT('表九之三（其它收支录入表）'!F$6:F$282*(LEFT('表九之三（其它收支录入表）'!$B$6:$B$282,LEN($H163))=$H163))</f>
        <v>0</v>
      </c>
      <c r="M163" s="167" t="str">
        <f t="shared" si="12"/>
        <v/>
      </c>
      <c r="N163" s="167" t="str">
        <f t="shared" si="13"/>
        <v/>
      </c>
    </row>
    <row r="164" ht="17.1" customHeight="1" spans="1:14">
      <c r="A164" s="140"/>
      <c r="B164" s="140"/>
      <c r="C164" s="215"/>
      <c r="D164" s="169"/>
      <c r="E164" s="169"/>
      <c r="F164" s="230"/>
      <c r="G164" s="230"/>
      <c r="H164" s="140" t="s">
        <v>13698</v>
      </c>
      <c r="I164" s="140" t="s">
        <v>13699</v>
      </c>
      <c r="J164" s="229">
        <f>SUMPRODUCT('表九之二（需明确收支对象级次的录入表）'!D$7:D$9*(LEFT('表九之二（需明确收支对象级次的录入表）'!$B$7:$B$9,LEN($H164))=$H164))+SUMPRODUCT('表九之三（其它收支录入表）'!D$6:D$282*(LEFT('表九之三（其它收支录入表）'!$B$6:$B$282,LEN($H164))=$H164))</f>
        <v>0</v>
      </c>
      <c r="K164" s="166">
        <f>SUMPRODUCT('表九之二（需明确收支对象级次的录入表）'!E$7:E$9*(LEFT('表九之二（需明确收支对象级次的录入表）'!$B$7:$B$9,LEN($H164))=$H164))+SUMPRODUCT('表九之三（其它收支录入表）'!E$6:E$282*(LEFT('表九之三（其它收支录入表）'!$B$6:$B$282,LEN($H164))=$H164))</f>
        <v>0</v>
      </c>
      <c r="L164" s="166">
        <f>SUMPRODUCT('表九之二（需明确收支对象级次的录入表）'!I$7:I$9*(LEFT('表九之二（需明确收支对象级次的录入表）'!$B$7:$B$9,LEN($H164))=$H164))+SUMPRODUCT('表九之三（其它收支录入表）'!F$6:F$282*(LEFT('表九之三（其它收支录入表）'!$B$6:$B$282,LEN($H164))=$H164))</f>
        <v>0</v>
      </c>
      <c r="M164" s="167" t="str">
        <f t="shared" si="12"/>
        <v/>
      </c>
      <c r="N164" s="167" t="str">
        <f t="shared" si="13"/>
        <v/>
      </c>
    </row>
    <row r="165" ht="17.1" customHeight="1" spans="1:14">
      <c r="A165" s="140"/>
      <c r="B165" s="140"/>
      <c r="C165" s="215"/>
      <c r="D165" s="169"/>
      <c r="E165" s="169"/>
      <c r="F165" s="230"/>
      <c r="G165" s="230"/>
      <c r="H165" s="140" t="s">
        <v>13700</v>
      </c>
      <c r="I165" s="140" t="s">
        <v>13701</v>
      </c>
      <c r="J165" s="229">
        <f>SUMPRODUCT('表九之二（需明确收支对象级次的录入表）'!D$7:D$9*(LEFT('表九之二（需明确收支对象级次的录入表）'!$B$7:$B$9,LEN($H165))=$H165))+SUMPRODUCT('表九之三（其它收支录入表）'!D$6:D$282*(LEFT('表九之三（其它收支录入表）'!$B$6:$B$282,LEN($H165))=$H165))</f>
        <v>0</v>
      </c>
      <c r="K165" s="166">
        <f>SUMPRODUCT('表九之二（需明确收支对象级次的录入表）'!E$7:E$9*(LEFT('表九之二（需明确收支对象级次的录入表）'!$B$7:$B$9,LEN($H165))=$H165))+SUMPRODUCT('表九之三（其它收支录入表）'!E$6:E$282*(LEFT('表九之三（其它收支录入表）'!$B$6:$B$282,LEN($H165))=$H165))</f>
        <v>0</v>
      </c>
      <c r="L165" s="166">
        <f>SUMPRODUCT('表九之二（需明确收支对象级次的录入表）'!I$7:I$9*(LEFT('表九之二（需明确收支对象级次的录入表）'!$B$7:$B$9,LEN($H165))=$H165))+SUMPRODUCT('表九之三（其它收支录入表）'!F$6:F$282*(LEFT('表九之三（其它收支录入表）'!$B$6:$B$282,LEN($H165))=$H165))</f>
        <v>0</v>
      </c>
      <c r="M165" s="167" t="str">
        <f t="shared" si="12"/>
        <v/>
      </c>
      <c r="N165" s="167" t="str">
        <f t="shared" si="13"/>
        <v/>
      </c>
    </row>
    <row r="166" ht="17.1" customHeight="1" spans="1:14">
      <c r="A166" s="140"/>
      <c r="B166" s="140"/>
      <c r="C166" s="215"/>
      <c r="D166" s="169"/>
      <c r="E166" s="169"/>
      <c r="F166" s="230"/>
      <c r="G166" s="230"/>
      <c r="H166" s="140" t="s">
        <v>13702</v>
      </c>
      <c r="I166" s="140" t="s">
        <v>13703</v>
      </c>
      <c r="J166" s="229">
        <f>SUMPRODUCT('表九之二（需明确收支对象级次的录入表）'!D$7:D$9*(LEFT('表九之二（需明确收支对象级次的录入表）'!$B$7:$B$9,LEN($H166))=$H166))+SUMPRODUCT('表九之三（其它收支录入表）'!D$6:D$282*(LEFT('表九之三（其它收支录入表）'!$B$6:$B$282,LEN($H166))=$H166))</f>
        <v>0</v>
      </c>
      <c r="K166" s="166">
        <f>SUMPRODUCT('表九之二（需明确收支对象级次的录入表）'!E$7:E$9*(LEFT('表九之二（需明确收支对象级次的录入表）'!$B$7:$B$9,LEN($H166))=$H166))+SUMPRODUCT('表九之三（其它收支录入表）'!E$6:E$282*(LEFT('表九之三（其它收支录入表）'!$B$6:$B$282,LEN($H166))=$H166))</f>
        <v>0</v>
      </c>
      <c r="L166" s="166">
        <f>SUMPRODUCT('表九之二（需明确收支对象级次的录入表）'!I$7:I$9*(LEFT('表九之二（需明确收支对象级次的录入表）'!$B$7:$B$9,LEN($H166))=$H166))+SUMPRODUCT('表九之三（其它收支录入表）'!F$6:F$282*(LEFT('表九之三（其它收支录入表）'!$B$6:$B$282,LEN($H166))=$H166))</f>
        <v>0</v>
      </c>
      <c r="M166" s="167" t="str">
        <f t="shared" si="12"/>
        <v/>
      </c>
      <c r="N166" s="167" t="str">
        <f t="shared" si="13"/>
        <v/>
      </c>
    </row>
    <row r="167" ht="17.1" customHeight="1" spans="1:14">
      <c r="A167" s="140"/>
      <c r="B167" s="140"/>
      <c r="C167" s="215"/>
      <c r="D167" s="169"/>
      <c r="E167" s="169"/>
      <c r="F167" s="230"/>
      <c r="G167" s="230"/>
      <c r="H167" s="140" t="s">
        <v>13704</v>
      </c>
      <c r="I167" s="140" t="s">
        <v>13705</v>
      </c>
      <c r="J167" s="229">
        <f>SUMPRODUCT('表九之二（需明确收支对象级次的录入表）'!D$7:D$9*(LEFT('表九之二（需明确收支对象级次的录入表）'!$B$7:$B$9,LEN($H167))=$H167))+SUMPRODUCT('表九之三（其它收支录入表）'!D$6:D$282*(LEFT('表九之三（其它收支录入表）'!$B$6:$B$282,LEN($H167))=$H167))</f>
        <v>0</v>
      </c>
      <c r="K167" s="166">
        <f>SUMPRODUCT('表九之二（需明确收支对象级次的录入表）'!E$7:E$9*(LEFT('表九之二（需明确收支对象级次的录入表）'!$B$7:$B$9,LEN($H167))=$H167))+SUMPRODUCT('表九之三（其它收支录入表）'!E$6:E$282*(LEFT('表九之三（其它收支录入表）'!$B$6:$B$282,LEN($H167))=$H167))</f>
        <v>0</v>
      </c>
      <c r="L167" s="166">
        <f>SUMPRODUCT('表九之二（需明确收支对象级次的录入表）'!I$7:I$9*(LEFT('表九之二（需明确收支对象级次的录入表）'!$B$7:$B$9,LEN($H167))=$H167))+SUMPRODUCT('表九之三（其它收支录入表）'!F$6:F$282*(LEFT('表九之三（其它收支录入表）'!$B$6:$B$282,LEN($H167))=$H167))</f>
        <v>0</v>
      </c>
      <c r="M167" s="167" t="str">
        <f t="shared" si="12"/>
        <v/>
      </c>
      <c r="N167" s="167" t="str">
        <f t="shared" si="13"/>
        <v/>
      </c>
    </row>
    <row r="168" ht="17.1" customHeight="1" spans="1:14">
      <c r="A168" s="140"/>
      <c r="B168" s="140"/>
      <c r="C168" s="215"/>
      <c r="D168" s="169"/>
      <c r="E168" s="169"/>
      <c r="F168" s="230"/>
      <c r="G168" s="230"/>
      <c r="H168" s="140" t="s">
        <v>13706</v>
      </c>
      <c r="I168" s="140" t="s">
        <v>13707</v>
      </c>
      <c r="J168" s="229">
        <f>SUMPRODUCT('表九之二（需明确收支对象级次的录入表）'!D$7:D$9*(LEFT('表九之二（需明确收支对象级次的录入表）'!$B$7:$B$9,LEN($H168))=$H168))+SUMPRODUCT('表九之三（其它收支录入表）'!D$6:D$282*(LEFT('表九之三（其它收支录入表）'!$B$6:$B$282,LEN($H168))=$H168))</f>
        <v>0</v>
      </c>
      <c r="K168" s="166">
        <f>SUMPRODUCT('表九之二（需明确收支对象级次的录入表）'!E$7:E$9*(LEFT('表九之二（需明确收支对象级次的录入表）'!$B$7:$B$9,LEN($H168))=$H168))+SUMPRODUCT('表九之三（其它收支录入表）'!E$6:E$282*(LEFT('表九之三（其它收支录入表）'!$B$6:$B$282,LEN($H168))=$H168))</f>
        <v>0</v>
      </c>
      <c r="L168" s="166">
        <f>SUMPRODUCT('表九之二（需明确收支对象级次的录入表）'!I$7:I$9*(LEFT('表九之二（需明确收支对象级次的录入表）'!$B$7:$B$9,LEN($H168))=$H168))+SUMPRODUCT('表九之三（其它收支录入表）'!F$6:F$282*(LEFT('表九之三（其它收支录入表）'!$B$6:$B$282,LEN($H168))=$H168))</f>
        <v>0</v>
      </c>
      <c r="M168" s="167" t="str">
        <f t="shared" si="12"/>
        <v/>
      </c>
      <c r="N168" s="167" t="str">
        <f t="shared" si="13"/>
        <v/>
      </c>
    </row>
    <row r="169" ht="17.1" customHeight="1" spans="1:14">
      <c r="A169" s="140"/>
      <c r="B169" s="140"/>
      <c r="C169" s="215"/>
      <c r="D169" s="169"/>
      <c r="E169" s="169"/>
      <c r="F169" s="230"/>
      <c r="G169" s="230"/>
      <c r="H169" s="140" t="s">
        <v>13708</v>
      </c>
      <c r="I169" s="140" t="s">
        <v>13709</v>
      </c>
      <c r="J169" s="229">
        <f>SUMPRODUCT('表九之二（需明确收支对象级次的录入表）'!D$7:D$9*(LEFT('表九之二（需明确收支对象级次的录入表）'!$B$7:$B$9,LEN($H169))=$H169))+SUMPRODUCT('表九之三（其它收支录入表）'!D$6:D$282*(LEFT('表九之三（其它收支录入表）'!$B$6:$B$282,LEN($H169))=$H169))</f>
        <v>0</v>
      </c>
      <c r="K169" s="166">
        <f>SUMPRODUCT('表九之二（需明确收支对象级次的录入表）'!E$7:E$9*(LEFT('表九之二（需明确收支对象级次的录入表）'!$B$7:$B$9,LEN($H169))=$H169))+SUMPRODUCT('表九之三（其它收支录入表）'!E$6:E$282*(LEFT('表九之三（其它收支录入表）'!$B$6:$B$282,LEN($H169))=$H169))</f>
        <v>0</v>
      </c>
      <c r="L169" s="166">
        <f>SUMPRODUCT('表九之二（需明确收支对象级次的录入表）'!I$7:I$9*(LEFT('表九之二（需明确收支对象级次的录入表）'!$B$7:$B$9,LEN($H169))=$H169))+SUMPRODUCT('表九之三（其它收支录入表）'!F$6:F$282*(LEFT('表九之三（其它收支录入表）'!$B$6:$B$282,LEN($H169))=$H169))</f>
        <v>0</v>
      </c>
      <c r="M169" s="167" t="str">
        <f t="shared" si="12"/>
        <v/>
      </c>
      <c r="N169" s="167" t="str">
        <f t="shared" si="13"/>
        <v/>
      </c>
    </row>
    <row r="170" ht="17.1" customHeight="1" spans="1:14">
      <c r="A170" s="140"/>
      <c r="B170" s="140"/>
      <c r="C170" s="215"/>
      <c r="D170" s="169"/>
      <c r="E170" s="169"/>
      <c r="F170" s="230"/>
      <c r="G170" s="230"/>
      <c r="H170" s="140" t="s">
        <v>13710</v>
      </c>
      <c r="I170" s="140" t="s">
        <v>13711</v>
      </c>
      <c r="J170" s="229">
        <f>SUMPRODUCT('表九之二（需明确收支对象级次的录入表）'!D$7:D$9*(LEFT('表九之二（需明确收支对象级次的录入表）'!$B$7:$B$9,LEN($H170))=$H170))+SUMPRODUCT('表九之三（其它收支录入表）'!D$6:D$282*(LEFT('表九之三（其它收支录入表）'!$B$6:$B$282,LEN($H170))=$H170))</f>
        <v>0</v>
      </c>
      <c r="K170" s="166">
        <f>SUMPRODUCT('表九之二（需明确收支对象级次的录入表）'!E$7:E$9*(LEFT('表九之二（需明确收支对象级次的录入表）'!$B$7:$B$9,LEN($H170))=$H170))+SUMPRODUCT('表九之三（其它收支录入表）'!E$6:E$282*(LEFT('表九之三（其它收支录入表）'!$B$6:$B$282,LEN($H170))=$H170))</f>
        <v>0</v>
      </c>
      <c r="L170" s="166">
        <f>SUMPRODUCT('表九之二（需明确收支对象级次的录入表）'!I$7:I$9*(LEFT('表九之二（需明确收支对象级次的录入表）'!$B$7:$B$9,LEN($H170))=$H170))+SUMPRODUCT('表九之三（其它收支录入表）'!F$6:F$282*(LEFT('表九之三（其它收支录入表）'!$B$6:$B$282,LEN($H170))=$H170))</f>
        <v>0</v>
      </c>
      <c r="M170" s="167" t="str">
        <f t="shared" si="12"/>
        <v/>
      </c>
      <c r="N170" s="167" t="str">
        <f t="shared" si="13"/>
        <v/>
      </c>
    </row>
    <row r="171" ht="17.1" customHeight="1" spans="1:14">
      <c r="A171" s="140"/>
      <c r="B171" s="140"/>
      <c r="C171" s="215"/>
      <c r="D171" s="169"/>
      <c r="E171" s="169"/>
      <c r="F171" s="230"/>
      <c r="G171" s="230"/>
      <c r="H171" s="140" t="s">
        <v>13712</v>
      </c>
      <c r="I171" s="140" t="s">
        <v>13713</v>
      </c>
      <c r="J171" s="229">
        <f>SUMPRODUCT('表九之二（需明确收支对象级次的录入表）'!D$7:D$9*(LEFT('表九之二（需明确收支对象级次的录入表）'!$B$7:$B$9,LEN($H171))=$H171))+SUMPRODUCT('表九之三（其它收支录入表）'!D$6:D$282*(LEFT('表九之三（其它收支录入表）'!$B$6:$B$282,LEN($H171))=$H171))</f>
        <v>0</v>
      </c>
      <c r="K171" s="166">
        <f>SUMPRODUCT('表九之二（需明确收支对象级次的录入表）'!E$7:E$9*(LEFT('表九之二（需明确收支对象级次的录入表）'!$B$7:$B$9,LEN($H171))=$H171))+SUMPRODUCT('表九之三（其它收支录入表）'!E$6:E$282*(LEFT('表九之三（其它收支录入表）'!$B$6:$B$282,LEN($H171))=$H171))</f>
        <v>0</v>
      </c>
      <c r="L171" s="166">
        <f>SUMPRODUCT('表九之二（需明确收支对象级次的录入表）'!I$7:I$9*(LEFT('表九之二（需明确收支对象级次的录入表）'!$B$7:$B$9,LEN($H171))=$H171))+SUMPRODUCT('表九之三（其它收支录入表）'!F$6:F$282*(LEFT('表九之三（其它收支录入表）'!$B$6:$B$282,LEN($H171))=$H171))</f>
        <v>0</v>
      </c>
      <c r="M171" s="167" t="str">
        <f t="shared" si="12"/>
        <v/>
      </c>
      <c r="N171" s="167" t="str">
        <f t="shared" si="13"/>
        <v/>
      </c>
    </row>
    <row r="172" ht="17.1" customHeight="1" spans="1:14">
      <c r="A172" s="140"/>
      <c r="B172" s="140"/>
      <c r="C172" s="215"/>
      <c r="D172" s="169"/>
      <c r="E172" s="169"/>
      <c r="F172" s="230"/>
      <c r="G172" s="230"/>
      <c r="H172" s="140" t="s">
        <v>13714</v>
      </c>
      <c r="I172" s="140" t="s">
        <v>13715</v>
      </c>
      <c r="J172" s="223">
        <f>SUMPRODUCT('表九之二（需明确收支对象级次的录入表）'!D$7:D$9*(LEFT('表九之二（需明确收支对象级次的录入表）'!$B$7:$B$9,LEN($H172))=$H172))+SUMPRODUCT('表九之三（其它收支录入表）'!D$6:D$282*(LEFT('表九之三（其它收支录入表）'!$B$6:$B$282,LEN($H172))=$H172))</f>
        <v>0</v>
      </c>
      <c r="K172" s="223">
        <f>SUMPRODUCT('表九之二（需明确收支对象级次的录入表）'!E$7:E$9*(LEFT('表九之二（需明确收支对象级次的录入表）'!$B$7:$B$9,LEN($H172))=$H172))+SUMPRODUCT('表九之三（其它收支录入表）'!E$6:E$282*(LEFT('表九之三（其它收支录入表）'!$B$6:$B$282,LEN($H172))=$H172))</f>
        <v>0</v>
      </c>
      <c r="L172" s="223">
        <f>SUMPRODUCT('表九之二（需明确收支对象级次的录入表）'!I$7:I$9*(LEFT('表九之二（需明确收支对象级次的录入表）'!$B$7:$B$9,LEN($H172))=$H172))+SUMPRODUCT('表九之三（其它收支录入表）'!F$6:F$282*(LEFT('表九之三（其它收支录入表）'!$B$6:$B$282,LEN($H172))=$H172))</f>
        <v>0</v>
      </c>
      <c r="M172" s="167" t="str">
        <f t="shared" si="12"/>
        <v/>
      </c>
      <c r="N172" s="167" t="str">
        <f t="shared" si="13"/>
        <v/>
      </c>
    </row>
    <row r="173" ht="17.1" customHeight="1" spans="1:14">
      <c r="A173" s="140"/>
      <c r="B173" s="140"/>
      <c r="C173" s="215"/>
      <c r="D173" s="169"/>
      <c r="E173" s="169"/>
      <c r="F173" s="230"/>
      <c r="G173" s="230"/>
      <c r="H173" s="140" t="s">
        <v>13716</v>
      </c>
      <c r="I173" s="140" t="s">
        <v>13646</v>
      </c>
      <c r="J173" s="229">
        <f>SUMPRODUCT('表九之二（需明确收支对象级次的录入表）'!D$7:D$9*(LEFT('表九之二（需明确收支对象级次的录入表）'!$B$7:$B$9,LEN($H173))=$H173))+SUMPRODUCT('表九之三（其它收支录入表）'!D$6:D$282*(LEFT('表九之三（其它收支录入表）'!$B$6:$B$282,LEN($H173))=$H173))</f>
        <v>0</v>
      </c>
      <c r="K173" s="166">
        <f>SUMPRODUCT('表九之二（需明确收支对象级次的录入表）'!E$7:E$9*(LEFT('表九之二（需明确收支对象级次的录入表）'!$B$7:$B$9,LEN($H173))=$H173))+SUMPRODUCT('表九之三（其它收支录入表）'!E$6:E$282*(LEFT('表九之三（其它收支录入表）'!$B$6:$B$282,LEN($H173))=$H173))</f>
        <v>0</v>
      </c>
      <c r="L173" s="166">
        <f>SUMPRODUCT('表九之二（需明确收支对象级次的录入表）'!I$7:I$9*(LEFT('表九之二（需明确收支对象级次的录入表）'!$B$7:$B$9,LEN($H173))=$H173))+SUMPRODUCT('表九之三（其它收支录入表）'!F$6:F$282*(LEFT('表九之三（其它收支录入表）'!$B$6:$B$282,LEN($H173))=$H173))</f>
        <v>0</v>
      </c>
      <c r="M173" s="167" t="str">
        <f t="shared" si="12"/>
        <v/>
      </c>
      <c r="N173" s="167" t="str">
        <f t="shared" si="13"/>
        <v/>
      </c>
    </row>
    <row r="174" ht="17.1" customHeight="1" spans="1:14">
      <c r="A174" s="140"/>
      <c r="B174" s="140"/>
      <c r="C174" s="215"/>
      <c r="D174" s="169"/>
      <c r="E174" s="169"/>
      <c r="F174" s="230"/>
      <c r="G174" s="230"/>
      <c r="H174" s="140" t="s">
        <v>13717</v>
      </c>
      <c r="I174" s="140" t="s">
        <v>13718</v>
      </c>
      <c r="J174" s="229">
        <f>SUMPRODUCT('表九之二（需明确收支对象级次的录入表）'!D$7:D$9*(LEFT('表九之二（需明确收支对象级次的录入表）'!$B$7:$B$9,LEN($H174))=$H174))+SUMPRODUCT('表九之三（其它收支录入表）'!D$6:D$282*(LEFT('表九之三（其它收支录入表）'!$B$6:$B$282,LEN($H174))=$H174))</f>
        <v>0</v>
      </c>
      <c r="K174" s="166">
        <f>SUMPRODUCT('表九之二（需明确收支对象级次的录入表）'!E$7:E$9*(LEFT('表九之二（需明确收支对象级次的录入表）'!$B$7:$B$9,LEN($H174))=$H174))+SUMPRODUCT('表九之三（其它收支录入表）'!E$6:E$282*(LEFT('表九之三（其它收支录入表）'!$B$6:$B$282,LEN($H174))=$H174))</f>
        <v>0</v>
      </c>
      <c r="L174" s="166">
        <f>SUMPRODUCT('表九之二（需明确收支对象级次的录入表）'!I$7:I$9*(LEFT('表九之二（需明确收支对象级次的录入表）'!$B$7:$B$9,LEN($H174))=$H174))+SUMPRODUCT('表九之三（其它收支录入表）'!F$6:F$282*(LEFT('表九之三（其它收支录入表）'!$B$6:$B$282,LEN($H174))=$H174))</f>
        <v>0</v>
      </c>
      <c r="M174" s="167" t="str">
        <f t="shared" si="12"/>
        <v/>
      </c>
      <c r="N174" s="167" t="str">
        <f t="shared" si="13"/>
        <v/>
      </c>
    </row>
    <row r="175" ht="17.1" customHeight="1" spans="1:14">
      <c r="A175" s="140"/>
      <c r="B175" s="140"/>
      <c r="C175" s="215"/>
      <c r="D175" s="169"/>
      <c r="E175" s="169"/>
      <c r="F175" s="230"/>
      <c r="G175" s="230"/>
      <c r="H175" s="140" t="s">
        <v>13719</v>
      </c>
      <c r="I175" s="140" t="s">
        <v>13720</v>
      </c>
      <c r="J175" s="223">
        <f>SUMPRODUCT('表九之二（需明确收支对象级次的录入表）'!D$7:D$9*(LEFT('表九之二（需明确收支对象级次的录入表）'!$B$7:$B$9,LEN($H175))=$H175))+SUMPRODUCT('表九之三（其它收支录入表）'!D$6:D$282*(LEFT('表九之三（其它收支录入表）'!$B$6:$B$282,LEN($H175))=$H175))</f>
        <v>0</v>
      </c>
      <c r="K175" s="223">
        <f>SUMPRODUCT('表九之二（需明确收支对象级次的录入表）'!E$7:E$9*(LEFT('表九之二（需明确收支对象级次的录入表）'!$B$7:$B$9,LEN($H175))=$H175))+SUMPRODUCT('表九之三（其它收支录入表）'!E$6:E$282*(LEFT('表九之三（其它收支录入表）'!$B$6:$B$282,LEN($H175))=$H175))</f>
        <v>80000</v>
      </c>
      <c r="L175" s="223">
        <f>SUMPRODUCT('表九之二（需明确收支对象级次的录入表）'!I$7:I$9*(LEFT('表九之二（需明确收支对象级次的录入表）'!$B$7:$B$9,LEN($H175))=$H175))+SUMPRODUCT('表九之三（其它收支录入表）'!F$6:F$282*(LEFT('表九之三（其它收支录入表）'!$B$6:$B$282,LEN($H175))=$H175))</f>
        <v>0</v>
      </c>
      <c r="M175" s="167" t="str">
        <f t="shared" si="12"/>
        <v/>
      </c>
      <c r="N175" s="167">
        <f t="shared" si="13"/>
        <v>0</v>
      </c>
    </row>
    <row r="176" ht="17.1" customHeight="1" spans="1:14">
      <c r="A176" s="140"/>
      <c r="B176" s="140"/>
      <c r="C176" s="215"/>
      <c r="D176" s="169"/>
      <c r="E176" s="169"/>
      <c r="F176" s="230"/>
      <c r="G176" s="230"/>
      <c r="H176" s="140" t="s">
        <v>13721</v>
      </c>
      <c r="I176" s="140" t="s">
        <v>13646</v>
      </c>
      <c r="J176" s="229">
        <f>SUMPRODUCT('表九之二（需明确收支对象级次的录入表）'!D$7:D$9*(LEFT('表九之二（需明确收支对象级次的录入表）'!$B$7:$B$9,LEN($H176))=$H176))+SUMPRODUCT('表九之三（其它收支录入表）'!D$6:D$282*(LEFT('表九之三（其它收支录入表）'!$B$6:$B$282,LEN($H176))=$H176))</f>
        <v>0</v>
      </c>
      <c r="K176" s="166">
        <f>SUMPRODUCT('表九之二（需明确收支对象级次的录入表）'!E$7:E$9*(LEFT('表九之二（需明确收支对象级次的录入表）'!$B$7:$B$9,LEN($H176))=$H176))+SUMPRODUCT('表九之三（其它收支录入表）'!E$6:E$282*(LEFT('表九之三（其它收支录入表）'!$B$6:$B$282,LEN($H176))=$H176))</f>
        <v>0</v>
      </c>
      <c r="L176" s="166">
        <f>SUMPRODUCT('表九之二（需明确收支对象级次的录入表）'!I$7:I$9*(LEFT('表九之二（需明确收支对象级次的录入表）'!$B$7:$B$9,LEN($H176))=$H176))+SUMPRODUCT('表九之三（其它收支录入表）'!F$6:F$282*(LEFT('表九之三（其它收支录入表）'!$B$6:$B$282,LEN($H176))=$H176))</f>
        <v>0</v>
      </c>
      <c r="M176" s="167" t="str">
        <f t="shared" si="12"/>
        <v/>
      </c>
      <c r="N176" s="167" t="str">
        <f t="shared" si="13"/>
        <v/>
      </c>
    </row>
    <row r="177" ht="17.1" customHeight="1" spans="1:14">
      <c r="A177" s="140"/>
      <c r="B177" s="140"/>
      <c r="C177" s="215"/>
      <c r="D177" s="169"/>
      <c r="E177" s="169"/>
      <c r="F177" s="230"/>
      <c r="G177" s="230"/>
      <c r="H177" s="140" t="s">
        <v>13722</v>
      </c>
      <c r="I177" s="140" t="s">
        <v>13723</v>
      </c>
      <c r="J177" s="229">
        <f>SUMPRODUCT('表九之二（需明确收支对象级次的录入表）'!D$7:D$9*(LEFT('表九之二（需明确收支对象级次的录入表）'!$B$7:$B$9,LEN($H177))=$H177))+SUMPRODUCT('表九之三（其它收支录入表）'!D$6:D$282*(LEFT('表九之三（其它收支录入表）'!$B$6:$B$282,LEN($H177))=$H177))</f>
        <v>0</v>
      </c>
      <c r="K177" s="166">
        <f>SUMPRODUCT('表九之二（需明确收支对象级次的录入表）'!E$7:E$9*(LEFT('表九之二（需明确收支对象级次的录入表）'!$B$7:$B$9,LEN($H177))=$H177))+SUMPRODUCT('表九之三（其它收支录入表）'!E$6:E$282*(LEFT('表九之三（其它收支录入表）'!$B$6:$B$282,LEN($H177))=$H177))</f>
        <v>80000</v>
      </c>
      <c r="L177" s="166">
        <f>SUMPRODUCT('表九之二（需明确收支对象级次的录入表）'!I$7:I$9*(LEFT('表九之二（需明确收支对象级次的录入表）'!$B$7:$B$9,LEN($H177))=$H177))+SUMPRODUCT('表九之三（其它收支录入表）'!F$6:F$282*(LEFT('表九之三（其它收支录入表）'!$B$6:$B$282,LEN($H177))=$H177))</f>
        <v>0</v>
      </c>
      <c r="M177" s="167" t="str">
        <f t="shared" si="12"/>
        <v/>
      </c>
      <c r="N177" s="167">
        <f t="shared" si="13"/>
        <v>0</v>
      </c>
    </row>
    <row r="178" ht="17.1" customHeight="1" spans="1:14">
      <c r="A178" s="140"/>
      <c r="B178" s="140"/>
      <c r="C178" s="215"/>
      <c r="D178" s="169"/>
      <c r="E178" s="169"/>
      <c r="F178" s="230"/>
      <c r="G178" s="230"/>
      <c r="H178" s="140" t="s">
        <v>13724</v>
      </c>
      <c r="I178" s="140" t="s">
        <v>13725</v>
      </c>
      <c r="J178" s="229">
        <f>SUMPRODUCT('表九之二（需明确收支对象级次的录入表）'!D$7:D$9*(LEFT('表九之二（需明确收支对象级次的录入表）'!$B$7:$B$9,LEN($H178))=$H178))+SUMPRODUCT('表九之三（其它收支录入表）'!D$6:D$282*(LEFT('表九之三（其它收支录入表）'!$B$6:$B$282,LEN($H178))=$H178))</f>
        <v>0</v>
      </c>
      <c r="K178" s="166">
        <f>SUMPRODUCT('表九之二（需明确收支对象级次的录入表）'!E$7:E$9*(LEFT('表九之二（需明确收支对象级次的录入表）'!$B$7:$B$9,LEN($H178))=$H178))+SUMPRODUCT('表九之三（其它收支录入表）'!E$6:E$282*(LEFT('表九之三（其它收支录入表）'!$B$6:$B$282,LEN($H178))=$H178))</f>
        <v>0</v>
      </c>
      <c r="L178" s="166">
        <f>SUMPRODUCT('表九之二（需明确收支对象级次的录入表）'!I$7:I$9*(LEFT('表九之二（需明确收支对象级次的录入表）'!$B$7:$B$9,LEN($H178))=$H178))+SUMPRODUCT('表九之三（其它收支录入表）'!F$6:F$282*(LEFT('表九之三（其它收支录入表）'!$B$6:$B$282,LEN($H178))=$H178))</f>
        <v>0</v>
      </c>
      <c r="M178" s="167" t="str">
        <f t="shared" si="12"/>
        <v/>
      </c>
      <c r="N178" s="167" t="str">
        <f t="shared" si="13"/>
        <v/>
      </c>
    </row>
    <row r="179" ht="17.1" customHeight="1" spans="1:14">
      <c r="A179" s="140"/>
      <c r="B179" s="140"/>
      <c r="C179" s="215"/>
      <c r="D179" s="169"/>
      <c r="E179" s="169"/>
      <c r="F179" s="230"/>
      <c r="G179" s="230"/>
      <c r="H179" s="140" t="s">
        <v>10051</v>
      </c>
      <c r="I179" s="140" t="s">
        <v>12432</v>
      </c>
      <c r="J179" s="223">
        <f>SUMPRODUCT('表九之二（需明确收支对象级次的录入表）'!D$7:D$9*(LEFT('表九之二（需明确收支对象级次的录入表）'!$B$7:$B$9,LEN($H179))=$H179))+SUMPRODUCT('表九之三（其它收支录入表）'!D$6:D$282*(LEFT('表九之三（其它收支录入表）'!$B$6:$B$282,LEN($H179))=$H179))</f>
        <v>0</v>
      </c>
      <c r="K179" s="223">
        <f>SUMPRODUCT('表九之二（需明确收支对象级次的录入表）'!E$7:E$9*(LEFT('表九之二（需明确收支对象级次的录入表）'!$B$7:$B$9,LEN($H179))=$H179))+SUMPRODUCT('表九之三（其它收支录入表）'!E$6:E$282*(LEFT('表九之三（其它收支录入表）'!$B$6:$B$282,LEN($H179))=$H179))</f>
        <v>0</v>
      </c>
      <c r="L179" s="223">
        <f>SUMPRODUCT('表九之二（需明确收支对象级次的录入表）'!I$7:I$9*(LEFT('表九之二（需明确收支对象级次的录入表）'!$B$7:$B$9,LEN($H179))=$H179))+SUMPRODUCT('表九之三（其它收支录入表）'!F$6:F$282*(LEFT('表九之三（其它收支录入表）'!$B$6:$B$282,LEN($H179))=$H179))</f>
        <v>0</v>
      </c>
      <c r="M179" s="167" t="str">
        <f t="shared" si="12"/>
        <v/>
      </c>
      <c r="N179" s="167" t="str">
        <f t="shared" si="13"/>
        <v/>
      </c>
    </row>
    <row r="180" ht="17.1" customHeight="1" spans="1:14">
      <c r="A180" s="140"/>
      <c r="B180" s="140"/>
      <c r="C180" s="215"/>
      <c r="D180" s="169"/>
      <c r="E180" s="169"/>
      <c r="F180" s="230"/>
      <c r="G180" s="230"/>
      <c r="H180" s="140" t="s">
        <v>13726</v>
      </c>
      <c r="I180" s="140" t="s">
        <v>13727</v>
      </c>
      <c r="J180" s="223">
        <f>SUMPRODUCT('表九之二（需明确收支对象级次的录入表）'!D$7:D$9*(LEFT('表九之二（需明确收支对象级次的录入表）'!$B$7:$B$9,LEN($H180))=$H180))+SUMPRODUCT('表九之三（其它收支录入表）'!D$6:D$282*(LEFT('表九之三（其它收支录入表）'!$B$6:$B$282,LEN($H180))=$H180))</f>
        <v>0</v>
      </c>
      <c r="K180" s="223">
        <f>SUMPRODUCT('表九之二（需明确收支对象级次的录入表）'!E$7:E$9*(LEFT('表九之二（需明确收支对象级次的录入表）'!$B$7:$B$9,LEN($H180))=$H180))+SUMPRODUCT('表九之三（其它收支录入表）'!E$6:E$282*(LEFT('表九之三（其它收支录入表）'!$B$6:$B$282,LEN($H180))=$H180))</f>
        <v>0</v>
      </c>
      <c r="L180" s="223">
        <f>SUMPRODUCT('表九之二（需明确收支对象级次的录入表）'!I$7:I$9*(LEFT('表九之二（需明确收支对象级次的录入表）'!$B$7:$B$9,LEN($H180))=$H180))+SUMPRODUCT('表九之三（其它收支录入表）'!F$6:F$282*(LEFT('表九之三（其它收支录入表）'!$B$6:$B$282,LEN($H180))=$H180))</f>
        <v>0</v>
      </c>
      <c r="M180" s="167" t="str">
        <f t="shared" si="12"/>
        <v/>
      </c>
      <c r="N180" s="167" t="str">
        <f t="shared" si="13"/>
        <v/>
      </c>
    </row>
    <row r="181" ht="17.1" customHeight="1" spans="1:14">
      <c r="A181" s="140"/>
      <c r="B181" s="140"/>
      <c r="C181" s="215"/>
      <c r="D181" s="169"/>
      <c r="E181" s="169"/>
      <c r="F181" s="230"/>
      <c r="G181" s="230"/>
      <c r="H181" s="140" t="s">
        <v>13728</v>
      </c>
      <c r="I181" s="140" t="s">
        <v>13729</v>
      </c>
      <c r="J181" s="229">
        <f>SUMPRODUCT('表九之二（需明确收支对象级次的录入表）'!D$7:D$9*(LEFT('表九之二（需明确收支对象级次的录入表）'!$B$7:$B$9,LEN($H181))=$H181))+SUMPRODUCT('表九之三（其它收支录入表）'!D$6:D$282*(LEFT('表九之三（其它收支录入表）'!$B$6:$B$282,LEN($H181))=$H181))</f>
        <v>0</v>
      </c>
      <c r="K181" s="166">
        <f>SUMPRODUCT('表九之二（需明确收支对象级次的录入表）'!E$7:E$9*(LEFT('表九之二（需明确收支对象级次的录入表）'!$B$7:$B$9,LEN($H181))=$H181))+SUMPRODUCT('表九之三（其它收支录入表）'!E$6:E$282*(LEFT('表九之三（其它收支录入表）'!$B$6:$B$282,LEN($H181))=$H181))</f>
        <v>0</v>
      </c>
      <c r="L181" s="166">
        <f>SUMPRODUCT('表九之二（需明确收支对象级次的录入表）'!I$7:I$9*(LEFT('表九之二（需明确收支对象级次的录入表）'!$B$7:$B$9,LEN($H181))=$H181))+SUMPRODUCT('表九之三（其它收支录入表）'!F$6:F$282*(LEFT('表九之三（其它收支录入表）'!$B$6:$B$282,LEN($H181))=$H181))</f>
        <v>0</v>
      </c>
      <c r="M181" s="167" t="str">
        <f t="shared" si="12"/>
        <v/>
      </c>
      <c r="N181" s="167" t="str">
        <f t="shared" si="13"/>
        <v/>
      </c>
    </row>
    <row r="182" ht="17.1" customHeight="1" spans="1:14">
      <c r="A182" s="140"/>
      <c r="B182" s="140"/>
      <c r="C182" s="215"/>
      <c r="D182" s="169"/>
      <c r="E182" s="169"/>
      <c r="F182" s="230"/>
      <c r="G182" s="230"/>
      <c r="H182" s="140" t="s">
        <v>13730</v>
      </c>
      <c r="I182" s="216" t="s">
        <v>13731</v>
      </c>
      <c r="J182" s="229">
        <f>SUMPRODUCT('表九之二（需明确收支对象级次的录入表）'!D$7:D$9*(LEFT('表九之二（需明确收支对象级次的录入表）'!$B$7:$B$9,LEN($H182))=$H182))+SUMPRODUCT('表九之三（其它收支录入表）'!D$6:D$282*(LEFT('表九之三（其它收支录入表）'!$B$6:$B$282,LEN($H182))=$H182))</f>
        <v>0</v>
      </c>
      <c r="K182" s="166">
        <f>SUMPRODUCT('表九之二（需明确收支对象级次的录入表）'!E$7:E$9*(LEFT('表九之二（需明确收支对象级次的录入表）'!$B$7:$B$9,LEN($H182))=$H182))+SUMPRODUCT('表九之三（其它收支录入表）'!E$6:E$282*(LEFT('表九之三（其它收支录入表）'!$B$6:$B$282,LEN($H182))=$H182))</f>
        <v>0</v>
      </c>
      <c r="L182" s="166">
        <f>SUMPRODUCT('表九之二（需明确收支对象级次的录入表）'!I$7:I$9*(LEFT('表九之二（需明确收支对象级次的录入表）'!$B$7:$B$9,LEN($H182))=$H182))+SUMPRODUCT('表九之三（其它收支录入表）'!F$6:F$282*(LEFT('表九之三（其它收支录入表）'!$B$6:$B$282,LEN($H182))=$H182))</f>
        <v>0</v>
      </c>
      <c r="M182" s="167" t="str">
        <f t="shared" si="12"/>
        <v/>
      </c>
      <c r="N182" s="167" t="str">
        <f t="shared" si="13"/>
        <v/>
      </c>
    </row>
    <row r="183" ht="17.1" customHeight="1" spans="1:14">
      <c r="A183" s="140"/>
      <c r="B183" s="140"/>
      <c r="C183" s="215"/>
      <c r="D183" s="169"/>
      <c r="E183" s="169"/>
      <c r="F183" s="230"/>
      <c r="G183" s="230"/>
      <c r="H183" s="140" t="s">
        <v>13732</v>
      </c>
      <c r="I183" s="216" t="s">
        <v>13733</v>
      </c>
      <c r="J183" s="229">
        <f>SUMPRODUCT('表九之二（需明确收支对象级次的录入表）'!D$7:D$9*(LEFT('表九之二（需明确收支对象级次的录入表）'!$B$7:$B$9,LEN($H183))=$H183))+SUMPRODUCT('表九之三（其它收支录入表）'!D$6:D$282*(LEFT('表九之三（其它收支录入表）'!$B$6:$B$282,LEN($H183))=$H183))</f>
        <v>0</v>
      </c>
      <c r="K183" s="166">
        <f>SUMPRODUCT('表九之二（需明确收支对象级次的录入表）'!E$7:E$9*(LEFT('表九之二（需明确收支对象级次的录入表）'!$B$7:$B$9,LEN($H183))=$H183))+SUMPRODUCT('表九之三（其它收支录入表）'!E$6:E$282*(LEFT('表九之三（其它收支录入表）'!$B$6:$B$282,LEN($H183))=$H183))</f>
        <v>0</v>
      </c>
      <c r="L183" s="166">
        <f>SUMPRODUCT('表九之二（需明确收支对象级次的录入表）'!I$7:I$9*(LEFT('表九之二（需明确收支对象级次的录入表）'!$B$7:$B$9,LEN($H183))=$H183))+SUMPRODUCT('表九之三（其它收支录入表）'!F$6:F$282*(LEFT('表九之三（其它收支录入表）'!$B$6:$B$282,LEN($H183))=$H183))</f>
        <v>0</v>
      </c>
      <c r="M183" s="167" t="str">
        <f t="shared" si="12"/>
        <v/>
      </c>
      <c r="N183" s="167" t="str">
        <f t="shared" si="13"/>
        <v/>
      </c>
    </row>
    <row r="184" ht="17.1" customHeight="1" spans="1:14">
      <c r="A184" s="140"/>
      <c r="B184" s="140"/>
      <c r="C184" s="215"/>
      <c r="D184" s="169"/>
      <c r="E184" s="169"/>
      <c r="F184" s="230"/>
      <c r="G184" s="230"/>
      <c r="H184" s="140" t="s">
        <v>10075</v>
      </c>
      <c r="I184" s="140" t="s">
        <v>12434</v>
      </c>
      <c r="J184" s="223">
        <f>SUMPRODUCT('表九之二（需明确收支对象级次的录入表）'!D$7:D$9*(LEFT('表九之二（需明确收支对象级次的录入表）'!$B$7:$B$9,LEN($H184))=$H184))+SUMPRODUCT('表九之三（其它收支录入表）'!D$6:D$282*(LEFT('表九之三（其它收支录入表）'!$B$6:$B$282,LEN($H184))=$H184))</f>
        <v>0</v>
      </c>
      <c r="K184" s="223">
        <f>SUMPRODUCT('表九之二（需明确收支对象级次的录入表）'!E$7:E$9*(LEFT('表九之二（需明确收支对象级次的录入表）'!$B$7:$B$9,LEN($H184))=$H184))+SUMPRODUCT('表九之三（其它收支录入表）'!E$6:E$282*(LEFT('表九之三（其它收支录入表）'!$B$6:$B$282,LEN($H184))=$H184))</f>
        <v>0</v>
      </c>
      <c r="L184" s="223">
        <f>SUMPRODUCT('表九之二（需明确收支对象级次的录入表）'!I$7:I$9*(LEFT('表九之二（需明确收支对象级次的录入表）'!$B$7:$B$9,LEN($H184))=$H184))+SUMPRODUCT('表九之三（其它收支录入表）'!F$6:F$282*(LEFT('表九之三（其它收支录入表）'!$B$6:$B$282,LEN($H184))=$H184))</f>
        <v>0</v>
      </c>
      <c r="M184" s="167" t="str">
        <f t="shared" si="12"/>
        <v/>
      </c>
      <c r="N184" s="167" t="str">
        <f t="shared" si="13"/>
        <v/>
      </c>
    </row>
    <row r="185" ht="17.1" customHeight="1" spans="1:14">
      <c r="A185" s="140"/>
      <c r="B185" s="140"/>
      <c r="C185" s="215"/>
      <c r="D185" s="169"/>
      <c r="E185" s="169"/>
      <c r="F185" s="230"/>
      <c r="G185" s="230"/>
      <c r="H185" s="452" t="s">
        <v>10083</v>
      </c>
      <c r="I185" s="193" t="s">
        <v>10084</v>
      </c>
      <c r="J185" s="223">
        <f>SUMPRODUCT('表九之二（需明确收支对象级次的录入表）'!D$7:D$9*(LEFT('表九之二（需明确收支对象级次的录入表）'!$B$7:$B$9,LEN($H185))=$H185))+SUMPRODUCT('表九之三（其它收支录入表）'!D$6:D$282*(LEFT('表九之三（其它收支录入表）'!$B$6:$B$282,LEN($H185))=$H185))</f>
        <v>0</v>
      </c>
      <c r="K185" s="223">
        <f>SUMPRODUCT('表九之二（需明确收支对象级次的录入表）'!E$7:E$9*(LEFT('表九之二（需明确收支对象级次的录入表）'!$B$7:$B$9,LEN($H185))=$H185))+SUMPRODUCT('表九之三（其它收支录入表）'!E$6:E$282*(LEFT('表九之三（其它收支录入表）'!$B$6:$B$282,LEN($H185))=$H185))</f>
        <v>0</v>
      </c>
      <c r="L185" s="223">
        <f>SUMPRODUCT('表九之二（需明确收支对象级次的录入表）'!I$7:I$9*(LEFT('表九之二（需明确收支对象级次的录入表）'!$B$7:$B$9,LEN($H185))=$H185))+SUMPRODUCT('表九之三（其它收支录入表）'!F$6:F$282*(LEFT('表九之三（其它收支录入表）'!$B$6:$B$282,LEN($H185))=$H185))</f>
        <v>0</v>
      </c>
      <c r="M185" s="167" t="str">
        <f t="shared" ref="M185" si="14">IFERROR($L185/J185,"")</f>
        <v/>
      </c>
      <c r="N185" s="167" t="str">
        <f t="shared" ref="N185" si="15">IFERROR($L185/K185,"")</f>
        <v/>
      </c>
    </row>
    <row r="186" ht="17.1" customHeight="1" spans="1:14">
      <c r="A186" s="140"/>
      <c r="B186" s="140"/>
      <c r="C186" s="215"/>
      <c r="D186" s="169"/>
      <c r="E186" s="169"/>
      <c r="F186" s="230"/>
      <c r="G186" s="230"/>
      <c r="H186" s="140" t="s">
        <v>13734</v>
      </c>
      <c r="I186" s="216" t="s">
        <v>13735</v>
      </c>
      <c r="J186" s="229">
        <f>SUMPRODUCT('表九之二（需明确收支对象级次的录入表）'!D$7:D$9*(LEFT('表九之二（需明确收支对象级次的录入表）'!$B$7:$B$9,LEN($H186))=$H186))+SUMPRODUCT('表九之三（其它收支录入表）'!D$6:D$282*(LEFT('表九之三（其它收支录入表）'!$B$6:$B$282,LEN($H186))=$H186))</f>
        <v>0</v>
      </c>
      <c r="K186" s="166">
        <f>SUMPRODUCT('表九之二（需明确收支对象级次的录入表）'!E$7:E$9*(LEFT('表九之二（需明确收支对象级次的录入表）'!$B$7:$B$9,LEN($H186))=$H186))+SUMPRODUCT('表九之三（其它收支录入表）'!E$6:E$282*(LEFT('表九之三（其它收支录入表）'!$B$6:$B$282,LEN($H186))=$H186))</f>
        <v>0</v>
      </c>
      <c r="L186" s="166">
        <f>SUMPRODUCT('表九之二（需明确收支对象级次的录入表）'!I$7:I$9*(LEFT('表九之二（需明确收支对象级次的录入表）'!$B$7:$B$9,LEN($H186))=$H186))+SUMPRODUCT('表九之三（其它收支录入表）'!F$6:F$282*(LEFT('表九之三（其它收支录入表）'!$B$6:$B$282,LEN($H186))=$H186))</f>
        <v>0</v>
      </c>
      <c r="M186" s="167" t="str">
        <f t="shared" si="12"/>
        <v/>
      </c>
      <c r="N186" s="167" t="str">
        <f t="shared" si="13"/>
        <v/>
      </c>
    </row>
    <row r="187" ht="17.1" customHeight="1" spans="1:14">
      <c r="A187" s="140"/>
      <c r="B187" s="140"/>
      <c r="C187" s="215"/>
      <c r="D187" s="169"/>
      <c r="E187" s="169"/>
      <c r="F187" s="230"/>
      <c r="G187" s="230"/>
      <c r="H187" s="140" t="s">
        <v>13736</v>
      </c>
      <c r="I187" s="216" t="s">
        <v>13737</v>
      </c>
      <c r="J187" s="229">
        <f>SUMPRODUCT('表九之二（需明确收支对象级次的录入表）'!D$7:D$9*(LEFT('表九之二（需明确收支对象级次的录入表）'!$B$7:$B$9,LEN($H187))=$H187))+SUMPRODUCT('表九之三（其它收支录入表）'!D$6:D$282*(LEFT('表九之三（其它收支录入表）'!$B$6:$B$282,LEN($H187))=$H187))</f>
        <v>0</v>
      </c>
      <c r="K187" s="166">
        <f>SUMPRODUCT('表九之二（需明确收支对象级次的录入表）'!E$7:E$9*(LEFT('表九之二（需明确收支对象级次的录入表）'!$B$7:$B$9,LEN($H187))=$H187))+SUMPRODUCT('表九之三（其它收支录入表）'!E$6:E$282*(LEFT('表九之三（其它收支录入表）'!$B$6:$B$282,LEN($H187))=$H187))</f>
        <v>0</v>
      </c>
      <c r="L187" s="166">
        <f>SUMPRODUCT('表九之二（需明确收支对象级次的录入表）'!I$7:I$9*(LEFT('表九之二（需明确收支对象级次的录入表）'!$B$7:$B$9,LEN($H187))=$H187))+SUMPRODUCT('表九之三（其它收支录入表）'!F$6:F$282*(LEFT('表九之三（其它收支录入表）'!$B$6:$B$282,LEN($H187))=$H187))</f>
        <v>0</v>
      </c>
      <c r="M187" s="167" t="str">
        <f t="shared" si="12"/>
        <v/>
      </c>
      <c r="N187" s="167" t="str">
        <f t="shared" si="13"/>
        <v/>
      </c>
    </row>
    <row r="188" ht="17.1" customHeight="1" spans="1:14">
      <c r="A188" s="140"/>
      <c r="B188" s="140"/>
      <c r="C188" s="215"/>
      <c r="D188" s="169"/>
      <c r="E188" s="169"/>
      <c r="F188" s="230"/>
      <c r="G188" s="230"/>
      <c r="H188" s="140" t="s">
        <v>10150</v>
      </c>
      <c r="I188" s="140" t="s">
        <v>12440</v>
      </c>
      <c r="J188" s="223">
        <f>SUMPRODUCT('表九之二（需明确收支对象级次的录入表）'!D$7:D$9*(LEFT('表九之二（需明确收支对象级次的录入表）'!$B$7:$B$9,LEN($H188))=$H188))+SUMPRODUCT('表九之三（其它收支录入表）'!D$6:D$282*(LEFT('表九之三（其它收支录入表）'!$B$6:$B$282,LEN($H188))=$H188))</f>
        <v>0</v>
      </c>
      <c r="K188" s="223">
        <f>SUMPRODUCT('表九之二（需明确收支对象级次的录入表）'!E$7:E$9*(LEFT('表九之二（需明确收支对象级次的录入表）'!$B$7:$B$9,LEN($H188))=$H188))+SUMPRODUCT('表九之三（其它收支录入表）'!E$6:E$282*(LEFT('表九之三（其它收支录入表）'!$B$6:$B$282,LEN($H188))=$H188))</f>
        <v>317909</v>
      </c>
      <c r="L188" s="223">
        <f>SUMPRODUCT('表九之二（需明确收支对象级次的录入表）'!I$7:I$9*(LEFT('表九之二（需明确收支对象级次的录入表）'!$B$7:$B$9,LEN($H188))=$H188))+SUMPRODUCT('表九之三（其它收支录入表）'!F$6:F$282*(LEFT('表九之三（其它收支录入表）'!$B$6:$B$282,LEN($H188))=$H188))</f>
        <v>0</v>
      </c>
      <c r="M188" s="167" t="str">
        <f t="shared" si="12"/>
        <v/>
      </c>
      <c r="N188" s="167">
        <f t="shared" si="13"/>
        <v>0</v>
      </c>
    </row>
    <row r="189" ht="17.1" customHeight="1" spans="1:14">
      <c r="A189" s="140"/>
      <c r="B189" s="140"/>
      <c r="C189" s="215"/>
      <c r="D189" s="169"/>
      <c r="E189" s="169"/>
      <c r="F189" s="230"/>
      <c r="G189" s="230"/>
      <c r="H189" s="140" t="s">
        <v>13738</v>
      </c>
      <c r="I189" s="140" t="s">
        <v>13739</v>
      </c>
      <c r="J189" s="223">
        <f>SUMPRODUCT('表九之二（需明确收支对象级次的录入表）'!D$7:D$9*(LEFT('表九之二（需明确收支对象级次的录入表）'!$B$7:$B$9,LEN($H189))=$H189))+SUMPRODUCT('表九之三（其它收支录入表）'!D$6:D$282*(LEFT('表九之三（其它收支录入表）'!$B$6:$B$282,LEN($H189))=$H189))</f>
        <v>0</v>
      </c>
      <c r="K189" s="223">
        <f>SUMPRODUCT('表九之二（需明确收支对象级次的录入表）'!E$7:E$9*(LEFT('表九之二（需明确收支对象级次的录入表）'!$B$7:$B$9,LEN($H189))=$H189))+SUMPRODUCT('表九之三（其它收支录入表）'!E$6:E$282*(LEFT('表九之三（其它收支录入表）'!$B$6:$B$282,LEN($H189))=$H189))</f>
        <v>314702</v>
      </c>
      <c r="L189" s="223">
        <f>SUMPRODUCT('表九之二（需明确收支对象级次的录入表）'!I$7:I$9*(LEFT('表九之二（需明确收支对象级次的录入表）'!$B$7:$B$9,LEN($H189))=$H189))+SUMPRODUCT('表九之三（其它收支录入表）'!F$6:F$282*(LEFT('表九之三（其它收支录入表）'!$B$6:$B$282,LEN($H189))=$H189))</f>
        <v>0</v>
      </c>
      <c r="M189" s="167" t="str">
        <f t="shared" si="12"/>
        <v/>
      </c>
      <c r="N189" s="167">
        <f t="shared" si="13"/>
        <v>0</v>
      </c>
    </row>
    <row r="190" ht="17.1" customHeight="1" spans="1:14">
      <c r="A190" s="140"/>
      <c r="B190" s="140"/>
      <c r="C190" s="215"/>
      <c r="D190" s="169"/>
      <c r="E190" s="169"/>
      <c r="F190" s="230"/>
      <c r="G190" s="230"/>
      <c r="H190" s="140" t="s">
        <v>13740</v>
      </c>
      <c r="I190" s="140" t="s">
        <v>13741</v>
      </c>
      <c r="J190" s="229">
        <f>SUMPRODUCT('表九之二（需明确收支对象级次的录入表）'!D$7:D$9*(LEFT('表九之二（需明确收支对象级次的录入表）'!$B$7:$B$9,LEN($H190))=$H190))+SUMPRODUCT('表九之三（其它收支录入表）'!D$6:D$282*(LEFT('表九之三（其它收支录入表）'!$B$6:$B$282,LEN($H190))=$H190))</f>
        <v>0</v>
      </c>
      <c r="K190" s="166">
        <f>SUMPRODUCT('表九之二（需明确收支对象级次的录入表）'!E$7:E$9*(LEFT('表九之二（需明确收支对象级次的录入表）'!$B$7:$B$9,LEN($H190))=$H190))+SUMPRODUCT('表九之三（其它收支录入表）'!E$6:E$282*(LEFT('表九之三（其它收支录入表）'!$B$6:$B$282,LEN($H190))=$H190))</f>
        <v>243410</v>
      </c>
      <c r="L190" s="166">
        <f>SUMPRODUCT('表九之二（需明确收支对象级次的录入表）'!I$7:I$9*(LEFT('表九之二（需明确收支对象级次的录入表）'!$B$7:$B$9,LEN($H190))=$H190))+SUMPRODUCT('表九之三（其它收支录入表）'!F$6:F$282*(LEFT('表九之三（其它收支录入表）'!$B$6:$B$282,LEN($H190))=$H190))</f>
        <v>0</v>
      </c>
      <c r="M190" s="167" t="str">
        <f t="shared" si="12"/>
        <v/>
      </c>
      <c r="N190" s="167">
        <f t="shared" si="13"/>
        <v>0</v>
      </c>
    </row>
    <row r="191" ht="17.1" customHeight="1" spans="1:14">
      <c r="A191" s="140"/>
      <c r="B191" s="140"/>
      <c r="C191" s="215"/>
      <c r="D191" s="169"/>
      <c r="E191" s="169"/>
      <c r="F191" s="230"/>
      <c r="G191" s="230"/>
      <c r="H191" s="140" t="s">
        <v>13742</v>
      </c>
      <c r="I191" s="140" t="s">
        <v>13743</v>
      </c>
      <c r="J191" s="229">
        <f>SUMPRODUCT('表九之二（需明确收支对象级次的录入表）'!D$7:D$9*(LEFT('表九之二（需明确收支对象级次的录入表）'!$B$7:$B$9,LEN($H191))=$H191))+SUMPRODUCT('表九之三（其它收支录入表）'!D$6:D$282*(LEFT('表九之三（其它收支录入表）'!$B$6:$B$282,LEN($H191))=$H191))</f>
        <v>0</v>
      </c>
      <c r="K191" s="166">
        <f>SUMPRODUCT('表九之二（需明确收支对象级次的录入表）'!E$7:E$9*(LEFT('表九之二（需明确收支对象级次的录入表）'!$B$7:$B$9,LEN($H191))=$H191))+SUMPRODUCT('表九之三（其它收支录入表）'!E$6:E$282*(LEFT('表九之三（其它收支录入表）'!$B$6:$B$282,LEN($H191))=$H191))</f>
        <v>71292</v>
      </c>
      <c r="L191" s="166">
        <f>SUMPRODUCT('表九之二（需明确收支对象级次的录入表）'!I$7:I$9*(LEFT('表九之二（需明确收支对象级次的录入表）'!$B$7:$B$9,LEN($H191))=$H191))+SUMPRODUCT('表九之三（其它收支录入表）'!F$6:F$282*(LEFT('表九之三（其它收支录入表）'!$B$6:$B$282,LEN($H191))=$H191))</f>
        <v>0</v>
      </c>
      <c r="M191" s="167" t="str">
        <f t="shared" si="12"/>
        <v/>
      </c>
      <c r="N191" s="167">
        <f t="shared" si="13"/>
        <v>0</v>
      </c>
    </row>
    <row r="192" ht="17.1" customHeight="1" spans="1:14">
      <c r="A192" s="140"/>
      <c r="B192" s="140"/>
      <c r="C192" s="215"/>
      <c r="D192" s="169"/>
      <c r="E192" s="169"/>
      <c r="F192" s="230"/>
      <c r="G192" s="230"/>
      <c r="H192" s="140" t="s">
        <v>13744</v>
      </c>
      <c r="I192" s="140" t="s">
        <v>13745</v>
      </c>
      <c r="J192" s="229">
        <f>SUMPRODUCT('表九之二（需明确收支对象级次的录入表）'!D$7:D$9*(LEFT('表九之二（需明确收支对象级次的录入表）'!$B$7:$B$9,LEN($H192))=$H192))+SUMPRODUCT('表九之三（其它收支录入表）'!D$6:D$282*(LEFT('表九之三（其它收支录入表）'!$B$6:$B$282,LEN($H192))=$H192))</f>
        <v>0</v>
      </c>
      <c r="K192" s="166">
        <f>SUMPRODUCT('表九之二（需明确收支对象级次的录入表）'!E$7:E$9*(LEFT('表九之二（需明确收支对象级次的录入表）'!$B$7:$B$9,LEN($H192))=$H192))+SUMPRODUCT('表九之三（其它收支录入表）'!E$6:E$282*(LEFT('表九之三（其它收支录入表）'!$B$6:$B$282,LEN($H192))=$H192))</f>
        <v>0</v>
      </c>
      <c r="L192" s="166">
        <f>SUMPRODUCT('表九之二（需明确收支对象级次的录入表）'!I$7:I$9*(LEFT('表九之二（需明确收支对象级次的录入表）'!$B$7:$B$9,LEN($H192))=$H192))+SUMPRODUCT('表九之三（其它收支录入表）'!F$6:F$282*(LEFT('表九之三（其它收支录入表）'!$B$6:$B$282,LEN($H192))=$H192))</f>
        <v>0</v>
      </c>
      <c r="M192" s="167" t="str">
        <f t="shared" si="12"/>
        <v/>
      </c>
      <c r="N192" s="167" t="str">
        <f t="shared" si="13"/>
        <v/>
      </c>
    </row>
    <row r="193" ht="17.1" customHeight="1" spans="1:14">
      <c r="A193" s="140"/>
      <c r="B193" s="140"/>
      <c r="C193" s="215"/>
      <c r="D193" s="169"/>
      <c r="E193" s="169"/>
      <c r="F193" s="230"/>
      <c r="G193" s="230"/>
      <c r="H193" s="140" t="s">
        <v>13746</v>
      </c>
      <c r="I193" s="140" t="s">
        <v>13747</v>
      </c>
      <c r="J193" s="223">
        <f>SUMPRODUCT('表九之二（需明确收支对象级次的录入表）'!D$7:D$9*(LEFT('表九之二（需明确收支对象级次的录入表）'!$B$7:$B$9,LEN($H193))=$H193))+SUMPRODUCT('表九之三（其它收支录入表）'!D$6:D$282*(LEFT('表九之三（其它收支录入表）'!$B$6:$B$282,LEN($H193))=$H193))</f>
        <v>0</v>
      </c>
      <c r="K193" s="223">
        <f>SUMPRODUCT('表九之二（需明确收支对象级次的录入表）'!E$7:E$9*(LEFT('表九之二（需明确收支对象级次的录入表）'!$B$7:$B$9,LEN($H193))=$H193))+SUMPRODUCT('表九之三（其它收支录入表）'!E$6:E$282*(LEFT('表九之三（其它收支录入表）'!$B$6:$B$282,LEN($H193))=$H193))</f>
        <v>916</v>
      </c>
      <c r="L193" s="223">
        <f>SUMPRODUCT('表九之二（需明确收支对象级次的录入表）'!I$7:I$9*(LEFT('表九之二（需明确收支对象级次的录入表）'!$B$7:$B$9,LEN($H193))=$H193))+SUMPRODUCT('表九之三（其它收支录入表）'!F$6:F$282*(LEFT('表九之三（其它收支录入表）'!$B$6:$B$282,LEN($H193))=$H193))</f>
        <v>0</v>
      </c>
      <c r="M193" s="167" t="str">
        <f t="shared" si="12"/>
        <v/>
      </c>
      <c r="N193" s="167">
        <f t="shared" si="13"/>
        <v>0</v>
      </c>
    </row>
    <row r="194" ht="17.1" customHeight="1" spans="1:14">
      <c r="A194" s="140"/>
      <c r="B194" s="140"/>
      <c r="C194" s="215"/>
      <c r="D194" s="169"/>
      <c r="E194" s="169"/>
      <c r="F194" s="230"/>
      <c r="G194" s="230"/>
      <c r="H194" s="140" t="s">
        <v>13748</v>
      </c>
      <c r="I194" s="140" t="s">
        <v>13749</v>
      </c>
      <c r="J194" s="229">
        <f>SUMPRODUCT('表九之二（需明确收支对象级次的录入表）'!D$7:D$9*(LEFT('表九之二（需明确收支对象级次的录入表）'!$B$7:$B$9,LEN($H194))=$H194))+SUMPRODUCT('表九之三（其它收支录入表）'!D$6:D$282*(LEFT('表九之三（其它收支录入表）'!$B$6:$B$282,LEN($H194))=$H194))</f>
        <v>0</v>
      </c>
      <c r="K194" s="166">
        <f>SUMPRODUCT('表九之二（需明确收支对象级次的录入表）'!E$7:E$9*(LEFT('表九之二（需明确收支对象级次的录入表）'!$B$7:$B$9,LEN($H194))=$H194))+SUMPRODUCT('表九之三（其它收支录入表）'!E$6:E$282*(LEFT('表九之三（其它收支录入表）'!$B$6:$B$282,LEN($H194))=$H194))</f>
        <v>0</v>
      </c>
      <c r="L194" s="166">
        <f>SUMPRODUCT('表九之二（需明确收支对象级次的录入表）'!I$7:I$9*(LEFT('表九之二（需明确收支对象级次的录入表）'!$B$7:$B$9,LEN($H194))=$H194))+SUMPRODUCT('表九之三（其它收支录入表）'!F$6:F$282*(LEFT('表九之三（其它收支录入表）'!$B$6:$B$282,LEN($H194))=$H194))</f>
        <v>0</v>
      </c>
      <c r="M194" s="167" t="str">
        <f t="shared" si="12"/>
        <v/>
      </c>
      <c r="N194" s="167" t="str">
        <f t="shared" si="13"/>
        <v/>
      </c>
    </row>
    <row r="195" ht="17.1" customHeight="1" spans="1:14">
      <c r="A195" s="140"/>
      <c r="B195" s="140"/>
      <c r="C195" s="215"/>
      <c r="D195" s="169"/>
      <c r="E195" s="169"/>
      <c r="F195" s="230"/>
      <c r="G195" s="230"/>
      <c r="H195" s="140" t="s">
        <v>13750</v>
      </c>
      <c r="I195" s="140" t="s">
        <v>13751</v>
      </c>
      <c r="J195" s="229">
        <f>SUMPRODUCT('表九之二（需明确收支对象级次的录入表）'!D$7:D$9*(LEFT('表九之二（需明确收支对象级次的录入表）'!$B$7:$B$9,LEN($H195))=$H195))+SUMPRODUCT('表九之三（其它收支录入表）'!D$6:D$282*(LEFT('表九之三（其它收支录入表）'!$B$6:$B$282,LEN($H195))=$H195))</f>
        <v>0</v>
      </c>
      <c r="K195" s="166">
        <f>SUMPRODUCT('表九之二（需明确收支对象级次的录入表）'!E$7:E$9*(LEFT('表九之二（需明确收支对象级次的录入表）'!$B$7:$B$9,LEN($H195))=$H195))+SUMPRODUCT('表九之三（其它收支录入表）'!E$6:E$282*(LEFT('表九之三（其它收支录入表）'!$B$6:$B$282,LEN($H195))=$H195))</f>
        <v>0</v>
      </c>
      <c r="L195" s="166">
        <f>SUMPRODUCT('表九之二（需明确收支对象级次的录入表）'!I$7:I$9*(LEFT('表九之二（需明确收支对象级次的录入表）'!$B$7:$B$9,LEN($H195))=$H195))+SUMPRODUCT('表九之三（其它收支录入表）'!F$6:F$282*(LEFT('表九之三（其它收支录入表）'!$B$6:$B$282,LEN($H195))=$H195))</f>
        <v>0</v>
      </c>
      <c r="M195" s="167" t="str">
        <f t="shared" si="12"/>
        <v/>
      </c>
      <c r="N195" s="167" t="str">
        <f t="shared" si="13"/>
        <v/>
      </c>
    </row>
    <row r="196" ht="17.1" customHeight="1" spans="1:14">
      <c r="A196" s="140"/>
      <c r="B196" s="140"/>
      <c r="C196" s="215"/>
      <c r="D196" s="169"/>
      <c r="E196" s="169"/>
      <c r="F196" s="230"/>
      <c r="G196" s="230"/>
      <c r="H196" s="140" t="s">
        <v>13752</v>
      </c>
      <c r="I196" s="140" t="s">
        <v>13753</v>
      </c>
      <c r="J196" s="229">
        <f>SUMPRODUCT('表九之二（需明确收支对象级次的录入表）'!D$7:D$9*(LEFT('表九之二（需明确收支对象级次的录入表）'!$B$7:$B$9,LEN($H196))=$H196))+SUMPRODUCT('表九之三（其它收支录入表）'!D$6:D$282*(LEFT('表九之三（其它收支录入表）'!$B$6:$B$282,LEN($H196))=$H196))</f>
        <v>0</v>
      </c>
      <c r="K196" s="166">
        <f>SUMPRODUCT('表九之二（需明确收支对象级次的录入表）'!E$7:E$9*(LEFT('表九之二（需明确收支对象级次的录入表）'!$B$7:$B$9,LEN($H196))=$H196))+SUMPRODUCT('表九之三（其它收支录入表）'!E$6:E$282*(LEFT('表九之三（其它收支录入表）'!$B$6:$B$282,LEN($H196))=$H196))</f>
        <v>785</v>
      </c>
      <c r="L196" s="166">
        <f>SUMPRODUCT('表九之二（需明确收支对象级次的录入表）'!I$7:I$9*(LEFT('表九之二（需明确收支对象级次的录入表）'!$B$7:$B$9,LEN($H196))=$H196))+SUMPRODUCT('表九之三（其它收支录入表）'!F$6:F$282*(LEFT('表九之三（其它收支录入表）'!$B$6:$B$282,LEN($H196))=$H196))</f>
        <v>0</v>
      </c>
      <c r="M196" s="167" t="str">
        <f t="shared" si="12"/>
        <v/>
      </c>
      <c r="N196" s="167">
        <f t="shared" si="13"/>
        <v>0</v>
      </c>
    </row>
    <row r="197" ht="17.1" customHeight="1" spans="1:14">
      <c r="A197" s="140"/>
      <c r="B197" s="140"/>
      <c r="C197" s="215"/>
      <c r="D197" s="169"/>
      <c r="E197" s="169"/>
      <c r="F197" s="230"/>
      <c r="G197" s="230"/>
      <c r="H197" s="140" t="s">
        <v>13754</v>
      </c>
      <c r="I197" s="140" t="s">
        <v>13755</v>
      </c>
      <c r="J197" s="229">
        <f>SUMPRODUCT('表九之二（需明确收支对象级次的录入表）'!D$7:D$9*(LEFT('表九之二（需明确收支对象级次的录入表）'!$B$7:$B$9,LEN($H197))=$H197))+SUMPRODUCT('表九之三（其它收支录入表）'!D$6:D$282*(LEFT('表九之三（其它收支录入表）'!$B$6:$B$282,LEN($H197))=$H197))</f>
        <v>0</v>
      </c>
      <c r="K197" s="166">
        <f>SUMPRODUCT('表九之二（需明确收支对象级次的录入表）'!E$7:E$9*(LEFT('表九之二（需明确收支对象级次的录入表）'!$B$7:$B$9,LEN($H197))=$H197))+SUMPRODUCT('表九之三（其它收支录入表）'!E$6:E$282*(LEFT('表九之三（其它收支录入表）'!$B$6:$B$282,LEN($H197))=$H197))</f>
        <v>0</v>
      </c>
      <c r="L197" s="166">
        <f>SUMPRODUCT('表九之二（需明确收支对象级次的录入表）'!I$7:I$9*(LEFT('表九之二（需明确收支对象级次的录入表）'!$B$7:$B$9,LEN($H197))=$H197))+SUMPRODUCT('表九之三（其它收支录入表）'!F$6:F$282*(LEFT('表九之三（其它收支录入表）'!$B$6:$B$282,LEN($H197))=$H197))</f>
        <v>0</v>
      </c>
      <c r="M197" s="167" t="str">
        <f t="shared" si="12"/>
        <v/>
      </c>
      <c r="N197" s="167" t="str">
        <f t="shared" si="13"/>
        <v/>
      </c>
    </row>
    <row r="198" ht="17.1" customHeight="1" spans="1:14">
      <c r="A198" s="140"/>
      <c r="B198" s="140"/>
      <c r="C198" s="215"/>
      <c r="D198" s="169"/>
      <c r="E198" s="169"/>
      <c r="F198" s="230"/>
      <c r="G198" s="230"/>
      <c r="H198" s="140" t="s">
        <v>13756</v>
      </c>
      <c r="I198" s="140" t="s">
        <v>13757</v>
      </c>
      <c r="J198" s="229">
        <f>SUMPRODUCT('表九之二（需明确收支对象级次的录入表）'!D$7:D$9*(LEFT('表九之二（需明确收支对象级次的录入表）'!$B$7:$B$9,LEN($H198))=$H198))+SUMPRODUCT('表九之三（其它收支录入表）'!D$6:D$282*(LEFT('表九之三（其它收支录入表）'!$B$6:$B$282,LEN($H198))=$H198))</f>
        <v>0</v>
      </c>
      <c r="K198" s="166">
        <f>SUMPRODUCT('表九之二（需明确收支对象级次的录入表）'!E$7:E$9*(LEFT('表九之二（需明确收支对象级次的录入表）'!$B$7:$B$9,LEN($H198))=$H198))+SUMPRODUCT('表九之三（其它收支录入表）'!E$6:E$282*(LEFT('表九之三（其它收支录入表）'!$B$6:$B$282,LEN($H198))=$H198))</f>
        <v>0</v>
      </c>
      <c r="L198" s="166">
        <f>SUMPRODUCT('表九之二（需明确收支对象级次的录入表）'!I$7:I$9*(LEFT('表九之二（需明确收支对象级次的录入表）'!$B$7:$B$9,LEN($H198))=$H198))+SUMPRODUCT('表九之三（其它收支录入表）'!F$6:F$282*(LEFT('表九之三（其它收支录入表）'!$B$6:$B$282,LEN($H198))=$H198))</f>
        <v>0</v>
      </c>
      <c r="M198" s="167" t="str">
        <f t="shared" si="12"/>
        <v/>
      </c>
      <c r="N198" s="167" t="str">
        <f t="shared" si="13"/>
        <v/>
      </c>
    </row>
    <row r="199" ht="17.1" customHeight="1" spans="1:14">
      <c r="A199" s="140"/>
      <c r="B199" s="140"/>
      <c r="C199" s="215"/>
      <c r="D199" s="169"/>
      <c r="E199" s="169"/>
      <c r="F199" s="230"/>
      <c r="G199" s="230"/>
      <c r="H199" s="140" t="s">
        <v>13758</v>
      </c>
      <c r="I199" s="140" t="s">
        <v>13759</v>
      </c>
      <c r="J199" s="229">
        <f>SUMPRODUCT('表九之二（需明确收支对象级次的录入表）'!D$7:D$9*(LEFT('表九之二（需明确收支对象级次的录入表）'!$B$7:$B$9,LEN($H199))=$H199))+SUMPRODUCT('表九之三（其它收支录入表）'!D$6:D$282*(LEFT('表九之三（其它收支录入表）'!$B$6:$B$282,LEN($H199))=$H199))</f>
        <v>0</v>
      </c>
      <c r="K199" s="166">
        <f>SUMPRODUCT('表九之二（需明确收支对象级次的录入表）'!E$7:E$9*(LEFT('表九之二（需明确收支对象级次的录入表）'!$B$7:$B$9,LEN($H199))=$H199))+SUMPRODUCT('表九之三（其它收支录入表）'!E$6:E$282*(LEFT('表九之三（其它收支录入表）'!$B$6:$B$282,LEN($H199))=$H199))</f>
        <v>0</v>
      </c>
      <c r="L199" s="166">
        <f>SUMPRODUCT('表九之二（需明确收支对象级次的录入表）'!I$7:I$9*(LEFT('表九之二（需明确收支对象级次的录入表）'!$B$7:$B$9,LEN($H199))=$H199))+SUMPRODUCT('表九之三（其它收支录入表）'!F$6:F$282*(LEFT('表九之三（其它收支录入表）'!$B$6:$B$282,LEN($H199))=$H199))</f>
        <v>0</v>
      </c>
      <c r="M199" s="167" t="str">
        <f t="shared" si="12"/>
        <v/>
      </c>
      <c r="N199" s="167" t="str">
        <f t="shared" si="13"/>
        <v/>
      </c>
    </row>
    <row r="200" ht="17.1" customHeight="1" spans="1:14">
      <c r="A200" s="140"/>
      <c r="B200" s="140"/>
      <c r="C200" s="215"/>
      <c r="D200" s="169"/>
      <c r="E200" s="169"/>
      <c r="F200" s="230"/>
      <c r="G200" s="230"/>
      <c r="H200" s="140" t="s">
        <v>13760</v>
      </c>
      <c r="I200" s="140" t="s">
        <v>13761</v>
      </c>
      <c r="J200" s="229">
        <f>SUMPRODUCT('表九之二（需明确收支对象级次的录入表）'!D$7:D$9*(LEFT('表九之二（需明确收支对象级次的录入表）'!$B$7:$B$9,LEN($H200))=$H200))+SUMPRODUCT('表九之三（其它收支录入表）'!D$6:D$282*(LEFT('表九之三（其它收支录入表）'!$B$6:$B$282,LEN($H200))=$H200))</f>
        <v>0</v>
      </c>
      <c r="K200" s="166">
        <f>SUMPRODUCT('表九之二（需明确收支对象级次的录入表）'!E$7:E$9*(LEFT('表九之二（需明确收支对象级次的录入表）'!$B$7:$B$9,LEN($H200))=$H200))+SUMPRODUCT('表九之三（其它收支录入表）'!E$6:E$282*(LEFT('表九之三（其它收支录入表）'!$B$6:$B$282,LEN($H200))=$H200))</f>
        <v>131</v>
      </c>
      <c r="L200" s="166">
        <f>SUMPRODUCT('表九之二（需明确收支对象级次的录入表）'!I$7:I$9*(LEFT('表九之二（需明确收支对象级次的录入表）'!$B$7:$B$9,LEN($H200))=$H200))+SUMPRODUCT('表九之三（其它收支录入表）'!F$6:F$282*(LEFT('表九之三（其它收支录入表）'!$B$6:$B$282,LEN($H200))=$H200))</f>
        <v>0</v>
      </c>
      <c r="M200" s="167" t="str">
        <f t="shared" si="12"/>
        <v/>
      </c>
      <c r="N200" s="167">
        <f t="shared" si="13"/>
        <v>0</v>
      </c>
    </row>
    <row r="201" ht="17.1" customHeight="1" spans="1:14">
      <c r="A201" s="140"/>
      <c r="B201" s="140"/>
      <c r="C201" s="215"/>
      <c r="D201" s="169"/>
      <c r="E201" s="169"/>
      <c r="F201" s="230"/>
      <c r="G201" s="230"/>
      <c r="H201" s="140" t="s">
        <v>13762</v>
      </c>
      <c r="I201" s="140" t="s">
        <v>13763</v>
      </c>
      <c r="J201" s="229">
        <f>SUMPRODUCT('表九之二（需明确收支对象级次的录入表）'!D$7:D$9*(LEFT('表九之二（需明确收支对象级次的录入表）'!$B$7:$B$9,LEN($H201))=$H201))+SUMPRODUCT('表九之三（其它收支录入表）'!D$6:D$282*(LEFT('表九之三（其它收支录入表）'!$B$6:$B$282,LEN($H201))=$H201))</f>
        <v>0</v>
      </c>
      <c r="K201" s="166">
        <f>SUMPRODUCT('表九之二（需明确收支对象级次的录入表）'!E$7:E$9*(LEFT('表九之二（需明确收支对象级次的录入表）'!$B$7:$B$9,LEN($H201))=$H201))+SUMPRODUCT('表九之三（其它收支录入表）'!E$6:E$282*(LEFT('表九之三（其它收支录入表）'!$B$6:$B$282,LEN($H201))=$H201))</f>
        <v>0</v>
      </c>
      <c r="L201" s="166">
        <f>SUMPRODUCT('表九之二（需明确收支对象级次的录入表）'!I$7:I$9*(LEFT('表九之二（需明确收支对象级次的录入表）'!$B$7:$B$9,LEN($H201))=$H201))+SUMPRODUCT('表九之三（其它收支录入表）'!F$6:F$282*(LEFT('表九之三（其它收支录入表）'!$B$6:$B$282,LEN($H201))=$H201))</f>
        <v>0</v>
      </c>
      <c r="M201" s="167" t="str">
        <f t="shared" si="12"/>
        <v/>
      </c>
      <c r="N201" s="167" t="str">
        <f t="shared" si="13"/>
        <v/>
      </c>
    </row>
    <row r="202" ht="17.1" customHeight="1" spans="1:14">
      <c r="A202" s="140"/>
      <c r="B202" s="140"/>
      <c r="C202" s="215"/>
      <c r="D202" s="169"/>
      <c r="E202" s="169"/>
      <c r="F202" s="230"/>
      <c r="G202" s="230"/>
      <c r="H202" s="140" t="s">
        <v>13764</v>
      </c>
      <c r="I202" s="140" t="s">
        <v>13765</v>
      </c>
      <c r="J202" s="229">
        <f>SUMPRODUCT('表九之二（需明确收支对象级次的录入表）'!D$7:D$9*(LEFT('表九之二（需明确收支对象级次的录入表）'!$B$7:$B$9,LEN($H202))=$H202))+SUMPRODUCT('表九之三（其它收支录入表）'!D$6:D$282*(LEFT('表九之三（其它收支录入表）'!$B$6:$B$282,LEN($H202))=$H202))</f>
        <v>0</v>
      </c>
      <c r="K202" s="166">
        <f>SUMPRODUCT('表九之二（需明确收支对象级次的录入表）'!E$7:E$9*(LEFT('表九之二（需明确收支对象级次的录入表）'!$B$7:$B$9,LEN($H202))=$H202))+SUMPRODUCT('表九之三（其它收支录入表）'!E$6:E$282*(LEFT('表九之三（其它收支录入表）'!$B$6:$B$282,LEN($H202))=$H202))</f>
        <v>0</v>
      </c>
      <c r="L202" s="166">
        <f>SUMPRODUCT('表九之二（需明确收支对象级次的录入表）'!I$7:I$9*(LEFT('表九之二（需明确收支对象级次的录入表）'!$B$7:$B$9,LEN($H202))=$H202))+SUMPRODUCT('表九之三（其它收支录入表）'!F$6:F$282*(LEFT('表九之三（其它收支录入表）'!$B$6:$B$282,LEN($H202))=$H202))</f>
        <v>0</v>
      </c>
      <c r="M202" s="167" t="str">
        <f t="shared" si="12"/>
        <v/>
      </c>
      <c r="N202" s="167" t="str">
        <f t="shared" si="13"/>
        <v/>
      </c>
    </row>
    <row r="203" ht="17.1" customHeight="1" spans="1:14">
      <c r="A203" s="140"/>
      <c r="B203" s="140"/>
      <c r="C203" s="215"/>
      <c r="D203" s="169"/>
      <c r="E203" s="169"/>
      <c r="F203" s="230"/>
      <c r="G203" s="230"/>
      <c r="H203" s="452" t="s">
        <v>13766</v>
      </c>
      <c r="I203" s="193" t="s">
        <v>13767</v>
      </c>
      <c r="J203" s="229">
        <f>SUMPRODUCT('表九之二（需明确收支对象级次的录入表）'!D$7:D$9*(LEFT('表九之二（需明确收支对象级次的录入表）'!$B$7:$B$9,LEN($H203))=$H203))+SUMPRODUCT('表九之三（其它收支录入表）'!D$6:D$282*(LEFT('表九之三（其它收支录入表）'!$B$6:$B$282,LEN($H203))=$H203))</f>
        <v>0</v>
      </c>
      <c r="K203" s="166">
        <f>SUMPRODUCT('表九之二（需明确收支对象级次的录入表）'!E$7:E$9*(LEFT('表九之二（需明确收支对象级次的录入表）'!$B$7:$B$9,LEN($H203))=$H203))+SUMPRODUCT('表九之三（其它收支录入表）'!E$6:E$282*(LEFT('表九之三（其它收支录入表）'!$B$6:$B$282,LEN($H203))=$H203))</f>
        <v>0</v>
      </c>
      <c r="L203" s="166">
        <f>SUMPRODUCT('表九之二（需明确收支对象级次的录入表）'!I$7:I$9*(LEFT('表九之二（需明确收支对象级次的录入表）'!$B$7:$B$9,LEN($H203))=$H203))+SUMPRODUCT('表九之三（其它收支录入表）'!F$6:F$282*(LEFT('表九之三（其它收支录入表）'!$B$6:$B$282,LEN($H203))=$H203))</f>
        <v>0</v>
      </c>
      <c r="M203" s="167" t="str">
        <f t="shared" si="12"/>
        <v/>
      </c>
      <c r="N203" s="167" t="str">
        <f t="shared" si="13"/>
        <v/>
      </c>
    </row>
    <row r="204" ht="17.1" customHeight="1" spans="1:14">
      <c r="A204" s="140"/>
      <c r="B204" s="140"/>
      <c r="C204" s="215"/>
      <c r="D204" s="169"/>
      <c r="E204" s="169"/>
      <c r="F204" s="230"/>
      <c r="G204" s="230"/>
      <c r="H204" s="140" t="s">
        <v>13768</v>
      </c>
      <c r="I204" s="140" t="s">
        <v>13769</v>
      </c>
      <c r="J204" s="223">
        <f>SUMPRODUCT('表九之二（需明确收支对象级次的录入表）'!D$7:D$9*(LEFT('表九之二（需明确收支对象级次的录入表）'!$B$7:$B$9,LEN($H204))=$H204))+SUMPRODUCT('表九之三（其它收支录入表）'!D$6:D$282*(LEFT('表九之三（其它收支录入表）'!$B$6:$B$282,LEN($H204))=$H204))</f>
        <v>0</v>
      </c>
      <c r="K204" s="223">
        <f>SUMPRODUCT('表九之二（需明确收支对象级次的录入表）'!E$7:E$9*(LEFT('表九之二（需明确收支对象级次的录入表）'!$B$7:$B$9,LEN($H204))=$H204))+SUMPRODUCT('表九之三（其它收支录入表）'!E$6:E$282*(LEFT('表九之三（其它收支录入表）'!$B$6:$B$282,LEN($H204))=$H204))</f>
        <v>2291</v>
      </c>
      <c r="L204" s="223">
        <f>SUMPRODUCT('表九之二（需明确收支对象级次的录入表）'!I$7:I$9*(LEFT('表九之二（需明确收支对象级次的录入表）'!$B$7:$B$9,LEN($H204))=$H204))+SUMPRODUCT('表九之三（其它收支录入表）'!F$6:F$282*(LEFT('表九之三（其它收支录入表）'!$B$6:$B$282,LEN($H204))=$H204))</f>
        <v>0</v>
      </c>
      <c r="M204" s="167" t="str">
        <f t="shared" si="12"/>
        <v/>
      </c>
      <c r="N204" s="167">
        <f t="shared" si="13"/>
        <v>0</v>
      </c>
    </row>
    <row r="205" ht="17.1" customHeight="1" spans="1:14">
      <c r="A205" s="140"/>
      <c r="B205" s="140"/>
      <c r="C205" s="215"/>
      <c r="D205" s="169"/>
      <c r="E205" s="169"/>
      <c r="F205" s="230"/>
      <c r="G205" s="230"/>
      <c r="H205" s="140" t="s">
        <v>13770</v>
      </c>
      <c r="I205" s="140" t="s">
        <v>13771</v>
      </c>
      <c r="J205" s="229">
        <f>SUMPRODUCT('表九之二（需明确收支对象级次的录入表）'!D$7:D$9*(LEFT('表九之二（需明确收支对象级次的录入表）'!$B$7:$B$9,LEN($H205))=$H205))+SUMPRODUCT('表九之三（其它收支录入表）'!D$6:D$282*(LEFT('表九之三（其它收支录入表）'!$B$6:$B$282,LEN($H205))=$H205))</f>
        <v>0</v>
      </c>
      <c r="K205" s="166">
        <f>SUMPRODUCT('表九之二（需明确收支对象级次的录入表）'!E$7:E$9*(LEFT('表九之二（需明确收支对象级次的录入表）'!$B$7:$B$9,LEN($H205))=$H205))+SUMPRODUCT('表九之三（其它收支录入表）'!E$6:E$282*(LEFT('表九之三（其它收支录入表）'!$B$6:$B$282,LEN($H205))=$H205))</f>
        <v>0</v>
      </c>
      <c r="L205" s="166">
        <f>SUMPRODUCT('表九之二（需明确收支对象级次的录入表）'!I$7:I$9*(LEFT('表九之二（需明确收支对象级次的录入表）'!$B$7:$B$9,LEN($H205))=$H205))+SUMPRODUCT('表九之三（其它收支录入表）'!F$6:F$282*(LEFT('表九之三（其它收支录入表）'!$B$6:$B$282,LEN($H205))=$H205))</f>
        <v>0</v>
      </c>
      <c r="M205" s="167" t="str">
        <f t="shared" si="12"/>
        <v/>
      </c>
      <c r="N205" s="167" t="str">
        <f t="shared" si="13"/>
        <v/>
      </c>
    </row>
    <row r="206" ht="17.1" customHeight="1" spans="1:14">
      <c r="A206" s="140"/>
      <c r="B206" s="140"/>
      <c r="C206" s="215"/>
      <c r="D206" s="169"/>
      <c r="E206" s="169"/>
      <c r="F206" s="230"/>
      <c r="G206" s="230"/>
      <c r="H206" s="140" t="s">
        <v>13772</v>
      </c>
      <c r="I206" s="140" t="s">
        <v>13773</v>
      </c>
      <c r="J206" s="229">
        <f>SUMPRODUCT('表九之二（需明确收支对象级次的录入表）'!D$7:D$9*(LEFT('表九之二（需明确收支对象级次的录入表）'!$B$7:$B$9,LEN($H206))=$H206))+SUMPRODUCT('表九之三（其它收支录入表）'!D$6:D$282*(LEFT('表九之三（其它收支录入表）'!$B$6:$B$282,LEN($H206))=$H206))</f>
        <v>0</v>
      </c>
      <c r="K206" s="166">
        <f>SUMPRODUCT('表九之二（需明确收支对象级次的录入表）'!E$7:E$9*(LEFT('表九之二（需明确收支对象级次的录入表）'!$B$7:$B$9,LEN($H206))=$H206))+SUMPRODUCT('表九之三（其它收支录入表）'!E$6:E$282*(LEFT('表九之三（其它收支录入表）'!$B$6:$B$282,LEN($H206))=$H206))</f>
        <v>1200</v>
      </c>
      <c r="L206" s="166">
        <f>SUMPRODUCT('表九之二（需明确收支对象级次的录入表）'!I$7:I$9*(LEFT('表九之二（需明确收支对象级次的录入表）'!$B$7:$B$9,LEN($H206))=$H206))+SUMPRODUCT('表九之三（其它收支录入表）'!F$6:F$282*(LEFT('表九之三（其它收支录入表）'!$B$6:$B$282,LEN($H206))=$H206))</f>
        <v>0</v>
      </c>
      <c r="M206" s="167" t="str">
        <f t="shared" si="12"/>
        <v/>
      </c>
      <c r="N206" s="167">
        <f t="shared" si="13"/>
        <v>0</v>
      </c>
    </row>
    <row r="207" ht="17.1" customHeight="1" spans="1:14">
      <c r="A207" s="140"/>
      <c r="B207" s="140"/>
      <c r="C207" s="215"/>
      <c r="D207" s="169"/>
      <c r="E207" s="169"/>
      <c r="F207" s="230"/>
      <c r="G207" s="230"/>
      <c r="H207" s="140" t="s">
        <v>13774</v>
      </c>
      <c r="I207" s="140" t="s">
        <v>13775</v>
      </c>
      <c r="J207" s="229">
        <f>SUMPRODUCT('表九之二（需明确收支对象级次的录入表）'!D$7:D$9*(LEFT('表九之二（需明确收支对象级次的录入表）'!$B$7:$B$9,LEN($H207))=$H207))+SUMPRODUCT('表九之三（其它收支录入表）'!D$6:D$282*(LEFT('表九之三（其它收支录入表）'!$B$6:$B$282,LEN($H207))=$H207))</f>
        <v>0</v>
      </c>
      <c r="K207" s="166">
        <f>SUMPRODUCT('表九之二（需明确收支对象级次的录入表）'!E$7:E$9*(LEFT('表九之二（需明确收支对象级次的录入表）'!$B$7:$B$9,LEN($H207))=$H207))+SUMPRODUCT('表九之三（其它收支录入表）'!E$6:E$282*(LEFT('表九之三（其它收支录入表）'!$B$6:$B$282,LEN($H207))=$H207))</f>
        <v>1058</v>
      </c>
      <c r="L207" s="166">
        <f>SUMPRODUCT('表九之二（需明确收支对象级次的录入表）'!I$7:I$9*(LEFT('表九之二（需明确收支对象级次的录入表）'!$B$7:$B$9,LEN($H207))=$H207))+SUMPRODUCT('表九之三（其它收支录入表）'!F$6:F$282*(LEFT('表九之三（其它收支录入表）'!$B$6:$B$282,LEN($H207))=$H207))</f>
        <v>0</v>
      </c>
      <c r="M207" s="167" t="str">
        <f t="shared" si="12"/>
        <v/>
      </c>
      <c r="N207" s="167">
        <f t="shared" si="13"/>
        <v>0</v>
      </c>
    </row>
    <row r="208" ht="17.1" customHeight="1" spans="1:14">
      <c r="A208" s="140"/>
      <c r="B208" s="140"/>
      <c r="C208" s="215"/>
      <c r="D208" s="169"/>
      <c r="E208" s="169"/>
      <c r="F208" s="230"/>
      <c r="G208" s="230"/>
      <c r="H208" s="140" t="s">
        <v>13776</v>
      </c>
      <c r="I208" s="210" t="s">
        <v>13777</v>
      </c>
      <c r="J208" s="229">
        <f>SUMPRODUCT('表九之二（需明确收支对象级次的录入表）'!D$7:D$9*(LEFT('表九之二（需明确收支对象级次的录入表）'!$B$7:$B$9,LEN($H208))=$H208))+SUMPRODUCT('表九之三（其它收支录入表）'!D$6:D$282*(LEFT('表九之三（其它收支录入表）'!$B$6:$B$282,LEN($H208))=$H208))</f>
        <v>0</v>
      </c>
      <c r="K208" s="166">
        <f>SUMPRODUCT('表九之二（需明确收支对象级次的录入表）'!E$7:E$9*(LEFT('表九之二（需明确收支对象级次的录入表）'!$B$7:$B$9,LEN($H208))=$H208))+SUMPRODUCT('表九之三（其它收支录入表）'!E$6:E$282*(LEFT('表九之三（其它收支录入表）'!$B$6:$B$282,LEN($H208))=$H208))</f>
        <v>0</v>
      </c>
      <c r="L208" s="166">
        <f>SUMPRODUCT('表九之二（需明确收支对象级次的录入表）'!I$7:I$9*(LEFT('表九之二（需明确收支对象级次的录入表）'!$B$7:$B$9,LEN($H208))=$H208))+SUMPRODUCT('表九之三（其它收支录入表）'!F$6:F$282*(LEFT('表九之三（其它收支录入表）'!$B$6:$B$282,LEN($H208))=$H208))</f>
        <v>0</v>
      </c>
      <c r="M208" s="167" t="str">
        <f t="shared" si="12"/>
        <v/>
      </c>
      <c r="N208" s="167" t="str">
        <f t="shared" si="13"/>
        <v/>
      </c>
    </row>
    <row r="209" ht="17.1" customHeight="1" spans="1:14">
      <c r="A209" s="140"/>
      <c r="B209" s="140"/>
      <c r="C209" s="215"/>
      <c r="D209" s="169"/>
      <c r="E209" s="169"/>
      <c r="F209" s="230"/>
      <c r="G209" s="230"/>
      <c r="H209" s="140" t="s">
        <v>13778</v>
      </c>
      <c r="I209" s="140" t="s">
        <v>13779</v>
      </c>
      <c r="J209" s="229">
        <f>SUMPRODUCT('表九之二（需明确收支对象级次的录入表）'!D$7:D$9*(LEFT('表九之二（需明确收支对象级次的录入表）'!$B$7:$B$9,LEN($H209))=$H209))+SUMPRODUCT('表九之三（其它收支录入表）'!D$6:D$282*(LEFT('表九之三（其它收支录入表）'!$B$6:$B$282,LEN($H209))=$H209))</f>
        <v>0</v>
      </c>
      <c r="K209" s="166">
        <f>SUMPRODUCT('表九之二（需明确收支对象级次的录入表）'!E$7:E$9*(LEFT('表九之二（需明确收支对象级次的录入表）'!$B$7:$B$9,LEN($H209))=$H209))+SUMPRODUCT('表九之三（其它收支录入表）'!E$6:E$282*(LEFT('表九之三（其它收支录入表）'!$B$6:$B$282,LEN($H209))=$H209))</f>
        <v>0</v>
      </c>
      <c r="L209" s="166">
        <f>SUMPRODUCT('表九之二（需明确收支对象级次的录入表）'!I$7:I$9*(LEFT('表九之二（需明确收支对象级次的录入表）'!$B$7:$B$9,LEN($H209))=$H209))+SUMPRODUCT('表九之三（其它收支录入表）'!F$6:F$282*(LEFT('表九之三（其它收支录入表）'!$B$6:$B$282,LEN($H209))=$H209))</f>
        <v>0</v>
      </c>
      <c r="M209" s="167" t="str">
        <f t="shared" si="12"/>
        <v/>
      </c>
      <c r="N209" s="167" t="str">
        <f t="shared" si="13"/>
        <v/>
      </c>
    </row>
    <row r="210" ht="17.1" customHeight="1" spans="1:14">
      <c r="A210" s="140"/>
      <c r="B210" s="140"/>
      <c r="C210" s="215"/>
      <c r="D210" s="169"/>
      <c r="E210" s="169"/>
      <c r="F210" s="230"/>
      <c r="G210" s="230"/>
      <c r="H210" s="140" t="s">
        <v>13780</v>
      </c>
      <c r="I210" s="140" t="s">
        <v>13781</v>
      </c>
      <c r="J210" s="229">
        <f>SUMPRODUCT('表九之二（需明确收支对象级次的录入表）'!D$7:D$9*(LEFT('表九之二（需明确收支对象级次的录入表）'!$B$7:$B$9,LEN($H210))=$H210))+SUMPRODUCT('表九之三（其它收支录入表）'!D$6:D$282*(LEFT('表九之三（其它收支录入表）'!$B$6:$B$282,LEN($H210))=$H210))</f>
        <v>0</v>
      </c>
      <c r="K210" s="166">
        <f>SUMPRODUCT('表九之二（需明确收支对象级次的录入表）'!E$7:E$9*(LEFT('表九之二（需明确收支对象级次的录入表）'!$B$7:$B$9,LEN($H210))=$H210))+SUMPRODUCT('表九之三（其它收支录入表）'!E$6:E$282*(LEFT('表九之三（其它收支录入表）'!$B$6:$B$282,LEN($H210))=$H210))</f>
        <v>33</v>
      </c>
      <c r="L210" s="166">
        <f>SUMPRODUCT('表九之二（需明确收支对象级次的录入表）'!I$7:I$9*(LEFT('表九之二（需明确收支对象级次的录入表）'!$B$7:$B$9,LEN($H210))=$H210))+SUMPRODUCT('表九之三（其它收支录入表）'!F$6:F$282*(LEFT('表九之三（其它收支录入表）'!$B$6:$B$282,LEN($H210))=$H210))</f>
        <v>0</v>
      </c>
      <c r="M210" s="167" t="str">
        <f t="shared" si="12"/>
        <v/>
      </c>
      <c r="N210" s="167">
        <f t="shared" si="13"/>
        <v>0</v>
      </c>
    </row>
    <row r="211" ht="17.1" customHeight="1" spans="1:14">
      <c r="A211" s="140"/>
      <c r="B211" s="140"/>
      <c r="C211" s="215"/>
      <c r="D211" s="169"/>
      <c r="E211" s="169"/>
      <c r="F211" s="230"/>
      <c r="G211" s="230"/>
      <c r="H211" s="140" t="s">
        <v>13782</v>
      </c>
      <c r="I211" s="140" t="s">
        <v>13783</v>
      </c>
      <c r="J211" s="229">
        <f>SUMPRODUCT('表九之二（需明确收支对象级次的录入表）'!D$7:D$9*(LEFT('表九之二（需明确收支对象级次的录入表）'!$B$7:$B$9,LEN($H211))=$H211))+SUMPRODUCT('表九之三（其它收支录入表）'!D$6:D$282*(LEFT('表九之三（其它收支录入表）'!$B$6:$B$282,LEN($H211))=$H211))</f>
        <v>0</v>
      </c>
      <c r="K211" s="166">
        <f>SUMPRODUCT('表九之二（需明确收支对象级次的录入表）'!E$7:E$9*(LEFT('表九之二（需明确收支对象级次的录入表）'!$B$7:$B$9,LEN($H211))=$H211))+SUMPRODUCT('表九之三（其它收支录入表）'!E$6:E$282*(LEFT('表九之三（其它收支录入表）'!$B$6:$B$282,LEN($H211))=$H211))</f>
        <v>0</v>
      </c>
      <c r="L211" s="166">
        <f>SUMPRODUCT('表九之二（需明确收支对象级次的录入表）'!I$7:I$9*(LEFT('表九之二（需明确收支对象级次的录入表）'!$B$7:$B$9,LEN($H211))=$H211))+SUMPRODUCT('表九之三（其它收支录入表）'!F$6:F$282*(LEFT('表九之三（其它收支录入表）'!$B$6:$B$282,LEN($H211))=$H211))</f>
        <v>0</v>
      </c>
      <c r="M211" s="167" t="str">
        <f t="shared" si="12"/>
        <v/>
      </c>
      <c r="N211" s="167" t="str">
        <f t="shared" si="13"/>
        <v/>
      </c>
    </row>
    <row r="212" ht="17.1" customHeight="1" spans="1:14">
      <c r="A212" s="140"/>
      <c r="B212" s="140"/>
      <c r="C212" s="215"/>
      <c r="D212" s="169"/>
      <c r="E212" s="169"/>
      <c r="F212" s="230"/>
      <c r="G212" s="230"/>
      <c r="H212" s="140" t="s">
        <v>13784</v>
      </c>
      <c r="I212" s="140" t="s">
        <v>13785</v>
      </c>
      <c r="J212" s="229">
        <f>SUMPRODUCT('表九之二（需明确收支对象级次的录入表）'!D$7:D$9*(LEFT('表九之二（需明确收支对象级次的录入表）'!$B$7:$B$9,LEN($H212))=$H212))+SUMPRODUCT('表九之三（其它收支录入表）'!D$6:D$282*(LEFT('表九之三（其它收支录入表）'!$B$6:$B$282,LEN($H212))=$H212))</f>
        <v>0</v>
      </c>
      <c r="K212" s="166">
        <f>SUMPRODUCT('表九之二（需明确收支对象级次的录入表）'!E$7:E$9*(LEFT('表九之二（需明确收支对象级次的录入表）'!$B$7:$B$9,LEN($H212))=$H212))+SUMPRODUCT('表九之三（其它收支录入表）'!E$6:E$282*(LEFT('表九之三（其它收支录入表）'!$B$6:$B$282,LEN($H212))=$H212))</f>
        <v>0</v>
      </c>
      <c r="L212" s="166">
        <f>SUMPRODUCT('表九之二（需明确收支对象级次的录入表）'!I$7:I$9*(LEFT('表九之二（需明确收支对象级次的录入表）'!$B$7:$B$9,LEN($H212))=$H212))+SUMPRODUCT('表九之三（其它收支录入表）'!F$6:F$282*(LEFT('表九之三（其它收支录入表）'!$B$6:$B$282,LEN($H212))=$H212))</f>
        <v>0</v>
      </c>
      <c r="M212" s="167" t="str">
        <f t="shared" si="12"/>
        <v/>
      </c>
      <c r="N212" s="167" t="str">
        <f t="shared" si="13"/>
        <v/>
      </c>
    </row>
    <row r="213" ht="17.1" customHeight="1" spans="1:14">
      <c r="A213" s="140"/>
      <c r="B213" s="140"/>
      <c r="C213" s="215"/>
      <c r="D213" s="169"/>
      <c r="E213" s="169"/>
      <c r="F213" s="230"/>
      <c r="G213" s="230"/>
      <c r="H213" s="140" t="s">
        <v>13786</v>
      </c>
      <c r="I213" s="140" t="s">
        <v>13787</v>
      </c>
      <c r="J213" s="229">
        <f>SUMPRODUCT('表九之二（需明确收支对象级次的录入表）'!D$7:D$9*(LEFT('表九之二（需明确收支对象级次的录入表）'!$B$7:$B$9,LEN($H213))=$H213))+SUMPRODUCT('表九之三（其它收支录入表）'!D$6:D$282*(LEFT('表九之三（其它收支录入表）'!$B$6:$B$282,LEN($H213))=$H213))</f>
        <v>0</v>
      </c>
      <c r="K213" s="166">
        <f>SUMPRODUCT('表九之二（需明确收支对象级次的录入表）'!E$7:E$9*(LEFT('表九之二（需明确收支对象级次的录入表）'!$B$7:$B$9,LEN($H213))=$H213))+SUMPRODUCT('表九之三（其它收支录入表）'!E$6:E$282*(LEFT('表九之三（其它收支录入表）'!$B$6:$B$282,LEN($H213))=$H213))</f>
        <v>0</v>
      </c>
      <c r="L213" s="166">
        <f>SUMPRODUCT('表九之二（需明确收支对象级次的录入表）'!I$7:I$9*(LEFT('表九之二（需明确收支对象级次的录入表）'!$B$7:$B$9,LEN($H213))=$H213))+SUMPRODUCT('表九之三（其它收支录入表）'!F$6:F$282*(LEFT('表九之三（其它收支录入表）'!$B$6:$B$282,LEN($H213))=$H213))</f>
        <v>0</v>
      </c>
      <c r="M213" s="167" t="str">
        <f t="shared" si="12"/>
        <v/>
      </c>
      <c r="N213" s="167" t="str">
        <f t="shared" si="13"/>
        <v/>
      </c>
    </row>
    <row r="214" ht="17.1" customHeight="1" spans="1:14">
      <c r="A214" s="140"/>
      <c r="B214" s="140"/>
      <c r="C214" s="215"/>
      <c r="D214" s="169"/>
      <c r="E214" s="169"/>
      <c r="F214" s="230"/>
      <c r="G214" s="230"/>
      <c r="H214" s="140" t="s">
        <v>13788</v>
      </c>
      <c r="I214" s="140" t="s">
        <v>13789</v>
      </c>
      <c r="J214" s="229">
        <f>SUMPRODUCT('表九之二（需明确收支对象级次的录入表）'!D$7:D$9*(LEFT('表九之二（需明确收支对象级次的录入表）'!$B$7:$B$9,LEN($H214))=$H214))+SUMPRODUCT('表九之三（其它收支录入表）'!D$6:D$282*(LEFT('表九之三（其它收支录入表）'!$B$6:$B$282,LEN($H214))=$H214))</f>
        <v>0</v>
      </c>
      <c r="K214" s="166">
        <f>SUMPRODUCT('表九之二（需明确收支对象级次的录入表）'!E$7:E$9*(LEFT('表九之二（需明确收支对象级次的录入表）'!$B$7:$B$9,LEN($H214))=$H214))+SUMPRODUCT('表九之三（其它收支录入表）'!E$6:E$282*(LEFT('表九之三（其它收支录入表）'!$B$6:$B$282,LEN($H214))=$H214))</f>
        <v>0</v>
      </c>
      <c r="L214" s="166">
        <f>SUMPRODUCT('表九之二（需明确收支对象级次的录入表）'!I$7:I$9*(LEFT('表九之二（需明确收支对象级次的录入表）'!$B$7:$B$9,LEN($H214))=$H214))+SUMPRODUCT('表九之三（其它收支录入表）'!F$6:F$282*(LEFT('表九之三（其它收支录入表）'!$B$6:$B$282,LEN($H214))=$H214))</f>
        <v>0</v>
      </c>
      <c r="M214" s="167" t="str">
        <f t="shared" si="12"/>
        <v/>
      </c>
      <c r="N214" s="167" t="str">
        <f t="shared" si="13"/>
        <v/>
      </c>
    </row>
    <row r="215" ht="17.1" customHeight="1" spans="1:14">
      <c r="A215" s="140"/>
      <c r="B215" s="140"/>
      <c r="C215" s="215"/>
      <c r="D215" s="169"/>
      <c r="E215" s="169"/>
      <c r="F215" s="230"/>
      <c r="G215" s="230"/>
      <c r="H215" s="140" t="s">
        <v>13790</v>
      </c>
      <c r="I215" s="140" t="s">
        <v>13791</v>
      </c>
      <c r="J215" s="229">
        <f>SUMPRODUCT('表九之二（需明确收支对象级次的录入表）'!D$7:D$9*(LEFT('表九之二（需明确收支对象级次的录入表）'!$B$7:$B$9,LEN($H215))=$H215))+SUMPRODUCT('表九之三（其它收支录入表）'!D$6:D$282*(LEFT('表九之三（其它收支录入表）'!$B$6:$B$282,LEN($H215))=$H215))</f>
        <v>0</v>
      </c>
      <c r="K215" s="166">
        <f>SUMPRODUCT('表九之二（需明确收支对象级次的录入表）'!E$7:E$9*(LEFT('表九之二（需明确收支对象级次的录入表）'!$B$7:$B$9,LEN($H215))=$H215))+SUMPRODUCT('表九之三（其它收支录入表）'!E$6:E$282*(LEFT('表九之三（其它收支录入表）'!$B$6:$B$282,LEN($H215))=$H215))</f>
        <v>0</v>
      </c>
      <c r="L215" s="166">
        <f>SUMPRODUCT('表九之二（需明确收支对象级次的录入表）'!I$7:I$9*(LEFT('表九之二（需明确收支对象级次的录入表）'!$B$7:$B$9,LEN($H215))=$H215))+SUMPRODUCT('表九之三（其它收支录入表）'!F$6:F$282*(LEFT('表九之三（其它收支录入表）'!$B$6:$B$282,LEN($H215))=$H215))</f>
        <v>0</v>
      </c>
      <c r="M215" s="167" t="str">
        <f t="shared" si="12"/>
        <v/>
      </c>
      <c r="N215" s="167" t="str">
        <f t="shared" si="13"/>
        <v/>
      </c>
    </row>
    <row r="216" ht="17.1" customHeight="1" spans="1:14">
      <c r="A216" s="140"/>
      <c r="B216" s="140"/>
      <c r="C216" s="215"/>
      <c r="D216" s="169"/>
      <c r="E216" s="169"/>
      <c r="F216" s="230"/>
      <c r="G216" s="230"/>
      <c r="H216" s="140" t="s">
        <v>10154</v>
      </c>
      <c r="I216" s="140" t="s">
        <v>12441</v>
      </c>
      <c r="J216" s="223">
        <f>SUMPRODUCT('表九之二（需明确收支对象级次的录入表）'!D$7:D$9*(LEFT('表九之二（需明确收支对象级次的录入表）'!$B$7:$B$9,LEN($H216))=$H216))+SUMPRODUCT('表九之三（其它收支录入表）'!D$6:D$282*(LEFT('表九之三（其它收支录入表）'!$B$6:$B$282,LEN($H216))=$H216))</f>
        <v>52153</v>
      </c>
      <c r="K216" s="223">
        <f>SUMPRODUCT('表九之二（需明确收支对象级次的录入表）'!E$7:E$9*(LEFT('表九之二（需明确收支对象级次的录入表）'!$B$7:$B$9,LEN($H216))=$H216))+SUMPRODUCT('表九之三（其它收支录入表）'!E$6:E$282*(LEFT('表九之三（其它收支录入表）'!$B$6:$B$282,LEN($H216))=$H216))</f>
        <v>100247</v>
      </c>
      <c r="L216" s="223">
        <f>SUMPRODUCT('表九之二（需明确收支对象级次的录入表）'!I$7:I$9*(LEFT('表九之二（需明确收支对象级次的录入表）'!$B$7:$B$9,LEN($H216))=$H216))+SUMPRODUCT('表九之三（其它收支录入表）'!F$6:F$282*(LEFT('表九之三（其它收支录入表）'!$B$6:$B$282,LEN($H216))=$H216))</f>
        <v>57200</v>
      </c>
      <c r="M216" s="167">
        <f t="shared" si="12"/>
        <v>1.09677295649339</v>
      </c>
      <c r="N216" s="167">
        <f t="shared" si="13"/>
        <v>0.570590641116442</v>
      </c>
    </row>
    <row r="217" ht="17.1" customHeight="1" spans="1:14">
      <c r="A217" s="140"/>
      <c r="B217" s="140"/>
      <c r="C217" s="215"/>
      <c r="D217" s="169"/>
      <c r="E217" s="169"/>
      <c r="F217" s="230"/>
      <c r="G217" s="230"/>
      <c r="H217" s="140" t="s">
        <v>13792</v>
      </c>
      <c r="I217" s="140" t="s">
        <v>13793</v>
      </c>
      <c r="J217" s="223">
        <f>SUMPRODUCT('表九之二（需明确收支对象级次的录入表）'!D$7:D$9*(LEFT('表九之二（需明确收支对象级次的录入表）'!$B$7:$B$9,LEN($H217))=$H217))+SUMPRODUCT('表九之三（其它收支录入表）'!D$6:D$282*(LEFT('表九之三（其它收支录入表）'!$B$6:$B$282,LEN($H217))=$H217))</f>
        <v>52153</v>
      </c>
      <c r="K217" s="223">
        <f>SUMPRODUCT('表九之二（需明确收支对象级次的录入表）'!E$7:E$9*(LEFT('表九之二（需明确收支对象级次的录入表）'!$B$7:$B$9,LEN($H217))=$H217))+SUMPRODUCT('表九之三（其它收支录入表）'!E$6:E$282*(LEFT('表九之三（其它收支录入表）'!$B$6:$B$282,LEN($H217))=$H217))</f>
        <v>100247</v>
      </c>
      <c r="L217" s="223">
        <f>SUMPRODUCT('表九之二（需明确收支对象级次的录入表）'!I$7:I$9*(LEFT('表九之二（需明确收支对象级次的录入表）'!$B$7:$B$9,LEN($H217))=$H217))+SUMPRODUCT('表九之三（其它收支录入表）'!F$6:F$282*(LEFT('表九之三（其它收支录入表）'!$B$6:$B$282,LEN($H217))=$H217))</f>
        <v>57200</v>
      </c>
      <c r="M217" s="167">
        <f t="shared" si="12"/>
        <v>1.09677295649339</v>
      </c>
      <c r="N217" s="167">
        <f t="shared" si="13"/>
        <v>0.570590641116442</v>
      </c>
    </row>
    <row r="218" ht="17.1" customHeight="1" spans="1:14">
      <c r="A218" s="140"/>
      <c r="B218" s="140"/>
      <c r="C218" s="215"/>
      <c r="D218" s="169"/>
      <c r="E218" s="169"/>
      <c r="F218" s="230"/>
      <c r="G218" s="230"/>
      <c r="H218" s="140" t="s">
        <v>13794</v>
      </c>
      <c r="I218" s="140" t="s">
        <v>13795</v>
      </c>
      <c r="J218" s="229">
        <f>SUMPRODUCT('表九之二（需明确收支对象级次的录入表）'!D$7:D$9*(LEFT('表九之二（需明确收支对象级次的录入表）'!$B$7:$B$9,LEN($H218))=$H218))+SUMPRODUCT('表九之三（其它收支录入表）'!D$6:D$282*(LEFT('表九之三（其它收支录入表）'!$B$6:$B$282,LEN($H218))=$H218))</f>
        <v>0</v>
      </c>
      <c r="K218" s="166">
        <f>SUMPRODUCT('表九之二（需明确收支对象级次的录入表）'!E$7:E$9*(LEFT('表九之二（需明确收支对象级次的录入表）'!$B$7:$B$9,LEN($H218))=$H218))+SUMPRODUCT('表九之三（其它收支录入表）'!E$6:E$282*(LEFT('表九之三（其它收支录入表）'!$B$6:$B$282,LEN($H218))=$H218))</f>
        <v>0</v>
      </c>
      <c r="L218" s="166">
        <f>SUMPRODUCT('表九之二（需明确收支对象级次的录入表）'!I$7:I$9*(LEFT('表九之二（需明确收支对象级次的录入表）'!$B$7:$B$9,LEN($H218))=$H218))+SUMPRODUCT('表九之三（其它收支录入表）'!F$6:F$282*(LEFT('表九之三（其它收支录入表）'!$B$6:$B$282,LEN($H218))=$H218))</f>
        <v>0</v>
      </c>
      <c r="M218" s="167" t="str">
        <f t="shared" si="12"/>
        <v/>
      </c>
      <c r="N218" s="167" t="str">
        <f t="shared" si="13"/>
        <v/>
      </c>
    </row>
    <row r="219" ht="17.1" customHeight="1" spans="1:14">
      <c r="A219" s="140"/>
      <c r="B219" s="140"/>
      <c r="C219" s="215"/>
      <c r="D219" s="169"/>
      <c r="E219" s="169"/>
      <c r="F219" s="230"/>
      <c r="G219" s="230"/>
      <c r="H219" s="140" t="s">
        <v>13796</v>
      </c>
      <c r="I219" s="140" t="s">
        <v>13797</v>
      </c>
      <c r="J219" s="229">
        <f>SUMPRODUCT('表九之二（需明确收支对象级次的录入表）'!D$7:D$9*(LEFT('表九之二（需明确收支对象级次的录入表）'!$B$7:$B$9,LEN($H219))=$H219))+SUMPRODUCT('表九之三（其它收支录入表）'!D$6:D$282*(LEFT('表九之三（其它收支录入表）'!$B$6:$B$282,LEN($H219))=$H219))</f>
        <v>0</v>
      </c>
      <c r="K219" s="166">
        <f>SUMPRODUCT('表九之二（需明确收支对象级次的录入表）'!E$7:E$9*(LEFT('表九之二（需明确收支对象级次的录入表）'!$B$7:$B$9,LEN($H219))=$H219))+SUMPRODUCT('表九之三（其它收支录入表）'!E$6:E$282*(LEFT('表九之三（其它收支录入表）'!$B$6:$B$282,LEN($H219))=$H219))</f>
        <v>0</v>
      </c>
      <c r="L219" s="166">
        <f>SUMPRODUCT('表九之二（需明确收支对象级次的录入表）'!I$7:I$9*(LEFT('表九之二（需明确收支对象级次的录入表）'!$B$7:$B$9,LEN($H219))=$H219))+SUMPRODUCT('表九之三（其它收支录入表）'!F$6:F$282*(LEFT('表九之三（其它收支录入表）'!$B$6:$B$282,LEN($H219))=$H219))</f>
        <v>0</v>
      </c>
      <c r="M219" s="167" t="str">
        <f t="shared" si="12"/>
        <v/>
      </c>
      <c r="N219" s="167" t="str">
        <f t="shared" si="13"/>
        <v/>
      </c>
    </row>
    <row r="220" ht="17.1" customHeight="1" spans="1:14">
      <c r="A220" s="140"/>
      <c r="B220" s="140"/>
      <c r="C220" s="215"/>
      <c r="D220" s="169"/>
      <c r="E220" s="169"/>
      <c r="F220" s="230"/>
      <c r="G220" s="230"/>
      <c r="H220" s="140" t="s">
        <v>13798</v>
      </c>
      <c r="I220" s="140" t="s">
        <v>13799</v>
      </c>
      <c r="J220" s="229">
        <f>SUMPRODUCT('表九之二（需明确收支对象级次的录入表）'!D$7:D$9*(LEFT('表九之二（需明确收支对象级次的录入表）'!$B$7:$B$9,LEN($H220))=$H220))+SUMPRODUCT('表九之三（其它收支录入表）'!D$6:D$282*(LEFT('表九之三（其它收支录入表）'!$B$6:$B$282,LEN($H220))=$H220))</f>
        <v>0</v>
      </c>
      <c r="K220" s="166">
        <f>SUMPRODUCT('表九之二（需明确收支对象级次的录入表）'!E$7:E$9*(LEFT('表九之二（需明确收支对象级次的录入表）'!$B$7:$B$9,LEN($H220))=$H220))+SUMPRODUCT('表九之三（其它收支录入表）'!E$6:E$282*(LEFT('表九之三（其它收支录入表）'!$B$6:$B$282,LEN($H220))=$H220))</f>
        <v>39171</v>
      </c>
      <c r="L220" s="166">
        <f>SUMPRODUCT('表九之二（需明确收支对象级次的录入表）'!I$7:I$9*(LEFT('表九之二（需明确收支对象级次的录入表）'!$B$7:$B$9,LEN($H220))=$H220))+SUMPRODUCT('表九之三（其它收支录入表）'!F$6:F$282*(LEFT('表九之三（其它收支录入表）'!$B$6:$B$282,LEN($H220))=$H220))</f>
        <v>0</v>
      </c>
      <c r="M220" s="167" t="str">
        <f t="shared" si="12"/>
        <v/>
      </c>
      <c r="N220" s="167">
        <f t="shared" si="13"/>
        <v>0</v>
      </c>
    </row>
    <row r="221" ht="17.1" customHeight="1" spans="1:14">
      <c r="A221" s="140"/>
      <c r="B221" s="140"/>
      <c r="C221" s="215"/>
      <c r="D221" s="169"/>
      <c r="E221" s="169"/>
      <c r="F221" s="230"/>
      <c r="G221" s="230"/>
      <c r="H221" s="140" t="s">
        <v>13800</v>
      </c>
      <c r="I221" s="140" t="s">
        <v>13801</v>
      </c>
      <c r="J221" s="229">
        <f>SUMPRODUCT('表九之二（需明确收支对象级次的录入表）'!D$7:D$9*(LEFT('表九之二（需明确收支对象级次的录入表）'!$B$7:$B$9,LEN($H221))=$H221))+SUMPRODUCT('表九之三（其它收支录入表）'!D$6:D$282*(LEFT('表九之三（其它收支录入表）'!$B$6:$B$282,LEN($H221))=$H221))</f>
        <v>0</v>
      </c>
      <c r="K221" s="166">
        <f>SUMPRODUCT('表九之二（需明确收支对象级次的录入表）'!E$7:E$9*(LEFT('表九之二（需明确收支对象级次的录入表）'!$B$7:$B$9,LEN($H221))=$H221))+SUMPRODUCT('表九之三（其它收支录入表）'!E$6:E$282*(LEFT('表九之三（其它收支录入表）'!$B$6:$B$282,LEN($H221))=$H221))</f>
        <v>0</v>
      </c>
      <c r="L221" s="166">
        <f>SUMPRODUCT('表九之二（需明确收支对象级次的录入表）'!I$7:I$9*(LEFT('表九之二（需明确收支对象级次的录入表）'!$B$7:$B$9,LEN($H221))=$H221))+SUMPRODUCT('表九之三（其它收支录入表）'!F$6:F$282*(LEFT('表九之三（其它收支录入表）'!$B$6:$B$282,LEN($H221))=$H221))</f>
        <v>0</v>
      </c>
      <c r="M221" s="167" t="str">
        <f t="shared" si="12"/>
        <v/>
      </c>
      <c r="N221" s="167" t="str">
        <f t="shared" si="13"/>
        <v/>
      </c>
    </row>
    <row r="222" ht="17.1" customHeight="1" spans="1:14">
      <c r="A222" s="140"/>
      <c r="B222" s="140"/>
      <c r="C222" s="215"/>
      <c r="D222" s="169"/>
      <c r="E222" s="169"/>
      <c r="F222" s="230"/>
      <c r="G222" s="230"/>
      <c r="H222" s="140" t="s">
        <v>13802</v>
      </c>
      <c r="I222" s="140" t="s">
        <v>13803</v>
      </c>
      <c r="J222" s="229">
        <f>SUMPRODUCT('表九之二（需明确收支对象级次的录入表）'!D$7:D$9*(LEFT('表九之二（需明确收支对象级次的录入表）'!$B$7:$B$9,LEN($H222))=$H222))+SUMPRODUCT('表九之三（其它收支录入表）'!D$6:D$282*(LEFT('表九之三（其它收支录入表）'!$B$6:$B$282,LEN($H222))=$H222))</f>
        <v>0</v>
      </c>
      <c r="K222" s="166">
        <f>SUMPRODUCT('表九之二（需明确收支对象级次的录入表）'!E$7:E$9*(LEFT('表九之二（需明确收支对象级次的录入表）'!$B$7:$B$9,LEN($H222))=$H222))+SUMPRODUCT('表九之三（其它收支录入表）'!E$6:E$282*(LEFT('表九之三（其它收支录入表）'!$B$6:$B$282,LEN($H222))=$H222))</f>
        <v>0</v>
      </c>
      <c r="L222" s="166">
        <f>SUMPRODUCT('表九之二（需明确收支对象级次的录入表）'!I$7:I$9*(LEFT('表九之二（需明确收支对象级次的录入表）'!$B$7:$B$9,LEN($H222))=$H222))+SUMPRODUCT('表九之三（其它收支录入表）'!F$6:F$282*(LEFT('表九之三（其它收支录入表）'!$B$6:$B$282,LEN($H222))=$H222))</f>
        <v>0</v>
      </c>
      <c r="M222" s="167" t="str">
        <f t="shared" si="12"/>
        <v/>
      </c>
      <c r="N222" s="167" t="str">
        <f t="shared" si="13"/>
        <v/>
      </c>
    </row>
    <row r="223" ht="17.1" customHeight="1" spans="1:14">
      <c r="A223" s="140"/>
      <c r="B223" s="140"/>
      <c r="C223" s="215"/>
      <c r="D223" s="169"/>
      <c r="E223" s="169"/>
      <c r="F223" s="230"/>
      <c r="G223" s="230"/>
      <c r="H223" s="140" t="s">
        <v>13804</v>
      </c>
      <c r="I223" s="140" t="s">
        <v>13805</v>
      </c>
      <c r="J223" s="229">
        <f>SUMPRODUCT('表九之二（需明确收支对象级次的录入表）'!D$7:D$9*(LEFT('表九之二（需明确收支对象级次的录入表）'!$B$7:$B$9,LEN($H223))=$H223))+SUMPRODUCT('表九之三（其它收支录入表）'!D$6:D$282*(LEFT('表九之三（其它收支录入表）'!$B$6:$B$282,LEN($H223))=$H223))</f>
        <v>0</v>
      </c>
      <c r="K223" s="166">
        <f>SUMPRODUCT('表九之二（需明确收支对象级次的录入表）'!E$7:E$9*(LEFT('表九之二（需明确收支对象级次的录入表）'!$B$7:$B$9,LEN($H223))=$H223))+SUMPRODUCT('表九之三（其它收支录入表）'!E$6:E$282*(LEFT('表九之三（其它收支录入表）'!$B$6:$B$282,LEN($H223))=$H223))</f>
        <v>0</v>
      </c>
      <c r="L223" s="166">
        <f>SUMPRODUCT('表九之二（需明确收支对象级次的录入表）'!I$7:I$9*(LEFT('表九之二（需明确收支对象级次的录入表）'!$B$7:$B$9,LEN($H223))=$H223))+SUMPRODUCT('表九之三（其它收支录入表）'!F$6:F$282*(LEFT('表九之三（其它收支录入表）'!$B$6:$B$282,LEN($H223))=$H223))</f>
        <v>0</v>
      </c>
      <c r="M223" s="167" t="str">
        <f t="shared" si="12"/>
        <v/>
      </c>
      <c r="N223" s="167" t="str">
        <f t="shared" si="13"/>
        <v/>
      </c>
    </row>
    <row r="224" ht="17.1" customHeight="1" spans="1:14">
      <c r="A224" s="140"/>
      <c r="B224" s="140"/>
      <c r="C224" s="215"/>
      <c r="D224" s="169"/>
      <c r="E224" s="169"/>
      <c r="F224" s="230"/>
      <c r="G224" s="230"/>
      <c r="H224" s="140" t="s">
        <v>13806</v>
      </c>
      <c r="I224" s="140" t="s">
        <v>13807</v>
      </c>
      <c r="J224" s="229">
        <f>SUMPRODUCT('表九之二（需明确收支对象级次的录入表）'!D$7:D$9*(LEFT('表九之二（需明确收支对象级次的录入表）'!$B$7:$B$9,LEN($H224))=$H224))+SUMPRODUCT('表九之三（其它收支录入表）'!D$6:D$282*(LEFT('表九之三（其它收支录入表）'!$B$6:$B$282,LEN($H224))=$H224))</f>
        <v>0</v>
      </c>
      <c r="K224" s="166">
        <f>SUMPRODUCT('表九之二（需明确收支对象级次的录入表）'!E$7:E$9*(LEFT('表九之二（需明确收支对象级次的录入表）'!$B$7:$B$9,LEN($H224))=$H224))+SUMPRODUCT('表九之三（其它收支录入表）'!E$6:E$282*(LEFT('表九之三（其它收支录入表）'!$B$6:$B$282,LEN($H224))=$H224))</f>
        <v>0</v>
      </c>
      <c r="L224" s="233">
        <f>SUMPRODUCT('表九之二（需明确收支对象级次的录入表）'!I$7:I$9*(LEFT('表九之二（需明确收支对象级次的录入表）'!$B$7:$B$9,LEN($H224))=$H224))+SUMPRODUCT('表九之三（其它收支录入表）'!F$6:F$282*(LEFT('表九之三（其它收支录入表）'!$B$6:$B$282,LEN($H224))=$H224))</f>
        <v>0</v>
      </c>
      <c r="M224" s="167" t="str">
        <f t="shared" si="12"/>
        <v/>
      </c>
      <c r="N224" s="167" t="str">
        <f t="shared" si="13"/>
        <v/>
      </c>
    </row>
    <row r="225" ht="17.1" customHeight="1" spans="1:14">
      <c r="A225" s="140"/>
      <c r="B225" s="140"/>
      <c r="C225" s="215"/>
      <c r="D225" s="169"/>
      <c r="E225" s="169"/>
      <c r="F225" s="230"/>
      <c r="G225" s="230"/>
      <c r="H225" s="140" t="s">
        <v>13808</v>
      </c>
      <c r="I225" s="140" t="s">
        <v>13809</v>
      </c>
      <c r="J225" s="229">
        <f>SUMPRODUCT('表九之二（需明确收支对象级次的录入表）'!D$7:D$9*(LEFT('表九之二（需明确收支对象级次的录入表）'!$B$7:$B$9,LEN($H225))=$H225))+SUMPRODUCT('表九之三（其它收支录入表）'!D$6:D$282*(LEFT('表九之三（其它收支录入表）'!$B$6:$B$282,LEN($H225))=$H225))</f>
        <v>0</v>
      </c>
      <c r="K225" s="166">
        <f>SUMPRODUCT('表九之二（需明确收支对象级次的录入表）'!E$7:E$9*(LEFT('表九之二（需明确收支对象级次的录入表）'!$B$7:$B$9,LEN($H225))=$H225))+SUMPRODUCT('表九之三（其它收支录入表）'!E$6:E$282*(LEFT('表九之三（其它收支录入表）'!$B$6:$B$282,LEN($H225))=$H225))</f>
        <v>0</v>
      </c>
      <c r="L225" s="166">
        <f>SUMPRODUCT('表九之二（需明确收支对象级次的录入表）'!I$7:I$9*(LEFT('表九之二（需明确收支对象级次的录入表）'!$B$7:$B$9,LEN($H225))=$H225))+SUMPRODUCT('表九之三（其它收支录入表）'!F$6:F$282*(LEFT('表九之三（其它收支录入表）'!$B$6:$B$282,LEN($H225))=$H225))</f>
        <v>0</v>
      </c>
      <c r="M225" s="167" t="str">
        <f t="shared" si="12"/>
        <v/>
      </c>
      <c r="N225" s="167" t="str">
        <f t="shared" si="13"/>
        <v/>
      </c>
    </row>
    <row r="226" ht="17.1" customHeight="1" spans="1:14">
      <c r="A226" s="140"/>
      <c r="B226" s="140"/>
      <c r="C226" s="215"/>
      <c r="D226" s="169"/>
      <c r="E226" s="169"/>
      <c r="F226" s="230"/>
      <c r="G226" s="230"/>
      <c r="H226" s="140" t="s">
        <v>13810</v>
      </c>
      <c r="I226" s="140" t="s">
        <v>13811</v>
      </c>
      <c r="J226" s="229">
        <f>SUMPRODUCT('表九之二（需明确收支对象级次的录入表）'!D$7:D$9*(LEFT('表九之二（需明确收支对象级次的录入表）'!$B$7:$B$9,LEN($H226))=$H226))+SUMPRODUCT('表九之三（其它收支录入表）'!D$6:D$282*(LEFT('表九之三（其它收支录入表）'!$B$6:$B$282,LEN($H226))=$H226))</f>
        <v>0</v>
      </c>
      <c r="K226" s="166">
        <f>SUMPRODUCT('表九之二（需明确收支对象级次的录入表）'!E$7:E$9*(LEFT('表九之二（需明确收支对象级次的录入表）'!$B$7:$B$9,LEN($H226))=$H226))+SUMPRODUCT('表九之三（其它收支录入表）'!E$6:E$282*(LEFT('表九之三（其它收支录入表）'!$B$6:$B$282,LEN($H226))=$H226))</f>
        <v>0</v>
      </c>
      <c r="L226" s="166">
        <f>SUMPRODUCT('表九之二（需明确收支对象级次的录入表）'!I$7:I$9*(LEFT('表九之二（需明确收支对象级次的录入表）'!$B$7:$B$9,LEN($H226))=$H226))+SUMPRODUCT('表九之三（其它收支录入表）'!F$6:F$282*(LEFT('表九之三（其它收支录入表）'!$B$6:$B$282,LEN($H226))=$H226))</f>
        <v>0</v>
      </c>
      <c r="M226" s="167" t="str">
        <f t="shared" si="12"/>
        <v/>
      </c>
      <c r="N226" s="167" t="str">
        <f t="shared" si="13"/>
        <v/>
      </c>
    </row>
    <row r="227" ht="17.1" customHeight="1" spans="1:14">
      <c r="A227" s="140"/>
      <c r="B227" s="140"/>
      <c r="C227" s="215"/>
      <c r="D227" s="169"/>
      <c r="E227" s="169"/>
      <c r="F227" s="230"/>
      <c r="G227" s="230"/>
      <c r="H227" s="140" t="s">
        <v>13812</v>
      </c>
      <c r="I227" s="140" t="s">
        <v>13813</v>
      </c>
      <c r="J227" s="229">
        <f>SUMPRODUCT('表九之二（需明确收支对象级次的录入表）'!D$7:D$9*(LEFT('表九之二（需明确收支对象级次的录入表）'!$B$7:$B$9,LEN($H227))=$H227))+SUMPRODUCT('表九之三（其它收支录入表）'!D$6:D$282*(LEFT('表九之三（其它收支录入表）'!$B$6:$B$282,LEN($H227))=$H227))</f>
        <v>0</v>
      </c>
      <c r="K227" s="166">
        <f>SUMPRODUCT('表九之二（需明确收支对象级次的录入表）'!E$7:E$9*(LEFT('表九之二（需明确收支对象级次的录入表）'!$B$7:$B$9,LEN($H227))=$H227))+SUMPRODUCT('表九之三（其它收支录入表）'!E$6:E$282*(LEFT('表九之三（其它收支录入表）'!$B$6:$B$282,LEN($H227))=$H227))</f>
        <v>0</v>
      </c>
      <c r="L227" s="166">
        <f>SUMPRODUCT('表九之二（需明确收支对象级次的录入表）'!I$7:I$9*(LEFT('表九之二（需明确收支对象级次的录入表）'!$B$7:$B$9,LEN($H227))=$H227))+SUMPRODUCT('表九之三（其它收支录入表）'!F$6:F$282*(LEFT('表九之三（其它收支录入表）'!$B$6:$B$282,LEN($H227))=$H227))</f>
        <v>0</v>
      </c>
      <c r="M227" s="167" t="str">
        <f t="shared" si="12"/>
        <v/>
      </c>
      <c r="N227" s="167" t="str">
        <f t="shared" si="13"/>
        <v/>
      </c>
    </row>
    <row r="228" ht="17.1" customHeight="1" spans="1:14">
      <c r="A228" s="140"/>
      <c r="B228" s="140"/>
      <c r="C228" s="215"/>
      <c r="D228" s="169"/>
      <c r="E228" s="169"/>
      <c r="F228" s="230"/>
      <c r="G228" s="230"/>
      <c r="H228" s="140" t="s">
        <v>13814</v>
      </c>
      <c r="I228" s="140" t="s">
        <v>13815</v>
      </c>
      <c r="J228" s="229">
        <f>SUMPRODUCT('表九之二（需明确收支对象级次的录入表）'!D$7:D$9*(LEFT('表九之二（需明确收支对象级次的录入表）'!$B$7:$B$9,LEN($H228))=$H228))+SUMPRODUCT('表九之三（其它收支录入表）'!D$6:D$282*(LEFT('表九之三（其它收支录入表）'!$B$6:$B$282,LEN($H228))=$H228))</f>
        <v>0</v>
      </c>
      <c r="K228" s="166">
        <f>SUMPRODUCT('表九之二（需明确收支对象级次的录入表）'!E$7:E$9*(LEFT('表九之二（需明确收支对象级次的录入表）'!$B$7:$B$9,LEN($H228))=$H228))+SUMPRODUCT('表九之三（其它收支录入表）'!E$6:E$282*(LEFT('表九之三（其它收支录入表）'!$B$6:$B$282,LEN($H228))=$H228))</f>
        <v>3052</v>
      </c>
      <c r="L228" s="166">
        <f>SUMPRODUCT('表九之二（需明确收支对象级次的录入表）'!I$7:I$9*(LEFT('表九之二（需明确收支对象级次的录入表）'!$B$7:$B$9,LEN($H228))=$H228))+SUMPRODUCT('表九之三（其它收支录入表）'!F$6:F$282*(LEFT('表九之三（其它收支录入表）'!$B$6:$B$282,LEN($H228))=$H228))</f>
        <v>0</v>
      </c>
      <c r="M228" s="167" t="str">
        <f t="shared" si="12"/>
        <v/>
      </c>
      <c r="N228" s="167">
        <f t="shared" si="13"/>
        <v>0</v>
      </c>
    </row>
    <row r="229" ht="17.1" customHeight="1" spans="1:14">
      <c r="A229" s="140"/>
      <c r="B229" s="140"/>
      <c r="C229" s="215"/>
      <c r="D229" s="169"/>
      <c r="E229" s="169"/>
      <c r="F229" s="230"/>
      <c r="G229" s="230"/>
      <c r="H229" s="140" t="s">
        <v>13816</v>
      </c>
      <c r="I229" s="140" t="s">
        <v>13817</v>
      </c>
      <c r="J229" s="229">
        <f>SUMPRODUCT('表九之二（需明确收支对象级次的录入表）'!D$7:D$9*(LEFT('表九之二（需明确收支对象级次的录入表）'!$B$7:$B$9,LEN($H229))=$H229))+SUMPRODUCT('表九之三（其它收支录入表）'!D$6:D$282*(LEFT('表九之三（其它收支录入表）'!$B$6:$B$282,LEN($H229))=$H229))</f>
        <v>23600</v>
      </c>
      <c r="K229" s="166">
        <f>SUMPRODUCT('表九之二（需明确收支对象级次的录入表）'!E$7:E$9*(LEFT('表九之二（需明确收支对象级次的录入表）'!$B$7:$B$9,LEN($H229))=$H229))+SUMPRODUCT('表九之三（其它收支录入表）'!E$6:E$282*(LEFT('表九之三（其它收支录入表）'!$B$6:$B$282,LEN($H229))=$H229))</f>
        <v>23596</v>
      </c>
      <c r="L229" s="166">
        <f>SUMPRODUCT('表九之二（需明确收支对象级次的录入表）'!I$7:I$9*(LEFT('表九之二（需明确收支对象级次的录入表）'!$B$7:$B$9,LEN($H229))=$H229))+SUMPRODUCT('表九之三（其它收支录入表）'!F$6:F$282*(LEFT('表九之三（其它收支录入表）'!$B$6:$B$282,LEN($H229))=$H229))</f>
        <v>24100</v>
      </c>
      <c r="M229" s="167">
        <f t="shared" si="12"/>
        <v>1.02118644067797</v>
      </c>
      <c r="N229" s="167">
        <f t="shared" si="13"/>
        <v>1.02135955246652</v>
      </c>
    </row>
    <row r="230" ht="17.1" customHeight="1" spans="1:14">
      <c r="A230" s="140"/>
      <c r="B230" s="140"/>
      <c r="C230" s="215"/>
      <c r="D230" s="169"/>
      <c r="E230" s="169"/>
      <c r="F230" s="230"/>
      <c r="G230" s="230"/>
      <c r="H230" s="140" t="s">
        <v>13818</v>
      </c>
      <c r="I230" s="140" t="s">
        <v>13819</v>
      </c>
      <c r="J230" s="229">
        <f>SUMPRODUCT('表九之二（需明确收支对象级次的录入表）'!D$7:D$9*(LEFT('表九之二（需明确收支对象级次的录入表）'!$B$7:$B$9,LEN($H230))=$H230))+SUMPRODUCT('表九之三（其它收支录入表）'!D$6:D$282*(LEFT('表九之三（其它收支录入表）'!$B$6:$B$282,LEN($H230))=$H230))</f>
        <v>1600</v>
      </c>
      <c r="K230" s="166">
        <f>SUMPRODUCT('表九之二（需明确收支对象级次的录入表）'!E$7:E$9*(LEFT('表九之二（需明确收支对象级次的录入表）'!$B$7:$B$9,LEN($H230))=$H230))+SUMPRODUCT('表九之三（其它收支录入表）'!E$6:E$282*(LEFT('表九之三（其它收支录入表）'!$B$6:$B$282,LEN($H230))=$H230))</f>
        <v>919</v>
      </c>
      <c r="L230" s="166">
        <f>SUMPRODUCT('表九之二（需明确收支对象级次的录入表）'!I$7:I$9*(LEFT('表九之二（需明确收支对象级次的录入表）'!$B$7:$B$9,LEN($H230))=$H230))+SUMPRODUCT('表九之三（其它收支录入表）'!F$6:F$282*(LEFT('表九之三（其它收支录入表）'!$B$6:$B$282,LEN($H230))=$H230))</f>
        <v>1400</v>
      </c>
      <c r="M230" s="167">
        <f t="shared" si="12"/>
        <v>0.875</v>
      </c>
      <c r="N230" s="167">
        <f t="shared" si="13"/>
        <v>1.5233949945593</v>
      </c>
    </row>
    <row r="231" ht="17.1" customHeight="1" spans="1:14">
      <c r="A231" s="140"/>
      <c r="B231" s="140"/>
      <c r="C231" s="215"/>
      <c r="D231" s="169"/>
      <c r="E231" s="169"/>
      <c r="F231" s="230"/>
      <c r="G231" s="230"/>
      <c r="H231" s="140" t="s">
        <v>13820</v>
      </c>
      <c r="I231" s="140" t="s">
        <v>13821</v>
      </c>
      <c r="J231" s="229">
        <f>SUMPRODUCT('表九之二（需明确收支对象级次的录入表）'!D$7:D$9*(LEFT('表九之二（需明确收支对象级次的录入表）'!$B$7:$B$9,LEN($H231))=$H231))+SUMPRODUCT('表九之三（其它收支录入表）'!D$6:D$282*(LEFT('表九之三（其它收支录入表）'!$B$6:$B$282,LEN($H231))=$H231))</f>
        <v>26953</v>
      </c>
      <c r="K231" s="166">
        <f>SUMPRODUCT('表九之二（需明确收支对象级次的录入表）'!E$7:E$9*(LEFT('表九之二（需明确收支对象级次的录入表）'!$B$7:$B$9,LEN($H231))=$H231))+SUMPRODUCT('表九之三（其它收支录入表）'!E$6:E$282*(LEFT('表九之三（其它收支录入表）'!$B$6:$B$282,LEN($H231))=$H231))</f>
        <v>29431</v>
      </c>
      <c r="L231" s="166">
        <f>SUMPRODUCT('表九之二（需明确收支对象级次的录入表）'!I$7:I$9*(LEFT('表九之二（需明确收支对象级次的录入表）'!$B$7:$B$9,LEN($H231))=$H231))+SUMPRODUCT('表九之三（其它收支录入表）'!F$6:F$282*(LEFT('表九之三（其它收支录入表）'!$B$6:$B$282,LEN($H231))=$H231))</f>
        <v>31700</v>
      </c>
      <c r="M231" s="167">
        <f t="shared" si="12"/>
        <v>1.17612139650503</v>
      </c>
      <c r="N231" s="167">
        <f t="shared" si="13"/>
        <v>1.07709557949101</v>
      </c>
    </row>
    <row r="232" ht="17.1" customHeight="1" spans="1:14">
      <c r="A232" s="140"/>
      <c r="B232" s="140"/>
      <c r="C232" s="215"/>
      <c r="D232" s="169"/>
      <c r="E232" s="169"/>
      <c r="F232" s="230"/>
      <c r="G232" s="230"/>
      <c r="H232" s="140" t="s">
        <v>13822</v>
      </c>
      <c r="I232" s="140" t="s">
        <v>13823</v>
      </c>
      <c r="J232" s="229">
        <f>SUMPRODUCT('表九之二（需明确收支对象级次的录入表）'!D$7:D$9*(LEFT('表九之二（需明确收支对象级次的录入表）'!$B$7:$B$9,LEN($H232))=$H232))+SUMPRODUCT('表九之三（其它收支录入表）'!D$6:D$282*(LEFT('表九之三（其它收支录入表）'!$B$6:$B$282,LEN($H232))=$H232))</f>
        <v>0</v>
      </c>
      <c r="K232" s="166">
        <f>SUMPRODUCT('表九之二（需明确收支对象级次的录入表）'!E$7:E$9*(LEFT('表九之二（需明确收支对象级次的录入表）'!$B$7:$B$9,LEN($H232))=$H232))+SUMPRODUCT('表九之三（其它收支录入表）'!E$6:E$282*(LEFT('表九之三（其它收支录入表）'!$B$6:$B$282,LEN($H232))=$H232))</f>
        <v>4078</v>
      </c>
      <c r="L232" s="166">
        <f>SUMPRODUCT('表九之二（需明确收支对象级次的录入表）'!I$7:I$9*(LEFT('表九之二（需明确收支对象级次的录入表）'!$B$7:$B$9,LEN($H232))=$H232))+SUMPRODUCT('表九之三（其它收支录入表）'!F$6:F$282*(LEFT('表九之三（其它收支录入表）'!$B$6:$B$282,LEN($H232))=$H232))</f>
        <v>0</v>
      </c>
      <c r="M232" s="167" t="str">
        <f t="shared" si="12"/>
        <v/>
      </c>
      <c r="N232" s="167">
        <f t="shared" si="13"/>
        <v>0</v>
      </c>
    </row>
    <row r="233" ht="17.1" customHeight="1" spans="1:14">
      <c r="A233" s="140"/>
      <c r="B233" s="140"/>
      <c r="C233" s="215"/>
      <c r="D233" s="169"/>
      <c r="E233" s="169"/>
      <c r="F233" s="230"/>
      <c r="G233" s="230"/>
      <c r="H233" s="140" t="s">
        <v>10158</v>
      </c>
      <c r="I233" s="140" t="s">
        <v>12442</v>
      </c>
      <c r="J233" s="223">
        <f>SUMPRODUCT('表九之二（需明确收支对象级次的录入表）'!D$7:D$9*(LEFT('表九之二（需明确收支对象级次的录入表）'!$B$7:$B$9,LEN($H233))=$H233))+SUMPRODUCT('表九之三（其它收支录入表）'!D$6:D$282*(LEFT('表九之三（其它收支录入表）'!$B$6:$B$282,LEN($H233))=$H233))</f>
        <v>0</v>
      </c>
      <c r="K233" s="223">
        <f>SUMPRODUCT('表九之二（需明确收支对象级次的录入表）'!E$7:E$9*(LEFT('表九之二（需明确收支对象级次的录入表）'!$B$7:$B$9,LEN($H233))=$H233))+SUMPRODUCT('表九之三（其它收支录入表）'!E$6:E$282*(LEFT('表九之三（其它收支录入表）'!$B$6:$B$282,LEN($H233))=$H233))</f>
        <v>0</v>
      </c>
      <c r="L233" s="223">
        <f>SUMPRODUCT('表九之二（需明确收支对象级次的录入表）'!I$7:I$9*(LEFT('表九之二（需明确收支对象级次的录入表）'!$B$7:$B$9,LEN($H233))=$H233))+SUMPRODUCT('表九之三（其它收支录入表）'!F$6:F$282*(LEFT('表九之三（其它收支录入表）'!$B$6:$B$282,LEN($H233))=$H233))</f>
        <v>0</v>
      </c>
      <c r="M233" s="167" t="str">
        <f t="shared" si="12"/>
        <v/>
      </c>
      <c r="N233" s="167" t="str">
        <f t="shared" si="13"/>
        <v/>
      </c>
    </row>
    <row r="234" ht="17.1" customHeight="1" spans="1:14">
      <c r="A234" s="140"/>
      <c r="B234" s="140"/>
      <c r="C234" s="215"/>
      <c r="D234" s="169"/>
      <c r="E234" s="169"/>
      <c r="F234" s="230"/>
      <c r="G234" s="230"/>
      <c r="H234" s="140" t="s">
        <v>13824</v>
      </c>
      <c r="I234" s="140" t="s">
        <v>13825</v>
      </c>
      <c r="J234" s="223">
        <f>SUMPRODUCT('表九之二（需明确收支对象级次的录入表）'!D$7:D$9*(LEFT('表九之二（需明确收支对象级次的录入表）'!$B$7:$B$9,LEN($H234))=$H234))+SUMPRODUCT('表九之三（其它收支录入表）'!D$6:D$282*(LEFT('表九之三（其它收支录入表）'!$B$6:$B$282,LEN($H234))=$H234))</f>
        <v>0</v>
      </c>
      <c r="K234" s="223">
        <f>SUMPRODUCT('表九之二（需明确收支对象级次的录入表）'!E$7:E$9*(LEFT('表九之二（需明确收支对象级次的录入表）'!$B$7:$B$9,LEN($H234))=$H234))+SUMPRODUCT('表九之三（其它收支录入表）'!E$6:E$282*(LEFT('表九之三（其它收支录入表）'!$B$6:$B$282,LEN($H234))=$H234))</f>
        <v>0</v>
      </c>
      <c r="L234" s="223">
        <f>SUMPRODUCT('表九之二（需明确收支对象级次的录入表）'!I$7:I$9*(LEFT('表九之二（需明确收支对象级次的录入表）'!$B$7:$B$9,LEN($H234))=$H234))+SUMPRODUCT('表九之三（其它收支录入表）'!F$6:F$282*(LEFT('表九之三（其它收支录入表）'!$B$6:$B$282,LEN($H234))=$H234))</f>
        <v>0</v>
      </c>
      <c r="M234" s="167" t="str">
        <f t="shared" si="12"/>
        <v/>
      </c>
      <c r="N234" s="167" t="str">
        <f t="shared" si="13"/>
        <v/>
      </c>
    </row>
    <row r="235" ht="17.1" customHeight="1" spans="1:14">
      <c r="A235" s="140"/>
      <c r="B235" s="140"/>
      <c r="C235" s="215"/>
      <c r="D235" s="169"/>
      <c r="E235" s="169"/>
      <c r="F235" s="230"/>
      <c r="G235" s="230"/>
      <c r="H235" s="140" t="s">
        <v>13826</v>
      </c>
      <c r="I235" s="140" t="s">
        <v>13827</v>
      </c>
      <c r="J235" s="229">
        <f>SUMPRODUCT('表九之二（需明确收支对象级次的录入表）'!D$7:D$9*(LEFT('表九之二（需明确收支对象级次的录入表）'!$B$7:$B$9,LEN($H235))=$H235))+SUMPRODUCT('表九之三（其它收支录入表）'!D$6:D$282*(LEFT('表九之三（其它收支录入表）'!$B$6:$B$282,LEN($H235))=$H235))</f>
        <v>0</v>
      </c>
      <c r="K235" s="166">
        <f>SUMPRODUCT('表九之二（需明确收支对象级次的录入表）'!E$7:E$9*(LEFT('表九之二（需明确收支对象级次的录入表）'!$B$7:$B$9,LEN($H235))=$H235))+SUMPRODUCT('表九之三（其它收支录入表）'!E$6:E$282*(LEFT('表九之三（其它收支录入表）'!$B$6:$B$282,LEN($H235))=$H235))</f>
        <v>0</v>
      </c>
      <c r="L235" s="166">
        <f>SUMPRODUCT('表九之二（需明确收支对象级次的录入表）'!I$7:I$9*(LEFT('表九之二（需明确收支对象级次的录入表）'!$B$7:$B$9,LEN($H235))=$H235))+SUMPRODUCT('表九之三（其它收支录入表）'!F$6:F$282*(LEFT('表九之三（其它收支录入表）'!$B$6:$B$282,LEN($H235))=$H235))</f>
        <v>0</v>
      </c>
      <c r="M235" s="167" t="str">
        <f t="shared" ref="M235:M270" si="16">IFERROR($L235/J235,"")</f>
        <v/>
      </c>
      <c r="N235" s="167" t="str">
        <f t="shared" ref="N235:N267" si="17">IFERROR($L235/K235,"")</f>
        <v/>
      </c>
    </row>
    <row r="236" ht="17.1" customHeight="1" spans="1:14">
      <c r="A236" s="140"/>
      <c r="B236" s="140"/>
      <c r="C236" s="215"/>
      <c r="D236" s="169"/>
      <c r="E236" s="232"/>
      <c r="F236" s="230"/>
      <c r="G236" s="230"/>
      <c r="H236" s="140" t="s">
        <v>13828</v>
      </c>
      <c r="I236" s="140" t="s">
        <v>13829</v>
      </c>
      <c r="J236" s="229">
        <f>SUMPRODUCT('表九之二（需明确收支对象级次的录入表）'!D$7:D$9*(LEFT('表九之二（需明确收支对象级次的录入表）'!$B$7:$B$9,LEN($H236))=$H236))+SUMPRODUCT('表九之三（其它收支录入表）'!D$6:D$282*(LEFT('表九之三（其它收支录入表）'!$B$6:$B$282,LEN($H236))=$H236))</f>
        <v>0</v>
      </c>
      <c r="K236" s="166">
        <f>SUMPRODUCT('表九之二（需明确收支对象级次的录入表）'!E$7:E$9*(LEFT('表九之二（需明确收支对象级次的录入表）'!$B$7:$B$9,LEN($H236))=$H236))+SUMPRODUCT('表九之三（其它收支录入表）'!E$6:E$282*(LEFT('表九之三（其它收支录入表）'!$B$6:$B$282,LEN($H236))=$H236))</f>
        <v>0</v>
      </c>
      <c r="L236" s="166">
        <f>SUMPRODUCT('表九之二（需明确收支对象级次的录入表）'!I$7:I$9*(LEFT('表九之二（需明确收支对象级次的录入表）'!$B$7:$B$9,LEN($H236))=$H236))+SUMPRODUCT('表九之三（其它收支录入表）'!F$6:F$282*(LEFT('表九之三（其它收支录入表）'!$B$6:$B$282,LEN($H236))=$H236))</f>
        <v>0</v>
      </c>
      <c r="M236" s="167" t="str">
        <f t="shared" si="16"/>
        <v/>
      </c>
      <c r="N236" s="167" t="str">
        <f t="shared" si="17"/>
        <v/>
      </c>
    </row>
    <row r="237" ht="17.1" customHeight="1" spans="1:14">
      <c r="A237" s="140"/>
      <c r="B237" s="140"/>
      <c r="C237" s="215"/>
      <c r="D237" s="169"/>
      <c r="E237" s="169"/>
      <c r="F237" s="230"/>
      <c r="G237" s="230"/>
      <c r="H237" s="140" t="s">
        <v>13830</v>
      </c>
      <c r="I237" s="140" t="s">
        <v>13831</v>
      </c>
      <c r="J237" s="229">
        <f>SUMPRODUCT('表九之二（需明确收支对象级次的录入表）'!D$7:D$9*(LEFT('表九之二（需明确收支对象级次的录入表）'!$B$7:$B$9,LEN($H237))=$H237))+SUMPRODUCT('表九之三（其它收支录入表）'!D$6:D$282*(LEFT('表九之三（其它收支录入表）'!$B$6:$B$282,LEN($H237))=$H237))</f>
        <v>0</v>
      </c>
      <c r="K237" s="166">
        <f>SUMPRODUCT('表九之二（需明确收支对象级次的录入表）'!E$7:E$9*(LEFT('表九之二（需明确收支对象级次的录入表）'!$B$7:$B$9,LEN($H237))=$H237))+SUMPRODUCT('表九之三（其它收支录入表）'!E$6:E$282*(LEFT('表九之三（其它收支录入表）'!$B$6:$B$282,LEN($H237))=$H237))</f>
        <v>0</v>
      </c>
      <c r="L237" s="166">
        <f>SUMPRODUCT('表九之二（需明确收支对象级次的录入表）'!I$7:I$9*(LEFT('表九之二（需明确收支对象级次的录入表）'!$B$7:$B$9,LEN($H237))=$H237))+SUMPRODUCT('表九之三（其它收支录入表）'!F$6:F$282*(LEFT('表九之三（其它收支录入表）'!$B$6:$B$282,LEN($H237))=$H237))</f>
        <v>0</v>
      </c>
      <c r="M237" s="167" t="str">
        <f t="shared" si="16"/>
        <v/>
      </c>
      <c r="N237" s="167" t="str">
        <f t="shared" si="17"/>
        <v/>
      </c>
    </row>
    <row r="238" ht="17.1" customHeight="1" spans="1:14">
      <c r="A238" s="140"/>
      <c r="B238" s="140"/>
      <c r="C238" s="215"/>
      <c r="D238" s="169"/>
      <c r="E238" s="169"/>
      <c r="F238" s="230"/>
      <c r="G238" s="230"/>
      <c r="H238" s="140" t="s">
        <v>13832</v>
      </c>
      <c r="I238" s="140" t="s">
        <v>13833</v>
      </c>
      <c r="J238" s="229">
        <f>SUMPRODUCT('表九之二（需明确收支对象级次的录入表）'!D$7:D$9*(LEFT('表九之二（需明确收支对象级次的录入表）'!$B$7:$B$9,LEN($H238))=$H238))+SUMPRODUCT('表九之三（其它收支录入表）'!D$6:D$282*(LEFT('表九之三（其它收支录入表）'!$B$6:$B$282,LEN($H238))=$H238))</f>
        <v>0</v>
      </c>
      <c r="K238" s="166">
        <f>SUMPRODUCT('表九之二（需明确收支对象级次的录入表）'!E$7:E$9*(LEFT('表九之二（需明确收支对象级次的录入表）'!$B$7:$B$9,LEN($H238))=$H238))+SUMPRODUCT('表九之三（其它收支录入表）'!E$6:E$282*(LEFT('表九之三（其它收支录入表）'!$B$6:$B$282,LEN($H238))=$H238))</f>
        <v>0</v>
      </c>
      <c r="L238" s="166">
        <f>SUMPRODUCT('表九之二（需明确收支对象级次的录入表）'!I$7:I$9*(LEFT('表九之二（需明确收支对象级次的录入表）'!$B$7:$B$9,LEN($H238))=$H238))+SUMPRODUCT('表九之三（其它收支录入表）'!F$6:F$282*(LEFT('表九之三（其它收支录入表）'!$B$6:$B$282,LEN($H238))=$H238))</f>
        <v>0</v>
      </c>
      <c r="M238" s="167" t="str">
        <f t="shared" si="16"/>
        <v/>
      </c>
      <c r="N238" s="167" t="str">
        <f t="shared" si="17"/>
        <v/>
      </c>
    </row>
    <row r="239" ht="17.1" customHeight="1" spans="1:14">
      <c r="A239" s="140"/>
      <c r="B239" s="140"/>
      <c r="C239" s="215"/>
      <c r="D239" s="169"/>
      <c r="E239" s="169"/>
      <c r="F239" s="230"/>
      <c r="G239" s="230"/>
      <c r="H239" s="140" t="s">
        <v>13834</v>
      </c>
      <c r="I239" s="140" t="s">
        <v>13835</v>
      </c>
      <c r="J239" s="229">
        <f>SUMPRODUCT('表九之二（需明确收支对象级次的录入表）'!D$7:D$9*(LEFT('表九之二（需明确收支对象级次的录入表）'!$B$7:$B$9,LEN($H239))=$H239))+SUMPRODUCT('表九之三（其它收支录入表）'!D$6:D$282*(LEFT('表九之三（其它收支录入表）'!$B$6:$B$282,LEN($H239))=$H239))</f>
        <v>0</v>
      </c>
      <c r="K239" s="166">
        <f>SUMPRODUCT('表九之二（需明确收支对象级次的录入表）'!E$7:E$9*(LEFT('表九之二（需明确收支对象级次的录入表）'!$B$7:$B$9,LEN($H239))=$H239))+SUMPRODUCT('表九之三（其它收支录入表）'!E$6:E$282*(LEFT('表九之三（其它收支录入表）'!$B$6:$B$282,LEN($H239))=$H239))</f>
        <v>0</v>
      </c>
      <c r="L239" s="166">
        <f>SUMPRODUCT('表九之二（需明确收支对象级次的录入表）'!I$7:I$9*(LEFT('表九之二（需明确收支对象级次的录入表）'!$B$7:$B$9,LEN($H239))=$H239))+SUMPRODUCT('表九之三（其它收支录入表）'!F$6:F$282*(LEFT('表九之三（其它收支录入表）'!$B$6:$B$282,LEN($H239))=$H239))</f>
        <v>0</v>
      </c>
      <c r="M239" s="167" t="str">
        <f t="shared" si="16"/>
        <v/>
      </c>
      <c r="N239" s="167" t="str">
        <f t="shared" si="17"/>
        <v/>
      </c>
    </row>
    <row r="240" ht="17.1" customHeight="1" spans="1:14">
      <c r="A240" s="140"/>
      <c r="B240" s="140"/>
      <c r="C240" s="215"/>
      <c r="D240" s="169"/>
      <c r="E240" s="169"/>
      <c r="F240" s="230"/>
      <c r="G240" s="230"/>
      <c r="H240" s="140" t="s">
        <v>13836</v>
      </c>
      <c r="I240" s="140" t="s">
        <v>13837</v>
      </c>
      <c r="J240" s="229">
        <f>SUMPRODUCT('表九之二（需明确收支对象级次的录入表）'!D$7:D$9*(LEFT('表九之二（需明确收支对象级次的录入表）'!$B$7:$B$9,LEN($H240))=$H240))+SUMPRODUCT('表九之三（其它收支录入表）'!D$6:D$282*(LEFT('表九之三（其它收支录入表）'!$B$6:$B$282,LEN($H240))=$H240))</f>
        <v>0</v>
      </c>
      <c r="K240" s="166">
        <f>SUMPRODUCT('表九之二（需明确收支对象级次的录入表）'!E$7:E$9*(LEFT('表九之二（需明确收支对象级次的录入表）'!$B$7:$B$9,LEN($H240))=$H240))+SUMPRODUCT('表九之三（其它收支录入表）'!E$6:E$282*(LEFT('表九之三（其它收支录入表）'!$B$6:$B$282,LEN($H240))=$H240))</f>
        <v>0</v>
      </c>
      <c r="L240" s="166">
        <f>SUMPRODUCT('表九之二（需明确收支对象级次的录入表）'!I$7:I$9*(LEFT('表九之二（需明确收支对象级次的录入表）'!$B$7:$B$9,LEN($H240))=$H240))+SUMPRODUCT('表九之三（其它收支录入表）'!F$6:F$282*(LEFT('表九之三（其它收支录入表）'!$B$6:$B$282,LEN($H240))=$H240))</f>
        <v>0</v>
      </c>
      <c r="M240" s="167" t="str">
        <f t="shared" si="16"/>
        <v/>
      </c>
      <c r="N240" s="167" t="str">
        <f t="shared" si="17"/>
        <v/>
      </c>
    </row>
    <row r="241" ht="17.1" customHeight="1" spans="1:14">
      <c r="A241" s="140"/>
      <c r="B241" s="140"/>
      <c r="C241" s="215"/>
      <c r="D241" s="169"/>
      <c r="E241" s="169"/>
      <c r="F241" s="230"/>
      <c r="G241" s="230"/>
      <c r="H241" s="140" t="s">
        <v>13838</v>
      </c>
      <c r="I241" s="140" t="s">
        <v>13839</v>
      </c>
      <c r="J241" s="229">
        <f>SUMPRODUCT('表九之二（需明确收支对象级次的录入表）'!D$7:D$9*(LEFT('表九之二（需明确收支对象级次的录入表）'!$B$7:$B$9,LEN($H241))=$H241))+SUMPRODUCT('表九之三（其它收支录入表）'!D$6:D$282*(LEFT('表九之三（其它收支录入表）'!$B$6:$B$282,LEN($H241))=$H241))</f>
        <v>0</v>
      </c>
      <c r="K241" s="166">
        <f>SUMPRODUCT('表九之二（需明确收支对象级次的录入表）'!E$7:E$9*(LEFT('表九之二（需明确收支对象级次的录入表）'!$B$7:$B$9,LEN($H241))=$H241))+SUMPRODUCT('表九之三（其它收支录入表）'!E$6:E$282*(LEFT('表九之三（其它收支录入表）'!$B$6:$B$282,LEN($H241))=$H241))</f>
        <v>0</v>
      </c>
      <c r="L241" s="166">
        <f>SUMPRODUCT('表九之二（需明确收支对象级次的录入表）'!I$7:I$9*(LEFT('表九之二（需明确收支对象级次的录入表）'!$B$7:$B$9,LEN($H241))=$H241))+SUMPRODUCT('表九之三（其它收支录入表）'!F$6:F$282*(LEFT('表九之三（其它收支录入表）'!$B$6:$B$282,LEN($H241))=$H241))</f>
        <v>0</v>
      </c>
      <c r="M241" s="167" t="str">
        <f t="shared" si="16"/>
        <v/>
      </c>
      <c r="N241" s="167" t="str">
        <f t="shared" si="17"/>
        <v/>
      </c>
    </row>
    <row r="242" ht="17.1" customHeight="1" spans="1:14">
      <c r="A242" s="140"/>
      <c r="B242" s="140"/>
      <c r="C242" s="215"/>
      <c r="D242" s="169"/>
      <c r="E242" s="169"/>
      <c r="F242" s="230"/>
      <c r="G242" s="230"/>
      <c r="H242" s="140" t="s">
        <v>13840</v>
      </c>
      <c r="I242" s="140" t="s">
        <v>13841</v>
      </c>
      <c r="J242" s="229">
        <f>SUMPRODUCT('表九之二（需明确收支对象级次的录入表）'!D$7:D$9*(LEFT('表九之二（需明确收支对象级次的录入表）'!$B$7:$B$9,LEN($H242))=$H242))+SUMPRODUCT('表九之三（其它收支录入表）'!D$6:D$282*(LEFT('表九之三（其它收支录入表）'!$B$6:$B$282,LEN($H242))=$H242))</f>
        <v>0</v>
      </c>
      <c r="K242" s="166">
        <f>SUMPRODUCT('表九之二（需明确收支对象级次的录入表）'!E$7:E$9*(LEFT('表九之二（需明确收支对象级次的录入表）'!$B$7:$B$9,LEN($H242))=$H242))+SUMPRODUCT('表九之三（其它收支录入表）'!E$6:E$282*(LEFT('表九之三（其它收支录入表）'!$B$6:$B$282,LEN($H242))=$H242))</f>
        <v>0</v>
      </c>
      <c r="L242" s="166">
        <f>SUMPRODUCT('表九之二（需明确收支对象级次的录入表）'!I$7:I$9*(LEFT('表九之二（需明确收支对象级次的录入表）'!$B$7:$B$9,LEN($H242))=$H242))+SUMPRODUCT('表九之三（其它收支录入表）'!F$6:F$282*(LEFT('表九之三（其它收支录入表）'!$B$6:$B$282,LEN($H242))=$H242))</f>
        <v>0</v>
      </c>
      <c r="M242" s="167" t="str">
        <f t="shared" si="16"/>
        <v/>
      </c>
      <c r="N242" s="167" t="str">
        <f t="shared" si="17"/>
        <v/>
      </c>
    </row>
    <row r="243" ht="17.1" customHeight="1" spans="1:14">
      <c r="A243" s="140"/>
      <c r="B243" s="140"/>
      <c r="C243" s="215"/>
      <c r="D243" s="169"/>
      <c r="E243" s="169"/>
      <c r="F243" s="230"/>
      <c r="G243" s="230"/>
      <c r="H243" s="140" t="s">
        <v>13842</v>
      </c>
      <c r="I243" s="140" t="s">
        <v>13843</v>
      </c>
      <c r="J243" s="229">
        <f>SUMPRODUCT('表九之二（需明确收支对象级次的录入表）'!D$7:D$9*(LEFT('表九之二（需明确收支对象级次的录入表）'!$B$7:$B$9,LEN($H243))=$H243))+SUMPRODUCT('表九之三（其它收支录入表）'!D$6:D$282*(LEFT('表九之三（其它收支录入表）'!$B$6:$B$282,LEN($H243))=$H243))</f>
        <v>0</v>
      </c>
      <c r="K243" s="166">
        <f>SUMPRODUCT('表九之二（需明确收支对象级次的录入表）'!E$7:E$9*(LEFT('表九之二（需明确收支对象级次的录入表）'!$B$7:$B$9,LEN($H243))=$H243))+SUMPRODUCT('表九之三（其它收支录入表）'!E$6:E$282*(LEFT('表九之三（其它收支录入表）'!$B$6:$B$282,LEN($H243))=$H243))</f>
        <v>0</v>
      </c>
      <c r="L243" s="166">
        <f>SUMPRODUCT('表九之二（需明确收支对象级次的录入表）'!I$7:I$9*(LEFT('表九之二（需明确收支对象级次的录入表）'!$B$7:$B$9,LEN($H243))=$H243))+SUMPRODUCT('表九之三（其它收支录入表）'!F$6:F$282*(LEFT('表九之三（其它收支录入表）'!$B$6:$B$282,LEN($H243))=$H243))</f>
        <v>0</v>
      </c>
      <c r="M243" s="167" t="str">
        <f t="shared" si="16"/>
        <v/>
      </c>
      <c r="N243" s="167" t="str">
        <f t="shared" si="17"/>
        <v/>
      </c>
    </row>
    <row r="244" ht="17.1" customHeight="1" spans="1:14">
      <c r="A244" s="140"/>
      <c r="B244" s="140"/>
      <c r="C244" s="215"/>
      <c r="D244" s="169"/>
      <c r="E244" s="169"/>
      <c r="F244" s="230"/>
      <c r="G244" s="230"/>
      <c r="H244" s="140" t="s">
        <v>13844</v>
      </c>
      <c r="I244" s="140" t="s">
        <v>13845</v>
      </c>
      <c r="J244" s="229">
        <f>SUMPRODUCT('表九之二（需明确收支对象级次的录入表）'!D$7:D$9*(LEFT('表九之二（需明确收支对象级次的录入表）'!$B$7:$B$9,LEN($H244))=$H244))+SUMPRODUCT('表九之三（其它收支录入表）'!D$6:D$282*(LEFT('表九之三（其它收支录入表）'!$B$6:$B$282,LEN($H244))=$H244))</f>
        <v>0</v>
      </c>
      <c r="K244" s="166">
        <f>SUMPRODUCT('表九之二（需明确收支对象级次的录入表）'!E$7:E$9*(LEFT('表九之二（需明确收支对象级次的录入表）'!$B$7:$B$9,LEN($H244))=$H244))+SUMPRODUCT('表九之三（其它收支录入表）'!E$6:E$282*(LEFT('表九之三（其它收支录入表）'!$B$6:$B$282,LEN($H244))=$H244))</f>
        <v>0</v>
      </c>
      <c r="L244" s="166">
        <f>SUMPRODUCT('表九之二（需明确收支对象级次的录入表）'!I$7:I$9*(LEFT('表九之二（需明确收支对象级次的录入表）'!$B$7:$B$9,LEN($H244))=$H244))+SUMPRODUCT('表九之三（其它收支录入表）'!F$6:F$282*(LEFT('表九之三（其它收支录入表）'!$B$6:$B$282,LEN($H244))=$H244))</f>
        <v>0</v>
      </c>
      <c r="M244" s="167" t="str">
        <f t="shared" si="16"/>
        <v/>
      </c>
      <c r="N244" s="167" t="str">
        <f t="shared" si="17"/>
        <v/>
      </c>
    </row>
    <row r="245" ht="17.1" customHeight="1" spans="1:14">
      <c r="A245" s="140"/>
      <c r="B245" s="140"/>
      <c r="C245" s="215"/>
      <c r="D245" s="169"/>
      <c r="E245" s="169"/>
      <c r="F245" s="230"/>
      <c r="G245" s="230"/>
      <c r="H245" s="140" t="s">
        <v>13846</v>
      </c>
      <c r="I245" s="140" t="s">
        <v>13847</v>
      </c>
      <c r="J245" s="229">
        <f>SUMPRODUCT('表九之二（需明确收支对象级次的录入表）'!D$7:D$9*(LEFT('表九之二（需明确收支对象级次的录入表）'!$B$7:$B$9,LEN($H245))=$H245))+SUMPRODUCT('表九之三（其它收支录入表）'!D$6:D$282*(LEFT('表九之三（其它收支录入表）'!$B$6:$B$282,LEN($H245))=$H245))</f>
        <v>0</v>
      </c>
      <c r="K245" s="166">
        <f>SUMPRODUCT('表九之二（需明确收支对象级次的录入表）'!E$7:E$9*(LEFT('表九之二（需明确收支对象级次的录入表）'!$B$7:$B$9,LEN($H245))=$H245))+SUMPRODUCT('表九之三（其它收支录入表）'!E$6:E$282*(LEFT('表九之三（其它收支录入表）'!$B$6:$B$282,LEN($H245))=$H245))</f>
        <v>0</v>
      </c>
      <c r="L245" s="166">
        <f>SUMPRODUCT('表九之二（需明确收支对象级次的录入表）'!I$7:I$9*(LEFT('表九之二（需明确收支对象级次的录入表）'!$B$7:$B$9,LEN($H245))=$H245))+SUMPRODUCT('表九之三（其它收支录入表）'!F$6:F$282*(LEFT('表九之三（其它收支录入表）'!$B$6:$B$282,LEN($H245))=$H245))</f>
        <v>0</v>
      </c>
      <c r="M245" s="167" t="str">
        <f t="shared" si="16"/>
        <v/>
      </c>
      <c r="N245" s="167" t="str">
        <f t="shared" si="17"/>
        <v/>
      </c>
    </row>
    <row r="246" ht="17.1" customHeight="1" spans="1:14">
      <c r="A246" s="140"/>
      <c r="B246" s="140"/>
      <c r="C246" s="215"/>
      <c r="D246" s="169"/>
      <c r="E246" s="169"/>
      <c r="F246" s="230"/>
      <c r="G246" s="230"/>
      <c r="H246" s="140" t="s">
        <v>13848</v>
      </c>
      <c r="I246" s="140" t="s">
        <v>13849</v>
      </c>
      <c r="J246" s="229">
        <f>SUMPRODUCT('表九之二（需明确收支对象级次的录入表）'!D$7:D$9*(LEFT('表九之二（需明确收支对象级次的录入表）'!$B$7:$B$9,LEN($H246))=$H246))+SUMPRODUCT('表九之三（其它收支录入表）'!D$6:D$282*(LEFT('表九之三（其它收支录入表）'!$B$6:$B$282,LEN($H246))=$H246))</f>
        <v>0</v>
      </c>
      <c r="K246" s="166">
        <f>SUMPRODUCT('表九之二（需明确收支对象级次的录入表）'!E$7:E$9*(LEFT('表九之二（需明确收支对象级次的录入表）'!$B$7:$B$9,LEN($H246))=$H246))+SUMPRODUCT('表九之三（其它收支录入表）'!E$6:E$282*(LEFT('表九之三（其它收支录入表）'!$B$6:$B$282,LEN($H246))=$H246))</f>
        <v>0</v>
      </c>
      <c r="L246" s="166">
        <f>SUMPRODUCT('表九之二（需明确收支对象级次的录入表）'!I$7:I$9*(LEFT('表九之二（需明确收支对象级次的录入表）'!$B$7:$B$9,LEN($H246))=$H246))+SUMPRODUCT('表九之三（其它收支录入表）'!F$6:F$282*(LEFT('表九之三（其它收支录入表）'!$B$6:$B$282,LEN($H246))=$H246))</f>
        <v>0</v>
      </c>
      <c r="M246" s="167" t="str">
        <f t="shared" si="16"/>
        <v/>
      </c>
      <c r="N246" s="167" t="str">
        <f t="shared" si="17"/>
        <v/>
      </c>
    </row>
    <row r="247" ht="17.1" customHeight="1" spans="1:14">
      <c r="A247" s="140"/>
      <c r="B247" s="140"/>
      <c r="C247" s="215"/>
      <c r="D247" s="169"/>
      <c r="E247" s="169"/>
      <c r="F247" s="230"/>
      <c r="G247" s="230"/>
      <c r="H247" s="140" t="s">
        <v>13850</v>
      </c>
      <c r="I247" s="140" t="s">
        <v>13851</v>
      </c>
      <c r="J247" s="229">
        <f>SUMPRODUCT('表九之二（需明确收支对象级次的录入表）'!D$7:D$9*(LEFT('表九之二（需明确收支对象级次的录入表）'!$B$7:$B$9,LEN($H247))=$H247))+SUMPRODUCT('表九之三（其它收支录入表）'!D$6:D$282*(LEFT('表九之三（其它收支录入表）'!$B$6:$B$282,LEN($H247))=$H247))</f>
        <v>0</v>
      </c>
      <c r="K247" s="166">
        <f>SUMPRODUCT('表九之二（需明确收支对象级次的录入表）'!E$7:E$9*(LEFT('表九之二（需明确收支对象级次的录入表）'!$B$7:$B$9,LEN($H247))=$H247))+SUMPRODUCT('表九之三（其它收支录入表）'!E$6:E$282*(LEFT('表九之三（其它收支录入表）'!$B$6:$B$282,LEN($H247))=$H247))</f>
        <v>0</v>
      </c>
      <c r="L247" s="166">
        <f>SUMPRODUCT('表九之二（需明确收支对象级次的录入表）'!I$7:I$9*(LEFT('表九之二（需明确收支对象级次的录入表）'!$B$7:$B$9,LEN($H247))=$H247))+SUMPRODUCT('表九之三（其它收支录入表）'!F$6:F$282*(LEFT('表九之三（其它收支录入表）'!$B$6:$B$282,LEN($H247))=$H247))</f>
        <v>0</v>
      </c>
      <c r="M247" s="167" t="str">
        <f t="shared" si="16"/>
        <v/>
      </c>
      <c r="N247" s="167" t="str">
        <f t="shared" si="17"/>
        <v/>
      </c>
    </row>
    <row r="248" ht="17.1" customHeight="1" spans="1:14">
      <c r="A248" s="140"/>
      <c r="B248" s="140"/>
      <c r="C248" s="215"/>
      <c r="D248" s="169"/>
      <c r="E248" s="169"/>
      <c r="F248" s="230"/>
      <c r="G248" s="230"/>
      <c r="H248" s="140" t="s">
        <v>13852</v>
      </c>
      <c r="I248" s="140" t="s">
        <v>13853</v>
      </c>
      <c r="J248" s="229">
        <f>SUMPRODUCT('表九之二（需明确收支对象级次的录入表）'!D$7:D$9*(LEFT('表九之二（需明确收支对象级次的录入表）'!$B$7:$B$9,LEN($H248))=$H248))+SUMPRODUCT('表九之三（其它收支录入表）'!D$6:D$282*(LEFT('表九之三（其它收支录入表）'!$B$6:$B$282,LEN($H248))=$H248))</f>
        <v>0</v>
      </c>
      <c r="K248" s="166">
        <f>SUMPRODUCT('表九之二（需明确收支对象级次的录入表）'!E$7:E$9*(LEFT('表九之二（需明确收支对象级次的录入表）'!$B$7:$B$9,LEN($H248))=$H248))+SUMPRODUCT('表九之三（其它收支录入表）'!E$6:E$282*(LEFT('表九之三（其它收支录入表）'!$B$6:$B$282,LEN($H248))=$H248))</f>
        <v>0</v>
      </c>
      <c r="L248" s="166">
        <f>SUMPRODUCT('表九之二（需明确收支对象级次的录入表）'!I$7:I$9*(LEFT('表九之二（需明确收支对象级次的录入表）'!$B$7:$B$9,LEN($H248))=$H248))+SUMPRODUCT('表九之三（其它收支录入表）'!F$6:F$282*(LEFT('表九之三（其它收支录入表）'!$B$6:$B$282,LEN($H248))=$H248))</f>
        <v>0</v>
      </c>
      <c r="M248" s="167" t="str">
        <f t="shared" si="16"/>
        <v/>
      </c>
      <c r="N248" s="167" t="str">
        <f t="shared" si="17"/>
        <v/>
      </c>
    </row>
    <row r="249" ht="17.1" customHeight="1" spans="1:14">
      <c r="A249" s="140"/>
      <c r="B249" s="140"/>
      <c r="C249" s="215"/>
      <c r="D249" s="169"/>
      <c r="E249" s="169"/>
      <c r="F249" s="230"/>
      <c r="G249" s="230"/>
      <c r="H249" s="140" t="s">
        <v>13854</v>
      </c>
      <c r="I249" s="140" t="s">
        <v>13855</v>
      </c>
      <c r="J249" s="229">
        <f>SUMPRODUCT('表九之二（需明确收支对象级次的录入表）'!D$7:D$9*(LEFT('表九之二（需明确收支对象级次的录入表）'!$B$7:$B$9,LEN($H249))=$H249))+SUMPRODUCT('表九之三（其它收支录入表）'!D$6:D$282*(LEFT('表九之三（其它收支录入表）'!$B$6:$B$282,LEN($H249))=$H249))</f>
        <v>0</v>
      </c>
      <c r="K249" s="166">
        <f>SUMPRODUCT('表九之二（需明确收支对象级次的录入表）'!E$7:E$9*(LEFT('表九之二（需明确收支对象级次的录入表）'!$B$7:$B$9,LEN($H249))=$H249))+SUMPRODUCT('表九之三（其它收支录入表）'!E$6:E$282*(LEFT('表九之三（其它收支录入表）'!$B$6:$B$282,LEN($H249))=$H249))</f>
        <v>0</v>
      </c>
      <c r="L249" s="166">
        <f>SUMPRODUCT('表九之二（需明确收支对象级次的录入表）'!I$7:I$9*(LEFT('表九之二（需明确收支对象级次的录入表）'!$B$7:$B$9,LEN($H249))=$H249))+SUMPRODUCT('表九之三（其它收支录入表）'!F$6:F$282*(LEFT('表九之三（其它收支录入表）'!$B$6:$B$282,LEN($H249))=$H249))</f>
        <v>0</v>
      </c>
      <c r="M249" s="167" t="str">
        <f t="shared" si="16"/>
        <v/>
      </c>
      <c r="N249" s="167" t="str">
        <f t="shared" si="17"/>
        <v/>
      </c>
    </row>
    <row r="250" ht="17.1" customHeight="1" spans="1:14">
      <c r="A250" s="140"/>
      <c r="B250" s="140"/>
      <c r="C250" s="215"/>
      <c r="D250" s="169"/>
      <c r="E250" s="169"/>
      <c r="F250" s="230"/>
      <c r="G250" s="230"/>
      <c r="H250" s="140" t="s">
        <v>13856</v>
      </c>
      <c r="I250" s="140" t="s">
        <v>13857</v>
      </c>
      <c r="J250" s="223">
        <f>SUMPRODUCT('表九之二（需明确收支对象级次的录入表）'!D$7:D$9*(LEFT('表九之二（需明确收支对象级次的录入表）'!$B$7:$B$9,LEN($H250))=$H250))+SUMPRODUCT('表九之三（其它收支录入表）'!D$6:D$282*(LEFT('表九之三（其它收支录入表）'!$B$6:$B$282,LEN($H250))=$H250))</f>
        <v>0</v>
      </c>
      <c r="K250" s="223">
        <f>SUMPRODUCT('表九之二（需明确收支对象级次的录入表）'!E$7:E$9*(LEFT('表九之二（需明确收支对象级次的录入表）'!$B$7:$B$9,LEN($H250))=$H250))+SUMPRODUCT('表九之三（其它收支录入表）'!E$6:E$282*(LEFT('表九之三（其它收支录入表）'!$B$6:$B$282,LEN($H250))=$H250))</f>
        <v>0</v>
      </c>
      <c r="L250" s="223">
        <f>SUMPRODUCT('表九之二（需明确收支对象级次的录入表）'!I$7:I$9*(LEFT('表九之二（需明确收支对象级次的录入表）'!$B$7:$B$9,LEN($H250))=$H250))+SUMPRODUCT('表九之三（其它收支录入表）'!F$6:F$282*(LEFT('表九之三（其它收支录入表）'!$B$6:$B$282,LEN($H250))=$H250))</f>
        <v>0</v>
      </c>
      <c r="M250" s="167" t="str">
        <f t="shared" si="16"/>
        <v/>
      </c>
      <c r="N250" s="167" t="str">
        <f t="shared" si="17"/>
        <v/>
      </c>
    </row>
    <row r="251" ht="17.1" customHeight="1" spans="1:14">
      <c r="A251" s="140"/>
      <c r="B251" s="140"/>
      <c r="C251" s="215"/>
      <c r="D251" s="169"/>
      <c r="E251" s="169"/>
      <c r="F251" s="230"/>
      <c r="G251" s="230"/>
      <c r="H251" s="140" t="s">
        <v>13858</v>
      </c>
      <c r="I251" s="140" t="s">
        <v>13859</v>
      </c>
      <c r="J251" s="223">
        <f>SUMPRODUCT('表九之二（需明确收支对象级次的录入表）'!D$7:D$9*(LEFT('表九之二（需明确收支对象级次的录入表）'!$B$7:$B$9,LEN($H251))=$H251))+SUMPRODUCT('表九之三（其它收支录入表）'!D$6:D$282*(LEFT('表九之三（其它收支录入表）'!$B$6:$B$282,LEN($H251))=$H251))</f>
        <v>0</v>
      </c>
      <c r="K251" s="223">
        <f>SUMPRODUCT('表九之二（需明确收支对象级次的录入表）'!E$7:E$9*(LEFT('表九之二（需明确收支对象级次的录入表）'!$B$7:$B$9,LEN($H251))=$H251))+SUMPRODUCT('表九之三（其它收支录入表）'!E$6:E$282*(LEFT('表九之三（其它收支录入表）'!$B$6:$B$282,LEN($H251))=$H251))</f>
        <v>0</v>
      </c>
      <c r="L251" s="223">
        <f>SUMPRODUCT('表九之二（需明确收支对象级次的录入表）'!I$7:I$9*(LEFT('表九之二（需明确收支对象级次的录入表）'!$B$7:$B$9,LEN($H251))=$H251))+SUMPRODUCT('表九之三（其它收支录入表）'!F$6:F$282*(LEFT('表九之三（其它收支录入表）'!$B$6:$B$282,LEN($H251))=$H251))</f>
        <v>0</v>
      </c>
      <c r="M251" s="167" t="str">
        <f t="shared" si="16"/>
        <v/>
      </c>
      <c r="N251" s="167" t="str">
        <f t="shared" si="17"/>
        <v/>
      </c>
    </row>
    <row r="252" ht="17.1" customHeight="1" spans="1:14">
      <c r="A252" s="140"/>
      <c r="B252" s="140"/>
      <c r="C252" s="215"/>
      <c r="D252" s="169"/>
      <c r="E252" s="169"/>
      <c r="F252" s="230"/>
      <c r="G252" s="230"/>
      <c r="H252" s="140" t="s">
        <v>13860</v>
      </c>
      <c r="I252" s="140" t="s">
        <v>13861</v>
      </c>
      <c r="J252" s="229">
        <f>SUMPRODUCT('表九之二（需明确收支对象级次的录入表）'!D$7:D$9*(LEFT('表九之二（需明确收支对象级次的录入表）'!$B$7:$B$9,LEN($H252))=$H252))+SUMPRODUCT('表九之三（其它收支录入表）'!D$6:D$282*(LEFT('表九之三（其它收支录入表）'!$B$6:$B$282,LEN($H252))=$H252))</f>
        <v>0</v>
      </c>
      <c r="K252" s="166">
        <f>SUMPRODUCT('表九之二（需明确收支对象级次的录入表）'!E$7:E$9*(LEFT('表九之二（需明确收支对象级次的录入表）'!$B$7:$B$9,LEN($H252))=$H252))+SUMPRODUCT('表九之三（其它收支录入表）'!E$6:E$282*(LEFT('表九之三（其它收支录入表）'!$B$6:$B$282,LEN($H252))=$H252))</f>
        <v>0</v>
      </c>
      <c r="L252" s="166">
        <f>SUMPRODUCT('表九之二（需明确收支对象级次的录入表）'!I$7:I$9*(LEFT('表九之二（需明确收支对象级次的录入表）'!$B$7:$B$9,LEN($H252))=$H252))+SUMPRODUCT('表九之三（其它收支录入表）'!F$6:F$282*(LEFT('表九之三（其它收支录入表）'!$B$6:$B$282,LEN($H252))=$H252))</f>
        <v>0</v>
      </c>
      <c r="M252" s="167" t="str">
        <f t="shared" si="16"/>
        <v/>
      </c>
      <c r="N252" s="167" t="str">
        <f t="shared" si="17"/>
        <v/>
      </c>
    </row>
    <row r="253" ht="17.1" customHeight="1" spans="1:14">
      <c r="A253" s="140"/>
      <c r="B253" s="140"/>
      <c r="C253" s="215"/>
      <c r="D253" s="169"/>
      <c r="E253" s="169"/>
      <c r="F253" s="230"/>
      <c r="G253" s="230"/>
      <c r="H253" s="140" t="s">
        <v>13862</v>
      </c>
      <c r="I253" s="140" t="s">
        <v>13863</v>
      </c>
      <c r="J253" s="229">
        <f>SUMPRODUCT('表九之二（需明确收支对象级次的录入表）'!D$7:D$9*(LEFT('表九之二（需明确收支对象级次的录入表）'!$B$7:$B$9,LEN($H253))=$H253))+SUMPRODUCT('表九之三（其它收支录入表）'!D$6:D$282*(LEFT('表九之三（其它收支录入表）'!$B$6:$B$282,LEN($H253))=$H253))</f>
        <v>0</v>
      </c>
      <c r="K253" s="166">
        <f>SUMPRODUCT('表九之二（需明确收支对象级次的录入表）'!E$7:E$9*(LEFT('表九之二（需明确收支对象级次的录入表）'!$B$7:$B$9,LEN($H253))=$H253))+SUMPRODUCT('表九之三（其它收支录入表）'!E$6:E$282*(LEFT('表九之三（其它收支录入表）'!$B$6:$B$282,LEN($H253))=$H253))</f>
        <v>0</v>
      </c>
      <c r="L253" s="166">
        <f>SUMPRODUCT('表九之二（需明确收支对象级次的录入表）'!I$7:I$9*(LEFT('表九之二（需明确收支对象级次的录入表）'!$B$7:$B$9,LEN($H253))=$H253))+SUMPRODUCT('表九之三（其它收支录入表）'!F$6:F$282*(LEFT('表九之三（其它收支录入表）'!$B$6:$B$282,LEN($H253))=$H253))</f>
        <v>0</v>
      </c>
      <c r="M253" s="167" t="str">
        <f t="shared" si="16"/>
        <v/>
      </c>
      <c r="N253" s="167" t="str">
        <f t="shared" si="17"/>
        <v/>
      </c>
    </row>
    <row r="254" ht="17.1" customHeight="1" spans="1:14">
      <c r="A254" s="140"/>
      <c r="B254" s="140"/>
      <c r="C254" s="215"/>
      <c r="D254" s="169"/>
      <c r="E254" s="169"/>
      <c r="F254" s="230"/>
      <c r="G254" s="230"/>
      <c r="H254" s="140" t="s">
        <v>13864</v>
      </c>
      <c r="I254" s="140" t="s">
        <v>13865</v>
      </c>
      <c r="J254" s="229">
        <f>SUMPRODUCT('表九之二（需明确收支对象级次的录入表）'!D$7:D$9*(LEFT('表九之二（需明确收支对象级次的录入表）'!$B$7:$B$9,LEN($H254))=$H254))+SUMPRODUCT('表九之三（其它收支录入表）'!D$6:D$282*(LEFT('表九之三（其它收支录入表）'!$B$6:$B$282,LEN($H254))=$H254))</f>
        <v>0</v>
      </c>
      <c r="K254" s="166">
        <f>SUMPRODUCT('表九之二（需明确收支对象级次的录入表）'!E$7:E$9*(LEFT('表九之二（需明确收支对象级次的录入表）'!$B$7:$B$9,LEN($H254))=$H254))+SUMPRODUCT('表九之三（其它收支录入表）'!E$6:E$282*(LEFT('表九之三（其它收支录入表）'!$B$6:$B$282,LEN($H254))=$H254))</f>
        <v>0</v>
      </c>
      <c r="L254" s="166">
        <f>SUMPRODUCT('表九之二（需明确收支对象级次的录入表）'!I$7:I$9*(LEFT('表九之二（需明确收支对象级次的录入表）'!$B$7:$B$9,LEN($H254))=$H254))+SUMPRODUCT('表九之三（其它收支录入表）'!F$6:F$282*(LEFT('表九之三（其它收支录入表）'!$B$6:$B$282,LEN($H254))=$H254))</f>
        <v>0</v>
      </c>
      <c r="M254" s="167" t="str">
        <f t="shared" si="16"/>
        <v/>
      </c>
      <c r="N254" s="167" t="str">
        <f t="shared" si="17"/>
        <v/>
      </c>
    </row>
    <row r="255" ht="17.1" customHeight="1" spans="1:14">
      <c r="A255" s="140"/>
      <c r="B255" s="140"/>
      <c r="C255" s="215"/>
      <c r="D255" s="169"/>
      <c r="E255" s="169"/>
      <c r="F255" s="230"/>
      <c r="G255" s="230"/>
      <c r="H255" s="140" t="s">
        <v>13866</v>
      </c>
      <c r="I255" s="140" t="s">
        <v>13867</v>
      </c>
      <c r="J255" s="229">
        <f>SUMPRODUCT('表九之二（需明确收支对象级次的录入表）'!D$7:D$9*(LEFT('表九之二（需明确收支对象级次的录入表）'!$B$7:$B$9,LEN($H255))=$H255))+SUMPRODUCT('表九之三（其它收支录入表）'!D$6:D$282*(LEFT('表九之三（其它收支录入表）'!$B$6:$B$282,LEN($H255))=$H255))</f>
        <v>0</v>
      </c>
      <c r="K255" s="166">
        <f>SUMPRODUCT('表九之二（需明确收支对象级次的录入表）'!E$7:E$9*(LEFT('表九之二（需明确收支对象级次的录入表）'!$B$7:$B$9,LEN($H255))=$H255))+SUMPRODUCT('表九之三（其它收支录入表）'!E$6:E$282*(LEFT('表九之三（其它收支录入表）'!$B$6:$B$282,LEN($H255))=$H255))</f>
        <v>0</v>
      </c>
      <c r="L255" s="166">
        <f>SUMPRODUCT('表九之二（需明确收支对象级次的录入表）'!I$7:I$9*(LEFT('表九之二（需明确收支对象级次的录入表）'!$B$7:$B$9,LEN($H255))=$H255))+SUMPRODUCT('表九之三（其它收支录入表）'!F$6:F$282*(LEFT('表九之三（其它收支录入表）'!$B$6:$B$282,LEN($H255))=$H255))</f>
        <v>0</v>
      </c>
      <c r="M255" s="167" t="str">
        <f t="shared" si="16"/>
        <v/>
      </c>
      <c r="N255" s="167" t="str">
        <f t="shared" si="17"/>
        <v/>
      </c>
    </row>
    <row r="256" ht="17.1" customHeight="1" spans="1:14">
      <c r="A256" s="140"/>
      <c r="B256" s="140"/>
      <c r="C256" s="215"/>
      <c r="D256" s="169"/>
      <c r="E256" s="169"/>
      <c r="F256" s="230"/>
      <c r="G256" s="230"/>
      <c r="H256" s="140" t="s">
        <v>13868</v>
      </c>
      <c r="I256" s="140" t="s">
        <v>13869</v>
      </c>
      <c r="J256" s="229">
        <f>SUMPRODUCT('表九之二（需明确收支对象级次的录入表）'!D$7:D$9*(LEFT('表九之二（需明确收支对象级次的录入表）'!$B$7:$B$9,LEN($H256))=$H256))+SUMPRODUCT('表九之三（其它收支录入表）'!D$6:D$282*(LEFT('表九之三（其它收支录入表）'!$B$6:$B$282,LEN($H256))=$H256))</f>
        <v>0</v>
      </c>
      <c r="K256" s="166">
        <f>SUMPRODUCT('表九之二（需明确收支对象级次的录入表）'!E$7:E$9*(LEFT('表九之二（需明确收支对象级次的录入表）'!$B$7:$B$9,LEN($H256))=$H256))+SUMPRODUCT('表九之三（其它收支录入表）'!E$6:E$282*(LEFT('表九之三（其它收支录入表）'!$B$6:$B$282,LEN($H256))=$H256))</f>
        <v>0</v>
      </c>
      <c r="L256" s="166">
        <f>SUMPRODUCT('表九之二（需明确收支对象级次的录入表）'!I$7:I$9*(LEFT('表九之二（需明确收支对象级次的录入表）'!$B$7:$B$9,LEN($H256))=$H256))+SUMPRODUCT('表九之三（其它收支录入表）'!F$6:F$282*(LEFT('表九之三（其它收支录入表）'!$B$6:$B$282,LEN($H256))=$H256))</f>
        <v>0</v>
      </c>
      <c r="M256" s="167" t="str">
        <f t="shared" si="16"/>
        <v/>
      </c>
      <c r="N256" s="167" t="str">
        <f t="shared" si="17"/>
        <v/>
      </c>
    </row>
    <row r="257" ht="17.1" customHeight="1" spans="1:14">
      <c r="A257" s="140"/>
      <c r="B257" s="140"/>
      <c r="C257" s="215"/>
      <c r="D257" s="169"/>
      <c r="E257" s="169"/>
      <c r="F257" s="230"/>
      <c r="G257" s="230"/>
      <c r="H257" s="140" t="s">
        <v>13870</v>
      </c>
      <c r="I257" s="140" t="s">
        <v>13871</v>
      </c>
      <c r="J257" s="229">
        <f>SUMPRODUCT('表九之二（需明确收支对象级次的录入表）'!D$7:D$9*(LEFT('表九之二（需明确收支对象级次的录入表）'!$B$7:$B$9,LEN($H257))=$H257))+SUMPRODUCT('表九之三（其它收支录入表）'!D$6:D$282*(LEFT('表九之三（其它收支录入表）'!$B$6:$B$282,LEN($H257))=$H257))</f>
        <v>0</v>
      </c>
      <c r="K257" s="166">
        <f>SUMPRODUCT('表九之二（需明确收支对象级次的录入表）'!E$7:E$9*(LEFT('表九之二（需明确收支对象级次的录入表）'!$B$7:$B$9,LEN($H257))=$H257))+SUMPRODUCT('表九之三（其它收支录入表）'!E$6:E$282*(LEFT('表九之三（其它收支录入表）'!$B$6:$B$282,LEN($H257))=$H257))</f>
        <v>0</v>
      </c>
      <c r="L257" s="166">
        <f>SUMPRODUCT('表九之二（需明确收支对象级次的录入表）'!I$7:I$9*(LEFT('表九之二（需明确收支对象级次的录入表）'!$B$7:$B$9,LEN($H257))=$H257))+SUMPRODUCT('表九之三（其它收支录入表）'!F$6:F$282*(LEFT('表九之三（其它收支录入表）'!$B$6:$B$282,LEN($H257))=$H257))</f>
        <v>0</v>
      </c>
      <c r="M257" s="167" t="str">
        <f t="shared" si="16"/>
        <v/>
      </c>
      <c r="N257" s="167" t="str">
        <f t="shared" si="17"/>
        <v/>
      </c>
    </row>
    <row r="258" ht="17.1" customHeight="1" spans="1:14">
      <c r="A258" s="140"/>
      <c r="B258" s="140"/>
      <c r="C258" s="215"/>
      <c r="D258" s="169"/>
      <c r="E258" s="169"/>
      <c r="F258" s="230"/>
      <c r="G258" s="230"/>
      <c r="H258" s="140" t="s">
        <v>13872</v>
      </c>
      <c r="I258" s="140" t="s">
        <v>13873</v>
      </c>
      <c r="J258" s="229">
        <f>SUMPRODUCT('表九之二（需明确收支对象级次的录入表）'!D$7:D$9*(LEFT('表九之二（需明确收支对象级次的录入表）'!$B$7:$B$9,LEN($H258))=$H258))+SUMPRODUCT('表九之三（其它收支录入表）'!D$6:D$282*(LEFT('表九之三（其它收支录入表）'!$B$6:$B$282,LEN($H258))=$H258))</f>
        <v>0</v>
      </c>
      <c r="K258" s="166">
        <f>SUMPRODUCT('表九之二（需明确收支对象级次的录入表）'!E$7:E$9*(LEFT('表九之二（需明确收支对象级次的录入表）'!$B$7:$B$9,LEN($H258))=$H258))+SUMPRODUCT('表九之三（其它收支录入表）'!E$6:E$282*(LEFT('表九之三（其它收支录入表）'!$B$6:$B$282,LEN($H258))=$H258))</f>
        <v>0</v>
      </c>
      <c r="L258" s="166">
        <f>SUMPRODUCT('表九之二（需明确收支对象级次的录入表）'!I$7:I$9*(LEFT('表九之二（需明确收支对象级次的录入表）'!$B$7:$B$9,LEN($H258))=$H258))+SUMPRODUCT('表九之三（其它收支录入表）'!F$6:F$282*(LEFT('表九之三（其它收支录入表）'!$B$6:$B$282,LEN($H258))=$H258))</f>
        <v>0</v>
      </c>
      <c r="M258" s="167" t="str">
        <f t="shared" si="16"/>
        <v/>
      </c>
      <c r="N258" s="167" t="str">
        <f t="shared" si="17"/>
        <v/>
      </c>
    </row>
    <row r="259" ht="17.1" customHeight="1" spans="1:14">
      <c r="A259" s="140"/>
      <c r="B259" s="140"/>
      <c r="C259" s="215"/>
      <c r="D259" s="169"/>
      <c r="E259" s="169"/>
      <c r="F259" s="230"/>
      <c r="G259" s="230"/>
      <c r="H259" s="140" t="s">
        <v>13874</v>
      </c>
      <c r="I259" s="140" t="s">
        <v>13875</v>
      </c>
      <c r="J259" s="229">
        <f>SUMPRODUCT('表九之二（需明确收支对象级次的录入表）'!D$7:D$9*(LEFT('表九之二（需明确收支对象级次的录入表）'!$B$7:$B$9,LEN($H259))=$H259))+SUMPRODUCT('表九之三（其它收支录入表）'!D$6:D$282*(LEFT('表九之三（其它收支录入表）'!$B$6:$B$282,LEN($H259))=$H259))</f>
        <v>0</v>
      </c>
      <c r="K259" s="166">
        <f>SUMPRODUCT('表九之二（需明确收支对象级次的录入表）'!E$7:E$9*(LEFT('表九之二（需明确收支对象级次的录入表）'!$B$7:$B$9,LEN($H259))=$H259))+SUMPRODUCT('表九之三（其它收支录入表）'!E$6:E$282*(LEFT('表九之三（其它收支录入表）'!$B$6:$B$282,LEN($H259))=$H259))</f>
        <v>0</v>
      </c>
      <c r="L259" s="166">
        <f>SUMPRODUCT('表九之二（需明确收支对象级次的录入表）'!I$7:I$9*(LEFT('表九之二（需明确收支对象级次的录入表）'!$B$7:$B$9,LEN($H259))=$H259))+SUMPRODUCT('表九之三（其它收支录入表）'!F$6:F$282*(LEFT('表九之三（其它收支录入表）'!$B$6:$B$282,LEN($H259))=$H259))</f>
        <v>0</v>
      </c>
      <c r="M259" s="167" t="str">
        <f t="shared" si="16"/>
        <v/>
      </c>
      <c r="N259" s="167" t="str">
        <f t="shared" si="17"/>
        <v/>
      </c>
    </row>
    <row r="260" ht="17.1" customHeight="1" spans="1:14">
      <c r="A260" s="140"/>
      <c r="B260" s="140"/>
      <c r="C260" s="215"/>
      <c r="D260" s="169"/>
      <c r="E260" s="169"/>
      <c r="F260" s="230"/>
      <c r="G260" s="230"/>
      <c r="H260" s="140" t="s">
        <v>13876</v>
      </c>
      <c r="I260" s="140" t="s">
        <v>13877</v>
      </c>
      <c r="J260" s="229">
        <f>SUMPRODUCT('表九之二（需明确收支对象级次的录入表）'!D$7:D$9*(LEFT('表九之二（需明确收支对象级次的录入表）'!$B$7:$B$9,LEN($H260))=$H260))+SUMPRODUCT('表九之三（其它收支录入表）'!D$6:D$282*(LEFT('表九之三（其它收支录入表）'!$B$6:$B$282,LEN($H260))=$H260))</f>
        <v>0</v>
      </c>
      <c r="K260" s="166">
        <f>SUMPRODUCT('表九之二（需明确收支对象级次的录入表）'!E$7:E$9*(LEFT('表九之二（需明确收支对象级次的录入表）'!$B$7:$B$9,LEN($H260))=$H260))+SUMPRODUCT('表九之三（其它收支录入表）'!E$6:E$282*(LEFT('表九之三（其它收支录入表）'!$B$6:$B$282,LEN($H260))=$H260))</f>
        <v>0</v>
      </c>
      <c r="L260" s="166">
        <f>SUMPRODUCT('表九之二（需明确收支对象级次的录入表）'!I$7:I$9*(LEFT('表九之二（需明确收支对象级次的录入表）'!$B$7:$B$9,LEN($H260))=$H260))+SUMPRODUCT('表九之三（其它收支录入表）'!F$6:F$282*(LEFT('表九之三（其它收支录入表）'!$B$6:$B$282,LEN($H260))=$H260))</f>
        <v>0</v>
      </c>
      <c r="M260" s="167" t="str">
        <f t="shared" si="16"/>
        <v/>
      </c>
      <c r="N260" s="167" t="str">
        <f t="shared" si="17"/>
        <v/>
      </c>
    </row>
    <row r="261" ht="17.1" customHeight="1" spans="1:14">
      <c r="A261" s="140"/>
      <c r="B261" s="140"/>
      <c r="C261" s="215"/>
      <c r="D261" s="169"/>
      <c r="E261" s="169"/>
      <c r="F261" s="230"/>
      <c r="G261" s="230"/>
      <c r="H261" s="140" t="s">
        <v>13878</v>
      </c>
      <c r="I261" s="140" t="s">
        <v>13879</v>
      </c>
      <c r="J261" s="229">
        <f>SUMPRODUCT('表九之二（需明确收支对象级次的录入表）'!D$7:D$9*(LEFT('表九之二（需明确收支对象级次的录入表）'!$B$7:$B$9,LEN($H261))=$H261))+SUMPRODUCT('表九之三（其它收支录入表）'!D$6:D$282*(LEFT('表九之三（其它收支录入表）'!$B$6:$B$282,LEN($H261))=$H261))</f>
        <v>0</v>
      </c>
      <c r="K261" s="166">
        <f>SUMPRODUCT('表九之二（需明确收支对象级次的录入表）'!E$7:E$9*(LEFT('表九之二（需明确收支对象级次的录入表）'!$B$7:$B$9,LEN($H261))=$H261))+SUMPRODUCT('表九之三（其它收支录入表）'!E$6:E$282*(LEFT('表九之三（其它收支录入表）'!$B$6:$B$282,LEN($H261))=$H261))</f>
        <v>0</v>
      </c>
      <c r="L261" s="166">
        <f>SUMPRODUCT('表九之二（需明确收支对象级次的录入表）'!I$7:I$9*(LEFT('表九之二（需明确收支对象级次的录入表）'!$B$7:$B$9,LEN($H261))=$H261))+SUMPRODUCT('表九之三（其它收支录入表）'!F$6:F$282*(LEFT('表九之三（其它收支录入表）'!$B$6:$B$282,LEN($H261))=$H261))</f>
        <v>0</v>
      </c>
      <c r="M261" s="167" t="str">
        <f t="shared" si="16"/>
        <v/>
      </c>
      <c r="N261" s="167" t="str">
        <f t="shared" si="17"/>
        <v/>
      </c>
    </row>
    <row r="262" ht="17.1" customHeight="1" spans="1:14">
      <c r="A262" s="140"/>
      <c r="B262" s="140"/>
      <c r="C262" s="215"/>
      <c r="D262" s="169"/>
      <c r="E262" s="169"/>
      <c r="F262" s="230"/>
      <c r="G262" s="230"/>
      <c r="H262" s="140" t="s">
        <v>13880</v>
      </c>
      <c r="I262" s="140" t="s">
        <v>13881</v>
      </c>
      <c r="J262" s="229">
        <f>SUMPRODUCT('表九之二（需明确收支对象级次的录入表）'!D$7:D$9*(LEFT('表九之二（需明确收支对象级次的录入表）'!$B$7:$B$9,LEN($H262))=$H262))+SUMPRODUCT('表九之三（其它收支录入表）'!D$6:D$282*(LEFT('表九之三（其它收支录入表）'!$B$6:$B$282,LEN($H262))=$H262))</f>
        <v>0</v>
      </c>
      <c r="K262" s="166">
        <f>SUMPRODUCT('表九之二（需明确收支对象级次的录入表）'!E$7:E$9*(LEFT('表九之二（需明确收支对象级次的录入表）'!$B$7:$B$9,LEN($H262))=$H262))+SUMPRODUCT('表九之三（其它收支录入表）'!E$6:E$282*(LEFT('表九之三（其它收支录入表）'!$B$6:$B$282,LEN($H262))=$H262))</f>
        <v>0</v>
      </c>
      <c r="L262" s="166">
        <f>SUMPRODUCT('表九之二（需明确收支对象级次的录入表）'!I$7:I$9*(LEFT('表九之二（需明确收支对象级次的录入表）'!$B$7:$B$9,LEN($H262))=$H262))+SUMPRODUCT('表九之三（其它收支录入表）'!F$6:F$282*(LEFT('表九之三（其它收支录入表）'!$B$6:$B$282,LEN($H262))=$H262))</f>
        <v>0</v>
      </c>
      <c r="M262" s="167" t="str">
        <f t="shared" si="16"/>
        <v/>
      </c>
      <c r="N262" s="167" t="str">
        <f t="shared" si="17"/>
        <v/>
      </c>
    </row>
    <row r="263" ht="17.1" customHeight="1" spans="1:14">
      <c r="A263" s="140"/>
      <c r="B263" s="140"/>
      <c r="C263" s="215"/>
      <c r="D263" s="169"/>
      <c r="E263" s="169"/>
      <c r="F263" s="230"/>
      <c r="G263" s="230"/>
      <c r="H263" s="140" t="s">
        <v>13882</v>
      </c>
      <c r="I263" s="140" t="s">
        <v>13883</v>
      </c>
      <c r="J263" s="229">
        <f>SUMPRODUCT('表九之二（需明确收支对象级次的录入表）'!D$7:D$9*(LEFT('表九之二（需明确收支对象级次的录入表）'!$B$7:$B$9,LEN($H263))=$H263))+SUMPRODUCT('表九之三（其它收支录入表）'!D$6:D$282*(LEFT('表九之三（其它收支录入表）'!$B$6:$B$282,LEN($H263))=$H263))</f>
        <v>0</v>
      </c>
      <c r="K263" s="166">
        <f>SUMPRODUCT('表九之二（需明确收支对象级次的录入表）'!E$7:E$9*(LEFT('表九之二（需明确收支对象级次的录入表）'!$B$7:$B$9,LEN($H263))=$H263))+SUMPRODUCT('表九之三（其它收支录入表）'!E$6:E$282*(LEFT('表九之三（其它收支录入表）'!$B$6:$B$282,LEN($H263))=$H263))</f>
        <v>0</v>
      </c>
      <c r="L263" s="166">
        <f>SUMPRODUCT('表九之二（需明确收支对象级次的录入表）'!I$7:I$9*(LEFT('表九之二（需明确收支对象级次的录入表）'!$B$7:$B$9,LEN($H263))=$H263))+SUMPRODUCT('表九之三（其它收支录入表）'!F$6:F$282*(LEFT('表九之三（其它收支录入表）'!$B$6:$B$282,LEN($H263))=$H263))</f>
        <v>0</v>
      </c>
      <c r="M263" s="167" t="str">
        <f t="shared" si="16"/>
        <v/>
      </c>
      <c r="N263" s="167" t="str">
        <f t="shared" si="17"/>
        <v/>
      </c>
    </row>
    <row r="264" ht="17.1" customHeight="1" spans="1:14">
      <c r="A264" s="140"/>
      <c r="B264" s="140"/>
      <c r="C264" s="215"/>
      <c r="D264" s="169"/>
      <c r="E264" s="169"/>
      <c r="F264" s="230"/>
      <c r="G264" s="230"/>
      <c r="H264" s="140" t="s">
        <v>13884</v>
      </c>
      <c r="I264" s="140" t="s">
        <v>13885</v>
      </c>
      <c r="J264" s="223">
        <f>SUMPRODUCT('表九之二（需明确收支对象级次的录入表）'!D$7:D$9*(LEFT('表九之二（需明确收支对象级次的录入表）'!$B$7:$B$9,LEN($H264))=$H264))+SUMPRODUCT('表九之三（其它收支录入表）'!D$6:D$282*(LEFT('表九之三（其它收支录入表）'!$B$6:$B$282,LEN($H264))=$H264))</f>
        <v>0</v>
      </c>
      <c r="K264" s="223">
        <f>SUMPRODUCT('表九之二（需明确收支对象级次的录入表）'!E$7:E$9*(LEFT('表九之二（需明确收支对象级次的录入表）'!$B$7:$B$9,LEN($H264))=$H264))+SUMPRODUCT('表九之三（其它收支录入表）'!E$6:E$282*(LEFT('表九之三（其它收支录入表）'!$B$6:$B$282,LEN($H264))=$H264))</f>
        <v>0</v>
      </c>
      <c r="L264" s="223">
        <f>SUMPRODUCT('表九之二（需明确收支对象级次的录入表）'!I$7:I$9*(LEFT('表九之二（需明确收支对象级次的录入表）'!$B$7:$B$9,LEN($H264))=$H264))+SUMPRODUCT('表九之三（其它收支录入表）'!F$6:F$282*(LEFT('表九之三（其它收支录入表）'!$B$6:$B$282,LEN($H264))=$H264))</f>
        <v>0</v>
      </c>
      <c r="M264" s="167" t="str">
        <f t="shared" si="16"/>
        <v/>
      </c>
      <c r="N264" s="167" t="str">
        <f t="shared" si="17"/>
        <v/>
      </c>
    </row>
    <row r="265" ht="17.1" customHeight="1" spans="1:14">
      <c r="A265" s="140"/>
      <c r="B265" s="140"/>
      <c r="C265" s="215"/>
      <c r="D265" s="169"/>
      <c r="E265" s="169"/>
      <c r="F265" s="230"/>
      <c r="G265" s="230"/>
      <c r="H265" s="140" t="s">
        <v>13886</v>
      </c>
      <c r="I265" s="140" t="s">
        <v>13887</v>
      </c>
      <c r="J265" s="229">
        <f>SUMPRODUCT('表九之二（需明确收支对象级次的录入表）'!D$7:D$9*(LEFT('表九之二（需明确收支对象级次的录入表）'!$B$7:$B$9,LEN($H265))=$H265))+SUMPRODUCT('表九之三（其它收支录入表）'!D$6:D$282*(LEFT('表九之三（其它收支录入表）'!$B$6:$B$282,LEN($H265))=$H265))</f>
        <v>0</v>
      </c>
      <c r="K265" s="166">
        <f>SUMPRODUCT('表九之二（需明确收支对象级次的录入表）'!E$7:E$9*(LEFT('表九之二（需明确收支对象级次的录入表）'!$B$7:$B$9,LEN($H265))=$H265))+SUMPRODUCT('表九之三（其它收支录入表）'!E$6:E$282*(LEFT('表九之三（其它收支录入表）'!$B$6:$B$282,LEN($H265))=$H265))</f>
        <v>0</v>
      </c>
      <c r="L265" s="166">
        <f>SUMPRODUCT('表九之二（需明确收支对象级次的录入表）'!I$7:I$9*(LEFT('表九之二（需明确收支对象级次的录入表）'!$B$7:$B$9,LEN($H265))=$H265))+SUMPRODUCT('表九之三（其它收支录入表）'!F$6:F$282*(LEFT('表九之三（其它收支录入表）'!$B$6:$B$282,LEN($H265))=$H265))</f>
        <v>0</v>
      </c>
      <c r="M265" s="167" t="str">
        <f t="shared" si="16"/>
        <v/>
      </c>
      <c r="N265" s="167" t="str">
        <f t="shared" si="17"/>
        <v/>
      </c>
    </row>
    <row r="266" ht="17.1" customHeight="1" spans="1:14">
      <c r="A266" s="140"/>
      <c r="B266" s="140"/>
      <c r="C266" s="215"/>
      <c r="D266" s="169"/>
      <c r="E266" s="169"/>
      <c r="F266" s="230"/>
      <c r="G266" s="230"/>
      <c r="H266" s="140" t="s">
        <v>13888</v>
      </c>
      <c r="I266" s="140" t="s">
        <v>13889</v>
      </c>
      <c r="J266" s="229">
        <f>SUMPRODUCT('表九之二（需明确收支对象级次的录入表）'!D$7:D$9*(LEFT('表九之二（需明确收支对象级次的录入表）'!$B$7:$B$9,LEN($H266))=$H266))+SUMPRODUCT('表九之三（其它收支录入表）'!D$6:D$282*(LEFT('表九之三（其它收支录入表）'!$B$6:$B$282,LEN($H266))=$H266))</f>
        <v>0</v>
      </c>
      <c r="K266" s="166">
        <f>SUMPRODUCT('表九之二（需明确收支对象级次的录入表）'!E$7:E$9*(LEFT('表九之二（需明确收支对象级次的录入表）'!$B$7:$B$9,LEN($H266))=$H266))+SUMPRODUCT('表九之三（其它收支录入表）'!E$6:E$282*(LEFT('表九之三（其它收支录入表）'!$B$6:$B$282,LEN($H266))=$H266))</f>
        <v>0</v>
      </c>
      <c r="L266" s="166">
        <f>SUMPRODUCT('表九之二（需明确收支对象级次的录入表）'!I$7:I$9*(LEFT('表九之二（需明确收支对象级次的录入表）'!$B$7:$B$9,LEN($H266))=$H266))+SUMPRODUCT('表九之三（其它收支录入表）'!F$6:F$282*(LEFT('表九之三（其它收支录入表）'!$B$6:$B$282,LEN($H266))=$H266))</f>
        <v>0</v>
      </c>
      <c r="M266" s="167" t="str">
        <f t="shared" si="16"/>
        <v/>
      </c>
      <c r="N266" s="167" t="str">
        <f t="shared" si="17"/>
        <v/>
      </c>
    </row>
    <row r="267" ht="17.1" customHeight="1" spans="1:14">
      <c r="A267" s="140"/>
      <c r="B267" s="140"/>
      <c r="C267" s="215"/>
      <c r="D267" s="169"/>
      <c r="E267" s="169"/>
      <c r="F267" s="230"/>
      <c r="G267" s="230"/>
      <c r="H267" s="140" t="s">
        <v>13890</v>
      </c>
      <c r="I267" s="140" t="s">
        <v>13891</v>
      </c>
      <c r="J267" s="229">
        <f>SUMPRODUCT('表九之二（需明确收支对象级次的录入表）'!D$7:D$9*(LEFT('表九之二（需明确收支对象级次的录入表）'!$B$7:$B$9,LEN($H267))=$H267))+SUMPRODUCT('表九之三（其它收支录入表）'!D$6:D$282*(LEFT('表九之三（其它收支录入表）'!$B$6:$B$282,LEN($H267))=$H267))</f>
        <v>0</v>
      </c>
      <c r="K267" s="166">
        <f>SUMPRODUCT('表九之二（需明确收支对象级次的录入表）'!E$7:E$9*(LEFT('表九之二（需明确收支对象级次的录入表）'!$B$7:$B$9,LEN($H267))=$H267))+SUMPRODUCT('表九之三（其它收支录入表）'!E$6:E$282*(LEFT('表九之三（其它收支录入表）'!$B$6:$B$282,LEN($H267))=$H267))</f>
        <v>0</v>
      </c>
      <c r="L267" s="166">
        <f>SUMPRODUCT('表九之二（需明确收支对象级次的录入表）'!I$7:I$9*(LEFT('表九之二（需明确收支对象级次的录入表）'!$B$7:$B$9,LEN($H267))=$H267))+SUMPRODUCT('表九之三（其它收支录入表）'!F$6:F$282*(LEFT('表九之三（其它收支录入表）'!$B$6:$B$282,LEN($H267))=$H267))</f>
        <v>0</v>
      </c>
      <c r="M267" s="167" t="str">
        <f t="shared" si="16"/>
        <v/>
      </c>
      <c r="N267" s="167" t="str">
        <f t="shared" si="17"/>
        <v/>
      </c>
    </row>
    <row r="268" ht="17.1" customHeight="1" spans="1:14">
      <c r="A268" s="140"/>
      <c r="B268" s="140"/>
      <c r="C268" s="215"/>
      <c r="D268" s="169"/>
      <c r="E268" s="169"/>
      <c r="F268" s="230"/>
      <c r="G268" s="230"/>
      <c r="H268" s="140" t="s">
        <v>13892</v>
      </c>
      <c r="I268" s="140" t="s">
        <v>13893</v>
      </c>
      <c r="J268" s="229">
        <f>SUMPRODUCT('表九之二（需明确收支对象级次的录入表）'!D$7:D$9*(LEFT('表九之二（需明确收支对象级次的录入表）'!$B$7:$B$9,LEN($H268))=$H268))+SUMPRODUCT('表九之三（其它收支录入表）'!D$6:D$282*(LEFT('表九之三（其它收支录入表）'!$B$6:$B$282,LEN($H268))=$H268))</f>
        <v>0</v>
      </c>
      <c r="K268" s="166">
        <f>SUMPRODUCT('表九之二（需明确收支对象级次的录入表）'!E$7:E$9*(LEFT('表九之二（需明确收支对象级次的录入表）'!$B$7:$B$9,LEN($H268))=$H268))+SUMPRODUCT('表九之三（其它收支录入表）'!E$6:E$282*(LEFT('表九之三（其它收支录入表）'!$B$6:$B$282,LEN($H268))=$H268))</f>
        <v>0</v>
      </c>
      <c r="L268" s="166">
        <f>SUMPRODUCT('表九之二（需明确收支对象级次的录入表）'!I$7:I$9*(LEFT('表九之二（需明确收支对象级次的录入表）'!$B$7:$B$9,LEN($H268))=$H268))+SUMPRODUCT('表九之三（其它收支录入表）'!F$6:F$282*(LEFT('表九之三（其它收支录入表）'!$B$6:$B$282,LEN($H268))=$H268))</f>
        <v>0</v>
      </c>
      <c r="M268" s="167" t="str">
        <f t="shared" si="16"/>
        <v/>
      </c>
      <c r="N268" s="167" t="str">
        <f t="shared" ref="N268:N270" si="18">IFERROR($L268/K268,"")</f>
        <v/>
      </c>
    </row>
    <row r="269" ht="17.1" customHeight="1" spans="1:14">
      <c r="A269" s="140"/>
      <c r="B269" s="140"/>
      <c r="C269" s="215"/>
      <c r="D269" s="169"/>
      <c r="E269" s="169"/>
      <c r="F269" s="230"/>
      <c r="G269" s="230"/>
      <c r="H269" s="140" t="s">
        <v>13894</v>
      </c>
      <c r="I269" s="140" t="s">
        <v>13895</v>
      </c>
      <c r="J269" s="229">
        <f>SUMPRODUCT('表九之二（需明确收支对象级次的录入表）'!D$7:D$9*(LEFT('表九之二（需明确收支对象级次的录入表）'!$B$7:$B$9,LEN($H269))=$H269))+SUMPRODUCT('表九之三（其它收支录入表）'!D$6:D$282*(LEFT('表九之三（其它收支录入表）'!$B$6:$B$282,LEN($H269))=$H269))</f>
        <v>0</v>
      </c>
      <c r="K269" s="166">
        <f>SUMPRODUCT('表九之二（需明确收支对象级次的录入表）'!E$7:E$9*(LEFT('表九之二（需明确收支对象级次的录入表）'!$B$7:$B$9,LEN($H269))=$H269))+SUMPRODUCT('表九之三（其它收支录入表）'!E$6:E$282*(LEFT('表九之三（其它收支录入表）'!$B$6:$B$282,LEN($H269))=$H269))</f>
        <v>0</v>
      </c>
      <c r="L269" s="166">
        <f>SUMPRODUCT('表九之二（需明确收支对象级次的录入表）'!I$7:I$9*(LEFT('表九之二（需明确收支对象级次的录入表）'!$B$7:$B$9,LEN($H269))=$H269))+SUMPRODUCT('表九之三（其它收支录入表）'!F$6:F$282*(LEFT('表九之三（其它收支录入表）'!$B$6:$B$282,LEN($H269))=$H269))</f>
        <v>0</v>
      </c>
      <c r="M269" s="167" t="str">
        <f t="shared" si="16"/>
        <v/>
      </c>
      <c r="N269" s="167" t="str">
        <f t="shared" si="18"/>
        <v/>
      </c>
    </row>
    <row r="270" ht="17.1" customHeight="1" spans="1:14">
      <c r="A270" s="140"/>
      <c r="B270" s="140"/>
      <c r="C270" s="215"/>
      <c r="D270" s="169"/>
      <c r="E270" s="169"/>
      <c r="F270" s="230"/>
      <c r="G270" s="230"/>
      <c r="H270" s="140" t="s">
        <v>13896</v>
      </c>
      <c r="I270" s="140" t="s">
        <v>13897</v>
      </c>
      <c r="J270" s="229">
        <f>SUMPRODUCT('表九之二（需明确收支对象级次的录入表）'!D$7:D$9*(LEFT('表九之二（需明确收支对象级次的录入表）'!$B$7:$B$9,LEN($H270))=$H270))+SUMPRODUCT('表九之三（其它收支录入表）'!D$6:D$282*(LEFT('表九之三（其它收支录入表）'!$B$6:$B$282,LEN($H270))=$H270))</f>
        <v>0</v>
      </c>
      <c r="K270" s="166">
        <f>SUMPRODUCT('表九之二（需明确收支对象级次的录入表）'!E$7:E$9*(LEFT('表九之二（需明确收支对象级次的录入表）'!$B$7:$B$9,LEN($H270))=$H270))+SUMPRODUCT('表九之三（其它收支录入表）'!E$6:E$282*(LEFT('表九之三（其它收支录入表）'!$B$6:$B$282,LEN($H270))=$H270))</f>
        <v>0</v>
      </c>
      <c r="L270" s="166">
        <f>SUMPRODUCT('表九之二（需明确收支对象级次的录入表）'!I$7:I$9*(LEFT('表九之二（需明确收支对象级次的录入表）'!$B$7:$B$9,LEN($H270))=$H270))+SUMPRODUCT('表九之三（其它收支录入表）'!F$6:F$282*(LEFT('表九之三（其它收支录入表）'!$B$6:$B$282,LEN($H270))=$H270))</f>
        <v>0</v>
      </c>
      <c r="M270" s="167" t="str">
        <f t="shared" si="16"/>
        <v/>
      </c>
      <c r="N270" s="167" t="str">
        <f t="shared" si="18"/>
        <v/>
      </c>
    </row>
    <row r="271" ht="17.1" customHeight="1" spans="1:14">
      <c r="A271" s="140"/>
      <c r="B271" s="140"/>
      <c r="C271" s="215"/>
      <c r="D271" s="169"/>
      <c r="E271" s="169"/>
      <c r="F271" s="230"/>
      <c r="G271" s="230"/>
      <c r="H271" s="140"/>
      <c r="I271" s="140"/>
      <c r="J271" s="215"/>
      <c r="K271" s="169"/>
      <c r="L271" s="169"/>
      <c r="M271" s="235"/>
      <c r="N271" s="235"/>
    </row>
    <row r="272" ht="17.1" customHeight="1" spans="1:14">
      <c r="A272" s="140"/>
      <c r="B272" s="234" t="s">
        <v>13898</v>
      </c>
      <c r="C272" s="223">
        <f>SUM(C7,C40)</f>
        <v>448103</v>
      </c>
      <c r="D272" s="168">
        <f>SUM(D7,D40)</f>
        <v>556749</v>
      </c>
      <c r="E272" s="168">
        <f>SUM(E7,E40)</f>
        <v>704443</v>
      </c>
      <c r="F272" s="228">
        <f t="shared" ref="F272:G272" si="19">IFERROR($E272/C272,"")</f>
        <v>1.57205597820144</v>
      </c>
      <c r="G272" s="228">
        <f t="shared" si="19"/>
        <v>1.26527932694985</v>
      </c>
      <c r="H272" s="140"/>
      <c r="I272" s="234" t="s">
        <v>13899</v>
      </c>
      <c r="J272" s="223">
        <f>SUMPRODUCT(J$7:J$271*(LEN($H$7:$H$271)=3))</f>
        <v>441103</v>
      </c>
      <c r="K272" s="168">
        <f>SUMPRODUCT(K$7:K$271*(LEN($H$7:$H$271)=3))</f>
        <v>936416</v>
      </c>
      <c r="L272" s="168">
        <f>SUMPRODUCT(L$7:L$271*(LEN($H$7:$H$271)=3))</f>
        <v>640318</v>
      </c>
      <c r="M272" s="167">
        <f t="shared" ref="M272:N272" si="20">IFERROR($L272/J272,"")</f>
        <v>1.45162921131799</v>
      </c>
      <c r="N272" s="167">
        <f t="shared" si="20"/>
        <v>0.683796517786966</v>
      </c>
    </row>
    <row r="273" ht="17.1" customHeight="1" spans="1:14">
      <c r="A273" s="140"/>
      <c r="B273" s="140"/>
      <c r="C273" s="215"/>
      <c r="D273" s="169"/>
      <c r="E273" s="169"/>
      <c r="F273" s="230"/>
      <c r="G273" s="230"/>
      <c r="H273" s="140"/>
      <c r="I273" s="140"/>
      <c r="J273" s="215"/>
      <c r="K273" s="169"/>
      <c r="L273" s="169"/>
      <c r="M273" s="235"/>
      <c r="N273" s="235"/>
    </row>
    <row r="274" ht="17.1" customHeight="1" spans="1:14">
      <c r="A274" s="140" t="s">
        <v>12254</v>
      </c>
      <c r="B274" s="140" t="s">
        <v>13900</v>
      </c>
      <c r="C274" s="223">
        <f>SUMPRODUCT('表九之二（需明确收支对象级次的录入表）'!D$7:D$9*(LEFT('表九之二（需明确收支对象级次的录入表）'!$B$7:$B$9,LEN($A274))=$A274))+SUMPRODUCT('表九之三（其它收支录入表）'!D$6:D$282*(LEFT('表九之三（其它收支录入表）'!$B$6:$B$282,LEN($A274))=$A274))</f>
        <v>0</v>
      </c>
      <c r="D274" s="168">
        <f>SUMPRODUCT('表九之二（需明确收支对象级次的录入表）'!E$7:E$9*(LEFT('表九之二（需明确收支对象级次的录入表）'!$B$7:$B$9,LEN($A274))=$A274))+SUMPRODUCT('表九之三（其它收支录入表）'!E$6:E$282*(LEFT('表九之三（其它收支录入表）'!$B$6:$B$282,LEN($A274))=$A274))</f>
        <v>0</v>
      </c>
      <c r="E274" s="168">
        <f>SUMPRODUCT('表九之二（需明确收支对象级次的录入表）'!$I$7:$I$9*(LEFT('表九之二（需明确收支对象级次的录入表）'!$B$7:$B$9,LEN($A274))=$A274))+SUMPRODUCT('表九之三（其它收支录入表）'!F$6:F$282*(LEFT('表九之三（其它收支录入表）'!$B$6:$B$282,LEN($A274))=$A274))</f>
        <v>0</v>
      </c>
      <c r="F274" s="228" t="str">
        <f t="shared" ref="F274:F276" si="21">IFERROR($E274/C274,"")</f>
        <v/>
      </c>
      <c r="G274" s="228" t="str">
        <f t="shared" ref="G274:G276" si="22">IFERROR($E274/D274,"")</f>
        <v/>
      </c>
      <c r="H274" s="140" t="s">
        <v>12034</v>
      </c>
      <c r="I274" s="140" t="s">
        <v>12443</v>
      </c>
      <c r="J274" s="168">
        <f>SUMPRODUCT('表九之二（需明确收支对象级次的录入表）'!D$7:D$9*(LEFT('表九之二（需明确收支对象级次的录入表）'!$B$7:$B$9,LEN($H274))=$H274))+SUMPRODUCT('表九之三（其它收支录入表）'!D$6:D$282*(LEFT('表九之三（其它收支录入表）'!$B$6:$B$282,LEN($H274))=$H274))</f>
        <v>32814</v>
      </c>
      <c r="K274" s="168">
        <f>SUMPRODUCT('表九之二（需明确收支对象级次的录入表）'!E$7:E$9*(LEFT('表九之二（需明确收支对象级次的录入表）'!$B$7:$B$9,LEN($H274))=$H274))+SUMPRODUCT('表九之三（其它收支录入表）'!E$6:E$282*(LEFT('表九之三（其它收支录入表）'!$B$6:$B$282,LEN($H274))=$H274))</f>
        <v>149481</v>
      </c>
      <c r="L274" s="168">
        <f>SUMPRODUCT('表九之二（需明确收支对象级次的录入表）'!I$7:I$9*(LEFT('表九之二（需明确收支对象级次的录入表）'!$B$7:$B$9,LEN($H274))=$H274))+SUMPRODUCT('表九之三（其它收支录入表）'!F$6:F$282*(LEFT('表九之三（其它收支录入表）'!$B$6:$B$282,LEN($H274))=$H274))</f>
        <v>196488</v>
      </c>
      <c r="M274" s="167">
        <f t="shared" ref="M274:M282" si="23">IFERROR($L274/J274,"")</f>
        <v>5.98793198025233</v>
      </c>
      <c r="N274" s="167">
        <f t="shared" ref="N274:N282" si="24">IFERROR($L274/K274,"")</f>
        <v>1.31446805948582</v>
      </c>
    </row>
    <row r="275" ht="17.1" customHeight="1" spans="1:14">
      <c r="A275" s="140" t="s">
        <v>12256</v>
      </c>
      <c r="B275" s="140" t="s">
        <v>13901</v>
      </c>
      <c r="C275" s="223">
        <f>SUMPRODUCT('表九之二（需明确收支对象级次的录入表）'!D$7:D$9*(LEFT('表九之二（需明确收支对象级次的录入表）'!$B$7:$B$9,LEN($A275))=$A275))+SUMPRODUCT('表九之三（其它收支录入表）'!D$6:D$282*(LEFT('表九之三（其它收支录入表）'!$B$6:$B$282,LEN($A275))=$A275))</f>
        <v>0</v>
      </c>
      <c r="D275" s="168">
        <f>SUMPRODUCT('表九之二（需明确收支对象级次的录入表）'!E$7:E$9*(LEFT('表九之二（需明确收支对象级次的录入表）'!$B$7:$B$9,LEN($A275))=$A275))+SUMPRODUCT('表九之三（其它收支录入表）'!E$6:E$282*(LEFT('表九之三（其它收支录入表）'!$B$6:$B$282,LEN($A275))=$A275))</f>
        <v>0</v>
      </c>
      <c r="E275" s="168">
        <f>SUMPRODUCT('表九之二（需明确收支对象级次的录入表）'!$I$7:$I$9*(LEFT('表九之二（需明确收支对象级次的录入表）'!$B$7:$B$9,LEN($A275))=$A275))+SUMPRODUCT('表九之三（其它收支录入表）'!F$6:F$282*(LEFT('表九之三（其它收支录入表）'!$B$6:$B$282,LEN($A275))=$A275))</f>
        <v>0</v>
      </c>
      <c r="F275" s="228" t="str">
        <f t="shared" si="21"/>
        <v/>
      </c>
      <c r="G275" s="228" t="str">
        <f t="shared" si="22"/>
        <v/>
      </c>
      <c r="H275" s="140" t="s">
        <v>13902</v>
      </c>
      <c r="I275" s="140" t="s">
        <v>13903</v>
      </c>
      <c r="J275" s="166">
        <f>SUMPRODUCT('表九之二（需明确收支对象级次的录入表）'!D$7:D$9*(LEFT('表九之二（需明确收支对象级次的录入表）'!$B$7:$B$9,LEN($H275))=$H275))+SUMPRODUCT('表九之三（其它收支录入表）'!D$6:D$282*(LEFT('表九之三（其它收支录入表）'!$B$6:$B$282,LEN($H275))=$H275))</f>
        <v>0</v>
      </c>
      <c r="K275" s="166">
        <f>SUMPRODUCT('表九之二（需明确收支对象级次的录入表）'!E$7:E$9*(LEFT('表九之二（需明确收支对象级次的录入表）'!$B$7:$B$9,LEN($H275))=$H275))+SUMPRODUCT('表九之三（其它收支录入表）'!E$6:E$282*(LEFT('表九之三（其它收支录入表）'!$B$6:$B$282,LEN($H275))=$H275))</f>
        <v>0</v>
      </c>
      <c r="L275" s="166">
        <f>SUMPRODUCT('表九之二（需明确收支对象级次的录入表）'!I$7:I$9*(LEFT('表九之二（需明确收支对象级次的录入表）'!$B$7:$B$9,LEN($H275))=$H275))+SUMPRODUCT('表九之三（其它收支录入表）'!F$6:F$282*(LEFT('表九之三（其它收支录入表）'!$B$6:$B$282,LEN($H275))=$H275))</f>
        <v>0</v>
      </c>
      <c r="M275" s="167" t="str">
        <f t="shared" si="23"/>
        <v/>
      </c>
      <c r="N275" s="167" t="str">
        <f t="shared" si="24"/>
        <v/>
      </c>
    </row>
    <row r="276" ht="17.1" customHeight="1" spans="1:14">
      <c r="A276" s="140" t="s">
        <v>13904</v>
      </c>
      <c r="B276" s="140" t="s">
        <v>13905</v>
      </c>
      <c r="C276" s="229">
        <f>SUMPRODUCT('表九之二（需明确收支对象级次的录入表）'!D$7:D$9*(LEFT('表九之二（需明确收支对象级次的录入表）'!$B$7:$B$9,LEN($A276))=$A276))+SUMPRODUCT('表九之三（其它收支录入表）'!D$6:D$282*(LEFT('表九之三（其它收支录入表）'!$B$6:$B$282,LEN($A276))=$A276))</f>
        <v>0</v>
      </c>
      <c r="D276" s="229">
        <f>SUMPRODUCT('表九之二（需明确收支对象级次的录入表）'!E$7:E$9*(LEFT('表九之二（需明确收支对象级次的录入表）'!$B$7:$B$9,LEN($A276))=$A276))+SUMPRODUCT('表九之三（其它收支录入表）'!E$6:E$282*(LEFT('表九之三（其它收支录入表）'!$B$6:$B$282,LEN($A276))=$A276))</f>
        <v>0</v>
      </c>
      <c r="E276" s="229">
        <f>SUMPRODUCT('表九之二（需明确收支对象级次的录入表）'!$I$7:$I$9*(LEFT('表九之二（需明确收支对象级次的录入表）'!$B$7:$B$9,LEN($A276))=$A276))+SUMPRODUCT('表九之三（其它收支录入表）'!F$6:F$282*(LEFT('表九之三（其它收支录入表）'!$B$6:$B$282,LEN($A276))=$A276))</f>
        <v>0</v>
      </c>
      <c r="F276" s="228" t="str">
        <f t="shared" si="21"/>
        <v/>
      </c>
      <c r="G276" s="228" t="str">
        <f t="shared" si="22"/>
        <v/>
      </c>
      <c r="H276" s="140" t="s">
        <v>12174</v>
      </c>
      <c r="I276" s="140" t="s">
        <v>13906</v>
      </c>
      <c r="J276" s="168">
        <f>SUMPRODUCT('表九之二（需明确收支对象级次的录入表）'!D$7:D$9*(LEFT('表九之二（需明确收支对象级次的录入表）'!$B$7:$B$9,LEN($H276))=$H276))+SUMPRODUCT('表九之三（其它收支录入表）'!D$6:D$282*(LEFT('表九之三（其它收支录入表）'!$B$6:$B$282,LEN($H276))=$H276))</f>
        <v>0</v>
      </c>
      <c r="K276" s="168">
        <f>SUMPRODUCT('表九之二（需明确收支对象级次的录入表）'!E$7:E$9*(LEFT('表九之二（需明确收支对象级次的录入表）'!$B$7:$B$9,LEN($H276))=$H276))+SUMPRODUCT('表九之三（其它收支录入表）'!E$6:E$282*(LEFT('表九之三（其它收支录入表）'!$B$6:$B$282,LEN($H276))=$H276))</f>
        <v>877</v>
      </c>
      <c r="L276" s="168">
        <f>SUMPRODUCT('表九之二（需明确收支对象级次的录入表）'!I$7:I$9*(LEFT('表九之二（需明确收支对象级次的录入表）'!$B$7:$B$9,LEN($H276))=$H276))+SUMPRODUCT('表九之三（其它收支录入表）'!F$6:F$282*(LEFT('表九之三（其它收支录入表）'!$B$6:$B$282,LEN($H276))=$H276))</f>
        <v>0</v>
      </c>
      <c r="M276" s="167" t="str">
        <f t="shared" si="23"/>
        <v/>
      </c>
      <c r="N276" s="167">
        <f t="shared" si="24"/>
        <v>0</v>
      </c>
    </row>
    <row r="277" ht="17.1" customHeight="1" spans="1:14">
      <c r="A277" s="140"/>
      <c r="B277" s="140"/>
      <c r="C277" s="215"/>
      <c r="D277" s="169"/>
      <c r="E277" s="169"/>
      <c r="F277" s="230"/>
      <c r="G277" s="230"/>
      <c r="H277" s="140" t="s">
        <v>13907</v>
      </c>
      <c r="I277" s="140" t="s">
        <v>13908</v>
      </c>
      <c r="J277" s="166">
        <f>SUMPRODUCT('表九之二（需明确收支对象级次的录入表）'!D$7:D$9*(LEFT('表九之二（需明确收支对象级次的录入表）'!$B$7:$B$9,LEN($H277))=$H277))+SUMPRODUCT('表九之三（其它收支录入表）'!D$6:D$282*(LEFT('表九之三（其它收支录入表）'!$B$6:$B$282,LEN($H277))=$H277))</f>
        <v>0</v>
      </c>
      <c r="K277" s="166">
        <f>SUMPRODUCT('表九之二（需明确收支对象级次的录入表）'!E$7:E$9*(LEFT('表九之二（需明确收支对象级次的录入表）'!$B$7:$B$9,LEN($H277))=$H277))+SUMPRODUCT('表九之三（其它收支录入表）'!E$6:E$282*(LEFT('表九之三（其它收支录入表）'!$B$6:$B$282,LEN($H277))=$H277))</f>
        <v>877</v>
      </c>
      <c r="L277" s="166">
        <f>SUMPRODUCT('表九之二（需明确收支对象级次的录入表）'!I$7:I$9*(LEFT('表九之二（需明确收支对象级次的录入表）'!$B$7:$B$9,LEN($H277))=$H277))+SUMPRODUCT('表九之三（其它收支录入表）'!F$6:F$282*(LEFT('表九之三（其它收支录入表）'!$B$6:$B$282,LEN($H277))=$H277))</f>
        <v>0</v>
      </c>
      <c r="M277" s="167" t="str">
        <f t="shared" si="23"/>
        <v/>
      </c>
      <c r="N277" s="167">
        <f t="shared" si="24"/>
        <v>0</v>
      </c>
    </row>
    <row r="278" ht="17.1" customHeight="1" spans="1:14">
      <c r="A278" s="140" t="s">
        <v>12032</v>
      </c>
      <c r="B278" s="140" t="s">
        <v>13909</v>
      </c>
      <c r="C278" s="223">
        <f>SUMPRODUCT('表九之二（需明确收支对象级次的录入表）'!D$7:D$9*(LEFT('表九之二（需明确收支对象级次的录入表）'!$B$7:$B$9,LEN($A278))=$A278))+SUMPRODUCT('表九之三（其它收支录入表）'!D$6:D$282*(LEFT('表九之三（其它收支录入表）'!$B$6:$B$282,LEN($A278))=$A278))</f>
        <v>25814</v>
      </c>
      <c r="D278" s="168">
        <f>SUMPRODUCT('表九之二（需明确收支对象级次的录入表）'!E$7:E$9*(LEFT('表九之二（需明确收支对象级次的录入表）'!$B$7:$B$9,LEN($A278))=$A278))+SUMPRODUCT('表九之三（其它收支录入表）'!E$6:E$282*(LEFT('表九之三（其它收支录入表）'!$B$6:$B$282,LEN($A278))=$A278))</f>
        <v>1225862</v>
      </c>
      <c r="E278" s="168">
        <f>SUMPRODUCT('表九之二（需明确收支对象级次的录入表）'!$I$7:$I$9*(LEFT('表九之二（需明确收支对象级次的录入表）'!$B$7:$B$9,LEN($A278))=$A278))+SUMPRODUCT('表九之三（其它收支录入表）'!F$6:F$282*(LEFT('表九之三（其它收支录入表）'!$B$6:$B$282,LEN($A278))=$A278))</f>
        <v>132363</v>
      </c>
      <c r="F278" s="228">
        <f t="shared" ref="F278:F288" si="25">IFERROR($E278/C278,"")</f>
        <v>5.12756643681723</v>
      </c>
      <c r="G278" s="228">
        <f t="shared" ref="G278:G288" si="26">IFERROR($E278/D278,"")</f>
        <v>0.107975449112543</v>
      </c>
      <c r="H278" s="140" t="s">
        <v>12186</v>
      </c>
      <c r="I278" s="140" t="s">
        <v>12187</v>
      </c>
      <c r="J278" s="168">
        <f>SUMPRODUCT('表九之二（需明确收支对象级次的录入表）'!D$7:D$9*(LEFT('表九之二（需明确收支对象级次的录入表）'!$B$7:$B$9,LEN($H278))=$H278))+SUMPRODUCT('表九之三（其它收支录入表）'!D$6:D$282*(LEFT('表九之三（其它收支录入表）'!$B$6:$B$282,LEN($H278))=$H278))</f>
        <v>7000</v>
      </c>
      <c r="K278" s="168">
        <f>SUMPRODUCT('表九之二（需明确收支对象级次的录入表）'!E$7:E$9*(LEFT('表九之二（需明确收支对象级次的录入表）'!$B$7:$B$9,LEN($H278))=$H278))+SUMPRODUCT('表九之三（其它收支录入表）'!E$6:E$282*(LEFT('表九之三（其它收支录入表）'!$B$6:$B$282,LEN($H278))=$H278))</f>
        <v>16241</v>
      </c>
      <c r="L278" s="168">
        <f>SUMPRODUCT('表九之二（需明确收支对象级次的录入表）'!I$7:I$9*(LEFT('表九之二（需明确收支对象级次的录入表）'!$B$7:$B$9,LEN($H278))=$H278))+SUMPRODUCT('表九之三（其它收支录入表）'!F$6:F$282*(LEFT('表九之三（其它收支录入表）'!$B$6:$B$282,LEN($H278))=$H278))</f>
        <v>64125</v>
      </c>
      <c r="M278" s="167">
        <f t="shared" si="23"/>
        <v>9.16071428571429</v>
      </c>
      <c r="N278" s="167">
        <f t="shared" si="24"/>
        <v>3.94834061941999</v>
      </c>
    </row>
    <row r="279" ht="17.1" customHeight="1" spans="1:14">
      <c r="A279" s="140" t="s">
        <v>13910</v>
      </c>
      <c r="B279" s="140" t="s">
        <v>13911</v>
      </c>
      <c r="C279" s="229">
        <f>SUMPRODUCT('表九之二（需明确收支对象级次的录入表）'!D$7:D$9*(LEFT('表九之二（需明确收支对象级次的录入表）'!$B$7:$B$9,LEN($A279))=$A279))+SUMPRODUCT('表九之三（其它收支录入表）'!D$6:D$282*(LEFT('表九之三（其它收支录入表）'!$B$6:$B$282,LEN($A279))=$A279))</f>
        <v>4310</v>
      </c>
      <c r="D279" s="229">
        <f>SUMPRODUCT('表九之二（需明确收支对象级次的录入表）'!E$7:E$9*(LEFT('表九之二（需明确收支对象级次的录入表）'!$B$7:$B$9,LEN($A279))=$A279))+SUMPRODUCT('表九之三（其它收支录入表）'!E$6:E$282*(LEFT('表九之三（其它收支录入表）'!$B$6:$B$282,LEN($A279))=$A279))</f>
        <v>-6524</v>
      </c>
      <c r="E279" s="229">
        <f>SUMPRODUCT('表九之二（需明确收支对象级次的录入表）'!$I$7:$I$9*(LEFT('表九之二（需明确收支对象级次的录入表）'!$B$7:$B$9,LEN($A279))=$A279))+SUMPRODUCT('表九之三（其它收支录入表）'!F$6:F$282*(LEFT('表九之三（其它收支录入表）'!$B$6:$B$282,LEN($A279))=$A279))</f>
        <v>0</v>
      </c>
      <c r="F279" s="228">
        <f t="shared" si="25"/>
        <v>0</v>
      </c>
      <c r="G279" s="228">
        <f t="shared" si="26"/>
        <v>0</v>
      </c>
      <c r="H279" s="140" t="s">
        <v>13912</v>
      </c>
      <c r="I279" s="140" t="s">
        <v>13913</v>
      </c>
      <c r="J279" s="166">
        <f>SUMPRODUCT('表九之二（需明确收支对象级次的录入表）'!D$7:D$9*(LEFT('表九之二（需明确收支对象级次的录入表）'!$B$7:$B$9,LEN($H279))=$H279))+SUMPRODUCT('表九之三（其它收支录入表）'!D$6:D$282*(LEFT('表九之三（其它收支录入表）'!$B$6:$B$282,LEN($H279))=$H279))</f>
        <v>7000</v>
      </c>
      <c r="K279" s="166">
        <f>SUMPRODUCT('表九之二（需明确收支对象级次的录入表）'!E$7:E$9*(LEFT('表九之二（需明确收支对象级次的录入表）'!$B$7:$B$9,LEN($H279))=$H279))+SUMPRODUCT('表九之三（其它收支录入表）'!E$6:E$282*(LEFT('表九之三（其它收支录入表）'!$B$6:$B$282,LEN($H279))=$H279))</f>
        <v>16241</v>
      </c>
      <c r="L279" s="166">
        <f>SUMPRODUCT('表九之二（需明确收支对象级次的录入表）'!I$7:I$9*(LEFT('表九之二（需明确收支对象级次的录入表）'!$B$7:$B$9,LEN($H279))=$H279))+SUMPRODUCT('表九之三（其它收支录入表）'!F$6:F$282*(LEFT('表九之三（其它收支录入表）'!$B$6:$B$282,LEN($H279))=$H279))</f>
        <v>64125</v>
      </c>
      <c r="M279" s="167">
        <f t="shared" si="23"/>
        <v>9.16071428571429</v>
      </c>
      <c r="N279" s="167">
        <f t="shared" si="24"/>
        <v>3.94834061941999</v>
      </c>
    </row>
    <row r="280" ht="17.1" customHeight="1" spans="1:14">
      <c r="A280" s="140" t="s">
        <v>12172</v>
      </c>
      <c r="B280" s="140" t="s">
        <v>13914</v>
      </c>
      <c r="C280" s="223">
        <f>SUMPRODUCT('表九之二（需明确收支对象级次的录入表）'!D$7:D$9*(LEFT('表九之二（需明确收支对象级次的录入表）'!$B$7:$B$9,LEN($A280))=$A280))+SUMPRODUCT('表九之三（其它收支录入表）'!D$6:D$282*(LEFT('表九之三（其它收支录入表）'!$B$6:$B$282,LEN($A280))=$A280))</f>
        <v>0</v>
      </c>
      <c r="D280" s="168">
        <f>SUMPRODUCT('表九之二（需明确收支对象级次的录入表）'!E$7:E$9*(LEFT('表九之二（需明确收支对象级次的录入表）'!$B$7:$B$9,LEN($A280))=$A280))+SUMPRODUCT('表九之三（其它收支录入表）'!E$6:E$282*(LEFT('表九之三（其它收支录入表）'!$B$6:$B$282,LEN($A280))=$A280))</f>
        <v>0</v>
      </c>
      <c r="E280" s="168">
        <f>SUMPRODUCT('表九之二（需明确收支对象级次的录入表）'!$I$7:$I$9*(LEFT('表九之二（需明确收支对象级次的录入表）'!$B$7:$B$9,LEN($A280))=$A280))+SUMPRODUCT('表九之三（其它收支录入表）'!F$6:F$282*(LEFT('表九之三（其它收支录入表）'!$B$6:$B$282,LEN($A280))=$A280))</f>
        <v>0</v>
      </c>
      <c r="F280" s="228" t="str">
        <f t="shared" si="25"/>
        <v/>
      </c>
      <c r="G280" s="228" t="str">
        <f t="shared" si="26"/>
        <v/>
      </c>
      <c r="H280" s="140" t="s">
        <v>12192</v>
      </c>
      <c r="I280" s="140" t="s">
        <v>12193</v>
      </c>
      <c r="J280" s="168">
        <f>SUMPRODUCT('表九之二（需明确收支对象级次的录入表）'!D$7:D$9*(LEFT('表九之二（需明确收支对象级次的录入表）'!$B$7:$B$9,LEN($H280))=$H280))+SUMPRODUCT('表九之三（其它收支录入表）'!D$6:D$282*(LEFT('表九之三（其它收支录入表）'!$B$6:$B$282,LEN($H280))=$H280))</f>
        <v>25814</v>
      </c>
      <c r="K280" s="168">
        <f>SUMPRODUCT('表九之二（需明确收支对象级次的录入表）'!E$7:E$9*(LEFT('表九之二（需明确收支对象级次的录入表）'!$B$7:$B$9,LEN($H280))=$H280))+SUMPRODUCT('表九之三（其它收支录入表）'!E$6:E$282*(LEFT('表九之三（其它收支录入表）'!$B$6:$B$282,LEN($H280))=$H280))</f>
        <v>132363</v>
      </c>
      <c r="L280" s="168">
        <f>SUMPRODUCT('表九之二（需明确收支对象级次的录入表）'!I$7:I$9*(LEFT('表九之二（需明确收支对象级次的录入表）'!$B$7:$B$9,LEN($H280))=$H280))+SUMPRODUCT('表九之三（其它收支录入表）'!F$6:F$282*(LEFT('表九之三（其它收支录入表）'!$B$6:$B$282,LEN($H280))=$H280))</f>
        <v>132363</v>
      </c>
      <c r="M280" s="167">
        <f t="shared" si="23"/>
        <v>5.12756643681723</v>
      </c>
      <c r="N280" s="167">
        <f t="shared" si="24"/>
        <v>1</v>
      </c>
    </row>
    <row r="281" ht="17.1" customHeight="1" spans="1:14">
      <c r="A281" s="140" t="s">
        <v>13915</v>
      </c>
      <c r="B281" s="140" t="s">
        <v>13916</v>
      </c>
      <c r="C281" s="229">
        <f>SUMPRODUCT('表九之二（需明确收支对象级次的录入表）'!D$7:D$9*(LEFT('表九之二（需明确收支对象级次的录入表）'!$B$7:$B$9,LEN($A281))=$A281))+SUMPRODUCT('表九之三（其它收支录入表）'!D$6:D$282*(LEFT('表九之三（其它收支录入表）'!$B$6:$B$282,LEN($A281))=$A281))</f>
        <v>0</v>
      </c>
      <c r="D281" s="229">
        <f>SUMPRODUCT('表九之二（需明确收支对象级次的录入表）'!E$7:E$9*(LEFT('表九之二（需明确收支对象级次的录入表）'!$B$7:$B$9,LEN($A281))=$A281))+SUMPRODUCT('表九之三（其它收支录入表）'!E$6:E$282*(LEFT('表九之三（其它收支录入表）'!$B$6:$B$282,LEN($A281))=$A281))</f>
        <v>0</v>
      </c>
      <c r="E281" s="229">
        <f>SUMPRODUCT('表九之二（需明确收支对象级次的录入表）'!$I$7:$I$9*(LEFT('表九之二（需明确收支对象级次的录入表）'!$B$7:$B$9,LEN($A281))=$A281))+SUMPRODUCT('表九之三（其它收支录入表）'!F$6:F$282*(LEFT('表九之三（其它收支录入表）'!$B$6:$B$282,LEN($A281))=$A281))</f>
        <v>0</v>
      </c>
      <c r="F281" s="228" t="str">
        <f t="shared" si="25"/>
        <v/>
      </c>
      <c r="G281" s="228" t="str">
        <f t="shared" si="26"/>
        <v/>
      </c>
      <c r="H281" s="140" t="s">
        <v>13917</v>
      </c>
      <c r="I281" s="140" t="s">
        <v>13918</v>
      </c>
      <c r="J281" s="166">
        <f>SUMPRODUCT('表九之二（需明确收支对象级次的录入表）'!D$7:D$9*(LEFT('表九之二（需明确收支对象级次的录入表）'!$B$7:$B$9,LEN($H281))=$H281))+SUMPRODUCT('表九之三（其它收支录入表）'!D$6:D$282*(LEFT('表九之三（其它收支录入表）'!$B$6:$B$282,LEN($H281))=$H281))</f>
        <v>25814</v>
      </c>
      <c r="K281" s="166">
        <f>SUMPRODUCT('表九之二（需明确收支对象级次的录入表）'!E$7:E$9*(LEFT('表九之二（需明确收支对象级次的录入表）'!$B$7:$B$9,LEN($H281))=$H281))+SUMPRODUCT('表九之三（其它收支录入表）'!E$6:E$282*(LEFT('表九之三（其它收支录入表）'!$B$6:$B$282,LEN($H281))=$H281))</f>
        <v>132363</v>
      </c>
      <c r="L281" s="166">
        <f>SUMPRODUCT('表九之二（需明确收支对象级次的录入表）'!I$7:I$9*(LEFT('表九之二（需明确收支对象级次的录入表）'!$B$7:$B$9,LEN($H281))=$H281))+SUMPRODUCT('表九之三（其它收支录入表）'!F$6:F$282*(LEFT('表九之三（其它收支录入表）'!$B$6:$B$282,LEN($H281))=$H281))</f>
        <v>132363</v>
      </c>
      <c r="M281" s="167">
        <f t="shared" si="23"/>
        <v>5.12756643681723</v>
      </c>
      <c r="N281" s="167">
        <f t="shared" si="24"/>
        <v>1</v>
      </c>
    </row>
    <row r="282" ht="17.1" customHeight="1" spans="1:14">
      <c r="A282" s="140" t="s">
        <v>12184</v>
      </c>
      <c r="B282" s="140" t="s">
        <v>13919</v>
      </c>
      <c r="C282" s="223">
        <f>SUMPRODUCT('表九之二（需明确收支对象级次的录入表）'!D$7:D$9*(LEFT('表九之二（需明确收支对象级次的录入表）'!$B$7:$B$9,LEN($A282))=$A282))+SUMPRODUCT('表九之三（其它收支录入表）'!D$6:D$282*(LEFT('表九之三（其它收支录入表）'!$B$6:$B$282,LEN($A282))=$A282))</f>
        <v>21504</v>
      </c>
      <c r="D282" s="168">
        <f>SUMPRODUCT('表九之二（需明确收支对象级次的录入表）'!E$7:E$9*(LEFT('表九之二（需明确收支对象级次的录入表）'!$B$7:$B$9,LEN($A282))=$A282))+SUMPRODUCT('表九之三（其它收支录入表）'!E$6:E$282*(LEFT('表九之三（其它收支录入表）'!$B$6:$B$282,LEN($A282))=$A282))</f>
        <v>21504</v>
      </c>
      <c r="E282" s="168">
        <f>SUMPRODUCT('表九之二（需明确收支对象级次的录入表）'!$I$7:$I$9*(LEFT('表九之二（需明确收支对象级次的录入表）'!$B$7:$B$9,LEN($A282))=$A282))+SUMPRODUCT('表九之三（其它收支录入表）'!F$6:F$282*(LEFT('表九之三（其它收支录入表）'!$B$6:$B$282,LEN($A282))=$A282))</f>
        <v>132363</v>
      </c>
      <c r="F282" s="228">
        <f t="shared" si="25"/>
        <v>6.1552734375</v>
      </c>
      <c r="G282" s="228">
        <f t="shared" si="26"/>
        <v>6.1552734375</v>
      </c>
      <c r="H282" s="140" t="s">
        <v>12198</v>
      </c>
      <c r="I282" s="140" t="s">
        <v>12199</v>
      </c>
      <c r="J282" s="166">
        <f>SUMPRODUCT('表九之二（需明确收支对象级次的录入表）'!D$7:D$9*(LEFT('表九之二（需明确收支对象级次的录入表）'!$B$7:$B$9,LEN($H282))=$H282))+SUMPRODUCT('表九之三（其它收支录入表）'!D$6:D$282*(LEFT('表九之三（其它收支录入表）'!$B$6:$B$282,LEN($H282))=$H282))</f>
        <v>0</v>
      </c>
      <c r="K282" s="166">
        <f>SUMPRODUCT('表九之二（需明确收支对象级次的录入表）'!E$7:E$9*(LEFT('表九之二（需明确收支对象级次的录入表）'!$B$7:$B$9,LEN($H282))=$H282))+SUMPRODUCT('表九之三（其它收支录入表）'!E$6:E$282*(LEFT('表九之三（其它收支录入表）'!$B$6:$B$282,LEN($H282))=$H282))</f>
        <v>0</v>
      </c>
      <c r="L282" s="166">
        <f>SUMPRODUCT('表九之二（需明确收支对象级次的录入表）'!I$7:I$9*(LEFT('表九之二（需明确收支对象级次的录入表）'!$B$7:$B$9,LEN($H282))=$H282))+SUMPRODUCT('表九之三（其它收支录入表）'!F$6:F$282*(LEFT('表九之三（其它收支录入表）'!$B$6:$B$282,LEN($H282))=$H282))</f>
        <v>0</v>
      </c>
      <c r="M282" s="167" t="str">
        <f t="shared" si="23"/>
        <v/>
      </c>
      <c r="N282" s="167" t="str">
        <f t="shared" si="24"/>
        <v/>
      </c>
    </row>
    <row r="283" ht="17.1" customHeight="1" spans="1:14">
      <c r="A283" s="140" t="s">
        <v>13920</v>
      </c>
      <c r="B283" s="140" t="s">
        <v>13921</v>
      </c>
      <c r="C283" s="229">
        <f>SUMPRODUCT('表九之二（需明确收支对象级次的录入表）'!D$7:D$9*(LEFT('表九之二（需明确收支对象级次的录入表）'!$B$7:$B$9,LEN($A283))=$A283))+SUMPRODUCT('表九之三（其它收支录入表）'!D$6:D$282*(LEFT('表九之三（其它收支录入表）'!$B$6:$B$282,LEN($A283))=$A283))</f>
        <v>21504</v>
      </c>
      <c r="D283" s="229">
        <f>SUMPRODUCT('表九之二（需明确收支对象级次的录入表）'!E$7:E$9*(LEFT('表九之二（需明确收支对象级次的录入表）'!$B$7:$B$9,LEN($A283))=$A283))+SUMPRODUCT('表九之三（其它收支录入表）'!E$6:E$282*(LEFT('表九之三（其它收支录入表）'!$B$6:$B$282,LEN($A283))=$A283))</f>
        <v>21504</v>
      </c>
      <c r="E283" s="229">
        <f>SUMPRODUCT('表九之二（需明确收支对象级次的录入表）'!$I$7:$I$9*(LEFT('表九之二（需明确收支对象级次的录入表）'!$B$7:$B$9,LEN($A283))=$A283))+SUMPRODUCT('表九之三（其它收支录入表）'!F$6:F$282*(LEFT('表九之三（其它收支录入表）'!$B$6:$B$282,LEN($A283))=$A283))</f>
        <v>132363</v>
      </c>
      <c r="F283" s="228">
        <f t="shared" si="25"/>
        <v>6.1552734375</v>
      </c>
      <c r="G283" s="228">
        <f t="shared" si="26"/>
        <v>6.1552734375</v>
      </c>
      <c r="H283" s="140"/>
      <c r="I283" s="140"/>
      <c r="J283" s="215"/>
      <c r="K283" s="169"/>
      <c r="L283" s="169"/>
      <c r="M283" s="235"/>
      <c r="N283" s="235"/>
    </row>
    <row r="284" ht="17.1" customHeight="1" spans="1:14">
      <c r="A284" s="140" t="s">
        <v>12196</v>
      </c>
      <c r="B284" s="140" t="s">
        <v>13922</v>
      </c>
      <c r="C284" s="223">
        <f>SUMPRODUCT('表九之二（需明确收支对象级次的录入表）'!D$7:D$9*(LEFT('表九之二（需明确收支对象级次的录入表）'!$B$7:$B$9,LEN($A284))=$A284))+SUMPRODUCT('表九之三（其它收支录入表）'!D$6:D$282*(LEFT('表九之三（其它收支录入表）'!$B$6:$B$282,LEN($A284))=$A284))</f>
        <v>0</v>
      </c>
      <c r="D284" s="168">
        <f>SUMPRODUCT('表九之二（需明确收支对象级次的录入表）'!E$7:E$9*(LEFT('表九之二（需明确收支对象级次的录入表）'!$B$7:$B$9,LEN($A284))=$A284))+SUMPRODUCT('表九之三（其它收支录入表）'!E$6:E$282*(LEFT('表九之三（其它收支录入表）'!$B$6:$B$282,LEN($A284))=$A284))</f>
        <v>256169</v>
      </c>
      <c r="E284" s="168">
        <f>SUMPRODUCT('表九之二（需明确收支对象级次的录入表）'!$I$7:$I$9*(LEFT('表九之二（需明确收支对象级次的录入表）'!$B$7:$B$9,LEN($A284))=$A284))+SUMPRODUCT('表九之三（其它收支录入表）'!F$6:F$282*(LEFT('表九之三（其它收支录入表）'!$B$6:$B$282,LEN($A284))=$A284))</f>
        <v>0</v>
      </c>
      <c r="F284" s="228" t="str">
        <f t="shared" si="25"/>
        <v/>
      </c>
      <c r="G284" s="228">
        <f t="shared" si="26"/>
        <v>0</v>
      </c>
      <c r="H284" s="140"/>
      <c r="I284" s="140"/>
      <c r="J284" s="215"/>
      <c r="K284" s="169"/>
      <c r="L284" s="169"/>
      <c r="M284" s="235"/>
      <c r="N284" s="235"/>
    </row>
    <row r="285" ht="17.1" customHeight="1" spans="1:14">
      <c r="A285" s="140" t="s">
        <v>13923</v>
      </c>
      <c r="B285" s="140" t="s">
        <v>13924</v>
      </c>
      <c r="C285" s="223">
        <f>SUMPRODUCT('表九之二（需明确收支对象级次的录入表）'!D$7:D$9*(LEFT('表九之二（需明确收支对象级次的录入表）'!$B$7:$B$9,LEN($A285))=$A285))+SUMPRODUCT('表九之三（其它收支录入表）'!D$6:D$282*(LEFT('表九之三（其它收支录入表）'!$B$6:$B$282,LEN($A285))=$A285))</f>
        <v>0</v>
      </c>
      <c r="D285" s="168">
        <f>SUMPRODUCT('表九之二（需明确收支对象级次的录入表）'!E$7:E$9*(LEFT('表九之二（需明确收支对象级次的录入表）'!$B$7:$B$9,LEN($A285))=$A285))+SUMPRODUCT('表九之三（其它收支录入表）'!E$6:E$282*(LEFT('表九之三（其它收支录入表）'!$B$6:$B$282,LEN($A285))=$A285))</f>
        <v>256169</v>
      </c>
      <c r="E285" s="168">
        <f>SUMPRODUCT('表九之二（需明确收支对象级次的录入表）'!$I$7:$I$9*(LEFT('表九之二（需明确收支对象级次的录入表）'!$B$7:$B$9,LEN($A285))=$A285))+SUMPRODUCT('表九之三（其它收支录入表）'!F$6:F$282*(LEFT('表九之三（其它收支录入表）'!$B$6:$B$282,LEN($A285))=$A285))</f>
        <v>0</v>
      </c>
      <c r="F285" s="228" t="str">
        <f t="shared" si="25"/>
        <v/>
      </c>
      <c r="G285" s="228">
        <f t="shared" si="26"/>
        <v>0</v>
      </c>
      <c r="H285" s="140"/>
      <c r="I285" s="140"/>
      <c r="J285" s="215"/>
      <c r="K285" s="169"/>
      <c r="L285" s="169"/>
      <c r="M285" s="235"/>
      <c r="N285" s="235"/>
    </row>
    <row r="286" ht="17.1" customHeight="1" spans="1:14">
      <c r="A286" s="140" t="s">
        <v>13925</v>
      </c>
      <c r="B286" s="140" t="s">
        <v>13926</v>
      </c>
      <c r="C286" s="229">
        <f>SUMPRODUCT('表九之二（需明确收支对象级次的录入表）'!D$7:D$9*(LEFT('表九之二（需明确收支对象级次的录入表）'!$B$7:$B$9,LEN($A286))=$A286))+SUMPRODUCT('表九之三（其它收支录入表）'!D$6:D$282*(LEFT('表九之三（其它收支录入表）'!$B$6:$B$282,LEN($A286))=$A286))</f>
        <v>0</v>
      </c>
      <c r="D286" s="229">
        <f>SUMPRODUCT('表九之二（需明确收支对象级次的录入表）'!E$7:E$9*(LEFT('表九之二（需明确收支对象级次的录入表）'!$B$7:$B$9,LEN($A286))=$A286))+SUMPRODUCT('表九之三（其它收支录入表）'!E$6:E$282*(LEFT('表九之三（其它收支录入表）'!$B$6:$B$282,LEN($A286))=$A286))</f>
        <v>256169</v>
      </c>
      <c r="E286" s="229">
        <f>SUMPRODUCT('表九之二（需明确收支对象级次的录入表）'!$I$7:$I$9*(LEFT('表九之二（需明确收支对象级次的录入表）'!$B$7:$B$9,LEN($A286))=$A286))+SUMPRODUCT('表九之三（其它收支录入表）'!F$6:F$282*(LEFT('表九之三（其它收支录入表）'!$B$6:$B$282,LEN($A286))=$A286))</f>
        <v>0</v>
      </c>
      <c r="F286" s="228" t="str">
        <f t="shared" si="25"/>
        <v/>
      </c>
      <c r="G286" s="228">
        <f t="shared" si="26"/>
        <v>0</v>
      </c>
      <c r="H286" s="140"/>
      <c r="I286" s="140"/>
      <c r="J286" s="215"/>
      <c r="K286" s="169"/>
      <c r="L286" s="169"/>
      <c r="M286" s="235"/>
      <c r="N286" s="235"/>
    </row>
    <row r="287" ht="17.1" customHeight="1" spans="1:14">
      <c r="A287" s="140" t="s">
        <v>12216</v>
      </c>
      <c r="B287" s="140" t="s">
        <v>13927</v>
      </c>
      <c r="C287" s="223">
        <f>SUMPRODUCT('表九之二（需明确收支对象级次的录入表）'!D$7:D$9*(LEFT('表九之二（需明确收支对象级次的录入表）'!$B$7:$B$9,LEN($A287))=$A287))+SUMPRODUCT('表九之三（其它收支录入表）'!D$6:D$282*(LEFT('表九之三（其它收支录入表）'!$B$6:$B$282,LEN($A287))=$A287))</f>
        <v>0</v>
      </c>
      <c r="D287" s="168">
        <f>SUMPRODUCT('表九之二（需明确收支对象级次的录入表）'!E$7:E$9*(LEFT('表九之二（需明确收支对象级次的录入表）'!$B$7:$B$9,LEN($A287))=$A287))+SUMPRODUCT('表九之三（其它收支录入表）'!E$6:E$282*(LEFT('表九之三（其它收支录入表）'!$B$6:$B$282,LEN($A287))=$A287))</f>
        <v>954713</v>
      </c>
      <c r="E287" s="168">
        <f>SUMPRODUCT('表九之二（需明确收支对象级次的录入表）'!$I$7:$I$9*(LEFT('表九之二（需明确收支对象级次的录入表）'!$B$7:$B$9,LEN($A287))=$A287))+SUMPRODUCT('表九之三（其它收支录入表）'!F$6:F$282*(LEFT('表九之三（其它收支录入表）'!$B$6:$B$282,LEN($A287))=$A287))</f>
        <v>0</v>
      </c>
      <c r="F287" s="228" t="str">
        <f t="shared" si="25"/>
        <v/>
      </c>
      <c r="G287" s="228">
        <f t="shared" si="26"/>
        <v>0</v>
      </c>
      <c r="H287" s="140" t="s">
        <v>12258</v>
      </c>
      <c r="I287" s="140" t="s">
        <v>12444</v>
      </c>
      <c r="J287" s="168">
        <f>SUMPRODUCT('表九之二（需明确收支对象级次的录入表）'!D$7:D$9*(LEFT('表九之二（需明确收支对象级次的录入表）'!$B$7:$B$9,LEN($H287))=$H287))+SUMPRODUCT('表九之三（其它收支录入表）'!D$6:D$282*(LEFT('表九之三（其它收支录入表）'!$B$6:$B$282,LEN($H287))=$H287))</f>
        <v>0</v>
      </c>
      <c r="K287" s="168">
        <f>SUMPRODUCT('表九之二（需明确收支对象级次的录入表）'!E$7:E$9*(LEFT('表九之二（需明确收支对象级次的录入表）'!$B$7:$B$9,LEN($H287))=$H287))+SUMPRODUCT('表九之三（其它收支录入表）'!E$6:E$282*(LEFT('表九之三（其它收支录入表）'!$B$6:$B$282,LEN($H287))=$H287))</f>
        <v>696714</v>
      </c>
      <c r="L287" s="168">
        <f>SUMPRODUCT('表九之二（需明确收支对象级次的录入表）'!I$7:I$9*(LEFT('表九之二（需明确收支对象级次的录入表）'!$B$7:$B$9,LEN($H287))=$H287))+SUMPRODUCT('表九之三（其它收支录入表）'!F$6:F$282*(LEFT('表九之三（其它收支录入表）'!$B$6:$B$282,LEN($H287))=$H287))</f>
        <v>0</v>
      </c>
      <c r="M287" s="167" t="str">
        <f t="shared" ref="M287:M288" si="27">IFERROR($L287/J287,"")</f>
        <v/>
      </c>
      <c r="N287" s="167">
        <f t="shared" ref="N287:N288" si="28">IFERROR($L287/K287,"")</f>
        <v>0</v>
      </c>
    </row>
    <row r="288" ht="17.1" customHeight="1" spans="1:14">
      <c r="A288" s="140" t="s">
        <v>13928</v>
      </c>
      <c r="B288" s="140" t="s">
        <v>13929</v>
      </c>
      <c r="C288" s="229">
        <f>SUMPRODUCT('表九之二（需明确收支对象级次的录入表）'!D$7:D$9*(LEFT('表九之二（需明确收支对象级次的录入表）'!$B$7:$B$9,LEN($A288))=$A288))+SUMPRODUCT('表九之三（其它收支录入表）'!D$6:D$282*(LEFT('表九之三（其它收支录入表）'!$B$6:$B$282,LEN($A288))=$A288))</f>
        <v>0</v>
      </c>
      <c r="D288" s="229">
        <f>SUMPRODUCT('表九之二（需明确收支对象级次的录入表）'!E$7:E$9*(LEFT('表九之二（需明确收支对象级次的录入表）'!$B$7:$B$9,LEN($A288))=$A288))+SUMPRODUCT('表九之三（其它收支录入表）'!E$6:E$282*(LEFT('表九之三（其它收支录入表）'!$B$6:$B$282,LEN($A288))=$A288))</f>
        <v>954713</v>
      </c>
      <c r="E288" s="229">
        <f>SUMPRODUCT('表九之二（需明确收支对象级次的录入表）'!$I$7:$I$9*(LEFT('表九之二（需明确收支对象级次的录入表）'!$B$7:$B$9,LEN($A288))=$A288))+SUMPRODUCT('表九之三（其它收支录入表）'!F$6:F$282*(LEFT('表九之三（其它收支录入表）'!$B$6:$B$282,LEN($A288))=$A288))</f>
        <v>0</v>
      </c>
      <c r="F288" s="228" t="str">
        <f t="shared" si="25"/>
        <v/>
      </c>
      <c r="G288" s="228">
        <f t="shared" si="26"/>
        <v>0</v>
      </c>
      <c r="H288" s="140" t="s">
        <v>13930</v>
      </c>
      <c r="I288" s="140" t="s">
        <v>13931</v>
      </c>
      <c r="J288" s="166">
        <f>SUMPRODUCT('表九之二（需明确收支对象级次的录入表）'!D$7:D$9*(LEFT('表九之二（需明确收支对象级次的录入表）'!$B$7:$B$9,LEN($H288))=$H288))+SUMPRODUCT('表九之三（其它收支录入表）'!D$6:D$282*(LEFT('表九之三（其它收支录入表）'!$B$6:$B$282,LEN($H288))=$H288))</f>
        <v>0</v>
      </c>
      <c r="K288" s="166">
        <f>SUMPRODUCT('表九之二（需明确收支对象级次的录入表）'!E$7:E$9*(LEFT('表九之二（需明确收支对象级次的录入表）'!$B$7:$B$9,LEN($H288))=$H288))+SUMPRODUCT('表九之三（其它收支录入表）'!E$6:E$282*(LEFT('表九之三（其它收支录入表）'!$B$6:$B$282,LEN($H288))=$H288))</f>
        <v>696714</v>
      </c>
      <c r="L288" s="166">
        <f>SUMPRODUCT('表九之二（需明确收支对象级次的录入表）'!I$7:I$9*(LEFT('表九之二（需明确收支对象级次的录入表）'!$B$7:$B$9,LEN($H288))=$H288))+SUMPRODUCT('表九之三（其它收支录入表）'!F$6:F$282*(LEFT('表九之三（其它收支录入表）'!$B$6:$B$282,LEN($H288))=$H288))</f>
        <v>0</v>
      </c>
      <c r="M288" s="167" t="str">
        <f t="shared" si="27"/>
        <v/>
      </c>
      <c r="N288" s="167">
        <f t="shared" si="28"/>
        <v>0</v>
      </c>
    </row>
    <row r="289" ht="17.1" customHeight="1" spans="1:14">
      <c r="A289" s="140"/>
      <c r="B289" s="140"/>
      <c r="C289" s="215"/>
      <c r="D289" s="169"/>
      <c r="E289" s="169"/>
      <c r="F289" s="230"/>
      <c r="G289" s="230"/>
      <c r="H289" s="140"/>
      <c r="I289" s="140"/>
      <c r="J289" s="215"/>
      <c r="K289" s="169"/>
      <c r="L289" s="169"/>
      <c r="M289" s="235"/>
      <c r="N289" s="235"/>
    </row>
    <row r="290" ht="17.1" customHeight="1" spans="1:14">
      <c r="A290" s="140"/>
      <c r="B290" s="234" t="s">
        <v>13932</v>
      </c>
      <c r="C290" s="223">
        <f>SUM(C272,C274,C278)</f>
        <v>473917</v>
      </c>
      <c r="D290" s="168">
        <f t="shared" ref="D290:E290" si="29">SUM(D272,D274,D278)</f>
        <v>1782611</v>
      </c>
      <c r="E290" s="168">
        <f t="shared" si="29"/>
        <v>836806</v>
      </c>
      <c r="F290" s="228">
        <f t="shared" ref="F290:G290" si="30">IFERROR($E290/C290,"")</f>
        <v>1.76572268983809</v>
      </c>
      <c r="G290" s="228">
        <f t="shared" si="30"/>
        <v>0.4694271492771</v>
      </c>
      <c r="H290" s="140"/>
      <c r="I290" s="234" t="s">
        <v>12445</v>
      </c>
      <c r="J290" s="223">
        <f>SUM(J272,J274,J287)</f>
        <v>473917</v>
      </c>
      <c r="K290" s="168">
        <f t="shared" ref="K290:L290" si="31">SUM(K272,K274,K287)</f>
        <v>1782611</v>
      </c>
      <c r="L290" s="168">
        <f t="shared" si="31"/>
        <v>836806</v>
      </c>
      <c r="M290" s="167">
        <f>IFERROR($L290/J290,"")</f>
        <v>1.76572268983809</v>
      </c>
      <c r="N290" s="167">
        <f>IFERROR($L290/K290,"")</f>
        <v>0.4694271492771</v>
      </c>
    </row>
    <row r="291" ht="32.1" customHeight="1" spans="3:8">
      <c r="C291" s="173">
        <f>IF(ABS(C290-J290)&gt;0,"请检查平衡！",0)</f>
        <v>0</v>
      </c>
      <c r="D291" s="173">
        <f>IF(ABS(D290-K290)&gt;0,"请检查平衡！",0)</f>
        <v>0</v>
      </c>
      <c r="E291" s="173">
        <f>IF(ABS(E290-L290)&gt;0,"请检查平衡！",0)</f>
        <v>0</v>
      </c>
      <c r="H291" s="182">
        <v>0</v>
      </c>
    </row>
  </sheetData>
  <sheetProtection algorithmName="SHA-512" hashValue="Tyqo/tDs68q8AFra10gzEvIACQm4gvJKo8/CSH/IK9hgVk8JBSUCcVL06FB9gcbGBVAEzIgqcd/wBbdGOZGWyQ==" saltValue="WzstJNS5phZA4El6V4D/8w==" spinCount="100000" sheet="1" autoFilter="0" objects="1" scenarios="1"/>
  <sortState ref="A8:B57">
    <sortCondition ref="A8:A57"/>
  </sortState>
  <mergeCells count="13">
    <mergeCell ref="A2:N2"/>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393700787401575" bottom="0.236220472440945" header="0.433070866141732" footer="0.17"/>
  <pageSetup paperSize="9" scale="54" fitToHeight="0" orientation="landscape" blackAndWhite="1"/>
  <headerFooter>
    <oddFooter>&amp;C&amp;P/&amp;N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showGridLines="0" showZeros="0" zoomScale="80" zoomScaleNormal="80" workbookViewId="0">
      <pane xSplit="4" ySplit="7" topLeftCell="E8" activePane="bottomRight" state="frozen"/>
      <selection/>
      <selection pane="topRight"/>
      <selection pane="bottomLeft"/>
      <selection pane="bottomRight" activeCell="F8" sqref="F8"/>
    </sheetView>
  </sheetViews>
  <sheetFormatPr defaultColWidth="8.775" defaultRowHeight="13.5"/>
  <cols>
    <col min="1" max="1" width="3.55833333333333" style="182" customWidth="1"/>
    <col min="2" max="2" width="9.88333333333333" style="182" customWidth="1"/>
    <col min="3" max="3" width="25.4416666666667" style="182" customWidth="1"/>
    <col min="4" max="9" width="10.775" style="182" customWidth="1"/>
    <col min="10" max="11" width="8.44166666666667" style="204" customWidth="1"/>
    <col min="12" max="16384" width="8.775" style="182"/>
  </cols>
  <sheetData>
    <row r="1" ht="14.25" spans="1:11">
      <c r="A1" s="184" t="s">
        <v>13933</v>
      </c>
      <c r="C1" s="185"/>
      <c r="D1" s="205"/>
      <c r="E1" s="205"/>
      <c r="F1" s="205"/>
      <c r="G1" s="205"/>
      <c r="H1" s="205"/>
      <c r="I1" s="205"/>
      <c r="J1" s="206"/>
      <c r="K1" s="206"/>
    </row>
    <row r="2" s="180" customFormat="1" ht="24" spans="1:11">
      <c r="A2" s="207" t="s">
        <v>13319</v>
      </c>
      <c r="B2" s="207"/>
      <c r="C2" s="207"/>
      <c r="D2" s="207"/>
      <c r="E2" s="207"/>
      <c r="F2" s="207"/>
      <c r="G2" s="207"/>
      <c r="H2" s="207"/>
      <c r="I2" s="207"/>
      <c r="J2" s="207"/>
      <c r="K2" s="207"/>
    </row>
    <row r="3" ht="14.25" customHeight="1" spans="11:11">
      <c r="K3" s="208" t="s">
        <v>9667</v>
      </c>
    </row>
    <row r="4" s="183" customFormat="1" ht="19.5" customHeight="1" spans="1:11">
      <c r="A4" s="24" t="s">
        <v>13934</v>
      </c>
      <c r="B4" s="24" t="s">
        <v>13322</v>
      </c>
      <c r="C4" s="24" t="s">
        <v>9668</v>
      </c>
      <c r="D4" s="24" t="s">
        <v>13323</v>
      </c>
      <c r="E4" s="24" t="s">
        <v>13309</v>
      </c>
      <c r="F4" s="24" t="s">
        <v>9671</v>
      </c>
      <c r="G4" s="24"/>
      <c r="H4" s="24"/>
      <c r="I4" s="24"/>
      <c r="J4" s="24"/>
      <c r="K4" s="24"/>
    </row>
    <row r="5" s="183" customFormat="1" ht="19.5" customHeight="1" spans="1:11">
      <c r="A5" s="24"/>
      <c r="B5" s="24"/>
      <c r="C5" s="24"/>
      <c r="D5" s="24"/>
      <c r="E5" s="24"/>
      <c r="F5" s="218" t="s">
        <v>13935</v>
      </c>
      <c r="G5" s="19"/>
      <c r="H5" s="20"/>
      <c r="I5" s="24" t="s">
        <v>13936</v>
      </c>
      <c r="J5" s="221" t="s">
        <v>13310</v>
      </c>
      <c r="K5" s="221" t="s">
        <v>13311</v>
      </c>
    </row>
    <row r="6" s="183" customFormat="1" ht="60" customHeight="1" spans="1:11">
      <c r="A6" s="24"/>
      <c r="B6" s="24"/>
      <c r="C6" s="24"/>
      <c r="D6" s="24"/>
      <c r="E6" s="24"/>
      <c r="F6" s="24" t="s">
        <v>13937</v>
      </c>
      <c r="G6" s="24" t="s">
        <v>13938</v>
      </c>
      <c r="H6" s="24" t="s">
        <v>13939</v>
      </c>
      <c r="I6" s="24"/>
      <c r="J6" s="222"/>
      <c r="K6" s="222"/>
    </row>
    <row r="7" ht="29.4" customHeight="1" spans="1:11">
      <c r="A7" s="24" t="s">
        <v>13940</v>
      </c>
      <c r="B7" s="219" t="s">
        <v>13910</v>
      </c>
      <c r="C7" s="220" t="s">
        <v>13911</v>
      </c>
      <c r="D7" s="211">
        <v>4310</v>
      </c>
      <c r="E7" s="211">
        <f>5877-12401</f>
        <v>-6524</v>
      </c>
      <c r="F7" s="211"/>
      <c r="G7" s="150"/>
      <c r="H7" s="150"/>
      <c r="I7" s="223">
        <f t="shared" ref="I7:I9" si="0">SUM(F7:H7)</f>
        <v>0</v>
      </c>
      <c r="J7" s="167">
        <f>IFERROR($I7/D7,"")</f>
        <v>0</v>
      </c>
      <c r="K7" s="167">
        <f>IFERROR($I7/E7,"")</f>
        <v>0</v>
      </c>
    </row>
    <row r="8" ht="29.4" customHeight="1" spans="1:11">
      <c r="A8" s="24"/>
      <c r="B8" s="219" t="s">
        <v>13928</v>
      </c>
      <c r="C8" s="220" t="s">
        <v>13929</v>
      </c>
      <c r="D8" s="211"/>
      <c r="E8" s="211">
        <f>1089513-134800</f>
        <v>954713</v>
      </c>
      <c r="F8" s="211"/>
      <c r="G8" s="150"/>
      <c r="H8" s="144"/>
      <c r="I8" s="223">
        <f t="shared" si="0"/>
        <v>0</v>
      </c>
      <c r="J8" s="167" t="str">
        <f t="shared" ref="J8:J9" si="1">IFERROR($I8/D8,"")</f>
        <v/>
      </c>
      <c r="K8" s="167">
        <f t="shared" ref="K8:K9" si="2">IFERROR($I8/E8,"")</f>
        <v>0</v>
      </c>
    </row>
    <row r="9" ht="52.8" customHeight="1" spans="1:11">
      <c r="A9" s="24" t="s">
        <v>12354</v>
      </c>
      <c r="B9" s="219" t="s">
        <v>13907</v>
      </c>
      <c r="C9" s="220" t="s">
        <v>13908</v>
      </c>
      <c r="D9" s="211"/>
      <c r="E9" s="211">
        <v>877</v>
      </c>
      <c r="F9" s="211"/>
      <c r="G9" s="150"/>
      <c r="H9" s="150"/>
      <c r="I9" s="223">
        <f t="shared" si="0"/>
        <v>0</v>
      </c>
      <c r="J9" s="167" t="str">
        <f t="shared" si="1"/>
        <v/>
      </c>
      <c r="K9" s="167">
        <f t="shared" si="2"/>
        <v>0</v>
      </c>
    </row>
  </sheetData>
  <sheetProtection algorithmName="SHA-512" hashValue="tCuN5YyieyGMGWt7se4VcEDuSatW8hG6vC8Rlouz6vzktjTfoNDpWuILo7kEkujsvxGQQMi82qvialTePDbZdQ==" saltValue="0Rf2GCoixBsfJeKzf6qBoA==" spinCount="100000" sheet="1" autoFilter="0" objects="1" scenarios="1"/>
  <mergeCells count="12">
    <mergeCell ref="A2:K2"/>
    <mergeCell ref="F4:K4"/>
    <mergeCell ref="F5:H5"/>
    <mergeCell ref="A4:A6"/>
    <mergeCell ref="A7:A8"/>
    <mergeCell ref="B4:B6"/>
    <mergeCell ref="C4:C6"/>
    <mergeCell ref="D4:D6"/>
    <mergeCell ref="E4:E6"/>
    <mergeCell ref="I5:I6"/>
    <mergeCell ref="J5:J6"/>
    <mergeCell ref="K5:K6"/>
  </mergeCells>
  <dataValidations count="3">
    <dataValidation allowBlank="1" showInputMessage="1" showErrorMessage="1" prompt="省本级禁用。地市本级、县级或行政管理区录入。" sqref="F7 D8:F8 F9"/>
    <dataValidation allowBlank="1" showInputMessage="1" showErrorMessage="1" prompt="省本级或计划单列市本级录入。县级或行政管理区禁用。" sqref="H7 H9"/>
    <dataValidation allowBlank="1" showInputMessage="1" showErrorMessage="1" prompt="县级或行政管理区录入。省本级、地市本级禁用。" sqref="G7:G9"/>
  </dataValidations>
  <printOptions horizontalCentered="1"/>
  <pageMargins left="0.47244094488189" right="0.47244094488189" top="0.590551181102362" bottom="0.47244094488189" header="0.31496062992126" footer="0.31496062992126"/>
  <pageSetup paperSize="9" fitToHeight="0" orientation="landscape" blackAndWhite="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showGridLines="0" showZeros="0" zoomScale="80" zoomScaleNormal="80" workbookViewId="0">
      <pane xSplit="4" ySplit="6" topLeftCell="E262" activePane="bottomRight" state="frozen"/>
      <selection/>
      <selection pane="topRight"/>
      <selection pane="bottomLeft"/>
      <selection pane="bottomRight" activeCell="E278" sqref="E278"/>
    </sheetView>
  </sheetViews>
  <sheetFormatPr defaultColWidth="8.775" defaultRowHeight="13.5" outlineLevelCol="7"/>
  <cols>
    <col min="1" max="1" width="3.55833333333333" style="182" customWidth="1"/>
    <col min="2" max="2" width="9.88333333333333" style="182" customWidth="1"/>
    <col min="3" max="3" width="64.1083333333333" style="182" customWidth="1"/>
    <col min="4" max="6" width="10.775" style="182" customWidth="1"/>
    <col min="7" max="8" width="8.44166666666667" style="204" customWidth="1"/>
    <col min="9" max="16384" width="8.775" style="182"/>
  </cols>
  <sheetData>
    <row r="1" ht="14.25" spans="1:8">
      <c r="A1" s="184" t="s">
        <v>13941</v>
      </c>
      <c r="C1" s="185"/>
      <c r="D1" s="205"/>
      <c r="E1" s="205"/>
      <c r="F1" s="205"/>
      <c r="G1" s="206"/>
      <c r="H1" s="206"/>
    </row>
    <row r="2" s="180" customFormat="1" ht="24" spans="1:8">
      <c r="A2" s="207" t="s">
        <v>13319</v>
      </c>
      <c r="B2" s="207"/>
      <c r="C2" s="207"/>
      <c r="D2" s="207"/>
      <c r="E2" s="207"/>
      <c r="F2" s="207"/>
      <c r="G2" s="207"/>
      <c r="H2" s="207"/>
    </row>
    <row r="3" ht="14.25" customHeight="1" spans="8:8">
      <c r="H3" s="208" t="s">
        <v>9667</v>
      </c>
    </row>
    <row r="4" s="183" customFormat="1" ht="19.5" customHeight="1" spans="1:8">
      <c r="A4" s="24" t="s">
        <v>13934</v>
      </c>
      <c r="B4" s="24" t="s">
        <v>13322</v>
      </c>
      <c r="C4" s="24" t="s">
        <v>9668</v>
      </c>
      <c r="D4" s="24" t="s">
        <v>13323</v>
      </c>
      <c r="E4" s="24" t="s">
        <v>13309</v>
      </c>
      <c r="F4" s="24" t="s">
        <v>9671</v>
      </c>
      <c r="G4" s="24"/>
      <c r="H4" s="24"/>
    </row>
    <row r="5" s="183" customFormat="1" ht="60" customHeight="1" spans="1:8">
      <c r="A5" s="24"/>
      <c r="B5" s="24"/>
      <c r="C5" s="24"/>
      <c r="D5" s="24"/>
      <c r="E5" s="24"/>
      <c r="F5" s="24" t="s">
        <v>9674</v>
      </c>
      <c r="G5" s="209" t="s">
        <v>13310</v>
      </c>
      <c r="H5" s="209" t="s">
        <v>13311</v>
      </c>
    </row>
    <row r="6" ht="17.1" customHeight="1" spans="1:8">
      <c r="A6" s="24" t="s">
        <v>12290</v>
      </c>
      <c r="B6" s="140" t="s">
        <v>13330</v>
      </c>
      <c r="C6" s="210" t="s">
        <v>13331</v>
      </c>
      <c r="D6" s="211"/>
      <c r="E6" s="211"/>
      <c r="F6" s="211"/>
      <c r="G6" s="167" t="str">
        <f>IFERROR($F6/D6,"")</f>
        <v/>
      </c>
      <c r="H6" s="167" t="str">
        <f t="shared" ref="H6:H74" si="0">IFERROR($F6/E6,"")</f>
        <v/>
      </c>
    </row>
    <row r="7" ht="17.1" customHeight="1" spans="1:8">
      <c r="A7" s="24"/>
      <c r="B7" s="140" t="s">
        <v>13334</v>
      </c>
      <c r="C7" s="210" t="s">
        <v>13335</v>
      </c>
      <c r="D7" s="211"/>
      <c r="E7" s="211"/>
      <c r="F7" s="211"/>
      <c r="G7" s="167" t="str">
        <f t="shared" ref="G7:G74" si="1">IFERROR($F7/D7,"")</f>
        <v/>
      </c>
      <c r="H7" s="167" t="str">
        <f t="shared" si="0"/>
        <v/>
      </c>
    </row>
    <row r="8" ht="17.1" customHeight="1" spans="1:8">
      <c r="A8" s="24"/>
      <c r="B8" s="452" t="s">
        <v>13338</v>
      </c>
      <c r="C8" s="212" t="s">
        <v>13339</v>
      </c>
      <c r="D8" s="211"/>
      <c r="E8" s="211"/>
      <c r="F8" s="211"/>
      <c r="G8" s="167" t="str">
        <f t="shared" ref="G8" si="2">IFERROR($F8/D8,"")</f>
        <v/>
      </c>
      <c r="H8" s="167" t="str">
        <f t="shared" ref="H8" si="3">IFERROR($F8/E8,"")</f>
        <v/>
      </c>
    </row>
    <row r="9" ht="17.1" customHeight="1" spans="1:8">
      <c r="A9" s="24"/>
      <c r="B9" s="140" t="s">
        <v>13342</v>
      </c>
      <c r="C9" s="210" t="s">
        <v>13343</v>
      </c>
      <c r="D9" s="211"/>
      <c r="E9" s="211"/>
      <c r="F9" s="211"/>
      <c r="G9" s="167" t="str">
        <f t="shared" si="1"/>
        <v/>
      </c>
      <c r="H9" s="167" t="str">
        <f t="shared" si="0"/>
        <v/>
      </c>
    </row>
    <row r="10" ht="17.1" customHeight="1" spans="1:8">
      <c r="A10" s="24"/>
      <c r="B10" s="140" t="s">
        <v>13346</v>
      </c>
      <c r="C10" s="210" t="s">
        <v>13347</v>
      </c>
      <c r="D10" s="211"/>
      <c r="E10" s="211"/>
      <c r="F10" s="211"/>
      <c r="G10" s="167" t="str">
        <f t="shared" si="1"/>
        <v/>
      </c>
      <c r="H10" s="167" t="str">
        <f t="shared" si="0"/>
        <v/>
      </c>
    </row>
    <row r="11" ht="17.1" customHeight="1" spans="1:8">
      <c r="A11" s="24"/>
      <c r="B11" s="140" t="s">
        <v>13354</v>
      </c>
      <c r="C11" s="210" t="s">
        <v>13355</v>
      </c>
      <c r="D11" s="211">
        <v>375590</v>
      </c>
      <c r="E11" s="211">
        <v>455886</v>
      </c>
      <c r="F11" s="211">
        <v>623483</v>
      </c>
      <c r="G11" s="167">
        <f t="shared" si="1"/>
        <v>1.66000958491973</v>
      </c>
      <c r="H11" s="167">
        <f t="shared" si="0"/>
        <v>1.36762918799875</v>
      </c>
    </row>
    <row r="12" ht="17.1" customHeight="1" spans="1:8">
      <c r="A12" s="24"/>
      <c r="B12" s="140" t="s">
        <v>13356</v>
      </c>
      <c r="C12" s="210" t="s">
        <v>13357</v>
      </c>
      <c r="D12" s="211"/>
      <c r="E12" s="211">
        <v>6671</v>
      </c>
      <c r="F12" s="211"/>
      <c r="G12" s="167" t="str">
        <f t="shared" si="1"/>
        <v/>
      </c>
      <c r="H12" s="167">
        <f t="shared" si="0"/>
        <v>0</v>
      </c>
    </row>
    <row r="13" ht="17.1" customHeight="1" spans="1:8">
      <c r="A13" s="24"/>
      <c r="B13" s="140" t="s">
        <v>13360</v>
      </c>
      <c r="C13" s="210" t="s">
        <v>13361</v>
      </c>
      <c r="D13" s="211"/>
      <c r="E13" s="211">
        <v>806</v>
      </c>
      <c r="F13" s="211"/>
      <c r="G13" s="167" t="str">
        <f t="shared" si="1"/>
        <v/>
      </c>
      <c r="H13" s="167">
        <f t="shared" si="0"/>
        <v>0</v>
      </c>
    </row>
    <row r="14" ht="17.1" customHeight="1" spans="1:8">
      <c r="A14" s="24"/>
      <c r="B14" s="140" t="s">
        <v>13364</v>
      </c>
      <c r="C14" s="210" t="s">
        <v>13365</v>
      </c>
      <c r="D14" s="211">
        <v>-2000</v>
      </c>
      <c r="E14" s="211">
        <v>-326</v>
      </c>
      <c r="F14" s="211">
        <v>-1000</v>
      </c>
      <c r="G14" s="167">
        <f t="shared" si="1"/>
        <v>0.5</v>
      </c>
      <c r="H14" s="167">
        <f t="shared" si="0"/>
        <v>3.06748466257669</v>
      </c>
    </row>
    <row r="15" ht="17.1" customHeight="1" spans="1:8">
      <c r="A15" s="24"/>
      <c r="B15" s="140" t="s">
        <v>13368</v>
      </c>
      <c r="C15" s="210" t="s">
        <v>13369</v>
      </c>
      <c r="D15" s="211">
        <v>4060</v>
      </c>
      <c r="E15" s="211">
        <v>365</v>
      </c>
      <c r="F15" s="211">
        <v>4260</v>
      </c>
      <c r="G15" s="167">
        <f t="shared" si="1"/>
        <v>1.04926108374384</v>
      </c>
      <c r="H15" s="167">
        <f t="shared" si="0"/>
        <v>11.6712328767123</v>
      </c>
    </row>
    <row r="16" ht="17.1" customHeight="1" spans="1:8">
      <c r="A16" s="24"/>
      <c r="B16" s="140" t="s">
        <v>13376</v>
      </c>
      <c r="C16" s="210" t="s">
        <v>13377</v>
      </c>
      <c r="D16" s="211"/>
      <c r="E16" s="211"/>
      <c r="F16" s="211"/>
      <c r="G16" s="167" t="str">
        <f t="shared" si="1"/>
        <v/>
      </c>
      <c r="H16" s="167" t="str">
        <f t="shared" si="0"/>
        <v/>
      </c>
    </row>
    <row r="17" ht="17.1" customHeight="1" spans="1:8">
      <c r="A17" s="24"/>
      <c r="B17" s="140" t="s">
        <v>13384</v>
      </c>
      <c r="C17" s="210" t="s">
        <v>13385</v>
      </c>
      <c r="D17" s="211"/>
      <c r="E17" s="211"/>
      <c r="F17" s="211"/>
      <c r="G17" s="167" t="str">
        <f t="shared" si="1"/>
        <v/>
      </c>
      <c r="H17" s="167" t="str">
        <f t="shared" si="0"/>
        <v/>
      </c>
    </row>
    <row r="18" ht="17.1" customHeight="1" spans="1:8">
      <c r="A18" s="24"/>
      <c r="B18" s="140" t="s">
        <v>13388</v>
      </c>
      <c r="C18" s="210" t="s">
        <v>13389</v>
      </c>
      <c r="D18" s="211"/>
      <c r="E18" s="211"/>
      <c r="F18" s="211"/>
      <c r="G18" s="167" t="str">
        <f t="shared" si="1"/>
        <v/>
      </c>
      <c r="H18" s="167" t="str">
        <f t="shared" si="0"/>
        <v/>
      </c>
    </row>
    <row r="19" ht="17.1" customHeight="1" spans="1:8">
      <c r="A19" s="24"/>
      <c r="B19" s="140" t="s">
        <v>13392</v>
      </c>
      <c r="C19" s="210" t="s">
        <v>13393</v>
      </c>
      <c r="D19" s="211">
        <v>12000</v>
      </c>
      <c r="E19" s="211">
        <v>15441</v>
      </c>
      <c r="F19" s="211">
        <v>14000</v>
      </c>
      <c r="G19" s="167">
        <f t="shared" si="1"/>
        <v>1.16666666666667</v>
      </c>
      <c r="H19" s="167">
        <f t="shared" si="0"/>
        <v>0.906677028689852</v>
      </c>
    </row>
    <row r="20" ht="17.1" customHeight="1" spans="1:8">
      <c r="A20" s="24"/>
      <c r="B20" s="140" t="s">
        <v>13396</v>
      </c>
      <c r="C20" s="210" t="s">
        <v>13397</v>
      </c>
      <c r="D20" s="211"/>
      <c r="E20" s="211"/>
      <c r="F20" s="211"/>
      <c r="G20" s="167" t="str">
        <f t="shared" si="1"/>
        <v/>
      </c>
      <c r="H20" s="167" t="str">
        <f t="shared" si="0"/>
        <v/>
      </c>
    </row>
    <row r="21" ht="17.1" customHeight="1" spans="1:8">
      <c r="A21" s="24"/>
      <c r="B21" s="140" t="s">
        <v>13404</v>
      </c>
      <c r="C21" s="210" t="s">
        <v>13405</v>
      </c>
      <c r="D21" s="211"/>
      <c r="E21" s="211"/>
      <c r="F21" s="211"/>
      <c r="G21" s="167" t="str">
        <f t="shared" si="1"/>
        <v/>
      </c>
      <c r="H21" s="167" t="str">
        <f t="shared" si="0"/>
        <v/>
      </c>
    </row>
    <row r="22" ht="17.1" customHeight="1" spans="1:8">
      <c r="A22" s="24"/>
      <c r="B22" s="140" t="s">
        <v>13408</v>
      </c>
      <c r="C22" s="210" t="s">
        <v>13409</v>
      </c>
      <c r="D22" s="211"/>
      <c r="E22" s="211"/>
      <c r="F22" s="211"/>
      <c r="G22" s="167" t="str">
        <f t="shared" si="1"/>
        <v/>
      </c>
      <c r="H22" s="167" t="str">
        <f t="shared" si="0"/>
        <v/>
      </c>
    </row>
    <row r="23" ht="17.1" customHeight="1" spans="1:8">
      <c r="A23" s="24"/>
      <c r="B23" s="140"/>
      <c r="C23" s="210"/>
      <c r="D23" s="211"/>
      <c r="E23" s="211"/>
      <c r="F23" s="211"/>
      <c r="G23" s="167" t="str">
        <f t="shared" si="1"/>
        <v/>
      </c>
      <c r="H23" s="167" t="str">
        <f t="shared" si="0"/>
        <v/>
      </c>
    </row>
    <row r="24" ht="17.1" customHeight="1" spans="1:8">
      <c r="A24" s="24"/>
      <c r="B24" s="140" t="s">
        <v>13414</v>
      </c>
      <c r="C24" s="210" t="s">
        <v>13415</v>
      </c>
      <c r="D24" s="211">
        <v>6300</v>
      </c>
      <c r="E24" s="211">
        <v>6274</v>
      </c>
      <c r="F24" s="211">
        <v>6500</v>
      </c>
      <c r="G24" s="167">
        <f t="shared" si="1"/>
        <v>1.03174603174603</v>
      </c>
      <c r="H24" s="167">
        <f t="shared" si="0"/>
        <v>1.03602167676124</v>
      </c>
    </row>
    <row r="25" ht="17.1" customHeight="1" spans="1:8">
      <c r="A25" s="24"/>
      <c r="B25" s="140" t="s">
        <v>13420</v>
      </c>
      <c r="C25" s="210" t="s">
        <v>13421</v>
      </c>
      <c r="D25" s="211"/>
      <c r="E25" s="211"/>
      <c r="F25" s="211"/>
      <c r="G25" s="167" t="str">
        <f t="shared" si="1"/>
        <v/>
      </c>
      <c r="H25" s="167" t="str">
        <f t="shared" si="0"/>
        <v/>
      </c>
    </row>
    <row r="26" ht="17.1" customHeight="1" spans="1:8">
      <c r="A26" s="24"/>
      <c r="B26" s="140" t="s">
        <v>13424</v>
      </c>
      <c r="C26" s="210" t="s">
        <v>13425</v>
      </c>
      <c r="D26" s="211"/>
      <c r="E26" s="211"/>
      <c r="F26" s="211"/>
      <c r="G26" s="167" t="str">
        <f t="shared" si="1"/>
        <v/>
      </c>
      <c r="H26" s="167" t="str">
        <f t="shared" si="0"/>
        <v/>
      </c>
    </row>
    <row r="27" ht="17.1" customHeight="1" spans="1:8">
      <c r="A27" s="24"/>
      <c r="B27" s="140" t="s">
        <v>13428</v>
      </c>
      <c r="C27" s="210" t="s">
        <v>13429</v>
      </c>
      <c r="D27" s="211"/>
      <c r="E27" s="211"/>
      <c r="F27" s="211"/>
      <c r="G27" s="167" t="str">
        <f t="shared" si="1"/>
        <v/>
      </c>
      <c r="H27" s="167" t="str">
        <f t="shared" si="0"/>
        <v/>
      </c>
    </row>
    <row r="28" ht="17.1" customHeight="1" spans="1:8">
      <c r="A28" s="24"/>
      <c r="B28" s="140" t="s">
        <v>13432</v>
      </c>
      <c r="C28" s="210" t="s">
        <v>13433</v>
      </c>
      <c r="D28" s="211"/>
      <c r="E28" s="211"/>
      <c r="F28" s="211"/>
      <c r="G28" s="167" t="str">
        <f t="shared" si="1"/>
        <v/>
      </c>
      <c r="H28" s="167" t="str">
        <f t="shared" si="0"/>
        <v/>
      </c>
    </row>
    <row r="29" ht="17.1" customHeight="1" spans="1:8">
      <c r="A29" s="24"/>
      <c r="B29" s="140" t="s">
        <v>13436</v>
      </c>
      <c r="C29" s="210" t="s">
        <v>13437</v>
      </c>
      <c r="D29" s="211"/>
      <c r="E29" s="211"/>
      <c r="F29" s="211"/>
      <c r="G29" s="167" t="str">
        <f t="shared" si="1"/>
        <v/>
      </c>
      <c r="H29" s="167" t="str">
        <f t="shared" si="0"/>
        <v/>
      </c>
    </row>
    <row r="30" ht="17.1" customHeight="1" spans="1:8">
      <c r="A30" s="24"/>
      <c r="B30" s="140"/>
      <c r="C30" s="210"/>
      <c r="D30" s="211"/>
      <c r="E30" s="211"/>
      <c r="F30" s="211"/>
      <c r="G30" s="167" t="str">
        <f t="shared" si="1"/>
        <v/>
      </c>
      <c r="H30" s="167" t="str">
        <f t="shared" si="0"/>
        <v/>
      </c>
    </row>
    <row r="31" ht="17.1" customHeight="1" spans="1:8">
      <c r="A31" s="24"/>
      <c r="B31" s="140" t="s">
        <v>13442</v>
      </c>
      <c r="C31" s="210" t="s">
        <v>13443</v>
      </c>
      <c r="D31" s="211"/>
      <c r="E31" s="211"/>
      <c r="F31" s="211"/>
      <c r="G31" s="167" t="str">
        <f t="shared" si="1"/>
        <v/>
      </c>
      <c r="H31" s="167" t="str">
        <f t="shared" si="0"/>
        <v/>
      </c>
    </row>
    <row r="32" ht="17.1" customHeight="1" spans="1:8">
      <c r="A32" s="24"/>
      <c r="B32" s="140" t="s">
        <v>13450</v>
      </c>
      <c r="C32" s="210" t="s">
        <v>13451</v>
      </c>
      <c r="D32" s="211"/>
      <c r="E32" s="211"/>
      <c r="F32" s="211"/>
      <c r="G32" s="167" t="str">
        <f t="shared" si="1"/>
        <v/>
      </c>
      <c r="H32" s="167" t="str">
        <f t="shared" si="0"/>
        <v/>
      </c>
    </row>
    <row r="33" ht="17.1" customHeight="1" spans="1:8">
      <c r="A33" s="24"/>
      <c r="B33" s="140" t="s">
        <v>13454</v>
      </c>
      <c r="C33" s="210" t="s">
        <v>13455</v>
      </c>
      <c r="D33" s="211"/>
      <c r="E33" s="211"/>
      <c r="F33" s="211"/>
      <c r="G33" s="167" t="str">
        <f t="shared" si="1"/>
        <v/>
      </c>
      <c r="H33" s="167" t="str">
        <f t="shared" si="0"/>
        <v/>
      </c>
    </row>
    <row r="34" ht="17.1" customHeight="1" spans="1:8">
      <c r="A34" s="24"/>
      <c r="B34" s="140" t="s">
        <v>13460</v>
      </c>
      <c r="C34" s="210" t="s">
        <v>13461</v>
      </c>
      <c r="D34" s="211"/>
      <c r="E34" s="211"/>
      <c r="F34" s="211"/>
      <c r="G34" s="167" t="str">
        <f t="shared" si="1"/>
        <v/>
      </c>
      <c r="H34" s="167" t="str">
        <f t="shared" si="0"/>
        <v/>
      </c>
    </row>
    <row r="35" ht="17.1" customHeight="1" spans="1:8">
      <c r="A35" s="24"/>
      <c r="B35" s="140" t="s">
        <v>13464</v>
      </c>
      <c r="C35" s="210" t="s">
        <v>13465</v>
      </c>
      <c r="D35" s="211">
        <v>1600</v>
      </c>
      <c r="E35" s="211"/>
      <c r="F35" s="211">
        <v>1400</v>
      </c>
      <c r="G35" s="167">
        <f t="shared" si="1"/>
        <v>0.875</v>
      </c>
      <c r="H35" s="167" t="str">
        <f t="shared" si="0"/>
        <v/>
      </c>
    </row>
    <row r="36" ht="17.1" customHeight="1" spans="1:8">
      <c r="A36" s="24"/>
      <c r="B36" s="140" t="s">
        <v>13468</v>
      </c>
      <c r="C36" s="210" t="s">
        <v>13469</v>
      </c>
      <c r="D36" s="211"/>
      <c r="E36" s="211"/>
      <c r="F36" s="211"/>
      <c r="G36" s="167" t="str">
        <f t="shared" si="1"/>
        <v/>
      </c>
      <c r="H36" s="167" t="str">
        <f t="shared" si="0"/>
        <v/>
      </c>
    </row>
    <row r="37" ht="17.1" customHeight="1" spans="1:8">
      <c r="A37" s="24"/>
      <c r="B37" s="140" t="s">
        <v>13472</v>
      </c>
      <c r="C37" s="210" t="s">
        <v>13473</v>
      </c>
      <c r="D37" s="211"/>
      <c r="E37" s="211"/>
      <c r="F37" s="211"/>
      <c r="G37" s="167" t="str">
        <f t="shared" si="1"/>
        <v/>
      </c>
      <c r="H37" s="167" t="str">
        <f t="shared" si="0"/>
        <v/>
      </c>
    </row>
    <row r="38" s="181" customFormat="1" ht="17.1" customHeight="1" spans="1:8">
      <c r="A38" s="24"/>
      <c r="B38" s="140" t="s">
        <v>13476</v>
      </c>
      <c r="C38" s="210" t="s">
        <v>13477</v>
      </c>
      <c r="D38" s="211"/>
      <c r="E38" s="211"/>
      <c r="F38" s="211"/>
      <c r="G38" s="167" t="str">
        <f t="shared" si="1"/>
        <v/>
      </c>
      <c r="H38" s="167" t="str">
        <f t="shared" si="0"/>
        <v/>
      </c>
    </row>
    <row r="39" ht="17.1" customHeight="1" spans="1:8">
      <c r="A39" s="24"/>
      <c r="B39" s="140" t="s">
        <v>13480</v>
      </c>
      <c r="C39" s="210" t="s">
        <v>13481</v>
      </c>
      <c r="D39" s="211"/>
      <c r="E39" s="211"/>
      <c r="F39" s="211"/>
      <c r="G39" s="167" t="str">
        <f t="shared" si="1"/>
        <v/>
      </c>
      <c r="H39" s="167" t="str">
        <f t="shared" si="0"/>
        <v/>
      </c>
    </row>
    <row r="40" ht="17.1" customHeight="1" spans="1:8">
      <c r="A40" s="24"/>
      <c r="B40" s="140" t="s">
        <v>13484</v>
      </c>
      <c r="C40" s="210" t="s">
        <v>13485</v>
      </c>
      <c r="D40" s="211"/>
      <c r="E40" s="211"/>
      <c r="F40" s="211"/>
      <c r="G40" s="167" t="str">
        <f t="shared" si="1"/>
        <v/>
      </c>
      <c r="H40" s="167" t="str">
        <f t="shared" si="0"/>
        <v/>
      </c>
    </row>
    <row r="41" ht="15.75" customHeight="1" spans="1:8">
      <c r="A41" s="24"/>
      <c r="B41" s="140" t="s">
        <v>13488</v>
      </c>
      <c r="C41" s="210" t="s">
        <v>13489</v>
      </c>
      <c r="D41" s="211"/>
      <c r="E41" s="211"/>
      <c r="F41" s="211"/>
      <c r="G41" s="167" t="str">
        <f t="shared" si="1"/>
        <v/>
      </c>
      <c r="H41" s="167" t="str">
        <f t="shared" si="0"/>
        <v/>
      </c>
    </row>
    <row r="42" ht="17.1" customHeight="1" spans="1:8">
      <c r="A42" s="24"/>
      <c r="B42" s="140" t="s">
        <v>13496</v>
      </c>
      <c r="C42" s="210" t="s">
        <v>13497</v>
      </c>
      <c r="D42" s="211">
        <v>23600</v>
      </c>
      <c r="E42" s="211">
        <v>33477</v>
      </c>
      <c r="F42" s="211">
        <v>24100</v>
      </c>
      <c r="G42" s="167">
        <f t="shared" si="1"/>
        <v>1.02118644067797</v>
      </c>
      <c r="H42" s="167">
        <f t="shared" si="0"/>
        <v>0.719897242883173</v>
      </c>
    </row>
    <row r="43" ht="17.1" customHeight="1" spans="1:8">
      <c r="A43" s="24"/>
      <c r="B43" s="140" t="s">
        <v>13500</v>
      </c>
      <c r="C43" s="210" t="s">
        <v>13501</v>
      </c>
      <c r="D43" s="211"/>
      <c r="E43" s="211"/>
      <c r="F43" s="211"/>
      <c r="G43" s="167" t="str">
        <f t="shared" si="1"/>
        <v/>
      </c>
      <c r="H43" s="167" t="str">
        <f t="shared" si="0"/>
        <v/>
      </c>
    </row>
    <row r="44" ht="17.1" customHeight="1" spans="1:8">
      <c r="A44" s="24"/>
      <c r="B44" s="140" t="s">
        <v>13504</v>
      </c>
      <c r="C44" s="210" t="s">
        <v>13505</v>
      </c>
      <c r="D44" s="211"/>
      <c r="E44" s="211"/>
      <c r="F44" s="211"/>
      <c r="G44" s="167" t="str">
        <f t="shared" si="1"/>
        <v/>
      </c>
      <c r="H44" s="167" t="str">
        <f t="shared" si="0"/>
        <v/>
      </c>
    </row>
    <row r="45" ht="17.1" customHeight="1" spans="1:8">
      <c r="A45" s="24"/>
      <c r="B45" s="140" t="s">
        <v>13512</v>
      </c>
      <c r="C45" s="210" t="s">
        <v>13513</v>
      </c>
      <c r="D45" s="211">
        <v>26953</v>
      </c>
      <c r="E45" s="211">
        <v>34077</v>
      </c>
      <c r="F45" s="211">
        <v>31700</v>
      </c>
      <c r="G45" s="167">
        <f t="shared" si="1"/>
        <v>1.17612139650503</v>
      </c>
      <c r="H45" s="167">
        <f t="shared" si="0"/>
        <v>0.930246207119171</v>
      </c>
    </row>
    <row r="46" ht="17.1" customHeight="1" spans="1:8">
      <c r="A46" s="24"/>
      <c r="B46" s="140" t="s">
        <v>13516</v>
      </c>
      <c r="C46" s="210" t="s">
        <v>13509</v>
      </c>
      <c r="D46" s="211"/>
      <c r="E46" s="211">
        <v>4078</v>
      </c>
      <c r="F46" s="211"/>
      <c r="G46" s="167" t="str">
        <f t="shared" si="1"/>
        <v/>
      </c>
      <c r="H46" s="167">
        <f t="shared" si="0"/>
        <v>0</v>
      </c>
    </row>
    <row r="47" ht="17.1" customHeight="1" spans="1:8">
      <c r="A47" s="24"/>
      <c r="B47" s="213"/>
      <c r="C47" s="214"/>
      <c r="D47" s="215"/>
      <c r="E47" s="215"/>
      <c r="F47" s="215"/>
      <c r="G47" s="167"/>
      <c r="H47" s="167"/>
    </row>
    <row r="48" ht="17.1" customHeight="1" spans="1:8">
      <c r="A48" s="24"/>
      <c r="B48" s="213"/>
      <c r="C48" s="214"/>
      <c r="D48" s="215"/>
      <c r="E48" s="215"/>
      <c r="F48" s="215"/>
      <c r="G48" s="167"/>
      <c r="H48" s="167"/>
    </row>
    <row r="49" ht="17.1" customHeight="1" spans="1:8">
      <c r="A49" s="24"/>
      <c r="B49" s="213"/>
      <c r="C49" s="214"/>
      <c r="D49" s="215"/>
      <c r="E49" s="215"/>
      <c r="F49" s="215"/>
      <c r="G49" s="167"/>
      <c r="H49" s="167"/>
    </row>
    <row r="50" ht="17.1" customHeight="1" spans="1:8">
      <c r="A50" s="24"/>
      <c r="B50" s="213"/>
      <c r="C50" s="214"/>
      <c r="D50" s="215"/>
      <c r="E50" s="215"/>
      <c r="F50" s="215"/>
      <c r="G50" s="167"/>
      <c r="H50" s="167"/>
    </row>
    <row r="51" ht="17.1" customHeight="1" spans="1:8">
      <c r="A51" s="24"/>
      <c r="B51" s="213"/>
      <c r="C51" s="214"/>
      <c r="D51" s="215"/>
      <c r="E51" s="215"/>
      <c r="F51" s="215"/>
      <c r="G51" s="167"/>
      <c r="H51" s="167"/>
    </row>
    <row r="52" ht="17.1" customHeight="1" spans="1:8">
      <c r="A52" s="24"/>
      <c r="B52" s="213"/>
      <c r="C52" s="214"/>
      <c r="D52" s="215"/>
      <c r="E52" s="215"/>
      <c r="F52" s="215"/>
      <c r="G52" s="167"/>
      <c r="H52" s="167"/>
    </row>
    <row r="53" ht="17.1" customHeight="1" spans="1:8">
      <c r="A53" s="24"/>
      <c r="B53" s="140" t="s">
        <v>13904</v>
      </c>
      <c r="C53" s="140" t="s">
        <v>13905</v>
      </c>
      <c r="D53" s="211"/>
      <c r="E53" s="211"/>
      <c r="F53" s="194"/>
      <c r="G53" s="167" t="str">
        <f t="shared" si="1"/>
        <v/>
      </c>
      <c r="H53" s="167" t="str">
        <f t="shared" si="0"/>
        <v/>
      </c>
    </row>
    <row r="54" ht="17.1" customHeight="1" spans="1:8">
      <c r="A54" s="24"/>
      <c r="B54" s="140" t="s">
        <v>13915</v>
      </c>
      <c r="C54" s="140" t="s">
        <v>13916</v>
      </c>
      <c r="D54" s="211"/>
      <c r="E54" s="211"/>
      <c r="F54" s="211"/>
      <c r="G54" s="167" t="str">
        <f t="shared" si="1"/>
        <v/>
      </c>
      <c r="H54" s="167" t="str">
        <f t="shared" si="0"/>
        <v/>
      </c>
    </row>
    <row r="55" ht="17.1" customHeight="1" spans="1:8">
      <c r="A55" s="24"/>
      <c r="B55" s="140" t="s">
        <v>13920</v>
      </c>
      <c r="C55" s="140" t="s">
        <v>13921</v>
      </c>
      <c r="D55" s="211">
        <v>21504</v>
      </c>
      <c r="E55" s="211">
        <v>21504</v>
      </c>
      <c r="F55" s="151">
        <f>$E$280</f>
        <v>132363</v>
      </c>
      <c r="G55" s="167">
        <f t="shared" si="1"/>
        <v>6.1552734375</v>
      </c>
      <c r="H55" s="167">
        <f t="shared" si="0"/>
        <v>6.1552734375</v>
      </c>
    </row>
    <row r="56" ht="17.1" customHeight="1" spans="1:8">
      <c r="A56" s="24"/>
      <c r="B56" s="140" t="s">
        <v>13925</v>
      </c>
      <c r="C56" s="140" t="s">
        <v>13926</v>
      </c>
      <c r="D56" s="211"/>
      <c r="E56" s="211">
        <v>256169</v>
      </c>
      <c r="F56" s="211"/>
      <c r="G56" s="167" t="str">
        <f t="shared" si="1"/>
        <v/>
      </c>
      <c r="H56" s="167">
        <f t="shared" si="0"/>
        <v>0</v>
      </c>
    </row>
    <row r="57" ht="15" spans="1:8">
      <c r="A57" s="24" t="s">
        <v>12376</v>
      </c>
      <c r="B57" s="140" t="s">
        <v>13332</v>
      </c>
      <c r="C57" s="140" t="s">
        <v>13333</v>
      </c>
      <c r="D57" s="211"/>
      <c r="E57" s="211"/>
      <c r="F57" s="211"/>
      <c r="G57" s="167" t="str">
        <f t="shared" si="1"/>
        <v/>
      </c>
      <c r="H57" s="167" t="str">
        <f t="shared" si="0"/>
        <v/>
      </c>
    </row>
    <row r="58" ht="15" spans="1:8">
      <c r="A58" s="24"/>
      <c r="B58" s="140" t="s">
        <v>13336</v>
      </c>
      <c r="C58" s="140" t="s">
        <v>13337</v>
      </c>
      <c r="D58" s="211"/>
      <c r="E58" s="211"/>
      <c r="F58" s="211"/>
      <c r="G58" s="167" t="str">
        <f t="shared" si="1"/>
        <v/>
      </c>
      <c r="H58" s="167" t="str">
        <f t="shared" si="0"/>
        <v/>
      </c>
    </row>
    <row r="59" ht="15" spans="1:8">
      <c r="A59" s="24"/>
      <c r="B59" s="140" t="s">
        <v>13340</v>
      </c>
      <c r="C59" s="140" t="s">
        <v>13341</v>
      </c>
      <c r="D59" s="211"/>
      <c r="E59" s="211"/>
      <c r="F59" s="211"/>
      <c r="G59" s="167" t="str">
        <f t="shared" si="1"/>
        <v/>
      </c>
      <c r="H59" s="167" t="str">
        <f t="shared" si="0"/>
        <v/>
      </c>
    </row>
    <row r="60" ht="15" spans="1:8">
      <c r="A60" s="24"/>
      <c r="B60" s="140" t="s">
        <v>13344</v>
      </c>
      <c r="C60" s="140" t="s">
        <v>13345</v>
      </c>
      <c r="D60" s="211"/>
      <c r="E60" s="211"/>
      <c r="F60" s="211"/>
      <c r="G60" s="167" t="str">
        <f t="shared" si="1"/>
        <v/>
      </c>
      <c r="H60" s="167" t="str">
        <f t="shared" si="0"/>
        <v/>
      </c>
    </row>
    <row r="61" ht="15" spans="1:8">
      <c r="A61" s="24"/>
      <c r="B61" s="140" t="s">
        <v>13348</v>
      </c>
      <c r="C61" s="140" t="s">
        <v>13349</v>
      </c>
      <c r="D61" s="211"/>
      <c r="E61" s="211"/>
      <c r="F61" s="211"/>
      <c r="G61" s="167" t="str">
        <f t="shared" si="1"/>
        <v/>
      </c>
      <c r="H61" s="167" t="str">
        <f t="shared" si="0"/>
        <v/>
      </c>
    </row>
    <row r="62" ht="15" spans="1:8">
      <c r="A62" s="24"/>
      <c r="B62" s="140" t="s">
        <v>13352</v>
      </c>
      <c r="C62" s="140" t="s">
        <v>13353</v>
      </c>
      <c r="D62" s="211"/>
      <c r="E62" s="211"/>
      <c r="F62" s="211"/>
      <c r="G62" s="167" t="str">
        <f t="shared" si="1"/>
        <v/>
      </c>
      <c r="H62" s="167" t="str">
        <f t="shared" si="0"/>
        <v/>
      </c>
    </row>
    <row r="63" ht="15" spans="1:8">
      <c r="A63" s="24"/>
      <c r="B63" s="140" t="s">
        <v>13362</v>
      </c>
      <c r="C63" s="140" t="s">
        <v>13363</v>
      </c>
      <c r="D63" s="211"/>
      <c r="E63" s="211"/>
      <c r="F63" s="211"/>
      <c r="G63" s="167" t="str">
        <f t="shared" si="1"/>
        <v/>
      </c>
      <c r="H63" s="167" t="str">
        <f t="shared" si="0"/>
        <v/>
      </c>
    </row>
    <row r="64" ht="15" spans="1:8">
      <c r="A64" s="24"/>
      <c r="B64" s="140" t="s">
        <v>13366</v>
      </c>
      <c r="C64" s="140" t="s">
        <v>13367</v>
      </c>
      <c r="D64" s="211"/>
      <c r="E64" s="211"/>
      <c r="F64" s="211"/>
      <c r="G64" s="167" t="str">
        <f t="shared" si="1"/>
        <v/>
      </c>
      <c r="H64" s="167" t="str">
        <f t="shared" si="0"/>
        <v/>
      </c>
    </row>
    <row r="65" ht="15" spans="1:8">
      <c r="A65" s="24"/>
      <c r="B65" s="140" t="s">
        <v>13370</v>
      </c>
      <c r="C65" s="140" t="s">
        <v>13371</v>
      </c>
      <c r="D65" s="211"/>
      <c r="E65" s="211"/>
      <c r="F65" s="211"/>
      <c r="G65" s="167" t="str">
        <f t="shared" si="1"/>
        <v/>
      </c>
      <c r="H65" s="167" t="str">
        <f t="shared" si="0"/>
        <v/>
      </c>
    </row>
    <row r="66" ht="15" spans="1:8">
      <c r="A66" s="24"/>
      <c r="B66" s="140" t="s">
        <v>13374</v>
      </c>
      <c r="C66" s="140" t="s">
        <v>13375</v>
      </c>
      <c r="D66" s="211"/>
      <c r="E66" s="211"/>
      <c r="F66" s="211"/>
      <c r="G66" s="167" t="str">
        <f t="shared" si="1"/>
        <v/>
      </c>
      <c r="H66" s="167" t="str">
        <f t="shared" si="0"/>
        <v/>
      </c>
    </row>
    <row r="67" ht="15" spans="1:8">
      <c r="A67" s="24"/>
      <c r="B67" s="140" t="s">
        <v>13378</v>
      </c>
      <c r="C67" s="216" t="s">
        <v>13379</v>
      </c>
      <c r="D67" s="211"/>
      <c r="E67" s="211"/>
      <c r="F67" s="211"/>
      <c r="G67" s="167" t="str">
        <f t="shared" si="1"/>
        <v/>
      </c>
      <c r="H67" s="167" t="str">
        <f t="shared" si="0"/>
        <v/>
      </c>
    </row>
    <row r="68" ht="15" spans="1:8">
      <c r="A68" s="24"/>
      <c r="B68" s="140" t="s">
        <v>13386</v>
      </c>
      <c r="C68" s="140" t="s">
        <v>13387</v>
      </c>
      <c r="D68" s="211"/>
      <c r="E68" s="211"/>
      <c r="F68" s="211"/>
      <c r="G68" s="167" t="str">
        <f t="shared" si="1"/>
        <v/>
      </c>
      <c r="H68" s="167" t="str">
        <f t="shared" si="0"/>
        <v/>
      </c>
    </row>
    <row r="69" ht="15" spans="1:8">
      <c r="A69" s="24"/>
      <c r="B69" s="140" t="s">
        <v>13390</v>
      </c>
      <c r="C69" s="140" t="s">
        <v>13391</v>
      </c>
      <c r="D69" s="211"/>
      <c r="E69" s="211"/>
      <c r="F69" s="211"/>
      <c r="G69" s="167" t="str">
        <f t="shared" si="1"/>
        <v/>
      </c>
      <c r="H69" s="167" t="str">
        <f t="shared" si="0"/>
        <v/>
      </c>
    </row>
    <row r="70" ht="15" spans="1:8">
      <c r="A70" s="24"/>
      <c r="B70" s="140" t="s">
        <v>13394</v>
      </c>
      <c r="C70" s="140" t="s">
        <v>13395</v>
      </c>
      <c r="D70" s="211"/>
      <c r="E70" s="211"/>
      <c r="F70" s="211"/>
      <c r="G70" s="167" t="str">
        <f t="shared" si="1"/>
        <v/>
      </c>
      <c r="H70" s="167" t="str">
        <f t="shared" si="0"/>
        <v/>
      </c>
    </row>
    <row r="71" ht="15" spans="1:8">
      <c r="A71" s="24"/>
      <c r="B71" s="140" t="s">
        <v>13398</v>
      </c>
      <c r="C71" s="140" t="s">
        <v>13399</v>
      </c>
      <c r="D71" s="211"/>
      <c r="E71" s="211"/>
      <c r="F71" s="211"/>
      <c r="G71" s="167" t="str">
        <f t="shared" si="1"/>
        <v/>
      </c>
      <c r="H71" s="167" t="str">
        <f t="shared" si="0"/>
        <v/>
      </c>
    </row>
    <row r="72" ht="15" spans="1:8">
      <c r="A72" s="24"/>
      <c r="B72" s="140" t="s">
        <v>13402</v>
      </c>
      <c r="C72" s="140" t="s">
        <v>13403</v>
      </c>
      <c r="D72" s="211"/>
      <c r="E72" s="211"/>
      <c r="F72" s="211"/>
      <c r="G72" s="167" t="str">
        <f t="shared" si="1"/>
        <v/>
      </c>
      <c r="H72" s="167" t="str">
        <f t="shared" si="0"/>
        <v/>
      </c>
    </row>
    <row r="73" ht="15" spans="1:8">
      <c r="A73" s="24"/>
      <c r="B73" s="140" t="s">
        <v>13410</v>
      </c>
      <c r="C73" s="140" t="s">
        <v>13411</v>
      </c>
      <c r="D73" s="211"/>
      <c r="E73" s="211"/>
      <c r="F73" s="211"/>
      <c r="G73" s="167" t="str">
        <f t="shared" si="1"/>
        <v/>
      </c>
      <c r="H73" s="167" t="str">
        <f t="shared" si="0"/>
        <v/>
      </c>
    </row>
    <row r="74" ht="15" spans="1:8">
      <c r="A74" s="24"/>
      <c r="B74" s="140" t="s">
        <v>13412</v>
      </c>
      <c r="C74" s="140" t="s">
        <v>13413</v>
      </c>
      <c r="D74" s="211"/>
      <c r="E74" s="211"/>
      <c r="F74" s="211"/>
      <c r="G74" s="167" t="str">
        <f t="shared" si="1"/>
        <v/>
      </c>
      <c r="H74" s="167" t="str">
        <f t="shared" si="0"/>
        <v/>
      </c>
    </row>
    <row r="75" ht="15" spans="1:8">
      <c r="A75" s="24"/>
      <c r="B75" s="140" t="s">
        <v>13422</v>
      </c>
      <c r="C75" s="140" t="s">
        <v>13423</v>
      </c>
      <c r="D75" s="211"/>
      <c r="E75" s="211"/>
      <c r="F75" s="211"/>
      <c r="G75" s="167" t="str">
        <f t="shared" ref="G75:G131" si="4">IFERROR($F75/D75,"")</f>
        <v/>
      </c>
      <c r="H75" s="167" t="str">
        <f t="shared" ref="H75:H130" si="5">IFERROR($F75/E75,"")</f>
        <v/>
      </c>
    </row>
    <row r="76" ht="15" spans="1:8">
      <c r="A76" s="24"/>
      <c r="B76" s="140" t="s">
        <v>13426</v>
      </c>
      <c r="C76" s="140" t="s">
        <v>13427</v>
      </c>
      <c r="D76" s="211"/>
      <c r="E76" s="211"/>
      <c r="F76" s="211"/>
      <c r="G76" s="167" t="str">
        <f t="shared" si="4"/>
        <v/>
      </c>
      <c r="H76" s="167" t="str">
        <f t="shared" si="5"/>
        <v/>
      </c>
    </row>
    <row r="77" ht="15" spans="1:8">
      <c r="A77" s="24"/>
      <c r="B77" s="140" t="s">
        <v>13430</v>
      </c>
      <c r="C77" s="140" t="s">
        <v>13431</v>
      </c>
      <c r="D77" s="211"/>
      <c r="E77" s="211"/>
      <c r="F77" s="211"/>
      <c r="G77" s="167" t="str">
        <f t="shared" si="4"/>
        <v/>
      </c>
      <c r="H77" s="167" t="str">
        <f t="shared" si="5"/>
        <v/>
      </c>
    </row>
    <row r="78" ht="15" spans="1:8">
      <c r="A78" s="24"/>
      <c r="B78" s="140" t="s">
        <v>13434</v>
      </c>
      <c r="C78" s="140" t="s">
        <v>13435</v>
      </c>
      <c r="D78" s="211"/>
      <c r="E78" s="211"/>
      <c r="F78" s="211"/>
      <c r="G78" s="167" t="str">
        <f t="shared" si="4"/>
        <v/>
      </c>
      <c r="H78" s="167" t="str">
        <f t="shared" si="5"/>
        <v/>
      </c>
    </row>
    <row r="79" ht="15" spans="1:8">
      <c r="A79" s="24"/>
      <c r="B79" s="140" t="s">
        <v>13440</v>
      </c>
      <c r="C79" s="140" t="s">
        <v>13441</v>
      </c>
      <c r="D79" s="211"/>
      <c r="E79" s="211"/>
      <c r="F79" s="211"/>
      <c r="G79" s="167" t="str">
        <f t="shared" si="4"/>
        <v/>
      </c>
      <c r="H79" s="167" t="str">
        <f t="shared" si="5"/>
        <v/>
      </c>
    </row>
    <row r="80" ht="15" spans="1:8">
      <c r="A80" s="24"/>
      <c r="B80" s="140" t="s">
        <v>13444</v>
      </c>
      <c r="C80" s="140" t="s">
        <v>13445</v>
      </c>
      <c r="D80" s="211"/>
      <c r="E80" s="211"/>
      <c r="F80" s="211"/>
      <c r="G80" s="167" t="str">
        <f t="shared" si="4"/>
        <v/>
      </c>
      <c r="H80" s="167" t="str">
        <f t="shared" si="5"/>
        <v/>
      </c>
    </row>
    <row r="81" ht="15" spans="1:8">
      <c r="A81" s="24"/>
      <c r="B81" s="140" t="s">
        <v>13448</v>
      </c>
      <c r="C81" s="140" t="s">
        <v>13449</v>
      </c>
      <c r="D81" s="211"/>
      <c r="E81" s="211"/>
      <c r="F81" s="211"/>
      <c r="G81" s="167" t="str">
        <f t="shared" si="4"/>
        <v/>
      </c>
      <c r="H81" s="167" t="str">
        <f t="shared" si="5"/>
        <v/>
      </c>
    </row>
    <row r="82" ht="15" spans="1:8">
      <c r="A82" s="24"/>
      <c r="B82" s="140" t="s">
        <v>13452</v>
      </c>
      <c r="C82" s="140" t="s">
        <v>13453</v>
      </c>
      <c r="D82" s="211"/>
      <c r="E82" s="211"/>
      <c r="F82" s="211"/>
      <c r="G82" s="167" t="str">
        <f t="shared" si="4"/>
        <v/>
      </c>
      <c r="H82" s="167" t="str">
        <f t="shared" si="5"/>
        <v/>
      </c>
    </row>
    <row r="83" ht="15" spans="1:8">
      <c r="A83" s="24"/>
      <c r="B83" s="140" t="s">
        <v>13462</v>
      </c>
      <c r="C83" s="140" t="s">
        <v>13463</v>
      </c>
      <c r="D83" s="211">
        <v>222290</v>
      </c>
      <c r="E83" s="211">
        <v>108112</v>
      </c>
      <c r="F83" s="211">
        <v>184850</v>
      </c>
      <c r="G83" s="167">
        <f t="shared" si="4"/>
        <v>0.831571370731927</v>
      </c>
      <c r="H83" s="167">
        <f t="shared" si="5"/>
        <v>1.7098009471659</v>
      </c>
    </row>
    <row r="84" ht="15" spans="1:8">
      <c r="A84" s="24"/>
      <c r="B84" s="140" t="s">
        <v>13466</v>
      </c>
      <c r="C84" s="140" t="s">
        <v>13467</v>
      </c>
      <c r="D84" s="211"/>
      <c r="E84" s="211">
        <v>142316</v>
      </c>
      <c r="F84" s="211"/>
      <c r="G84" s="167" t="str">
        <f t="shared" si="4"/>
        <v/>
      </c>
      <c r="H84" s="167">
        <f t="shared" si="5"/>
        <v>0</v>
      </c>
    </row>
    <row r="85" ht="15" spans="1:8">
      <c r="A85" s="24"/>
      <c r="B85" s="140" t="s">
        <v>13470</v>
      </c>
      <c r="C85" s="140" t="s">
        <v>13471</v>
      </c>
      <c r="D85" s="211"/>
      <c r="E85" s="211">
        <v>337</v>
      </c>
      <c r="F85" s="211"/>
      <c r="G85" s="167" t="str">
        <f t="shared" si="4"/>
        <v/>
      </c>
      <c r="H85" s="167">
        <f t="shared" si="5"/>
        <v>0</v>
      </c>
    </row>
    <row r="86" ht="15" spans="1:8">
      <c r="A86" s="24"/>
      <c r="B86" s="140" t="s">
        <v>13474</v>
      </c>
      <c r="C86" s="140" t="s">
        <v>13475</v>
      </c>
      <c r="D86" s="211">
        <v>500</v>
      </c>
      <c r="E86" s="211"/>
      <c r="F86" s="211">
        <v>500</v>
      </c>
      <c r="G86" s="167">
        <f t="shared" si="4"/>
        <v>1</v>
      </c>
      <c r="H86" s="167" t="str">
        <f t="shared" si="5"/>
        <v/>
      </c>
    </row>
    <row r="87" ht="15" spans="1:8">
      <c r="A87" s="24"/>
      <c r="B87" s="140" t="s">
        <v>13478</v>
      </c>
      <c r="C87" s="140" t="s">
        <v>13479</v>
      </c>
      <c r="D87" s="211"/>
      <c r="E87" s="211">
        <v>286</v>
      </c>
      <c r="F87" s="211"/>
      <c r="G87" s="167" t="str">
        <f t="shared" si="4"/>
        <v/>
      </c>
      <c r="H87" s="167">
        <f t="shared" si="5"/>
        <v>0</v>
      </c>
    </row>
    <row r="88" ht="15" spans="1:8">
      <c r="A88" s="24"/>
      <c r="B88" s="140" t="s">
        <v>13482</v>
      </c>
      <c r="C88" s="140" t="s">
        <v>13483</v>
      </c>
      <c r="D88" s="211">
        <v>3200</v>
      </c>
      <c r="E88" s="211">
        <v>20574</v>
      </c>
      <c r="F88" s="211">
        <v>4100</v>
      </c>
      <c r="G88" s="167">
        <f t="shared" si="4"/>
        <v>1.28125</v>
      </c>
      <c r="H88" s="167">
        <f t="shared" si="5"/>
        <v>0.199280645474871</v>
      </c>
    </row>
    <row r="89" ht="15" spans="1:8">
      <c r="A89" s="24"/>
      <c r="B89" s="140" t="s">
        <v>13486</v>
      </c>
      <c r="C89" s="140" t="s">
        <v>13487</v>
      </c>
      <c r="D89" s="211"/>
      <c r="E89" s="211"/>
      <c r="F89" s="211"/>
      <c r="G89" s="167" t="str">
        <f t="shared" si="4"/>
        <v/>
      </c>
      <c r="H89" s="167" t="str">
        <f t="shared" si="5"/>
        <v/>
      </c>
    </row>
    <row r="90" ht="15" spans="1:8">
      <c r="A90" s="24"/>
      <c r="B90" s="140" t="s">
        <v>13490</v>
      </c>
      <c r="C90" s="140" t="s">
        <v>13491</v>
      </c>
      <c r="D90" s="211"/>
      <c r="E90" s="211"/>
      <c r="F90" s="211"/>
      <c r="G90" s="167" t="str">
        <f t="shared" si="4"/>
        <v/>
      </c>
      <c r="H90" s="167" t="str">
        <f t="shared" si="5"/>
        <v/>
      </c>
    </row>
    <row r="91" ht="15" spans="1:8">
      <c r="A91" s="24"/>
      <c r="B91" s="140" t="s">
        <v>13494</v>
      </c>
      <c r="C91" s="140" t="s">
        <v>13495</v>
      </c>
      <c r="D91" s="211"/>
      <c r="E91" s="211"/>
      <c r="F91" s="211"/>
      <c r="G91" s="167" t="str">
        <f t="shared" si="4"/>
        <v/>
      </c>
      <c r="H91" s="167" t="str">
        <f t="shared" si="5"/>
        <v/>
      </c>
    </row>
    <row r="92" ht="15" spans="1:8">
      <c r="A92" s="24"/>
      <c r="B92" s="140" t="s">
        <v>13498</v>
      </c>
      <c r="C92" s="140" t="s">
        <v>13499</v>
      </c>
      <c r="D92" s="211"/>
      <c r="E92" s="211"/>
      <c r="F92" s="211"/>
      <c r="G92" s="167" t="str">
        <f t="shared" si="4"/>
        <v/>
      </c>
      <c r="H92" s="167" t="str">
        <f t="shared" si="5"/>
        <v/>
      </c>
    </row>
    <row r="93" ht="15" spans="1:8">
      <c r="A93" s="24"/>
      <c r="B93" s="140" t="s">
        <v>13502</v>
      </c>
      <c r="C93" s="140" t="s">
        <v>13503</v>
      </c>
      <c r="D93" s="211"/>
      <c r="E93" s="211"/>
      <c r="F93" s="211"/>
      <c r="G93" s="167" t="str">
        <f t="shared" si="4"/>
        <v/>
      </c>
      <c r="H93" s="167" t="str">
        <f t="shared" si="5"/>
        <v/>
      </c>
    </row>
    <row r="94" ht="15" spans="1:8">
      <c r="A94" s="24"/>
      <c r="B94" s="140" t="s">
        <v>13506</v>
      </c>
      <c r="C94" s="140" t="s">
        <v>13507</v>
      </c>
      <c r="D94" s="211"/>
      <c r="E94" s="211"/>
      <c r="F94" s="211"/>
      <c r="G94" s="167" t="str">
        <f t="shared" si="4"/>
        <v/>
      </c>
      <c r="H94" s="167" t="str">
        <f t="shared" si="5"/>
        <v/>
      </c>
    </row>
    <row r="95" ht="15" spans="1:8">
      <c r="A95" s="24"/>
      <c r="B95" s="140" t="s">
        <v>13510</v>
      </c>
      <c r="C95" s="140" t="s">
        <v>13511</v>
      </c>
      <c r="D95" s="211"/>
      <c r="E95" s="211"/>
      <c r="F95" s="211"/>
      <c r="G95" s="167" t="str">
        <f t="shared" si="4"/>
        <v/>
      </c>
      <c r="H95" s="167" t="str">
        <f t="shared" si="5"/>
        <v/>
      </c>
    </row>
    <row r="96" ht="15" spans="1:8">
      <c r="A96" s="24"/>
      <c r="B96" s="140" t="s">
        <v>13514</v>
      </c>
      <c r="C96" s="140" t="s">
        <v>13515</v>
      </c>
      <c r="D96" s="211"/>
      <c r="E96" s="211"/>
      <c r="F96" s="211"/>
      <c r="G96" s="167" t="str">
        <f t="shared" si="4"/>
        <v/>
      </c>
      <c r="H96" s="167" t="str">
        <f t="shared" si="5"/>
        <v/>
      </c>
    </row>
    <row r="97" ht="15" spans="1:8">
      <c r="A97" s="24"/>
      <c r="B97" s="140" t="s">
        <v>13517</v>
      </c>
      <c r="C97" s="140" t="s">
        <v>13518</v>
      </c>
      <c r="D97" s="211">
        <v>144660</v>
      </c>
      <c r="E97" s="211">
        <v>153109</v>
      </c>
      <c r="F97" s="211">
        <v>373168</v>
      </c>
      <c r="G97" s="167">
        <f t="shared" si="4"/>
        <v>2.57962118069957</v>
      </c>
      <c r="H97" s="167">
        <f t="shared" si="5"/>
        <v>2.43727018006779</v>
      </c>
    </row>
    <row r="98" ht="15" spans="1:8">
      <c r="A98" s="24"/>
      <c r="B98" s="140" t="s">
        <v>13521</v>
      </c>
      <c r="C98" s="140" t="s">
        <v>13463</v>
      </c>
      <c r="D98" s="211"/>
      <c r="E98" s="211"/>
      <c r="F98" s="211"/>
      <c r="G98" s="167" t="str">
        <f t="shared" si="4"/>
        <v/>
      </c>
      <c r="H98" s="167" t="str">
        <f t="shared" si="5"/>
        <v/>
      </c>
    </row>
    <row r="99" ht="15" spans="1:8">
      <c r="A99" s="24"/>
      <c r="B99" s="140" t="s">
        <v>13522</v>
      </c>
      <c r="C99" s="140" t="s">
        <v>13467</v>
      </c>
      <c r="D99" s="211"/>
      <c r="E99" s="211"/>
      <c r="F99" s="211"/>
      <c r="G99" s="167" t="str">
        <f t="shared" si="4"/>
        <v/>
      </c>
      <c r="H99" s="167" t="str">
        <f t="shared" si="5"/>
        <v/>
      </c>
    </row>
    <row r="100" ht="15" spans="1:8">
      <c r="A100" s="24"/>
      <c r="B100" s="140" t="s">
        <v>13523</v>
      </c>
      <c r="C100" s="140" t="s">
        <v>13524</v>
      </c>
      <c r="D100" s="211"/>
      <c r="E100" s="211"/>
      <c r="F100" s="211"/>
      <c r="G100" s="167" t="str">
        <f t="shared" si="4"/>
        <v/>
      </c>
      <c r="H100" s="167" t="str">
        <f t="shared" si="5"/>
        <v/>
      </c>
    </row>
    <row r="101" ht="15" spans="1:8">
      <c r="A101" s="24"/>
      <c r="B101" s="140" t="s">
        <v>13525</v>
      </c>
      <c r="C101" s="140" t="s">
        <v>13526</v>
      </c>
      <c r="D101" s="211"/>
      <c r="E101" s="211"/>
      <c r="F101" s="211"/>
      <c r="G101" s="167" t="str">
        <f t="shared" si="4"/>
        <v/>
      </c>
      <c r="H101" s="167" t="str">
        <f t="shared" si="5"/>
        <v/>
      </c>
    </row>
    <row r="102" ht="15" spans="1:8">
      <c r="A102" s="24"/>
      <c r="B102" s="140" t="s">
        <v>13529</v>
      </c>
      <c r="C102" s="140" t="s">
        <v>13530</v>
      </c>
      <c r="D102" s="211"/>
      <c r="E102" s="211">
        <v>210</v>
      </c>
      <c r="F102" s="211"/>
      <c r="G102" s="167" t="str">
        <f t="shared" si="4"/>
        <v/>
      </c>
      <c r="H102" s="167">
        <f t="shared" si="5"/>
        <v>0</v>
      </c>
    </row>
    <row r="103" ht="15" spans="1:8">
      <c r="A103" s="24"/>
      <c r="B103" s="140" t="s">
        <v>13531</v>
      </c>
      <c r="C103" s="140" t="s">
        <v>13532</v>
      </c>
      <c r="D103" s="211"/>
      <c r="E103" s="211">
        <v>1862</v>
      </c>
      <c r="F103" s="211"/>
      <c r="G103" s="167" t="str">
        <f t="shared" si="4"/>
        <v/>
      </c>
      <c r="H103" s="167">
        <f t="shared" si="5"/>
        <v>0</v>
      </c>
    </row>
    <row r="104" ht="15" spans="1:8">
      <c r="A104" s="24"/>
      <c r="B104" s="140" t="s">
        <v>13533</v>
      </c>
      <c r="C104" s="140" t="s">
        <v>13534</v>
      </c>
      <c r="D104" s="211"/>
      <c r="E104" s="211">
        <v>0</v>
      </c>
      <c r="F104" s="211"/>
      <c r="G104" s="167" t="str">
        <f t="shared" si="4"/>
        <v/>
      </c>
      <c r="H104" s="167" t="str">
        <f t="shared" si="5"/>
        <v/>
      </c>
    </row>
    <row r="105" ht="15" spans="1:8">
      <c r="A105" s="24"/>
      <c r="B105" s="140" t="s">
        <v>13535</v>
      </c>
      <c r="C105" s="140" t="s">
        <v>13536</v>
      </c>
      <c r="D105" s="211"/>
      <c r="E105" s="211">
        <v>0</v>
      </c>
      <c r="F105" s="211"/>
      <c r="G105" s="167" t="str">
        <f t="shared" si="4"/>
        <v/>
      </c>
      <c r="H105" s="167" t="str">
        <f t="shared" si="5"/>
        <v/>
      </c>
    </row>
    <row r="106" ht="15" spans="1:8">
      <c r="A106" s="24"/>
      <c r="B106" s="140" t="s">
        <v>13537</v>
      </c>
      <c r="C106" s="140" t="s">
        <v>13538</v>
      </c>
      <c r="D106" s="211">
        <v>12000</v>
      </c>
      <c r="E106" s="211">
        <v>6639</v>
      </c>
      <c r="F106" s="211">
        <v>14000</v>
      </c>
      <c r="G106" s="167">
        <f t="shared" si="4"/>
        <v>1.16666666666667</v>
      </c>
      <c r="H106" s="167">
        <f t="shared" si="5"/>
        <v>2.10875131796957</v>
      </c>
    </row>
    <row r="107" ht="15" spans="1:8">
      <c r="A107" s="24"/>
      <c r="B107" s="140" t="s">
        <v>13541</v>
      </c>
      <c r="C107" s="140" t="s">
        <v>13542</v>
      </c>
      <c r="D107" s="211"/>
      <c r="E107" s="211">
        <v>474</v>
      </c>
      <c r="F107" s="211"/>
      <c r="G107" s="167" t="str">
        <f t="shared" si="4"/>
        <v/>
      </c>
      <c r="H107" s="167">
        <f t="shared" si="5"/>
        <v>0</v>
      </c>
    </row>
    <row r="108" ht="15" spans="1:8">
      <c r="A108" s="24"/>
      <c r="B108" s="140" t="s">
        <v>13543</v>
      </c>
      <c r="C108" s="140" t="s">
        <v>13544</v>
      </c>
      <c r="D108" s="211"/>
      <c r="E108" s="211">
        <v>0</v>
      </c>
      <c r="F108" s="211"/>
      <c r="G108" s="167" t="str">
        <f t="shared" si="4"/>
        <v/>
      </c>
      <c r="H108" s="167" t="str">
        <f t="shared" si="5"/>
        <v/>
      </c>
    </row>
    <row r="109" ht="15" spans="1:8">
      <c r="A109" s="24"/>
      <c r="B109" s="140" t="s">
        <v>13545</v>
      </c>
      <c r="C109" s="140" t="s">
        <v>13546</v>
      </c>
      <c r="D109" s="211">
        <v>6300</v>
      </c>
      <c r="E109" s="211">
        <v>4341</v>
      </c>
      <c r="F109" s="211">
        <v>6500</v>
      </c>
      <c r="G109" s="167">
        <f t="shared" si="4"/>
        <v>1.03174603174603</v>
      </c>
      <c r="H109" s="167">
        <f t="shared" si="5"/>
        <v>1.49735084082009</v>
      </c>
    </row>
    <row r="110" ht="15" spans="1:8">
      <c r="A110" s="24"/>
      <c r="B110" s="140" t="s">
        <v>13549</v>
      </c>
      <c r="C110" s="140" t="s">
        <v>13463</v>
      </c>
      <c r="D110" s="211"/>
      <c r="E110" s="211"/>
      <c r="F110" s="211"/>
      <c r="G110" s="167" t="str">
        <f t="shared" si="4"/>
        <v/>
      </c>
      <c r="H110" s="167" t="str">
        <f t="shared" si="5"/>
        <v/>
      </c>
    </row>
    <row r="111" ht="15" spans="1:8">
      <c r="A111" s="24"/>
      <c r="B111" s="140" t="s">
        <v>13550</v>
      </c>
      <c r="C111" s="140" t="s">
        <v>13467</v>
      </c>
      <c r="D111" s="211"/>
      <c r="E111" s="211"/>
      <c r="F111" s="211"/>
      <c r="G111" s="167" t="str">
        <f t="shared" si="4"/>
        <v/>
      </c>
      <c r="H111" s="167" t="str">
        <f t="shared" si="5"/>
        <v/>
      </c>
    </row>
    <row r="112" ht="15" spans="1:8">
      <c r="A112" s="24"/>
      <c r="B112" s="140" t="s">
        <v>13551</v>
      </c>
      <c r="C112" s="140" t="s">
        <v>13552</v>
      </c>
      <c r="D112" s="211"/>
      <c r="E112" s="211"/>
      <c r="F112" s="211"/>
      <c r="G112" s="167" t="str">
        <f t="shared" si="4"/>
        <v/>
      </c>
      <c r="H112" s="167" t="str">
        <f t="shared" si="5"/>
        <v/>
      </c>
    </row>
    <row r="113" ht="15" spans="1:8">
      <c r="A113" s="24"/>
      <c r="B113" s="140" t="s">
        <v>13555</v>
      </c>
      <c r="C113" s="140" t="s">
        <v>13463</v>
      </c>
      <c r="D113" s="211"/>
      <c r="E113" s="211"/>
      <c r="F113" s="211"/>
      <c r="G113" s="167" t="str">
        <f t="shared" si="4"/>
        <v/>
      </c>
      <c r="H113" s="167" t="str">
        <f t="shared" si="5"/>
        <v/>
      </c>
    </row>
    <row r="114" ht="15" spans="1:8">
      <c r="A114" s="24"/>
      <c r="B114" s="140" t="s">
        <v>13556</v>
      </c>
      <c r="C114" s="140" t="s">
        <v>13467</v>
      </c>
      <c r="D114" s="211"/>
      <c r="E114" s="211"/>
      <c r="F114" s="211"/>
      <c r="G114" s="167" t="str">
        <f t="shared" si="4"/>
        <v/>
      </c>
      <c r="H114" s="167" t="str">
        <f t="shared" si="5"/>
        <v/>
      </c>
    </row>
    <row r="115" ht="15" spans="1:8">
      <c r="A115" s="24"/>
      <c r="B115" s="140" t="s">
        <v>13557</v>
      </c>
      <c r="C115" s="140" t="s">
        <v>13558</v>
      </c>
      <c r="D115" s="211"/>
      <c r="E115" s="211"/>
      <c r="F115" s="211"/>
      <c r="G115" s="167" t="str">
        <f t="shared" si="4"/>
        <v/>
      </c>
      <c r="H115" s="167" t="str">
        <f t="shared" si="5"/>
        <v/>
      </c>
    </row>
    <row r="116" ht="15" spans="1:8">
      <c r="A116" s="24"/>
      <c r="B116" s="140" t="s">
        <v>13561</v>
      </c>
      <c r="C116" s="140" t="s">
        <v>13530</v>
      </c>
      <c r="D116" s="211"/>
      <c r="E116" s="211"/>
      <c r="F116" s="211"/>
      <c r="G116" s="167" t="str">
        <f t="shared" si="4"/>
        <v/>
      </c>
      <c r="H116" s="167" t="str">
        <f t="shared" si="5"/>
        <v/>
      </c>
    </row>
    <row r="117" ht="15" spans="1:8">
      <c r="A117" s="24"/>
      <c r="B117" s="140" t="s">
        <v>13562</v>
      </c>
      <c r="C117" s="140" t="s">
        <v>13532</v>
      </c>
      <c r="D117" s="211"/>
      <c r="E117" s="211"/>
      <c r="F117" s="211"/>
      <c r="G117" s="167" t="str">
        <f t="shared" si="4"/>
        <v/>
      </c>
      <c r="H117" s="167" t="str">
        <f t="shared" si="5"/>
        <v/>
      </c>
    </row>
    <row r="118" ht="15" spans="1:8">
      <c r="A118" s="24"/>
      <c r="B118" s="140" t="s">
        <v>13563</v>
      </c>
      <c r="C118" s="140" t="s">
        <v>13534</v>
      </c>
      <c r="D118" s="211"/>
      <c r="E118" s="211"/>
      <c r="F118" s="211"/>
      <c r="G118" s="167" t="str">
        <f t="shared" si="4"/>
        <v/>
      </c>
      <c r="H118" s="167" t="str">
        <f t="shared" si="5"/>
        <v/>
      </c>
    </row>
    <row r="119" ht="15" spans="1:8">
      <c r="A119" s="24"/>
      <c r="B119" s="140" t="s">
        <v>13564</v>
      </c>
      <c r="C119" s="140" t="s">
        <v>13536</v>
      </c>
      <c r="D119" s="211"/>
      <c r="E119" s="211"/>
      <c r="F119" s="211"/>
      <c r="G119" s="167" t="str">
        <f t="shared" si="4"/>
        <v/>
      </c>
      <c r="H119" s="167" t="str">
        <f t="shared" si="5"/>
        <v/>
      </c>
    </row>
    <row r="120" ht="15" spans="1:8">
      <c r="A120" s="24"/>
      <c r="B120" s="140" t="s">
        <v>13565</v>
      </c>
      <c r="C120" s="140" t="s">
        <v>13566</v>
      </c>
      <c r="D120" s="211"/>
      <c r="E120" s="211"/>
      <c r="F120" s="211"/>
      <c r="G120" s="167" t="str">
        <f t="shared" si="4"/>
        <v/>
      </c>
      <c r="H120" s="167" t="str">
        <f t="shared" si="5"/>
        <v/>
      </c>
    </row>
    <row r="121" ht="15" spans="1:8">
      <c r="A121" s="24"/>
      <c r="B121" s="140" t="s">
        <v>13569</v>
      </c>
      <c r="C121" s="140" t="s">
        <v>13542</v>
      </c>
      <c r="D121" s="211"/>
      <c r="E121" s="211"/>
      <c r="F121" s="211"/>
      <c r="G121" s="167" t="str">
        <f t="shared" si="4"/>
        <v/>
      </c>
      <c r="H121" s="167" t="str">
        <f t="shared" si="5"/>
        <v/>
      </c>
    </row>
    <row r="122" ht="15" spans="1:8">
      <c r="A122" s="24"/>
      <c r="B122" s="140" t="s">
        <v>13570</v>
      </c>
      <c r="C122" s="140" t="s">
        <v>13571</v>
      </c>
      <c r="D122" s="211"/>
      <c r="E122" s="211"/>
      <c r="F122" s="211"/>
      <c r="G122" s="167" t="str">
        <f t="shared" si="4"/>
        <v/>
      </c>
      <c r="H122" s="167" t="str">
        <f t="shared" si="5"/>
        <v/>
      </c>
    </row>
    <row r="123" ht="15" spans="1:8">
      <c r="A123" s="24"/>
      <c r="B123" s="140" t="s">
        <v>13574</v>
      </c>
      <c r="C123" s="216" t="s">
        <v>13463</v>
      </c>
      <c r="D123" s="211"/>
      <c r="E123" s="211"/>
      <c r="F123" s="211"/>
      <c r="G123" s="167" t="str">
        <f t="shared" si="4"/>
        <v/>
      </c>
      <c r="H123" s="167" t="str">
        <f t="shared" si="5"/>
        <v/>
      </c>
    </row>
    <row r="124" ht="15" spans="1:8">
      <c r="A124" s="24"/>
      <c r="B124" s="140" t="s">
        <v>13575</v>
      </c>
      <c r="C124" s="216" t="s">
        <v>13467</v>
      </c>
      <c r="D124" s="211"/>
      <c r="E124" s="211"/>
      <c r="F124" s="211"/>
      <c r="G124" s="167" t="str">
        <f t="shared" si="4"/>
        <v/>
      </c>
      <c r="H124" s="167" t="str">
        <f t="shared" si="5"/>
        <v/>
      </c>
    </row>
    <row r="125" ht="15" spans="1:8">
      <c r="A125" s="24"/>
      <c r="B125" s="140" t="s">
        <v>13576</v>
      </c>
      <c r="C125" s="216" t="s">
        <v>13471</v>
      </c>
      <c r="D125" s="211"/>
      <c r="E125" s="211"/>
      <c r="F125" s="211"/>
      <c r="G125" s="167" t="str">
        <f t="shared" si="4"/>
        <v/>
      </c>
      <c r="H125" s="167" t="str">
        <f t="shared" si="5"/>
        <v/>
      </c>
    </row>
    <row r="126" ht="15" spans="1:8">
      <c r="A126" s="24"/>
      <c r="B126" s="140" t="s">
        <v>13577</v>
      </c>
      <c r="C126" s="140" t="s">
        <v>13475</v>
      </c>
      <c r="D126" s="211"/>
      <c r="E126" s="211"/>
      <c r="F126" s="211"/>
      <c r="G126" s="167" t="str">
        <f t="shared" si="4"/>
        <v/>
      </c>
      <c r="H126" s="167" t="str">
        <f t="shared" si="5"/>
        <v/>
      </c>
    </row>
    <row r="127" ht="15" spans="1:8">
      <c r="A127" s="24"/>
      <c r="B127" s="140" t="s">
        <v>13578</v>
      </c>
      <c r="C127" s="216" t="s">
        <v>13487</v>
      </c>
      <c r="D127" s="211"/>
      <c r="E127" s="211"/>
      <c r="F127" s="211"/>
      <c r="G127" s="167" t="str">
        <f t="shared" si="4"/>
        <v/>
      </c>
      <c r="H127" s="167" t="str">
        <f t="shared" si="5"/>
        <v/>
      </c>
    </row>
    <row r="128" ht="15" spans="1:8">
      <c r="A128" s="24"/>
      <c r="B128" s="140" t="s">
        <v>13579</v>
      </c>
      <c r="C128" s="216" t="s">
        <v>13495</v>
      </c>
      <c r="D128" s="211"/>
      <c r="E128" s="211"/>
      <c r="F128" s="211"/>
      <c r="G128" s="167" t="str">
        <f t="shared" si="4"/>
        <v/>
      </c>
      <c r="H128" s="167" t="str">
        <f t="shared" si="5"/>
        <v/>
      </c>
    </row>
    <row r="129" ht="15" spans="1:8">
      <c r="A129" s="24"/>
      <c r="B129" s="140" t="s">
        <v>13580</v>
      </c>
      <c r="C129" s="216" t="s">
        <v>13499</v>
      </c>
      <c r="D129" s="211"/>
      <c r="E129" s="211"/>
      <c r="F129" s="211"/>
      <c r="G129" s="167" t="str">
        <f t="shared" si="4"/>
        <v/>
      </c>
      <c r="H129" s="167" t="str">
        <f t="shared" si="5"/>
        <v/>
      </c>
    </row>
    <row r="130" ht="15" spans="1:8">
      <c r="A130" s="24"/>
      <c r="B130" s="140" t="s">
        <v>13581</v>
      </c>
      <c r="C130" s="140" t="s">
        <v>13582</v>
      </c>
      <c r="D130" s="211"/>
      <c r="E130" s="211"/>
      <c r="F130" s="211"/>
      <c r="G130" s="167" t="str">
        <f t="shared" si="4"/>
        <v/>
      </c>
      <c r="H130" s="167" t="str">
        <f t="shared" si="5"/>
        <v/>
      </c>
    </row>
    <row r="131" ht="15" spans="1:8">
      <c r="A131" s="24"/>
      <c r="B131" s="140" t="s">
        <v>13585</v>
      </c>
      <c r="C131" s="216" t="s">
        <v>13586</v>
      </c>
      <c r="D131" s="211"/>
      <c r="E131" s="211"/>
      <c r="F131" s="211"/>
      <c r="G131" s="167" t="str">
        <f t="shared" si="4"/>
        <v/>
      </c>
      <c r="H131" s="167" t="str">
        <f t="shared" ref="H131:H202" si="6">IFERROR($F131/E131,"")</f>
        <v/>
      </c>
    </row>
    <row r="132" ht="15" spans="1:8">
      <c r="A132" s="24"/>
      <c r="B132" s="140" t="s">
        <v>13587</v>
      </c>
      <c r="C132" s="216" t="s">
        <v>13588</v>
      </c>
      <c r="D132" s="211"/>
      <c r="E132" s="211"/>
      <c r="F132" s="211"/>
      <c r="G132" s="167" t="str">
        <f t="shared" ref="G132:G203" si="7">IFERROR($F132/D132,"")</f>
        <v/>
      </c>
      <c r="H132" s="167" t="str">
        <f t="shared" si="6"/>
        <v/>
      </c>
    </row>
    <row r="133" ht="15" spans="1:8">
      <c r="A133" s="24"/>
      <c r="B133" s="140" t="s">
        <v>13589</v>
      </c>
      <c r="C133" s="216" t="s">
        <v>13590</v>
      </c>
      <c r="D133" s="211"/>
      <c r="E133" s="211"/>
      <c r="F133" s="211"/>
      <c r="G133" s="167" t="str">
        <f t="shared" si="7"/>
        <v/>
      </c>
      <c r="H133" s="167" t="str">
        <f t="shared" si="6"/>
        <v/>
      </c>
    </row>
    <row r="134" ht="15" spans="1:8">
      <c r="A134" s="24"/>
      <c r="B134" s="140" t="s">
        <v>13591</v>
      </c>
      <c r="C134" s="140" t="s">
        <v>13592</v>
      </c>
      <c r="D134" s="211"/>
      <c r="E134" s="211"/>
      <c r="F134" s="211"/>
      <c r="G134" s="167" t="str">
        <f t="shared" si="7"/>
        <v/>
      </c>
      <c r="H134" s="167" t="str">
        <f t="shared" si="6"/>
        <v/>
      </c>
    </row>
    <row r="135" ht="15" spans="1:8">
      <c r="A135" s="24"/>
      <c r="B135" s="140" t="s">
        <v>13595</v>
      </c>
      <c r="C135" s="216" t="s">
        <v>13586</v>
      </c>
      <c r="D135" s="211"/>
      <c r="E135" s="211"/>
      <c r="F135" s="211"/>
      <c r="G135" s="167" t="str">
        <f t="shared" si="7"/>
        <v/>
      </c>
      <c r="H135" s="167" t="str">
        <f t="shared" si="6"/>
        <v/>
      </c>
    </row>
    <row r="136" ht="15" spans="1:8">
      <c r="A136" s="24"/>
      <c r="B136" s="140" t="s">
        <v>13596</v>
      </c>
      <c r="C136" s="216" t="s">
        <v>13588</v>
      </c>
      <c r="D136" s="211"/>
      <c r="E136" s="211"/>
      <c r="F136" s="211"/>
      <c r="G136" s="167" t="str">
        <f t="shared" si="7"/>
        <v/>
      </c>
      <c r="H136" s="167" t="str">
        <f t="shared" si="6"/>
        <v/>
      </c>
    </row>
    <row r="137" ht="15" spans="1:8">
      <c r="A137" s="24"/>
      <c r="B137" s="140" t="s">
        <v>13597</v>
      </c>
      <c r="C137" s="216" t="s">
        <v>13598</v>
      </c>
      <c r="D137" s="211"/>
      <c r="E137" s="211"/>
      <c r="F137" s="211"/>
      <c r="G137" s="167" t="str">
        <f t="shared" si="7"/>
        <v/>
      </c>
      <c r="H137" s="167" t="str">
        <f t="shared" si="6"/>
        <v/>
      </c>
    </row>
    <row r="138" ht="15" spans="1:8">
      <c r="A138" s="24"/>
      <c r="B138" s="140" t="s">
        <v>13599</v>
      </c>
      <c r="C138" s="216" t="s">
        <v>13600</v>
      </c>
      <c r="D138" s="211"/>
      <c r="E138" s="211"/>
      <c r="F138" s="211"/>
      <c r="G138" s="167" t="str">
        <f t="shared" si="7"/>
        <v/>
      </c>
      <c r="H138" s="167" t="str">
        <f t="shared" si="6"/>
        <v/>
      </c>
    </row>
    <row r="139" ht="15" spans="1:8">
      <c r="A139" s="24"/>
      <c r="B139" s="140" t="s">
        <v>13603</v>
      </c>
      <c r="C139" s="216" t="s">
        <v>13604</v>
      </c>
      <c r="D139" s="211"/>
      <c r="E139" s="211"/>
      <c r="F139" s="211"/>
      <c r="G139" s="167" t="str">
        <f t="shared" si="7"/>
        <v/>
      </c>
      <c r="H139" s="167" t="str">
        <f t="shared" si="6"/>
        <v/>
      </c>
    </row>
    <row r="140" ht="15" spans="1:8">
      <c r="A140" s="24"/>
      <c r="B140" s="140" t="s">
        <v>13605</v>
      </c>
      <c r="C140" s="216" t="s">
        <v>13606</v>
      </c>
      <c r="D140" s="211"/>
      <c r="E140" s="211"/>
      <c r="F140" s="211"/>
      <c r="G140" s="167" t="str">
        <f t="shared" si="7"/>
        <v/>
      </c>
      <c r="H140" s="167" t="str">
        <f t="shared" si="6"/>
        <v/>
      </c>
    </row>
    <row r="141" ht="15" spans="1:8">
      <c r="A141" s="24"/>
      <c r="B141" s="140" t="s">
        <v>13607</v>
      </c>
      <c r="C141" s="216" t="s">
        <v>13608</v>
      </c>
      <c r="D141" s="211"/>
      <c r="E141" s="211"/>
      <c r="F141" s="211"/>
      <c r="G141" s="167" t="str">
        <f t="shared" si="7"/>
        <v/>
      </c>
      <c r="H141" s="167" t="str">
        <f t="shared" si="6"/>
        <v/>
      </c>
    </row>
    <row r="142" ht="15" spans="1:8">
      <c r="A142" s="24"/>
      <c r="B142" s="140" t="s">
        <v>13609</v>
      </c>
      <c r="C142" s="216" t="s">
        <v>13610</v>
      </c>
      <c r="D142" s="211"/>
      <c r="E142" s="211"/>
      <c r="F142" s="211"/>
      <c r="G142" s="167" t="str">
        <f t="shared" si="7"/>
        <v/>
      </c>
      <c r="H142" s="167" t="str">
        <f t="shared" si="6"/>
        <v/>
      </c>
    </row>
    <row r="143" ht="15" spans="1:8">
      <c r="A143" s="24"/>
      <c r="B143" s="140" t="s">
        <v>13613</v>
      </c>
      <c r="C143" s="140" t="s">
        <v>13586</v>
      </c>
      <c r="D143" s="211"/>
      <c r="E143" s="211"/>
      <c r="F143" s="211"/>
      <c r="G143" s="167" t="str">
        <f t="shared" si="7"/>
        <v/>
      </c>
      <c r="H143" s="167" t="str">
        <f t="shared" si="6"/>
        <v/>
      </c>
    </row>
    <row r="144" ht="15" spans="1:8">
      <c r="A144" s="24"/>
      <c r="B144" s="140" t="s">
        <v>13614</v>
      </c>
      <c r="C144" s="140" t="s">
        <v>13615</v>
      </c>
      <c r="D144" s="211"/>
      <c r="E144" s="211"/>
      <c r="F144" s="211"/>
      <c r="G144" s="167" t="str">
        <f t="shared" si="7"/>
        <v/>
      </c>
      <c r="H144" s="167" t="str">
        <f t="shared" si="6"/>
        <v/>
      </c>
    </row>
    <row r="145" ht="15" spans="1:8">
      <c r="A145" s="24"/>
      <c r="B145" s="140" t="s">
        <v>13618</v>
      </c>
      <c r="C145" s="140" t="s">
        <v>13604</v>
      </c>
      <c r="D145" s="211"/>
      <c r="E145" s="211"/>
      <c r="F145" s="211"/>
      <c r="G145" s="167" t="str">
        <f t="shared" si="7"/>
        <v/>
      </c>
      <c r="H145" s="167" t="str">
        <f t="shared" si="6"/>
        <v/>
      </c>
    </row>
    <row r="146" ht="15" spans="1:8">
      <c r="A146" s="24"/>
      <c r="B146" s="140" t="s">
        <v>13619</v>
      </c>
      <c r="C146" s="140" t="s">
        <v>13620</v>
      </c>
      <c r="D146" s="211"/>
      <c r="E146" s="211"/>
      <c r="F146" s="211"/>
      <c r="G146" s="167" t="str">
        <f t="shared" si="7"/>
        <v/>
      </c>
      <c r="H146" s="167" t="str">
        <f t="shared" si="6"/>
        <v/>
      </c>
    </row>
    <row r="147" ht="15" spans="1:8">
      <c r="A147" s="24"/>
      <c r="B147" s="140" t="s">
        <v>13621</v>
      </c>
      <c r="C147" s="140" t="s">
        <v>13608</v>
      </c>
      <c r="D147" s="211"/>
      <c r="E147" s="211"/>
      <c r="F147" s="211"/>
      <c r="G147" s="167" t="str">
        <f t="shared" si="7"/>
        <v/>
      </c>
      <c r="H147" s="167" t="str">
        <f t="shared" si="6"/>
        <v/>
      </c>
    </row>
    <row r="148" ht="15" spans="1:8">
      <c r="A148" s="24"/>
      <c r="B148" s="140" t="s">
        <v>13622</v>
      </c>
      <c r="C148" s="140" t="s">
        <v>13623</v>
      </c>
      <c r="D148" s="211"/>
      <c r="E148" s="211"/>
      <c r="F148" s="211"/>
      <c r="G148" s="167" t="str">
        <f t="shared" si="7"/>
        <v/>
      </c>
      <c r="H148" s="167" t="str">
        <f t="shared" si="6"/>
        <v/>
      </c>
    </row>
    <row r="149" ht="15" spans="1:8">
      <c r="A149" s="24"/>
      <c r="B149" s="140" t="s">
        <v>13626</v>
      </c>
      <c r="C149" s="140" t="s">
        <v>13627</v>
      </c>
      <c r="D149" s="211"/>
      <c r="E149" s="211"/>
      <c r="F149" s="211"/>
      <c r="G149" s="167" t="str">
        <f t="shared" ref="G149:G158" si="8">IFERROR($F149/D149,"")</f>
        <v/>
      </c>
      <c r="H149" s="167" t="str">
        <f t="shared" ref="H149:H158" si="9">IFERROR($F149/E149,"")</f>
        <v/>
      </c>
    </row>
    <row r="150" ht="15" spans="1:8">
      <c r="A150" s="24"/>
      <c r="B150" s="140" t="s">
        <v>13628</v>
      </c>
      <c r="C150" s="140" t="s">
        <v>13629</v>
      </c>
      <c r="D150" s="211"/>
      <c r="E150" s="211"/>
      <c r="F150" s="211"/>
      <c r="G150" s="167" t="str">
        <f t="shared" si="8"/>
        <v/>
      </c>
      <c r="H150" s="167" t="str">
        <f t="shared" si="9"/>
        <v/>
      </c>
    </row>
    <row r="151" ht="15" spans="1:8">
      <c r="A151" s="24"/>
      <c r="B151" s="140" t="s">
        <v>13630</v>
      </c>
      <c r="C151" s="140" t="s">
        <v>13631</v>
      </c>
      <c r="D151" s="211"/>
      <c r="E151" s="211"/>
      <c r="F151" s="211"/>
      <c r="G151" s="167" t="str">
        <f t="shared" si="8"/>
        <v/>
      </c>
      <c r="H151" s="167" t="str">
        <f t="shared" si="9"/>
        <v/>
      </c>
    </row>
    <row r="152" ht="15" spans="1:8">
      <c r="A152" s="24"/>
      <c r="B152" s="140" t="s">
        <v>13634</v>
      </c>
      <c r="C152" s="140" t="s">
        <v>13627</v>
      </c>
      <c r="D152" s="211"/>
      <c r="E152" s="211"/>
      <c r="F152" s="211"/>
      <c r="G152" s="167" t="str">
        <f t="shared" si="8"/>
        <v/>
      </c>
      <c r="H152" s="167" t="str">
        <f t="shared" si="9"/>
        <v/>
      </c>
    </row>
    <row r="153" ht="15" spans="1:8">
      <c r="A153" s="24"/>
      <c r="B153" s="140" t="s">
        <v>13635</v>
      </c>
      <c r="C153" s="140" t="s">
        <v>13629</v>
      </c>
      <c r="D153" s="211"/>
      <c r="E153" s="211"/>
      <c r="F153" s="211"/>
      <c r="G153" s="167" t="str">
        <f t="shared" si="8"/>
        <v/>
      </c>
      <c r="H153" s="167" t="str">
        <f t="shared" si="9"/>
        <v/>
      </c>
    </row>
    <row r="154" ht="15" spans="1:8">
      <c r="A154" s="24"/>
      <c r="B154" s="140" t="s">
        <v>13636</v>
      </c>
      <c r="C154" s="140" t="s">
        <v>13637</v>
      </c>
      <c r="D154" s="211"/>
      <c r="E154" s="211"/>
      <c r="F154" s="211"/>
      <c r="G154" s="167" t="str">
        <f t="shared" si="8"/>
        <v/>
      </c>
      <c r="H154" s="167" t="str">
        <f t="shared" si="9"/>
        <v/>
      </c>
    </row>
    <row r="155" ht="15" spans="1:8">
      <c r="A155" s="24"/>
      <c r="B155" s="140" t="s">
        <v>13640</v>
      </c>
      <c r="C155" s="140" t="s">
        <v>13629</v>
      </c>
      <c r="D155" s="211"/>
      <c r="E155" s="211"/>
      <c r="F155" s="211"/>
      <c r="G155" s="167" t="str">
        <f t="shared" si="8"/>
        <v/>
      </c>
      <c r="H155" s="167" t="str">
        <f t="shared" si="9"/>
        <v/>
      </c>
    </row>
    <row r="156" ht="15" spans="1:8">
      <c r="A156" s="24"/>
      <c r="B156" s="140" t="s">
        <v>13641</v>
      </c>
      <c r="C156" s="140" t="s">
        <v>13642</v>
      </c>
      <c r="D156" s="211"/>
      <c r="E156" s="211"/>
      <c r="F156" s="211"/>
      <c r="G156" s="167" t="str">
        <f t="shared" si="8"/>
        <v/>
      </c>
      <c r="H156" s="167" t="str">
        <f t="shared" si="9"/>
        <v/>
      </c>
    </row>
    <row r="157" ht="15" spans="1:8">
      <c r="A157" s="24"/>
      <c r="B157" s="140" t="s">
        <v>13645</v>
      </c>
      <c r="C157" s="140" t="s">
        <v>13646</v>
      </c>
      <c r="D157" s="211"/>
      <c r="E157" s="211"/>
      <c r="F157" s="211"/>
      <c r="G157" s="167" t="str">
        <f t="shared" si="8"/>
        <v/>
      </c>
      <c r="H157" s="167" t="str">
        <f t="shared" si="9"/>
        <v/>
      </c>
    </row>
    <row r="158" ht="15" spans="1:8">
      <c r="A158" s="24"/>
      <c r="B158" s="140" t="s">
        <v>13647</v>
      </c>
      <c r="C158" s="140" t="s">
        <v>13648</v>
      </c>
      <c r="D158" s="211"/>
      <c r="E158" s="211"/>
      <c r="F158" s="211"/>
      <c r="G158" s="167" t="str">
        <f t="shared" si="8"/>
        <v/>
      </c>
      <c r="H158" s="167" t="str">
        <f t="shared" si="9"/>
        <v/>
      </c>
    </row>
    <row r="159" ht="15" spans="1:8">
      <c r="A159" s="24"/>
      <c r="B159" s="140" t="s">
        <v>13649</v>
      </c>
      <c r="C159" s="140" t="s">
        <v>13650</v>
      </c>
      <c r="D159" s="211"/>
      <c r="E159" s="211"/>
      <c r="F159" s="211"/>
      <c r="G159" s="167" t="str">
        <f t="shared" si="7"/>
        <v/>
      </c>
      <c r="H159" s="167" t="str">
        <f t="shared" si="6"/>
        <v/>
      </c>
    </row>
    <row r="160" ht="15" spans="1:8">
      <c r="A160" s="24"/>
      <c r="B160" s="140" t="s">
        <v>13651</v>
      </c>
      <c r="C160" s="140" t="s">
        <v>13652</v>
      </c>
      <c r="D160" s="211"/>
      <c r="E160" s="211"/>
      <c r="F160" s="211"/>
      <c r="G160" s="167" t="str">
        <f t="shared" si="7"/>
        <v/>
      </c>
      <c r="H160" s="167" t="str">
        <f t="shared" si="6"/>
        <v/>
      </c>
    </row>
    <row r="161" ht="15" spans="1:8">
      <c r="A161" s="24"/>
      <c r="B161" s="140" t="s">
        <v>13655</v>
      </c>
      <c r="C161" s="140" t="s">
        <v>13650</v>
      </c>
      <c r="D161" s="211"/>
      <c r="E161" s="211"/>
      <c r="F161" s="211"/>
      <c r="G161" s="167" t="str">
        <f t="shared" si="7"/>
        <v/>
      </c>
      <c r="H161" s="167" t="str">
        <f t="shared" si="6"/>
        <v/>
      </c>
    </row>
    <row r="162" ht="15" spans="1:8">
      <c r="A162" s="24"/>
      <c r="B162" s="140" t="s">
        <v>13656</v>
      </c>
      <c r="C162" s="140" t="s">
        <v>13657</v>
      </c>
      <c r="D162" s="211"/>
      <c r="E162" s="211"/>
      <c r="F162" s="211"/>
      <c r="G162" s="167" t="str">
        <f t="shared" si="7"/>
        <v/>
      </c>
      <c r="H162" s="167" t="str">
        <f t="shared" si="6"/>
        <v/>
      </c>
    </row>
    <row r="163" ht="15" spans="1:8">
      <c r="A163" s="24"/>
      <c r="B163" s="140" t="s">
        <v>13658</v>
      </c>
      <c r="C163" s="140" t="s">
        <v>13659</v>
      </c>
      <c r="D163" s="211"/>
      <c r="E163" s="211"/>
      <c r="F163" s="211"/>
      <c r="G163" s="167" t="str">
        <f t="shared" si="7"/>
        <v/>
      </c>
      <c r="H163" s="167" t="str">
        <f t="shared" si="6"/>
        <v/>
      </c>
    </row>
    <row r="164" ht="15" spans="1:8">
      <c r="A164" s="24"/>
      <c r="B164" s="140" t="s">
        <v>13660</v>
      </c>
      <c r="C164" s="140" t="s">
        <v>13661</v>
      </c>
      <c r="D164" s="211"/>
      <c r="E164" s="211"/>
      <c r="F164" s="211"/>
      <c r="G164" s="167" t="str">
        <f t="shared" si="7"/>
        <v/>
      </c>
      <c r="H164" s="167" t="str">
        <f t="shared" si="6"/>
        <v/>
      </c>
    </row>
    <row r="165" ht="15" spans="1:8">
      <c r="A165" s="24"/>
      <c r="B165" s="140" t="s">
        <v>13664</v>
      </c>
      <c r="C165" s="140" t="s">
        <v>13665</v>
      </c>
      <c r="D165" s="211"/>
      <c r="E165" s="211"/>
      <c r="F165" s="211"/>
      <c r="G165" s="167" t="str">
        <f t="shared" si="7"/>
        <v/>
      </c>
      <c r="H165" s="167" t="str">
        <f t="shared" si="6"/>
        <v/>
      </c>
    </row>
    <row r="166" ht="15" spans="1:8">
      <c r="A166" s="24"/>
      <c r="B166" s="140" t="s">
        <v>13666</v>
      </c>
      <c r="C166" s="140" t="s">
        <v>13667</v>
      </c>
      <c r="D166" s="211"/>
      <c r="E166" s="211"/>
      <c r="F166" s="211"/>
      <c r="G166" s="167" t="str">
        <f t="shared" si="7"/>
        <v/>
      </c>
      <c r="H166" s="167" t="str">
        <f t="shared" si="6"/>
        <v/>
      </c>
    </row>
    <row r="167" ht="15" spans="1:8">
      <c r="A167" s="24"/>
      <c r="B167" s="140" t="s">
        <v>13668</v>
      </c>
      <c r="C167" s="140" t="s">
        <v>13669</v>
      </c>
      <c r="D167" s="211"/>
      <c r="E167" s="211"/>
      <c r="F167" s="211"/>
      <c r="G167" s="167" t="str">
        <f t="shared" si="7"/>
        <v/>
      </c>
      <c r="H167" s="167" t="str">
        <f t="shared" si="6"/>
        <v/>
      </c>
    </row>
    <row r="168" ht="15" spans="1:8">
      <c r="A168" s="24"/>
      <c r="B168" s="140" t="s">
        <v>13670</v>
      </c>
      <c r="C168" s="140" t="s">
        <v>13671</v>
      </c>
      <c r="D168" s="211"/>
      <c r="E168" s="211"/>
      <c r="F168" s="211"/>
      <c r="G168" s="167" t="str">
        <f t="shared" si="7"/>
        <v/>
      </c>
      <c r="H168" s="167" t="str">
        <f t="shared" si="6"/>
        <v/>
      </c>
    </row>
    <row r="169" ht="15" spans="1:8">
      <c r="A169" s="24"/>
      <c r="B169" s="140" t="s">
        <v>13672</v>
      </c>
      <c r="C169" s="140" t="s">
        <v>13673</v>
      </c>
      <c r="D169" s="211"/>
      <c r="E169" s="211"/>
      <c r="F169" s="211"/>
      <c r="G169" s="167" t="str">
        <f t="shared" si="7"/>
        <v/>
      </c>
      <c r="H169" s="167" t="str">
        <f t="shared" si="6"/>
        <v/>
      </c>
    </row>
    <row r="170" ht="15" spans="1:8">
      <c r="A170" s="24"/>
      <c r="B170" s="140" t="s">
        <v>13674</v>
      </c>
      <c r="C170" s="140" t="s">
        <v>13675</v>
      </c>
      <c r="D170" s="211"/>
      <c r="E170" s="211"/>
      <c r="F170" s="211"/>
      <c r="G170" s="167" t="str">
        <f t="shared" si="7"/>
        <v/>
      </c>
      <c r="H170" s="167" t="str">
        <f t="shared" si="6"/>
        <v/>
      </c>
    </row>
    <row r="171" ht="15" spans="1:8">
      <c r="A171" s="24"/>
      <c r="B171" s="140" t="s">
        <v>13676</v>
      </c>
      <c r="C171" s="140" t="s">
        <v>13677</v>
      </c>
      <c r="D171" s="211"/>
      <c r="E171" s="211"/>
      <c r="F171" s="211"/>
      <c r="G171" s="167" t="str">
        <f t="shared" si="7"/>
        <v/>
      </c>
      <c r="H171" s="167" t="str">
        <f t="shared" si="6"/>
        <v/>
      </c>
    </row>
    <row r="172" ht="15" spans="1:8">
      <c r="A172" s="24"/>
      <c r="B172" s="140" t="s">
        <v>13678</v>
      </c>
      <c r="C172" s="140" t="s">
        <v>13679</v>
      </c>
      <c r="D172" s="211"/>
      <c r="E172" s="211"/>
      <c r="F172" s="211"/>
      <c r="G172" s="167" t="str">
        <f t="shared" si="7"/>
        <v/>
      </c>
      <c r="H172" s="167" t="str">
        <f t="shared" si="6"/>
        <v/>
      </c>
    </row>
    <row r="173" ht="15" spans="1:8">
      <c r="A173" s="24"/>
      <c r="B173" s="140" t="s">
        <v>13682</v>
      </c>
      <c r="C173" s="140" t="s">
        <v>13683</v>
      </c>
      <c r="D173" s="211"/>
      <c r="E173" s="211"/>
      <c r="F173" s="211"/>
      <c r="G173" s="167" t="str">
        <f t="shared" si="7"/>
        <v/>
      </c>
      <c r="H173" s="167" t="str">
        <f t="shared" si="6"/>
        <v/>
      </c>
    </row>
    <row r="174" ht="15" spans="1:8">
      <c r="A174" s="24"/>
      <c r="B174" s="140" t="s">
        <v>13684</v>
      </c>
      <c r="C174" s="140" t="s">
        <v>13685</v>
      </c>
      <c r="D174" s="211"/>
      <c r="E174" s="211"/>
      <c r="F174" s="211"/>
      <c r="G174" s="167" t="str">
        <f t="shared" si="7"/>
        <v/>
      </c>
      <c r="H174" s="167" t="str">
        <f t="shared" si="6"/>
        <v/>
      </c>
    </row>
    <row r="175" ht="15" spans="1:8">
      <c r="A175" s="24"/>
      <c r="B175" s="140" t="s">
        <v>13686</v>
      </c>
      <c r="C175" s="140" t="s">
        <v>13687</v>
      </c>
      <c r="D175" s="211"/>
      <c r="E175" s="211"/>
      <c r="F175" s="211"/>
      <c r="G175" s="167" t="str">
        <f t="shared" si="7"/>
        <v/>
      </c>
      <c r="H175" s="167" t="str">
        <f t="shared" si="6"/>
        <v/>
      </c>
    </row>
    <row r="176" ht="15" spans="1:8">
      <c r="A176" s="24"/>
      <c r="B176" s="140" t="s">
        <v>13688</v>
      </c>
      <c r="C176" s="140" t="s">
        <v>13689</v>
      </c>
      <c r="D176" s="211"/>
      <c r="E176" s="211"/>
      <c r="F176" s="211"/>
      <c r="G176" s="167" t="str">
        <f t="shared" si="7"/>
        <v/>
      </c>
      <c r="H176" s="167" t="str">
        <f t="shared" si="6"/>
        <v/>
      </c>
    </row>
    <row r="177" ht="15" spans="1:8">
      <c r="A177" s="24"/>
      <c r="B177" s="140" t="s">
        <v>13690</v>
      </c>
      <c r="C177" s="140" t="s">
        <v>13691</v>
      </c>
      <c r="D177" s="211"/>
      <c r="E177" s="211"/>
      <c r="F177" s="211"/>
      <c r="G177" s="167" t="str">
        <f t="shared" si="7"/>
        <v/>
      </c>
      <c r="H177" s="167" t="str">
        <f t="shared" si="6"/>
        <v/>
      </c>
    </row>
    <row r="178" ht="15" spans="1:8">
      <c r="A178" s="24"/>
      <c r="B178" s="140" t="s">
        <v>13692</v>
      </c>
      <c r="C178" s="140" t="s">
        <v>13693</v>
      </c>
      <c r="D178" s="211"/>
      <c r="E178" s="211"/>
      <c r="F178" s="211"/>
      <c r="G178" s="167" t="str">
        <f t="shared" si="7"/>
        <v/>
      </c>
      <c r="H178" s="167" t="str">
        <f t="shared" si="6"/>
        <v/>
      </c>
    </row>
    <row r="179" ht="15" spans="1:8">
      <c r="A179" s="24"/>
      <c r="B179" s="140" t="s">
        <v>13696</v>
      </c>
      <c r="C179" s="140" t="s">
        <v>13697</v>
      </c>
      <c r="D179" s="211"/>
      <c r="E179" s="211"/>
      <c r="F179" s="211"/>
      <c r="G179" s="167" t="str">
        <f t="shared" si="7"/>
        <v/>
      </c>
      <c r="H179" s="167" t="str">
        <f t="shared" si="6"/>
        <v/>
      </c>
    </row>
    <row r="180" ht="15" spans="1:8">
      <c r="A180" s="24"/>
      <c r="B180" s="140" t="s">
        <v>13698</v>
      </c>
      <c r="C180" s="140" t="s">
        <v>13699</v>
      </c>
      <c r="D180" s="211"/>
      <c r="E180" s="211"/>
      <c r="F180" s="211"/>
      <c r="G180" s="167" t="str">
        <f t="shared" si="7"/>
        <v/>
      </c>
      <c r="H180" s="167" t="str">
        <f t="shared" si="6"/>
        <v/>
      </c>
    </row>
    <row r="181" ht="15" spans="1:8">
      <c r="A181" s="24"/>
      <c r="B181" s="140" t="s">
        <v>13700</v>
      </c>
      <c r="C181" s="140" t="s">
        <v>13701</v>
      </c>
      <c r="D181" s="211"/>
      <c r="E181" s="211"/>
      <c r="F181" s="211"/>
      <c r="G181" s="167" t="str">
        <f t="shared" si="7"/>
        <v/>
      </c>
      <c r="H181" s="167" t="str">
        <f t="shared" si="6"/>
        <v/>
      </c>
    </row>
    <row r="182" ht="15" spans="1:8">
      <c r="A182" s="24"/>
      <c r="B182" s="140" t="s">
        <v>13702</v>
      </c>
      <c r="C182" s="140" t="s">
        <v>13703</v>
      </c>
      <c r="D182" s="211"/>
      <c r="E182" s="211"/>
      <c r="F182" s="211"/>
      <c r="G182" s="167" t="str">
        <f t="shared" si="7"/>
        <v/>
      </c>
      <c r="H182" s="167" t="str">
        <f t="shared" si="6"/>
        <v/>
      </c>
    </row>
    <row r="183" ht="15" spans="1:8">
      <c r="A183" s="24"/>
      <c r="B183" s="140" t="s">
        <v>13704</v>
      </c>
      <c r="C183" s="140" t="s">
        <v>13705</v>
      </c>
      <c r="D183" s="211"/>
      <c r="E183" s="211"/>
      <c r="F183" s="211"/>
      <c r="G183" s="167" t="str">
        <f t="shared" si="7"/>
        <v/>
      </c>
      <c r="H183" s="167" t="str">
        <f t="shared" si="6"/>
        <v/>
      </c>
    </row>
    <row r="184" ht="15" spans="1:8">
      <c r="A184" s="24"/>
      <c r="B184" s="140" t="s">
        <v>13706</v>
      </c>
      <c r="C184" s="140" t="s">
        <v>13707</v>
      </c>
      <c r="D184" s="211"/>
      <c r="E184" s="211"/>
      <c r="F184" s="211"/>
      <c r="G184" s="167" t="str">
        <f t="shared" si="7"/>
        <v/>
      </c>
      <c r="H184" s="167" t="str">
        <f t="shared" si="6"/>
        <v/>
      </c>
    </row>
    <row r="185" ht="15" spans="1:8">
      <c r="A185" s="24"/>
      <c r="B185" s="140" t="s">
        <v>13708</v>
      </c>
      <c r="C185" s="140" t="s">
        <v>13709</v>
      </c>
      <c r="D185" s="211"/>
      <c r="E185" s="211"/>
      <c r="F185" s="211"/>
      <c r="G185" s="167" t="str">
        <f t="shared" si="7"/>
        <v/>
      </c>
      <c r="H185" s="167" t="str">
        <f t="shared" si="6"/>
        <v/>
      </c>
    </row>
    <row r="186" ht="15" spans="1:8">
      <c r="A186" s="24"/>
      <c r="B186" s="140" t="s">
        <v>13710</v>
      </c>
      <c r="C186" s="140" t="s">
        <v>13711</v>
      </c>
      <c r="D186" s="211"/>
      <c r="E186" s="211"/>
      <c r="F186" s="211"/>
      <c r="G186" s="167" t="str">
        <f t="shared" si="7"/>
        <v/>
      </c>
      <c r="H186" s="167" t="str">
        <f t="shared" si="6"/>
        <v/>
      </c>
    </row>
    <row r="187" ht="15" spans="1:8">
      <c r="A187" s="24"/>
      <c r="B187" s="140" t="s">
        <v>13712</v>
      </c>
      <c r="C187" s="140" t="s">
        <v>13713</v>
      </c>
      <c r="D187" s="211"/>
      <c r="E187" s="211"/>
      <c r="F187" s="211"/>
      <c r="G187" s="167" t="str">
        <f t="shared" si="7"/>
        <v/>
      </c>
      <c r="H187" s="167" t="str">
        <f t="shared" si="6"/>
        <v/>
      </c>
    </row>
    <row r="188" ht="15" spans="1:8">
      <c r="A188" s="24"/>
      <c r="B188" s="140" t="s">
        <v>13716</v>
      </c>
      <c r="C188" s="140" t="s">
        <v>13646</v>
      </c>
      <c r="D188" s="211"/>
      <c r="E188" s="211"/>
      <c r="F188" s="211"/>
      <c r="G188" s="167" t="str">
        <f t="shared" si="7"/>
        <v/>
      </c>
      <c r="H188" s="167" t="str">
        <f t="shared" si="6"/>
        <v/>
      </c>
    </row>
    <row r="189" ht="15" spans="1:8">
      <c r="A189" s="24"/>
      <c r="B189" s="140" t="s">
        <v>13717</v>
      </c>
      <c r="C189" s="140" t="s">
        <v>13718</v>
      </c>
      <c r="D189" s="211"/>
      <c r="E189" s="211"/>
      <c r="F189" s="211"/>
      <c r="G189" s="167" t="str">
        <f t="shared" si="7"/>
        <v/>
      </c>
      <c r="H189" s="167" t="str">
        <f t="shared" si="6"/>
        <v/>
      </c>
    </row>
    <row r="190" ht="15" spans="1:8">
      <c r="A190" s="24"/>
      <c r="B190" s="140" t="s">
        <v>13721</v>
      </c>
      <c r="C190" s="140" t="s">
        <v>13646</v>
      </c>
      <c r="D190" s="211"/>
      <c r="E190" s="211"/>
      <c r="F190" s="211"/>
      <c r="G190" s="167" t="str">
        <f t="shared" si="7"/>
        <v/>
      </c>
      <c r="H190" s="167" t="str">
        <f t="shared" si="6"/>
        <v/>
      </c>
    </row>
    <row r="191" ht="15" spans="1:8">
      <c r="A191" s="24"/>
      <c r="B191" s="140" t="s">
        <v>13722</v>
      </c>
      <c r="C191" s="140" t="s">
        <v>13723</v>
      </c>
      <c r="D191" s="211"/>
      <c r="E191" s="211">
        <v>80000</v>
      </c>
      <c r="F191" s="211"/>
      <c r="G191" s="167" t="str">
        <f t="shared" si="7"/>
        <v/>
      </c>
      <c r="H191" s="167">
        <f t="shared" si="6"/>
        <v>0</v>
      </c>
    </row>
    <row r="192" ht="15" spans="1:8">
      <c r="A192" s="24"/>
      <c r="B192" s="140" t="s">
        <v>13724</v>
      </c>
      <c r="C192" s="140" t="s">
        <v>13725</v>
      </c>
      <c r="D192" s="211"/>
      <c r="E192" s="211"/>
      <c r="F192" s="211"/>
      <c r="G192" s="167" t="str">
        <f t="shared" si="7"/>
        <v/>
      </c>
      <c r="H192" s="167" t="str">
        <f t="shared" si="6"/>
        <v/>
      </c>
    </row>
    <row r="193" ht="15" spans="1:8">
      <c r="A193" s="24"/>
      <c r="B193" s="140" t="s">
        <v>13728</v>
      </c>
      <c r="C193" s="140" t="s">
        <v>13729</v>
      </c>
      <c r="D193" s="211"/>
      <c r="E193" s="211"/>
      <c r="F193" s="211"/>
      <c r="G193" s="167" t="str">
        <f t="shared" si="7"/>
        <v/>
      </c>
      <c r="H193" s="167" t="str">
        <f t="shared" si="6"/>
        <v/>
      </c>
    </row>
    <row r="194" ht="15" spans="1:8">
      <c r="A194" s="24"/>
      <c r="B194" s="140" t="s">
        <v>13730</v>
      </c>
      <c r="C194" s="216" t="s">
        <v>13731</v>
      </c>
      <c r="D194" s="211"/>
      <c r="E194" s="211"/>
      <c r="F194" s="211"/>
      <c r="G194" s="167" t="str">
        <f t="shared" si="7"/>
        <v/>
      </c>
      <c r="H194" s="167" t="str">
        <f t="shared" si="6"/>
        <v/>
      </c>
    </row>
    <row r="195" ht="15" spans="1:8">
      <c r="A195" s="24"/>
      <c r="B195" s="140" t="s">
        <v>13732</v>
      </c>
      <c r="C195" s="216" t="s">
        <v>13733</v>
      </c>
      <c r="D195" s="211"/>
      <c r="E195" s="211"/>
      <c r="F195" s="211"/>
      <c r="G195" s="167" t="str">
        <f t="shared" si="7"/>
        <v/>
      </c>
      <c r="H195" s="167" t="str">
        <f t="shared" si="6"/>
        <v/>
      </c>
    </row>
    <row r="196" ht="15" spans="1:8">
      <c r="A196" s="24"/>
      <c r="B196" s="140" t="s">
        <v>13734</v>
      </c>
      <c r="C196" s="216" t="s">
        <v>13735</v>
      </c>
      <c r="D196" s="211"/>
      <c r="E196" s="211"/>
      <c r="F196" s="211"/>
      <c r="G196" s="167" t="str">
        <f t="shared" si="7"/>
        <v/>
      </c>
      <c r="H196" s="167" t="str">
        <f t="shared" si="6"/>
        <v/>
      </c>
    </row>
    <row r="197" ht="15" spans="1:8">
      <c r="A197" s="24"/>
      <c r="B197" s="140" t="s">
        <v>13736</v>
      </c>
      <c r="C197" s="216" t="s">
        <v>13737</v>
      </c>
      <c r="D197" s="211"/>
      <c r="E197" s="211"/>
      <c r="F197" s="211"/>
      <c r="G197" s="167" t="str">
        <f t="shared" si="7"/>
        <v/>
      </c>
      <c r="H197" s="167" t="str">
        <f t="shared" si="6"/>
        <v/>
      </c>
    </row>
    <row r="198" ht="15" spans="1:8">
      <c r="A198" s="24"/>
      <c r="B198" s="140" t="s">
        <v>13740</v>
      </c>
      <c r="C198" s="140" t="s">
        <v>13741</v>
      </c>
      <c r="D198" s="211"/>
      <c r="E198" s="211">
        <v>243410</v>
      </c>
      <c r="F198" s="211"/>
      <c r="G198" s="167" t="str">
        <f t="shared" si="7"/>
        <v/>
      </c>
      <c r="H198" s="167">
        <f t="shared" si="6"/>
        <v>0</v>
      </c>
    </row>
    <row r="199" ht="15" spans="1:8">
      <c r="A199" s="24"/>
      <c r="B199" s="140" t="s">
        <v>13742</v>
      </c>
      <c r="C199" s="140" t="s">
        <v>13743</v>
      </c>
      <c r="D199" s="211"/>
      <c r="E199" s="211">
        <v>71292</v>
      </c>
      <c r="F199" s="211"/>
      <c r="G199" s="167" t="str">
        <f t="shared" si="7"/>
        <v/>
      </c>
      <c r="H199" s="167">
        <f t="shared" si="6"/>
        <v>0</v>
      </c>
    </row>
    <row r="200" ht="15" spans="1:8">
      <c r="A200" s="24"/>
      <c r="B200" s="140" t="s">
        <v>13744</v>
      </c>
      <c r="C200" s="140" t="s">
        <v>13745</v>
      </c>
      <c r="D200" s="211"/>
      <c r="E200" s="211">
        <v>0</v>
      </c>
      <c r="F200" s="211"/>
      <c r="G200" s="167" t="str">
        <f t="shared" si="7"/>
        <v/>
      </c>
      <c r="H200" s="167" t="str">
        <f t="shared" si="6"/>
        <v/>
      </c>
    </row>
    <row r="201" ht="15" spans="1:8">
      <c r="A201" s="24"/>
      <c r="B201" s="140" t="s">
        <v>13748</v>
      </c>
      <c r="C201" s="140" t="s">
        <v>13749</v>
      </c>
      <c r="D201" s="211"/>
      <c r="E201" s="211"/>
      <c r="F201" s="211"/>
      <c r="G201" s="167" t="str">
        <f t="shared" si="7"/>
        <v/>
      </c>
      <c r="H201" s="167" t="str">
        <f t="shared" si="6"/>
        <v/>
      </c>
    </row>
    <row r="202" ht="15" spans="1:8">
      <c r="A202" s="24"/>
      <c r="B202" s="140" t="s">
        <v>13750</v>
      </c>
      <c r="C202" s="140" t="s">
        <v>13751</v>
      </c>
      <c r="D202" s="211"/>
      <c r="E202" s="211"/>
      <c r="F202" s="211"/>
      <c r="G202" s="167" t="str">
        <f t="shared" si="7"/>
        <v/>
      </c>
      <c r="H202" s="167" t="str">
        <f t="shared" si="6"/>
        <v/>
      </c>
    </row>
    <row r="203" ht="15" spans="1:8">
      <c r="A203" s="24"/>
      <c r="B203" s="140" t="s">
        <v>13752</v>
      </c>
      <c r="C203" s="140" t="s">
        <v>13753</v>
      </c>
      <c r="D203" s="211"/>
      <c r="E203" s="211">
        <v>785</v>
      </c>
      <c r="F203" s="211"/>
      <c r="G203" s="167" t="str">
        <f t="shared" si="7"/>
        <v/>
      </c>
      <c r="H203" s="167">
        <f t="shared" ref="H203:H266" si="10">IFERROR($F203/E203,"")</f>
        <v>0</v>
      </c>
    </row>
    <row r="204" ht="15" spans="1:8">
      <c r="A204" s="24"/>
      <c r="B204" s="140" t="s">
        <v>13754</v>
      </c>
      <c r="C204" s="140" t="s">
        <v>13755</v>
      </c>
      <c r="D204" s="211"/>
      <c r="E204" s="211">
        <v>0</v>
      </c>
      <c r="F204" s="211"/>
      <c r="G204" s="167" t="str">
        <f t="shared" ref="G204:G267" si="11">IFERROR($F204/D204,"")</f>
        <v/>
      </c>
      <c r="H204" s="167" t="str">
        <f t="shared" si="10"/>
        <v/>
      </c>
    </row>
    <row r="205" ht="15" spans="1:8">
      <c r="A205" s="24"/>
      <c r="B205" s="140" t="s">
        <v>13756</v>
      </c>
      <c r="C205" s="140" t="s">
        <v>13757</v>
      </c>
      <c r="D205" s="211"/>
      <c r="E205" s="211">
        <v>0</v>
      </c>
      <c r="F205" s="211"/>
      <c r="G205" s="167" t="str">
        <f t="shared" si="11"/>
        <v/>
      </c>
      <c r="H205" s="167" t="str">
        <f t="shared" si="10"/>
        <v/>
      </c>
    </row>
    <row r="206" ht="15" spans="1:8">
      <c r="A206" s="24"/>
      <c r="B206" s="140" t="s">
        <v>13758</v>
      </c>
      <c r="C206" s="140" t="s">
        <v>13759</v>
      </c>
      <c r="D206" s="211"/>
      <c r="E206" s="211">
        <v>0</v>
      </c>
      <c r="F206" s="211"/>
      <c r="G206" s="167" t="str">
        <f t="shared" si="11"/>
        <v/>
      </c>
      <c r="H206" s="167" t="str">
        <f t="shared" si="10"/>
        <v/>
      </c>
    </row>
    <row r="207" ht="15" spans="1:8">
      <c r="A207" s="24"/>
      <c r="B207" s="140" t="s">
        <v>13760</v>
      </c>
      <c r="C207" s="140" t="s">
        <v>13761</v>
      </c>
      <c r="D207" s="211"/>
      <c r="E207" s="211">
        <v>131</v>
      </c>
      <c r="F207" s="211"/>
      <c r="G207" s="167" t="str">
        <f t="shared" si="11"/>
        <v/>
      </c>
      <c r="H207" s="167">
        <f t="shared" si="10"/>
        <v>0</v>
      </c>
    </row>
    <row r="208" ht="15" spans="1:8">
      <c r="A208" s="24"/>
      <c r="B208" s="140" t="s">
        <v>13762</v>
      </c>
      <c r="C208" s="140" t="s">
        <v>13763</v>
      </c>
      <c r="D208" s="211"/>
      <c r="E208" s="211"/>
      <c r="F208" s="211"/>
      <c r="G208" s="167" t="str">
        <f t="shared" si="11"/>
        <v/>
      </c>
      <c r="H208" s="167" t="str">
        <f t="shared" si="10"/>
        <v/>
      </c>
    </row>
    <row r="209" ht="15" spans="1:8">
      <c r="A209" s="24"/>
      <c r="B209" s="452" t="s">
        <v>13766</v>
      </c>
      <c r="C209" s="140" t="s">
        <v>13942</v>
      </c>
      <c r="D209" s="211"/>
      <c r="E209" s="211"/>
      <c r="F209" s="211"/>
      <c r="G209" s="167" t="str">
        <f t="shared" si="11"/>
        <v/>
      </c>
      <c r="H209" s="167" t="str">
        <f t="shared" si="10"/>
        <v/>
      </c>
    </row>
    <row r="210" ht="15" spans="1:8">
      <c r="A210" s="24"/>
      <c r="B210" s="140" t="s">
        <v>13770</v>
      </c>
      <c r="C210" s="140" t="s">
        <v>13771</v>
      </c>
      <c r="D210" s="211"/>
      <c r="E210" s="211">
        <v>0</v>
      </c>
      <c r="F210" s="211"/>
      <c r="G210" s="167" t="str">
        <f t="shared" si="11"/>
        <v/>
      </c>
      <c r="H210" s="167" t="str">
        <f t="shared" si="10"/>
        <v/>
      </c>
    </row>
    <row r="211" ht="15" spans="1:8">
      <c r="A211" s="24"/>
      <c r="B211" s="140" t="s">
        <v>13772</v>
      </c>
      <c r="C211" s="140" t="s">
        <v>13773</v>
      </c>
      <c r="D211" s="211"/>
      <c r="E211" s="211">
        <v>1200</v>
      </c>
      <c r="F211" s="211"/>
      <c r="G211" s="167" t="str">
        <f t="shared" si="11"/>
        <v/>
      </c>
      <c r="H211" s="167">
        <f t="shared" si="10"/>
        <v>0</v>
      </c>
    </row>
    <row r="212" ht="15" spans="1:8">
      <c r="A212" s="24"/>
      <c r="B212" s="140" t="s">
        <v>13774</v>
      </c>
      <c r="C212" s="140" t="s">
        <v>13775</v>
      </c>
      <c r="D212" s="211"/>
      <c r="E212" s="211">
        <v>1058</v>
      </c>
      <c r="F212" s="211"/>
      <c r="G212" s="167" t="str">
        <f t="shared" si="11"/>
        <v/>
      </c>
      <c r="H212" s="167">
        <f t="shared" si="10"/>
        <v>0</v>
      </c>
    </row>
    <row r="213" ht="15" spans="1:8">
      <c r="A213" s="24"/>
      <c r="B213" s="140" t="s">
        <v>13776</v>
      </c>
      <c r="C213" s="210" t="s">
        <v>13777</v>
      </c>
      <c r="D213" s="211"/>
      <c r="E213" s="211">
        <v>0</v>
      </c>
      <c r="F213" s="211"/>
      <c r="G213" s="167" t="str">
        <f t="shared" si="11"/>
        <v/>
      </c>
      <c r="H213" s="167" t="str">
        <f t="shared" si="10"/>
        <v/>
      </c>
    </row>
    <row r="214" ht="15" spans="1:8">
      <c r="A214" s="24"/>
      <c r="B214" s="140" t="s">
        <v>13778</v>
      </c>
      <c r="C214" s="140" t="s">
        <v>13779</v>
      </c>
      <c r="D214" s="211"/>
      <c r="E214" s="211">
        <v>0</v>
      </c>
      <c r="F214" s="211"/>
      <c r="G214" s="167" t="str">
        <f t="shared" si="11"/>
        <v/>
      </c>
      <c r="H214" s="167" t="str">
        <f t="shared" si="10"/>
        <v/>
      </c>
    </row>
    <row r="215" ht="15" spans="1:8">
      <c r="A215" s="24"/>
      <c r="B215" s="140" t="s">
        <v>13780</v>
      </c>
      <c r="C215" s="140" t="s">
        <v>13781</v>
      </c>
      <c r="D215" s="211"/>
      <c r="E215" s="211">
        <v>33</v>
      </c>
      <c r="F215" s="211"/>
      <c r="G215" s="167" t="str">
        <f t="shared" si="11"/>
        <v/>
      </c>
      <c r="H215" s="167">
        <f t="shared" si="10"/>
        <v>0</v>
      </c>
    </row>
    <row r="216" ht="15" spans="1:8">
      <c r="A216" s="24"/>
      <c r="B216" s="140" t="s">
        <v>13782</v>
      </c>
      <c r="C216" s="140" t="s">
        <v>13783</v>
      </c>
      <c r="D216" s="211"/>
      <c r="E216" s="211">
        <v>0</v>
      </c>
      <c r="F216" s="211"/>
      <c r="G216" s="167" t="str">
        <f t="shared" si="11"/>
        <v/>
      </c>
      <c r="H216" s="167" t="str">
        <f t="shared" si="10"/>
        <v/>
      </c>
    </row>
    <row r="217" ht="15" spans="1:8">
      <c r="A217" s="24"/>
      <c r="B217" s="140" t="s">
        <v>13784</v>
      </c>
      <c r="C217" s="140" t="s">
        <v>13785</v>
      </c>
      <c r="D217" s="211"/>
      <c r="E217" s="211">
        <v>0</v>
      </c>
      <c r="F217" s="211"/>
      <c r="G217" s="167" t="str">
        <f t="shared" si="11"/>
        <v/>
      </c>
      <c r="H217" s="167" t="str">
        <f t="shared" si="10"/>
        <v/>
      </c>
    </row>
    <row r="218" ht="15" spans="1:8">
      <c r="A218" s="24"/>
      <c r="B218" s="140" t="s">
        <v>13786</v>
      </c>
      <c r="C218" s="140" t="s">
        <v>13787</v>
      </c>
      <c r="D218" s="211"/>
      <c r="E218" s="211">
        <v>0</v>
      </c>
      <c r="F218" s="211"/>
      <c r="G218" s="167" t="str">
        <f t="shared" si="11"/>
        <v/>
      </c>
      <c r="H218" s="167" t="str">
        <f t="shared" si="10"/>
        <v/>
      </c>
    </row>
    <row r="219" ht="15" spans="1:8">
      <c r="A219" s="24"/>
      <c r="B219" s="140" t="s">
        <v>13788</v>
      </c>
      <c r="C219" s="140" t="s">
        <v>13789</v>
      </c>
      <c r="D219" s="211"/>
      <c r="E219" s="211">
        <v>0</v>
      </c>
      <c r="F219" s="211"/>
      <c r="G219" s="167" t="str">
        <f t="shared" si="11"/>
        <v/>
      </c>
      <c r="H219" s="167" t="str">
        <f t="shared" si="10"/>
        <v/>
      </c>
    </row>
    <row r="220" ht="15" spans="1:8">
      <c r="A220" s="24"/>
      <c r="B220" s="140" t="s">
        <v>13790</v>
      </c>
      <c r="C220" s="140" t="s">
        <v>13791</v>
      </c>
      <c r="D220" s="211"/>
      <c r="E220" s="211">
        <v>0</v>
      </c>
      <c r="F220" s="211"/>
      <c r="G220" s="167" t="str">
        <f t="shared" si="11"/>
        <v/>
      </c>
      <c r="H220" s="167" t="str">
        <f t="shared" si="10"/>
        <v/>
      </c>
    </row>
    <row r="221" ht="15" spans="1:8">
      <c r="A221" s="24"/>
      <c r="B221" s="140" t="s">
        <v>13794</v>
      </c>
      <c r="C221" s="140" t="s">
        <v>13795</v>
      </c>
      <c r="D221" s="211"/>
      <c r="E221" s="211"/>
      <c r="F221" s="211"/>
      <c r="G221" s="167" t="str">
        <f t="shared" si="11"/>
        <v/>
      </c>
      <c r="H221" s="167" t="str">
        <f t="shared" si="10"/>
        <v/>
      </c>
    </row>
    <row r="222" ht="15" spans="1:8">
      <c r="A222" s="24"/>
      <c r="B222" s="140" t="s">
        <v>13796</v>
      </c>
      <c r="C222" s="140" t="s">
        <v>13797</v>
      </c>
      <c r="D222" s="211"/>
      <c r="E222" s="211"/>
      <c r="F222" s="211"/>
      <c r="G222" s="167" t="str">
        <f t="shared" si="11"/>
        <v/>
      </c>
      <c r="H222" s="167" t="str">
        <f t="shared" si="10"/>
        <v/>
      </c>
    </row>
    <row r="223" ht="15" spans="1:8">
      <c r="A223" s="24"/>
      <c r="B223" s="140" t="s">
        <v>13798</v>
      </c>
      <c r="C223" s="140" t="s">
        <v>13799</v>
      </c>
      <c r="D223" s="211"/>
      <c r="E223" s="211">
        <v>39171</v>
      </c>
      <c r="F223" s="211"/>
      <c r="G223" s="167" t="str">
        <f t="shared" si="11"/>
        <v/>
      </c>
      <c r="H223" s="167">
        <f t="shared" si="10"/>
        <v>0</v>
      </c>
    </row>
    <row r="224" ht="15" spans="1:8">
      <c r="A224" s="24"/>
      <c r="B224" s="140" t="s">
        <v>13800</v>
      </c>
      <c r="C224" s="140" t="s">
        <v>13801</v>
      </c>
      <c r="D224" s="211"/>
      <c r="E224" s="211"/>
      <c r="F224" s="211"/>
      <c r="G224" s="167" t="str">
        <f t="shared" si="11"/>
        <v/>
      </c>
      <c r="H224" s="167" t="str">
        <f t="shared" si="10"/>
        <v/>
      </c>
    </row>
    <row r="225" ht="15" spans="1:8">
      <c r="A225" s="24"/>
      <c r="B225" s="140" t="s">
        <v>13802</v>
      </c>
      <c r="C225" s="140" t="s">
        <v>13803</v>
      </c>
      <c r="D225" s="211"/>
      <c r="E225" s="211"/>
      <c r="F225" s="211"/>
      <c r="G225" s="167" t="str">
        <f t="shared" si="11"/>
        <v/>
      </c>
      <c r="H225" s="167" t="str">
        <f t="shared" si="10"/>
        <v/>
      </c>
    </row>
    <row r="226" ht="15" spans="1:8">
      <c r="A226" s="24"/>
      <c r="B226" s="140" t="s">
        <v>13804</v>
      </c>
      <c r="C226" s="140" t="s">
        <v>13805</v>
      </c>
      <c r="D226" s="211"/>
      <c r="E226" s="211"/>
      <c r="F226" s="211"/>
      <c r="G226" s="167" t="str">
        <f t="shared" si="11"/>
        <v/>
      </c>
      <c r="H226" s="167" t="str">
        <f t="shared" si="10"/>
        <v/>
      </c>
    </row>
    <row r="227" ht="15" spans="1:8">
      <c r="A227" s="24"/>
      <c r="B227" s="140" t="s">
        <v>13806</v>
      </c>
      <c r="C227" s="140" t="s">
        <v>13807</v>
      </c>
      <c r="D227" s="211"/>
      <c r="E227" s="211"/>
      <c r="F227" s="211"/>
      <c r="G227" s="167" t="str">
        <f t="shared" si="11"/>
        <v/>
      </c>
      <c r="H227" s="167" t="str">
        <f t="shared" si="10"/>
        <v/>
      </c>
    </row>
    <row r="228" ht="15" spans="1:8">
      <c r="A228" s="24"/>
      <c r="B228" s="140" t="s">
        <v>13808</v>
      </c>
      <c r="C228" s="140" t="s">
        <v>13809</v>
      </c>
      <c r="D228" s="211"/>
      <c r="E228" s="211"/>
      <c r="F228" s="211"/>
      <c r="G228" s="167" t="str">
        <f t="shared" si="11"/>
        <v/>
      </c>
      <c r="H228" s="167" t="str">
        <f t="shared" si="10"/>
        <v/>
      </c>
    </row>
    <row r="229" ht="15" spans="1:8">
      <c r="A229" s="24"/>
      <c r="B229" s="140" t="s">
        <v>13810</v>
      </c>
      <c r="C229" s="140" t="s">
        <v>13811</v>
      </c>
      <c r="D229" s="211"/>
      <c r="E229" s="211"/>
      <c r="F229" s="211"/>
      <c r="G229" s="167" t="str">
        <f t="shared" si="11"/>
        <v/>
      </c>
      <c r="H229" s="167" t="str">
        <f t="shared" si="10"/>
        <v/>
      </c>
    </row>
    <row r="230" ht="15" spans="1:8">
      <c r="A230" s="24"/>
      <c r="B230" s="140" t="s">
        <v>13812</v>
      </c>
      <c r="C230" s="140" t="s">
        <v>13813</v>
      </c>
      <c r="D230" s="211"/>
      <c r="E230" s="211"/>
      <c r="F230" s="211"/>
      <c r="G230" s="167" t="str">
        <f t="shared" si="11"/>
        <v/>
      </c>
      <c r="H230" s="167" t="str">
        <f t="shared" si="10"/>
        <v/>
      </c>
    </row>
    <row r="231" ht="15" spans="1:8">
      <c r="A231" s="24"/>
      <c r="B231" s="140" t="s">
        <v>13814</v>
      </c>
      <c r="C231" s="140" t="s">
        <v>13815</v>
      </c>
      <c r="D231" s="211"/>
      <c r="E231" s="211">
        <v>3052</v>
      </c>
      <c r="F231" s="211"/>
      <c r="G231" s="167" t="str">
        <f t="shared" si="11"/>
        <v/>
      </c>
      <c r="H231" s="167">
        <f t="shared" si="10"/>
        <v>0</v>
      </c>
    </row>
    <row r="232" ht="15" spans="1:8">
      <c r="A232" s="24"/>
      <c r="B232" s="140" t="s">
        <v>13816</v>
      </c>
      <c r="C232" s="140" t="s">
        <v>13817</v>
      </c>
      <c r="D232" s="211">
        <v>23600</v>
      </c>
      <c r="E232" s="211">
        <v>23596</v>
      </c>
      <c r="F232" s="211">
        <v>24100</v>
      </c>
      <c r="G232" s="167">
        <f t="shared" si="11"/>
        <v>1.02118644067797</v>
      </c>
      <c r="H232" s="167">
        <f t="shared" si="10"/>
        <v>1.02135955246652</v>
      </c>
    </row>
    <row r="233" ht="15" spans="1:8">
      <c r="A233" s="24"/>
      <c r="B233" s="140" t="s">
        <v>13818</v>
      </c>
      <c r="C233" s="140" t="s">
        <v>13819</v>
      </c>
      <c r="D233" s="211">
        <v>1600</v>
      </c>
      <c r="E233" s="211">
        <v>919</v>
      </c>
      <c r="F233" s="211">
        <v>1400</v>
      </c>
      <c r="G233" s="167">
        <f t="shared" si="11"/>
        <v>0.875</v>
      </c>
      <c r="H233" s="167">
        <f t="shared" si="10"/>
        <v>1.5233949945593</v>
      </c>
    </row>
    <row r="234" ht="15" spans="1:8">
      <c r="A234" s="24"/>
      <c r="B234" s="140" t="s">
        <v>13820</v>
      </c>
      <c r="C234" s="140" t="s">
        <v>13821</v>
      </c>
      <c r="D234" s="211">
        <v>26953</v>
      </c>
      <c r="E234" s="211">
        <v>29431</v>
      </c>
      <c r="F234" s="211">
        <v>31700</v>
      </c>
      <c r="G234" s="167">
        <f t="shared" si="11"/>
        <v>1.17612139650503</v>
      </c>
      <c r="H234" s="167">
        <f t="shared" si="10"/>
        <v>1.07709557949101</v>
      </c>
    </row>
    <row r="235" ht="15" spans="1:8">
      <c r="A235" s="24"/>
      <c r="B235" s="140" t="s">
        <v>13822</v>
      </c>
      <c r="C235" s="140" t="s">
        <v>13823</v>
      </c>
      <c r="D235" s="211"/>
      <c r="E235" s="211">
        <v>4078</v>
      </c>
      <c r="F235" s="211"/>
      <c r="G235" s="167" t="str">
        <f t="shared" si="11"/>
        <v/>
      </c>
      <c r="H235" s="167">
        <f t="shared" si="10"/>
        <v>0</v>
      </c>
    </row>
    <row r="236" ht="15" spans="1:8">
      <c r="A236" s="24"/>
      <c r="B236" s="140" t="s">
        <v>13826</v>
      </c>
      <c r="C236" s="140" t="s">
        <v>13827</v>
      </c>
      <c r="D236" s="211"/>
      <c r="E236" s="211"/>
      <c r="F236" s="211"/>
      <c r="G236" s="167" t="str">
        <f t="shared" si="11"/>
        <v/>
      </c>
      <c r="H236" s="167" t="str">
        <f t="shared" si="10"/>
        <v/>
      </c>
    </row>
    <row r="237" ht="15" spans="1:8">
      <c r="A237" s="24"/>
      <c r="B237" s="140" t="s">
        <v>13828</v>
      </c>
      <c r="C237" s="140" t="s">
        <v>13829</v>
      </c>
      <c r="D237" s="211"/>
      <c r="E237" s="211"/>
      <c r="F237" s="211"/>
      <c r="G237" s="167" t="str">
        <f t="shared" si="11"/>
        <v/>
      </c>
      <c r="H237" s="167" t="str">
        <f t="shared" si="10"/>
        <v/>
      </c>
    </row>
    <row r="238" ht="15" spans="1:8">
      <c r="A238" s="24"/>
      <c r="B238" s="140" t="s">
        <v>13830</v>
      </c>
      <c r="C238" s="140" t="s">
        <v>13831</v>
      </c>
      <c r="D238" s="211"/>
      <c r="E238" s="211"/>
      <c r="F238" s="211"/>
      <c r="G238" s="167" t="str">
        <f t="shared" si="11"/>
        <v/>
      </c>
      <c r="H238" s="167" t="str">
        <f t="shared" si="10"/>
        <v/>
      </c>
    </row>
    <row r="239" ht="15" spans="1:8">
      <c r="A239" s="24"/>
      <c r="B239" s="140" t="s">
        <v>13832</v>
      </c>
      <c r="C239" s="140" t="s">
        <v>13833</v>
      </c>
      <c r="D239" s="211"/>
      <c r="E239" s="211"/>
      <c r="F239" s="211"/>
      <c r="G239" s="167" t="str">
        <f t="shared" si="11"/>
        <v/>
      </c>
      <c r="H239" s="167" t="str">
        <f t="shared" si="10"/>
        <v/>
      </c>
    </row>
    <row r="240" ht="15" spans="1:8">
      <c r="A240" s="24"/>
      <c r="B240" s="140" t="s">
        <v>13834</v>
      </c>
      <c r="C240" s="140" t="s">
        <v>13835</v>
      </c>
      <c r="D240" s="211"/>
      <c r="E240" s="211"/>
      <c r="F240" s="211"/>
      <c r="G240" s="167" t="str">
        <f t="shared" si="11"/>
        <v/>
      </c>
      <c r="H240" s="167" t="str">
        <f t="shared" si="10"/>
        <v/>
      </c>
    </row>
    <row r="241" ht="15" spans="1:8">
      <c r="A241" s="24"/>
      <c r="B241" s="140" t="s">
        <v>13836</v>
      </c>
      <c r="C241" s="140" t="s">
        <v>13837</v>
      </c>
      <c r="D241" s="211"/>
      <c r="E241" s="211"/>
      <c r="F241" s="211"/>
      <c r="G241" s="167" t="str">
        <f t="shared" si="11"/>
        <v/>
      </c>
      <c r="H241" s="167" t="str">
        <f t="shared" si="10"/>
        <v/>
      </c>
    </row>
    <row r="242" ht="15" spans="1:8">
      <c r="A242" s="24"/>
      <c r="B242" s="140" t="s">
        <v>13838</v>
      </c>
      <c r="C242" s="140" t="s">
        <v>13839</v>
      </c>
      <c r="D242" s="211"/>
      <c r="E242" s="211"/>
      <c r="F242" s="211"/>
      <c r="G242" s="167" t="str">
        <f t="shared" si="11"/>
        <v/>
      </c>
      <c r="H242" s="167" t="str">
        <f t="shared" si="10"/>
        <v/>
      </c>
    </row>
    <row r="243" ht="15" spans="1:8">
      <c r="A243" s="24"/>
      <c r="B243" s="140" t="s">
        <v>13840</v>
      </c>
      <c r="C243" s="140" t="s">
        <v>13841</v>
      </c>
      <c r="D243" s="211"/>
      <c r="E243" s="211"/>
      <c r="F243" s="211"/>
      <c r="G243" s="167" t="str">
        <f t="shared" si="11"/>
        <v/>
      </c>
      <c r="H243" s="167" t="str">
        <f t="shared" si="10"/>
        <v/>
      </c>
    </row>
    <row r="244" ht="15" spans="1:8">
      <c r="A244" s="24"/>
      <c r="B244" s="140" t="s">
        <v>13842</v>
      </c>
      <c r="C244" s="140" t="s">
        <v>13843</v>
      </c>
      <c r="D244" s="211"/>
      <c r="E244" s="211"/>
      <c r="F244" s="211"/>
      <c r="G244" s="167" t="str">
        <f t="shared" si="11"/>
        <v/>
      </c>
      <c r="H244" s="167" t="str">
        <f t="shared" si="10"/>
        <v/>
      </c>
    </row>
    <row r="245" ht="15" spans="1:8">
      <c r="A245" s="24"/>
      <c r="B245" s="140" t="s">
        <v>13844</v>
      </c>
      <c r="C245" s="140" t="s">
        <v>13845</v>
      </c>
      <c r="D245" s="211"/>
      <c r="E245" s="211"/>
      <c r="F245" s="211"/>
      <c r="G245" s="167" t="str">
        <f t="shared" si="11"/>
        <v/>
      </c>
      <c r="H245" s="167" t="str">
        <f t="shared" si="10"/>
        <v/>
      </c>
    </row>
    <row r="246" ht="15" spans="1:8">
      <c r="A246" s="24"/>
      <c r="B246" s="140" t="s">
        <v>13846</v>
      </c>
      <c r="C246" s="140" t="s">
        <v>13847</v>
      </c>
      <c r="D246" s="211"/>
      <c r="E246" s="211"/>
      <c r="F246" s="211"/>
      <c r="G246" s="167" t="str">
        <f t="shared" si="11"/>
        <v/>
      </c>
      <c r="H246" s="167" t="str">
        <f t="shared" si="10"/>
        <v/>
      </c>
    </row>
    <row r="247" ht="15" spans="1:8">
      <c r="A247" s="24"/>
      <c r="B247" s="140" t="s">
        <v>13848</v>
      </c>
      <c r="C247" s="140" t="s">
        <v>13849</v>
      </c>
      <c r="D247" s="211"/>
      <c r="E247" s="211"/>
      <c r="F247" s="211"/>
      <c r="G247" s="167" t="str">
        <f t="shared" si="11"/>
        <v/>
      </c>
      <c r="H247" s="167" t="str">
        <f t="shared" si="10"/>
        <v/>
      </c>
    </row>
    <row r="248" ht="15" spans="1:8">
      <c r="A248" s="24"/>
      <c r="B248" s="140" t="s">
        <v>13850</v>
      </c>
      <c r="C248" s="140" t="s">
        <v>13851</v>
      </c>
      <c r="D248" s="211"/>
      <c r="E248" s="211"/>
      <c r="F248" s="211"/>
      <c r="G248" s="167" t="str">
        <f t="shared" si="11"/>
        <v/>
      </c>
      <c r="H248" s="167" t="str">
        <f t="shared" si="10"/>
        <v/>
      </c>
    </row>
    <row r="249" ht="15" spans="1:8">
      <c r="A249" s="24"/>
      <c r="B249" s="140" t="s">
        <v>13852</v>
      </c>
      <c r="C249" s="140" t="s">
        <v>13853</v>
      </c>
      <c r="D249" s="211"/>
      <c r="E249" s="211"/>
      <c r="F249" s="211"/>
      <c r="G249" s="167" t="str">
        <f t="shared" si="11"/>
        <v/>
      </c>
      <c r="H249" s="167" t="str">
        <f t="shared" si="10"/>
        <v/>
      </c>
    </row>
    <row r="250" ht="15" spans="1:8">
      <c r="A250" s="24"/>
      <c r="B250" s="140" t="s">
        <v>13854</v>
      </c>
      <c r="C250" s="140" t="s">
        <v>13855</v>
      </c>
      <c r="D250" s="211"/>
      <c r="E250" s="211"/>
      <c r="F250" s="211"/>
      <c r="G250" s="167" t="str">
        <f t="shared" si="11"/>
        <v/>
      </c>
      <c r="H250" s="167" t="str">
        <f t="shared" si="10"/>
        <v/>
      </c>
    </row>
    <row r="251" ht="15" spans="1:8">
      <c r="A251" s="24"/>
      <c r="B251" s="140" t="s">
        <v>13860</v>
      </c>
      <c r="C251" s="140" t="s">
        <v>13861</v>
      </c>
      <c r="D251" s="211"/>
      <c r="E251" s="211"/>
      <c r="F251" s="211"/>
      <c r="G251" s="167" t="str">
        <f t="shared" si="11"/>
        <v/>
      </c>
      <c r="H251" s="167" t="str">
        <f t="shared" si="10"/>
        <v/>
      </c>
    </row>
    <row r="252" ht="15" spans="1:8">
      <c r="A252" s="24"/>
      <c r="B252" s="140" t="s">
        <v>13862</v>
      </c>
      <c r="C252" s="140" t="s">
        <v>13863</v>
      </c>
      <c r="D252" s="211"/>
      <c r="E252" s="211"/>
      <c r="F252" s="211"/>
      <c r="G252" s="167" t="str">
        <f t="shared" si="11"/>
        <v/>
      </c>
      <c r="H252" s="167" t="str">
        <f t="shared" si="10"/>
        <v/>
      </c>
    </row>
    <row r="253" ht="15" spans="1:8">
      <c r="A253" s="24"/>
      <c r="B253" s="140" t="s">
        <v>13864</v>
      </c>
      <c r="C253" s="140" t="s">
        <v>13865</v>
      </c>
      <c r="D253" s="211"/>
      <c r="E253" s="211"/>
      <c r="F253" s="211"/>
      <c r="G253" s="167" t="str">
        <f t="shared" si="11"/>
        <v/>
      </c>
      <c r="H253" s="167" t="str">
        <f t="shared" si="10"/>
        <v/>
      </c>
    </row>
    <row r="254" ht="15" spans="1:8">
      <c r="A254" s="24"/>
      <c r="B254" s="140" t="s">
        <v>13866</v>
      </c>
      <c r="C254" s="140" t="s">
        <v>13867</v>
      </c>
      <c r="D254" s="211"/>
      <c r="E254" s="211"/>
      <c r="F254" s="211"/>
      <c r="G254" s="167" t="str">
        <f t="shared" si="11"/>
        <v/>
      </c>
      <c r="H254" s="167" t="str">
        <f t="shared" si="10"/>
        <v/>
      </c>
    </row>
    <row r="255" ht="15" spans="1:8">
      <c r="A255" s="24"/>
      <c r="B255" s="140" t="s">
        <v>13868</v>
      </c>
      <c r="C255" s="140" t="s">
        <v>13869</v>
      </c>
      <c r="D255" s="211"/>
      <c r="E255" s="211"/>
      <c r="F255" s="211"/>
      <c r="G255" s="167" t="str">
        <f t="shared" si="11"/>
        <v/>
      </c>
      <c r="H255" s="167" t="str">
        <f t="shared" si="10"/>
        <v/>
      </c>
    </row>
    <row r="256" ht="15" spans="1:8">
      <c r="A256" s="24"/>
      <c r="B256" s="140" t="s">
        <v>13870</v>
      </c>
      <c r="C256" s="140" t="s">
        <v>13871</v>
      </c>
      <c r="D256" s="211"/>
      <c r="E256" s="211"/>
      <c r="F256" s="211"/>
      <c r="G256" s="167" t="str">
        <f t="shared" si="11"/>
        <v/>
      </c>
      <c r="H256" s="167" t="str">
        <f t="shared" si="10"/>
        <v/>
      </c>
    </row>
    <row r="257" ht="15" spans="1:8">
      <c r="A257" s="24"/>
      <c r="B257" s="140" t="s">
        <v>13872</v>
      </c>
      <c r="C257" s="140" t="s">
        <v>13873</v>
      </c>
      <c r="D257" s="211"/>
      <c r="E257" s="211"/>
      <c r="F257" s="211"/>
      <c r="G257" s="167" t="str">
        <f t="shared" si="11"/>
        <v/>
      </c>
      <c r="H257" s="167" t="str">
        <f t="shared" si="10"/>
        <v/>
      </c>
    </row>
    <row r="258" ht="15" spans="1:8">
      <c r="A258" s="24"/>
      <c r="B258" s="140" t="s">
        <v>13874</v>
      </c>
      <c r="C258" s="140" t="s">
        <v>13875</v>
      </c>
      <c r="D258" s="211"/>
      <c r="E258" s="211"/>
      <c r="F258" s="211"/>
      <c r="G258" s="167" t="str">
        <f t="shared" si="11"/>
        <v/>
      </c>
      <c r="H258" s="167" t="str">
        <f t="shared" si="10"/>
        <v/>
      </c>
    </row>
    <row r="259" ht="15" spans="1:8">
      <c r="A259" s="24"/>
      <c r="B259" s="140" t="s">
        <v>13876</v>
      </c>
      <c r="C259" s="140" t="s">
        <v>13877</v>
      </c>
      <c r="D259" s="211"/>
      <c r="E259" s="211"/>
      <c r="F259" s="211"/>
      <c r="G259" s="167" t="str">
        <f t="shared" si="11"/>
        <v/>
      </c>
      <c r="H259" s="167" t="str">
        <f t="shared" si="10"/>
        <v/>
      </c>
    </row>
    <row r="260" ht="15" spans="1:8">
      <c r="A260" s="24"/>
      <c r="B260" s="140" t="s">
        <v>13878</v>
      </c>
      <c r="C260" s="140" t="s">
        <v>13879</v>
      </c>
      <c r="D260" s="211"/>
      <c r="E260" s="211"/>
      <c r="F260" s="211"/>
      <c r="G260" s="167" t="str">
        <f t="shared" si="11"/>
        <v/>
      </c>
      <c r="H260" s="167" t="str">
        <f t="shared" si="10"/>
        <v/>
      </c>
    </row>
    <row r="261" ht="15" spans="1:8">
      <c r="A261" s="24"/>
      <c r="B261" s="140" t="s">
        <v>13880</v>
      </c>
      <c r="C261" s="140" t="s">
        <v>13881</v>
      </c>
      <c r="D261" s="211"/>
      <c r="E261" s="211"/>
      <c r="F261" s="211"/>
      <c r="G261" s="167" t="str">
        <f t="shared" si="11"/>
        <v/>
      </c>
      <c r="H261" s="167" t="str">
        <f t="shared" si="10"/>
        <v/>
      </c>
    </row>
    <row r="262" ht="15" spans="1:8">
      <c r="A262" s="24"/>
      <c r="B262" s="140" t="s">
        <v>13882</v>
      </c>
      <c r="C262" s="140" t="s">
        <v>13883</v>
      </c>
      <c r="D262" s="211"/>
      <c r="E262" s="211"/>
      <c r="F262" s="211"/>
      <c r="G262" s="167" t="str">
        <f t="shared" si="11"/>
        <v/>
      </c>
      <c r="H262" s="167" t="str">
        <f t="shared" si="10"/>
        <v/>
      </c>
    </row>
    <row r="263" ht="15" spans="1:8">
      <c r="A263" s="24"/>
      <c r="B263" s="140" t="s">
        <v>13886</v>
      </c>
      <c r="C263" s="140" t="s">
        <v>13887</v>
      </c>
      <c r="D263" s="211"/>
      <c r="E263" s="211"/>
      <c r="F263" s="211"/>
      <c r="G263" s="167" t="str">
        <f t="shared" si="11"/>
        <v/>
      </c>
      <c r="H263" s="167" t="str">
        <f t="shared" si="10"/>
        <v/>
      </c>
    </row>
    <row r="264" ht="15" spans="1:8">
      <c r="A264" s="24"/>
      <c r="B264" s="140" t="s">
        <v>13888</v>
      </c>
      <c r="C264" s="140" t="s">
        <v>13889</v>
      </c>
      <c r="D264" s="211"/>
      <c r="E264" s="211"/>
      <c r="F264" s="211"/>
      <c r="G264" s="167" t="str">
        <f t="shared" si="11"/>
        <v/>
      </c>
      <c r="H264" s="167" t="str">
        <f t="shared" si="10"/>
        <v/>
      </c>
    </row>
    <row r="265" ht="15" spans="1:8">
      <c r="A265" s="24"/>
      <c r="B265" s="140" t="s">
        <v>13890</v>
      </c>
      <c r="C265" s="140" t="s">
        <v>13891</v>
      </c>
      <c r="D265" s="211"/>
      <c r="E265" s="211"/>
      <c r="F265" s="211"/>
      <c r="G265" s="167" t="str">
        <f t="shared" si="11"/>
        <v/>
      </c>
      <c r="H265" s="167" t="str">
        <f t="shared" si="10"/>
        <v/>
      </c>
    </row>
    <row r="266" ht="15" spans="1:8">
      <c r="A266" s="24"/>
      <c r="B266" s="140" t="s">
        <v>13892</v>
      </c>
      <c r="C266" s="140" t="s">
        <v>13893</v>
      </c>
      <c r="D266" s="211"/>
      <c r="E266" s="211"/>
      <c r="F266" s="211"/>
      <c r="G266" s="167" t="str">
        <f t="shared" si="11"/>
        <v/>
      </c>
      <c r="H266" s="167" t="str">
        <f t="shared" si="10"/>
        <v/>
      </c>
    </row>
    <row r="267" ht="15" spans="1:8">
      <c r="A267" s="24"/>
      <c r="B267" s="140" t="s">
        <v>13894</v>
      </c>
      <c r="C267" s="140" t="s">
        <v>13895</v>
      </c>
      <c r="D267" s="211"/>
      <c r="E267" s="211"/>
      <c r="F267" s="211"/>
      <c r="G267" s="167" t="str">
        <f t="shared" si="11"/>
        <v/>
      </c>
      <c r="H267" s="167" t="str">
        <f t="shared" ref="H267:H282" si="12">IFERROR($F267/E267,"")</f>
        <v/>
      </c>
    </row>
    <row r="268" ht="15" spans="1:8">
      <c r="A268" s="24"/>
      <c r="B268" s="140" t="s">
        <v>13896</v>
      </c>
      <c r="C268" s="140" t="s">
        <v>13897</v>
      </c>
      <c r="D268" s="211"/>
      <c r="E268" s="211"/>
      <c r="F268" s="211"/>
      <c r="G268" s="167" t="str">
        <f t="shared" ref="G268:G282" si="13">IFERROR($F268/D268,"")</f>
        <v/>
      </c>
      <c r="H268" s="167" t="str">
        <f t="shared" si="12"/>
        <v/>
      </c>
    </row>
    <row r="269" ht="15" spans="1:8">
      <c r="A269" s="24"/>
      <c r="B269" s="213"/>
      <c r="C269" s="214"/>
      <c r="D269" s="215"/>
      <c r="E269" s="215"/>
      <c r="F269" s="215"/>
      <c r="G269" s="167" t="str">
        <f t="shared" si="13"/>
        <v/>
      </c>
      <c r="H269" s="167" t="str">
        <f t="shared" si="12"/>
        <v/>
      </c>
    </row>
    <row r="270" ht="15" spans="1:8">
      <c r="A270" s="24"/>
      <c r="B270" s="213"/>
      <c r="C270" s="214"/>
      <c r="D270" s="215"/>
      <c r="E270" s="215"/>
      <c r="F270" s="215"/>
      <c r="G270" s="167" t="str">
        <f t="shared" si="13"/>
        <v/>
      </c>
      <c r="H270" s="167" t="str">
        <f t="shared" si="12"/>
        <v/>
      </c>
    </row>
    <row r="271" ht="15" spans="1:8">
      <c r="A271" s="24"/>
      <c r="B271" s="213"/>
      <c r="C271" s="214"/>
      <c r="D271" s="215"/>
      <c r="E271" s="215"/>
      <c r="F271" s="215"/>
      <c r="G271" s="167" t="str">
        <f t="shared" si="13"/>
        <v/>
      </c>
      <c r="H271" s="167" t="str">
        <f t="shared" si="12"/>
        <v/>
      </c>
    </row>
    <row r="272" ht="15" spans="1:8">
      <c r="A272" s="24"/>
      <c r="B272" s="213"/>
      <c r="C272" s="214"/>
      <c r="D272" s="215"/>
      <c r="E272" s="215"/>
      <c r="F272" s="215"/>
      <c r="G272" s="167" t="str">
        <f t="shared" si="13"/>
        <v/>
      </c>
      <c r="H272" s="167" t="str">
        <f t="shared" si="12"/>
        <v/>
      </c>
    </row>
    <row r="273" ht="15" spans="1:8">
      <c r="A273" s="24"/>
      <c r="B273" s="213"/>
      <c r="C273" s="214"/>
      <c r="D273" s="215"/>
      <c r="E273" s="215"/>
      <c r="F273" s="215"/>
      <c r="G273" s="167" t="str">
        <f t="shared" si="13"/>
        <v/>
      </c>
      <c r="H273" s="167" t="str">
        <f t="shared" si="12"/>
        <v/>
      </c>
    </row>
    <row r="274" ht="15" spans="1:8">
      <c r="A274" s="24"/>
      <c r="B274" s="213"/>
      <c r="C274" s="214"/>
      <c r="D274" s="215"/>
      <c r="E274" s="215"/>
      <c r="F274" s="215"/>
      <c r="G274" s="167" t="str">
        <f t="shared" si="13"/>
        <v/>
      </c>
      <c r="H274" s="167" t="str">
        <f t="shared" si="12"/>
        <v/>
      </c>
    </row>
    <row r="275" ht="15" spans="1:8">
      <c r="A275" s="24"/>
      <c r="B275" s="213"/>
      <c r="C275" s="214"/>
      <c r="D275" s="215"/>
      <c r="E275" s="215"/>
      <c r="F275" s="215"/>
      <c r="G275" s="167" t="str">
        <f t="shared" si="13"/>
        <v/>
      </c>
      <c r="H275" s="167" t="str">
        <f t="shared" si="12"/>
        <v/>
      </c>
    </row>
    <row r="276" ht="15" spans="1:8">
      <c r="A276" s="24"/>
      <c r="B276" s="213"/>
      <c r="C276" s="214"/>
      <c r="D276" s="215"/>
      <c r="E276" s="215"/>
      <c r="F276" s="215"/>
      <c r="G276" s="167" t="str">
        <f t="shared" si="13"/>
        <v/>
      </c>
      <c r="H276" s="167" t="str">
        <f t="shared" si="12"/>
        <v/>
      </c>
    </row>
    <row r="277" ht="15" spans="1:8">
      <c r="A277" s="24"/>
      <c r="B277" s="213"/>
      <c r="C277" s="214"/>
      <c r="D277" s="215"/>
      <c r="E277" s="215"/>
      <c r="F277" s="215"/>
      <c r="G277" s="167" t="str">
        <f t="shared" si="13"/>
        <v/>
      </c>
      <c r="H277" s="167" t="str">
        <f t="shared" si="12"/>
        <v/>
      </c>
    </row>
    <row r="278" ht="15" spans="1:8">
      <c r="A278" s="24"/>
      <c r="B278" s="140" t="s">
        <v>13902</v>
      </c>
      <c r="C278" s="140" t="s">
        <v>13903</v>
      </c>
      <c r="D278" s="211"/>
      <c r="E278" s="211"/>
      <c r="F278" s="211"/>
      <c r="G278" s="167" t="str">
        <f t="shared" si="13"/>
        <v/>
      </c>
      <c r="H278" s="167" t="str">
        <f t="shared" si="12"/>
        <v/>
      </c>
    </row>
    <row r="279" ht="15" spans="1:8">
      <c r="A279" s="24"/>
      <c r="B279" s="140" t="s">
        <v>13912</v>
      </c>
      <c r="C279" s="140" t="s">
        <v>13913</v>
      </c>
      <c r="D279" s="217">
        <f>'表三之三（其它收支录入表）'!D11</f>
        <v>7000</v>
      </c>
      <c r="E279" s="217">
        <f>'表三之三（其它收支录入表）'!E11</f>
        <v>16241</v>
      </c>
      <c r="F279" s="217">
        <f>'表三之三（其它收支录入表）'!F11</f>
        <v>64125</v>
      </c>
      <c r="G279" s="167">
        <f t="shared" si="13"/>
        <v>9.16071428571429</v>
      </c>
      <c r="H279" s="167">
        <f t="shared" si="12"/>
        <v>3.94834061941999</v>
      </c>
    </row>
    <row r="280" ht="15" spans="1:8">
      <c r="A280" s="24"/>
      <c r="B280" s="140" t="s">
        <v>13917</v>
      </c>
      <c r="C280" s="140" t="s">
        <v>13918</v>
      </c>
      <c r="D280" s="211">
        <v>25814</v>
      </c>
      <c r="E280" s="211">
        <v>132363</v>
      </c>
      <c r="F280" s="211">
        <v>132363</v>
      </c>
      <c r="G280" s="167">
        <f t="shared" si="13"/>
        <v>5.12756643681723</v>
      </c>
      <c r="H280" s="167">
        <f t="shared" si="12"/>
        <v>1</v>
      </c>
    </row>
    <row r="281" ht="15" spans="1:8">
      <c r="A281" s="24"/>
      <c r="B281" s="140" t="s">
        <v>12198</v>
      </c>
      <c r="C281" s="140" t="s">
        <v>12199</v>
      </c>
      <c r="D281" s="211"/>
      <c r="E281" s="211"/>
      <c r="F281" s="211"/>
      <c r="G281" s="167" t="str">
        <f t="shared" si="13"/>
        <v/>
      </c>
      <c r="H281" s="167" t="str">
        <f t="shared" si="12"/>
        <v/>
      </c>
    </row>
    <row r="282" ht="15" spans="1:8">
      <c r="A282" s="24"/>
      <c r="B282" s="140" t="s">
        <v>13930</v>
      </c>
      <c r="C282" s="140" t="s">
        <v>13931</v>
      </c>
      <c r="D282" s="211"/>
      <c r="E282" s="211">
        <v>696714</v>
      </c>
      <c r="F282" s="211"/>
      <c r="G282" s="167" t="str">
        <f t="shared" si="13"/>
        <v/>
      </c>
      <c r="H282" s="167">
        <f t="shared" si="12"/>
        <v>0</v>
      </c>
    </row>
  </sheetData>
  <sheetProtection algorithmName="SHA-512" hashValue="l/iQDa90ktRwYuc9ttZchK1X0XRb10dRfpI/iW41/2+UvscvQlCreLF3TyQT4VvB7Mib/nscIEYlZjhkPFKO5g==" saltValue="IwuzPS+LNu5E0njlvk0O+w==" spinCount="100000" sheet="1" autoFilter="0" objects="1" scenarios="1"/>
  <mergeCells count="9">
    <mergeCell ref="A2:H2"/>
    <mergeCell ref="F4:H4"/>
    <mergeCell ref="A4:A5"/>
    <mergeCell ref="A6:A56"/>
    <mergeCell ref="A57:A282"/>
    <mergeCell ref="B4:B5"/>
    <mergeCell ref="C4:C5"/>
    <mergeCell ref="D4:D5"/>
    <mergeCell ref="E4:E5"/>
  </mergeCells>
  <dataValidations count="3">
    <dataValidation allowBlank="1" showInputMessage="1" showErrorMessage="1" promptTitle="注意：新增科目必须以政府收支分类科目书或中央修订通知为准。" prompt="新增收入科目在此录入。&#10;根据科目编码汇总。" sqref="B47:C52"/>
    <dataValidation allowBlank="1" showInputMessage="1" showErrorMessage="1" prompt="省本级或有债务发行预算的计划单列市可录入。&#10;其它地区录入债务转贷收入。" sqref="D53:F53"/>
    <dataValidation allowBlank="1" showInputMessage="1" showErrorMessage="1" promptTitle="注意：新增科目必须以政府收支分类科目书或中央修订通知为准。" prompt="新增支出科目在此录入。&#10;根据科目编码汇总。" sqref="B269:C277"/>
  </dataValidations>
  <printOptions horizontalCentered="1"/>
  <pageMargins left="0.47244094488189" right="0.47244094488189" top="0.590551181102362" bottom="0.47244094488189" header="0.31496062992126" footer="0.22"/>
  <pageSetup paperSize="9" scale="72" fitToHeight="0" orientation="portrait" blackAndWhite="1"/>
  <headerFooter>
    <oddFooter>&amp;C&amp;P/&amp;N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C3281"/>
  <sheetViews>
    <sheetView topLeftCell="A3249" workbookViewId="0">
      <selection activeCell="C69" sqref="C69:C3281"/>
    </sheetView>
  </sheetViews>
  <sheetFormatPr defaultColWidth="9" defaultRowHeight="13.5"/>
  <cols>
    <col min="2" max="2" width="16" customWidth="1"/>
  </cols>
  <sheetData>
    <row r="1" spans="2:367">
      <c r="B1" s="11" t="s">
        <v>13</v>
      </c>
      <c r="C1" t="s">
        <v>14</v>
      </c>
      <c r="D1" t="s">
        <v>15</v>
      </c>
      <c r="E1" t="s">
        <v>16</v>
      </c>
      <c r="F1" t="s">
        <v>17</v>
      </c>
      <c r="G1" t="s">
        <v>18</v>
      </c>
      <c r="H1" t="s">
        <v>19</v>
      </c>
      <c r="I1" t="s">
        <v>20</v>
      </c>
      <c r="J1" t="s">
        <v>21</v>
      </c>
      <c r="K1" t="s">
        <v>22</v>
      </c>
      <c r="L1" t="s">
        <v>23</v>
      </c>
      <c r="M1" t="s">
        <v>24</v>
      </c>
      <c r="N1" t="s">
        <v>25</v>
      </c>
      <c r="O1" t="s">
        <v>26</v>
      </c>
      <c r="P1" t="s">
        <v>27</v>
      </c>
      <c r="Q1" t="s">
        <v>28</v>
      </c>
      <c r="R1" t="s">
        <v>29</v>
      </c>
      <c r="S1" t="s">
        <v>30</v>
      </c>
      <c r="T1" t="s">
        <v>5</v>
      </c>
      <c r="U1" t="s">
        <v>31</v>
      </c>
      <c r="V1" t="s">
        <v>32</v>
      </c>
      <c r="W1" t="s">
        <v>33</v>
      </c>
      <c r="X1" t="s">
        <v>34</v>
      </c>
      <c r="Y1" t="s">
        <v>35</v>
      </c>
      <c r="Z1" t="s">
        <v>36</v>
      </c>
      <c r="AA1" t="s">
        <v>37</v>
      </c>
      <c r="AB1" t="s">
        <v>38</v>
      </c>
      <c r="AC1" t="s">
        <v>39</v>
      </c>
      <c r="AD1" t="s">
        <v>40</v>
      </c>
      <c r="AE1" t="s">
        <v>41</v>
      </c>
      <c r="AF1" t="s">
        <v>42</v>
      </c>
      <c r="AG1" t="s">
        <v>43</v>
      </c>
      <c r="AH1" s="11" t="s">
        <v>44</v>
      </c>
      <c r="AK1" t="s">
        <v>45</v>
      </c>
      <c r="AL1" t="s">
        <v>46</v>
      </c>
      <c r="AM1" t="s">
        <v>47</v>
      </c>
      <c r="AN1" t="s">
        <v>48</v>
      </c>
      <c r="AO1" t="s">
        <v>49</v>
      </c>
      <c r="AP1" t="s">
        <v>50</v>
      </c>
      <c r="AQ1" t="s">
        <v>51</v>
      </c>
      <c r="AR1" t="s">
        <v>52</v>
      </c>
      <c r="AS1" t="s">
        <v>53</v>
      </c>
      <c r="AT1" t="s">
        <v>54</v>
      </c>
      <c r="AU1" t="s">
        <v>55</v>
      </c>
      <c r="AV1" t="s">
        <v>56</v>
      </c>
      <c r="AW1" t="s">
        <v>57</v>
      </c>
      <c r="AX1" t="s">
        <v>58</v>
      </c>
      <c r="AY1" t="s">
        <v>59</v>
      </c>
      <c r="AZ1" t="s">
        <v>60</v>
      </c>
      <c r="BA1" t="s">
        <v>61</v>
      </c>
      <c r="BB1" t="s">
        <v>62</v>
      </c>
      <c r="BC1" t="s">
        <v>63</v>
      </c>
      <c r="BD1" t="s">
        <v>64</v>
      </c>
      <c r="BE1" t="s">
        <v>65</v>
      </c>
      <c r="BF1" t="s">
        <v>66</v>
      </c>
      <c r="BG1" t="s">
        <v>67</v>
      </c>
      <c r="BH1" t="s">
        <v>68</v>
      </c>
      <c r="BI1" t="s">
        <v>69</v>
      </c>
      <c r="BJ1" t="s">
        <v>70</v>
      </c>
      <c r="BK1" t="s">
        <v>71</v>
      </c>
      <c r="BL1" t="s">
        <v>72</v>
      </c>
      <c r="BM1" t="s">
        <v>73</v>
      </c>
      <c r="BN1" t="s">
        <v>74</v>
      </c>
      <c r="BO1" t="s">
        <v>75</v>
      </c>
      <c r="BP1" t="s">
        <v>76</v>
      </c>
      <c r="BQ1" t="s">
        <v>77</v>
      </c>
      <c r="BR1" t="s">
        <v>78</v>
      </c>
      <c r="BS1" t="s">
        <v>79</v>
      </c>
      <c r="BT1" t="s">
        <v>80</v>
      </c>
      <c r="BU1" t="s">
        <v>81</v>
      </c>
      <c r="BV1" t="s">
        <v>82</v>
      </c>
      <c r="BW1" t="s">
        <v>83</v>
      </c>
      <c r="BX1" t="s">
        <v>84</v>
      </c>
      <c r="BY1" t="s">
        <v>85</v>
      </c>
      <c r="BZ1" t="s">
        <v>86</v>
      </c>
      <c r="CA1" t="s">
        <v>87</v>
      </c>
      <c r="CB1" t="s">
        <v>88</v>
      </c>
      <c r="CC1" t="s">
        <v>89</v>
      </c>
      <c r="CD1" t="s">
        <v>90</v>
      </c>
      <c r="CE1" t="s">
        <v>91</v>
      </c>
      <c r="CF1" t="s">
        <v>92</v>
      </c>
      <c r="CG1" t="s">
        <v>93</v>
      </c>
      <c r="CH1" t="s">
        <v>94</v>
      </c>
      <c r="CI1" t="s">
        <v>95</v>
      </c>
      <c r="CJ1" t="s">
        <v>96</v>
      </c>
      <c r="CK1" t="s">
        <v>97</v>
      </c>
      <c r="CL1" t="s">
        <v>98</v>
      </c>
      <c r="CM1" t="s">
        <v>99</v>
      </c>
      <c r="CN1" t="s">
        <v>100</v>
      </c>
      <c r="CO1" t="s">
        <v>101</v>
      </c>
      <c r="CP1" t="s">
        <v>102</v>
      </c>
      <c r="CQ1" t="s">
        <v>103</v>
      </c>
      <c r="CR1" t="s">
        <v>104</v>
      </c>
      <c r="CS1" t="s">
        <v>105</v>
      </c>
      <c r="CT1" t="s">
        <v>106</v>
      </c>
      <c r="CU1" t="s">
        <v>107</v>
      </c>
      <c r="CV1" t="s">
        <v>108</v>
      </c>
      <c r="CW1" t="s">
        <v>109</v>
      </c>
      <c r="CX1" t="s">
        <v>110</v>
      </c>
      <c r="CY1" t="s">
        <v>111</v>
      </c>
      <c r="CZ1" t="s">
        <v>112</v>
      </c>
      <c r="DA1" t="s">
        <v>113</v>
      </c>
      <c r="DB1" t="s">
        <v>114</v>
      </c>
      <c r="DC1" t="s">
        <v>115</v>
      </c>
      <c r="DD1" t="s">
        <v>116</v>
      </c>
      <c r="DE1" t="s">
        <v>117</v>
      </c>
      <c r="DF1" t="s">
        <v>118</v>
      </c>
      <c r="DG1" t="s">
        <v>119</v>
      </c>
      <c r="DH1" t="s">
        <v>120</v>
      </c>
      <c r="DI1" t="s">
        <v>121</v>
      </c>
      <c r="DJ1" t="s">
        <v>122</v>
      </c>
      <c r="DK1" t="s">
        <v>123</v>
      </c>
      <c r="DL1" t="s">
        <v>124</v>
      </c>
      <c r="DM1" t="s">
        <v>125</v>
      </c>
      <c r="DN1" t="s">
        <v>126</v>
      </c>
      <c r="DO1" t="s">
        <v>127</v>
      </c>
      <c r="DP1" t="s">
        <v>128</v>
      </c>
      <c r="DQ1" t="s">
        <v>129</v>
      </c>
      <c r="DR1" t="s">
        <v>130</v>
      </c>
      <c r="DS1" t="s">
        <v>131</v>
      </c>
      <c r="DT1" t="s">
        <v>132</v>
      </c>
      <c r="DU1" t="s">
        <v>133</v>
      </c>
      <c r="DV1" t="s">
        <v>134</v>
      </c>
      <c r="DW1" t="s">
        <v>135</v>
      </c>
      <c r="DX1" t="s">
        <v>136</v>
      </c>
      <c r="DY1" t="s">
        <v>137</v>
      </c>
      <c r="DZ1" t="s">
        <v>138</v>
      </c>
      <c r="EA1" t="s">
        <v>139</v>
      </c>
      <c r="EB1" t="s">
        <v>140</v>
      </c>
      <c r="EC1" t="s">
        <v>141</v>
      </c>
      <c r="ED1" t="s">
        <v>142</v>
      </c>
      <c r="EE1" t="s">
        <v>143</v>
      </c>
      <c r="EF1" t="s">
        <v>144</v>
      </c>
      <c r="EG1" t="s">
        <v>145</v>
      </c>
      <c r="EH1" t="s">
        <v>146</v>
      </c>
      <c r="EI1" t="s">
        <v>147</v>
      </c>
      <c r="EJ1" t="s">
        <v>148</v>
      </c>
      <c r="EK1" t="s">
        <v>149</v>
      </c>
      <c r="EL1" t="s">
        <v>150</v>
      </c>
      <c r="EM1" t="s">
        <v>151</v>
      </c>
      <c r="EN1" t="s">
        <v>152</v>
      </c>
      <c r="EO1" t="s">
        <v>153</v>
      </c>
      <c r="EP1" t="s">
        <v>154</v>
      </c>
      <c r="EQ1" t="s">
        <v>155</v>
      </c>
      <c r="ER1" t="s">
        <v>156</v>
      </c>
      <c r="ES1" t="s">
        <v>157</v>
      </c>
      <c r="ET1" t="s">
        <v>158</v>
      </c>
      <c r="EU1" t="s">
        <v>159</v>
      </c>
      <c r="EV1" t="s">
        <v>160</v>
      </c>
      <c r="EW1" t="s">
        <v>161</v>
      </c>
      <c r="EX1" t="s">
        <v>162</v>
      </c>
      <c r="EY1" t="s">
        <v>163</v>
      </c>
      <c r="EZ1" t="s">
        <v>164</v>
      </c>
      <c r="FA1" t="s">
        <v>165</v>
      </c>
      <c r="FB1" t="s">
        <v>166</v>
      </c>
      <c r="FC1" t="s">
        <v>167</v>
      </c>
      <c r="FD1" t="s">
        <v>168</v>
      </c>
      <c r="FE1" t="s">
        <v>169</v>
      </c>
      <c r="FF1" t="s">
        <v>170</v>
      </c>
      <c r="FG1" t="s">
        <v>171</v>
      </c>
      <c r="FH1" t="s">
        <v>172</v>
      </c>
      <c r="FI1" t="s">
        <v>173</v>
      </c>
      <c r="FJ1" t="s">
        <v>174</v>
      </c>
      <c r="FK1" t="s">
        <v>175</v>
      </c>
      <c r="FL1" t="s">
        <v>176</v>
      </c>
      <c r="FM1" t="s">
        <v>177</v>
      </c>
      <c r="FN1" t="s">
        <v>178</v>
      </c>
      <c r="FO1" t="s">
        <v>179</v>
      </c>
      <c r="FP1" t="s">
        <v>180</v>
      </c>
      <c r="FQ1" t="s">
        <v>181</v>
      </c>
      <c r="FR1" t="s">
        <v>182</v>
      </c>
      <c r="FS1" t="s">
        <v>183</v>
      </c>
      <c r="FT1" t="s">
        <v>184</v>
      </c>
      <c r="FU1" t="s">
        <v>185</v>
      </c>
      <c r="FV1" t="s">
        <v>186</v>
      </c>
      <c r="FW1" t="s">
        <v>187</v>
      </c>
      <c r="FX1" t="s">
        <v>188</v>
      </c>
      <c r="FY1" t="s">
        <v>189</v>
      </c>
      <c r="FZ1" t="s">
        <v>190</v>
      </c>
      <c r="GA1" t="s">
        <v>191</v>
      </c>
      <c r="GB1" t="s">
        <v>192</v>
      </c>
      <c r="GC1" t="s">
        <v>193</v>
      </c>
      <c r="GD1" t="s">
        <v>194</v>
      </c>
      <c r="GE1" t="s">
        <v>195</v>
      </c>
      <c r="GF1" t="s">
        <v>196</v>
      </c>
      <c r="GG1" t="s">
        <v>197</v>
      </c>
      <c r="GH1" t="s">
        <v>198</v>
      </c>
      <c r="GI1" t="s">
        <v>199</v>
      </c>
      <c r="GJ1" t="s">
        <v>200</v>
      </c>
      <c r="GK1" t="s">
        <v>201</v>
      </c>
      <c r="GL1" t="s">
        <v>202</v>
      </c>
      <c r="GM1" t="s">
        <v>203</v>
      </c>
      <c r="GN1" t="s">
        <v>204</v>
      </c>
      <c r="GO1" t="s">
        <v>205</v>
      </c>
      <c r="GP1" t="s">
        <v>206</v>
      </c>
      <c r="GQ1" t="s">
        <v>207</v>
      </c>
      <c r="GR1" t="s">
        <v>208</v>
      </c>
      <c r="GS1" t="s">
        <v>209</v>
      </c>
      <c r="GT1" t="s">
        <v>210</v>
      </c>
      <c r="GU1" t="s">
        <v>211</v>
      </c>
      <c r="GV1" t="s">
        <v>212</v>
      </c>
      <c r="GW1" t="s">
        <v>213</v>
      </c>
      <c r="GX1" t="s">
        <v>214</v>
      </c>
      <c r="GY1" t="s">
        <v>215</v>
      </c>
      <c r="GZ1" t="s">
        <v>216</v>
      </c>
      <c r="HA1" t="s">
        <v>217</v>
      </c>
      <c r="HB1" t="s">
        <v>218</v>
      </c>
      <c r="HC1" t="s">
        <v>219</v>
      </c>
      <c r="HD1" t="s">
        <v>220</v>
      </c>
      <c r="HE1" t="s">
        <v>221</v>
      </c>
      <c r="HF1" t="s">
        <v>222</v>
      </c>
      <c r="HG1" t="s">
        <v>223</v>
      </c>
      <c r="HH1" t="s">
        <v>224</v>
      </c>
      <c r="HI1" t="s">
        <v>225</v>
      </c>
      <c r="HJ1" t="s">
        <v>226</v>
      </c>
      <c r="HK1" t="s">
        <v>227</v>
      </c>
      <c r="HL1" t="s">
        <v>228</v>
      </c>
      <c r="HM1" t="s">
        <v>229</v>
      </c>
      <c r="HN1" t="s">
        <v>230</v>
      </c>
      <c r="HO1" t="s">
        <v>231</v>
      </c>
      <c r="HP1" t="s">
        <v>232</v>
      </c>
      <c r="HQ1" t="s">
        <v>7</v>
      </c>
      <c r="HR1" t="s">
        <v>233</v>
      </c>
      <c r="HS1" t="s">
        <v>234</v>
      </c>
      <c r="HT1" t="s">
        <v>235</v>
      </c>
      <c r="HU1" t="s">
        <v>236</v>
      </c>
      <c r="HV1" t="s">
        <v>237</v>
      </c>
      <c r="HW1" t="s">
        <v>238</v>
      </c>
      <c r="HX1" t="s">
        <v>239</v>
      </c>
      <c r="HY1" t="s">
        <v>240</v>
      </c>
      <c r="HZ1" t="s">
        <v>241</v>
      </c>
      <c r="IA1" t="s">
        <v>242</v>
      </c>
      <c r="IB1" t="s">
        <v>243</v>
      </c>
      <c r="IC1" t="s">
        <v>244</v>
      </c>
      <c r="ID1" t="s">
        <v>245</v>
      </c>
      <c r="IE1" t="s">
        <v>246</v>
      </c>
      <c r="IF1" t="s">
        <v>247</v>
      </c>
      <c r="IG1" t="s">
        <v>248</v>
      </c>
      <c r="IH1" t="s">
        <v>249</v>
      </c>
      <c r="II1" t="s">
        <v>250</v>
      </c>
      <c r="IJ1" t="s">
        <v>251</v>
      </c>
      <c r="IK1" t="s">
        <v>252</v>
      </c>
      <c r="IL1" t="s">
        <v>253</v>
      </c>
      <c r="IM1" t="s">
        <v>254</v>
      </c>
      <c r="IN1" t="s">
        <v>255</v>
      </c>
      <c r="IO1" t="s">
        <v>256</v>
      </c>
      <c r="IP1" t="s">
        <v>257</v>
      </c>
      <c r="IQ1" t="s">
        <v>258</v>
      </c>
      <c r="IR1" t="s">
        <v>259</v>
      </c>
      <c r="IS1" t="s">
        <v>260</v>
      </c>
      <c r="IT1" t="s">
        <v>261</v>
      </c>
      <c r="IU1" t="s">
        <v>262</v>
      </c>
      <c r="IV1" t="s">
        <v>263</v>
      </c>
      <c r="IW1" t="s">
        <v>264</v>
      </c>
      <c r="IX1" t="s">
        <v>265</v>
      </c>
      <c r="IY1" t="s">
        <v>266</v>
      </c>
      <c r="IZ1" t="s">
        <v>267</v>
      </c>
      <c r="JA1" t="s">
        <v>268</v>
      </c>
      <c r="JB1" t="s">
        <v>269</v>
      </c>
      <c r="JC1" t="s">
        <v>270</v>
      </c>
      <c r="JD1" t="s">
        <v>271</v>
      </c>
      <c r="JE1" t="s">
        <v>272</v>
      </c>
      <c r="JF1" t="s">
        <v>273</v>
      </c>
      <c r="JG1" t="s">
        <v>274</v>
      </c>
      <c r="JH1" t="s">
        <v>275</v>
      </c>
      <c r="JI1" t="s">
        <v>276</v>
      </c>
      <c r="JJ1" t="s">
        <v>277</v>
      </c>
      <c r="JK1" t="s">
        <v>278</v>
      </c>
      <c r="JL1" t="s">
        <v>279</v>
      </c>
      <c r="JM1" t="s">
        <v>280</v>
      </c>
      <c r="JN1" t="s">
        <v>281</v>
      </c>
      <c r="JO1" t="s">
        <v>282</v>
      </c>
      <c r="JP1" t="s">
        <v>283</v>
      </c>
      <c r="JQ1" t="s">
        <v>284</v>
      </c>
      <c r="JR1" t="s">
        <v>285</v>
      </c>
      <c r="JS1" t="s">
        <v>286</v>
      </c>
      <c r="JT1" t="s">
        <v>287</v>
      </c>
      <c r="JU1" t="s">
        <v>288</v>
      </c>
      <c r="JV1" t="s">
        <v>289</v>
      </c>
      <c r="JW1" t="s">
        <v>290</v>
      </c>
      <c r="JX1" t="s">
        <v>291</v>
      </c>
      <c r="JY1" t="s">
        <v>292</v>
      </c>
      <c r="JZ1" t="s">
        <v>293</v>
      </c>
      <c r="KA1" t="s">
        <v>294</v>
      </c>
      <c r="KB1" t="s">
        <v>295</v>
      </c>
      <c r="KC1" t="s">
        <v>296</v>
      </c>
      <c r="KD1" t="s">
        <v>297</v>
      </c>
      <c r="KE1" t="s">
        <v>298</v>
      </c>
      <c r="KF1" t="s">
        <v>299</v>
      </c>
      <c r="KG1" t="s">
        <v>300</v>
      </c>
      <c r="KH1" t="s">
        <v>301</v>
      </c>
      <c r="KI1" t="s">
        <v>302</v>
      </c>
      <c r="KJ1" t="s">
        <v>303</v>
      </c>
      <c r="KK1" t="s">
        <v>304</v>
      </c>
      <c r="KL1" t="s">
        <v>305</v>
      </c>
      <c r="KM1" t="s">
        <v>306</v>
      </c>
      <c r="KN1" t="s">
        <v>307</v>
      </c>
      <c r="KO1" t="s">
        <v>308</v>
      </c>
      <c r="KP1" t="s">
        <v>309</v>
      </c>
      <c r="KQ1" t="s">
        <v>310</v>
      </c>
      <c r="KR1" t="s">
        <v>311</v>
      </c>
      <c r="KS1" t="s">
        <v>312</v>
      </c>
      <c r="KT1" t="s">
        <v>313</v>
      </c>
      <c r="KU1" t="s">
        <v>314</v>
      </c>
      <c r="KV1" t="s">
        <v>315</v>
      </c>
      <c r="KW1" t="s">
        <v>316</v>
      </c>
      <c r="KX1" t="s">
        <v>317</v>
      </c>
      <c r="KY1" t="s">
        <v>318</v>
      </c>
      <c r="KZ1" t="s">
        <v>319</v>
      </c>
      <c r="LA1" t="s">
        <v>320</v>
      </c>
      <c r="LB1" t="s">
        <v>321</v>
      </c>
      <c r="LC1" t="s">
        <v>322</v>
      </c>
      <c r="LD1" t="s">
        <v>323</v>
      </c>
      <c r="LE1" t="s">
        <v>324</v>
      </c>
      <c r="LF1" t="s">
        <v>325</v>
      </c>
      <c r="LG1" t="s">
        <v>326</v>
      </c>
      <c r="LH1" t="s">
        <v>327</v>
      </c>
      <c r="LI1" t="s">
        <v>328</v>
      </c>
      <c r="LJ1" t="s">
        <v>329</v>
      </c>
      <c r="LK1" t="s">
        <v>330</v>
      </c>
      <c r="LL1" t="s">
        <v>331</v>
      </c>
      <c r="LM1" t="s">
        <v>332</v>
      </c>
      <c r="LN1" t="s">
        <v>333</v>
      </c>
      <c r="LO1" s="11" t="s">
        <v>334</v>
      </c>
      <c r="LP1" t="s">
        <v>335</v>
      </c>
      <c r="LQ1" t="s">
        <v>336</v>
      </c>
      <c r="LR1" t="s">
        <v>337</v>
      </c>
      <c r="LS1" t="s">
        <v>338</v>
      </c>
      <c r="LT1" t="s">
        <v>339</v>
      </c>
      <c r="LU1" t="s">
        <v>340</v>
      </c>
      <c r="LV1" t="s">
        <v>341</v>
      </c>
      <c r="LW1" t="s">
        <v>342</v>
      </c>
      <c r="LX1" t="s">
        <v>343</v>
      </c>
      <c r="LY1" t="s">
        <v>344</v>
      </c>
      <c r="LZ1" t="s">
        <v>345</v>
      </c>
      <c r="MA1" t="s">
        <v>346</v>
      </c>
      <c r="MB1" t="s">
        <v>347</v>
      </c>
      <c r="MC1" t="s">
        <v>348</v>
      </c>
      <c r="MD1" t="s">
        <v>349</v>
      </c>
      <c r="ME1" t="s">
        <v>350</v>
      </c>
      <c r="MF1" t="s">
        <v>351</v>
      </c>
      <c r="MG1" t="s">
        <v>352</v>
      </c>
      <c r="MH1" t="s">
        <v>353</v>
      </c>
      <c r="MI1" t="s">
        <v>354</v>
      </c>
      <c r="MJ1" t="s">
        <v>355</v>
      </c>
      <c r="MK1" t="s">
        <v>356</v>
      </c>
      <c r="ML1" t="s">
        <v>357</v>
      </c>
      <c r="MM1" t="s">
        <v>358</v>
      </c>
      <c r="MN1" t="s">
        <v>359</v>
      </c>
      <c r="MO1" t="s">
        <v>360</v>
      </c>
      <c r="MP1" t="s">
        <v>361</v>
      </c>
      <c r="MQ1" t="s">
        <v>362</v>
      </c>
      <c r="MR1" t="s">
        <v>363</v>
      </c>
      <c r="MS1" t="s">
        <v>364</v>
      </c>
      <c r="MT1" t="s">
        <v>365</v>
      </c>
      <c r="MU1" t="s">
        <v>366</v>
      </c>
      <c r="MV1" t="s">
        <v>367</v>
      </c>
      <c r="MW1" t="s">
        <v>368</v>
      </c>
      <c r="MX1" t="s">
        <v>369</v>
      </c>
      <c r="MY1" t="s">
        <v>370</v>
      </c>
      <c r="MZ1" t="s">
        <v>371</v>
      </c>
      <c r="NA1" t="s">
        <v>372</v>
      </c>
      <c r="NB1" t="s">
        <v>373</v>
      </c>
      <c r="NC1" t="s">
        <v>374</v>
      </c>
    </row>
    <row r="2" spans="2:367">
      <c r="B2" t="s">
        <v>14</v>
      </c>
      <c r="C2" t="s">
        <v>375</v>
      </c>
      <c r="D2" t="s">
        <v>376</v>
      </c>
      <c r="E2" t="s">
        <v>45</v>
      </c>
      <c r="F2" t="s">
        <v>57</v>
      </c>
      <c r="G2" t="s">
        <v>68</v>
      </c>
      <c r="H2" t="s">
        <v>80</v>
      </c>
      <c r="I2" t="s">
        <v>94</v>
      </c>
      <c r="J2" t="s">
        <v>103</v>
      </c>
      <c r="K2" t="s">
        <v>377</v>
      </c>
      <c r="L2" t="s">
        <v>116</v>
      </c>
      <c r="M2" t="s">
        <v>129</v>
      </c>
      <c r="N2" t="s">
        <v>140</v>
      </c>
      <c r="O2" t="s">
        <v>156</v>
      </c>
      <c r="P2" t="s">
        <v>165</v>
      </c>
      <c r="Q2" t="s">
        <v>176</v>
      </c>
      <c r="R2" t="s">
        <v>192</v>
      </c>
      <c r="S2" t="s">
        <v>209</v>
      </c>
      <c r="T2" t="s">
        <v>222</v>
      </c>
      <c r="U2" t="s">
        <v>235</v>
      </c>
      <c r="V2" t="s">
        <v>254</v>
      </c>
      <c r="W2" t="s">
        <v>268</v>
      </c>
      <c r="X2" t="s">
        <v>378</v>
      </c>
      <c r="Y2" t="s">
        <v>271</v>
      </c>
      <c r="Z2" t="s">
        <v>292</v>
      </c>
      <c r="AA2" t="s">
        <v>301</v>
      </c>
      <c r="AB2" t="s">
        <v>317</v>
      </c>
      <c r="AC2" t="s">
        <v>324</v>
      </c>
      <c r="AD2" t="s">
        <v>335</v>
      </c>
      <c r="AE2" t="s">
        <v>348</v>
      </c>
      <c r="AF2" t="s">
        <v>356</v>
      </c>
      <c r="AG2" t="s">
        <v>361</v>
      </c>
      <c r="AH2" t="s">
        <v>379</v>
      </c>
      <c r="AK2" t="s">
        <v>380</v>
      </c>
      <c r="AL2" t="s">
        <v>381</v>
      </c>
      <c r="AM2" t="s">
        <v>382</v>
      </c>
      <c r="AN2" t="s">
        <v>383</v>
      </c>
      <c r="AO2" t="s">
        <v>384</v>
      </c>
      <c r="AP2" t="s">
        <v>385</v>
      </c>
      <c r="AQ2" t="s">
        <v>386</v>
      </c>
      <c r="AR2" t="s">
        <v>387</v>
      </c>
      <c r="AS2" t="s">
        <v>388</v>
      </c>
      <c r="AT2" t="s">
        <v>389</v>
      </c>
      <c r="AU2" t="s">
        <v>390</v>
      </c>
      <c r="AV2" t="s">
        <v>391</v>
      </c>
      <c r="AW2" t="s">
        <v>392</v>
      </c>
      <c r="AX2" t="s">
        <v>393</v>
      </c>
      <c r="AY2" t="s">
        <v>394</v>
      </c>
      <c r="AZ2" t="s">
        <v>395</v>
      </c>
      <c r="BA2" t="s">
        <v>396</v>
      </c>
      <c r="BB2" t="s">
        <v>397</v>
      </c>
      <c r="BC2" t="s">
        <v>398</v>
      </c>
      <c r="BD2" t="s">
        <v>399</v>
      </c>
      <c r="BE2" t="s">
        <v>400</v>
      </c>
      <c r="BF2" t="s">
        <v>401</v>
      </c>
      <c r="BG2" t="s">
        <v>402</v>
      </c>
      <c r="BH2" t="s">
        <v>403</v>
      </c>
      <c r="BI2" t="s">
        <v>404</v>
      </c>
      <c r="BJ2" t="s">
        <v>405</v>
      </c>
      <c r="BK2" t="s">
        <v>406</v>
      </c>
      <c r="BL2" t="s">
        <v>407</v>
      </c>
      <c r="BM2" t="s">
        <v>408</v>
      </c>
      <c r="BN2" t="s">
        <v>409</v>
      </c>
      <c r="BO2" t="s">
        <v>410</v>
      </c>
      <c r="BP2" t="s">
        <v>411</v>
      </c>
      <c r="BQ2" t="s">
        <v>412</v>
      </c>
      <c r="BR2" t="s">
        <v>413</v>
      </c>
      <c r="BS2" t="s">
        <v>414</v>
      </c>
      <c r="BT2" t="s">
        <v>415</v>
      </c>
      <c r="BU2" t="s">
        <v>416</v>
      </c>
      <c r="BV2" t="s">
        <v>417</v>
      </c>
      <c r="BW2" t="s">
        <v>418</v>
      </c>
      <c r="BX2" t="s">
        <v>419</v>
      </c>
      <c r="BY2" t="s">
        <v>420</v>
      </c>
      <c r="BZ2" t="s">
        <v>421</v>
      </c>
      <c r="CA2" t="s">
        <v>422</v>
      </c>
      <c r="CB2" t="s">
        <v>423</v>
      </c>
      <c r="CC2" t="s">
        <v>424</v>
      </c>
      <c r="CD2" t="s">
        <v>425</v>
      </c>
      <c r="CE2" t="s">
        <v>426</v>
      </c>
      <c r="CF2" t="s">
        <v>427</v>
      </c>
      <c r="CG2" t="s">
        <v>428</v>
      </c>
      <c r="CH2" t="s">
        <v>429</v>
      </c>
      <c r="CI2" t="s">
        <v>430</v>
      </c>
      <c r="CJ2" t="s">
        <v>431</v>
      </c>
      <c r="CK2" t="s">
        <v>432</v>
      </c>
      <c r="CL2" t="s">
        <v>433</v>
      </c>
      <c r="CM2" t="s">
        <v>434</v>
      </c>
      <c r="CN2" t="s">
        <v>435</v>
      </c>
      <c r="CO2" t="s">
        <v>436</v>
      </c>
      <c r="CP2" t="s">
        <v>437</v>
      </c>
      <c r="CQ2" t="s">
        <v>438</v>
      </c>
      <c r="CR2" t="s">
        <v>439</v>
      </c>
      <c r="CS2" t="s">
        <v>440</v>
      </c>
      <c r="CT2" t="s">
        <v>441</v>
      </c>
      <c r="CU2" t="s">
        <v>442</v>
      </c>
      <c r="CV2" t="s">
        <v>443</v>
      </c>
      <c r="CW2" t="s">
        <v>444</v>
      </c>
      <c r="CX2" t="s">
        <v>445</v>
      </c>
      <c r="CY2" t="s">
        <v>446</v>
      </c>
      <c r="CZ2" t="s">
        <v>447</v>
      </c>
      <c r="DA2" t="s">
        <v>448</v>
      </c>
      <c r="DB2" t="s">
        <v>449</v>
      </c>
      <c r="DC2" t="s">
        <v>450</v>
      </c>
      <c r="DD2" t="s">
        <v>451</v>
      </c>
      <c r="DE2" t="s">
        <v>452</v>
      </c>
      <c r="DF2" t="s">
        <v>453</v>
      </c>
      <c r="DG2" t="s">
        <v>454</v>
      </c>
      <c r="DH2" t="s">
        <v>455</v>
      </c>
      <c r="DI2" t="s">
        <v>456</v>
      </c>
      <c r="DJ2" t="s">
        <v>457</v>
      </c>
      <c r="DK2" t="s">
        <v>458</v>
      </c>
      <c r="DL2" t="s">
        <v>459</v>
      </c>
      <c r="DM2" t="s">
        <v>460</v>
      </c>
      <c r="DN2" t="s">
        <v>461</v>
      </c>
      <c r="DO2" t="s">
        <v>462</v>
      </c>
      <c r="DP2" t="s">
        <v>463</v>
      </c>
      <c r="DQ2" t="s">
        <v>464</v>
      </c>
      <c r="DR2" t="s">
        <v>465</v>
      </c>
      <c r="DS2" t="s">
        <v>466</v>
      </c>
      <c r="DT2" t="s">
        <v>467</v>
      </c>
      <c r="DU2" t="s">
        <v>468</v>
      </c>
      <c r="DV2" t="s">
        <v>469</v>
      </c>
      <c r="DW2" t="s">
        <v>470</v>
      </c>
      <c r="DX2" t="s">
        <v>471</v>
      </c>
      <c r="DY2" t="s">
        <v>472</v>
      </c>
      <c r="DZ2" t="s">
        <v>473</v>
      </c>
      <c r="EA2" t="s">
        <v>474</v>
      </c>
      <c r="EB2" t="s">
        <v>475</v>
      </c>
      <c r="EC2" t="s">
        <v>476</v>
      </c>
      <c r="ED2" t="s">
        <v>477</v>
      </c>
      <c r="EE2" t="s">
        <v>478</v>
      </c>
      <c r="EF2" t="s">
        <v>479</v>
      </c>
      <c r="EG2" t="s">
        <v>480</v>
      </c>
      <c r="EH2" t="s">
        <v>481</v>
      </c>
      <c r="EI2" t="s">
        <v>482</v>
      </c>
      <c r="EJ2" t="s">
        <v>483</v>
      </c>
      <c r="EK2" t="s">
        <v>484</v>
      </c>
      <c r="EL2" t="s">
        <v>485</v>
      </c>
      <c r="EM2" t="s">
        <v>486</v>
      </c>
      <c r="EN2" t="s">
        <v>487</v>
      </c>
      <c r="EO2" t="s">
        <v>488</v>
      </c>
      <c r="EP2" t="s">
        <v>489</v>
      </c>
      <c r="EQ2" t="s">
        <v>490</v>
      </c>
      <c r="ER2" t="s">
        <v>491</v>
      </c>
      <c r="ES2" t="s">
        <v>492</v>
      </c>
      <c r="ET2" t="s">
        <v>493</v>
      </c>
      <c r="EU2" t="s">
        <v>494</v>
      </c>
      <c r="EV2" t="s">
        <v>495</v>
      </c>
      <c r="EW2" t="s">
        <v>496</v>
      </c>
      <c r="EX2" t="s">
        <v>497</v>
      </c>
      <c r="EY2" t="s">
        <v>498</v>
      </c>
      <c r="EZ2" t="s">
        <v>499</v>
      </c>
      <c r="FA2" t="s">
        <v>500</v>
      </c>
      <c r="FB2" t="s">
        <v>501</v>
      </c>
      <c r="FC2" t="s">
        <v>502</v>
      </c>
      <c r="FD2" t="s">
        <v>503</v>
      </c>
      <c r="FE2" t="s">
        <v>504</v>
      </c>
      <c r="FF2" t="s">
        <v>505</v>
      </c>
      <c r="FG2" t="s">
        <v>506</v>
      </c>
      <c r="FH2" t="s">
        <v>507</v>
      </c>
      <c r="FI2" t="s">
        <v>508</v>
      </c>
      <c r="FJ2" t="s">
        <v>509</v>
      </c>
      <c r="FK2" t="s">
        <v>510</v>
      </c>
      <c r="FL2" t="s">
        <v>511</v>
      </c>
      <c r="FM2" t="s">
        <v>512</v>
      </c>
      <c r="FN2" t="s">
        <v>513</v>
      </c>
      <c r="FO2" t="s">
        <v>514</v>
      </c>
      <c r="FP2" t="s">
        <v>515</v>
      </c>
      <c r="FQ2" t="s">
        <v>516</v>
      </c>
      <c r="FR2" t="s">
        <v>517</v>
      </c>
      <c r="FS2" t="s">
        <v>518</v>
      </c>
      <c r="FT2" t="s">
        <v>519</v>
      </c>
      <c r="FU2" t="s">
        <v>520</v>
      </c>
      <c r="FV2" t="s">
        <v>521</v>
      </c>
      <c r="FW2" t="s">
        <v>522</v>
      </c>
      <c r="FX2" t="s">
        <v>523</v>
      </c>
      <c r="FY2" t="s">
        <v>524</v>
      </c>
      <c r="FZ2" t="s">
        <v>525</v>
      </c>
      <c r="GA2" t="s">
        <v>526</v>
      </c>
      <c r="GB2" t="s">
        <v>527</v>
      </c>
      <c r="GC2" t="s">
        <v>528</v>
      </c>
      <c r="GD2" t="s">
        <v>529</v>
      </c>
      <c r="GE2" t="s">
        <v>530</v>
      </c>
      <c r="GF2" t="s">
        <v>531</v>
      </c>
      <c r="GG2" t="s">
        <v>532</v>
      </c>
      <c r="GH2" t="s">
        <v>533</v>
      </c>
      <c r="GI2" t="s">
        <v>534</v>
      </c>
      <c r="GJ2" t="s">
        <v>535</v>
      </c>
      <c r="GK2" t="s">
        <v>536</v>
      </c>
      <c r="GL2" t="s">
        <v>537</v>
      </c>
      <c r="GM2" t="s">
        <v>538</v>
      </c>
      <c r="GN2" t="s">
        <v>539</v>
      </c>
      <c r="GO2" t="s">
        <v>540</v>
      </c>
      <c r="GP2" t="s">
        <v>541</v>
      </c>
      <c r="GQ2" t="s">
        <v>542</v>
      </c>
      <c r="GR2" t="s">
        <v>543</v>
      </c>
      <c r="GS2" t="s">
        <v>544</v>
      </c>
      <c r="GT2" t="s">
        <v>545</v>
      </c>
      <c r="GU2" t="s">
        <v>546</v>
      </c>
      <c r="GV2" t="s">
        <v>547</v>
      </c>
      <c r="GW2" t="s">
        <v>548</v>
      </c>
      <c r="GX2" t="s">
        <v>549</v>
      </c>
      <c r="GY2" t="s">
        <v>550</v>
      </c>
      <c r="GZ2" t="s">
        <v>551</v>
      </c>
      <c r="HA2" t="s">
        <v>552</v>
      </c>
      <c r="HB2" t="s">
        <v>553</v>
      </c>
      <c r="HC2" t="s">
        <v>554</v>
      </c>
      <c r="HD2" t="s">
        <v>555</v>
      </c>
      <c r="HE2" t="s">
        <v>556</v>
      </c>
      <c r="HF2" t="s">
        <v>557</v>
      </c>
      <c r="HG2" t="s">
        <v>558</v>
      </c>
      <c r="HH2" t="s">
        <v>559</v>
      </c>
      <c r="HI2" t="s">
        <v>560</v>
      </c>
      <c r="HJ2" t="s">
        <v>561</v>
      </c>
      <c r="HK2" t="s">
        <v>562</v>
      </c>
      <c r="HL2" t="s">
        <v>563</v>
      </c>
      <c r="HM2" t="s">
        <v>564</v>
      </c>
      <c r="HN2" t="s">
        <v>565</v>
      </c>
      <c r="HO2" t="s">
        <v>566</v>
      </c>
      <c r="HP2" t="s">
        <v>567</v>
      </c>
      <c r="HQ2" t="s">
        <v>568</v>
      </c>
      <c r="HR2" t="s">
        <v>569</v>
      </c>
      <c r="HS2" t="s">
        <v>570</v>
      </c>
      <c r="HT2" t="s">
        <v>571</v>
      </c>
      <c r="HU2" t="s">
        <v>572</v>
      </c>
      <c r="HV2" t="s">
        <v>573</v>
      </c>
      <c r="HW2" t="s">
        <v>574</v>
      </c>
      <c r="HX2" t="s">
        <v>575</v>
      </c>
      <c r="HY2" t="s">
        <v>576</v>
      </c>
      <c r="HZ2" t="s">
        <v>577</v>
      </c>
      <c r="IA2" t="s">
        <v>578</v>
      </c>
      <c r="IB2" t="s">
        <v>579</v>
      </c>
      <c r="IC2" t="s">
        <v>580</v>
      </c>
      <c r="ID2" t="s">
        <v>581</v>
      </c>
      <c r="IE2" t="s">
        <v>582</v>
      </c>
      <c r="IF2" t="s">
        <v>583</v>
      </c>
      <c r="IG2" t="s">
        <v>584</v>
      </c>
      <c r="IH2" t="s">
        <v>585</v>
      </c>
      <c r="II2" t="s">
        <v>586</v>
      </c>
      <c r="IJ2" t="s">
        <v>587</v>
      </c>
      <c r="IK2" t="s">
        <v>588</v>
      </c>
      <c r="IL2" t="s">
        <v>589</v>
      </c>
      <c r="IM2" t="s">
        <v>590</v>
      </c>
      <c r="IN2" t="s">
        <v>591</v>
      </c>
      <c r="IO2" t="s">
        <v>592</v>
      </c>
      <c r="IP2" t="s">
        <v>593</v>
      </c>
      <c r="IQ2" t="s">
        <v>594</v>
      </c>
      <c r="IR2" t="s">
        <v>595</v>
      </c>
      <c r="IS2" t="s">
        <v>596</v>
      </c>
      <c r="IT2" t="s">
        <v>597</v>
      </c>
      <c r="IU2" t="s">
        <v>598</v>
      </c>
      <c r="IV2" t="s">
        <v>599</v>
      </c>
      <c r="IW2" t="s">
        <v>600</v>
      </c>
      <c r="IX2" t="s">
        <v>601</v>
      </c>
      <c r="IY2" t="s">
        <v>602</v>
      </c>
      <c r="IZ2" t="s">
        <v>603</v>
      </c>
      <c r="JA2" t="s">
        <v>604</v>
      </c>
      <c r="JB2" t="s">
        <v>605</v>
      </c>
      <c r="JC2" t="s">
        <v>606</v>
      </c>
      <c r="JD2" t="s">
        <v>607</v>
      </c>
      <c r="JE2" t="s">
        <v>608</v>
      </c>
      <c r="JF2" t="s">
        <v>609</v>
      </c>
      <c r="JG2" t="s">
        <v>610</v>
      </c>
      <c r="JH2" t="s">
        <v>611</v>
      </c>
      <c r="JI2" t="s">
        <v>612</v>
      </c>
      <c r="JJ2" t="s">
        <v>613</v>
      </c>
      <c r="JK2" t="s">
        <v>614</v>
      </c>
      <c r="JL2" t="s">
        <v>615</v>
      </c>
      <c r="JM2" t="s">
        <v>616</v>
      </c>
      <c r="JN2" t="s">
        <v>617</v>
      </c>
      <c r="JO2" t="s">
        <v>618</v>
      </c>
      <c r="JP2" t="s">
        <v>619</v>
      </c>
      <c r="JQ2" t="s">
        <v>620</v>
      </c>
      <c r="JR2" t="s">
        <v>621</v>
      </c>
      <c r="JS2" t="s">
        <v>622</v>
      </c>
      <c r="JT2" t="s">
        <v>623</v>
      </c>
      <c r="JU2" t="s">
        <v>624</v>
      </c>
      <c r="JV2" t="s">
        <v>625</v>
      </c>
      <c r="JW2" t="s">
        <v>626</v>
      </c>
      <c r="JX2" t="s">
        <v>627</v>
      </c>
      <c r="JY2" t="s">
        <v>628</v>
      </c>
      <c r="JZ2" t="s">
        <v>629</v>
      </c>
      <c r="KA2" t="s">
        <v>630</v>
      </c>
      <c r="KB2" t="s">
        <v>631</v>
      </c>
      <c r="KC2" t="s">
        <v>632</v>
      </c>
      <c r="KD2" t="s">
        <v>633</v>
      </c>
      <c r="KE2" t="s">
        <v>634</v>
      </c>
      <c r="KF2" t="s">
        <v>635</v>
      </c>
      <c r="KG2" t="s">
        <v>636</v>
      </c>
      <c r="KH2" t="s">
        <v>637</v>
      </c>
      <c r="KI2" t="s">
        <v>638</v>
      </c>
      <c r="KJ2" t="s">
        <v>639</v>
      </c>
      <c r="KK2" t="s">
        <v>640</v>
      </c>
      <c r="KL2" t="s">
        <v>641</v>
      </c>
      <c r="KM2" t="s">
        <v>642</v>
      </c>
      <c r="KN2" t="s">
        <v>643</v>
      </c>
      <c r="KO2" t="s">
        <v>644</v>
      </c>
      <c r="KP2" t="s">
        <v>645</v>
      </c>
      <c r="KQ2" t="s">
        <v>646</v>
      </c>
      <c r="KR2" t="s">
        <v>647</v>
      </c>
      <c r="KS2" t="s">
        <v>648</v>
      </c>
      <c r="KT2" t="s">
        <v>649</v>
      </c>
      <c r="KU2" t="s">
        <v>650</v>
      </c>
      <c r="KV2" t="s">
        <v>651</v>
      </c>
      <c r="KW2" t="s">
        <v>652</v>
      </c>
      <c r="KX2" t="s">
        <v>653</v>
      </c>
      <c r="KY2" t="s">
        <v>654</v>
      </c>
      <c r="KZ2" t="s">
        <v>655</v>
      </c>
      <c r="LA2" t="s">
        <v>656</v>
      </c>
      <c r="LB2" t="s">
        <v>657</v>
      </c>
      <c r="LC2" t="s">
        <v>658</v>
      </c>
      <c r="LD2" t="s">
        <v>659</v>
      </c>
      <c r="LE2" t="s">
        <v>660</v>
      </c>
      <c r="LF2" t="s">
        <v>661</v>
      </c>
      <c r="LG2" t="s">
        <v>662</v>
      </c>
      <c r="LH2" t="s">
        <v>663</v>
      </c>
      <c r="LI2" t="s">
        <v>664</v>
      </c>
      <c r="LJ2" t="s">
        <v>665</v>
      </c>
      <c r="LK2" t="s">
        <v>666</v>
      </c>
      <c r="LL2" t="s">
        <v>667</v>
      </c>
      <c r="LM2" t="s">
        <v>668</v>
      </c>
      <c r="LN2" t="s">
        <v>669</v>
      </c>
      <c r="LO2" t="s">
        <v>670</v>
      </c>
      <c r="LP2" t="s">
        <v>671</v>
      </c>
      <c r="LQ2" t="s">
        <v>672</v>
      </c>
      <c r="LR2" t="s">
        <v>673</v>
      </c>
      <c r="LS2" t="s">
        <v>674</v>
      </c>
      <c r="LT2" t="s">
        <v>675</v>
      </c>
      <c r="LU2" t="s">
        <v>676</v>
      </c>
      <c r="LV2" t="s">
        <v>677</v>
      </c>
      <c r="LW2" t="s">
        <v>678</v>
      </c>
      <c r="LX2" t="s">
        <v>679</v>
      </c>
      <c r="LY2" t="s">
        <v>680</v>
      </c>
      <c r="LZ2" t="s">
        <v>681</v>
      </c>
      <c r="MA2" t="s">
        <v>682</v>
      </c>
      <c r="MB2" t="s">
        <v>683</v>
      </c>
      <c r="MC2" t="s">
        <v>684</v>
      </c>
      <c r="MD2" t="s">
        <v>685</v>
      </c>
      <c r="ME2" t="s">
        <v>686</v>
      </c>
      <c r="MF2" t="s">
        <v>687</v>
      </c>
      <c r="MG2" t="s">
        <v>688</v>
      </c>
      <c r="MH2" t="s">
        <v>689</v>
      </c>
      <c r="MI2" t="s">
        <v>690</v>
      </c>
      <c r="MJ2" t="s">
        <v>691</v>
      </c>
      <c r="MK2" t="s">
        <v>692</v>
      </c>
      <c r="ML2" t="s">
        <v>693</v>
      </c>
      <c r="MM2" t="s">
        <v>694</v>
      </c>
      <c r="MN2" t="s">
        <v>695</v>
      </c>
      <c r="MO2" t="s">
        <v>696</v>
      </c>
      <c r="MP2" t="s">
        <v>697</v>
      </c>
      <c r="MQ2" t="s">
        <v>698</v>
      </c>
      <c r="MR2" t="s">
        <v>699</v>
      </c>
      <c r="MS2" t="s">
        <v>700</v>
      </c>
      <c r="MT2" t="s">
        <v>701</v>
      </c>
      <c r="MU2" t="s">
        <v>702</v>
      </c>
      <c r="MV2" t="s">
        <v>703</v>
      </c>
      <c r="MW2" t="s">
        <v>704</v>
      </c>
      <c r="MX2" t="s">
        <v>705</v>
      </c>
      <c r="MY2" t="s">
        <v>706</v>
      </c>
      <c r="MZ2" t="s">
        <v>707</v>
      </c>
      <c r="NA2" t="s">
        <v>708</v>
      </c>
      <c r="NB2" t="s">
        <v>709</v>
      </c>
      <c r="NC2" t="s">
        <v>710</v>
      </c>
    </row>
    <row r="3" spans="2:367">
      <c r="B3" t="s">
        <v>15</v>
      </c>
      <c r="C3" t="s">
        <v>711</v>
      </c>
      <c r="D3" t="s">
        <v>712</v>
      </c>
      <c r="E3" t="s">
        <v>46</v>
      </c>
      <c r="F3" t="s">
        <v>58</v>
      </c>
      <c r="G3" t="s">
        <v>69</v>
      </c>
      <c r="H3" t="s">
        <v>81</v>
      </c>
      <c r="I3" t="s">
        <v>95</v>
      </c>
      <c r="J3" t="s">
        <v>104</v>
      </c>
      <c r="K3" t="s">
        <v>713</v>
      </c>
      <c r="L3" t="s">
        <v>117</v>
      </c>
      <c r="M3" t="s">
        <v>130</v>
      </c>
      <c r="N3" t="s">
        <v>141</v>
      </c>
      <c r="O3" t="s">
        <v>157</v>
      </c>
      <c r="P3" t="s">
        <v>166</v>
      </c>
      <c r="Q3" t="s">
        <v>177</v>
      </c>
      <c r="R3" t="s">
        <v>193</v>
      </c>
      <c r="S3" t="s">
        <v>210</v>
      </c>
      <c r="T3" t="s">
        <v>223</v>
      </c>
      <c r="U3" t="s">
        <v>236</v>
      </c>
      <c r="V3" t="s">
        <v>255</v>
      </c>
      <c r="W3" t="s">
        <v>269</v>
      </c>
      <c r="X3" t="s">
        <v>714</v>
      </c>
      <c r="Y3" t="s">
        <v>272</v>
      </c>
      <c r="Z3" t="s">
        <v>293</v>
      </c>
      <c r="AA3" t="s">
        <v>302</v>
      </c>
      <c r="AB3" t="s">
        <v>318</v>
      </c>
      <c r="AC3" t="s">
        <v>325</v>
      </c>
      <c r="AD3" t="s">
        <v>715</v>
      </c>
      <c r="AE3" t="s">
        <v>349</v>
      </c>
      <c r="AF3" t="s">
        <v>357</v>
      </c>
      <c r="AG3" t="s">
        <v>362</v>
      </c>
      <c r="AH3" t="s">
        <v>716</v>
      </c>
      <c r="AK3" t="s">
        <v>717</v>
      </c>
      <c r="AL3" t="s">
        <v>718</v>
      </c>
      <c r="AM3" t="s">
        <v>719</v>
      </c>
      <c r="AN3" t="s">
        <v>720</v>
      </c>
      <c r="AO3" t="s">
        <v>721</v>
      </c>
      <c r="AP3" t="s">
        <v>722</v>
      </c>
      <c r="AQ3" t="s">
        <v>723</v>
      </c>
      <c r="AR3" t="s">
        <v>724</v>
      </c>
      <c r="AS3" t="s">
        <v>725</v>
      </c>
      <c r="AT3" t="s">
        <v>726</v>
      </c>
      <c r="AU3" t="s">
        <v>727</v>
      </c>
      <c r="AV3" t="s">
        <v>728</v>
      </c>
      <c r="AW3" t="s">
        <v>729</v>
      </c>
      <c r="AX3" t="s">
        <v>730</v>
      </c>
      <c r="AY3" t="s">
        <v>731</v>
      </c>
      <c r="AZ3" t="s">
        <v>732</v>
      </c>
      <c r="BA3" t="s">
        <v>733</v>
      </c>
      <c r="BB3" t="s">
        <v>734</v>
      </c>
      <c r="BC3" t="s">
        <v>735</v>
      </c>
      <c r="BD3" t="s">
        <v>736</v>
      </c>
      <c r="BE3" t="s">
        <v>737</v>
      </c>
      <c r="BF3" t="s">
        <v>738</v>
      </c>
      <c r="BG3" t="s">
        <v>739</v>
      </c>
      <c r="BH3" t="s">
        <v>740</v>
      </c>
      <c r="BI3" t="s">
        <v>741</v>
      </c>
      <c r="BJ3" t="s">
        <v>742</v>
      </c>
      <c r="BK3" t="s">
        <v>743</v>
      </c>
      <c r="BL3" t="s">
        <v>744</v>
      </c>
      <c r="BM3" t="s">
        <v>745</v>
      </c>
      <c r="BN3" t="s">
        <v>746</v>
      </c>
      <c r="BO3" t="s">
        <v>747</v>
      </c>
      <c r="BP3" t="s">
        <v>748</v>
      </c>
      <c r="BQ3" t="s">
        <v>749</v>
      </c>
      <c r="BR3" t="s">
        <v>750</v>
      </c>
      <c r="BS3" t="s">
        <v>751</v>
      </c>
      <c r="BT3" t="s">
        <v>752</v>
      </c>
      <c r="BU3" t="s">
        <v>753</v>
      </c>
      <c r="BV3" t="s">
        <v>754</v>
      </c>
      <c r="BW3" t="s">
        <v>755</v>
      </c>
      <c r="BX3" t="s">
        <v>756</v>
      </c>
      <c r="BY3" t="s">
        <v>757</v>
      </c>
      <c r="BZ3" t="s">
        <v>758</v>
      </c>
      <c r="CA3" t="s">
        <v>759</v>
      </c>
      <c r="CB3" t="s">
        <v>760</v>
      </c>
      <c r="CC3" t="s">
        <v>761</v>
      </c>
      <c r="CD3" t="s">
        <v>762</v>
      </c>
      <c r="CE3" t="s">
        <v>763</v>
      </c>
      <c r="CF3" t="s">
        <v>764</v>
      </c>
      <c r="CG3" t="s">
        <v>765</v>
      </c>
      <c r="CH3" t="s">
        <v>766</v>
      </c>
      <c r="CI3" t="s">
        <v>767</v>
      </c>
      <c r="CJ3" t="s">
        <v>768</v>
      </c>
      <c r="CK3" t="s">
        <v>769</v>
      </c>
      <c r="CL3" t="s">
        <v>770</v>
      </c>
      <c r="CM3" t="s">
        <v>771</v>
      </c>
      <c r="CN3" t="s">
        <v>772</v>
      </c>
      <c r="CO3" t="s">
        <v>773</v>
      </c>
      <c r="CP3" t="s">
        <v>774</v>
      </c>
      <c r="CQ3" t="s">
        <v>775</v>
      </c>
      <c r="CR3" t="s">
        <v>776</v>
      </c>
      <c r="CS3" t="s">
        <v>777</v>
      </c>
      <c r="CT3" t="s">
        <v>778</v>
      </c>
      <c r="CU3" t="s">
        <v>779</v>
      </c>
      <c r="CV3" t="s">
        <v>780</v>
      </c>
      <c r="CW3" t="s">
        <v>781</v>
      </c>
      <c r="CX3" t="s">
        <v>782</v>
      </c>
      <c r="CY3" t="s">
        <v>783</v>
      </c>
      <c r="CZ3" t="s">
        <v>784</v>
      </c>
      <c r="DA3" t="s">
        <v>785</v>
      </c>
      <c r="DB3" t="s">
        <v>786</v>
      </c>
      <c r="DC3" t="s">
        <v>787</v>
      </c>
      <c r="DD3" t="s">
        <v>788</v>
      </c>
      <c r="DE3" t="s">
        <v>789</v>
      </c>
      <c r="DF3" t="s">
        <v>790</v>
      </c>
      <c r="DG3" t="s">
        <v>791</v>
      </c>
      <c r="DH3" t="s">
        <v>792</v>
      </c>
      <c r="DI3" t="s">
        <v>793</v>
      </c>
      <c r="DJ3" t="s">
        <v>794</v>
      </c>
      <c r="DK3" t="s">
        <v>795</v>
      </c>
      <c r="DL3" t="s">
        <v>796</v>
      </c>
      <c r="DM3" t="s">
        <v>797</v>
      </c>
      <c r="DN3" t="s">
        <v>798</v>
      </c>
      <c r="DO3" t="s">
        <v>799</v>
      </c>
      <c r="DP3" t="s">
        <v>800</v>
      </c>
      <c r="DQ3" t="s">
        <v>801</v>
      </c>
      <c r="DR3" t="s">
        <v>802</v>
      </c>
      <c r="DS3" t="s">
        <v>803</v>
      </c>
      <c r="DT3" t="s">
        <v>804</v>
      </c>
      <c r="DU3" t="s">
        <v>805</v>
      </c>
      <c r="DV3" t="s">
        <v>806</v>
      </c>
      <c r="DW3" t="s">
        <v>807</v>
      </c>
      <c r="DX3" t="s">
        <v>808</v>
      </c>
      <c r="DY3" t="s">
        <v>809</v>
      </c>
      <c r="DZ3" t="s">
        <v>810</v>
      </c>
      <c r="EA3" t="s">
        <v>811</v>
      </c>
      <c r="EB3" t="s">
        <v>812</v>
      </c>
      <c r="EC3" t="s">
        <v>813</v>
      </c>
      <c r="ED3" t="s">
        <v>814</v>
      </c>
      <c r="EE3" t="s">
        <v>815</v>
      </c>
      <c r="EF3" t="s">
        <v>816</v>
      </c>
      <c r="EG3" t="s">
        <v>817</v>
      </c>
      <c r="EH3" t="s">
        <v>818</v>
      </c>
      <c r="EI3" t="s">
        <v>819</v>
      </c>
      <c r="EJ3" t="s">
        <v>820</v>
      </c>
      <c r="EK3" t="s">
        <v>821</v>
      </c>
      <c r="EL3" t="s">
        <v>822</v>
      </c>
      <c r="EM3" t="s">
        <v>823</v>
      </c>
      <c r="EN3" t="s">
        <v>824</v>
      </c>
      <c r="EO3" t="s">
        <v>825</v>
      </c>
      <c r="EP3" t="s">
        <v>826</v>
      </c>
      <c r="EQ3" t="s">
        <v>827</v>
      </c>
      <c r="ER3" t="s">
        <v>828</v>
      </c>
      <c r="ES3" t="s">
        <v>829</v>
      </c>
      <c r="ET3" t="s">
        <v>830</v>
      </c>
      <c r="EU3" t="s">
        <v>831</v>
      </c>
      <c r="EV3" t="s">
        <v>832</v>
      </c>
      <c r="EW3" t="s">
        <v>833</v>
      </c>
      <c r="EX3" t="s">
        <v>834</v>
      </c>
      <c r="EY3" t="s">
        <v>835</v>
      </c>
      <c r="EZ3" t="s">
        <v>836</v>
      </c>
      <c r="FA3" t="s">
        <v>837</v>
      </c>
      <c r="FB3" t="s">
        <v>838</v>
      </c>
      <c r="FC3" t="s">
        <v>839</v>
      </c>
      <c r="FD3" t="s">
        <v>840</v>
      </c>
      <c r="FE3" t="s">
        <v>841</v>
      </c>
      <c r="FF3" t="s">
        <v>842</v>
      </c>
      <c r="FG3" t="s">
        <v>843</v>
      </c>
      <c r="FH3" t="s">
        <v>844</v>
      </c>
      <c r="FI3" t="s">
        <v>845</v>
      </c>
      <c r="FJ3" t="s">
        <v>846</v>
      </c>
      <c r="FK3" t="s">
        <v>847</v>
      </c>
      <c r="FL3" t="s">
        <v>848</v>
      </c>
      <c r="FM3" t="s">
        <v>849</v>
      </c>
      <c r="FN3" t="s">
        <v>850</v>
      </c>
      <c r="FO3" t="s">
        <v>851</v>
      </c>
      <c r="FP3" t="s">
        <v>852</v>
      </c>
      <c r="FQ3" t="s">
        <v>853</v>
      </c>
      <c r="FR3" t="s">
        <v>854</v>
      </c>
      <c r="FS3" t="s">
        <v>855</v>
      </c>
      <c r="FT3" t="s">
        <v>856</v>
      </c>
      <c r="FU3" t="s">
        <v>857</v>
      </c>
      <c r="FV3" t="s">
        <v>858</v>
      </c>
      <c r="FW3" t="s">
        <v>859</v>
      </c>
      <c r="FX3" t="s">
        <v>860</v>
      </c>
      <c r="FY3" t="s">
        <v>861</v>
      </c>
      <c r="FZ3" t="s">
        <v>862</v>
      </c>
      <c r="GA3" t="s">
        <v>863</v>
      </c>
      <c r="GB3" t="s">
        <v>864</v>
      </c>
      <c r="GC3" t="s">
        <v>865</v>
      </c>
      <c r="GD3" t="s">
        <v>866</v>
      </c>
      <c r="GE3" t="s">
        <v>867</v>
      </c>
      <c r="GF3" t="s">
        <v>868</v>
      </c>
      <c r="GG3" t="s">
        <v>869</v>
      </c>
      <c r="GH3" t="s">
        <v>870</v>
      </c>
      <c r="GI3" t="s">
        <v>871</v>
      </c>
      <c r="GJ3" t="s">
        <v>872</v>
      </c>
      <c r="GK3" t="s">
        <v>873</v>
      </c>
      <c r="GL3" t="s">
        <v>874</v>
      </c>
      <c r="GM3" t="s">
        <v>875</v>
      </c>
      <c r="GN3" t="s">
        <v>876</v>
      </c>
      <c r="GO3" t="s">
        <v>877</v>
      </c>
      <c r="GP3" t="s">
        <v>878</v>
      </c>
      <c r="GQ3" t="s">
        <v>879</v>
      </c>
      <c r="GR3" t="s">
        <v>880</v>
      </c>
      <c r="GS3" t="s">
        <v>881</v>
      </c>
      <c r="GT3" t="s">
        <v>882</v>
      </c>
      <c r="GU3" t="s">
        <v>883</v>
      </c>
      <c r="GV3" t="s">
        <v>884</v>
      </c>
      <c r="GW3" t="s">
        <v>885</v>
      </c>
      <c r="GX3" t="s">
        <v>886</v>
      </c>
      <c r="GY3" t="s">
        <v>887</v>
      </c>
      <c r="GZ3" t="s">
        <v>888</v>
      </c>
      <c r="HA3" t="s">
        <v>889</v>
      </c>
      <c r="HB3" t="s">
        <v>890</v>
      </c>
      <c r="HC3" t="s">
        <v>891</v>
      </c>
      <c r="HD3" t="s">
        <v>892</v>
      </c>
      <c r="HE3" t="s">
        <v>893</v>
      </c>
      <c r="HF3" t="s">
        <v>894</v>
      </c>
      <c r="HG3" t="s">
        <v>895</v>
      </c>
      <c r="HH3" t="s">
        <v>896</v>
      </c>
      <c r="HI3" t="s">
        <v>897</v>
      </c>
      <c r="HJ3" t="s">
        <v>898</v>
      </c>
      <c r="HK3" t="s">
        <v>899</v>
      </c>
      <c r="HL3" t="s">
        <v>900</v>
      </c>
      <c r="HM3" t="s">
        <v>901</v>
      </c>
      <c r="HN3" t="s">
        <v>902</v>
      </c>
      <c r="HO3" t="s">
        <v>903</v>
      </c>
      <c r="HP3" t="s">
        <v>904</v>
      </c>
      <c r="HQ3" t="s">
        <v>905</v>
      </c>
      <c r="HR3" t="s">
        <v>906</v>
      </c>
      <c r="HS3" t="s">
        <v>907</v>
      </c>
      <c r="HT3" t="s">
        <v>908</v>
      </c>
      <c r="HU3" t="s">
        <v>909</v>
      </c>
      <c r="HV3" t="s">
        <v>910</v>
      </c>
      <c r="HW3" t="s">
        <v>911</v>
      </c>
      <c r="HX3" t="s">
        <v>912</v>
      </c>
      <c r="HY3" t="s">
        <v>913</v>
      </c>
      <c r="HZ3" t="s">
        <v>914</v>
      </c>
      <c r="IA3" t="s">
        <v>915</v>
      </c>
      <c r="IB3" t="s">
        <v>916</v>
      </c>
      <c r="IC3" t="s">
        <v>917</v>
      </c>
      <c r="ID3" t="s">
        <v>918</v>
      </c>
      <c r="IE3" t="s">
        <v>919</v>
      </c>
      <c r="IF3" t="s">
        <v>920</v>
      </c>
      <c r="IG3" t="s">
        <v>921</v>
      </c>
      <c r="IH3" t="s">
        <v>922</v>
      </c>
      <c r="II3" t="s">
        <v>923</v>
      </c>
      <c r="IJ3" t="s">
        <v>924</v>
      </c>
      <c r="IK3" t="s">
        <v>925</v>
      </c>
      <c r="IL3" t="s">
        <v>926</v>
      </c>
      <c r="IM3" t="s">
        <v>927</v>
      </c>
      <c r="IN3" t="s">
        <v>928</v>
      </c>
      <c r="IO3" t="s">
        <v>929</v>
      </c>
      <c r="IP3" t="s">
        <v>930</v>
      </c>
      <c r="IQ3" t="s">
        <v>931</v>
      </c>
      <c r="IR3" t="s">
        <v>932</v>
      </c>
      <c r="IS3" t="s">
        <v>933</v>
      </c>
      <c r="IT3" t="s">
        <v>934</v>
      </c>
      <c r="IU3" t="s">
        <v>935</v>
      </c>
      <c r="IV3" t="s">
        <v>936</v>
      </c>
      <c r="IW3" t="s">
        <v>937</v>
      </c>
      <c r="IX3" t="s">
        <v>938</v>
      </c>
      <c r="IY3" t="s">
        <v>939</v>
      </c>
      <c r="IZ3" t="s">
        <v>940</v>
      </c>
      <c r="JA3" t="s">
        <v>941</v>
      </c>
      <c r="JB3" t="s">
        <v>942</v>
      </c>
      <c r="JC3" t="s">
        <v>943</v>
      </c>
      <c r="JD3" t="s">
        <v>944</v>
      </c>
      <c r="JE3" t="s">
        <v>945</v>
      </c>
      <c r="JF3" t="s">
        <v>946</v>
      </c>
      <c r="JG3" t="s">
        <v>947</v>
      </c>
      <c r="JH3" t="s">
        <v>948</v>
      </c>
      <c r="JI3" t="s">
        <v>949</v>
      </c>
      <c r="JJ3" t="s">
        <v>950</v>
      </c>
      <c r="JK3" t="s">
        <v>951</v>
      </c>
      <c r="JL3" t="s">
        <v>952</v>
      </c>
      <c r="JM3" t="s">
        <v>953</v>
      </c>
      <c r="JN3" t="s">
        <v>954</v>
      </c>
      <c r="JO3" t="s">
        <v>955</v>
      </c>
      <c r="JP3" t="s">
        <v>956</v>
      </c>
      <c r="JQ3" t="s">
        <v>957</v>
      </c>
      <c r="JR3" t="s">
        <v>958</v>
      </c>
      <c r="JS3" t="s">
        <v>959</v>
      </c>
      <c r="JT3" t="s">
        <v>960</v>
      </c>
      <c r="JU3" t="s">
        <v>961</v>
      </c>
      <c r="JV3" t="s">
        <v>962</v>
      </c>
      <c r="JW3" t="s">
        <v>963</v>
      </c>
      <c r="JX3" t="s">
        <v>964</v>
      </c>
      <c r="JY3" t="s">
        <v>965</v>
      </c>
      <c r="JZ3" t="s">
        <v>966</v>
      </c>
      <c r="KA3" t="s">
        <v>967</v>
      </c>
      <c r="KB3" t="s">
        <v>968</v>
      </c>
      <c r="KC3" t="s">
        <v>969</v>
      </c>
      <c r="KD3" t="s">
        <v>970</v>
      </c>
      <c r="KE3" t="s">
        <v>971</v>
      </c>
      <c r="KF3" t="s">
        <v>972</v>
      </c>
      <c r="KG3" t="s">
        <v>973</v>
      </c>
      <c r="KH3" t="s">
        <v>974</v>
      </c>
      <c r="KI3" t="s">
        <v>975</v>
      </c>
      <c r="KJ3" t="s">
        <v>976</v>
      </c>
      <c r="KK3" t="s">
        <v>977</v>
      </c>
      <c r="KL3" t="s">
        <v>978</v>
      </c>
      <c r="KM3" t="s">
        <v>979</v>
      </c>
      <c r="KN3" t="s">
        <v>980</v>
      </c>
      <c r="KO3" t="s">
        <v>981</v>
      </c>
      <c r="KP3" t="s">
        <v>982</v>
      </c>
      <c r="KQ3" t="s">
        <v>983</v>
      </c>
      <c r="KR3" t="s">
        <v>984</v>
      </c>
      <c r="KS3" t="s">
        <v>985</v>
      </c>
      <c r="KT3" t="s">
        <v>986</v>
      </c>
      <c r="KU3" t="s">
        <v>987</v>
      </c>
      <c r="KV3" t="s">
        <v>988</v>
      </c>
      <c r="KW3" t="s">
        <v>989</v>
      </c>
      <c r="KX3" t="s">
        <v>990</v>
      </c>
      <c r="KY3" t="s">
        <v>991</v>
      </c>
      <c r="KZ3" t="s">
        <v>992</v>
      </c>
      <c r="LA3" t="s">
        <v>993</v>
      </c>
      <c r="LB3" t="s">
        <v>994</v>
      </c>
      <c r="LC3" t="s">
        <v>995</v>
      </c>
      <c r="LD3" t="s">
        <v>996</v>
      </c>
      <c r="LE3" t="s">
        <v>997</v>
      </c>
      <c r="LF3" t="s">
        <v>998</v>
      </c>
      <c r="LG3" t="s">
        <v>999</v>
      </c>
      <c r="LH3" t="s">
        <v>1000</v>
      </c>
      <c r="LI3" t="s">
        <v>1001</v>
      </c>
      <c r="LJ3" t="s">
        <v>1002</v>
      </c>
      <c r="LK3" t="s">
        <v>1003</v>
      </c>
      <c r="LL3" t="s">
        <v>1004</v>
      </c>
      <c r="LM3" t="s">
        <v>1005</v>
      </c>
      <c r="LN3" t="s">
        <v>1006</v>
      </c>
      <c r="LP3" t="s">
        <v>1007</v>
      </c>
      <c r="LQ3" t="s">
        <v>1008</v>
      </c>
      <c r="LR3" t="s">
        <v>1009</v>
      </c>
      <c r="LS3" t="s">
        <v>1010</v>
      </c>
      <c r="LT3" t="s">
        <v>1011</v>
      </c>
      <c r="LU3" t="s">
        <v>1012</v>
      </c>
      <c r="LV3" t="s">
        <v>1013</v>
      </c>
      <c r="LW3" t="s">
        <v>1014</v>
      </c>
      <c r="LX3" t="s">
        <v>1015</v>
      </c>
      <c r="LY3" t="s">
        <v>1016</v>
      </c>
      <c r="LZ3" t="s">
        <v>1017</v>
      </c>
      <c r="MA3" t="s">
        <v>1018</v>
      </c>
      <c r="MB3" t="s">
        <v>1019</v>
      </c>
      <c r="MC3" t="s">
        <v>1020</v>
      </c>
      <c r="MD3" t="s">
        <v>1021</v>
      </c>
      <c r="ME3" t="s">
        <v>1022</v>
      </c>
      <c r="MF3" t="s">
        <v>1023</v>
      </c>
      <c r="MG3" t="s">
        <v>1024</v>
      </c>
      <c r="MH3" t="s">
        <v>1025</v>
      </c>
      <c r="MI3" t="s">
        <v>1026</v>
      </c>
      <c r="MJ3" t="s">
        <v>1027</v>
      </c>
      <c r="MK3" t="s">
        <v>1028</v>
      </c>
      <c r="ML3" t="s">
        <v>1029</v>
      </c>
      <c r="MM3" t="s">
        <v>1030</v>
      </c>
      <c r="MN3" t="s">
        <v>1031</v>
      </c>
      <c r="MO3" t="s">
        <v>1032</v>
      </c>
      <c r="MP3" t="s">
        <v>1033</v>
      </c>
      <c r="MQ3" t="s">
        <v>1034</v>
      </c>
      <c r="MR3" t="s">
        <v>1035</v>
      </c>
      <c r="MS3" t="s">
        <v>1036</v>
      </c>
      <c r="MT3" t="s">
        <v>1037</v>
      </c>
      <c r="MU3" t="s">
        <v>1038</v>
      </c>
      <c r="MV3" t="s">
        <v>1039</v>
      </c>
      <c r="MW3" t="s">
        <v>1040</v>
      </c>
      <c r="MX3" t="s">
        <v>1041</v>
      </c>
      <c r="MY3" t="s">
        <v>1042</v>
      </c>
      <c r="MZ3" t="s">
        <v>1043</v>
      </c>
      <c r="NA3" t="s">
        <v>1044</v>
      </c>
      <c r="NB3" t="s">
        <v>1045</v>
      </c>
      <c r="NC3" t="s">
        <v>1046</v>
      </c>
    </row>
    <row r="4" spans="2:367">
      <c r="B4" t="s">
        <v>16</v>
      </c>
      <c r="C4" t="s">
        <v>1047</v>
      </c>
      <c r="D4" t="s">
        <v>1048</v>
      </c>
      <c r="E4" t="s">
        <v>47</v>
      </c>
      <c r="F4" t="s">
        <v>59</v>
      </c>
      <c r="G4" t="s">
        <v>70</v>
      </c>
      <c r="H4" t="s">
        <v>82</v>
      </c>
      <c r="I4" t="s">
        <v>96</v>
      </c>
      <c r="J4" t="s">
        <v>105</v>
      </c>
      <c r="K4" t="s">
        <v>1049</v>
      </c>
      <c r="L4" t="s">
        <v>118</v>
      </c>
      <c r="M4" t="s">
        <v>131</v>
      </c>
      <c r="N4" t="s">
        <v>142</v>
      </c>
      <c r="O4" t="s">
        <v>158</v>
      </c>
      <c r="P4" t="s">
        <v>167</v>
      </c>
      <c r="Q4" t="s">
        <v>178</v>
      </c>
      <c r="R4" t="s">
        <v>194</v>
      </c>
      <c r="S4" t="s">
        <v>211</v>
      </c>
      <c r="T4" t="s">
        <v>224</v>
      </c>
      <c r="U4" t="s">
        <v>237</v>
      </c>
      <c r="V4" t="s">
        <v>256</v>
      </c>
      <c r="W4" t="s">
        <v>270</v>
      </c>
      <c r="X4" t="s">
        <v>1050</v>
      </c>
      <c r="Y4" t="s">
        <v>273</v>
      </c>
      <c r="Z4" t="s">
        <v>294</v>
      </c>
      <c r="AA4" t="s">
        <v>303</v>
      </c>
      <c r="AB4" t="s">
        <v>319</v>
      </c>
      <c r="AC4" t="s">
        <v>326</v>
      </c>
      <c r="AD4" t="s">
        <v>336</v>
      </c>
      <c r="AE4" t="s">
        <v>350</v>
      </c>
      <c r="AF4" t="s">
        <v>358</v>
      </c>
      <c r="AG4" t="s">
        <v>363</v>
      </c>
      <c r="AH4" t="s">
        <v>1051</v>
      </c>
      <c r="AK4" t="s">
        <v>1052</v>
      </c>
      <c r="AL4" t="s">
        <v>1053</v>
      </c>
      <c r="AM4" t="s">
        <v>1054</v>
      </c>
      <c r="AN4" t="s">
        <v>1055</v>
      </c>
      <c r="AO4" t="s">
        <v>1056</v>
      </c>
      <c r="AP4" t="s">
        <v>1057</v>
      </c>
      <c r="AQ4" t="s">
        <v>1058</v>
      </c>
      <c r="AR4" t="s">
        <v>1059</v>
      </c>
      <c r="AS4" t="s">
        <v>1060</v>
      </c>
      <c r="AT4" t="s">
        <v>1061</v>
      </c>
      <c r="AU4" t="s">
        <v>1062</v>
      </c>
      <c r="AV4" t="s">
        <v>1063</v>
      </c>
      <c r="AW4" t="s">
        <v>1064</v>
      </c>
      <c r="AX4" t="s">
        <v>1065</v>
      </c>
      <c r="AY4" t="s">
        <v>1066</v>
      </c>
      <c r="AZ4" t="s">
        <v>1067</v>
      </c>
      <c r="BA4" t="s">
        <v>1068</v>
      </c>
      <c r="BB4" t="s">
        <v>1069</v>
      </c>
      <c r="BC4" t="s">
        <v>1070</v>
      </c>
      <c r="BD4" t="s">
        <v>1071</v>
      </c>
      <c r="BE4" t="s">
        <v>1072</v>
      </c>
      <c r="BF4" t="s">
        <v>1073</v>
      </c>
      <c r="BG4" t="s">
        <v>1074</v>
      </c>
      <c r="BH4" t="s">
        <v>1075</v>
      </c>
      <c r="BI4" t="s">
        <v>1076</v>
      </c>
      <c r="BJ4" t="s">
        <v>1077</v>
      </c>
      <c r="BK4" t="s">
        <v>1078</v>
      </c>
      <c r="BL4" t="s">
        <v>1079</v>
      </c>
      <c r="BM4" t="s">
        <v>1080</v>
      </c>
      <c r="BN4" t="s">
        <v>1081</v>
      </c>
      <c r="BO4" t="s">
        <v>1082</v>
      </c>
      <c r="BP4" t="s">
        <v>1083</v>
      </c>
      <c r="BQ4" t="s">
        <v>1084</v>
      </c>
      <c r="BR4" t="s">
        <v>1085</v>
      </c>
      <c r="BS4" t="s">
        <v>1086</v>
      </c>
      <c r="BT4" t="s">
        <v>1087</v>
      </c>
      <c r="BU4" t="s">
        <v>1088</v>
      </c>
      <c r="BV4" t="s">
        <v>1089</v>
      </c>
      <c r="BW4" t="s">
        <v>1090</v>
      </c>
      <c r="BX4" t="s">
        <v>1091</v>
      </c>
      <c r="BY4" t="s">
        <v>1092</v>
      </c>
      <c r="BZ4" t="s">
        <v>1093</v>
      </c>
      <c r="CA4" t="s">
        <v>1094</v>
      </c>
      <c r="CB4" t="s">
        <v>1095</v>
      </c>
      <c r="CC4" t="s">
        <v>1096</v>
      </c>
      <c r="CD4" t="s">
        <v>1097</v>
      </c>
      <c r="CE4" t="s">
        <v>1098</v>
      </c>
      <c r="CF4" t="s">
        <v>1099</v>
      </c>
      <c r="CG4" t="s">
        <v>1100</v>
      </c>
      <c r="CH4" t="s">
        <v>1101</v>
      </c>
      <c r="CI4" t="s">
        <v>1102</v>
      </c>
      <c r="CJ4" t="s">
        <v>1103</v>
      </c>
      <c r="CK4" t="s">
        <v>1104</v>
      </c>
      <c r="CL4" t="s">
        <v>1105</v>
      </c>
      <c r="CM4" t="s">
        <v>1106</v>
      </c>
      <c r="CN4" t="s">
        <v>1107</v>
      </c>
      <c r="CO4" t="s">
        <v>1108</v>
      </c>
      <c r="CP4" t="s">
        <v>1109</v>
      </c>
      <c r="CQ4" t="s">
        <v>1110</v>
      </c>
      <c r="CR4" t="s">
        <v>1111</v>
      </c>
      <c r="CS4" t="s">
        <v>1112</v>
      </c>
      <c r="CT4" t="s">
        <v>1113</v>
      </c>
      <c r="CU4" t="s">
        <v>1114</v>
      </c>
      <c r="CV4" t="s">
        <v>1115</v>
      </c>
      <c r="CW4" t="s">
        <v>1116</v>
      </c>
      <c r="CX4" t="s">
        <v>1117</v>
      </c>
      <c r="CY4" t="s">
        <v>1118</v>
      </c>
      <c r="CZ4" t="s">
        <v>1119</v>
      </c>
      <c r="DA4" t="s">
        <v>1120</v>
      </c>
      <c r="DB4" t="s">
        <v>1121</v>
      </c>
      <c r="DC4" t="s">
        <v>1122</v>
      </c>
      <c r="DD4" t="s">
        <v>1123</v>
      </c>
      <c r="DE4" t="s">
        <v>1124</v>
      </c>
      <c r="DF4" t="s">
        <v>1125</v>
      </c>
      <c r="DG4" t="s">
        <v>1126</v>
      </c>
      <c r="DH4" t="s">
        <v>1127</v>
      </c>
      <c r="DI4" t="s">
        <v>1128</v>
      </c>
      <c r="DJ4" t="s">
        <v>1129</v>
      </c>
      <c r="DK4" t="s">
        <v>1130</v>
      </c>
      <c r="DL4" t="s">
        <v>1131</v>
      </c>
      <c r="DM4" t="s">
        <v>1132</v>
      </c>
      <c r="DN4" t="s">
        <v>1133</v>
      </c>
      <c r="DO4" t="s">
        <v>1134</v>
      </c>
      <c r="DP4" t="s">
        <v>1135</v>
      </c>
      <c r="DQ4" t="s">
        <v>1136</v>
      </c>
      <c r="DR4" t="s">
        <v>1137</v>
      </c>
      <c r="DS4" t="s">
        <v>1138</v>
      </c>
      <c r="DT4" t="s">
        <v>1139</v>
      </c>
      <c r="DU4" t="s">
        <v>1140</v>
      </c>
      <c r="DV4" t="s">
        <v>1141</v>
      </c>
      <c r="DW4" t="s">
        <v>1142</v>
      </c>
      <c r="DX4" t="s">
        <v>1143</v>
      </c>
      <c r="DY4" t="s">
        <v>1144</v>
      </c>
      <c r="DZ4" t="s">
        <v>1145</v>
      </c>
      <c r="EA4" t="s">
        <v>1146</v>
      </c>
      <c r="EB4" t="s">
        <v>1147</v>
      </c>
      <c r="EC4" t="s">
        <v>1148</v>
      </c>
      <c r="ED4" t="s">
        <v>1149</v>
      </c>
      <c r="EE4" t="s">
        <v>1150</v>
      </c>
      <c r="EF4" t="s">
        <v>1151</v>
      </c>
      <c r="EG4" t="s">
        <v>1152</v>
      </c>
      <c r="EH4" t="s">
        <v>1153</v>
      </c>
      <c r="EI4" t="s">
        <v>1154</v>
      </c>
      <c r="EJ4" t="s">
        <v>1155</v>
      </c>
      <c r="EK4" t="s">
        <v>1156</v>
      </c>
      <c r="EL4" t="s">
        <v>1157</v>
      </c>
      <c r="EM4" t="s">
        <v>1158</v>
      </c>
      <c r="EN4" t="s">
        <v>1159</v>
      </c>
      <c r="EO4" t="s">
        <v>1160</v>
      </c>
      <c r="EP4" t="s">
        <v>1161</v>
      </c>
      <c r="EQ4" t="s">
        <v>1162</v>
      </c>
      <c r="ER4" t="s">
        <v>1163</v>
      </c>
      <c r="ES4" t="s">
        <v>1164</v>
      </c>
      <c r="ET4" t="s">
        <v>1165</v>
      </c>
      <c r="EU4" t="s">
        <v>1166</v>
      </c>
      <c r="EV4" t="s">
        <v>1167</v>
      </c>
      <c r="EW4" t="s">
        <v>1168</v>
      </c>
      <c r="EX4" t="s">
        <v>1169</v>
      </c>
      <c r="EY4" t="s">
        <v>1170</v>
      </c>
      <c r="EZ4" t="s">
        <v>1171</v>
      </c>
      <c r="FA4" t="s">
        <v>1172</v>
      </c>
      <c r="FB4" t="s">
        <v>1173</v>
      </c>
      <c r="FC4" t="s">
        <v>1174</v>
      </c>
      <c r="FD4" t="s">
        <v>1175</v>
      </c>
      <c r="FF4" t="s">
        <v>1176</v>
      </c>
      <c r="FG4" t="s">
        <v>1177</v>
      </c>
      <c r="FH4" t="s">
        <v>1178</v>
      </c>
      <c r="FI4" t="s">
        <v>1179</v>
      </c>
      <c r="FJ4" t="s">
        <v>1180</v>
      </c>
      <c r="FK4" t="s">
        <v>1181</v>
      </c>
      <c r="FL4" t="s">
        <v>1182</v>
      </c>
      <c r="FM4" t="s">
        <v>1183</v>
      </c>
      <c r="FN4" t="s">
        <v>1184</v>
      </c>
      <c r="FO4" t="s">
        <v>1185</v>
      </c>
      <c r="FP4" t="s">
        <v>1186</v>
      </c>
      <c r="FQ4" t="s">
        <v>1187</v>
      </c>
      <c r="FR4" t="s">
        <v>1188</v>
      </c>
      <c r="FS4" t="s">
        <v>1189</v>
      </c>
      <c r="FT4" t="s">
        <v>1190</v>
      </c>
      <c r="FU4" t="s">
        <v>1191</v>
      </c>
      <c r="FV4" t="s">
        <v>1192</v>
      </c>
      <c r="FW4" t="s">
        <v>1193</v>
      </c>
      <c r="FX4" t="s">
        <v>1194</v>
      </c>
      <c r="FY4" t="s">
        <v>1195</v>
      </c>
      <c r="FZ4" t="s">
        <v>1196</v>
      </c>
      <c r="GA4" t="s">
        <v>1197</v>
      </c>
      <c r="GB4" t="s">
        <v>1198</v>
      </c>
      <c r="GC4" t="s">
        <v>1199</v>
      </c>
      <c r="GD4" t="s">
        <v>1200</v>
      </c>
      <c r="GE4" t="s">
        <v>1201</v>
      </c>
      <c r="GF4" t="s">
        <v>1202</v>
      </c>
      <c r="GG4" t="s">
        <v>1203</v>
      </c>
      <c r="GH4" t="s">
        <v>1204</v>
      </c>
      <c r="GI4" t="s">
        <v>1205</v>
      </c>
      <c r="GJ4" t="s">
        <v>1206</v>
      </c>
      <c r="GK4" t="s">
        <v>1207</v>
      </c>
      <c r="GL4" t="s">
        <v>1208</v>
      </c>
      <c r="GM4" t="s">
        <v>1209</v>
      </c>
      <c r="GN4" t="s">
        <v>1210</v>
      </c>
      <c r="GO4" t="s">
        <v>1211</v>
      </c>
      <c r="GP4" t="s">
        <v>1212</v>
      </c>
      <c r="GQ4" t="s">
        <v>1213</v>
      </c>
      <c r="GR4" t="s">
        <v>1214</v>
      </c>
      <c r="GS4" t="s">
        <v>1215</v>
      </c>
      <c r="GT4" t="s">
        <v>1216</v>
      </c>
      <c r="GU4" t="s">
        <v>1217</v>
      </c>
      <c r="GV4" t="s">
        <v>1218</v>
      </c>
      <c r="GW4" t="s">
        <v>1219</v>
      </c>
      <c r="GX4" t="s">
        <v>1220</v>
      </c>
      <c r="GY4" t="s">
        <v>1221</v>
      </c>
      <c r="GZ4" t="s">
        <v>1222</v>
      </c>
      <c r="HA4" t="s">
        <v>1223</v>
      </c>
      <c r="HB4" t="s">
        <v>1224</v>
      </c>
      <c r="HC4" t="s">
        <v>1225</v>
      </c>
      <c r="HD4" t="s">
        <v>1226</v>
      </c>
      <c r="HE4" t="s">
        <v>1227</v>
      </c>
      <c r="HF4" t="s">
        <v>1228</v>
      </c>
      <c r="HG4" t="s">
        <v>1229</v>
      </c>
      <c r="HH4" t="s">
        <v>1230</v>
      </c>
      <c r="HI4" t="s">
        <v>1231</v>
      </c>
      <c r="HJ4" t="s">
        <v>1232</v>
      </c>
      <c r="HK4" t="s">
        <v>1233</v>
      </c>
      <c r="HL4" t="s">
        <v>1234</v>
      </c>
      <c r="HM4" t="s">
        <v>1235</v>
      </c>
      <c r="HN4" t="s">
        <v>1236</v>
      </c>
      <c r="HO4" t="s">
        <v>1237</v>
      </c>
      <c r="HP4" t="s">
        <v>1238</v>
      </c>
      <c r="HQ4" t="s">
        <v>1239</v>
      </c>
      <c r="HR4" t="s">
        <v>1240</v>
      </c>
      <c r="HS4" t="s">
        <v>1241</v>
      </c>
      <c r="HT4" t="s">
        <v>1242</v>
      </c>
      <c r="HU4" t="s">
        <v>1243</v>
      </c>
      <c r="HV4" t="s">
        <v>1244</v>
      </c>
      <c r="HW4" t="s">
        <v>1245</v>
      </c>
      <c r="HX4" t="s">
        <v>1246</v>
      </c>
      <c r="HY4" t="s">
        <v>1247</v>
      </c>
      <c r="HZ4" t="s">
        <v>1248</v>
      </c>
      <c r="IA4" t="s">
        <v>1249</v>
      </c>
      <c r="IB4" t="s">
        <v>1250</v>
      </c>
      <c r="IC4" t="s">
        <v>1251</v>
      </c>
      <c r="ID4" t="s">
        <v>1252</v>
      </c>
      <c r="IE4" t="s">
        <v>1253</v>
      </c>
      <c r="IF4" t="s">
        <v>1254</v>
      </c>
      <c r="IG4" t="s">
        <v>1255</v>
      </c>
      <c r="IH4" t="s">
        <v>1256</v>
      </c>
      <c r="II4" t="s">
        <v>1257</v>
      </c>
      <c r="IJ4" t="s">
        <v>1258</v>
      </c>
      <c r="IK4" t="s">
        <v>1259</v>
      </c>
      <c r="IL4" t="s">
        <v>1260</v>
      </c>
      <c r="IM4" t="s">
        <v>1261</v>
      </c>
      <c r="IN4" t="s">
        <v>1262</v>
      </c>
      <c r="IO4" t="s">
        <v>1263</v>
      </c>
      <c r="IP4" t="s">
        <v>1264</v>
      </c>
      <c r="IQ4" t="s">
        <v>1265</v>
      </c>
      <c r="IR4" t="s">
        <v>1266</v>
      </c>
      <c r="IS4" t="s">
        <v>1267</v>
      </c>
      <c r="IT4" t="s">
        <v>1268</v>
      </c>
      <c r="IU4" t="s">
        <v>1269</v>
      </c>
      <c r="IV4" t="s">
        <v>1270</v>
      </c>
      <c r="IW4" t="s">
        <v>1271</v>
      </c>
      <c r="IX4" t="s">
        <v>1272</v>
      </c>
      <c r="IY4" t="s">
        <v>1273</v>
      </c>
      <c r="IZ4" t="s">
        <v>1274</v>
      </c>
      <c r="JA4" t="s">
        <v>1275</v>
      </c>
      <c r="JB4" t="s">
        <v>1276</v>
      </c>
      <c r="JD4" t="s">
        <v>1277</v>
      </c>
      <c r="JE4" t="s">
        <v>1278</v>
      </c>
      <c r="JF4" t="s">
        <v>1279</v>
      </c>
      <c r="JG4" t="s">
        <v>1280</v>
      </c>
      <c r="JH4" t="s">
        <v>1281</v>
      </c>
      <c r="JI4" t="s">
        <v>1282</v>
      </c>
      <c r="JJ4" t="s">
        <v>1283</v>
      </c>
      <c r="JK4" t="s">
        <v>1284</v>
      </c>
      <c r="JL4" t="s">
        <v>1285</v>
      </c>
      <c r="JM4" t="s">
        <v>1286</v>
      </c>
      <c r="JN4" t="s">
        <v>1287</v>
      </c>
      <c r="JO4" t="s">
        <v>1288</v>
      </c>
      <c r="JP4" t="s">
        <v>1289</v>
      </c>
      <c r="JQ4" t="s">
        <v>1290</v>
      </c>
      <c r="JR4" t="s">
        <v>1291</v>
      </c>
      <c r="JS4" t="s">
        <v>1292</v>
      </c>
      <c r="JT4" t="s">
        <v>1293</v>
      </c>
      <c r="JU4" t="s">
        <v>1294</v>
      </c>
      <c r="JV4" t="s">
        <v>1295</v>
      </c>
      <c r="JW4" t="s">
        <v>1296</v>
      </c>
      <c r="JX4" t="s">
        <v>1297</v>
      </c>
      <c r="JY4" t="s">
        <v>1298</v>
      </c>
      <c r="JZ4" t="s">
        <v>1299</v>
      </c>
      <c r="KA4" t="s">
        <v>1300</v>
      </c>
      <c r="KB4" t="s">
        <v>1301</v>
      </c>
      <c r="KC4" t="s">
        <v>1302</v>
      </c>
      <c r="KD4" t="s">
        <v>1303</v>
      </c>
      <c r="KE4" t="s">
        <v>1304</v>
      </c>
      <c r="KF4" t="s">
        <v>1305</v>
      </c>
      <c r="KG4" t="s">
        <v>1306</v>
      </c>
      <c r="KH4" t="s">
        <v>1307</v>
      </c>
      <c r="KI4" t="s">
        <v>1308</v>
      </c>
      <c r="KJ4" t="s">
        <v>1309</v>
      </c>
      <c r="KK4" t="s">
        <v>1310</v>
      </c>
      <c r="KL4" t="s">
        <v>1311</v>
      </c>
      <c r="KM4" t="s">
        <v>1312</v>
      </c>
      <c r="KN4" t="s">
        <v>1313</v>
      </c>
      <c r="KO4" t="s">
        <v>1314</v>
      </c>
      <c r="KP4" t="s">
        <v>1315</v>
      </c>
      <c r="KQ4" t="s">
        <v>1316</v>
      </c>
      <c r="KR4" t="s">
        <v>1317</v>
      </c>
      <c r="KS4" t="s">
        <v>1318</v>
      </c>
      <c r="KT4" t="s">
        <v>1319</v>
      </c>
      <c r="KU4" t="s">
        <v>1320</v>
      </c>
      <c r="KV4" t="s">
        <v>1321</v>
      </c>
      <c r="KW4" t="s">
        <v>1322</v>
      </c>
      <c r="KX4" t="s">
        <v>1323</v>
      </c>
      <c r="KY4" t="s">
        <v>1324</v>
      </c>
      <c r="KZ4" t="s">
        <v>1325</v>
      </c>
      <c r="LA4" t="s">
        <v>1326</v>
      </c>
      <c r="LB4" t="s">
        <v>1327</v>
      </c>
      <c r="LC4" t="s">
        <v>1328</v>
      </c>
      <c r="LD4" t="s">
        <v>1329</v>
      </c>
      <c r="LE4" t="s">
        <v>1330</v>
      </c>
      <c r="LF4" t="s">
        <v>1331</v>
      </c>
      <c r="LG4" t="s">
        <v>1332</v>
      </c>
      <c r="LH4" t="s">
        <v>1333</v>
      </c>
      <c r="LI4" t="s">
        <v>1334</v>
      </c>
      <c r="LJ4" t="s">
        <v>1335</v>
      </c>
      <c r="LK4" t="s">
        <v>1336</v>
      </c>
      <c r="LL4" t="s">
        <v>1337</v>
      </c>
      <c r="LM4" t="s">
        <v>1338</v>
      </c>
      <c r="LN4" t="s">
        <v>1339</v>
      </c>
      <c r="LP4" t="s">
        <v>1340</v>
      </c>
      <c r="LR4" t="s">
        <v>1341</v>
      </c>
      <c r="LS4" t="s">
        <v>1342</v>
      </c>
      <c r="LT4" t="s">
        <v>1343</v>
      </c>
      <c r="LU4" t="s">
        <v>1344</v>
      </c>
      <c r="LV4" t="s">
        <v>1345</v>
      </c>
      <c r="LW4" t="s">
        <v>1346</v>
      </c>
      <c r="LX4" t="s">
        <v>1347</v>
      </c>
      <c r="LY4" t="s">
        <v>1348</v>
      </c>
      <c r="LZ4" t="s">
        <v>1349</v>
      </c>
      <c r="MA4" t="s">
        <v>1350</v>
      </c>
      <c r="MB4" t="s">
        <v>1351</v>
      </c>
      <c r="MC4" t="s">
        <v>1352</v>
      </c>
      <c r="MD4" t="s">
        <v>1353</v>
      </c>
      <c r="ME4" t="s">
        <v>1354</v>
      </c>
      <c r="MF4" t="s">
        <v>1355</v>
      </c>
      <c r="MG4" t="s">
        <v>1356</v>
      </c>
      <c r="MH4" t="s">
        <v>1357</v>
      </c>
      <c r="MI4" t="s">
        <v>1358</v>
      </c>
      <c r="MJ4" t="s">
        <v>1359</v>
      </c>
      <c r="MK4" t="s">
        <v>1360</v>
      </c>
      <c r="ML4" t="s">
        <v>1361</v>
      </c>
      <c r="MM4" t="s">
        <v>1362</v>
      </c>
      <c r="MN4" t="s">
        <v>1363</v>
      </c>
      <c r="MO4" t="s">
        <v>1364</v>
      </c>
      <c r="MP4" t="s">
        <v>1365</v>
      </c>
      <c r="MQ4" t="s">
        <v>1366</v>
      </c>
      <c r="MR4" t="s">
        <v>1367</v>
      </c>
      <c r="MS4" t="s">
        <v>1368</v>
      </c>
      <c r="MT4" t="s">
        <v>1369</v>
      </c>
      <c r="MU4" t="s">
        <v>1370</v>
      </c>
      <c r="MV4" t="s">
        <v>1371</v>
      </c>
      <c r="MW4" t="s">
        <v>1372</v>
      </c>
      <c r="MX4" t="s">
        <v>1373</v>
      </c>
      <c r="MY4" t="s">
        <v>1374</v>
      </c>
      <c r="MZ4" t="s">
        <v>1375</v>
      </c>
      <c r="NA4" t="s">
        <v>1376</v>
      </c>
      <c r="NB4" t="s">
        <v>1377</v>
      </c>
      <c r="NC4" t="s">
        <v>1378</v>
      </c>
    </row>
    <row r="5" spans="2:367">
      <c r="B5" t="s">
        <v>17</v>
      </c>
      <c r="C5" t="s">
        <v>1379</v>
      </c>
      <c r="D5" t="s">
        <v>1380</v>
      </c>
      <c r="E5" t="s">
        <v>48</v>
      </c>
      <c r="F5" t="s">
        <v>60</v>
      </c>
      <c r="G5" t="s">
        <v>71</v>
      </c>
      <c r="H5" t="s">
        <v>83</v>
      </c>
      <c r="I5" t="s">
        <v>97</v>
      </c>
      <c r="J5" t="s">
        <v>106</v>
      </c>
      <c r="K5" t="s">
        <v>1381</v>
      </c>
      <c r="L5" t="s">
        <v>119</v>
      </c>
      <c r="M5" t="s">
        <v>132</v>
      </c>
      <c r="N5" t="s">
        <v>143</v>
      </c>
      <c r="O5" t="s">
        <v>159</v>
      </c>
      <c r="P5" t="s">
        <v>168</v>
      </c>
      <c r="Q5" t="s">
        <v>179</v>
      </c>
      <c r="R5" t="s">
        <v>195</v>
      </c>
      <c r="S5" t="s">
        <v>212</v>
      </c>
      <c r="T5" t="s">
        <v>225</v>
      </c>
      <c r="U5" t="s">
        <v>238</v>
      </c>
      <c r="V5" t="s">
        <v>257</v>
      </c>
      <c r="W5" t="s">
        <v>1382</v>
      </c>
      <c r="X5" t="s">
        <v>1383</v>
      </c>
      <c r="Y5" t="s">
        <v>274</v>
      </c>
      <c r="Z5" t="s">
        <v>295</v>
      </c>
      <c r="AA5" t="s">
        <v>304</v>
      </c>
      <c r="AB5" t="s">
        <v>320</v>
      </c>
      <c r="AC5" t="s">
        <v>327</v>
      </c>
      <c r="AD5" t="s">
        <v>337</v>
      </c>
      <c r="AE5" t="s">
        <v>351</v>
      </c>
      <c r="AF5" t="s">
        <v>359</v>
      </c>
      <c r="AG5" t="s">
        <v>364</v>
      </c>
      <c r="AH5" t="s">
        <v>1384</v>
      </c>
      <c r="AK5" t="s">
        <v>1385</v>
      </c>
      <c r="AL5" t="s">
        <v>1386</v>
      </c>
      <c r="AM5" t="s">
        <v>1387</v>
      </c>
      <c r="AN5" t="s">
        <v>1388</v>
      </c>
      <c r="AO5" t="s">
        <v>1389</v>
      </c>
      <c r="AP5" t="s">
        <v>1390</v>
      </c>
      <c r="AQ5" t="s">
        <v>1391</v>
      </c>
      <c r="AR5" t="s">
        <v>1392</v>
      </c>
      <c r="AS5" t="s">
        <v>1393</v>
      </c>
      <c r="AT5" t="s">
        <v>1394</v>
      </c>
      <c r="AU5" t="s">
        <v>1395</v>
      </c>
      <c r="AW5" t="s">
        <v>1396</v>
      </c>
      <c r="AX5" t="s">
        <v>1397</v>
      </c>
      <c r="AY5" t="s">
        <v>1398</v>
      </c>
      <c r="AZ5" t="s">
        <v>1399</v>
      </c>
      <c r="BA5" t="s">
        <v>1400</v>
      </c>
      <c r="BB5" t="s">
        <v>1401</v>
      </c>
      <c r="BC5" t="s">
        <v>1402</v>
      </c>
      <c r="BD5" t="s">
        <v>1403</v>
      </c>
      <c r="BE5" t="s">
        <v>1404</v>
      </c>
      <c r="BF5" t="s">
        <v>1405</v>
      </c>
      <c r="BG5" t="s">
        <v>1406</v>
      </c>
      <c r="BH5" t="s">
        <v>1407</v>
      </c>
      <c r="BI5" t="s">
        <v>1408</v>
      </c>
      <c r="BK5" t="s">
        <v>1409</v>
      </c>
      <c r="BL5" t="s">
        <v>1410</v>
      </c>
      <c r="BM5" t="s">
        <v>1411</v>
      </c>
      <c r="BN5" t="s">
        <v>1412</v>
      </c>
      <c r="BO5" t="s">
        <v>1413</v>
      </c>
      <c r="BP5" t="s">
        <v>1414</v>
      </c>
      <c r="BQ5" t="s">
        <v>1415</v>
      </c>
      <c r="BR5" t="s">
        <v>1416</v>
      </c>
      <c r="BT5" t="s">
        <v>1417</v>
      </c>
      <c r="BU5" t="s">
        <v>1418</v>
      </c>
      <c r="BV5" t="s">
        <v>1419</v>
      </c>
      <c r="BW5" t="s">
        <v>1420</v>
      </c>
      <c r="BX5" t="s">
        <v>1421</v>
      </c>
      <c r="BY5" t="s">
        <v>1422</v>
      </c>
      <c r="BZ5" t="s">
        <v>1423</v>
      </c>
      <c r="CA5" t="s">
        <v>1424</v>
      </c>
      <c r="CB5" t="s">
        <v>1425</v>
      </c>
      <c r="CC5" t="s">
        <v>1426</v>
      </c>
      <c r="CD5" t="s">
        <v>1427</v>
      </c>
      <c r="CE5" t="s">
        <v>1428</v>
      </c>
      <c r="CF5" t="s">
        <v>1429</v>
      </c>
      <c r="CG5" t="s">
        <v>1430</v>
      </c>
      <c r="CH5" t="s">
        <v>1431</v>
      </c>
      <c r="CI5" t="s">
        <v>1432</v>
      </c>
      <c r="CJ5" t="s">
        <v>1433</v>
      </c>
      <c r="CK5" t="s">
        <v>1434</v>
      </c>
      <c r="CL5" t="s">
        <v>1435</v>
      </c>
      <c r="CM5" t="s">
        <v>1436</v>
      </c>
      <c r="CN5" t="s">
        <v>1437</v>
      </c>
      <c r="CO5" t="s">
        <v>1438</v>
      </c>
      <c r="CP5" t="s">
        <v>1439</v>
      </c>
      <c r="CQ5" t="s">
        <v>1440</v>
      </c>
      <c r="CR5" t="s">
        <v>1441</v>
      </c>
      <c r="CS5" t="s">
        <v>1442</v>
      </c>
      <c r="CT5" t="s">
        <v>1443</v>
      </c>
      <c r="CU5" t="s">
        <v>1444</v>
      </c>
      <c r="CV5" t="s">
        <v>1445</v>
      </c>
      <c r="CW5" t="s">
        <v>1446</v>
      </c>
      <c r="CX5" t="s">
        <v>1447</v>
      </c>
      <c r="CY5" t="s">
        <v>1448</v>
      </c>
      <c r="CZ5" t="s">
        <v>1449</v>
      </c>
      <c r="DA5" t="s">
        <v>1450</v>
      </c>
      <c r="DB5" t="s">
        <v>1451</v>
      </c>
      <c r="DC5" s="449" t="s">
        <v>1452</v>
      </c>
      <c r="DD5" t="s">
        <v>1453</v>
      </c>
      <c r="DE5" t="s">
        <v>1454</v>
      </c>
      <c r="DF5" t="s">
        <v>1455</v>
      </c>
      <c r="DG5" t="s">
        <v>1456</v>
      </c>
      <c r="DH5" t="s">
        <v>1457</v>
      </c>
      <c r="DI5" t="s">
        <v>1458</v>
      </c>
      <c r="DJ5" t="s">
        <v>1459</v>
      </c>
      <c r="DK5" t="s">
        <v>1460</v>
      </c>
      <c r="DL5" t="s">
        <v>1461</v>
      </c>
      <c r="DM5" t="s">
        <v>1462</v>
      </c>
      <c r="DN5" t="s">
        <v>1463</v>
      </c>
      <c r="DO5" t="s">
        <v>1464</v>
      </c>
      <c r="DP5" t="s">
        <v>1465</v>
      </c>
      <c r="DQ5" t="s">
        <v>1466</v>
      </c>
      <c r="DR5" t="s">
        <v>1467</v>
      </c>
      <c r="DS5" t="s">
        <v>1468</v>
      </c>
      <c r="DT5" t="s">
        <v>1469</v>
      </c>
      <c r="DU5" t="s">
        <v>1470</v>
      </c>
      <c r="DV5" t="s">
        <v>1471</v>
      </c>
      <c r="DW5" t="s">
        <v>1472</v>
      </c>
      <c r="DX5" t="s">
        <v>1473</v>
      </c>
      <c r="DY5" t="s">
        <v>1474</v>
      </c>
      <c r="DZ5" t="s">
        <v>1475</v>
      </c>
      <c r="EA5" t="s">
        <v>1476</v>
      </c>
      <c r="EB5" t="s">
        <v>1477</v>
      </c>
      <c r="EC5" t="s">
        <v>1478</v>
      </c>
      <c r="ED5" t="s">
        <v>1479</v>
      </c>
      <c r="EE5" t="s">
        <v>1480</v>
      </c>
      <c r="EF5" t="s">
        <v>1481</v>
      </c>
      <c r="EG5" t="s">
        <v>1482</v>
      </c>
      <c r="EH5" t="s">
        <v>1483</v>
      </c>
      <c r="EI5" t="s">
        <v>1484</v>
      </c>
      <c r="EJ5" t="s">
        <v>1485</v>
      </c>
      <c r="EK5" t="s">
        <v>1486</v>
      </c>
      <c r="EL5" t="s">
        <v>1487</v>
      </c>
      <c r="EM5" t="s">
        <v>1488</v>
      </c>
      <c r="EN5" t="s">
        <v>1489</v>
      </c>
      <c r="EO5" t="s">
        <v>1490</v>
      </c>
      <c r="EP5" t="s">
        <v>1491</v>
      </c>
      <c r="EQ5" t="s">
        <v>1492</v>
      </c>
      <c r="ER5" t="s">
        <v>1493</v>
      </c>
      <c r="ES5" t="s">
        <v>1494</v>
      </c>
      <c r="ET5" t="s">
        <v>1495</v>
      </c>
      <c r="EU5" t="s">
        <v>1496</v>
      </c>
      <c r="EV5" t="s">
        <v>1497</v>
      </c>
      <c r="EW5" t="s">
        <v>1498</v>
      </c>
      <c r="EX5" t="s">
        <v>1499</v>
      </c>
      <c r="EY5" t="s">
        <v>1500</v>
      </c>
      <c r="EZ5" t="s">
        <v>1501</v>
      </c>
      <c r="FA5" t="s">
        <v>1502</v>
      </c>
      <c r="FB5" t="s">
        <v>1503</v>
      </c>
      <c r="FC5" t="s">
        <v>1504</v>
      </c>
      <c r="FD5" t="s">
        <v>1505</v>
      </c>
      <c r="FG5" t="s">
        <v>1506</v>
      </c>
      <c r="FH5" t="s">
        <v>1507</v>
      </c>
      <c r="FI5" t="s">
        <v>1508</v>
      </c>
      <c r="FJ5" t="s">
        <v>1509</v>
      </c>
      <c r="FK5" t="s">
        <v>1510</v>
      </c>
      <c r="FL5" t="s">
        <v>1511</v>
      </c>
      <c r="FM5" t="s">
        <v>1512</v>
      </c>
      <c r="FN5" t="s">
        <v>1513</v>
      </c>
      <c r="FO5" t="s">
        <v>1514</v>
      </c>
      <c r="FP5" t="s">
        <v>1515</v>
      </c>
      <c r="FQ5" t="s">
        <v>1516</v>
      </c>
      <c r="FR5" t="s">
        <v>1517</v>
      </c>
      <c r="FS5" t="s">
        <v>1518</v>
      </c>
      <c r="FT5" t="s">
        <v>1519</v>
      </c>
      <c r="FU5" t="s">
        <v>1520</v>
      </c>
      <c r="FV5" t="s">
        <v>1521</v>
      </c>
      <c r="FW5" t="s">
        <v>1522</v>
      </c>
      <c r="FX5" t="s">
        <v>1523</v>
      </c>
      <c r="FY5" t="s">
        <v>1524</v>
      </c>
      <c r="FZ5" t="s">
        <v>1525</v>
      </c>
      <c r="GA5" t="s">
        <v>1526</v>
      </c>
      <c r="GB5" t="s">
        <v>1527</v>
      </c>
      <c r="GC5" t="s">
        <v>1528</v>
      </c>
      <c r="GD5" t="s">
        <v>1529</v>
      </c>
      <c r="GE5" t="s">
        <v>1530</v>
      </c>
      <c r="GF5" t="s">
        <v>1531</v>
      </c>
      <c r="GG5" t="s">
        <v>1532</v>
      </c>
      <c r="GH5" t="s">
        <v>1533</v>
      </c>
      <c r="GI5" t="s">
        <v>1534</v>
      </c>
      <c r="GJ5" t="s">
        <v>1535</v>
      </c>
      <c r="GK5" t="s">
        <v>1536</v>
      </c>
      <c r="GL5" t="s">
        <v>1537</v>
      </c>
      <c r="GM5" t="s">
        <v>1538</v>
      </c>
      <c r="GN5" t="s">
        <v>1539</v>
      </c>
      <c r="GO5" t="s">
        <v>1540</v>
      </c>
      <c r="GP5" t="s">
        <v>1541</v>
      </c>
      <c r="GQ5" t="s">
        <v>1542</v>
      </c>
      <c r="GR5" t="s">
        <v>1543</v>
      </c>
      <c r="GS5" t="s">
        <v>1544</v>
      </c>
      <c r="GT5" t="s">
        <v>1545</v>
      </c>
      <c r="GU5" t="s">
        <v>1546</v>
      </c>
      <c r="GV5" t="s">
        <v>1547</v>
      </c>
      <c r="GW5" t="s">
        <v>1548</v>
      </c>
      <c r="GY5" t="s">
        <v>1549</v>
      </c>
      <c r="GZ5" t="s">
        <v>1550</v>
      </c>
      <c r="HA5" t="s">
        <v>1551</v>
      </c>
      <c r="HB5" t="s">
        <v>1552</v>
      </c>
      <c r="HC5" t="s">
        <v>1553</v>
      </c>
      <c r="HE5" t="s">
        <v>1554</v>
      </c>
      <c r="HF5" t="s">
        <v>1555</v>
      </c>
      <c r="HG5" t="s">
        <v>1556</v>
      </c>
      <c r="HH5" t="s">
        <v>1557</v>
      </c>
      <c r="HI5" t="s">
        <v>1558</v>
      </c>
      <c r="HJ5" t="s">
        <v>1559</v>
      </c>
      <c r="HK5" t="s">
        <v>1560</v>
      </c>
      <c r="HL5" t="s">
        <v>1561</v>
      </c>
      <c r="HM5" t="s">
        <v>1562</v>
      </c>
      <c r="HN5" t="s">
        <v>1563</v>
      </c>
      <c r="HO5" t="s">
        <v>1564</v>
      </c>
      <c r="HP5" t="s">
        <v>1565</v>
      </c>
      <c r="HQ5" t="s">
        <v>1566</v>
      </c>
      <c r="HR5" t="s">
        <v>1567</v>
      </c>
      <c r="HS5" t="s">
        <v>1568</v>
      </c>
      <c r="HT5" t="s">
        <v>1569</v>
      </c>
      <c r="HU5" t="s">
        <v>1570</v>
      </c>
      <c r="HV5" t="s">
        <v>1571</v>
      </c>
      <c r="HX5" t="s">
        <v>1572</v>
      </c>
      <c r="HY5" t="s">
        <v>1573</v>
      </c>
      <c r="HZ5" t="s">
        <v>1574</v>
      </c>
      <c r="IA5" t="s">
        <v>1575</v>
      </c>
      <c r="IB5" t="s">
        <v>1576</v>
      </c>
      <c r="IC5" t="s">
        <v>1577</v>
      </c>
      <c r="ID5" t="s">
        <v>1578</v>
      </c>
      <c r="IE5" t="s">
        <v>1579</v>
      </c>
      <c r="IF5" t="s">
        <v>1580</v>
      </c>
      <c r="IG5" t="s">
        <v>1581</v>
      </c>
      <c r="IH5" t="s">
        <v>1582</v>
      </c>
      <c r="II5" t="s">
        <v>1583</v>
      </c>
      <c r="IK5" t="s">
        <v>1584</v>
      </c>
      <c r="IL5" t="s">
        <v>1585</v>
      </c>
      <c r="IM5" t="s">
        <v>1586</v>
      </c>
      <c r="IN5" t="s">
        <v>1587</v>
      </c>
      <c r="IO5" t="s">
        <v>1588</v>
      </c>
      <c r="IP5" t="s">
        <v>1589</v>
      </c>
      <c r="IQ5" t="s">
        <v>1590</v>
      </c>
      <c r="IR5" t="s">
        <v>1591</v>
      </c>
      <c r="IS5" t="s">
        <v>1592</v>
      </c>
      <c r="IT5" t="s">
        <v>1593</v>
      </c>
      <c r="IU5" t="s">
        <v>1594</v>
      </c>
      <c r="IV5" t="s">
        <v>1595</v>
      </c>
      <c r="IW5" t="s">
        <v>1596</v>
      </c>
      <c r="IX5" t="s">
        <v>1597</v>
      </c>
      <c r="IY5" t="s">
        <v>1598</v>
      </c>
      <c r="IZ5" t="s">
        <v>1599</v>
      </c>
      <c r="JA5" t="s">
        <v>1600</v>
      </c>
      <c r="JB5" t="s">
        <v>1601</v>
      </c>
      <c r="JD5" t="s">
        <v>1602</v>
      </c>
      <c r="JE5" t="s">
        <v>1603</v>
      </c>
      <c r="JF5" t="s">
        <v>1604</v>
      </c>
      <c r="JG5" t="s">
        <v>1605</v>
      </c>
      <c r="JH5" t="s">
        <v>1606</v>
      </c>
      <c r="JI5" t="s">
        <v>1607</v>
      </c>
      <c r="JJ5" t="s">
        <v>1608</v>
      </c>
      <c r="JK5" t="s">
        <v>1609</v>
      </c>
      <c r="JL5" t="s">
        <v>1610</v>
      </c>
      <c r="JM5" t="s">
        <v>1611</v>
      </c>
      <c r="JN5" t="s">
        <v>1612</v>
      </c>
      <c r="JO5" t="s">
        <v>1613</v>
      </c>
      <c r="JP5" t="s">
        <v>1614</v>
      </c>
      <c r="JQ5" t="s">
        <v>1615</v>
      </c>
      <c r="JR5" t="s">
        <v>1616</v>
      </c>
      <c r="JS5" t="s">
        <v>1617</v>
      </c>
      <c r="JT5" t="s">
        <v>1618</v>
      </c>
      <c r="JV5" t="s">
        <v>1619</v>
      </c>
      <c r="JW5" t="s">
        <v>1620</v>
      </c>
      <c r="JX5" t="s">
        <v>1621</v>
      </c>
      <c r="JY5" t="s">
        <v>1622</v>
      </c>
      <c r="JZ5" t="s">
        <v>1623</v>
      </c>
      <c r="KA5" t="s">
        <v>1624</v>
      </c>
      <c r="KB5" t="s">
        <v>1625</v>
      </c>
      <c r="KC5" t="s">
        <v>1626</v>
      </c>
      <c r="KD5" t="s">
        <v>1627</v>
      </c>
      <c r="KE5" t="s">
        <v>1628</v>
      </c>
      <c r="KF5" t="s">
        <v>1629</v>
      </c>
      <c r="KG5" t="s">
        <v>1630</v>
      </c>
      <c r="KH5" t="s">
        <v>1631</v>
      </c>
      <c r="KI5" t="s">
        <v>1632</v>
      </c>
      <c r="KJ5" t="s">
        <v>1633</v>
      </c>
      <c r="KK5" t="s">
        <v>1634</v>
      </c>
      <c r="KL5" t="s">
        <v>1635</v>
      </c>
      <c r="KM5" t="s">
        <v>1636</v>
      </c>
      <c r="KN5" t="s">
        <v>1637</v>
      </c>
      <c r="KO5" t="s">
        <v>1638</v>
      </c>
      <c r="KP5" t="s">
        <v>1639</v>
      </c>
      <c r="KQ5" t="s">
        <v>1640</v>
      </c>
      <c r="KR5" t="s">
        <v>1641</v>
      </c>
      <c r="KT5" t="s">
        <v>1642</v>
      </c>
      <c r="KU5" t="s">
        <v>1643</v>
      </c>
      <c r="KV5" t="s">
        <v>1644</v>
      </c>
      <c r="KX5" t="s">
        <v>1645</v>
      </c>
      <c r="KY5" t="s">
        <v>1646</v>
      </c>
      <c r="KZ5" t="s">
        <v>1647</v>
      </c>
      <c r="LA5" t="s">
        <v>1648</v>
      </c>
      <c r="LB5" t="s">
        <v>1649</v>
      </c>
      <c r="LC5" t="s">
        <v>1650</v>
      </c>
      <c r="LD5" t="s">
        <v>1651</v>
      </c>
      <c r="LE5" t="s">
        <v>1652</v>
      </c>
      <c r="LF5" t="s">
        <v>1653</v>
      </c>
      <c r="LG5" t="s">
        <v>1654</v>
      </c>
      <c r="LH5" t="s">
        <v>1655</v>
      </c>
      <c r="LI5" t="s">
        <v>1656</v>
      </c>
      <c r="LJ5" t="s">
        <v>1657</v>
      </c>
      <c r="LK5" t="s">
        <v>1658</v>
      </c>
      <c r="LL5" t="s">
        <v>1659</v>
      </c>
      <c r="LM5" t="s">
        <v>1660</v>
      </c>
      <c r="LN5" t="s">
        <v>1661</v>
      </c>
      <c r="LP5" t="s">
        <v>1662</v>
      </c>
      <c r="LR5" t="s">
        <v>1663</v>
      </c>
      <c r="LS5" t="s">
        <v>1664</v>
      </c>
      <c r="LT5" t="s">
        <v>1665</v>
      </c>
      <c r="LU5" t="s">
        <v>1666</v>
      </c>
      <c r="LV5" t="s">
        <v>1667</v>
      </c>
      <c r="LW5" t="s">
        <v>1668</v>
      </c>
      <c r="LX5" t="s">
        <v>1669</v>
      </c>
      <c r="LY5" t="s">
        <v>1670</v>
      </c>
      <c r="LZ5" t="s">
        <v>1671</v>
      </c>
      <c r="MA5" t="s">
        <v>1672</v>
      </c>
      <c r="MB5" t="s">
        <v>1673</v>
      </c>
      <c r="MC5" t="s">
        <v>1674</v>
      </c>
      <c r="MD5" t="s">
        <v>1675</v>
      </c>
      <c r="ME5" t="s">
        <v>1676</v>
      </c>
      <c r="MF5" t="s">
        <v>1677</v>
      </c>
      <c r="MG5" t="s">
        <v>1678</v>
      </c>
      <c r="MH5" t="s">
        <v>1679</v>
      </c>
      <c r="MI5" t="s">
        <v>1680</v>
      </c>
      <c r="MJ5" t="s">
        <v>1681</v>
      </c>
      <c r="MK5" t="s">
        <v>1682</v>
      </c>
      <c r="MM5" t="s">
        <v>1683</v>
      </c>
      <c r="MN5" t="s">
        <v>1684</v>
      </c>
      <c r="MP5" t="s">
        <v>1685</v>
      </c>
      <c r="MQ5" t="s">
        <v>1686</v>
      </c>
      <c r="MT5" t="s">
        <v>1687</v>
      </c>
      <c r="MU5" t="s">
        <v>1688</v>
      </c>
      <c r="MV5" t="s">
        <v>1689</v>
      </c>
      <c r="MW5" t="s">
        <v>1690</v>
      </c>
      <c r="MX5" t="s">
        <v>1691</v>
      </c>
      <c r="MY5" t="s">
        <v>1692</v>
      </c>
      <c r="MZ5" t="s">
        <v>1693</v>
      </c>
      <c r="NA5" t="s">
        <v>1694</v>
      </c>
      <c r="NB5" t="s">
        <v>1695</v>
      </c>
      <c r="NC5" t="s">
        <v>1696</v>
      </c>
    </row>
    <row r="6" spans="2:367">
      <c r="B6" t="s">
        <v>18</v>
      </c>
      <c r="C6" t="s">
        <v>1697</v>
      </c>
      <c r="D6" t="s">
        <v>1698</v>
      </c>
      <c r="E6" t="s">
        <v>49</v>
      </c>
      <c r="F6" t="s">
        <v>61</v>
      </c>
      <c r="G6" t="s">
        <v>72</v>
      </c>
      <c r="H6" t="s">
        <v>84</v>
      </c>
      <c r="I6" t="s">
        <v>98</v>
      </c>
      <c r="J6" t="s">
        <v>107</v>
      </c>
      <c r="K6" t="s">
        <v>1699</v>
      </c>
      <c r="L6" t="s">
        <v>120</v>
      </c>
      <c r="M6" t="s">
        <v>133</v>
      </c>
      <c r="N6" t="s">
        <v>144</v>
      </c>
      <c r="O6" t="s">
        <v>160</v>
      </c>
      <c r="P6" t="s">
        <v>169</v>
      </c>
      <c r="Q6" t="s">
        <v>180</v>
      </c>
      <c r="R6" t="s">
        <v>196</v>
      </c>
      <c r="S6" t="s">
        <v>213</v>
      </c>
      <c r="T6" t="s">
        <v>226</v>
      </c>
      <c r="U6" t="s">
        <v>239</v>
      </c>
      <c r="V6" t="s">
        <v>258</v>
      </c>
      <c r="W6" t="s">
        <v>1700</v>
      </c>
      <c r="X6" t="s">
        <v>1701</v>
      </c>
      <c r="Y6" t="s">
        <v>275</v>
      </c>
      <c r="Z6" t="s">
        <v>296</v>
      </c>
      <c r="AA6" t="s">
        <v>305</v>
      </c>
      <c r="AB6" t="s">
        <v>321</v>
      </c>
      <c r="AC6" t="s">
        <v>328</v>
      </c>
      <c r="AD6" t="s">
        <v>338</v>
      </c>
      <c r="AE6" t="s">
        <v>352</v>
      </c>
      <c r="AF6" t="s">
        <v>360</v>
      </c>
      <c r="AG6" t="s">
        <v>365</v>
      </c>
      <c r="AH6" t="s">
        <v>1702</v>
      </c>
      <c r="AK6" t="s">
        <v>1703</v>
      </c>
      <c r="AL6" t="s">
        <v>1704</v>
      </c>
      <c r="AM6" t="s">
        <v>1705</v>
      </c>
      <c r="AN6" t="s">
        <v>1706</v>
      </c>
      <c r="AO6" t="s">
        <v>1707</v>
      </c>
      <c r="AP6" t="s">
        <v>1708</v>
      </c>
      <c r="AQ6" t="s">
        <v>1709</v>
      </c>
      <c r="AR6" t="s">
        <v>1710</v>
      </c>
      <c r="AS6" t="s">
        <v>1711</v>
      </c>
      <c r="AT6" t="s">
        <v>1712</v>
      </c>
      <c r="AU6" t="s">
        <v>1713</v>
      </c>
      <c r="AW6" t="s">
        <v>1714</v>
      </c>
      <c r="AX6" t="s">
        <v>1715</v>
      </c>
      <c r="AY6" t="s">
        <v>1716</v>
      </c>
      <c r="AZ6" t="s">
        <v>1717</v>
      </c>
      <c r="BA6" t="s">
        <v>1718</v>
      </c>
      <c r="BB6" t="s">
        <v>1719</v>
      </c>
      <c r="BC6" t="s">
        <v>1720</v>
      </c>
      <c r="BD6" t="s">
        <v>1721</v>
      </c>
      <c r="BE6" t="s">
        <v>1722</v>
      </c>
      <c r="BF6" t="s">
        <v>1723</v>
      </c>
      <c r="BG6" t="s">
        <v>1724</v>
      </c>
      <c r="BH6" t="s">
        <v>1725</v>
      </c>
      <c r="BI6" t="s">
        <v>1726</v>
      </c>
      <c r="BK6" t="s">
        <v>1727</v>
      </c>
      <c r="BL6" t="s">
        <v>1728</v>
      </c>
      <c r="BM6" t="s">
        <v>1729</v>
      </c>
      <c r="BN6" t="s">
        <v>1730</v>
      </c>
      <c r="BO6" t="s">
        <v>1731</v>
      </c>
      <c r="BP6" t="s">
        <v>1732</v>
      </c>
      <c r="BQ6" t="s">
        <v>1733</v>
      </c>
      <c r="BR6" t="s">
        <v>1734</v>
      </c>
      <c r="BT6" t="s">
        <v>1735</v>
      </c>
      <c r="BU6" t="s">
        <v>1736</v>
      </c>
      <c r="BV6" t="s">
        <v>1737</v>
      </c>
      <c r="BW6" t="s">
        <v>1738</v>
      </c>
      <c r="BX6" t="s">
        <v>1739</v>
      </c>
      <c r="BY6" t="s">
        <v>1740</v>
      </c>
      <c r="BZ6" t="s">
        <v>1741</v>
      </c>
      <c r="CA6" t="s">
        <v>1742</v>
      </c>
      <c r="CB6" t="s">
        <v>1743</v>
      </c>
      <c r="CC6" t="s">
        <v>1744</v>
      </c>
      <c r="CE6" t="s">
        <v>1745</v>
      </c>
      <c r="CF6" t="s">
        <v>1746</v>
      </c>
      <c r="CG6" t="s">
        <v>1747</v>
      </c>
      <c r="CH6" t="s">
        <v>1748</v>
      </c>
      <c r="CI6" t="s">
        <v>1749</v>
      </c>
      <c r="CJ6" t="s">
        <v>1750</v>
      </c>
      <c r="CL6" t="s">
        <v>1751</v>
      </c>
      <c r="CM6" t="s">
        <v>1752</v>
      </c>
      <c r="CN6" t="s">
        <v>1753</v>
      </c>
      <c r="CO6" t="s">
        <v>1754</v>
      </c>
      <c r="CP6" t="s">
        <v>1755</v>
      </c>
      <c r="CQ6" t="s">
        <v>1756</v>
      </c>
      <c r="CR6" t="s">
        <v>1757</v>
      </c>
      <c r="CS6" t="s">
        <v>1758</v>
      </c>
      <c r="CT6" t="s">
        <v>1759</v>
      </c>
      <c r="CU6" t="s">
        <v>1760</v>
      </c>
      <c r="CV6" t="s">
        <v>1761</v>
      </c>
      <c r="CW6" t="s">
        <v>1762</v>
      </c>
      <c r="CX6" t="s">
        <v>1763</v>
      </c>
      <c r="CZ6" t="s">
        <v>1764</v>
      </c>
      <c r="DA6" t="s">
        <v>1765</v>
      </c>
      <c r="DB6" t="s">
        <v>1766</v>
      </c>
      <c r="DD6" t="s">
        <v>1767</v>
      </c>
      <c r="DE6" t="s">
        <v>1768</v>
      </c>
      <c r="DF6" t="s">
        <v>1769</v>
      </c>
      <c r="DG6" t="s">
        <v>1770</v>
      </c>
      <c r="DH6" t="s">
        <v>1771</v>
      </c>
      <c r="DI6" t="s">
        <v>1772</v>
      </c>
      <c r="DJ6" t="s">
        <v>1773</v>
      </c>
      <c r="DK6" t="s">
        <v>1774</v>
      </c>
      <c r="DL6" t="s">
        <v>1775</v>
      </c>
      <c r="DM6" t="s">
        <v>1776</v>
      </c>
      <c r="DN6" t="s">
        <v>1777</v>
      </c>
      <c r="DO6" t="s">
        <v>1778</v>
      </c>
      <c r="DP6" t="s">
        <v>1779</v>
      </c>
      <c r="DQ6" t="s">
        <v>1780</v>
      </c>
      <c r="DR6" t="s">
        <v>1781</v>
      </c>
      <c r="DS6" t="s">
        <v>1782</v>
      </c>
      <c r="DT6" t="s">
        <v>1783</v>
      </c>
      <c r="DU6" t="s">
        <v>1784</v>
      </c>
      <c r="DV6" t="s">
        <v>1785</v>
      </c>
      <c r="DW6" t="s">
        <v>1786</v>
      </c>
      <c r="DX6" t="s">
        <v>1787</v>
      </c>
      <c r="DZ6" t="s">
        <v>1788</v>
      </c>
      <c r="EA6" t="s">
        <v>1789</v>
      </c>
      <c r="EB6" t="s">
        <v>1790</v>
      </c>
      <c r="EC6" t="s">
        <v>1791</v>
      </c>
      <c r="ED6" t="s">
        <v>1792</v>
      </c>
      <c r="EE6" t="s">
        <v>1793</v>
      </c>
      <c r="EF6" t="s">
        <v>1794</v>
      </c>
      <c r="EI6" t="s">
        <v>1795</v>
      </c>
      <c r="EJ6" t="s">
        <v>1796</v>
      </c>
      <c r="EK6" t="s">
        <v>1797</v>
      </c>
      <c r="EL6" t="s">
        <v>1798</v>
      </c>
      <c r="EM6" t="s">
        <v>1799</v>
      </c>
      <c r="EN6" t="s">
        <v>1800</v>
      </c>
      <c r="EQ6" t="s">
        <v>1801</v>
      </c>
      <c r="ER6" t="s">
        <v>1802</v>
      </c>
      <c r="ES6" t="s">
        <v>1803</v>
      </c>
      <c r="ET6" t="s">
        <v>1804</v>
      </c>
      <c r="EU6" t="s">
        <v>1805</v>
      </c>
      <c r="EV6" t="s">
        <v>1806</v>
      </c>
      <c r="EW6" t="s">
        <v>1807</v>
      </c>
      <c r="EX6" t="s">
        <v>1808</v>
      </c>
      <c r="EY6" t="s">
        <v>1809</v>
      </c>
      <c r="EZ6" t="s">
        <v>1810</v>
      </c>
      <c r="FA6" t="s">
        <v>1811</v>
      </c>
      <c r="FC6" t="s">
        <v>1812</v>
      </c>
      <c r="FD6" t="s">
        <v>1813</v>
      </c>
      <c r="FG6" t="s">
        <v>1814</v>
      </c>
      <c r="FH6" t="s">
        <v>1815</v>
      </c>
      <c r="FI6" t="s">
        <v>1816</v>
      </c>
      <c r="FJ6" t="s">
        <v>1817</v>
      </c>
      <c r="FK6" t="s">
        <v>1818</v>
      </c>
      <c r="FL6" t="s">
        <v>1819</v>
      </c>
      <c r="FM6" t="s">
        <v>1820</v>
      </c>
      <c r="FN6" t="s">
        <v>1821</v>
      </c>
      <c r="FO6" t="s">
        <v>1822</v>
      </c>
      <c r="FP6" t="s">
        <v>1823</v>
      </c>
      <c r="FQ6" t="s">
        <v>1824</v>
      </c>
      <c r="FR6" t="s">
        <v>1825</v>
      </c>
      <c r="FS6" t="s">
        <v>1826</v>
      </c>
      <c r="FT6" t="s">
        <v>1827</v>
      </c>
      <c r="FW6" t="s">
        <v>1828</v>
      </c>
      <c r="FX6" t="s">
        <v>1829</v>
      </c>
      <c r="FY6" t="s">
        <v>1830</v>
      </c>
      <c r="FZ6" t="s">
        <v>1831</v>
      </c>
      <c r="GA6" t="s">
        <v>1832</v>
      </c>
      <c r="GB6" t="s">
        <v>1833</v>
      </c>
      <c r="GC6" t="s">
        <v>1834</v>
      </c>
      <c r="GD6" t="s">
        <v>1835</v>
      </c>
      <c r="GE6" t="s">
        <v>1836</v>
      </c>
      <c r="GF6" t="s">
        <v>1837</v>
      </c>
      <c r="GG6" t="s">
        <v>1838</v>
      </c>
      <c r="GH6" t="s">
        <v>1839</v>
      </c>
      <c r="GI6" t="s">
        <v>1840</v>
      </c>
      <c r="GJ6" t="s">
        <v>1841</v>
      </c>
      <c r="GK6" t="s">
        <v>1842</v>
      </c>
      <c r="GL6" t="s">
        <v>1843</v>
      </c>
      <c r="GM6" t="s">
        <v>1844</v>
      </c>
      <c r="GN6" t="s">
        <v>1845</v>
      </c>
      <c r="GO6" t="s">
        <v>1846</v>
      </c>
      <c r="GP6" t="s">
        <v>1847</v>
      </c>
      <c r="GQ6" t="s">
        <v>1848</v>
      </c>
      <c r="GR6" t="s">
        <v>1849</v>
      </c>
      <c r="GS6" t="s">
        <v>1850</v>
      </c>
      <c r="GT6" t="s">
        <v>1851</v>
      </c>
      <c r="GU6" t="s">
        <v>1852</v>
      </c>
      <c r="GV6" t="s">
        <v>1853</v>
      </c>
      <c r="GW6" t="s">
        <v>1854</v>
      </c>
      <c r="GY6" t="s">
        <v>1855</v>
      </c>
      <c r="GZ6" t="s">
        <v>1856</v>
      </c>
      <c r="HA6" t="s">
        <v>1857</v>
      </c>
      <c r="HB6" t="s">
        <v>1858</v>
      </c>
      <c r="HC6" t="s">
        <v>1859</v>
      </c>
      <c r="HE6" t="s">
        <v>1860</v>
      </c>
      <c r="HF6" t="s">
        <v>1861</v>
      </c>
      <c r="HG6" t="s">
        <v>1862</v>
      </c>
      <c r="HH6" t="s">
        <v>1863</v>
      </c>
      <c r="HI6" t="s">
        <v>1864</v>
      </c>
      <c r="HJ6" t="s">
        <v>1865</v>
      </c>
      <c r="HK6" t="s">
        <v>1866</v>
      </c>
      <c r="HL6" t="s">
        <v>1867</v>
      </c>
      <c r="HN6" t="s">
        <v>1868</v>
      </c>
      <c r="HO6" t="s">
        <v>1869</v>
      </c>
      <c r="HP6" t="s">
        <v>1870</v>
      </c>
      <c r="HQ6" t="s">
        <v>1871</v>
      </c>
      <c r="HR6" t="s">
        <v>1872</v>
      </c>
      <c r="HS6" t="s">
        <v>1873</v>
      </c>
      <c r="HT6" t="s">
        <v>1874</v>
      </c>
      <c r="HU6" t="s">
        <v>1875</v>
      </c>
      <c r="HV6" t="s">
        <v>1876</v>
      </c>
      <c r="HX6" t="s">
        <v>1877</v>
      </c>
      <c r="HY6" t="s">
        <v>1878</v>
      </c>
      <c r="HZ6" t="s">
        <v>1879</v>
      </c>
      <c r="IA6" t="s">
        <v>1880</v>
      </c>
      <c r="IB6" t="s">
        <v>1881</v>
      </c>
      <c r="IC6" t="s">
        <v>1882</v>
      </c>
      <c r="ID6" t="s">
        <v>1883</v>
      </c>
      <c r="IE6" t="s">
        <v>1884</v>
      </c>
      <c r="IG6" t="s">
        <v>1885</v>
      </c>
      <c r="II6" t="s">
        <v>1886</v>
      </c>
      <c r="IK6" t="s">
        <v>1887</v>
      </c>
      <c r="IL6" t="s">
        <v>1888</v>
      </c>
      <c r="IM6" t="s">
        <v>1889</v>
      </c>
      <c r="IN6" t="s">
        <v>1890</v>
      </c>
      <c r="IO6" t="s">
        <v>1891</v>
      </c>
      <c r="IP6" t="s">
        <v>1892</v>
      </c>
      <c r="IT6" t="s">
        <v>1893</v>
      </c>
      <c r="IU6" t="s">
        <v>1894</v>
      </c>
      <c r="IV6" t="s">
        <v>1895</v>
      </c>
      <c r="IW6" t="s">
        <v>1896</v>
      </c>
      <c r="IX6" t="s">
        <v>1897</v>
      </c>
      <c r="IY6" t="s">
        <v>1898</v>
      </c>
      <c r="IZ6" t="s">
        <v>1899</v>
      </c>
      <c r="JD6" t="s">
        <v>1900</v>
      </c>
      <c r="JE6" t="s">
        <v>1901</v>
      </c>
      <c r="JF6" t="s">
        <v>1902</v>
      </c>
      <c r="JG6" t="s">
        <v>1903</v>
      </c>
      <c r="JH6" t="s">
        <v>1904</v>
      </c>
      <c r="JI6" t="s">
        <v>1905</v>
      </c>
      <c r="JJ6" t="s">
        <v>1906</v>
      </c>
      <c r="JK6" t="s">
        <v>1907</v>
      </c>
      <c r="JL6" t="s">
        <v>1908</v>
      </c>
      <c r="JM6" t="s">
        <v>1909</v>
      </c>
      <c r="JN6" t="s">
        <v>1910</v>
      </c>
      <c r="JO6" t="s">
        <v>1911</v>
      </c>
      <c r="JP6" t="s">
        <v>1912</v>
      </c>
      <c r="JQ6" t="s">
        <v>1913</v>
      </c>
      <c r="JR6" t="s">
        <v>1914</v>
      </c>
      <c r="JS6" t="s">
        <v>1915</v>
      </c>
      <c r="JT6" t="s">
        <v>1916</v>
      </c>
      <c r="JV6" t="s">
        <v>1917</v>
      </c>
      <c r="JW6" t="s">
        <v>1918</v>
      </c>
      <c r="JX6" t="s">
        <v>1919</v>
      </c>
      <c r="JY6" t="s">
        <v>1920</v>
      </c>
      <c r="KA6" t="s">
        <v>1921</v>
      </c>
      <c r="KB6" t="s">
        <v>1922</v>
      </c>
      <c r="KC6" t="s">
        <v>1923</v>
      </c>
      <c r="KD6" t="s">
        <v>1924</v>
      </c>
      <c r="KE6" t="s">
        <v>1925</v>
      </c>
      <c r="KF6" t="s">
        <v>1926</v>
      </c>
      <c r="KG6" t="s">
        <v>1927</v>
      </c>
      <c r="KH6" t="s">
        <v>1928</v>
      </c>
      <c r="KI6" t="s">
        <v>1929</v>
      </c>
      <c r="KJ6" t="s">
        <v>1930</v>
      </c>
      <c r="KK6" t="s">
        <v>1931</v>
      </c>
      <c r="KL6" t="s">
        <v>1932</v>
      </c>
      <c r="KM6" t="s">
        <v>1933</v>
      </c>
      <c r="KN6" t="s">
        <v>1934</v>
      </c>
      <c r="KO6" t="s">
        <v>1935</v>
      </c>
      <c r="KP6" t="s">
        <v>1936</v>
      </c>
      <c r="KQ6" t="s">
        <v>1937</v>
      </c>
      <c r="KR6" t="s">
        <v>1938</v>
      </c>
      <c r="KT6" t="s">
        <v>1939</v>
      </c>
      <c r="KU6" t="s">
        <v>1940</v>
      </c>
      <c r="KX6" t="s">
        <v>1941</v>
      </c>
      <c r="KY6" t="s">
        <v>1942</v>
      </c>
      <c r="KZ6" t="s">
        <v>1943</v>
      </c>
      <c r="LA6" t="s">
        <v>1944</v>
      </c>
      <c r="LB6" t="s">
        <v>1945</v>
      </c>
      <c r="LC6" t="s">
        <v>1946</v>
      </c>
      <c r="LD6" t="s">
        <v>1947</v>
      </c>
      <c r="LE6" t="s">
        <v>1948</v>
      </c>
      <c r="LG6" t="s">
        <v>1949</v>
      </c>
      <c r="LH6" t="s">
        <v>1950</v>
      </c>
      <c r="LI6" t="s">
        <v>1951</v>
      </c>
      <c r="LJ6" t="s">
        <v>1952</v>
      </c>
      <c r="LK6" t="s">
        <v>1953</v>
      </c>
      <c r="LL6" t="s">
        <v>1954</v>
      </c>
      <c r="LM6" t="s">
        <v>1955</v>
      </c>
      <c r="LN6" t="s">
        <v>1956</v>
      </c>
      <c r="LP6" t="s">
        <v>1957</v>
      </c>
      <c r="LR6" t="s">
        <v>1958</v>
      </c>
      <c r="LS6" t="s">
        <v>1959</v>
      </c>
      <c r="LU6" t="s">
        <v>1960</v>
      </c>
      <c r="LV6" t="s">
        <v>1961</v>
      </c>
      <c r="LW6" t="s">
        <v>1962</v>
      </c>
      <c r="LX6" t="s">
        <v>1963</v>
      </c>
      <c r="LY6" t="s">
        <v>1964</v>
      </c>
      <c r="LZ6" t="s">
        <v>1965</v>
      </c>
      <c r="MA6" t="s">
        <v>1966</v>
      </c>
      <c r="MB6" t="s">
        <v>1967</v>
      </c>
      <c r="MC6" t="s">
        <v>1968</v>
      </c>
      <c r="MD6" t="s">
        <v>1969</v>
      </c>
      <c r="MG6" t="s">
        <v>1970</v>
      </c>
      <c r="MH6" t="s">
        <v>1971</v>
      </c>
      <c r="MI6" t="s">
        <v>1972</v>
      </c>
      <c r="MJ6" t="s">
        <v>1973</v>
      </c>
      <c r="MK6" t="s">
        <v>1974</v>
      </c>
      <c r="MM6" t="s">
        <v>1975</v>
      </c>
      <c r="MN6" t="s">
        <v>1976</v>
      </c>
      <c r="MP6" t="s">
        <v>1977</v>
      </c>
      <c r="MT6" t="s">
        <v>1978</v>
      </c>
      <c r="MV6" t="s">
        <v>1979</v>
      </c>
      <c r="MW6" t="s">
        <v>1980</v>
      </c>
      <c r="MY6" t="s">
        <v>1981</v>
      </c>
      <c r="MZ6" t="s">
        <v>1982</v>
      </c>
      <c r="NA6" t="s">
        <v>1983</v>
      </c>
      <c r="NB6" t="s">
        <v>1984</v>
      </c>
      <c r="NC6" t="s">
        <v>1985</v>
      </c>
    </row>
    <row r="7" spans="2:367">
      <c r="B7" t="s">
        <v>19</v>
      </c>
      <c r="C7" t="s">
        <v>1986</v>
      </c>
      <c r="D7" t="s">
        <v>1987</v>
      </c>
      <c r="E7" t="s">
        <v>50</v>
      </c>
      <c r="F7" t="s">
        <v>62</v>
      </c>
      <c r="G7" t="s">
        <v>73</v>
      </c>
      <c r="H7" t="s">
        <v>85</v>
      </c>
      <c r="I7" t="s">
        <v>99</v>
      </c>
      <c r="J7" t="s">
        <v>108</v>
      </c>
      <c r="K7" t="s">
        <v>1988</v>
      </c>
      <c r="L7" t="s">
        <v>121</v>
      </c>
      <c r="M7" t="s">
        <v>134</v>
      </c>
      <c r="N7" t="s">
        <v>145</v>
      </c>
      <c r="O7" t="s">
        <v>161</v>
      </c>
      <c r="P7" t="s">
        <v>170</v>
      </c>
      <c r="Q7" t="s">
        <v>181</v>
      </c>
      <c r="R7" t="s">
        <v>197</v>
      </c>
      <c r="S7" t="s">
        <v>214</v>
      </c>
      <c r="T7" t="s">
        <v>227</v>
      </c>
      <c r="U7" t="s">
        <v>240</v>
      </c>
      <c r="V7" t="s">
        <v>259</v>
      </c>
      <c r="W7" t="s">
        <v>1989</v>
      </c>
      <c r="X7" t="s">
        <v>1990</v>
      </c>
      <c r="Y7" t="s">
        <v>276</v>
      </c>
      <c r="Z7" t="s">
        <v>297</v>
      </c>
      <c r="AA7" t="s">
        <v>306</v>
      </c>
      <c r="AB7" t="s">
        <v>322</v>
      </c>
      <c r="AC7" t="s">
        <v>329</v>
      </c>
      <c r="AD7" t="s">
        <v>339</v>
      </c>
      <c r="AE7" t="s">
        <v>353</v>
      </c>
      <c r="AG7" t="s">
        <v>366</v>
      </c>
      <c r="AH7" t="s">
        <v>1991</v>
      </c>
      <c r="AK7" t="s">
        <v>1992</v>
      </c>
      <c r="AL7" t="s">
        <v>1993</v>
      </c>
      <c r="AM7" t="s">
        <v>1994</v>
      </c>
      <c r="AN7" t="s">
        <v>1995</v>
      </c>
      <c r="AO7" t="s">
        <v>1996</v>
      </c>
      <c r="AP7" t="s">
        <v>1997</v>
      </c>
      <c r="AQ7" t="s">
        <v>1998</v>
      </c>
      <c r="AR7" t="s">
        <v>1999</v>
      </c>
      <c r="AS7" t="s">
        <v>2000</v>
      </c>
      <c r="AT7" t="s">
        <v>2001</v>
      </c>
      <c r="AU7" t="s">
        <v>2002</v>
      </c>
      <c r="AW7" t="s">
        <v>2003</v>
      </c>
      <c r="AX7" t="s">
        <v>2004</v>
      </c>
      <c r="AZ7" t="s">
        <v>2005</v>
      </c>
      <c r="BA7" t="s">
        <v>2006</v>
      </c>
      <c r="BB7" t="s">
        <v>2007</v>
      </c>
      <c r="BC7" t="s">
        <v>2008</v>
      </c>
      <c r="BD7" t="s">
        <v>2009</v>
      </c>
      <c r="BE7" t="s">
        <v>2010</v>
      </c>
      <c r="BF7" t="s">
        <v>2011</v>
      </c>
      <c r="BG7" t="s">
        <v>2012</v>
      </c>
      <c r="BH7" t="s">
        <v>2013</v>
      </c>
      <c r="BI7" t="s">
        <v>2014</v>
      </c>
      <c r="BK7" t="s">
        <v>2015</v>
      </c>
      <c r="BL7" t="s">
        <v>2016</v>
      </c>
      <c r="BM7" t="s">
        <v>2017</v>
      </c>
      <c r="BN7" t="s">
        <v>2018</v>
      </c>
      <c r="BO7" t="s">
        <v>2019</v>
      </c>
      <c r="BP7" t="s">
        <v>2020</v>
      </c>
      <c r="BQ7" t="s">
        <v>2021</v>
      </c>
      <c r="BR7" t="s">
        <v>2022</v>
      </c>
      <c r="BT7" t="s">
        <v>2023</v>
      </c>
      <c r="BU7" t="s">
        <v>2024</v>
      </c>
      <c r="BV7" t="s">
        <v>2025</v>
      </c>
      <c r="BW7" t="s">
        <v>2026</v>
      </c>
      <c r="BX7" t="s">
        <v>2027</v>
      </c>
      <c r="BY7" t="s">
        <v>2028</v>
      </c>
      <c r="BZ7" t="s">
        <v>2029</v>
      </c>
      <c r="CA7" t="s">
        <v>2030</v>
      </c>
      <c r="CB7" t="s">
        <v>2031</v>
      </c>
      <c r="CC7" t="s">
        <v>2032</v>
      </c>
      <c r="CE7" t="s">
        <v>2033</v>
      </c>
      <c r="CF7" t="s">
        <v>2034</v>
      </c>
      <c r="CG7" t="s">
        <v>2035</v>
      </c>
      <c r="CH7" t="s">
        <v>2036</v>
      </c>
      <c r="CI7" t="s">
        <v>2037</v>
      </c>
      <c r="CL7" t="s">
        <v>2038</v>
      </c>
      <c r="CM7" t="s">
        <v>2039</v>
      </c>
      <c r="CP7" t="s">
        <v>2040</v>
      </c>
      <c r="CQ7" t="s">
        <v>2041</v>
      </c>
      <c r="CR7" t="s">
        <v>2042</v>
      </c>
      <c r="CS7" t="s">
        <v>2043</v>
      </c>
      <c r="CT7" t="s">
        <v>2044</v>
      </c>
      <c r="CU7" t="s">
        <v>2045</v>
      </c>
      <c r="CV7" t="s">
        <v>2046</v>
      </c>
      <c r="CW7" t="s">
        <v>2047</v>
      </c>
      <c r="CX7" t="s">
        <v>2048</v>
      </c>
      <c r="CZ7" t="s">
        <v>2049</v>
      </c>
      <c r="DA7" t="s">
        <v>2050</v>
      </c>
      <c r="DB7" t="s">
        <v>2051</v>
      </c>
      <c r="DD7" t="s">
        <v>2052</v>
      </c>
      <c r="DE7" t="s">
        <v>2053</v>
      </c>
      <c r="DF7" t="s">
        <v>2054</v>
      </c>
      <c r="DG7" t="s">
        <v>2055</v>
      </c>
      <c r="DH7" t="s">
        <v>2056</v>
      </c>
      <c r="DI7" t="s">
        <v>2057</v>
      </c>
      <c r="DJ7" t="s">
        <v>2058</v>
      </c>
      <c r="DK7" t="s">
        <v>2059</v>
      </c>
      <c r="DL7" t="s">
        <v>2060</v>
      </c>
      <c r="DM7" t="s">
        <v>2061</v>
      </c>
      <c r="DN7" t="s">
        <v>2062</v>
      </c>
      <c r="DO7" t="s">
        <v>2063</v>
      </c>
      <c r="DQ7" t="s">
        <v>2064</v>
      </c>
      <c r="DR7" t="s">
        <v>2065</v>
      </c>
      <c r="DS7" t="s">
        <v>2066</v>
      </c>
      <c r="DT7" t="s">
        <v>2067</v>
      </c>
      <c r="DV7" t="s">
        <v>2068</v>
      </c>
      <c r="DW7" t="s">
        <v>2069</v>
      </c>
      <c r="DX7" t="s">
        <v>2070</v>
      </c>
      <c r="DZ7" t="s">
        <v>2071</v>
      </c>
      <c r="EA7" t="s">
        <v>2072</v>
      </c>
      <c r="EB7" t="s">
        <v>2073</v>
      </c>
      <c r="EC7" t="s">
        <v>2074</v>
      </c>
      <c r="ED7" t="s">
        <v>2075</v>
      </c>
      <c r="EE7" t="s">
        <v>2076</v>
      </c>
      <c r="EF7" t="s">
        <v>2077</v>
      </c>
      <c r="EI7" t="s">
        <v>2078</v>
      </c>
      <c r="EJ7" t="s">
        <v>2079</v>
      </c>
      <c r="EK7" t="s">
        <v>2080</v>
      </c>
      <c r="EL7" t="s">
        <v>2081</v>
      </c>
      <c r="EN7" t="s">
        <v>2082</v>
      </c>
      <c r="EQ7" t="s">
        <v>2083</v>
      </c>
      <c r="ER7" t="s">
        <v>2084</v>
      </c>
      <c r="ES7" t="s">
        <v>2085</v>
      </c>
      <c r="EU7" t="s">
        <v>2086</v>
      </c>
      <c r="EV7" t="s">
        <v>2087</v>
      </c>
      <c r="EW7" t="s">
        <v>2088</v>
      </c>
      <c r="EX7" t="s">
        <v>2089</v>
      </c>
      <c r="EY7" t="s">
        <v>2090</v>
      </c>
      <c r="EZ7" t="s">
        <v>2091</v>
      </c>
      <c r="FA7" t="s">
        <v>2092</v>
      </c>
      <c r="FD7" t="s">
        <v>2093</v>
      </c>
      <c r="FG7" t="s">
        <v>2094</v>
      </c>
      <c r="FH7" t="s">
        <v>2095</v>
      </c>
      <c r="FI7" t="s">
        <v>2096</v>
      </c>
      <c r="FJ7" t="s">
        <v>2097</v>
      </c>
      <c r="FK7" t="s">
        <v>2098</v>
      </c>
      <c r="FL7" t="s">
        <v>2099</v>
      </c>
      <c r="FM7" t="s">
        <v>2100</v>
      </c>
      <c r="FN7" t="s">
        <v>2101</v>
      </c>
      <c r="FO7" t="s">
        <v>2102</v>
      </c>
      <c r="FQ7" t="s">
        <v>2103</v>
      </c>
      <c r="FR7" t="s">
        <v>2104</v>
      </c>
      <c r="FS7" t="s">
        <v>2105</v>
      </c>
      <c r="FT7" t="s">
        <v>2106</v>
      </c>
      <c r="FW7" t="s">
        <v>2107</v>
      </c>
      <c r="FX7" t="s">
        <v>2108</v>
      </c>
      <c r="FY7" t="s">
        <v>2109</v>
      </c>
      <c r="FZ7" t="s">
        <v>2110</v>
      </c>
      <c r="GA7" t="s">
        <v>2111</v>
      </c>
      <c r="GB7" t="s">
        <v>2112</v>
      </c>
      <c r="GC7" t="s">
        <v>2113</v>
      </c>
      <c r="GD7" t="s">
        <v>2114</v>
      </c>
      <c r="GE7" t="s">
        <v>2115</v>
      </c>
      <c r="GF7" t="s">
        <v>2116</v>
      </c>
      <c r="GH7" t="s">
        <v>2117</v>
      </c>
      <c r="GI7" t="s">
        <v>2118</v>
      </c>
      <c r="GJ7" t="s">
        <v>2119</v>
      </c>
      <c r="GK7" t="s">
        <v>2120</v>
      </c>
      <c r="GM7" t="s">
        <v>2121</v>
      </c>
      <c r="GN7" t="s">
        <v>2122</v>
      </c>
      <c r="GO7" t="s">
        <v>2123</v>
      </c>
      <c r="GP7" t="s">
        <v>2124</v>
      </c>
      <c r="GQ7" t="s">
        <v>2125</v>
      </c>
      <c r="GR7" t="s">
        <v>2126</v>
      </c>
      <c r="GS7" t="s">
        <v>2127</v>
      </c>
      <c r="GT7" t="s">
        <v>2128</v>
      </c>
      <c r="GU7" t="s">
        <v>2129</v>
      </c>
      <c r="GV7" t="s">
        <v>2130</v>
      </c>
      <c r="GW7" t="s">
        <v>2131</v>
      </c>
      <c r="GZ7" t="s">
        <v>2132</v>
      </c>
      <c r="HA7" t="s">
        <v>2133</v>
      </c>
      <c r="HB7" t="s">
        <v>2134</v>
      </c>
      <c r="HC7" t="s">
        <v>2135</v>
      </c>
      <c r="HE7" t="s">
        <v>2136</v>
      </c>
      <c r="HF7" t="s">
        <v>2137</v>
      </c>
      <c r="HG7" t="s">
        <v>2138</v>
      </c>
      <c r="HI7" t="s">
        <v>2139</v>
      </c>
      <c r="HJ7" t="s">
        <v>2140</v>
      </c>
      <c r="HK7" t="s">
        <v>2141</v>
      </c>
      <c r="HL7" t="s">
        <v>2142</v>
      </c>
      <c r="HN7" t="s">
        <v>2143</v>
      </c>
      <c r="HO7" t="s">
        <v>2144</v>
      </c>
      <c r="HP7" t="s">
        <v>2145</v>
      </c>
      <c r="HQ7" t="s">
        <v>2146</v>
      </c>
      <c r="HS7" t="s">
        <v>2147</v>
      </c>
      <c r="HT7" t="s">
        <v>2148</v>
      </c>
      <c r="HU7" t="s">
        <v>2149</v>
      </c>
      <c r="HV7" t="s">
        <v>2150</v>
      </c>
      <c r="HX7" t="s">
        <v>2151</v>
      </c>
      <c r="HZ7" t="s">
        <v>2152</v>
      </c>
      <c r="IA7" t="s">
        <v>2153</v>
      </c>
      <c r="IC7" t="s">
        <v>2154</v>
      </c>
      <c r="IE7" t="s">
        <v>2155</v>
      </c>
      <c r="IG7" t="s">
        <v>2156</v>
      </c>
      <c r="II7" t="s">
        <v>2157</v>
      </c>
      <c r="IM7" t="s">
        <v>2158</v>
      </c>
      <c r="IN7" t="s">
        <v>2159</v>
      </c>
      <c r="IO7" t="s">
        <v>2160</v>
      </c>
      <c r="IP7" t="s">
        <v>2161</v>
      </c>
      <c r="IU7" t="s">
        <v>2162</v>
      </c>
      <c r="IV7" t="s">
        <v>2163</v>
      </c>
      <c r="IX7" t="s">
        <v>2164</v>
      </c>
      <c r="IY7" t="s">
        <v>2165</v>
      </c>
      <c r="IZ7" t="s">
        <v>2166</v>
      </c>
      <c r="JD7" t="s">
        <v>2167</v>
      </c>
      <c r="JE7" t="s">
        <v>2168</v>
      </c>
      <c r="JG7" t="s">
        <v>2169</v>
      </c>
      <c r="JH7" t="s">
        <v>2170</v>
      </c>
      <c r="JI7" t="s">
        <v>2171</v>
      </c>
      <c r="JJ7" t="s">
        <v>2172</v>
      </c>
      <c r="JM7" t="s">
        <v>2173</v>
      </c>
      <c r="JN7" t="s">
        <v>2174</v>
      </c>
      <c r="JO7" t="s">
        <v>2175</v>
      </c>
      <c r="JP7" t="s">
        <v>2176</v>
      </c>
      <c r="JQ7" t="s">
        <v>2177</v>
      </c>
      <c r="JR7" t="s">
        <v>2178</v>
      </c>
      <c r="JS7" t="s">
        <v>2179</v>
      </c>
      <c r="JV7" t="s">
        <v>2180</v>
      </c>
      <c r="JW7" t="s">
        <v>2181</v>
      </c>
      <c r="JX7" t="s">
        <v>2182</v>
      </c>
      <c r="JY7" t="s">
        <v>2183</v>
      </c>
      <c r="KA7" t="s">
        <v>2184</v>
      </c>
      <c r="KB7" t="s">
        <v>2185</v>
      </c>
      <c r="KC7" t="s">
        <v>2186</v>
      </c>
      <c r="KD7" t="s">
        <v>2187</v>
      </c>
      <c r="KE7" t="s">
        <v>2188</v>
      </c>
      <c r="KF7" t="s">
        <v>2189</v>
      </c>
      <c r="KG7" t="s">
        <v>2190</v>
      </c>
      <c r="KH7" t="s">
        <v>2191</v>
      </c>
      <c r="KI7" t="s">
        <v>2192</v>
      </c>
      <c r="KJ7" t="s">
        <v>2193</v>
      </c>
      <c r="KL7" t="s">
        <v>2194</v>
      </c>
      <c r="KN7" t="s">
        <v>2195</v>
      </c>
      <c r="KO7" t="s">
        <v>2196</v>
      </c>
      <c r="KP7" t="s">
        <v>2197</v>
      </c>
      <c r="KQ7" t="s">
        <v>2198</v>
      </c>
      <c r="KR7" t="s">
        <v>2199</v>
      </c>
      <c r="KT7" t="s">
        <v>2200</v>
      </c>
      <c r="KX7" t="s">
        <v>2201</v>
      </c>
      <c r="KY7" t="s">
        <v>2202</v>
      </c>
      <c r="KZ7" t="s">
        <v>2203</v>
      </c>
      <c r="LA7" t="s">
        <v>2204</v>
      </c>
      <c r="LB7" t="s">
        <v>2205</v>
      </c>
      <c r="LC7" t="s">
        <v>2206</v>
      </c>
      <c r="LD7" t="s">
        <v>2207</v>
      </c>
      <c r="LE7" t="s">
        <v>2208</v>
      </c>
      <c r="LG7" t="s">
        <v>2209</v>
      </c>
      <c r="LH7" t="s">
        <v>2210</v>
      </c>
      <c r="LI7" t="s">
        <v>2211</v>
      </c>
      <c r="LJ7" t="s">
        <v>2212</v>
      </c>
      <c r="LK7" t="s">
        <v>2213</v>
      </c>
      <c r="LL7" t="s">
        <v>2214</v>
      </c>
      <c r="LM7" t="s">
        <v>2215</v>
      </c>
      <c r="LN7" t="s">
        <v>2216</v>
      </c>
      <c r="LP7" t="s">
        <v>2217</v>
      </c>
      <c r="LS7" t="s">
        <v>2218</v>
      </c>
      <c r="LU7" t="s">
        <v>2219</v>
      </c>
      <c r="LV7" t="s">
        <v>2220</v>
      </c>
      <c r="LW7" t="s">
        <v>2221</v>
      </c>
      <c r="LX7" t="s">
        <v>2222</v>
      </c>
      <c r="LY7" t="s">
        <v>2223</v>
      </c>
      <c r="LZ7" t="s">
        <v>2224</v>
      </c>
      <c r="MA7" t="s">
        <v>2225</v>
      </c>
      <c r="MB7" t="s">
        <v>2226</v>
      </c>
      <c r="MC7" t="s">
        <v>2227</v>
      </c>
      <c r="MD7" t="s">
        <v>2228</v>
      </c>
      <c r="MH7" t="s">
        <v>2229</v>
      </c>
      <c r="MI7" t="s">
        <v>2230</v>
      </c>
      <c r="MJ7" t="s">
        <v>2231</v>
      </c>
      <c r="MK7" t="s">
        <v>2232</v>
      </c>
      <c r="MP7" t="s">
        <v>2233</v>
      </c>
      <c r="MT7" t="s">
        <v>2234</v>
      </c>
      <c r="MV7" t="s">
        <v>2235</v>
      </c>
      <c r="MW7" t="s">
        <v>2236</v>
      </c>
      <c r="MY7" t="s">
        <v>2237</v>
      </c>
      <c r="MZ7" t="s">
        <v>2238</v>
      </c>
      <c r="NA7" t="s">
        <v>2239</v>
      </c>
      <c r="NB7" t="s">
        <v>2240</v>
      </c>
      <c r="NC7" t="s">
        <v>2241</v>
      </c>
    </row>
    <row r="8" spans="2:367">
      <c r="B8" t="s">
        <v>20</v>
      </c>
      <c r="C8" t="s">
        <v>2242</v>
      </c>
      <c r="D8" t="s">
        <v>2243</v>
      </c>
      <c r="E8" t="s">
        <v>51</v>
      </c>
      <c r="F8" t="s">
        <v>63</v>
      </c>
      <c r="G8" t="s">
        <v>74</v>
      </c>
      <c r="H8" t="s">
        <v>86</v>
      </c>
      <c r="I8" t="s">
        <v>100</v>
      </c>
      <c r="J8" t="s">
        <v>109</v>
      </c>
      <c r="K8" t="s">
        <v>2244</v>
      </c>
      <c r="L8" t="s">
        <v>122</v>
      </c>
      <c r="M8" t="s">
        <v>135</v>
      </c>
      <c r="N8" t="s">
        <v>146</v>
      </c>
      <c r="O8" t="s">
        <v>162</v>
      </c>
      <c r="P8" t="s">
        <v>171</v>
      </c>
      <c r="Q8" t="s">
        <v>182</v>
      </c>
      <c r="R8" t="s">
        <v>198</v>
      </c>
      <c r="S8" t="s">
        <v>215</v>
      </c>
      <c r="T8" t="s">
        <v>228</v>
      </c>
      <c r="U8" t="s">
        <v>241</v>
      </c>
      <c r="V8" t="s">
        <v>260</v>
      </c>
      <c r="W8" t="s">
        <v>2245</v>
      </c>
      <c r="X8" t="s">
        <v>2246</v>
      </c>
      <c r="Y8" t="s">
        <v>277</v>
      </c>
      <c r="Z8" t="s">
        <v>298</v>
      </c>
      <c r="AA8" t="s">
        <v>307</v>
      </c>
      <c r="AB8" t="s">
        <v>323</v>
      </c>
      <c r="AC8" t="s">
        <v>330</v>
      </c>
      <c r="AD8" t="s">
        <v>340</v>
      </c>
      <c r="AE8" t="s">
        <v>354</v>
      </c>
      <c r="AG8" t="s">
        <v>367</v>
      </c>
      <c r="AH8" t="s">
        <v>2247</v>
      </c>
      <c r="AK8" t="s">
        <v>2248</v>
      </c>
      <c r="AL8" t="s">
        <v>2249</v>
      </c>
      <c r="AM8" t="s">
        <v>2250</v>
      </c>
      <c r="AN8" t="s">
        <v>2251</v>
      </c>
      <c r="AO8" t="s">
        <v>2252</v>
      </c>
      <c r="AP8" t="s">
        <v>2253</v>
      </c>
      <c r="AQ8" t="s">
        <v>2254</v>
      </c>
      <c r="AR8" t="s">
        <v>2255</v>
      </c>
      <c r="AS8" t="s">
        <v>2256</v>
      </c>
      <c r="AT8" t="s">
        <v>2257</v>
      </c>
      <c r="AU8" t="s">
        <v>2258</v>
      </c>
      <c r="AW8" t="s">
        <v>2259</v>
      </c>
      <c r="AX8" t="s">
        <v>2260</v>
      </c>
      <c r="AZ8" t="s">
        <v>2261</v>
      </c>
      <c r="BC8" t="s">
        <v>2262</v>
      </c>
      <c r="BD8" t="s">
        <v>2263</v>
      </c>
      <c r="BE8" t="s">
        <v>2264</v>
      </c>
      <c r="BF8" t="s">
        <v>2265</v>
      </c>
      <c r="BG8" t="s">
        <v>2266</v>
      </c>
      <c r="BH8" t="s">
        <v>2267</v>
      </c>
      <c r="BI8" t="s">
        <v>2268</v>
      </c>
      <c r="BK8" t="s">
        <v>2269</v>
      </c>
      <c r="BL8" t="s">
        <v>2270</v>
      </c>
      <c r="BM8" t="s">
        <v>2271</v>
      </c>
      <c r="BN8" t="s">
        <v>2272</v>
      </c>
      <c r="BO8" t="s">
        <v>2273</v>
      </c>
      <c r="BP8" t="s">
        <v>2274</v>
      </c>
      <c r="BR8" t="s">
        <v>2275</v>
      </c>
      <c r="BT8" t="s">
        <v>2276</v>
      </c>
      <c r="BU8" t="s">
        <v>2277</v>
      </c>
      <c r="BV8" t="s">
        <v>2278</v>
      </c>
      <c r="BW8" t="s">
        <v>2279</v>
      </c>
      <c r="BZ8" t="s">
        <v>2280</v>
      </c>
      <c r="CB8" t="s">
        <v>2281</v>
      </c>
      <c r="CC8" t="s">
        <v>2282</v>
      </c>
      <c r="CE8" t="s">
        <v>2283</v>
      </c>
      <c r="CF8" t="s">
        <v>2284</v>
      </c>
      <c r="CH8" t="s">
        <v>2285</v>
      </c>
      <c r="CI8" t="s">
        <v>2286</v>
      </c>
      <c r="CL8" t="s">
        <v>2287</v>
      </c>
      <c r="CP8" t="s">
        <v>2288</v>
      </c>
      <c r="CQ8" t="s">
        <v>2289</v>
      </c>
      <c r="CR8" t="s">
        <v>2290</v>
      </c>
      <c r="CS8" t="s">
        <v>2291</v>
      </c>
      <c r="CT8" t="s">
        <v>2292</v>
      </c>
      <c r="CU8" t="s">
        <v>2293</v>
      </c>
      <c r="CV8" t="s">
        <v>2294</v>
      </c>
      <c r="CW8" t="s">
        <v>2295</v>
      </c>
      <c r="CX8" t="s">
        <v>2296</v>
      </c>
      <c r="CZ8" t="s">
        <v>2297</v>
      </c>
      <c r="DB8" t="s">
        <v>2298</v>
      </c>
      <c r="DD8" t="s">
        <v>2299</v>
      </c>
      <c r="DE8" t="s">
        <v>2300</v>
      </c>
      <c r="DF8" t="s">
        <v>2301</v>
      </c>
      <c r="DH8" t="s">
        <v>2302</v>
      </c>
      <c r="DI8" t="s">
        <v>2303</v>
      </c>
      <c r="DK8" t="s">
        <v>2304</v>
      </c>
      <c r="DL8" t="s">
        <v>2305</v>
      </c>
      <c r="DQ8" t="s">
        <v>2306</v>
      </c>
      <c r="DR8" t="s">
        <v>2307</v>
      </c>
      <c r="DS8" t="s">
        <v>2308</v>
      </c>
      <c r="DT8" t="s">
        <v>2309</v>
      </c>
      <c r="DW8" t="s">
        <v>2310</v>
      </c>
      <c r="DZ8" t="s">
        <v>2311</v>
      </c>
      <c r="EA8" t="s">
        <v>2312</v>
      </c>
      <c r="EB8" t="s">
        <v>2313</v>
      </c>
      <c r="EC8" t="s">
        <v>2314</v>
      </c>
      <c r="ED8" t="s">
        <v>2315</v>
      </c>
      <c r="EE8" t="s">
        <v>2316</v>
      </c>
      <c r="EI8" t="s">
        <v>2317</v>
      </c>
      <c r="EJ8" t="s">
        <v>2318</v>
      </c>
      <c r="EK8" t="s">
        <v>2319</v>
      </c>
      <c r="EL8" t="s">
        <v>2320</v>
      </c>
      <c r="EN8" t="s">
        <v>2321</v>
      </c>
      <c r="EQ8" t="s">
        <v>2322</v>
      </c>
      <c r="ER8" t="s">
        <v>2323</v>
      </c>
      <c r="EU8" t="s">
        <v>2324</v>
      </c>
      <c r="EV8" t="s">
        <v>2325</v>
      </c>
      <c r="EW8" t="s">
        <v>2326</v>
      </c>
      <c r="EX8" t="s">
        <v>2327</v>
      </c>
      <c r="EY8" t="s">
        <v>2328</v>
      </c>
      <c r="EZ8" t="s">
        <v>2329</v>
      </c>
      <c r="FA8" t="s">
        <v>2330</v>
      </c>
      <c r="FD8" t="s">
        <v>2331</v>
      </c>
      <c r="FG8" t="s">
        <v>2332</v>
      </c>
      <c r="FH8" t="s">
        <v>2333</v>
      </c>
      <c r="FI8" t="s">
        <v>2334</v>
      </c>
      <c r="FJ8" t="s">
        <v>2335</v>
      </c>
      <c r="FK8" t="s">
        <v>2336</v>
      </c>
      <c r="FL8" t="s">
        <v>2337</v>
      </c>
      <c r="FM8" t="s">
        <v>2338</v>
      </c>
      <c r="FN8" t="s">
        <v>2339</v>
      </c>
      <c r="FQ8" t="s">
        <v>2340</v>
      </c>
      <c r="FR8" t="s">
        <v>2341</v>
      </c>
      <c r="FS8" t="s">
        <v>2342</v>
      </c>
      <c r="FW8" t="s">
        <v>2343</v>
      </c>
      <c r="FX8" t="s">
        <v>2344</v>
      </c>
      <c r="FY8" t="s">
        <v>2345</v>
      </c>
      <c r="FZ8" t="s">
        <v>2346</v>
      </c>
      <c r="GA8" t="s">
        <v>2347</v>
      </c>
      <c r="GB8" t="s">
        <v>2348</v>
      </c>
      <c r="GC8" t="s">
        <v>2349</v>
      </c>
      <c r="GD8" t="s">
        <v>2350</v>
      </c>
      <c r="GE8" t="s">
        <v>2351</v>
      </c>
      <c r="GF8" t="s">
        <v>2352</v>
      </c>
      <c r="GH8" t="s">
        <v>2353</v>
      </c>
      <c r="GI8" t="s">
        <v>2354</v>
      </c>
      <c r="GN8" t="s">
        <v>2355</v>
      </c>
      <c r="GO8" t="s">
        <v>2356</v>
      </c>
      <c r="GP8" t="s">
        <v>2357</v>
      </c>
      <c r="GQ8" t="s">
        <v>2358</v>
      </c>
      <c r="GR8" t="s">
        <v>2359</v>
      </c>
      <c r="GS8" t="s">
        <v>2360</v>
      </c>
      <c r="GU8" t="s">
        <v>2361</v>
      </c>
      <c r="GV8" t="s">
        <v>2362</v>
      </c>
      <c r="GW8" t="s">
        <v>2363</v>
      </c>
      <c r="GZ8" t="s">
        <v>2364</v>
      </c>
      <c r="HA8" t="s">
        <v>2365</v>
      </c>
      <c r="HB8" t="s">
        <v>2366</v>
      </c>
      <c r="HE8" t="s">
        <v>2367</v>
      </c>
      <c r="HF8" t="s">
        <v>2368</v>
      </c>
      <c r="HG8" t="s">
        <v>2369</v>
      </c>
      <c r="HI8" t="s">
        <v>2370</v>
      </c>
      <c r="HJ8" t="s">
        <v>2371</v>
      </c>
      <c r="HK8" t="s">
        <v>2372</v>
      </c>
      <c r="HL8" t="s">
        <v>2373</v>
      </c>
      <c r="HO8" t="s">
        <v>2374</v>
      </c>
      <c r="HP8" t="s">
        <v>2375</v>
      </c>
      <c r="HQ8" t="s">
        <v>2376</v>
      </c>
      <c r="HS8" t="s">
        <v>2377</v>
      </c>
      <c r="HT8" t="s">
        <v>2378</v>
      </c>
      <c r="HU8" t="s">
        <v>2379</v>
      </c>
      <c r="HV8" t="s">
        <v>2380</v>
      </c>
      <c r="HX8" t="s">
        <v>2381</v>
      </c>
      <c r="HZ8" t="s">
        <v>2382</v>
      </c>
      <c r="IA8" t="s">
        <v>2383</v>
      </c>
      <c r="IC8" t="s">
        <v>2384</v>
      </c>
      <c r="IE8" t="s">
        <v>2385</v>
      </c>
      <c r="II8" t="s">
        <v>2386</v>
      </c>
      <c r="IM8" t="s">
        <v>2387</v>
      </c>
      <c r="IN8" t="s">
        <v>2388</v>
      </c>
      <c r="IO8" t="s">
        <v>2389</v>
      </c>
      <c r="IP8" t="s">
        <v>2390</v>
      </c>
      <c r="IU8" t="s">
        <v>2391</v>
      </c>
      <c r="IV8" t="s">
        <v>2392</v>
      </c>
      <c r="IX8" t="s">
        <v>2393</v>
      </c>
      <c r="IZ8" t="s">
        <v>2394</v>
      </c>
      <c r="JD8" t="s">
        <v>2395</v>
      </c>
      <c r="JG8" t="s">
        <v>2396</v>
      </c>
      <c r="JI8" t="s">
        <v>2397</v>
      </c>
      <c r="JJ8" t="s">
        <v>2398</v>
      </c>
      <c r="JM8" t="s">
        <v>2399</v>
      </c>
      <c r="JN8" t="s">
        <v>2400</v>
      </c>
      <c r="JP8" t="s">
        <v>2401</v>
      </c>
      <c r="JR8" t="s">
        <v>2402</v>
      </c>
      <c r="JS8" t="s">
        <v>2403</v>
      </c>
      <c r="JV8" t="s">
        <v>2404</v>
      </c>
      <c r="JW8" t="s">
        <v>2405</v>
      </c>
      <c r="JX8" t="s">
        <v>2406</v>
      </c>
      <c r="JY8" t="s">
        <v>2407</v>
      </c>
      <c r="KA8" t="s">
        <v>2408</v>
      </c>
      <c r="KC8" t="s">
        <v>2409</v>
      </c>
      <c r="KD8" t="s">
        <v>2410</v>
      </c>
      <c r="KE8" t="s">
        <v>2411</v>
      </c>
      <c r="KF8" t="s">
        <v>2412</v>
      </c>
      <c r="KG8" t="s">
        <v>2413</v>
      </c>
      <c r="KH8" t="s">
        <v>2414</v>
      </c>
      <c r="KI8" t="s">
        <v>2415</v>
      </c>
      <c r="KJ8" t="s">
        <v>2416</v>
      </c>
      <c r="KL8" t="s">
        <v>2417</v>
      </c>
      <c r="KN8" t="s">
        <v>2418</v>
      </c>
      <c r="KO8" t="s">
        <v>2419</v>
      </c>
      <c r="KP8" t="s">
        <v>2420</v>
      </c>
      <c r="KQ8" t="s">
        <v>2421</v>
      </c>
      <c r="KR8" t="s">
        <v>2422</v>
      </c>
      <c r="KT8" t="s">
        <v>2423</v>
      </c>
      <c r="KX8" t="s">
        <v>2424</v>
      </c>
      <c r="KY8" t="s">
        <v>2425</v>
      </c>
      <c r="KZ8" t="s">
        <v>2426</v>
      </c>
      <c r="LA8" t="s">
        <v>2427</v>
      </c>
      <c r="LB8" t="s">
        <v>2428</v>
      </c>
      <c r="LC8" t="s">
        <v>2429</v>
      </c>
      <c r="LD8" t="s">
        <v>2430</v>
      </c>
      <c r="LE8" t="s">
        <v>2431</v>
      </c>
      <c r="LG8" t="s">
        <v>2432</v>
      </c>
      <c r="LH8" t="s">
        <v>2433</v>
      </c>
      <c r="LI8" t="s">
        <v>2434</v>
      </c>
      <c r="LJ8" t="s">
        <v>2435</v>
      </c>
      <c r="LK8" t="s">
        <v>2436</v>
      </c>
      <c r="LL8" t="s">
        <v>2437</v>
      </c>
      <c r="LM8" t="s">
        <v>2438</v>
      </c>
      <c r="LN8" t="s">
        <v>2439</v>
      </c>
      <c r="LP8" t="s">
        <v>2440</v>
      </c>
      <c r="LS8" t="s">
        <v>2441</v>
      </c>
      <c r="LV8" t="s">
        <v>2442</v>
      </c>
      <c r="LW8" t="s">
        <v>2443</v>
      </c>
      <c r="LX8" t="s">
        <v>2444</v>
      </c>
      <c r="LY8" t="s">
        <v>2445</v>
      </c>
      <c r="LZ8" t="s">
        <v>2446</v>
      </c>
      <c r="MA8" t="s">
        <v>2447</v>
      </c>
      <c r="MB8" t="s">
        <v>2448</v>
      </c>
      <c r="MC8" t="s">
        <v>2449</v>
      </c>
      <c r="MJ8" s="11" t="s">
        <v>2450</v>
      </c>
      <c r="MP8" t="s">
        <v>2451</v>
      </c>
      <c r="MT8" t="s">
        <v>2452</v>
      </c>
      <c r="MV8" t="s">
        <v>2453</v>
      </c>
      <c r="MW8" t="s">
        <v>2454</v>
      </c>
      <c r="MY8" t="s">
        <v>2455</v>
      </c>
      <c r="MZ8" t="s">
        <v>2456</v>
      </c>
      <c r="NA8" t="s">
        <v>2457</v>
      </c>
      <c r="NB8" t="s">
        <v>2458</v>
      </c>
      <c r="NC8" t="s">
        <v>2459</v>
      </c>
    </row>
    <row r="9" spans="2:365">
      <c r="B9" t="s">
        <v>21</v>
      </c>
      <c r="C9" t="s">
        <v>2460</v>
      </c>
      <c r="D9" t="s">
        <v>2461</v>
      </c>
      <c r="E9" t="s">
        <v>52</v>
      </c>
      <c r="F9" t="s">
        <v>64</v>
      </c>
      <c r="G9" t="s">
        <v>75</v>
      </c>
      <c r="H9" t="s">
        <v>87</v>
      </c>
      <c r="I9" t="s">
        <v>101</v>
      </c>
      <c r="J9" t="s">
        <v>110</v>
      </c>
      <c r="K9" t="s">
        <v>2462</v>
      </c>
      <c r="L9" t="s">
        <v>123</v>
      </c>
      <c r="M9" t="s">
        <v>136</v>
      </c>
      <c r="N9" t="s">
        <v>147</v>
      </c>
      <c r="O9" t="s">
        <v>163</v>
      </c>
      <c r="P9" t="s">
        <v>172</v>
      </c>
      <c r="Q9" t="s">
        <v>183</v>
      </c>
      <c r="R9" t="s">
        <v>199</v>
      </c>
      <c r="S9" t="s">
        <v>216</v>
      </c>
      <c r="T9" t="s">
        <v>229</v>
      </c>
      <c r="U9" t="s">
        <v>242</v>
      </c>
      <c r="V9" t="s">
        <v>261</v>
      </c>
      <c r="W9" t="s">
        <v>2463</v>
      </c>
      <c r="X9" t="s">
        <v>2464</v>
      </c>
      <c r="Y9" t="s">
        <v>278</v>
      </c>
      <c r="Z9" t="s">
        <v>299</v>
      </c>
      <c r="AA9" t="s">
        <v>308</v>
      </c>
      <c r="AC9" t="s">
        <v>331</v>
      </c>
      <c r="AD9" t="s">
        <v>341</v>
      </c>
      <c r="AE9" t="s">
        <v>355</v>
      </c>
      <c r="AG9" t="s">
        <v>368</v>
      </c>
      <c r="AH9" t="s">
        <v>2465</v>
      </c>
      <c r="AK9" t="s">
        <v>2466</v>
      </c>
      <c r="AL9" t="s">
        <v>2467</v>
      </c>
      <c r="AN9" t="s">
        <v>2468</v>
      </c>
      <c r="AO9" t="s">
        <v>2469</v>
      </c>
      <c r="AP9" t="s">
        <v>2470</v>
      </c>
      <c r="AQ9" t="s">
        <v>2471</v>
      </c>
      <c r="AR9" t="s">
        <v>2472</v>
      </c>
      <c r="AS9" t="s">
        <v>2473</v>
      </c>
      <c r="AT9" t="s">
        <v>2474</v>
      </c>
      <c r="AU9" t="s">
        <v>2475</v>
      </c>
      <c r="AW9" t="s">
        <v>2476</v>
      </c>
      <c r="AX9" t="s">
        <v>2477</v>
      </c>
      <c r="AZ9" t="s">
        <v>2478</v>
      </c>
      <c r="BC9" t="s">
        <v>2479</v>
      </c>
      <c r="BD9" t="s">
        <v>2480</v>
      </c>
      <c r="BE9" t="s">
        <v>2481</v>
      </c>
      <c r="BF9" t="s">
        <v>2482</v>
      </c>
      <c r="BG9" t="s">
        <v>2483</v>
      </c>
      <c r="BH9" t="s">
        <v>2484</v>
      </c>
      <c r="BI9" t="s">
        <v>2485</v>
      </c>
      <c r="BK9" t="s">
        <v>2486</v>
      </c>
      <c r="BL9" t="s">
        <v>2487</v>
      </c>
      <c r="BM9" t="s">
        <v>2488</v>
      </c>
      <c r="BN9" t="s">
        <v>2489</v>
      </c>
      <c r="BP9" t="s">
        <v>2490</v>
      </c>
      <c r="BR9" t="s">
        <v>2491</v>
      </c>
      <c r="BT9" t="s">
        <v>2492</v>
      </c>
      <c r="BU9" t="s">
        <v>2493</v>
      </c>
      <c r="CH9" t="s">
        <v>2494</v>
      </c>
      <c r="CI9" t="s">
        <v>2495</v>
      </c>
      <c r="CP9" t="s">
        <v>2496</v>
      </c>
      <c r="CQ9" t="s">
        <v>2497</v>
      </c>
      <c r="CR9" t="s">
        <v>2498</v>
      </c>
      <c r="CS9" t="s">
        <v>2499</v>
      </c>
      <c r="CT9" t="s">
        <v>2500</v>
      </c>
      <c r="CU9" t="s">
        <v>2501</v>
      </c>
      <c r="CV9" t="s">
        <v>2502</v>
      </c>
      <c r="CW9" t="s">
        <v>2503</v>
      </c>
      <c r="CX9" t="s">
        <v>2504</v>
      </c>
      <c r="CZ9" t="s">
        <v>2505</v>
      </c>
      <c r="DB9" t="s">
        <v>2506</v>
      </c>
      <c r="DD9" t="s">
        <v>2507</v>
      </c>
      <c r="DF9" t="s">
        <v>2508</v>
      </c>
      <c r="DH9" t="s">
        <v>2509</v>
      </c>
      <c r="DL9" t="s">
        <v>2510</v>
      </c>
      <c r="DQ9" t="s">
        <v>2511</v>
      </c>
      <c r="DR9" t="s">
        <v>2512</v>
      </c>
      <c r="DS9" t="s">
        <v>2513</v>
      </c>
      <c r="DW9" t="s">
        <v>2514</v>
      </c>
      <c r="DZ9" t="s">
        <v>2515</v>
      </c>
      <c r="EA9" t="s">
        <v>2516</v>
      </c>
      <c r="EB9" t="s">
        <v>2517</v>
      </c>
      <c r="EI9" t="s">
        <v>2518</v>
      </c>
      <c r="EK9" t="s">
        <v>2519</v>
      </c>
      <c r="EL9" t="s">
        <v>2520</v>
      </c>
      <c r="ER9" t="s">
        <v>2521</v>
      </c>
      <c r="EU9" t="s">
        <v>2522</v>
      </c>
      <c r="EV9" t="s">
        <v>2523</v>
      </c>
      <c r="EW9" t="s">
        <v>2524</v>
      </c>
      <c r="EX9" t="s">
        <v>2525</v>
      </c>
      <c r="EZ9" t="s">
        <v>2526</v>
      </c>
      <c r="FA9" t="s">
        <v>2527</v>
      </c>
      <c r="FD9" t="s">
        <v>2528</v>
      </c>
      <c r="FG9" t="s">
        <v>2529</v>
      </c>
      <c r="FH9" t="s">
        <v>2530</v>
      </c>
      <c r="FI9" t="s">
        <v>2531</v>
      </c>
      <c r="FJ9" t="s">
        <v>2532</v>
      </c>
      <c r="FK9" t="s">
        <v>2533</v>
      </c>
      <c r="FL9" t="s">
        <v>2534</v>
      </c>
      <c r="FM9" t="s">
        <v>2535</v>
      </c>
      <c r="FN9" t="s">
        <v>2536</v>
      </c>
      <c r="FQ9" t="s">
        <v>2537</v>
      </c>
      <c r="FR9" t="s">
        <v>2538</v>
      </c>
      <c r="FS9" t="s">
        <v>2539</v>
      </c>
      <c r="FW9" t="s">
        <v>2540</v>
      </c>
      <c r="FX9" t="s">
        <v>2541</v>
      </c>
      <c r="FY9" t="s">
        <v>2542</v>
      </c>
      <c r="GA9" t="s">
        <v>2543</v>
      </c>
      <c r="GB9" t="s">
        <v>2544</v>
      </c>
      <c r="GC9" t="s">
        <v>2545</v>
      </c>
      <c r="GD9" t="s">
        <v>2546</v>
      </c>
      <c r="GE9" t="s">
        <v>2547</v>
      </c>
      <c r="GF9" t="s">
        <v>2548</v>
      </c>
      <c r="GH9" t="s">
        <v>2549</v>
      </c>
      <c r="GI9" t="s">
        <v>2550</v>
      </c>
      <c r="GN9" t="s">
        <v>2551</v>
      </c>
      <c r="GO9" t="s">
        <v>2552</v>
      </c>
      <c r="GP9" t="s">
        <v>2553</v>
      </c>
      <c r="GQ9" t="s">
        <v>2554</v>
      </c>
      <c r="GR9" t="s">
        <v>2555</v>
      </c>
      <c r="GS9" t="s">
        <v>2556</v>
      </c>
      <c r="GU9" t="s">
        <v>2557</v>
      </c>
      <c r="GV9" t="s">
        <v>2558</v>
      </c>
      <c r="GW9" t="s">
        <v>2559</v>
      </c>
      <c r="HA9" t="s">
        <v>2560</v>
      </c>
      <c r="HB9" t="s">
        <v>2561</v>
      </c>
      <c r="HE9" t="s">
        <v>2562</v>
      </c>
      <c r="HF9" t="s">
        <v>2563</v>
      </c>
      <c r="HG9" t="s">
        <v>2564</v>
      </c>
      <c r="HI9" t="s">
        <v>2565</v>
      </c>
      <c r="HJ9" t="s">
        <v>2566</v>
      </c>
      <c r="HK9" t="s">
        <v>2567</v>
      </c>
      <c r="HL9" t="s">
        <v>2568</v>
      </c>
      <c r="HO9" t="s">
        <v>2569</v>
      </c>
      <c r="HP9" t="s">
        <v>2570</v>
      </c>
      <c r="HQ9" t="s">
        <v>2571</v>
      </c>
      <c r="HS9" t="s">
        <v>2572</v>
      </c>
      <c r="HT9" t="s">
        <v>2573</v>
      </c>
      <c r="HU9" t="s">
        <v>2574</v>
      </c>
      <c r="HV9" t="s">
        <v>2575</v>
      </c>
      <c r="IA9" t="s">
        <v>2576</v>
      </c>
      <c r="IC9" t="s">
        <v>2577</v>
      </c>
      <c r="IE9" t="s">
        <v>2578</v>
      </c>
      <c r="II9" t="s">
        <v>2579</v>
      </c>
      <c r="IM9" t="s">
        <v>2580</v>
      </c>
      <c r="IN9" t="s">
        <v>2581</v>
      </c>
      <c r="IO9" t="s">
        <v>2582</v>
      </c>
      <c r="IV9" t="s">
        <v>2583</v>
      </c>
      <c r="IX9" t="s">
        <v>2584</v>
      </c>
      <c r="JD9" t="s">
        <v>2585</v>
      </c>
      <c r="JI9" t="s">
        <v>2586</v>
      </c>
      <c r="JM9" t="s">
        <v>2587</v>
      </c>
      <c r="JN9" t="s">
        <v>2588</v>
      </c>
      <c r="JP9" t="s">
        <v>2589</v>
      </c>
      <c r="JS9" t="s">
        <v>2590</v>
      </c>
      <c r="JV9" t="s">
        <v>2591</v>
      </c>
      <c r="JW9" t="s">
        <v>2592</v>
      </c>
      <c r="JX9" t="s">
        <v>2593</v>
      </c>
      <c r="JY9" t="s">
        <v>2594</v>
      </c>
      <c r="KA9" t="s">
        <v>2595</v>
      </c>
      <c r="KC9" t="s">
        <v>2596</v>
      </c>
      <c r="KD9" t="s">
        <v>2597</v>
      </c>
      <c r="KE9" t="s">
        <v>2598</v>
      </c>
      <c r="KF9" t="s">
        <v>2599</v>
      </c>
      <c r="KG9" t="s">
        <v>2600</v>
      </c>
      <c r="KH9" t="s">
        <v>2601</v>
      </c>
      <c r="KI9" t="s">
        <v>2602</v>
      </c>
      <c r="KJ9" t="s">
        <v>2603</v>
      </c>
      <c r="KL9" t="s">
        <v>2604</v>
      </c>
      <c r="KN9" t="s">
        <v>2605</v>
      </c>
      <c r="KO9" t="s">
        <v>2606</v>
      </c>
      <c r="KP9" t="s">
        <v>2607</v>
      </c>
      <c r="KQ9" t="s">
        <v>2608</v>
      </c>
      <c r="KR9" t="s">
        <v>2609</v>
      </c>
      <c r="KT9" t="s">
        <v>2610</v>
      </c>
      <c r="KX9" t="s">
        <v>2611</v>
      </c>
      <c r="KY9" t="s">
        <v>2612</v>
      </c>
      <c r="KZ9" t="s">
        <v>2613</v>
      </c>
      <c r="LB9" t="s">
        <v>2614</v>
      </c>
      <c r="LC9" t="s">
        <v>2615</v>
      </c>
      <c r="LE9" t="s">
        <v>2616</v>
      </c>
      <c r="LG9" t="s">
        <v>2617</v>
      </c>
      <c r="LH9" t="s">
        <v>2618</v>
      </c>
      <c r="LI9" t="s">
        <v>2619</v>
      </c>
      <c r="LJ9" t="s">
        <v>2620</v>
      </c>
      <c r="LK9" t="s">
        <v>2621</v>
      </c>
      <c r="LL9" t="s">
        <v>2622</v>
      </c>
      <c r="LM9" t="s">
        <v>2623</v>
      </c>
      <c r="LP9" t="s">
        <v>2624</v>
      </c>
      <c r="LX9" t="s">
        <v>2625</v>
      </c>
      <c r="LZ9" t="s">
        <v>2626</v>
      </c>
      <c r="MA9" t="s">
        <v>2627</v>
      </c>
      <c r="MB9" t="s">
        <v>2628</v>
      </c>
      <c r="MP9" t="s">
        <v>2629</v>
      </c>
      <c r="MV9" t="s">
        <v>2630</v>
      </c>
      <c r="MW9" t="s">
        <v>2631</v>
      </c>
      <c r="MY9" t="s">
        <v>2632</v>
      </c>
      <c r="MZ9" t="s">
        <v>2633</v>
      </c>
      <c r="NA9" t="s">
        <v>2634</v>
      </c>
    </row>
    <row r="10" spans="2:365">
      <c r="B10" t="s">
        <v>22</v>
      </c>
      <c r="C10" t="s">
        <v>2635</v>
      </c>
      <c r="D10" t="s">
        <v>2636</v>
      </c>
      <c r="E10" t="s">
        <v>53</v>
      </c>
      <c r="F10" t="s">
        <v>65</v>
      </c>
      <c r="G10" t="s">
        <v>76</v>
      </c>
      <c r="H10" t="s">
        <v>88</v>
      </c>
      <c r="I10" t="s">
        <v>102</v>
      </c>
      <c r="J10" t="s">
        <v>111</v>
      </c>
      <c r="K10" t="s">
        <v>2637</v>
      </c>
      <c r="L10" t="s">
        <v>124</v>
      </c>
      <c r="M10" t="s">
        <v>137</v>
      </c>
      <c r="N10" t="s">
        <v>148</v>
      </c>
      <c r="O10" t="s">
        <v>164</v>
      </c>
      <c r="P10" t="s">
        <v>173</v>
      </c>
      <c r="Q10" t="s">
        <v>184</v>
      </c>
      <c r="R10" t="s">
        <v>200</v>
      </c>
      <c r="S10" t="s">
        <v>217</v>
      </c>
      <c r="T10" t="s">
        <v>230</v>
      </c>
      <c r="U10" t="s">
        <v>243</v>
      </c>
      <c r="V10" t="s">
        <v>262</v>
      </c>
      <c r="W10" t="s">
        <v>2638</v>
      </c>
      <c r="X10" t="s">
        <v>2639</v>
      </c>
      <c r="Y10" t="s">
        <v>279</v>
      </c>
      <c r="Z10" t="s">
        <v>300</v>
      </c>
      <c r="AA10" t="s">
        <v>309</v>
      </c>
      <c r="AC10" t="s">
        <v>332</v>
      </c>
      <c r="AD10" t="s">
        <v>342</v>
      </c>
      <c r="AG10" t="s">
        <v>369</v>
      </c>
      <c r="AH10" t="s">
        <v>2640</v>
      </c>
      <c r="AK10" t="s">
        <v>2641</v>
      </c>
      <c r="AL10" t="s">
        <v>2642</v>
      </c>
      <c r="AN10" t="s">
        <v>2643</v>
      </c>
      <c r="AO10" t="s">
        <v>2644</v>
      </c>
      <c r="AP10" t="s">
        <v>2645</v>
      </c>
      <c r="AQ10" t="s">
        <v>2646</v>
      </c>
      <c r="AR10" t="s">
        <v>2647</v>
      </c>
      <c r="AS10" t="s">
        <v>2648</v>
      </c>
      <c r="AT10" t="s">
        <v>2649</v>
      </c>
      <c r="AU10" t="s">
        <v>2650</v>
      </c>
      <c r="AW10" t="s">
        <v>2651</v>
      </c>
      <c r="AX10" t="s">
        <v>2652</v>
      </c>
      <c r="AZ10" t="s">
        <v>2653</v>
      </c>
      <c r="BC10" t="s">
        <v>2654</v>
      </c>
      <c r="BD10" t="s">
        <v>2655</v>
      </c>
      <c r="BE10" t="s">
        <v>2656</v>
      </c>
      <c r="BF10" t="s">
        <v>2657</v>
      </c>
      <c r="BG10" t="s">
        <v>2658</v>
      </c>
      <c r="BH10" t="s">
        <v>2659</v>
      </c>
      <c r="BI10" t="s">
        <v>2660</v>
      </c>
      <c r="BK10" t="s">
        <v>2661</v>
      </c>
      <c r="BM10" t="s">
        <v>2662</v>
      </c>
      <c r="BN10" t="s">
        <v>2663</v>
      </c>
      <c r="BP10" t="s">
        <v>2664</v>
      </c>
      <c r="BR10" t="s">
        <v>2665</v>
      </c>
      <c r="BT10" t="s">
        <v>2666</v>
      </c>
      <c r="BU10" t="s">
        <v>2667</v>
      </c>
      <c r="CH10" t="s">
        <v>2668</v>
      </c>
      <c r="CI10" t="s">
        <v>2669</v>
      </c>
      <c r="CQ10" t="s">
        <v>2670</v>
      </c>
      <c r="CR10" t="s">
        <v>2671</v>
      </c>
      <c r="CS10" t="s">
        <v>2672</v>
      </c>
      <c r="CV10" t="s">
        <v>2673</v>
      </c>
      <c r="CW10" t="s">
        <v>2674</v>
      </c>
      <c r="CX10" t="s">
        <v>2675</v>
      </c>
      <c r="CZ10" t="s">
        <v>2676</v>
      </c>
      <c r="DB10" t="s">
        <v>2677</v>
      </c>
      <c r="DD10" t="s">
        <v>2678</v>
      </c>
      <c r="DF10" t="s">
        <v>2679</v>
      </c>
      <c r="DH10" t="s">
        <v>2680</v>
      </c>
      <c r="DL10" t="s">
        <v>2681</v>
      </c>
      <c r="DQ10" t="s">
        <v>2682</v>
      </c>
      <c r="DR10" t="s">
        <v>2683</v>
      </c>
      <c r="DS10" t="s">
        <v>2684</v>
      </c>
      <c r="DW10" t="s">
        <v>2685</v>
      </c>
      <c r="DZ10" t="s">
        <v>2686</v>
      </c>
      <c r="EA10" t="s">
        <v>2687</v>
      </c>
      <c r="EB10" t="s">
        <v>2688</v>
      </c>
      <c r="EI10" t="s">
        <v>2689</v>
      </c>
      <c r="ER10" t="s">
        <v>2690</v>
      </c>
      <c r="EU10" t="s">
        <v>2691</v>
      </c>
      <c r="EV10" t="s">
        <v>2692</v>
      </c>
      <c r="EW10" t="s">
        <v>2693</v>
      </c>
      <c r="EX10" t="s">
        <v>2694</v>
      </c>
      <c r="EZ10" t="s">
        <v>2695</v>
      </c>
      <c r="FA10" t="s">
        <v>2696</v>
      </c>
      <c r="FD10" t="s">
        <v>2697</v>
      </c>
      <c r="FG10" t="s">
        <v>2698</v>
      </c>
      <c r="FH10" t="s">
        <v>2699</v>
      </c>
      <c r="FI10" t="s">
        <v>2700</v>
      </c>
      <c r="FJ10" t="s">
        <v>2701</v>
      </c>
      <c r="FK10" t="s">
        <v>2702</v>
      </c>
      <c r="FL10" t="s">
        <v>2703</v>
      </c>
      <c r="FM10" t="s">
        <v>2704</v>
      </c>
      <c r="FQ10" t="s">
        <v>2705</v>
      </c>
      <c r="FR10" t="s">
        <v>2706</v>
      </c>
      <c r="FS10" t="s">
        <v>2707</v>
      </c>
      <c r="FW10" t="s">
        <v>2708</v>
      </c>
      <c r="FX10" t="s">
        <v>2709</v>
      </c>
      <c r="GA10" t="s">
        <v>2710</v>
      </c>
      <c r="GB10" t="s">
        <v>2711</v>
      </c>
      <c r="GC10" t="s">
        <v>2712</v>
      </c>
      <c r="GD10" t="s">
        <v>2713</v>
      </c>
      <c r="GE10" t="s">
        <v>2714</v>
      </c>
      <c r="GF10" t="s">
        <v>2715</v>
      </c>
      <c r="GH10" t="s">
        <v>2716</v>
      </c>
      <c r="GI10" t="s">
        <v>2717</v>
      </c>
      <c r="GN10" t="s">
        <v>2718</v>
      </c>
      <c r="GO10" t="s">
        <v>2719</v>
      </c>
      <c r="GP10" t="s">
        <v>2720</v>
      </c>
      <c r="GQ10" t="s">
        <v>2721</v>
      </c>
      <c r="GR10" t="s">
        <v>2722</v>
      </c>
      <c r="GS10" t="s">
        <v>2723</v>
      </c>
      <c r="GV10" t="s">
        <v>2724</v>
      </c>
      <c r="GW10" t="s">
        <v>2725</v>
      </c>
      <c r="HB10" t="s">
        <v>2726</v>
      </c>
      <c r="HF10" t="s">
        <v>2727</v>
      </c>
      <c r="HG10" t="s">
        <v>2728</v>
      </c>
      <c r="HI10" t="s">
        <v>2729</v>
      </c>
      <c r="HJ10" t="s">
        <v>2730</v>
      </c>
      <c r="HK10" t="s">
        <v>2731</v>
      </c>
      <c r="HL10" t="s">
        <v>2732</v>
      </c>
      <c r="HO10" t="s">
        <v>2733</v>
      </c>
      <c r="HP10" t="s">
        <v>2734</v>
      </c>
      <c r="HQ10" t="s">
        <v>2735</v>
      </c>
      <c r="HT10" t="s">
        <v>2736</v>
      </c>
      <c r="HU10" t="s">
        <v>2737</v>
      </c>
      <c r="HV10" t="s">
        <v>2738</v>
      </c>
      <c r="IA10" t="s">
        <v>2739</v>
      </c>
      <c r="IM10" t="s">
        <v>2740</v>
      </c>
      <c r="IN10" t="s">
        <v>2741</v>
      </c>
      <c r="IO10" t="s">
        <v>2742</v>
      </c>
      <c r="IV10" t="s">
        <v>2743</v>
      </c>
      <c r="IX10" t="s">
        <v>2744</v>
      </c>
      <c r="JD10" t="s">
        <v>2745</v>
      </c>
      <c r="JI10" t="s">
        <v>2746</v>
      </c>
      <c r="JM10" t="s">
        <v>2747</v>
      </c>
      <c r="JN10" t="s">
        <v>2748</v>
      </c>
      <c r="JP10" t="s">
        <v>2749</v>
      </c>
      <c r="JV10" t="s">
        <v>2750</v>
      </c>
      <c r="JW10" t="s">
        <v>2751</v>
      </c>
      <c r="JX10" t="s">
        <v>2752</v>
      </c>
      <c r="JY10" t="s">
        <v>2753</v>
      </c>
      <c r="KA10" t="s">
        <v>2754</v>
      </c>
      <c r="KD10" t="s">
        <v>2755</v>
      </c>
      <c r="KF10" t="s">
        <v>2756</v>
      </c>
      <c r="KG10" t="s">
        <v>2757</v>
      </c>
      <c r="KH10" t="s">
        <v>2758</v>
      </c>
      <c r="KI10" t="s">
        <v>2759</v>
      </c>
      <c r="KJ10" t="s">
        <v>2760</v>
      </c>
      <c r="KL10" t="s">
        <v>2761</v>
      </c>
      <c r="KN10" t="s">
        <v>2762</v>
      </c>
      <c r="KP10" t="s">
        <v>2763</v>
      </c>
      <c r="KQ10" t="s">
        <v>2764</v>
      </c>
      <c r="KT10" t="s">
        <v>2765</v>
      </c>
      <c r="KY10" t="s">
        <v>2766</v>
      </c>
      <c r="KZ10" t="s">
        <v>2767</v>
      </c>
      <c r="LB10" t="s">
        <v>2768</v>
      </c>
      <c r="LC10" t="s">
        <v>2769</v>
      </c>
      <c r="LE10" t="s">
        <v>2770</v>
      </c>
      <c r="LG10" t="s">
        <v>2771</v>
      </c>
      <c r="LH10" t="s">
        <v>2772</v>
      </c>
      <c r="LI10" t="s">
        <v>2773</v>
      </c>
      <c r="LJ10" t="s">
        <v>2774</v>
      </c>
      <c r="LK10" t="s">
        <v>2775</v>
      </c>
      <c r="LL10" t="s">
        <v>2776</v>
      </c>
      <c r="LM10" t="s">
        <v>2777</v>
      </c>
      <c r="LZ10" t="s">
        <v>2778</v>
      </c>
      <c r="MV10" t="s">
        <v>2779</v>
      </c>
      <c r="MW10" t="s">
        <v>2780</v>
      </c>
      <c r="MY10" t="s">
        <v>2781</v>
      </c>
      <c r="NA10" t="s">
        <v>2782</v>
      </c>
    </row>
    <row r="11" spans="2:365">
      <c r="B11" t="s">
        <v>23</v>
      </c>
      <c r="C11" t="s">
        <v>2783</v>
      </c>
      <c r="D11" t="s">
        <v>2784</v>
      </c>
      <c r="E11" t="s">
        <v>54</v>
      </c>
      <c r="F11" t="s">
        <v>66</v>
      </c>
      <c r="G11" t="s">
        <v>77</v>
      </c>
      <c r="H11" t="s">
        <v>89</v>
      </c>
      <c r="J11" t="s">
        <v>112</v>
      </c>
      <c r="K11" t="s">
        <v>2785</v>
      </c>
      <c r="L11" t="s">
        <v>125</v>
      </c>
      <c r="M11" t="s">
        <v>138</v>
      </c>
      <c r="N11" t="s">
        <v>149</v>
      </c>
      <c r="P11" t="s">
        <v>174</v>
      </c>
      <c r="Q11" t="s">
        <v>185</v>
      </c>
      <c r="R11" t="s">
        <v>201</v>
      </c>
      <c r="S11" t="s">
        <v>218</v>
      </c>
      <c r="T11" t="s">
        <v>231</v>
      </c>
      <c r="U11" t="s">
        <v>244</v>
      </c>
      <c r="V11" t="s">
        <v>263</v>
      </c>
      <c r="W11" t="s">
        <v>2786</v>
      </c>
      <c r="X11" t="s">
        <v>2787</v>
      </c>
      <c r="Y11" t="s">
        <v>280</v>
      </c>
      <c r="AA11" t="s">
        <v>310</v>
      </c>
      <c r="AC11" t="s">
        <v>333</v>
      </c>
      <c r="AD11" t="s">
        <v>343</v>
      </c>
      <c r="AG11" t="s">
        <v>370</v>
      </c>
      <c r="AH11" t="s">
        <v>2788</v>
      </c>
      <c r="AK11" t="s">
        <v>2789</v>
      </c>
      <c r="AL11" t="s">
        <v>2790</v>
      </c>
      <c r="AN11" t="s">
        <v>2791</v>
      </c>
      <c r="AO11" t="s">
        <v>2792</v>
      </c>
      <c r="AP11" t="s">
        <v>2793</v>
      </c>
      <c r="AQ11" t="s">
        <v>2794</v>
      </c>
      <c r="AR11" t="s">
        <v>2795</v>
      </c>
      <c r="AS11" t="s">
        <v>2796</v>
      </c>
      <c r="AT11" t="s">
        <v>2797</v>
      </c>
      <c r="AU11" t="s">
        <v>2798</v>
      </c>
      <c r="AW11" t="s">
        <v>2799</v>
      </c>
      <c r="AX11" t="s">
        <v>2800</v>
      </c>
      <c r="AZ11" t="s">
        <v>2801</v>
      </c>
      <c r="BC11" t="s">
        <v>2802</v>
      </c>
      <c r="BD11" t="s">
        <v>2803</v>
      </c>
      <c r="BE11" t="s">
        <v>2804</v>
      </c>
      <c r="BF11" t="s">
        <v>2805</v>
      </c>
      <c r="BG11" t="s">
        <v>2806</v>
      </c>
      <c r="BK11" t="s">
        <v>2807</v>
      </c>
      <c r="BN11" t="s">
        <v>2808</v>
      </c>
      <c r="BP11" t="s">
        <v>2809</v>
      </c>
      <c r="BR11" t="s">
        <v>2810</v>
      </c>
      <c r="BT11" t="s">
        <v>2811</v>
      </c>
      <c r="BU11" t="s">
        <v>2812</v>
      </c>
      <c r="CH11" t="s">
        <v>2813</v>
      </c>
      <c r="CQ11" t="s">
        <v>2814</v>
      </c>
      <c r="CR11" t="s">
        <v>2815</v>
      </c>
      <c r="CW11" t="s">
        <v>2816</v>
      </c>
      <c r="CX11" t="s">
        <v>2817</v>
      </c>
      <c r="CZ11" t="s">
        <v>2818</v>
      </c>
      <c r="DB11" t="s">
        <v>2819</v>
      </c>
      <c r="DD11" t="s">
        <v>2820</v>
      </c>
      <c r="DF11" t="s">
        <v>2821</v>
      </c>
      <c r="DQ11" t="s">
        <v>2822</v>
      </c>
      <c r="DR11" t="s">
        <v>2823</v>
      </c>
      <c r="DS11" t="s">
        <v>2824</v>
      </c>
      <c r="EI11" t="s">
        <v>2825</v>
      </c>
      <c r="ER11" t="s">
        <v>2826</v>
      </c>
      <c r="EU11" t="s">
        <v>2827</v>
      </c>
      <c r="EV11" t="s">
        <v>2828</v>
      </c>
      <c r="EW11" t="s">
        <v>2829</v>
      </c>
      <c r="EX11" t="s">
        <v>2830</v>
      </c>
      <c r="FD11" t="s">
        <v>2831</v>
      </c>
      <c r="FG11" t="s">
        <v>2832</v>
      </c>
      <c r="FH11" t="s">
        <v>2833</v>
      </c>
      <c r="FI11" t="s">
        <v>2834</v>
      </c>
      <c r="FJ11" t="s">
        <v>2835</v>
      </c>
      <c r="FK11" t="s">
        <v>2836</v>
      </c>
      <c r="FL11" t="s">
        <v>2837</v>
      </c>
      <c r="FM11" t="s">
        <v>2838</v>
      </c>
      <c r="FQ11" t="s">
        <v>2839</v>
      </c>
      <c r="FR11" t="s">
        <v>2840</v>
      </c>
      <c r="FS11" t="s">
        <v>2841</v>
      </c>
      <c r="FW11" t="s">
        <v>2842</v>
      </c>
      <c r="FX11" t="s">
        <v>2843</v>
      </c>
      <c r="GB11" t="s">
        <v>2844</v>
      </c>
      <c r="GD11" t="s">
        <v>2845</v>
      </c>
      <c r="GE11" t="s">
        <v>2846</v>
      </c>
      <c r="GH11" t="s">
        <v>2847</v>
      </c>
      <c r="GI11" t="s">
        <v>2848</v>
      </c>
      <c r="GN11" t="s">
        <v>2849</v>
      </c>
      <c r="GP11" t="s">
        <v>2850</v>
      </c>
      <c r="GQ11" t="s">
        <v>2851</v>
      </c>
      <c r="GR11" t="s">
        <v>2852</v>
      </c>
      <c r="GS11" t="s">
        <v>2853</v>
      </c>
      <c r="GV11" t="s">
        <v>2854</v>
      </c>
      <c r="HB11" t="s">
        <v>2855</v>
      </c>
      <c r="HI11" t="s">
        <v>2856</v>
      </c>
      <c r="HJ11" t="s">
        <v>2857</v>
      </c>
      <c r="HO11" t="s">
        <v>2858</v>
      </c>
      <c r="HP11" t="s">
        <v>2859</v>
      </c>
      <c r="HQ11" t="s">
        <v>2860</v>
      </c>
      <c r="HT11" t="s">
        <v>2861</v>
      </c>
      <c r="HU11" t="s">
        <v>2862</v>
      </c>
      <c r="IM11" t="s">
        <v>2863</v>
      </c>
      <c r="IN11" t="s">
        <v>2864</v>
      </c>
      <c r="IO11" t="s">
        <v>2865</v>
      </c>
      <c r="IV11" t="s">
        <v>2866</v>
      </c>
      <c r="IX11" t="s">
        <v>2867</v>
      </c>
      <c r="JD11" t="s">
        <v>2868</v>
      </c>
      <c r="JM11" t="s">
        <v>2869</v>
      </c>
      <c r="JP11" t="s">
        <v>2870</v>
      </c>
      <c r="JV11" t="s">
        <v>2871</v>
      </c>
      <c r="JW11" t="s">
        <v>2872</v>
      </c>
      <c r="JX11" t="s">
        <v>2873</v>
      </c>
      <c r="JY11" t="s">
        <v>2874</v>
      </c>
      <c r="KA11" t="s">
        <v>2875</v>
      </c>
      <c r="KD11" t="s">
        <v>2876</v>
      </c>
      <c r="KF11" t="s">
        <v>2877</v>
      </c>
      <c r="KG11" t="s">
        <v>2878</v>
      </c>
      <c r="KH11" t="s">
        <v>2879</v>
      </c>
      <c r="KL11" t="s">
        <v>2880</v>
      </c>
      <c r="KN11" t="s">
        <v>2881</v>
      </c>
      <c r="KP11" t="s">
        <v>2882</v>
      </c>
      <c r="KQ11" t="s">
        <v>2883</v>
      </c>
      <c r="KT11" t="s">
        <v>2884</v>
      </c>
      <c r="KY11" t="s">
        <v>2885</v>
      </c>
      <c r="KZ11" t="s">
        <v>2886</v>
      </c>
      <c r="LB11" t="s">
        <v>2887</v>
      </c>
      <c r="LC11" t="s">
        <v>2888</v>
      </c>
      <c r="LE11" t="s">
        <v>2889</v>
      </c>
      <c r="LG11" t="s">
        <v>2890</v>
      </c>
      <c r="LH11" t="s">
        <v>2891</v>
      </c>
      <c r="LI11" t="s">
        <v>2892</v>
      </c>
      <c r="LJ11" t="s">
        <v>2893</v>
      </c>
      <c r="LK11" t="s">
        <v>2894</v>
      </c>
      <c r="LL11" t="s">
        <v>2895</v>
      </c>
      <c r="LM11" t="s">
        <v>2896</v>
      </c>
      <c r="MY11" t="s">
        <v>2897</v>
      </c>
      <c r="NA11" t="s">
        <v>2898</v>
      </c>
    </row>
    <row r="12" spans="2:365">
      <c r="B12" t="s">
        <v>24</v>
      </c>
      <c r="C12" t="s">
        <v>2899</v>
      </c>
      <c r="D12" t="s">
        <v>2900</v>
      </c>
      <c r="E12" t="s">
        <v>55</v>
      </c>
      <c r="F12" t="s">
        <v>67</v>
      </c>
      <c r="G12" t="s">
        <v>78</v>
      </c>
      <c r="H12" t="s">
        <v>90</v>
      </c>
      <c r="J12" t="s">
        <v>113</v>
      </c>
      <c r="K12" t="s">
        <v>2901</v>
      </c>
      <c r="L12" t="s">
        <v>126</v>
      </c>
      <c r="M12" t="s">
        <v>139</v>
      </c>
      <c r="N12" t="s">
        <v>150</v>
      </c>
      <c r="P12" t="s">
        <v>175</v>
      </c>
      <c r="Q12" t="s">
        <v>186</v>
      </c>
      <c r="R12" t="s">
        <v>202</v>
      </c>
      <c r="S12" t="s">
        <v>219</v>
      </c>
      <c r="T12" t="s">
        <v>232</v>
      </c>
      <c r="U12" t="s">
        <v>245</v>
      </c>
      <c r="V12" t="s">
        <v>264</v>
      </c>
      <c r="W12" t="s">
        <v>2902</v>
      </c>
      <c r="X12" t="s">
        <v>2903</v>
      </c>
      <c r="Y12" t="s">
        <v>281</v>
      </c>
      <c r="AA12" t="s">
        <v>311</v>
      </c>
      <c r="AC12" s="11" t="s">
        <v>334</v>
      </c>
      <c r="AD12" t="s">
        <v>344</v>
      </c>
      <c r="AG12" t="s">
        <v>371</v>
      </c>
      <c r="AH12" t="s">
        <v>2904</v>
      </c>
      <c r="AK12" t="s">
        <v>2905</v>
      </c>
      <c r="AL12" t="s">
        <v>2906</v>
      </c>
      <c r="AN12" t="s">
        <v>2907</v>
      </c>
      <c r="AO12" t="s">
        <v>2908</v>
      </c>
      <c r="AP12" t="s">
        <v>2909</v>
      </c>
      <c r="AQ12" t="s">
        <v>2910</v>
      </c>
      <c r="AR12" t="s">
        <v>2911</v>
      </c>
      <c r="AS12" t="s">
        <v>2912</v>
      </c>
      <c r="AU12" t="s">
        <v>2913</v>
      </c>
      <c r="AZ12" t="s">
        <v>2914</v>
      </c>
      <c r="BC12" t="s">
        <v>2915</v>
      </c>
      <c r="BD12" t="s">
        <v>2916</v>
      </c>
      <c r="BE12" t="s">
        <v>2917</v>
      </c>
      <c r="BF12" t="s">
        <v>2918</v>
      </c>
      <c r="BG12" t="s">
        <v>2919</v>
      </c>
      <c r="BK12" t="s">
        <v>2920</v>
      </c>
      <c r="BN12" t="s">
        <v>2921</v>
      </c>
      <c r="BP12" t="s">
        <v>2922</v>
      </c>
      <c r="BR12" t="s">
        <v>2923</v>
      </c>
      <c r="BT12" t="s">
        <v>2924</v>
      </c>
      <c r="CH12" t="s">
        <v>2925</v>
      </c>
      <c r="CQ12" t="s">
        <v>2926</v>
      </c>
      <c r="CR12" t="s">
        <v>2927</v>
      </c>
      <c r="DD12" t="s">
        <v>2928</v>
      </c>
      <c r="DQ12" t="s">
        <v>2929</v>
      </c>
      <c r="DS12" t="s">
        <v>2930</v>
      </c>
      <c r="ER12" t="s">
        <v>2931</v>
      </c>
      <c r="EU12" t="s">
        <v>2932</v>
      </c>
      <c r="EV12" t="s">
        <v>2933</v>
      </c>
      <c r="EW12" t="s">
        <v>2934</v>
      </c>
      <c r="FD12" t="s">
        <v>2935</v>
      </c>
      <c r="FG12" t="s">
        <v>2936</v>
      </c>
      <c r="FH12" t="s">
        <v>2937</v>
      </c>
      <c r="FJ12" t="s">
        <v>2938</v>
      </c>
      <c r="FK12" t="s">
        <v>2939</v>
      </c>
      <c r="FL12" t="s">
        <v>2940</v>
      </c>
      <c r="FQ12" t="s">
        <v>2941</v>
      </c>
      <c r="FR12" t="s">
        <v>2942</v>
      </c>
      <c r="FS12" t="s">
        <v>2943</v>
      </c>
      <c r="FW12" t="s">
        <v>2944</v>
      </c>
      <c r="FX12" t="s">
        <v>2945</v>
      </c>
      <c r="GB12" t="s">
        <v>2946</v>
      </c>
      <c r="GD12" t="s">
        <v>2947</v>
      </c>
      <c r="GH12" t="s">
        <v>2948</v>
      </c>
      <c r="GN12" t="s">
        <v>2949</v>
      </c>
      <c r="GS12" t="s">
        <v>2950</v>
      </c>
      <c r="GV12" t="s">
        <v>2951</v>
      </c>
      <c r="HI12" t="s">
        <v>2952</v>
      </c>
      <c r="HJ12" t="s">
        <v>2953</v>
      </c>
      <c r="HO12" t="s">
        <v>2954</v>
      </c>
      <c r="HP12" t="s">
        <v>2955</v>
      </c>
      <c r="HQ12" t="s">
        <v>2956</v>
      </c>
      <c r="HT12" t="s">
        <v>2957</v>
      </c>
      <c r="IM12" t="s">
        <v>2958</v>
      </c>
      <c r="IO12" t="s">
        <v>2959</v>
      </c>
      <c r="IV12" t="s">
        <v>2960</v>
      </c>
      <c r="IX12" t="s">
        <v>2961</v>
      </c>
      <c r="JD12" t="s">
        <v>2962</v>
      </c>
      <c r="JM12" t="s">
        <v>2963</v>
      </c>
      <c r="JV12" t="s">
        <v>2964</v>
      </c>
      <c r="JW12" t="s">
        <v>2965</v>
      </c>
      <c r="JX12" t="s">
        <v>2966</v>
      </c>
      <c r="KA12" t="s">
        <v>2967</v>
      </c>
      <c r="KF12" t="s">
        <v>2968</v>
      </c>
      <c r="KG12" t="s">
        <v>2969</v>
      </c>
      <c r="KH12" t="s">
        <v>2970</v>
      </c>
      <c r="KL12" t="s">
        <v>2971</v>
      </c>
      <c r="KQ12" t="s">
        <v>2972</v>
      </c>
      <c r="KT12" t="s">
        <v>2973</v>
      </c>
      <c r="KY12" t="s">
        <v>2974</v>
      </c>
      <c r="KZ12" t="s">
        <v>2975</v>
      </c>
      <c r="LB12" t="s">
        <v>2976</v>
      </c>
      <c r="LC12" t="s">
        <v>2977</v>
      </c>
      <c r="LE12" t="s">
        <v>2978</v>
      </c>
      <c r="LG12" t="s">
        <v>2979</v>
      </c>
      <c r="LH12" t="s">
        <v>2980</v>
      </c>
      <c r="LI12" t="s">
        <v>2981</v>
      </c>
      <c r="LJ12" t="s">
        <v>2982</v>
      </c>
      <c r="LK12" t="s">
        <v>2983</v>
      </c>
      <c r="LL12" t="s">
        <v>2984</v>
      </c>
      <c r="MY12" t="s">
        <v>2985</v>
      </c>
      <c r="NA12" t="s">
        <v>2986</v>
      </c>
    </row>
    <row r="13" spans="2:363">
      <c r="B13" t="s">
        <v>25</v>
      </c>
      <c r="C13" t="s">
        <v>2987</v>
      </c>
      <c r="D13" t="s">
        <v>2988</v>
      </c>
      <c r="E13" t="s">
        <v>56</v>
      </c>
      <c r="G13" t="s">
        <v>79</v>
      </c>
      <c r="H13" t="s">
        <v>91</v>
      </c>
      <c r="J13" t="s">
        <v>114</v>
      </c>
      <c r="K13" t="s">
        <v>2989</v>
      </c>
      <c r="L13" t="s">
        <v>127</v>
      </c>
      <c r="N13" t="s">
        <v>151</v>
      </c>
      <c r="Q13" t="s">
        <v>187</v>
      </c>
      <c r="R13" t="s">
        <v>203</v>
      </c>
      <c r="S13" t="s">
        <v>220</v>
      </c>
      <c r="T13" t="s">
        <v>7</v>
      </c>
      <c r="U13" t="s">
        <v>246</v>
      </c>
      <c r="V13" t="s">
        <v>265</v>
      </c>
      <c r="W13" t="s">
        <v>2990</v>
      </c>
      <c r="X13" t="s">
        <v>2991</v>
      </c>
      <c r="Y13" t="s">
        <v>282</v>
      </c>
      <c r="AA13" t="s">
        <v>312</v>
      </c>
      <c r="AD13" t="s">
        <v>345</v>
      </c>
      <c r="AG13" t="s">
        <v>372</v>
      </c>
      <c r="AH13" t="s">
        <v>2992</v>
      </c>
      <c r="AK13" t="s">
        <v>2993</v>
      </c>
      <c r="AL13" t="s">
        <v>2994</v>
      </c>
      <c r="AN13" t="s">
        <v>2995</v>
      </c>
      <c r="AO13" t="s">
        <v>2996</v>
      </c>
      <c r="AP13" t="s">
        <v>2997</v>
      </c>
      <c r="AQ13" t="s">
        <v>2998</v>
      </c>
      <c r="AS13" t="s">
        <v>2999</v>
      </c>
      <c r="AZ13" t="s">
        <v>3000</v>
      </c>
      <c r="BD13" t="s">
        <v>3001</v>
      </c>
      <c r="BE13" t="s">
        <v>3002</v>
      </c>
      <c r="BF13" t="s">
        <v>3003</v>
      </c>
      <c r="BG13" t="s">
        <v>3004</v>
      </c>
      <c r="BK13" t="s">
        <v>3005</v>
      </c>
      <c r="BN13" t="s">
        <v>3006</v>
      </c>
      <c r="BR13" t="s">
        <v>3007</v>
      </c>
      <c r="BT13" t="s">
        <v>3008</v>
      </c>
      <c r="CQ13" t="s">
        <v>3009</v>
      </c>
      <c r="CR13" t="s">
        <v>3010</v>
      </c>
      <c r="DQ13" t="s">
        <v>3011</v>
      </c>
      <c r="DS13" t="s">
        <v>3012</v>
      </c>
      <c r="ER13" t="s">
        <v>3013</v>
      </c>
      <c r="EV13" t="s">
        <v>3014</v>
      </c>
      <c r="FD13" t="s">
        <v>3015</v>
      </c>
      <c r="FG13" t="s">
        <v>3016</v>
      </c>
      <c r="FH13" t="s">
        <v>3017</v>
      </c>
      <c r="FK13" t="s">
        <v>3018</v>
      </c>
      <c r="FL13" t="s">
        <v>3019</v>
      </c>
      <c r="FR13" t="s">
        <v>3020</v>
      </c>
      <c r="FW13" t="s">
        <v>3021</v>
      </c>
      <c r="GB13" t="s">
        <v>3022</v>
      </c>
      <c r="GD13" t="s">
        <v>3023</v>
      </c>
      <c r="GH13" t="s">
        <v>3024</v>
      </c>
      <c r="GN13" t="s">
        <v>3025</v>
      </c>
      <c r="GS13" t="s">
        <v>3026</v>
      </c>
      <c r="GV13" t="s">
        <v>3027</v>
      </c>
      <c r="HI13" t="s">
        <v>3028</v>
      </c>
      <c r="HJ13" t="s">
        <v>3029</v>
      </c>
      <c r="HQ13" t="s">
        <v>3030</v>
      </c>
      <c r="IM13" t="s">
        <v>3031</v>
      </c>
      <c r="IO13" t="s">
        <v>3032</v>
      </c>
      <c r="IV13" t="s">
        <v>3033</v>
      </c>
      <c r="JD13" t="s">
        <v>3034</v>
      </c>
      <c r="JV13" t="s">
        <v>3035</v>
      </c>
      <c r="JW13" t="s">
        <v>3036</v>
      </c>
      <c r="JX13" t="s">
        <v>3037</v>
      </c>
      <c r="KA13" t="s">
        <v>3038</v>
      </c>
      <c r="KF13" t="s">
        <v>3039</v>
      </c>
      <c r="KG13" t="s">
        <v>3040</v>
      </c>
      <c r="KH13" t="s">
        <v>3041</v>
      </c>
      <c r="KQ13" t="s">
        <v>3042</v>
      </c>
      <c r="KT13" t="s">
        <v>3043</v>
      </c>
      <c r="KY13" t="s">
        <v>3044</v>
      </c>
      <c r="LB13" t="s">
        <v>3045</v>
      </c>
      <c r="LE13" t="s">
        <v>3046</v>
      </c>
      <c r="LG13" t="s">
        <v>3047</v>
      </c>
      <c r="LH13" t="s">
        <v>3048</v>
      </c>
      <c r="LJ13" t="s">
        <v>3049</v>
      </c>
      <c r="LL13" t="s">
        <v>3050</v>
      </c>
      <c r="MY13" t="s">
        <v>3051</v>
      </c>
    </row>
    <row r="14" spans="2:322">
      <c r="B14" t="s">
        <v>26</v>
      </c>
      <c r="C14" t="s">
        <v>3052</v>
      </c>
      <c r="D14" t="s">
        <v>3053</v>
      </c>
      <c r="H14" t="s">
        <v>92</v>
      </c>
      <c r="J14" t="s">
        <v>115</v>
      </c>
      <c r="K14" t="s">
        <v>3054</v>
      </c>
      <c r="L14" t="s">
        <v>128</v>
      </c>
      <c r="N14" t="s">
        <v>152</v>
      </c>
      <c r="Q14" t="s">
        <v>188</v>
      </c>
      <c r="R14" t="s">
        <v>204</v>
      </c>
      <c r="S14" t="s">
        <v>221</v>
      </c>
      <c r="T14" t="s">
        <v>233</v>
      </c>
      <c r="U14" t="s">
        <v>247</v>
      </c>
      <c r="V14" t="s">
        <v>266</v>
      </c>
      <c r="W14" t="s">
        <v>3055</v>
      </c>
      <c r="X14" t="s">
        <v>3056</v>
      </c>
      <c r="Y14" t="s">
        <v>283</v>
      </c>
      <c r="AA14" t="s">
        <v>313</v>
      </c>
      <c r="AD14" t="s">
        <v>346</v>
      </c>
      <c r="AG14" t="s">
        <v>373</v>
      </c>
      <c r="AK14" t="s">
        <v>3057</v>
      </c>
      <c r="AL14" t="s">
        <v>3058</v>
      </c>
      <c r="AN14" t="s">
        <v>3059</v>
      </c>
      <c r="AO14" t="s">
        <v>3060</v>
      </c>
      <c r="AP14" t="s">
        <v>3061</v>
      </c>
      <c r="AQ14" t="s">
        <v>3062</v>
      </c>
      <c r="AS14" t="s">
        <v>3063</v>
      </c>
      <c r="BD14" t="s">
        <v>3064</v>
      </c>
      <c r="BE14" t="s">
        <v>3065</v>
      </c>
      <c r="BF14" t="s">
        <v>3066</v>
      </c>
      <c r="BG14" t="s">
        <v>3067</v>
      </c>
      <c r="BN14" t="s">
        <v>3068</v>
      </c>
      <c r="BT14" t="s">
        <v>3069</v>
      </c>
      <c r="CQ14" t="s">
        <v>3070</v>
      </c>
      <c r="CR14" t="s">
        <v>3071</v>
      </c>
      <c r="DQ14" t="s">
        <v>3072</v>
      </c>
      <c r="ER14" t="s">
        <v>3073</v>
      </c>
      <c r="FD14" t="s">
        <v>3074</v>
      </c>
      <c r="FG14" t="s">
        <v>3075</v>
      </c>
      <c r="FH14" t="s">
        <v>3076</v>
      </c>
      <c r="GD14" t="s">
        <v>3077</v>
      </c>
      <c r="GN14" t="s">
        <v>3078</v>
      </c>
      <c r="GS14" t="s">
        <v>3079</v>
      </c>
      <c r="GV14" t="s">
        <v>3080</v>
      </c>
      <c r="IO14" t="s">
        <v>3081</v>
      </c>
      <c r="JD14" t="s">
        <v>3082</v>
      </c>
      <c r="JV14" t="s">
        <v>3083</v>
      </c>
      <c r="JW14" t="s">
        <v>3084</v>
      </c>
      <c r="JX14" t="s">
        <v>3085</v>
      </c>
      <c r="KA14" t="s">
        <v>3086</v>
      </c>
      <c r="KF14" t="s">
        <v>3087</v>
      </c>
      <c r="KH14" t="s">
        <v>3088</v>
      </c>
      <c r="KQ14" t="s">
        <v>3089</v>
      </c>
      <c r="KY14" t="s">
        <v>3090</v>
      </c>
      <c r="LE14" t="s">
        <v>3091</v>
      </c>
      <c r="LH14" t="s">
        <v>3092</v>
      </c>
      <c r="LJ14" t="s">
        <v>3093</v>
      </c>
    </row>
    <row r="15" spans="2:311">
      <c r="B15" t="s">
        <v>27</v>
      </c>
      <c r="C15" t="s">
        <v>3094</v>
      </c>
      <c r="D15" t="s">
        <v>3095</v>
      </c>
      <c r="H15" t="s">
        <v>93</v>
      </c>
      <c r="K15" t="s">
        <v>3096</v>
      </c>
      <c r="N15" t="s">
        <v>153</v>
      </c>
      <c r="Q15" t="s">
        <v>189</v>
      </c>
      <c r="R15" t="s">
        <v>205</v>
      </c>
      <c r="S15" t="s">
        <v>3097</v>
      </c>
      <c r="T15" t="s">
        <v>234</v>
      </c>
      <c r="U15" t="s">
        <v>248</v>
      </c>
      <c r="V15" t="s">
        <v>267</v>
      </c>
      <c r="W15" t="s">
        <v>3098</v>
      </c>
      <c r="X15" t="s">
        <v>3099</v>
      </c>
      <c r="Y15" t="s">
        <v>284</v>
      </c>
      <c r="AA15" t="s">
        <v>314</v>
      </c>
      <c r="AD15" t="s">
        <v>347</v>
      </c>
      <c r="AG15" t="s">
        <v>374</v>
      </c>
      <c r="AK15" t="s">
        <v>3100</v>
      </c>
      <c r="AL15" t="s">
        <v>3101</v>
      </c>
      <c r="AN15" t="s">
        <v>3102</v>
      </c>
      <c r="AO15" t="s">
        <v>3103</v>
      </c>
      <c r="AP15" t="s">
        <v>3104</v>
      </c>
      <c r="AQ15" t="s">
        <v>3105</v>
      </c>
      <c r="AS15" t="s">
        <v>3106</v>
      </c>
      <c r="BE15" t="s">
        <v>3107</v>
      </c>
      <c r="BF15" t="s">
        <v>3108</v>
      </c>
      <c r="BN15" t="s">
        <v>3109</v>
      </c>
      <c r="CQ15" t="s">
        <v>3110</v>
      </c>
      <c r="CR15" t="s">
        <v>3111</v>
      </c>
      <c r="FG15" t="s">
        <v>3112</v>
      </c>
      <c r="GD15" t="s">
        <v>3113</v>
      </c>
      <c r="IO15" t="s">
        <v>3114</v>
      </c>
      <c r="JD15" t="s">
        <v>3115</v>
      </c>
      <c r="JW15" t="s">
        <v>3116</v>
      </c>
      <c r="JX15" t="s">
        <v>3117</v>
      </c>
      <c r="KA15" t="s">
        <v>3118</v>
      </c>
      <c r="KF15" t="s">
        <v>3119</v>
      </c>
      <c r="KH15" t="s">
        <v>3120</v>
      </c>
      <c r="KY15" t="s">
        <v>3121</v>
      </c>
    </row>
    <row r="16" spans="2:311">
      <c r="B16" t="s">
        <v>28</v>
      </c>
      <c r="C16" t="s">
        <v>3122</v>
      </c>
      <c r="D16" t="s">
        <v>3123</v>
      </c>
      <c r="K16" t="s">
        <v>3124</v>
      </c>
      <c r="N16" t="s">
        <v>154</v>
      </c>
      <c r="Q16" t="s">
        <v>190</v>
      </c>
      <c r="R16" t="s">
        <v>206</v>
      </c>
      <c r="S16" t="s">
        <v>3125</v>
      </c>
      <c r="U16" t="s">
        <v>249</v>
      </c>
      <c r="W16" t="s">
        <v>3126</v>
      </c>
      <c r="X16" t="s">
        <v>3127</v>
      </c>
      <c r="Y16" t="s">
        <v>285</v>
      </c>
      <c r="AA16" t="s">
        <v>315</v>
      </c>
      <c r="AK16" t="s">
        <v>3128</v>
      </c>
      <c r="AN16" t="s">
        <v>3129</v>
      </c>
      <c r="AO16" t="s">
        <v>3130</v>
      </c>
      <c r="AP16" t="s">
        <v>3131</v>
      </c>
      <c r="AQ16" t="s">
        <v>3132</v>
      </c>
      <c r="AS16" t="s">
        <v>3133</v>
      </c>
      <c r="BF16" t="s">
        <v>3134</v>
      </c>
      <c r="CQ16" t="s">
        <v>3135</v>
      </c>
      <c r="CR16" t="s">
        <v>3136</v>
      </c>
      <c r="FG16" t="s">
        <v>3137</v>
      </c>
      <c r="IO16" t="s">
        <v>3138</v>
      </c>
      <c r="JD16" t="s">
        <v>3139</v>
      </c>
      <c r="JW16" t="s">
        <v>3140</v>
      </c>
      <c r="JX16" t="s">
        <v>3141</v>
      </c>
      <c r="KF16" t="s">
        <v>3142</v>
      </c>
      <c r="KY16" t="s">
        <v>3143</v>
      </c>
    </row>
    <row r="17" spans="2:311">
      <c r="B17" t="s">
        <v>29</v>
      </c>
      <c r="C17" t="s">
        <v>3144</v>
      </c>
      <c r="D17" t="s">
        <v>3145</v>
      </c>
      <c r="K17" t="s">
        <v>3146</v>
      </c>
      <c r="N17" t="s">
        <v>155</v>
      </c>
      <c r="Q17" t="s">
        <v>191</v>
      </c>
      <c r="R17" t="s">
        <v>207</v>
      </c>
      <c r="S17" t="s">
        <v>3147</v>
      </c>
      <c r="U17" t="s">
        <v>250</v>
      </c>
      <c r="W17" t="s">
        <v>3148</v>
      </c>
      <c r="X17" t="s">
        <v>3149</v>
      </c>
      <c r="Y17" t="s">
        <v>286</v>
      </c>
      <c r="AA17" t="s">
        <v>316</v>
      </c>
      <c r="AK17" t="s">
        <v>3150</v>
      </c>
      <c r="AN17" t="s">
        <v>3151</v>
      </c>
      <c r="AO17" t="s">
        <v>3152</v>
      </c>
      <c r="AP17" t="s">
        <v>3153</v>
      </c>
      <c r="AQ17" t="s">
        <v>3154</v>
      </c>
      <c r="AS17" t="s">
        <v>3155</v>
      </c>
      <c r="BF17" t="s">
        <v>3156</v>
      </c>
      <c r="CQ17" t="s">
        <v>3157</v>
      </c>
      <c r="CR17" t="s">
        <v>3158</v>
      </c>
      <c r="FG17" t="s">
        <v>3159</v>
      </c>
      <c r="IO17" t="s">
        <v>3160</v>
      </c>
      <c r="JD17" t="s">
        <v>3161</v>
      </c>
      <c r="JW17" t="s">
        <v>3162</v>
      </c>
      <c r="JX17" t="s">
        <v>3163</v>
      </c>
      <c r="KF17" t="s">
        <v>3164</v>
      </c>
      <c r="KY17" t="s">
        <v>3165</v>
      </c>
    </row>
    <row r="18" spans="2:311">
      <c r="B18" t="s">
        <v>30</v>
      </c>
      <c r="R18" t="s">
        <v>208</v>
      </c>
      <c r="S18" t="s">
        <v>3166</v>
      </c>
      <c r="U18" t="s">
        <v>3167</v>
      </c>
      <c r="W18" t="s">
        <v>3168</v>
      </c>
      <c r="X18" t="s">
        <v>3169</v>
      </c>
      <c r="Y18" t="s">
        <v>287</v>
      </c>
      <c r="AK18" t="s">
        <v>3170</v>
      </c>
      <c r="AN18" t="s">
        <v>3171</v>
      </c>
      <c r="AO18" t="s">
        <v>3172</v>
      </c>
      <c r="AP18" t="s">
        <v>3173</v>
      </c>
      <c r="BF18" t="s">
        <v>3174</v>
      </c>
      <c r="CQ18" t="s">
        <v>3175</v>
      </c>
      <c r="FG18" t="s">
        <v>3176</v>
      </c>
      <c r="IO18" t="s">
        <v>3177</v>
      </c>
      <c r="JD18" t="s">
        <v>3178</v>
      </c>
      <c r="JW18" t="s">
        <v>3179</v>
      </c>
      <c r="JX18" t="s">
        <v>3180</v>
      </c>
      <c r="KY18" t="s">
        <v>3181</v>
      </c>
    </row>
    <row r="19" spans="2:311">
      <c r="B19" t="s">
        <v>5</v>
      </c>
      <c r="R19" t="s">
        <v>3182</v>
      </c>
      <c r="U19" t="s">
        <v>3183</v>
      </c>
      <c r="W19" t="s">
        <v>3184</v>
      </c>
      <c r="X19" t="s">
        <v>3185</v>
      </c>
      <c r="Y19" t="s">
        <v>288</v>
      </c>
      <c r="AK19" t="s">
        <v>3186</v>
      </c>
      <c r="AN19" t="s">
        <v>3187</v>
      </c>
      <c r="AO19" t="s">
        <v>3188</v>
      </c>
      <c r="AP19" t="s">
        <v>3189</v>
      </c>
      <c r="CQ19" t="s">
        <v>3190</v>
      </c>
      <c r="FG19" t="s">
        <v>3191</v>
      </c>
      <c r="JD19" t="s">
        <v>3192</v>
      </c>
      <c r="JW19" t="s">
        <v>3193</v>
      </c>
      <c r="KY19" t="s">
        <v>3194</v>
      </c>
    </row>
    <row r="20" spans="2:264">
      <c r="B20" t="s">
        <v>31</v>
      </c>
      <c r="U20" t="s">
        <v>251</v>
      </c>
      <c r="W20" t="s">
        <v>3195</v>
      </c>
      <c r="X20" t="s">
        <v>3196</v>
      </c>
      <c r="Y20" t="s">
        <v>289</v>
      </c>
      <c r="AK20" t="s">
        <v>3197</v>
      </c>
      <c r="AP20" t="s">
        <v>3198</v>
      </c>
      <c r="JD20" t="s">
        <v>3199</v>
      </c>
    </row>
    <row r="21" spans="2:264">
      <c r="B21" t="s">
        <v>32</v>
      </c>
      <c r="U21" t="s">
        <v>252</v>
      </c>
      <c r="X21" t="s">
        <v>3200</v>
      </c>
      <c r="Y21" t="s">
        <v>290</v>
      </c>
      <c r="AK21" t="s">
        <v>3201</v>
      </c>
      <c r="AP21" t="s">
        <v>3202</v>
      </c>
      <c r="JD21" t="s">
        <v>3203</v>
      </c>
    </row>
    <row r="22" spans="2:42">
      <c r="B22" t="s">
        <v>33</v>
      </c>
      <c r="U22" t="s">
        <v>253</v>
      </c>
      <c r="X22" t="s">
        <v>3204</v>
      </c>
      <c r="Y22" t="s">
        <v>291</v>
      </c>
      <c r="AK22" t="s">
        <v>3205</v>
      </c>
      <c r="AP22" t="s">
        <v>3206</v>
      </c>
    </row>
    <row r="23" spans="2:37">
      <c r="B23" t="s">
        <v>34</v>
      </c>
      <c r="X23" t="s">
        <v>3207</v>
      </c>
      <c r="AK23" t="s">
        <v>3208</v>
      </c>
    </row>
    <row r="24" spans="2:24">
      <c r="B24" t="s">
        <v>35</v>
      </c>
      <c r="X24" t="s">
        <v>3209</v>
      </c>
    </row>
    <row r="25" spans="2:24">
      <c r="B25" t="s">
        <v>36</v>
      </c>
      <c r="X25" t="s">
        <v>3210</v>
      </c>
    </row>
    <row r="26" spans="2:24">
      <c r="B26" t="s">
        <v>37</v>
      </c>
      <c r="X26" t="s">
        <v>3211</v>
      </c>
    </row>
    <row r="27" spans="2:24">
      <c r="B27" t="s">
        <v>38</v>
      </c>
      <c r="X27" t="s">
        <v>3212</v>
      </c>
    </row>
    <row r="28" spans="2:24">
      <c r="B28" t="s">
        <v>39</v>
      </c>
      <c r="X28" t="s">
        <v>3213</v>
      </c>
    </row>
    <row r="29" spans="2:24">
      <c r="B29" t="s">
        <v>40</v>
      </c>
      <c r="X29" t="s">
        <v>3214</v>
      </c>
    </row>
    <row r="30" spans="2:24">
      <c r="B30" t="s">
        <v>41</v>
      </c>
      <c r="X30" t="s">
        <v>3215</v>
      </c>
    </row>
    <row r="31" spans="2:24">
      <c r="B31" t="s">
        <v>42</v>
      </c>
      <c r="X31" t="s">
        <v>3216</v>
      </c>
    </row>
    <row r="32" spans="2:24">
      <c r="B32" t="s">
        <v>43</v>
      </c>
      <c r="X32" t="s">
        <v>3217</v>
      </c>
    </row>
    <row r="33" spans="2:24">
      <c r="B33" s="11" t="s">
        <v>44</v>
      </c>
      <c r="X33" t="s">
        <v>3218</v>
      </c>
    </row>
    <row r="34" spans="2:24">
      <c r="B34" s="432" t="s">
        <v>3219</v>
      </c>
      <c r="X34" t="s">
        <v>3220</v>
      </c>
    </row>
    <row r="35" spans="2:24">
      <c r="B35" s="432" t="s">
        <v>3221</v>
      </c>
      <c r="X35" t="s">
        <v>3222</v>
      </c>
    </row>
    <row r="36" spans="2:24">
      <c r="B36" s="432" t="s">
        <v>3223</v>
      </c>
      <c r="X36" t="s">
        <v>3224</v>
      </c>
    </row>
    <row r="37" spans="2:24">
      <c r="B37" s="432" t="s">
        <v>3225</v>
      </c>
      <c r="X37" t="s">
        <v>3226</v>
      </c>
    </row>
    <row r="38" spans="2:24">
      <c r="B38" s="433" t="s">
        <v>3227</v>
      </c>
      <c r="X38" t="s">
        <v>3228</v>
      </c>
    </row>
    <row r="39" spans="2:24">
      <c r="B39" s="432" t="s">
        <v>3229</v>
      </c>
      <c r="X39" t="s">
        <v>3230</v>
      </c>
    </row>
    <row r="40" spans="2:2">
      <c r="B40" s="432" t="s">
        <v>3231</v>
      </c>
    </row>
    <row r="41" spans="2:2">
      <c r="B41" s="433" t="s">
        <v>3232</v>
      </c>
    </row>
    <row r="42" spans="2:2">
      <c r="B42" s="432" t="s">
        <v>3233</v>
      </c>
    </row>
    <row r="43" spans="2:2">
      <c r="B43" s="432" t="s">
        <v>3234</v>
      </c>
    </row>
    <row r="44" spans="2:2">
      <c r="B44" s="432" t="s">
        <v>3235</v>
      </c>
    </row>
    <row r="45" spans="2:2">
      <c r="B45" s="432" t="s">
        <v>3236</v>
      </c>
    </row>
    <row r="46" spans="2:2">
      <c r="B46" s="432" t="s">
        <v>3237</v>
      </c>
    </row>
    <row r="47" spans="2:2">
      <c r="B47" s="432" t="s">
        <v>3238</v>
      </c>
    </row>
    <row r="48" spans="2:2">
      <c r="B48" s="432" t="s">
        <v>3239</v>
      </c>
    </row>
    <row r="49" spans="2:2">
      <c r="B49" s="432" t="s">
        <v>3240</v>
      </c>
    </row>
    <row r="50" spans="2:2">
      <c r="B50" s="432" t="s">
        <v>3241</v>
      </c>
    </row>
    <row r="51" spans="2:2">
      <c r="B51" s="432" t="s">
        <v>3242</v>
      </c>
    </row>
    <row r="52" spans="2:2">
      <c r="B52" s="432" t="s">
        <v>3243</v>
      </c>
    </row>
    <row r="53" spans="2:2">
      <c r="B53" s="432" t="s">
        <v>3244</v>
      </c>
    </row>
    <row r="54" spans="2:2">
      <c r="B54" s="432" t="s">
        <v>3245</v>
      </c>
    </row>
    <row r="55" spans="2:2">
      <c r="B55" s="432" t="s">
        <v>3246</v>
      </c>
    </row>
    <row r="56" spans="2:2">
      <c r="B56" s="432" t="s">
        <v>3247</v>
      </c>
    </row>
    <row r="57" spans="2:2">
      <c r="B57" s="432" t="s">
        <v>3248</v>
      </c>
    </row>
    <row r="58" spans="2:2">
      <c r="B58" s="432" t="s">
        <v>3249</v>
      </c>
    </row>
    <row r="59" spans="2:2">
      <c r="B59" s="432" t="s">
        <v>3250</v>
      </c>
    </row>
    <row r="60" spans="2:2">
      <c r="B60" s="432" t="s">
        <v>3251</v>
      </c>
    </row>
    <row r="61" spans="2:2">
      <c r="B61" s="432" t="s">
        <v>3252</v>
      </c>
    </row>
    <row r="62" spans="2:2">
      <c r="B62" s="432" t="s">
        <v>3253</v>
      </c>
    </row>
    <row r="63" spans="2:2">
      <c r="B63" s="432" t="s">
        <v>3254</v>
      </c>
    </row>
    <row r="64" spans="2:2">
      <c r="B64" s="432" t="s">
        <v>3255</v>
      </c>
    </row>
    <row r="65" spans="2:2">
      <c r="B65" s="433" t="s">
        <v>3256</v>
      </c>
    </row>
    <row r="68" spans="1:2">
      <c r="A68" s="434" t="s">
        <v>3257</v>
      </c>
      <c r="B68" s="434" t="s">
        <v>3258</v>
      </c>
    </row>
    <row r="69" ht="15" spans="1:3">
      <c r="A69" s="435" t="s">
        <v>3259</v>
      </c>
      <c r="B69" s="32" t="s">
        <v>3260</v>
      </c>
      <c r="C69" t="s">
        <v>13</v>
      </c>
    </row>
    <row r="70" ht="15" spans="1:3">
      <c r="A70" s="435" t="s">
        <v>3261</v>
      </c>
      <c r="B70" s="32" t="s">
        <v>3262</v>
      </c>
      <c r="C70" t="s">
        <v>3263</v>
      </c>
    </row>
    <row r="71" ht="15" spans="1:3">
      <c r="A71" s="435" t="s">
        <v>3264</v>
      </c>
      <c r="B71" s="32" t="s">
        <v>3265</v>
      </c>
      <c r="C71" t="s">
        <v>3263</v>
      </c>
    </row>
    <row r="72" ht="15" spans="1:3">
      <c r="A72" s="435" t="s">
        <v>3266</v>
      </c>
      <c r="B72" s="32" t="s">
        <v>3267</v>
      </c>
      <c r="C72" t="s">
        <v>3263</v>
      </c>
    </row>
    <row r="73" ht="15" spans="1:3">
      <c r="A73" s="435" t="s">
        <v>3268</v>
      </c>
      <c r="B73" s="32" t="s">
        <v>3269</v>
      </c>
      <c r="C73" t="s">
        <v>3263</v>
      </c>
    </row>
    <row r="74" ht="15" spans="1:3">
      <c r="A74" s="435" t="s">
        <v>3270</v>
      </c>
      <c r="B74" s="32" t="s">
        <v>3271</v>
      </c>
      <c r="C74" t="s">
        <v>3263</v>
      </c>
    </row>
    <row r="75" ht="15" spans="1:3">
      <c r="A75" s="435" t="s">
        <v>3272</v>
      </c>
      <c r="B75" s="32" t="s">
        <v>3273</v>
      </c>
      <c r="C75" t="s">
        <v>3263</v>
      </c>
    </row>
    <row r="76" ht="15" spans="1:3">
      <c r="A76" s="435" t="s">
        <v>3274</v>
      </c>
      <c r="B76" s="32" t="s">
        <v>3275</v>
      </c>
      <c r="C76" t="s">
        <v>3263</v>
      </c>
    </row>
    <row r="77" ht="15" spans="1:3">
      <c r="A77" s="435" t="s">
        <v>3276</v>
      </c>
      <c r="B77" s="32" t="s">
        <v>3277</v>
      </c>
      <c r="C77" t="s">
        <v>3263</v>
      </c>
    </row>
    <row r="78" ht="15" spans="1:3">
      <c r="A78" s="435" t="s">
        <v>3278</v>
      </c>
      <c r="B78" s="32" t="s">
        <v>3279</v>
      </c>
      <c r="C78" t="s">
        <v>3263</v>
      </c>
    </row>
    <row r="79" ht="15" spans="1:3">
      <c r="A79" s="435" t="s">
        <v>3280</v>
      </c>
      <c r="B79" s="32" t="s">
        <v>3281</v>
      </c>
      <c r="C79" t="s">
        <v>3263</v>
      </c>
    </row>
    <row r="80" ht="15" spans="1:3">
      <c r="A80" s="435" t="s">
        <v>3282</v>
      </c>
      <c r="B80" s="32" t="s">
        <v>3283</v>
      </c>
      <c r="C80" t="s">
        <v>3263</v>
      </c>
    </row>
    <row r="81" ht="15" spans="1:3">
      <c r="A81" s="435" t="s">
        <v>3284</v>
      </c>
      <c r="B81" s="32" t="s">
        <v>3285</v>
      </c>
      <c r="C81" t="s">
        <v>3263</v>
      </c>
    </row>
    <row r="82" ht="15" spans="1:3">
      <c r="A82" s="435" t="s">
        <v>3286</v>
      </c>
      <c r="B82" s="32" t="s">
        <v>3287</v>
      </c>
      <c r="C82" t="s">
        <v>3263</v>
      </c>
    </row>
    <row r="83" ht="15" spans="1:3">
      <c r="A83" s="435" t="s">
        <v>3288</v>
      </c>
      <c r="B83" s="32" t="s">
        <v>3289</v>
      </c>
      <c r="C83" t="s">
        <v>3263</v>
      </c>
    </row>
    <row r="84" ht="15" spans="1:3">
      <c r="A84" s="435" t="s">
        <v>3290</v>
      </c>
      <c r="B84" s="32" t="s">
        <v>3291</v>
      </c>
      <c r="C84" t="s">
        <v>3263</v>
      </c>
    </row>
    <row r="85" ht="15" spans="1:3">
      <c r="A85" s="435" t="s">
        <v>3292</v>
      </c>
      <c r="B85" s="32" t="s">
        <v>3293</v>
      </c>
      <c r="C85" t="s">
        <v>3263</v>
      </c>
    </row>
    <row r="86" ht="15" spans="1:3">
      <c r="A86" s="435" t="s">
        <v>3294</v>
      </c>
      <c r="B86" s="32" t="s">
        <v>3295</v>
      </c>
      <c r="C86" t="s">
        <v>13</v>
      </c>
    </row>
    <row r="87" ht="15" spans="1:3">
      <c r="A87" s="435" t="s">
        <v>3296</v>
      </c>
      <c r="B87" s="32" t="s">
        <v>3297</v>
      </c>
      <c r="C87" t="s">
        <v>3263</v>
      </c>
    </row>
    <row r="88" ht="15" spans="1:3">
      <c r="A88" s="435" t="s">
        <v>3298</v>
      </c>
      <c r="B88" s="32" t="s">
        <v>3299</v>
      </c>
      <c r="C88" t="s">
        <v>3263</v>
      </c>
    </row>
    <row r="89" ht="15" spans="1:3">
      <c r="A89" s="435" t="s">
        <v>3300</v>
      </c>
      <c r="B89" s="32" t="s">
        <v>3301</v>
      </c>
      <c r="C89" t="s">
        <v>3263</v>
      </c>
    </row>
    <row r="90" ht="15" spans="1:3">
      <c r="A90" s="435" t="s">
        <v>3302</v>
      </c>
      <c r="B90" s="32" t="s">
        <v>3303</v>
      </c>
      <c r="C90" t="s">
        <v>3263</v>
      </c>
    </row>
    <row r="91" ht="15" spans="1:3">
      <c r="A91" s="435" t="s">
        <v>3304</v>
      </c>
      <c r="B91" s="32" t="s">
        <v>3305</v>
      </c>
      <c r="C91" t="s">
        <v>3263</v>
      </c>
    </row>
    <row r="92" ht="15" spans="1:3">
      <c r="A92" s="435" t="s">
        <v>3306</v>
      </c>
      <c r="B92" s="32" t="s">
        <v>3307</v>
      </c>
      <c r="C92" t="s">
        <v>3263</v>
      </c>
    </row>
    <row r="93" ht="15" spans="1:3">
      <c r="A93" s="435" t="s">
        <v>3308</v>
      </c>
      <c r="B93" s="32" t="s">
        <v>3309</v>
      </c>
      <c r="C93" t="s">
        <v>3263</v>
      </c>
    </row>
    <row r="94" ht="15" spans="1:3">
      <c r="A94" s="435" t="s">
        <v>3310</v>
      </c>
      <c r="B94" s="32" t="s">
        <v>3311</v>
      </c>
      <c r="C94" t="s">
        <v>3263</v>
      </c>
    </row>
    <row r="95" ht="15" spans="1:3">
      <c r="A95" s="435" t="s">
        <v>3312</v>
      </c>
      <c r="B95" s="32" t="s">
        <v>3313</v>
      </c>
      <c r="C95" t="s">
        <v>3263</v>
      </c>
    </row>
    <row r="96" ht="15" spans="1:3">
      <c r="A96" s="435" t="s">
        <v>3314</v>
      </c>
      <c r="B96" s="32" t="s">
        <v>3315</v>
      </c>
      <c r="C96" t="s">
        <v>3263</v>
      </c>
    </row>
    <row r="97" ht="15" spans="1:3">
      <c r="A97" s="435" t="s">
        <v>3316</v>
      </c>
      <c r="B97" s="32" t="s">
        <v>3317</v>
      </c>
      <c r="C97" t="s">
        <v>3263</v>
      </c>
    </row>
    <row r="98" ht="15" spans="1:3">
      <c r="A98" s="435" t="s">
        <v>3318</v>
      </c>
      <c r="B98" s="32" t="s">
        <v>3319</v>
      </c>
      <c r="C98" t="s">
        <v>3263</v>
      </c>
    </row>
    <row r="99" ht="15" spans="1:3">
      <c r="A99" s="435" t="s">
        <v>3320</v>
      </c>
      <c r="B99" s="32" t="s">
        <v>3321</v>
      </c>
      <c r="C99" t="s">
        <v>3263</v>
      </c>
    </row>
    <row r="100" ht="15" spans="1:3">
      <c r="A100" s="435" t="s">
        <v>3322</v>
      </c>
      <c r="B100" s="32" t="s">
        <v>3323</v>
      </c>
      <c r="C100" t="s">
        <v>3263</v>
      </c>
    </row>
    <row r="101" ht="15" spans="1:3">
      <c r="A101" s="435" t="s">
        <v>3324</v>
      </c>
      <c r="B101" s="32" t="s">
        <v>3325</v>
      </c>
      <c r="C101" t="s">
        <v>3263</v>
      </c>
    </row>
    <row r="102" ht="15" spans="1:3">
      <c r="A102" s="435" t="s">
        <v>3326</v>
      </c>
      <c r="B102" s="32" t="s">
        <v>3327</v>
      </c>
      <c r="C102" t="s">
        <v>3263</v>
      </c>
    </row>
    <row r="103" ht="15" spans="1:3">
      <c r="A103" s="435" t="s">
        <v>3328</v>
      </c>
      <c r="B103" s="32" t="s">
        <v>3329</v>
      </c>
      <c r="C103" t="s">
        <v>13</v>
      </c>
    </row>
    <row r="104" ht="15" spans="1:3">
      <c r="A104" s="435" t="s">
        <v>3330</v>
      </c>
      <c r="B104" s="32" t="s">
        <v>3331</v>
      </c>
      <c r="C104" t="s">
        <v>3332</v>
      </c>
    </row>
    <row r="105" ht="15" spans="1:3">
      <c r="A105" s="435" t="s">
        <v>3333</v>
      </c>
      <c r="B105" s="32" t="s">
        <v>3334</v>
      </c>
      <c r="C105" t="s">
        <v>3263</v>
      </c>
    </row>
    <row r="106" ht="15" spans="1:3">
      <c r="A106" s="435" t="s">
        <v>3335</v>
      </c>
      <c r="B106" s="32" t="s">
        <v>3336</v>
      </c>
      <c r="C106" t="s">
        <v>3263</v>
      </c>
    </row>
    <row r="107" ht="15" spans="1:3">
      <c r="A107" s="435" t="s">
        <v>3337</v>
      </c>
      <c r="B107" s="32" t="s">
        <v>3338</v>
      </c>
      <c r="C107" t="s">
        <v>3263</v>
      </c>
    </row>
    <row r="108" ht="15" spans="1:3">
      <c r="A108" s="435" t="s">
        <v>3339</v>
      </c>
      <c r="B108" s="32" t="s">
        <v>3340</v>
      </c>
      <c r="C108" t="s">
        <v>3263</v>
      </c>
    </row>
    <row r="109" ht="15" spans="1:3">
      <c r="A109" s="435" t="s">
        <v>3341</v>
      </c>
      <c r="B109" s="32" t="s">
        <v>3342</v>
      </c>
      <c r="C109" t="s">
        <v>3263</v>
      </c>
    </row>
    <row r="110" ht="15" spans="1:3">
      <c r="A110" s="435" t="s">
        <v>3343</v>
      </c>
      <c r="B110" s="32" t="s">
        <v>3344</v>
      </c>
      <c r="C110" t="s">
        <v>3263</v>
      </c>
    </row>
    <row r="111" ht="15" spans="1:3">
      <c r="A111" s="435" t="s">
        <v>3345</v>
      </c>
      <c r="B111" s="32" t="s">
        <v>3346</v>
      </c>
      <c r="C111" t="s">
        <v>3263</v>
      </c>
    </row>
    <row r="112" ht="15" spans="1:3">
      <c r="A112" s="435" t="s">
        <v>3347</v>
      </c>
      <c r="B112" s="32" t="s">
        <v>3348</v>
      </c>
      <c r="C112" t="s">
        <v>3263</v>
      </c>
    </row>
    <row r="113" ht="15" spans="1:3">
      <c r="A113" s="435" t="s">
        <v>3349</v>
      </c>
      <c r="B113" s="32" t="s">
        <v>3350</v>
      </c>
      <c r="C113" t="s">
        <v>3263</v>
      </c>
    </row>
    <row r="114" ht="15" spans="1:3">
      <c r="A114" s="435" t="s">
        <v>3351</v>
      </c>
      <c r="B114" s="32" t="s">
        <v>3352</v>
      </c>
      <c r="C114" t="s">
        <v>3263</v>
      </c>
    </row>
    <row r="115" ht="15" spans="1:3">
      <c r="A115" s="435" t="s">
        <v>3353</v>
      </c>
      <c r="B115" s="32" t="s">
        <v>3354</v>
      </c>
      <c r="C115" t="s">
        <v>3263</v>
      </c>
    </row>
    <row r="116" ht="15" spans="1:3">
      <c r="A116" s="435" t="s">
        <v>3355</v>
      </c>
      <c r="B116" s="32" t="s">
        <v>3356</v>
      </c>
      <c r="C116" t="s">
        <v>3263</v>
      </c>
    </row>
    <row r="117" ht="15" spans="1:3">
      <c r="A117" s="435" t="s">
        <v>3357</v>
      </c>
      <c r="B117" s="32" t="s">
        <v>3358</v>
      </c>
      <c r="C117" t="s">
        <v>3263</v>
      </c>
    </row>
    <row r="118" ht="15" spans="1:3">
      <c r="A118" s="435" t="s">
        <v>3359</v>
      </c>
      <c r="B118" s="32" t="s">
        <v>3360</v>
      </c>
      <c r="C118" t="s">
        <v>3263</v>
      </c>
    </row>
    <row r="119" ht="15" spans="1:3">
      <c r="A119" s="435" t="s">
        <v>3361</v>
      </c>
      <c r="B119" s="32" t="s">
        <v>3362</v>
      </c>
      <c r="C119" t="s">
        <v>3263</v>
      </c>
    </row>
    <row r="120" ht="15" spans="1:3">
      <c r="A120" s="435" t="s">
        <v>3363</v>
      </c>
      <c r="B120" s="32" t="s">
        <v>3364</v>
      </c>
      <c r="C120" t="s">
        <v>3263</v>
      </c>
    </row>
    <row r="121" ht="15" spans="1:3">
      <c r="A121" s="435" t="s">
        <v>3365</v>
      </c>
      <c r="B121" s="32" t="s">
        <v>3366</v>
      </c>
      <c r="C121" t="s">
        <v>3263</v>
      </c>
    </row>
    <row r="122" ht="15" spans="1:3">
      <c r="A122" s="435" t="s">
        <v>3367</v>
      </c>
      <c r="B122" s="32" t="s">
        <v>3368</v>
      </c>
      <c r="C122" t="s">
        <v>3263</v>
      </c>
    </row>
    <row r="123" ht="15" spans="1:3">
      <c r="A123" s="435" t="s">
        <v>3369</v>
      </c>
      <c r="B123" s="32" t="s">
        <v>3370</v>
      </c>
      <c r="C123" t="s">
        <v>3263</v>
      </c>
    </row>
    <row r="124" ht="15" spans="1:3">
      <c r="A124" s="435" t="s">
        <v>3371</v>
      </c>
      <c r="B124" s="32" t="s">
        <v>3372</v>
      </c>
      <c r="C124" t="s">
        <v>3263</v>
      </c>
    </row>
    <row r="125" ht="15" spans="1:3">
      <c r="A125" s="435" t="s">
        <v>3373</v>
      </c>
      <c r="B125" s="32" t="s">
        <v>3374</v>
      </c>
      <c r="C125" t="s">
        <v>3263</v>
      </c>
    </row>
    <row r="126" ht="15" spans="1:3">
      <c r="A126" s="435" t="s">
        <v>3375</v>
      </c>
      <c r="B126" s="32" t="s">
        <v>3376</v>
      </c>
      <c r="C126" t="s">
        <v>3263</v>
      </c>
    </row>
    <row r="127" ht="15" spans="1:3">
      <c r="A127" s="435" t="s">
        <v>3377</v>
      </c>
      <c r="B127" s="32" t="s">
        <v>3378</v>
      </c>
      <c r="C127" t="s">
        <v>3332</v>
      </c>
    </row>
    <row r="128" ht="15" spans="1:3">
      <c r="A128" s="435" t="s">
        <v>3379</v>
      </c>
      <c r="B128" s="32" t="s">
        <v>3380</v>
      </c>
      <c r="C128" t="s">
        <v>3263</v>
      </c>
    </row>
    <row r="129" ht="15" spans="1:3">
      <c r="A129" s="435" t="s">
        <v>3381</v>
      </c>
      <c r="B129" s="32" t="s">
        <v>3382</v>
      </c>
      <c r="C129" t="s">
        <v>3263</v>
      </c>
    </row>
    <row r="130" ht="15" spans="1:3">
      <c r="A130" s="435" t="s">
        <v>3383</v>
      </c>
      <c r="B130" s="32" t="s">
        <v>3384</v>
      </c>
      <c r="C130" t="s">
        <v>3263</v>
      </c>
    </row>
    <row r="131" ht="15" spans="1:3">
      <c r="A131" s="435" t="s">
        <v>3385</v>
      </c>
      <c r="B131" s="32" t="s">
        <v>3386</v>
      </c>
      <c r="C131" t="s">
        <v>3263</v>
      </c>
    </row>
    <row r="132" ht="15" spans="1:3">
      <c r="A132" s="435" t="s">
        <v>3387</v>
      </c>
      <c r="B132" s="32" t="s">
        <v>3388</v>
      </c>
      <c r="C132" t="s">
        <v>3263</v>
      </c>
    </row>
    <row r="133" ht="15" spans="1:3">
      <c r="A133" s="435" t="s">
        <v>3389</v>
      </c>
      <c r="B133" s="32" t="s">
        <v>3390</v>
      </c>
      <c r="C133" t="s">
        <v>3263</v>
      </c>
    </row>
    <row r="134" ht="15" spans="1:3">
      <c r="A134" s="435" t="s">
        <v>3391</v>
      </c>
      <c r="B134" s="32" t="s">
        <v>3392</v>
      </c>
      <c r="C134" t="s">
        <v>3263</v>
      </c>
    </row>
    <row r="135" ht="15" spans="1:3">
      <c r="A135" s="435" t="s">
        <v>3393</v>
      </c>
      <c r="B135" s="32" t="s">
        <v>3394</v>
      </c>
      <c r="C135" t="s">
        <v>3263</v>
      </c>
    </row>
    <row r="136" ht="15" spans="1:3">
      <c r="A136" s="435" t="s">
        <v>3395</v>
      </c>
      <c r="B136" s="32" t="s">
        <v>3396</v>
      </c>
      <c r="C136" t="s">
        <v>3263</v>
      </c>
    </row>
    <row r="137" ht="15" spans="1:3">
      <c r="A137" s="435" t="s">
        <v>3397</v>
      </c>
      <c r="B137" s="32" t="s">
        <v>3398</v>
      </c>
      <c r="C137" t="s">
        <v>3263</v>
      </c>
    </row>
    <row r="138" ht="15" spans="1:3">
      <c r="A138" s="435" t="s">
        <v>3399</v>
      </c>
      <c r="B138" s="32" t="s">
        <v>3400</v>
      </c>
      <c r="C138" t="s">
        <v>3263</v>
      </c>
    </row>
    <row r="139" ht="15" spans="1:3">
      <c r="A139" s="435" t="s">
        <v>3401</v>
      </c>
      <c r="B139" s="32" t="s">
        <v>3402</v>
      </c>
      <c r="C139" t="s">
        <v>3263</v>
      </c>
    </row>
    <row r="140" ht="15" spans="1:3">
      <c r="A140" s="435" t="s">
        <v>3403</v>
      </c>
      <c r="B140" s="32" t="s">
        <v>3404</v>
      </c>
      <c r="C140" t="s">
        <v>3263</v>
      </c>
    </row>
    <row r="141" ht="15" spans="1:3">
      <c r="A141" s="435" t="s">
        <v>3405</v>
      </c>
      <c r="B141" s="32" t="s">
        <v>3406</v>
      </c>
      <c r="C141" t="s">
        <v>3263</v>
      </c>
    </row>
    <row r="142" ht="15" spans="1:3">
      <c r="A142" s="435" t="s">
        <v>3407</v>
      </c>
      <c r="B142" s="32" t="s">
        <v>3408</v>
      </c>
      <c r="C142" t="s">
        <v>3332</v>
      </c>
    </row>
    <row r="143" ht="15" spans="1:3">
      <c r="A143" s="435" t="s">
        <v>3409</v>
      </c>
      <c r="B143" s="32" t="s">
        <v>3410</v>
      </c>
      <c r="C143" t="s">
        <v>3263</v>
      </c>
    </row>
    <row r="144" ht="15" spans="1:3">
      <c r="A144" s="435" t="s">
        <v>3411</v>
      </c>
      <c r="B144" s="32" t="s">
        <v>3412</v>
      </c>
      <c r="C144" t="s">
        <v>3263</v>
      </c>
    </row>
    <row r="145" ht="15" spans="1:3">
      <c r="A145" s="435" t="s">
        <v>3413</v>
      </c>
      <c r="B145" s="32" t="s">
        <v>3414</v>
      </c>
      <c r="C145" t="s">
        <v>3263</v>
      </c>
    </row>
    <row r="146" ht="15" spans="1:3">
      <c r="A146" s="435" t="s">
        <v>3415</v>
      </c>
      <c r="B146" s="32" t="s">
        <v>3416</v>
      </c>
      <c r="C146" t="s">
        <v>3263</v>
      </c>
    </row>
    <row r="147" ht="15" spans="1:3">
      <c r="A147" s="435" t="s">
        <v>3417</v>
      </c>
      <c r="B147" s="32" t="s">
        <v>3418</v>
      </c>
      <c r="C147" t="s">
        <v>3263</v>
      </c>
    </row>
    <row r="148" ht="15" spans="1:3">
      <c r="A148" s="435" t="s">
        <v>3419</v>
      </c>
      <c r="B148" s="32" t="s">
        <v>3420</v>
      </c>
      <c r="C148" t="s">
        <v>3263</v>
      </c>
    </row>
    <row r="149" ht="15" spans="1:3">
      <c r="A149" s="435" t="s">
        <v>3421</v>
      </c>
      <c r="B149" s="32" t="s">
        <v>3422</v>
      </c>
      <c r="C149" t="s">
        <v>3263</v>
      </c>
    </row>
    <row r="150" ht="15" spans="1:3">
      <c r="A150" s="435" t="s">
        <v>3423</v>
      </c>
      <c r="B150" s="32" t="s">
        <v>3424</v>
      </c>
      <c r="C150" t="s">
        <v>3332</v>
      </c>
    </row>
    <row r="151" ht="15" spans="1:3">
      <c r="A151" s="435" t="s">
        <v>3425</v>
      </c>
      <c r="B151" s="32" t="s">
        <v>3426</v>
      </c>
      <c r="C151" t="s">
        <v>3263</v>
      </c>
    </row>
    <row r="152" ht="15" spans="1:3">
      <c r="A152" s="435" t="s">
        <v>3427</v>
      </c>
      <c r="B152" s="32" t="s">
        <v>3428</v>
      </c>
      <c r="C152" t="s">
        <v>3263</v>
      </c>
    </row>
    <row r="153" ht="15" spans="1:3">
      <c r="A153" s="435" t="s">
        <v>3429</v>
      </c>
      <c r="B153" s="32" t="s">
        <v>3430</v>
      </c>
      <c r="C153" t="s">
        <v>3263</v>
      </c>
    </row>
    <row r="154" ht="15" spans="1:3">
      <c r="A154" s="435" t="s">
        <v>3431</v>
      </c>
      <c r="B154" s="32" t="s">
        <v>3432</v>
      </c>
      <c r="C154" t="s">
        <v>3263</v>
      </c>
    </row>
    <row r="155" ht="15" spans="1:3">
      <c r="A155" s="435" t="s">
        <v>3433</v>
      </c>
      <c r="B155" s="32" t="s">
        <v>3434</v>
      </c>
      <c r="C155" t="s">
        <v>3263</v>
      </c>
    </row>
    <row r="156" ht="15" spans="1:3">
      <c r="A156" s="435" t="s">
        <v>3435</v>
      </c>
      <c r="B156" s="32" t="s">
        <v>3436</v>
      </c>
      <c r="C156" t="s">
        <v>3263</v>
      </c>
    </row>
    <row r="157" ht="15" spans="1:3">
      <c r="A157" s="435" t="s">
        <v>3437</v>
      </c>
      <c r="B157" s="32" t="s">
        <v>3438</v>
      </c>
      <c r="C157" t="s">
        <v>3263</v>
      </c>
    </row>
    <row r="158" ht="15" spans="1:3">
      <c r="A158" s="435" t="s">
        <v>3439</v>
      </c>
      <c r="B158" s="32" t="s">
        <v>3440</v>
      </c>
      <c r="C158" t="s">
        <v>3263</v>
      </c>
    </row>
    <row r="159" ht="15" spans="1:3">
      <c r="A159" s="435" t="s">
        <v>3441</v>
      </c>
      <c r="B159" s="32" t="s">
        <v>3442</v>
      </c>
      <c r="C159" t="s">
        <v>3263</v>
      </c>
    </row>
    <row r="160" ht="15" spans="1:3">
      <c r="A160" s="435" t="s">
        <v>3443</v>
      </c>
      <c r="B160" s="32" t="s">
        <v>3444</v>
      </c>
      <c r="C160" t="s">
        <v>3263</v>
      </c>
    </row>
    <row r="161" ht="15" spans="1:3">
      <c r="A161" s="435" t="s">
        <v>3445</v>
      </c>
      <c r="B161" s="32" t="s">
        <v>3446</v>
      </c>
      <c r="C161" t="s">
        <v>3263</v>
      </c>
    </row>
    <row r="162" ht="15" spans="1:3">
      <c r="A162" s="435" t="s">
        <v>3447</v>
      </c>
      <c r="B162" s="32" t="s">
        <v>3448</v>
      </c>
      <c r="C162" t="s">
        <v>3263</v>
      </c>
    </row>
    <row r="163" ht="15" spans="1:3">
      <c r="A163" s="435" t="s">
        <v>3449</v>
      </c>
      <c r="B163" s="32" t="s">
        <v>3450</v>
      </c>
      <c r="C163" t="s">
        <v>3263</v>
      </c>
    </row>
    <row r="164" ht="15" spans="1:3">
      <c r="A164" s="435" t="s">
        <v>3451</v>
      </c>
      <c r="B164" s="32" t="s">
        <v>3452</v>
      </c>
      <c r="C164" t="s">
        <v>3263</v>
      </c>
    </row>
    <row r="165" ht="15" spans="1:3">
      <c r="A165" s="435" t="s">
        <v>3453</v>
      </c>
      <c r="B165" s="32" t="s">
        <v>3454</v>
      </c>
      <c r="C165" t="s">
        <v>3263</v>
      </c>
    </row>
    <row r="166" ht="15" spans="1:3">
      <c r="A166" s="435" t="s">
        <v>3455</v>
      </c>
      <c r="B166" s="32" t="s">
        <v>3456</v>
      </c>
      <c r="C166" t="s">
        <v>3263</v>
      </c>
    </row>
    <row r="167" ht="15" spans="1:3">
      <c r="A167" s="435" t="s">
        <v>3457</v>
      </c>
      <c r="B167" s="32" t="s">
        <v>3458</v>
      </c>
      <c r="C167" t="s">
        <v>3263</v>
      </c>
    </row>
    <row r="168" ht="15" spans="1:3">
      <c r="A168" s="435" t="s">
        <v>3459</v>
      </c>
      <c r="B168" s="32" t="s">
        <v>3460</v>
      </c>
      <c r="C168" t="s">
        <v>3263</v>
      </c>
    </row>
    <row r="169" ht="15" spans="1:3">
      <c r="A169" s="435" t="s">
        <v>3461</v>
      </c>
      <c r="B169" s="32" t="s">
        <v>3462</v>
      </c>
      <c r="C169" t="s">
        <v>3332</v>
      </c>
    </row>
    <row r="170" ht="15" spans="1:3">
      <c r="A170" s="435" t="s">
        <v>3463</v>
      </c>
      <c r="B170" s="32" t="s">
        <v>3464</v>
      </c>
      <c r="C170" t="s">
        <v>3263</v>
      </c>
    </row>
    <row r="171" ht="15" spans="1:3">
      <c r="A171" s="435" t="s">
        <v>3465</v>
      </c>
      <c r="B171" s="32" t="s">
        <v>3466</v>
      </c>
      <c r="C171" t="s">
        <v>3263</v>
      </c>
    </row>
    <row r="172" ht="15" spans="1:3">
      <c r="A172" s="435" t="s">
        <v>3467</v>
      </c>
      <c r="B172" s="32" t="s">
        <v>3468</v>
      </c>
      <c r="C172" t="s">
        <v>3263</v>
      </c>
    </row>
    <row r="173" ht="15" spans="1:3">
      <c r="A173" s="435" t="s">
        <v>3469</v>
      </c>
      <c r="B173" s="32" t="s">
        <v>3470</v>
      </c>
      <c r="C173" t="s">
        <v>3263</v>
      </c>
    </row>
    <row r="174" ht="15" spans="1:3">
      <c r="A174" s="435" t="s">
        <v>3471</v>
      </c>
      <c r="B174" s="32" t="s">
        <v>3472</v>
      </c>
      <c r="C174" t="s">
        <v>3263</v>
      </c>
    </row>
    <row r="175" ht="15" spans="1:3">
      <c r="A175" s="435" t="s">
        <v>3473</v>
      </c>
      <c r="B175" s="32" t="s">
        <v>3474</v>
      </c>
      <c r="C175" t="s">
        <v>3263</v>
      </c>
    </row>
    <row r="176" ht="15" spans="1:3">
      <c r="A176" s="435" t="s">
        <v>3475</v>
      </c>
      <c r="B176" s="32" t="s">
        <v>3476</v>
      </c>
      <c r="C176" t="s">
        <v>3263</v>
      </c>
    </row>
    <row r="177" ht="15" spans="1:3">
      <c r="A177" s="435" t="s">
        <v>3477</v>
      </c>
      <c r="B177" s="32" t="s">
        <v>3478</v>
      </c>
      <c r="C177" t="s">
        <v>3263</v>
      </c>
    </row>
    <row r="178" ht="15" spans="1:3">
      <c r="A178" s="435" t="s">
        <v>3479</v>
      </c>
      <c r="B178" s="32" t="s">
        <v>3480</v>
      </c>
      <c r="C178" t="s">
        <v>3263</v>
      </c>
    </row>
    <row r="179" ht="15" spans="1:3">
      <c r="A179" s="435" t="s">
        <v>3481</v>
      </c>
      <c r="B179" s="32" t="s">
        <v>3482</v>
      </c>
      <c r="C179" t="s">
        <v>3263</v>
      </c>
    </row>
    <row r="180" ht="15" spans="1:3">
      <c r="A180" s="435" t="s">
        <v>3483</v>
      </c>
      <c r="B180" s="32" t="s">
        <v>3484</v>
      </c>
      <c r="C180" t="s">
        <v>3263</v>
      </c>
    </row>
    <row r="181" ht="15" spans="1:3">
      <c r="A181" s="435" t="s">
        <v>3485</v>
      </c>
      <c r="B181" s="32" t="s">
        <v>3486</v>
      </c>
      <c r="C181" t="s">
        <v>3263</v>
      </c>
    </row>
    <row r="182" ht="15" spans="1:3">
      <c r="A182" s="435" t="s">
        <v>3487</v>
      </c>
      <c r="B182" s="32" t="s">
        <v>3488</v>
      </c>
      <c r="C182" t="s">
        <v>3263</v>
      </c>
    </row>
    <row r="183" ht="15" spans="1:3">
      <c r="A183" s="435" t="s">
        <v>3489</v>
      </c>
      <c r="B183" s="32" t="s">
        <v>3490</v>
      </c>
      <c r="C183" t="s">
        <v>3263</v>
      </c>
    </row>
    <row r="184" ht="15" spans="1:3">
      <c r="A184" s="435" t="s">
        <v>3491</v>
      </c>
      <c r="B184" s="32" t="s">
        <v>3492</v>
      </c>
      <c r="C184" t="s">
        <v>3263</v>
      </c>
    </row>
    <row r="185" ht="15" spans="1:3">
      <c r="A185" s="435" t="s">
        <v>3493</v>
      </c>
      <c r="B185" s="32" t="s">
        <v>3494</v>
      </c>
      <c r="C185" t="s">
        <v>3263</v>
      </c>
    </row>
    <row r="186" ht="15" spans="1:3">
      <c r="A186" s="435" t="s">
        <v>3495</v>
      </c>
      <c r="B186" s="32" t="s">
        <v>3496</v>
      </c>
      <c r="C186" t="s">
        <v>3263</v>
      </c>
    </row>
    <row r="187" ht="15" spans="1:3">
      <c r="A187" s="435" t="s">
        <v>3497</v>
      </c>
      <c r="B187" s="32" t="s">
        <v>3498</v>
      </c>
      <c r="C187" t="s">
        <v>3263</v>
      </c>
    </row>
    <row r="188" ht="15" spans="1:3">
      <c r="A188" s="435" t="s">
        <v>3499</v>
      </c>
      <c r="B188" s="32" t="s">
        <v>3500</v>
      </c>
      <c r="C188" t="s">
        <v>3332</v>
      </c>
    </row>
    <row r="189" ht="15" spans="1:3">
      <c r="A189" s="435" t="s">
        <v>3501</v>
      </c>
      <c r="B189" s="32" t="s">
        <v>3502</v>
      </c>
      <c r="C189" t="s">
        <v>3263</v>
      </c>
    </row>
    <row r="190" ht="15" spans="1:3">
      <c r="A190" s="435" t="s">
        <v>3503</v>
      </c>
      <c r="B190" s="32" t="s">
        <v>3504</v>
      </c>
      <c r="C190" t="s">
        <v>3263</v>
      </c>
    </row>
    <row r="191" ht="15" spans="1:3">
      <c r="A191" s="435" t="s">
        <v>3505</v>
      </c>
      <c r="B191" s="32" t="s">
        <v>3506</v>
      </c>
      <c r="C191" t="s">
        <v>3263</v>
      </c>
    </row>
    <row r="192" ht="15" spans="1:3">
      <c r="A192" s="435" t="s">
        <v>3507</v>
      </c>
      <c r="B192" s="32" t="s">
        <v>3508</v>
      </c>
      <c r="C192" t="s">
        <v>3263</v>
      </c>
    </row>
    <row r="193" ht="15" spans="1:3">
      <c r="A193" s="435" t="s">
        <v>3509</v>
      </c>
      <c r="B193" s="32" t="s">
        <v>3510</v>
      </c>
      <c r="C193" t="s">
        <v>3263</v>
      </c>
    </row>
    <row r="194" ht="15" spans="1:3">
      <c r="A194" s="435" t="s">
        <v>3511</v>
      </c>
      <c r="B194" s="32" t="s">
        <v>3512</v>
      </c>
      <c r="C194" t="s">
        <v>3263</v>
      </c>
    </row>
    <row r="195" ht="15" spans="1:3">
      <c r="A195" s="435" t="s">
        <v>3513</v>
      </c>
      <c r="B195" s="32" t="s">
        <v>3514</v>
      </c>
      <c r="C195" t="s">
        <v>3263</v>
      </c>
    </row>
    <row r="196" ht="15" spans="1:3">
      <c r="A196" s="435" t="s">
        <v>3515</v>
      </c>
      <c r="B196" s="32" t="s">
        <v>3516</v>
      </c>
      <c r="C196" t="s">
        <v>3263</v>
      </c>
    </row>
    <row r="197" ht="15" spans="1:3">
      <c r="A197" s="435" t="s">
        <v>3517</v>
      </c>
      <c r="B197" s="32" t="s">
        <v>3518</v>
      </c>
      <c r="C197" t="s">
        <v>3263</v>
      </c>
    </row>
    <row r="198" ht="15" spans="1:3">
      <c r="A198" s="435" t="s">
        <v>3519</v>
      </c>
      <c r="B198" s="32" t="s">
        <v>3520</v>
      </c>
      <c r="C198" t="s">
        <v>3263</v>
      </c>
    </row>
    <row r="199" ht="15" spans="1:3">
      <c r="A199" s="435" t="s">
        <v>3521</v>
      </c>
      <c r="B199" s="32" t="s">
        <v>3522</v>
      </c>
      <c r="C199" t="s">
        <v>3263</v>
      </c>
    </row>
    <row r="200" ht="15" spans="1:3">
      <c r="A200" s="435" t="s">
        <v>3523</v>
      </c>
      <c r="B200" s="32" t="s">
        <v>3524</v>
      </c>
      <c r="C200" t="s">
        <v>3263</v>
      </c>
    </row>
    <row r="201" ht="15" spans="1:3">
      <c r="A201" s="435" t="s">
        <v>3525</v>
      </c>
      <c r="B201" s="32" t="s">
        <v>3526</v>
      </c>
      <c r="C201" t="s">
        <v>3263</v>
      </c>
    </row>
    <row r="202" ht="15" spans="1:3">
      <c r="A202" s="435" t="s">
        <v>3527</v>
      </c>
      <c r="B202" s="32" t="s">
        <v>3528</v>
      </c>
      <c r="C202" t="s">
        <v>3263</v>
      </c>
    </row>
    <row r="203" ht="15" spans="1:3">
      <c r="A203" s="435" t="s">
        <v>3529</v>
      </c>
      <c r="B203" s="32" t="s">
        <v>3530</v>
      </c>
      <c r="C203" t="s">
        <v>3263</v>
      </c>
    </row>
    <row r="204" ht="15" spans="1:3">
      <c r="A204" s="435" t="s">
        <v>3531</v>
      </c>
      <c r="B204" s="32" t="s">
        <v>3532</v>
      </c>
      <c r="C204" t="s">
        <v>3263</v>
      </c>
    </row>
    <row r="205" ht="15" spans="1:3">
      <c r="A205" s="435" t="s">
        <v>3533</v>
      </c>
      <c r="B205" s="32" t="s">
        <v>3534</v>
      </c>
      <c r="C205" t="s">
        <v>3263</v>
      </c>
    </row>
    <row r="206" ht="15" spans="1:3">
      <c r="A206" s="435" t="s">
        <v>3535</v>
      </c>
      <c r="B206" s="32" t="s">
        <v>3536</v>
      </c>
      <c r="C206" t="s">
        <v>3263</v>
      </c>
    </row>
    <row r="207" ht="15" spans="1:3">
      <c r="A207" s="435" t="s">
        <v>3537</v>
      </c>
      <c r="B207" s="32" t="s">
        <v>3538</v>
      </c>
      <c r="C207" t="s">
        <v>3263</v>
      </c>
    </row>
    <row r="208" ht="15" spans="1:3">
      <c r="A208" s="435" t="s">
        <v>3539</v>
      </c>
      <c r="B208" s="32" t="s">
        <v>3540</v>
      </c>
      <c r="C208" t="s">
        <v>3263</v>
      </c>
    </row>
    <row r="209" ht="15" spans="1:3">
      <c r="A209" s="435" t="s">
        <v>3541</v>
      </c>
      <c r="B209" s="32" t="s">
        <v>3542</v>
      </c>
      <c r="C209" t="s">
        <v>3263</v>
      </c>
    </row>
    <row r="210" ht="15" spans="1:3">
      <c r="A210" s="435" t="s">
        <v>3543</v>
      </c>
      <c r="B210" s="32" t="s">
        <v>3544</v>
      </c>
      <c r="C210" t="s">
        <v>3332</v>
      </c>
    </row>
    <row r="211" ht="15" spans="1:3">
      <c r="A211" s="435" t="s">
        <v>3545</v>
      </c>
      <c r="B211" s="32" t="s">
        <v>3546</v>
      </c>
      <c r="C211" t="s">
        <v>3263</v>
      </c>
    </row>
    <row r="212" ht="15" spans="1:3">
      <c r="A212" s="435" t="s">
        <v>3547</v>
      </c>
      <c r="B212" s="32" t="s">
        <v>3336</v>
      </c>
      <c r="C212" t="s">
        <v>3263</v>
      </c>
    </row>
    <row r="213" ht="15" spans="1:3">
      <c r="A213" s="435" t="s">
        <v>3548</v>
      </c>
      <c r="B213" s="32" t="s">
        <v>3549</v>
      </c>
      <c r="C213" t="s">
        <v>3263</v>
      </c>
    </row>
    <row r="214" ht="15" spans="1:3">
      <c r="A214" s="435" t="s">
        <v>3550</v>
      </c>
      <c r="B214" s="32" t="s">
        <v>3551</v>
      </c>
      <c r="C214" t="s">
        <v>3263</v>
      </c>
    </row>
    <row r="215" ht="15" spans="1:3">
      <c r="A215" s="435" t="s">
        <v>3552</v>
      </c>
      <c r="B215" s="32" t="s">
        <v>3553</v>
      </c>
      <c r="C215" t="s">
        <v>3263</v>
      </c>
    </row>
    <row r="216" ht="15" spans="1:3">
      <c r="A216" s="435" t="s">
        <v>3554</v>
      </c>
      <c r="B216" s="32" t="s">
        <v>3555</v>
      </c>
      <c r="C216" t="s">
        <v>3263</v>
      </c>
    </row>
    <row r="217" ht="15" spans="1:3">
      <c r="A217" s="435" t="s">
        <v>3556</v>
      </c>
      <c r="B217" s="32" t="s">
        <v>3557</v>
      </c>
      <c r="C217" t="s">
        <v>3263</v>
      </c>
    </row>
    <row r="218" ht="15" spans="1:3">
      <c r="A218" s="435" t="s">
        <v>3558</v>
      </c>
      <c r="B218" s="32" t="s">
        <v>3559</v>
      </c>
      <c r="C218" t="s">
        <v>3263</v>
      </c>
    </row>
    <row r="219" ht="15" spans="1:3">
      <c r="A219" s="435" t="s">
        <v>3560</v>
      </c>
      <c r="B219" s="32" t="s">
        <v>3561</v>
      </c>
      <c r="C219" t="s">
        <v>3263</v>
      </c>
    </row>
    <row r="220" ht="15" spans="1:3">
      <c r="A220" s="435" t="s">
        <v>3562</v>
      </c>
      <c r="B220" s="32" t="s">
        <v>3563</v>
      </c>
      <c r="C220" t="s">
        <v>3263</v>
      </c>
    </row>
    <row r="221" ht="15" spans="1:3">
      <c r="A221" s="435" t="s">
        <v>3564</v>
      </c>
      <c r="B221" s="32" t="s">
        <v>3565</v>
      </c>
      <c r="C221" t="s">
        <v>3263</v>
      </c>
    </row>
    <row r="222" ht="15" spans="1:3">
      <c r="A222" s="435" t="s">
        <v>3566</v>
      </c>
      <c r="B222" s="32" t="s">
        <v>3567</v>
      </c>
      <c r="C222" t="s">
        <v>3263</v>
      </c>
    </row>
    <row r="223" ht="15" spans="1:3">
      <c r="A223" s="435" t="s">
        <v>3568</v>
      </c>
      <c r="B223" s="32" t="s">
        <v>3569</v>
      </c>
      <c r="C223" t="s">
        <v>3263</v>
      </c>
    </row>
    <row r="224" ht="15" spans="1:3">
      <c r="A224" s="435" t="s">
        <v>3570</v>
      </c>
      <c r="B224" s="32" t="s">
        <v>3571</v>
      </c>
      <c r="C224" t="s">
        <v>3263</v>
      </c>
    </row>
    <row r="225" ht="15" spans="1:3">
      <c r="A225" s="435" t="s">
        <v>3572</v>
      </c>
      <c r="B225" s="32" t="s">
        <v>3573</v>
      </c>
      <c r="C225" t="s">
        <v>3263</v>
      </c>
    </row>
    <row r="226" ht="15" spans="1:3">
      <c r="A226" s="435" t="s">
        <v>3574</v>
      </c>
      <c r="B226" s="32" t="s">
        <v>3575</v>
      </c>
      <c r="C226" t="s">
        <v>3263</v>
      </c>
    </row>
    <row r="227" ht="15" spans="1:3">
      <c r="A227" s="435" t="s">
        <v>3576</v>
      </c>
      <c r="B227" s="32" t="s">
        <v>3577</v>
      </c>
      <c r="C227" t="s">
        <v>3332</v>
      </c>
    </row>
    <row r="228" ht="15" spans="1:3">
      <c r="A228" s="435" t="s">
        <v>3578</v>
      </c>
      <c r="B228" s="32" t="s">
        <v>3579</v>
      </c>
      <c r="C228" t="s">
        <v>3263</v>
      </c>
    </row>
    <row r="229" ht="15" spans="1:3">
      <c r="A229" s="435" t="s">
        <v>3580</v>
      </c>
      <c r="B229" s="32" t="s">
        <v>3581</v>
      </c>
      <c r="C229" t="s">
        <v>3263</v>
      </c>
    </row>
    <row r="230" ht="15" spans="1:3">
      <c r="A230" s="435" t="s">
        <v>3582</v>
      </c>
      <c r="B230" s="32" t="s">
        <v>3583</v>
      </c>
      <c r="C230" t="s">
        <v>3263</v>
      </c>
    </row>
    <row r="231" ht="15" spans="1:3">
      <c r="A231" s="435" t="s">
        <v>3584</v>
      </c>
      <c r="B231" s="32" t="s">
        <v>3585</v>
      </c>
      <c r="C231" t="s">
        <v>3263</v>
      </c>
    </row>
    <row r="232" ht="15" spans="1:3">
      <c r="A232" s="435" t="s">
        <v>3586</v>
      </c>
      <c r="B232" s="32" t="s">
        <v>3587</v>
      </c>
      <c r="C232" t="s">
        <v>3263</v>
      </c>
    </row>
    <row r="233" ht="15" spans="1:3">
      <c r="A233" s="435" t="s">
        <v>3588</v>
      </c>
      <c r="B233" s="32" t="s">
        <v>3589</v>
      </c>
      <c r="C233" t="s">
        <v>3263</v>
      </c>
    </row>
    <row r="234" ht="15" spans="1:3">
      <c r="A234" s="435" t="s">
        <v>3590</v>
      </c>
      <c r="B234" s="32" t="s">
        <v>3591</v>
      </c>
      <c r="C234" t="s">
        <v>3263</v>
      </c>
    </row>
    <row r="235" ht="15" spans="1:3">
      <c r="A235" s="435" t="s">
        <v>3592</v>
      </c>
      <c r="B235" s="32" t="s">
        <v>3593</v>
      </c>
      <c r="C235" t="s">
        <v>3263</v>
      </c>
    </row>
    <row r="236" ht="15" spans="1:3">
      <c r="A236" s="435" t="s">
        <v>3594</v>
      </c>
      <c r="B236" s="32" t="s">
        <v>3595</v>
      </c>
      <c r="C236" t="s">
        <v>3263</v>
      </c>
    </row>
    <row r="237" ht="15" spans="1:3">
      <c r="A237" s="435" t="s">
        <v>3596</v>
      </c>
      <c r="B237" s="32" t="s">
        <v>3597</v>
      </c>
      <c r="C237" t="s">
        <v>3263</v>
      </c>
    </row>
    <row r="238" ht="15" spans="1:3">
      <c r="A238" s="435" t="s">
        <v>3598</v>
      </c>
      <c r="B238" s="32" t="s">
        <v>3599</v>
      </c>
      <c r="C238" t="s">
        <v>3263</v>
      </c>
    </row>
    <row r="239" ht="15" spans="1:3">
      <c r="A239" s="435" t="s">
        <v>3600</v>
      </c>
      <c r="B239" s="32" t="s">
        <v>3601</v>
      </c>
      <c r="C239" t="s">
        <v>3332</v>
      </c>
    </row>
    <row r="240" ht="15" spans="1:3">
      <c r="A240" s="435" t="s">
        <v>3602</v>
      </c>
      <c r="B240" s="32" t="s">
        <v>3338</v>
      </c>
      <c r="C240" t="s">
        <v>3263</v>
      </c>
    </row>
    <row r="241" ht="15" spans="1:3">
      <c r="A241" s="435" t="s">
        <v>3603</v>
      </c>
      <c r="B241" s="32" t="s">
        <v>3604</v>
      </c>
      <c r="C241" t="s">
        <v>3263</v>
      </c>
    </row>
    <row r="242" ht="15" spans="1:3">
      <c r="A242" s="435" t="s">
        <v>3605</v>
      </c>
      <c r="B242" s="32" t="s">
        <v>3606</v>
      </c>
      <c r="C242" t="s">
        <v>3263</v>
      </c>
    </row>
    <row r="243" ht="15" spans="1:3">
      <c r="A243" s="435" t="s">
        <v>3607</v>
      </c>
      <c r="B243" s="32" t="s">
        <v>3608</v>
      </c>
      <c r="C243" t="s">
        <v>3263</v>
      </c>
    </row>
    <row r="244" ht="15" spans="1:3">
      <c r="A244" s="435" t="s">
        <v>3609</v>
      </c>
      <c r="B244" s="32" t="s">
        <v>3610</v>
      </c>
      <c r="C244" t="s">
        <v>3263</v>
      </c>
    </row>
    <row r="245" ht="15" spans="1:3">
      <c r="A245" s="435" t="s">
        <v>3611</v>
      </c>
      <c r="B245" s="32" t="s">
        <v>3612</v>
      </c>
      <c r="C245" t="s">
        <v>3263</v>
      </c>
    </row>
    <row r="246" ht="15" spans="1:3">
      <c r="A246" s="435" t="s">
        <v>3613</v>
      </c>
      <c r="B246" s="32" t="s">
        <v>3614</v>
      </c>
      <c r="C246" t="s">
        <v>3263</v>
      </c>
    </row>
    <row r="247" ht="15" spans="1:3">
      <c r="A247" s="435" t="s">
        <v>3615</v>
      </c>
      <c r="B247" s="32" t="s">
        <v>3616</v>
      </c>
      <c r="C247" t="s">
        <v>3263</v>
      </c>
    </row>
    <row r="248" ht="15" spans="1:3">
      <c r="A248" s="435" t="s">
        <v>3617</v>
      </c>
      <c r="B248" s="32" t="s">
        <v>3618</v>
      </c>
      <c r="C248" t="s">
        <v>3263</v>
      </c>
    </row>
    <row r="249" ht="15" spans="1:3">
      <c r="A249" s="435" t="s">
        <v>3619</v>
      </c>
      <c r="B249" s="32" t="s">
        <v>3620</v>
      </c>
      <c r="C249" t="s">
        <v>3263</v>
      </c>
    </row>
    <row r="250" ht="15" spans="1:3">
      <c r="A250" s="435" t="s">
        <v>3621</v>
      </c>
      <c r="B250" s="32" t="s">
        <v>3622</v>
      </c>
      <c r="C250" t="s">
        <v>3263</v>
      </c>
    </row>
    <row r="251" ht="15" spans="1:3">
      <c r="A251" s="435" t="s">
        <v>3623</v>
      </c>
      <c r="B251" s="32" t="s">
        <v>3624</v>
      </c>
      <c r="C251" t="s">
        <v>3263</v>
      </c>
    </row>
    <row r="252" ht="15" spans="1:3">
      <c r="A252" s="435" t="s">
        <v>3625</v>
      </c>
      <c r="B252" s="32" t="s">
        <v>3626</v>
      </c>
      <c r="C252" t="s">
        <v>3263</v>
      </c>
    </row>
    <row r="253" ht="15" spans="1:3">
      <c r="A253" s="435" t="s">
        <v>3627</v>
      </c>
      <c r="B253" s="32" t="s">
        <v>3628</v>
      </c>
      <c r="C253" t="s">
        <v>3263</v>
      </c>
    </row>
    <row r="254" ht="15" spans="1:3">
      <c r="A254" s="435" t="s">
        <v>3629</v>
      </c>
      <c r="B254" s="32" t="s">
        <v>3630</v>
      </c>
      <c r="C254" t="s">
        <v>3263</v>
      </c>
    </row>
    <row r="255" ht="15" spans="1:3">
      <c r="A255" s="435" t="s">
        <v>3631</v>
      </c>
      <c r="B255" s="32" t="s">
        <v>3632</v>
      </c>
      <c r="C255" t="s">
        <v>3263</v>
      </c>
    </row>
    <row r="256" ht="15" spans="1:3">
      <c r="A256" s="435" t="s">
        <v>3633</v>
      </c>
      <c r="B256" s="32" t="s">
        <v>3634</v>
      </c>
      <c r="C256" t="s">
        <v>3332</v>
      </c>
    </row>
    <row r="257" ht="15" spans="1:3">
      <c r="A257" s="435" t="s">
        <v>3635</v>
      </c>
      <c r="B257" s="32" t="s">
        <v>3636</v>
      </c>
      <c r="C257" t="s">
        <v>3263</v>
      </c>
    </row>
    <row r="258" ht="15" spans="1:3">
      <c r="A258" s="435" t="s">
        <v>3637</v>
      </c>
      <c r="B258" s="32" t="s">
        <v>3638</v>
      </c>
      <c r="C258" t="s">
        <v>3263</v>
      </c>
    </row>
    <row r="259" ht="15" spans="1:3">
      <c r="A259" s="435" t="s">
        <v>3639</v>
      </c>
      <c r="B259" s="32" t="s">
        <v>3640</v>
      </c>
      <c r="C259" t="s">
        <v>3263</v>
      </c>
    </row>
    <row r="260" ht="15" spans="1:3">
      <c r="A260" s="435" t="s">
        <v>3641</v>
      </c>
      <c r="B260" s="32" t="s">
        <v>3642</v>
      </c>
      <c r="C260" t="s">
        <v>3263</v>
      </c>
    </row>
    <row r="261" ht="15" spans="1:3">
      <c r="A261" s="435" t="s">
        <v>3643</v>
      </c>
      <c r="B261" s="32" t="s">
        <v>3644</v>
      </c>
      <c r="C261" t="s">
        <v>3263</v>
      </c>
    </row>
    <row r="262" ht="15" spans="1:3">
      <c r="A262" s="435" t="s">
        <v>3645</v>
      </c>
      <c r="B262" s="32" t="s">
        <v>3646</v>
      </c>
      <c r="C262" t="s">
        <v>3263</v>
      </c>
    </row>
    <row r="263" ht="15" spans="1:3">
      <c r="A263" s="435" t="s">
        <v>3647</v>
      </c>
      <c r="B263" s="32" t="s">
        <v>3648</v>
      </c>
      <c r="C263" t="s">
        <v>3263</v>
      </c>
    </row>
    <row r="264" ht="15" spans="1:3">
      <c r="A264" s="435" t="s">
        <v>3649</v>
      </c>
      <c r="B264" s="32" t="s">
        <v>3650</v>
      </c>
      <c r="C264" t="s">
        <v>3263</v>
      </c>
    </row>
    <row r="265" ht="15" spans="1:3">
      <c r="A265" s="435" t="s">
        <v>3651</v>
      </c>
      <c r="B265" s="32" t="s">
        <v>3652</v>
      </c>
      <c r="C265" t="s">
        <v>3263</v>
      </c>
    </row>
    <row r="266" ht="15" spans="1:3">
      <c r="A266" s="435" t="s">
        <v>3653</v>
      </c>
      <c r="B266" s="32" t="s">
        <v>3654</v>
      </c>
      <c r="C266" t="s">
        <v>3263</v>
      </c>
    </row>
    <row r="267" ht="15" spans="1:3">
      <c r="A267" s="435" t="s">
        <v>3655</v>
      </c>
      <c r="B267" s="32" t="s">
        <v>3656</v>
      </c>
      <c r="C267" t="s">
        <v>3332</v>
      </c>
    </row>
    <row r="268" ht="15" spans="1:3">
      <c r="A268" s="435" t="s">
        <v>3657</v>
      </c>
      <c r="B268" s="32" t="s">
        <v>3658</v>
      </c>
      <c r="C268" t="s">
        <v>3263</v>
      </c>
    </row>
    <row r="269" ht="15" spans="1:3">
      <c r="A269" s="435" t="s">
        <v>3659</v>
      </c>
      <c r="B269" s="32" t="s">
        <v>3660</v>
      </c>
      <c r="C269" t="s">
        <v>3263</v>
      </c>
    </row>
    <row r="270" ht="15" spans="1:3">
      <c r="A270" s="435" t="s">
        <v>3661</v>
      </c>
      <c r="B270" s="32" t="s">
        <v>3662</v>
      </c>
      <c r="C270" t="s">
        <v>3263</v>
      </c>
    </row>
    <row r="271" ht="15" spans="1:3">
      <c r="A271" s="435" t="s">
        <v>3663</v>
      </c>
      <c r="B271" s="32" t="s">
        <v>3664</v>
      </c>
      <c r="C271" t="s">
        <v>3263</v>
      </c>
    </row>
    <row r="272" ht="15" spans="1:3">
      <c r="A272" s="435" t="s">
        <v>3665</v>
      </c>
      <c r="B272" s="32" t="s">
        <v>3666</v>
      </c>
      <c r="C272" t="s">
        <v>3263</v>
      </c>
    </row>
    <row r="273" ht="15" spans="1:3">
      <c r="A273" s="435" t="s">
        <v>3667</v>
      </c>
      <c r="B273" s="32" t="s">
        <v>3668</v>
      </c>
      <c r="C273" t="s">
        <v>3263</v>
      </c>
    </row>
    <row r="274" ht="15" spans="1:3">
      <c r="A274" s="435" t="s">
        <v>3669</v>
      </c>
      <c r="B274" s="32" t="s">
        <v>3670</v>
      </c>
      <c r="C274" t="s">
        <v>3263</v>
      </c>
    </row>
    <row r="275" ht="15" spans="1:3">
      <c r="A275" s="435" t="s">
        <v>3671</v>
      </c>
      <c r="B275" s="32" t="s">
        <v>3672</v>
      </c>
      <c r="C275" t="s">
        <v>3263</v>
      </c>
    </row>
    <row r="276" ht="15" spans="1:3">
      <c r="A276" s="435" t="s">
        <v>3673</v>
      </c>
      <c r="B276" s="32" t="s">
        <v>3674</v>
      </c>
      <c r="C276" t="s">
        <v>3263</v>
      </c>
    </row>
    <row r="277" ht="15" spans="1:3">
      <c r="A277" s="435" t="s">
        <v>3675</v>
      </c>
      <c r="B277" s="32" t="s">
        <v>3676</v>
      </c>
      <c r="C277" t="s">
        <v>3263</v>
      </c>
    </row>
    <row r="278" ht="15" spans="1:3">
      <c r="A278" s="435" t="s">
        <v>3677</v>
      </c>
      <c r="B278" s="32" t="s">
        <v>3678</v>
      </c>
      <c r="C278" t="s">
        <v>3263</v>
      </c>
    </row>
    <row r="279" ht="15" spans="1:3">
      <c r="A279" s="435" t="s">
        <v>3679</v>
      </c>
      <c r="B279" s="32" t="s">
        <v>3680</v>
      </c>
      <c r="C279" t="s">
        <v>3332</v>
      </c>
    </row>
    <row r="280" ht="15" spans="1:3">
      <c r="A280" s="435" t="s">
        <v>3681</v>
      </c>
      <c r="B280" s="32" t="s">
        <v>3682</v>
      </c>
      <c r="C280" t="s">
        <v>3263</v>
      </c>
    </row>
    <row r="281" ht="15" spans="1:3">
      <c r="A281" s="435" t="s">
        <v>3683</v>
      </c>
      <c r="B281" s="32" t="s">
        <v>3684</v>
      </c>
      <c r="C281" t="s">
        <v>3263</v>
      </c>
    </row>
    <row r="282" ht="15" spans="1:3">
      <c r="A282" s="435" t="s">
        <v>3685</v>
      </c>
      <c r="B282" s="32" t="s">
        <v>3686</v>
      </c>
      <c r="C282" t="s">
        <v>3263</v>
      </c>
    </row>
    <row r="283" ht="15" spans="1:3">
      <c r="A283" s="435" t="s">
        <v>3687</v>
      </c>
      <c r="B283" s="32" t="s">
        <v>3688</v>
      </c>
      <c r="C283" t="s">
        <v>13</v>
      </c>
    </row>
    <row r="284" ht="15" spans="1:3">
      <c r="A284" s="435" t="s">
        <v>3689</v>
      </c>
      <c r="B284" s="32" t="s">
        <v>3690</v>
      </c>
      <c r="C284" t="s">
        <v>3332</v>
      </c>
    </row>
    <row r="285" ht="15" spans="1:3">
      <c r="A285" s="435" t="s">
        <v>3691</v>
      </c>
      <c r="B285" s="32" t="s">
        <v>3692</v>
      </c>
      <c r="C285" t="s">
        <v>3263</v>
      </c>
    </row>
    <row r="286" ht="15" spans="1:3">
      <c r="A286" s="435" t="s">
        <v>3693</v>
      </c>
      <c r="B286" s="32" t="s">
        <v>3694</v>
      </c>
      <c r="C286" t="s">
        <v>3263</v>
      </c>
    </row>
    <row r="287" ht="15" spans="1:3">
      <c r="A287" s="435" t="s">
        <v>3695</v>
      </c>
      <c r="B287" s="32" t="s">
        <v>3696</v>
      </c>
      <c r="C287" t="s">
        <v>3263</v>
      </c>
    </row>
    <row r="288" ht="15" spans="1:3">
      <c r="A288" s="435" t="s">
        <v>3697</v>
      </c>
      <c r="B288" s="32" t="s">
        <v>3698</v>
      </c>
      <c r="C288" t="s">
        <v>3263</v>
      </c>
    </row>
    <row r="289" ht="15" spans="1:3">
      <c r="A289" s="435" t="s">
        <v>3699</v>
      </c>
      <c r="B289" s="32" t="s">
        <v>3700</v>
      </c>
      <c r="C289" t="s">
        <v>3263</v>
      </c>
    </row>
    <row r="290" ht="15" spans="1:3">
      <c r="A290" s="435" t="s">
        <v>3701</v>
      </c>
      <c r="B290" s="32" t="s">
        <v>3702</v>
      </c>
      <c r="C290" t="s">
        <v>3263</v>
      </c>
    </row>
    <row r="291" ht="15" spans="1:3">
      <c r="A291" s="435" t="s">
        <v>3703</v>
      </c>
      <c r="B291" s="32" t="s">
        <v>3704</v>
      </c>
      <c r="C291" t="s">
        <v>3263</v>
      </c>
    </row>
    <row r="292" ht="15" spans="1:3">
      <c r="A292" s="435" t="s">
        <v>3705</v>
      </c>
      <c r="B292" s="32" t="s">
        <v>3706</v>
      </c>
      <c r="C292" t="s">
        <v>3263</v>
      </c>
    </row>
    <row r="293" ht="15" spans="1:3">
      <c r="A293" s="435" t="s">
        <v>3707</v>
      </c>
      <c r="B293" s="32" t="s">
        <v>3708</v>
      </c>
      <c r="C293" t="s">
        <v>3263</v>
      </c>
    </row>
    <row r="294" ht="15" spans="1:3">
      <c r="A294" s="435" t="s">
        <v>3709</v>
      </c>
      <c r="B294" s="32" t="s">
        <v>3710</v>
      </c>
      <c r="C294" t="s">
        <v>3263</v>
      </c>
    </row>
    <row r="295" ht="15" spans="1:3">
      <c r="A295" s="435" t="s">
        <v>3711</v>
      </c>
      <c r="B295" s="32" t="s">
        <v>3712</v>
      </c>
      <c r="C295" t="s">
        <v>3332</v>
      </c>
    </row>
    <row r="296" ht="15" spans="1:3">
      <c r="A296" s="435" t="s">
        <v>3713</v>
      </c>
      <c r="B296" s="32" t="s">
        <v>3714</v>
      </c>
      <c r="C296" t="s">
        <v>3263</v>
      </c>
    </row>
    <row r="297" ht="15" spans="1:3">
      <c r="A297" s="435" t="s">
        <v>3715</v>
      </c>
      <c r="B297" s="32" t="s">
        <v>3716</v>
      </c>
      <c r="C297" t="s">
        <v>3263</v>
      </c>
    </row>
    <row r="298" ht="15" spans="1:3">
      <c r="A298" s="435" t="s">
        <v>3717</v>
      </c>
      <c r="B298" s="32" t="s">
        <v>3718</v>
      </c>
      <c r="C298" t="s">
        <v>3263</v>
      </c>
    </row>
    <row r="299" ht="15" spans="1:3">
      <c r="A299" s="435" t="s">
        <v>3719</v>
      </c>
      <c r="B299" s="32" t="s">
        <v>3720</v>
      </c>
      <c r="C299" t="s">
        <v>3263</v>
      </c>
    </row>
    <row r="300" ht="15" spans="1:3">
      <c r="A300" s="435" t="s">
        <v>3721</v>
      </c>
      <c r="B300" s="32" t="s">
        <v>3722</v>
      </c>
      <c r="C300" t="s">
        <v>3263</v>
      </c>
    </row>
    <row r="301" ht="15" spans="1:3">
      <c r="A301" s="435" t="s">
        <v>3723</v>
      </c>
      <c r="B301" s="32" t="s">
        <v>3724</v>
      </c>
      <c r="C301" t="s">
        <v>3263</v>
      </c>
    </row>
    <row r="302" ht="15" spans="1:3">
      <c r="A302" s="435" t="s">
        <v>3725</v>
      </c>
      <c r="B302" s="32" t="s">
        <v>3726</v>
      </c>
      <c r="C302" t="s">
        <v>3263</v>
      </c>
    </row>
    <row r="303" ht="15" spans="1:3">
      <c r="A303" s="435" t="s">
        <v>3727</v>
      </c>
      <c r="B303" s="32" t="s">
        <v>3728</v>
      </c>
      <c r="C303" t="s">
        <v>3263</v>
      </c>
    </row>
    <row r="304" ht="15" spans="1:3">
      <c r="A304" s="435" t="s">
        <v>3729</v>
      </c>
      <c r="B304" s="32" t="s">
        <v>3730</v>
      </c>
      <c r="C304" t="s">
        <v>3263</v>
      </c>
    </row>
    <row r="305" ht="15" spans="1:3">
      <c r="A305" s="435" t="s">
        <v>3731</v>
      </c>
      <c r="B305" s="32" t="s">
        <v>3732</v>
      </c>
      <c r="C305" t="s">
        <v>3263</v>
      </c>
    </row>
    <row r="306" ht="15" spans="1:3">
      <c r="A306" s="435" t="s">
        <v>3733</v>
      </c>
      <c r="B306" s="32" t="s">
        <v>3734</v>
      </c>
      <c r="C306" t="s">
        <v>3332</v>
      </c>
    </row>
    <row r="307" ht="15" spans="1:3">
      <c r="A307" s="435" t="s">
        <v>3735</v>
      </c>
      <c r="B307" s="32" t="s">
        <v>3736</v>
      </c>
      <c r="C307" t="s">
        <v>3263</v>
      </c>
    </row>
    <row r="308" ht="15" spans="1:3">
      <c r="A308" s="435" t="s">
        <v>3737</v>
      </c>
      <c r="B308" s="32" t="s">
        <v>3738</v>
      </c>
      <c r="C308" t="s">
        <v>3263</v>
      </c>
    </row>
    <row r="309" ht="15" spans="1:3">
      <c r="A309" s="435" t="s">
        <v>3739</v>
      </c>
      <c r="B309" s="32" t="s">
        <v>3740</v>
      </c>
      <c r="C309" t="s">
        <v>3263</v>
      </c>
    </row>
    <row r="310" ht="15" spans="1:3">
      <c r="A310" s="435" t="s">
        <v>3741</v>
      </c>
      <c r="B310" s="32" t="s">
        <v>3742</v>
      </c>
      <c r="C310" t="s">
        <v>3263</v>
      </c>
    </row>
    <row r="311" ht="15" spans="1:3">
      <c r="A311" s="435" t="s">
        <v>3743</v>
      </c>
      <c r="B311" s="32" t="s">
        <v>3744</v>
      </c>
      <c r="C311" t="s">
        <v>3263</v>
      </c>
    </row>
    <row r="312" ht="15" spans="1:3">
      <c r="A312" s="435" t="s">
        <v>3745</v>
      </c>
      <c r="B312" s="32" t="s">
        <v>3746</v>
      </c>
      <c r="C312" t="s">
        <v>3332</v>
      </c>
    </row>
    <row r="313" ht="15" spans="1:3">
      <c r="A313" s="435" t="s">
        <v>3747</v>
      </c>
      <c r="B313" s="32" t="s">
        <v>3748</v>
      </c>
      <c r="C313" t="s">
        <v>3263</v>
      </c>
    </row>
    <row r="314" ht="15" spans="1:3">
      <c r="A314" s="435" t="s">
        <v>3749</v>
      </c>
      <c r="B314" s="32" t="s">
        <v>3750</v>
      </c>
      <c r="C314" t="s">
        <v>3263</v>
      </c>
    </row>
    <row r="315" ht="15" spans="1:3">
      <c r="A315" s="435" t="s">
        <v>3751</v>
      </c>
      <c r="B315" s="32" t="s">
        <v>3752</v>
      </c>
      <c r="C315" t="s">
        <v>3263</v>
      </c>
    </row>
    <row r="316" ht="15" spans="1:3">
      <c r="A316" s="435" t="s">
        <v>3753</v>
      </c>
      <c r="B316" s="32" t="s">
        <v>3754</v>
      </c>
      <c r="C316" t="s">
        <v>3263</v>
      </c>
    </row>
    <row r="317" ht="15" spans="1:3">
      <c r="A317" s="435" t="s">
        <v>3755</v>
      </c>
      <c r="B317" s="32" t="s">
        <v>3756</v>
      </c>
      <c r="C317" t="s">
        <v>3263</v>
      </c>
    </row>
    <row r="318" ht="15" spans="1:3">
      <c r="A318" s="435" t="s">
        <v>3757</v>
      </c>
      <c r="B318" s="32" t="s">
        <v>3758</v>
      </c>
      <c r="C318" t="s">
        <v>3263</v>
      </c>
    </row>
    <row r="319" ht="15" spans="1:3">
      <c r="A319" s="435" t="s">
        <v>3759</v>
      </c>
      <c r="B319" s="32" t="s">
        <v>3760</v>
      </c>
      <c r="C319" t="s">
        <v>3263</v>
      </c>
    </row>
    <row r="320" ht="15" spans="1:3">
      <c r="A320" s="435" t="s">
        <v>3761</v>
      </c>
      <c r="B320" s="32" t="s">
        <v>3762</v>
      </c>
      <c r="C320" t="s">
        <v>3263</v>
      </c>
    </row>
    <row r="321" ht="15" spans="1:3">
      <c r="A321" s="435" t="s">
        <v>3763</v>
      </c>
      <c r="B321" s="32" t="s">
        <v>3764</v>
      </c>
      <c r="C321" t="s">
        <v>3263</v>
      </c>
    </row>
    <row r="322" ht="15" spans="1:3">
      <c r="A322" s="435" t="s">
        <v>3765</v>
      </c>
      <c r="B322" s="32" t="s">
        <v>3766</v>
      </c>
      <c r="C322" t="s">
        <v>3263</v>
      </c>
    </row>
    <row r="323" ht="15" spans="1:3">
      <c r="A323" s="435" t="s">
        <v>3767</v>
      </c>
      <c r="B323" s="32" t="s">
        <v>3768</v>
      </c>
      <c r="C323" t="s">
        <v>3263</v>
      </c>
    </row>
    <row r="324" ht="15" spans="1:3">
      <c r="A324" s="435" t="s">
        <v>3769</v>
      </c>
      <c r="B324" s="32" t="s">
        <v>3770</v>
      </c>
      <c r="C324" t="s">
        <v>3263</v>
      </c>
    </row>
    <row r="325" ht="15" spans="1:3">
      <c r="A325" s="435" t="s">
        <v>3771</v>
      </c>
      <c r="B325" s="32" t="s">
        <v>3772</v>
      </c>
      <c r="C325" t="s">
        <v>3332</v>
      </c>
    </row>
    <row r="326" ht="15" spans="1:3">
      <c r="A326" s="435" t="s">
        <v>3773</v>
      </c>
      <c r="B326" s="32" t="s">
        <v>3736</v>
      </c>
      <c r="C326" t="s">
        <v>3263</v>
      </c>
    </row>
    <row r="327" ht="15" spans="1:3">
      <c r="A327" s="435" t="s">
        <v>3774</v>
      </c>
      <c r="B327" s="32" t="s">
        <v>3775</v>
      </c>
      <c r="C327" t="s">
        <v>3263</v>
      </c>
    </row>
    <row r="328" ht="15" spans="1:3">
      <c r="A328" s="435" t="s">
        <v>3776</v>
      </c>
      <c r="B328" s="32" t="s">
        <v>3777</v>
      </c>
      <c r="C328" t="s">
        <v>3263</v>
      </c>
    </row>
    <row r="329" ht="15" spans="1:3">
      <c r="A329" s="435" t="s">
        <v>3778</v>
      </c>
      <c r="B329" s="32" t="s">
        <v>3779</v>
      </c>
      <c r="C329" t="s">
        <v>3263</v>
      </c>
    </row>
    <row r="330" ht="15" spans="1:3">
      <c r="A330" s="435" t="s">
        <v>3780</v>
      </c>
      <c r="B330" s="32" t="s">
        <v>3781</v>
      </c>
      <c r="C330" t="s">
        <v>3263</v>
      </c>
    </row>
    <row r="331" ht="15" spans="1:3">
      <c r="A331" s="435" t="s">
        <v>3782</v>
      </c>
      <c r="B331" s="32" t="s">
        <v>3783</v>
      </c>
      <c r="C331" t="s">
        <v>3263</v>
      </c>
    </row>
    <row r="332" ht="15" spans="1:3">
      <c r="A332" s="435" t="s">
        <v>3784</v>
      </c>
      <c r="B332" s="32" t="s">
        <v>3785</v>
      </c>
      <c r="C332" t="s">
        <v>3332</v>
      </c>
    </row>
    <row r="333" ht="15" spans="1:3">
      <c r="A333" s="435" t="s">
        <v>3786</v>
      </c>
      <c r="B333" s="32" t="s">
        <v>3787</v>
      </c>
      <c r="C333" t="s">
        <v>3263</v>
      </c>
    </row>
    <row r="334" ht="15" spans="1:3">
      <c r="A334" s="435" t="s">
        <v>3788</v>
      </c>
      <c r="B334" s="32" t="s">
        <v>3789</v>
      </c>
      <c r="C334" t="s">
        <v>3263</v>
      </c>
    </row>
    <row r="335" ht="15" spans="1:3">
      <c r="A335" s="435" t="s">
        <v>3790</v>
      </c>
      <c r="B335" s="32" t="s">
        <v>3791</v>
      </c>
      <c r="C335" t="s">
        <v>3263</v>
      </c>
    </row>
    <row r="336" ht="15" spans="1:3">
      <c r="A336" s="435" t="s">
        <v>3792</v>
      </c>
      <c r="B336" s="32" t="s">
        <v>3793</v>
      </c>
      <c r="C336" t="s">
        <v>3263</v>
      </c>
    </row>
    <row r="337" ht="15" spans="1:3">
      <c r="A337" s="435" t="s">
        <v>3794</v>
      </c>
      <c r="B337" s="32" t="s">
        <v>3795</v>
      </c>
      <c r="C337" t="s">
        <v>3263</v>
      </c>
    </row>
    <row r="338" ht="15" spans="1:3">
      <c r="A338" s="435" t="s">
        <v>3796</v>
      </c>
      <c r="B338" s="32" t="s">
        <v>3797</v>
      </c>
      <c r="C338" t="s">
        <v>3263</v>
      </c>
    </row>
    <row r="339" ht="15" spans="1:3">
      <c r="A339" s="435" t="s">
        <v>3798</v>
      </c>
      <c r="B339" s="32" t="s">
        <v>3799</v>
      </c>
      <c r="C339" t="s">
        <v>3332</v>
      </c>
    </row>
    <row r="340" ht="15" spans="1:3">
      <c r="A340" s="435" t="s">
        <v>3800</v>
      </c>
      <c r="B340" s="32" t="s">
        <v>3801</v>
      </c>
      <c r="C340" t="s">
        <v>3263</v>
      </c>
    </row>
    <row r="341" ht="15" spans="1:3">
      <c r="A341" s="435" t="s">
        <v>3802</v>
      </c>
      <c r="B341" s="32" t="s">
        <v>3803</v>
      </c>
      <c r="C341" t="s">
        <v>3263</v>
      </c>
    </row>
    <row r="342" ht="15" spans="1:3">
      <c r="A342" s="435" t="s">
        <v>3804</v>
      </c>
      <c r="B342" s="32" t="s">
        <v>3805</v>
      </c>
      <c r="C342" t="s">
        <v>3263</v>
      </c>
    </row>
    <row r="343" ht="15" spans="1:3">
      <c r="A343" s="435" t="s">
        <v>3806</v>
      </c>
      <c r="B343" s="32" t="s">
        <v>3807</v>
      </c>
      <c r="C343" t="s">
        <v>3263</v>
      </c>
    </row>
    <row r="344" ht="15" spans="1:3">
      <c r="A344" s="435" t="s">
        <v>3808</v>
      </c>
      <c r="B344" s="32" t="s">
        <v>3809</v>
      </c>
      <c r="C344" t="s">
        <v>3263</v>
      </c>
    </row>
    <row r="345" ht="15" spans="1:3">
      <c r="A345" s="435" t="s">
        <v>3810</v>
      </c>
      <c r="B345" s="32" t="s">
        <v>3811</v>
      </c>
      <c r="C345" t="s">
        <v>3263</v>
      </c>
    </row>
    <row r="346" ht="15" spans="1:3">
      <c r="A346" s="435" t="s">
        <v>3812</v>
      </c>
      <c r="B346" s="32" t="s">
        <v>3813</v>
      </c>
      <c r="C346" t="s">
        <v>3263</v>
      </c>
    </row>
    <row r="347" ht="15" spans="1:3">
      <c r="A347" s="435" t="s">
        <v>3814</v>
      </c>
      <c r="B347" s="32" t="s">
        <v>3815</v>
      </c>
      <c r="C347" t="s">
        <v>3263</v>
      </c>
    </row>
    <row r="348" ht="15" spans="1:3">
      <c r="A348" s="435" t="s">
        <v>3816</v>
      </c>
      <c r="B348" s="32" t="s">
        <v>3817</v>
      </c>
      <c r="C348" t="s">
        <v>3263</v>
      </c>
    </row>
    <row r="349" ht="15" spans="1:3">
      <c r="A349" s="435" t="s">
        <v>3818</v>
      </c>
      <c r="B349" s="32" t="s">
        <v>3819</v>
      </c>
      <c r="C349" t="s">
        <v>3263</v>
      </c>
    </row>
    <row r="350" ht="15" spans="1:3">
      <c r="A350" s="435" t="s">
        <v>3820</v>
      </c>
      <c r="B350" s="32" t="s">
        <v>3821</v>
      </c>
      <c r="C350" t="s">
        <v>3263</v>
      </c>
    </row>
    <row r="351" ht="15" spans="1:3">
      <c r="A351" s="435" t="s">
        <v>3822</v>
      </c>
      <c r="B351" s="32" t="s">
        <v>3823</v>
      </c>
      <c r="C351" t="s">
        <v>3332</v>
      </c>
    </row>
    <row r="352" ht="15" spans="1:3">
      <c r="A352" s="435" t="s">
        <v>3824</v>
      </c>
      <c r="B352" s="32" t="s">
        <v>3825</v>
      </c>
      <c r="C352" t="s">
        <v>3263</v>
      </c>
    </row>
    <row r="353" ht="15" spans="1:3">
      <c r="A353" s="435" t="s">
        <v>3826</v>
      </c>
      <c r="B353" s="32" t="s">
        <v>3827</v>
      </c>
      <c r="C353" t="s">
        <v>3263</v>
      </c>
    </row>
    <row r="354" ht="15" spans="1:3">
      <c r="A354" s="435" t="s">
        <v>3828</v>
      </c>
      <c r="B354" s="32" t="s">
        <v>3829</v>
      </c>
      <c r="C354" t="s">
        <v>3263</v>
      </c>
    </row>
    <row r="355" ht="15" spans="1:3">
      <c r="A355" s="435" t="s">
        <v>3830</v>
      </c>
      <c r="B355" s="32" t="s">
        <v>3831</v>
      </c>
      <c r="C355" t="s">
        <v>3263</v>
      </c>
    </row>
    <row r="356" ht="15" spans="1:3">
      <c r="A356" s="435" t="s">
        <v>3832</v>
      </c>
      <c r="B356" s="32" t="s">
        <v>3833</v>
      </c>
      <c r="C356" t="s">
        <v>3263</v>
      </c>
    </row>
    <row r="357" ht="15" spans="1:3">
      <c r="A357" s="435" t="s">
        <v>3834</v>
      </c>
      <c r="B357" s="32" t="s">
        <v>3835</v>
      </c>
      <c r="C357" t="s">
        <v>3263</v>
      </c>
    </row>
    <row r="358" ht="15" spans="1:3">
      <c r="A358" s="435" t="s">
        <v>3836</v>
      </c>
      <c r="B358" s="32" t="s">
        <v>3837</v>
      </c>
      <c r="C358" t="s">
        <v>3263</v>
      </c>
    </row>
    <row r="359" ht="15" spans="1:3">
      <c r="A359" s="435" t="s">
        <v>3838</v>
      </c>
      <c r="B359" s="32" t="s">
        <v>3839</v>
      </c>
      <c r="C359" t="s">
        <v>3263</v>
      </c>
    </row>
    <row r="360" ht="15" spans="1:3">
      <c r="A360" s="435" t="s">
        <v>3840</v>
      </c>
      <c r="B360" s="32" t="s">
        <v>3841</v>
      </c>
      <c r="C360" t="s">
        <v>3263</v>
      </c>
    </row>
    <row r="361" ht="15" spans="1:3">
      <c r="A361" s="435" t="s">
        <v>3842</v>
      </c>
      <c r="B361" s="32" t="s">
        <v>3843</v>
      </c>
      <c r="C361" t="s">
        <v>3263</v>
      </c>
    </row>
    <row r="362" ht="15" spans="1:3">
      <c r="A362" s="435" t="s">
        <v>3844</v>
      </c>
      <c r="B362" s="32" t="s">
        <v>3845</v>
      </c>
      <c r="C362" t="s">
        <v>3263</v>
      </c>
    </row>
    <row r="363" ht="15" spans="1:3">
      <c r="A363" s="435" t="s">
        <v>3846</v>
      </c>
      <c r="B363" s="32" t="s">
        <v>3847</v>
      </c>
      <c r="C363" t="s">
        <v>3263</v>
      </c>
    </row>
    <row r="364" ht="15" spans="1:3">
      <c r="A364" s="435" t="s">
        <v>3848</v>
      </c>
      <c r="B364" s="32" t="s">
        <v>3849</v>
      </c>
      <c r="C364" t="s">
        <v>3263</v>
      </c>
    </row>
    <row r="365" ht="15" spans="1:3">
      <c r="A365" s="435" t="s">
        <v>3850</v>
      </c>
      <c r="B365" s="32" t="s">
        <v>3851</v>
      </c>
      <c r="C365" t="s">
        <v>3332</v>
      </c>
    </row>
    <row r="366" ht="15" spans="1:3">
      <c r="A366" s="435" t="s">
        <v>3852</v>
      </c>
      <c r="B366" s="32" t="s">
        <v>3853</v>
      </c>
      <c r="C366" t="s">
        <v>3263</v>
      </c>
    </row>
    <row r="367" ht="15" spans="1:3">
      <c r="A367" s="435" t="s">
        <v>3854</v>
      </c>
      <c r="B367" s="32" t="s">
        <v>3855</v>
      </c>
      <c r="C367" t="s">
        <v>3263</v>
      </c>
    </row>
    <row r="368" ht="15" spans="1:3">
      <c r="A368" s="435" t="s">
        <v>3856</v>
      </c>
      <c r="B368" s="32" t="s">
        <v>3857</v>
      </c>
      <c r="C368" t="s">
        <v>3263</v>
      </c>
    </row>
    <row r="369" ht="15" spans="1:3">
      <c r="A369" s="435" t="s">
        <v>3858</v>
      </c>
      <c r="B369" s="32" t="s">
        <v>3859</v>
      </c>
      <c r="C369" t="s">
        <v>3263</v>
      </c>
    </row>
    <row r="370" ht="15" spans="1:3">
      <c r="A370" s="435" t="s">
        <v>3860</v>
      </c>
      <c r="B370" s="32" t="s">
        <v>3861</v>
      </c>
      <c r="C370" t="s">
        <v>3263</v>
      </c>
    </row>
    <row r="371" ht="15" spans="1:3">
      <c r="A371" s="435" t="s">
        <v>3862</v>
      </c>
      <c r="B371" s="32" t="s">
        <v>3863</v>
      </c>
      <c r="C371" t="s">
        <v>3263</v>
      </c>
    </row>
    <row r="372" ht="15" spans="1:3">
      <c r="A372" s="435" t="s">
        <v>3864</v>
      </c>
      <c r="B372" s="32" t="s">
        <v>3865</v>
      </c>
      <c r="C372" t="s">
        <v>3263</v>
      </c>
    </row>
    <row r="373" ht="15" spans="1:3">
      <c r="A373" s="435" t="s">
        <v>3866</v>
      </c>
      <c r="B373" s="32" t="s">
        <v>3867</v>
      </c>
      <c r="C373" t="s">
        <v>3263</v>
      </c>
    </row>
    <row r="374" ht="15" spans="1:3">
      <c r="A374" s="435" t="s">
        <v>3868</v>
      </c>
      <c r="B374" s="32" t="s">
        <v>3869</v>
      </c>
      <c r="C374" t="s">
        <v>3263</v>
      </c>
    </row>
    <row r="375" ht="15" spans="1:3">
      <c r="A375" s="435" t="s">
        <v>3870</v>
      </c>
      <c r="B375" s="32" t="s">
        <v>3871</v>
      </c>
      <c r="C375" t="s">
        <v>3263</v>
      </c>
    </row>
    <row r="376" ht="15" spans="1:3">
      <c r="A376" s="435" t="s">
        <v>3872</v>
      </c>
      <c r="B376" s="32" t="s">
        <v>3873</v>
      </c>
      <c r="C376" t="s">
        <v>3263</v>
      </c>
    </row>
    <row r="377" ht="15" spans="1:3">
      <c r="A377" s="435" t="s">
        <v>3874</v>
      </c>
      <c r="B377" s="32" t="s">
        <v>3875</v>
      </c>
      <c r="C377" t="s">
        <v>3263</v>
      </c>
    </row>
    <row r="378" ht="15" spans="1:3">
      <c r="A378" s="435" t="s">
        <v>3876</v>
      </c>
      <c r="B378" s="32" t="s">
        <v>3877</v>
      </c>
      <c r="C378" t="s">
        <v>3263</v>
      </c>
    </row>
    <row r="379" ht="15" spans="1:3">
      <c r="A379" s="435" t="s">
        <v>3878</v>
      </c>
      <c r="B379" s="32" t="s">
        <v>3879</v>
      </c>
      <c r="C379" t="s">
        <v>3263</v>
      </c>
    </row>
    <row r="380" ht="15" spans="1:3">
      <c r="A380" s="435" t="s">
        <v>3880</v>
      </c>
      <c r="B380" s="32" t="s">
        <v>3881</v>
      </c>
      <c r="C380" t="s">
        <v>3332</v>
      </c>
    </row>
    <row r="381" ht="15" spans="1:3">
      <c r="A381" s="435" t="s">
        <v>3882</v>
      </c>
      <c r="B381" s="32" t="s">
        <v>3883</v>
      </c>
      <c r="C381" t="s">
        <v>3263</v>
      </c>
    </row>
    <row r="382" ht="15" spans="1:3">
      <c r="A382" s="435" t="s">
        <v>3884</v>
      </c>
      <c r="B382" s="32" t="s">
        <v>3885</v>
      </c>
      <c r="C382" t="s">
        <v>3263</v>
      </c>
    </row>
    <row r="383" ht="15" spans="1:3">
      <c r="A383" s="435" t="s">
        <v>3886</v>
      </c>
      <c r="B383" s="32" t="s">
        <v>3887</v>
      </c>
      <c r="C383" t="s">
        <v>3263</v>
      </c>
    </row>
    <row r="384" ht="15" spans="1:3">
      <c r="A384" s="435" t="s">
        <v>3888</v>
      </c>
      <c r="B384" s="32" t="s">
        <v>3889</v>
      </c>
      <c r="C384" t="s">
        <v>3263</v>
      </c>
    </row>
    <row r="385" ht="15" spans="1:3">
      <c r="A385" s="435" t="s">
        <v>3890</v>
      </c>
      <c r="B385" s="32" t="s">
        <v>3891</v>
      </c>
      <c r="C385" t="s">
        <v>3263</v>
      </c>
    </row>
    <row r="386" ht="15" spans="1:3">
      <c r="A386" s="435" t="s">
        <v>3892</v>
      </c>
      <c r="B386" s="32" t="s">
        <v>3893</v>
      </c>
      <c r="C386" t="s">
        <v>3263</v>
      </c>
    </row>
    <row r="387" ht="15" spans="1:3">
      <c r="A387" s="435" t="s">
        <v>3894</v>
      </c>
      <c r="B387" s="32" t="s">
        <v>3895</v>
      </c>
      <c r="C387" t="s">
        <v>3263</v>
      </c>
    </row>
    <row r="388" ht="15" spans="1:3">
      <c r="A388" s="435" t="s">
        <v>3896</v>
      </c>
      <c r="B388" s="32" t="s">
        <v>3897</v>
      </c>
      <c r="C388" t="s">
        <v>3263</v>
      </c>
    </row>
    <row r="389" ht="15" spans="1:3">
      <c r="A389" s="435" t="s">
        <v>3898</v>
      </c>
      <c r="B389" s="32" t="s">
        <v>3899</v>
      </c>
      <c r="C389" t="s">
        <v>3263</v>
      </c>
    </row>
    <row r="390" ht="15" spans="1:3">
      <c r="A390" s="435" t="s">
        <v>3900</v>
      </c>
      <c r="B390" s="32" t="s">
        <v>3901</v>
      </c>
      <c r="C390" t="s">
        <v>3263</v>
      </c>
    </row>
    <row r="391" ht="15" spans="1:3">
      <c r="A391" s="435" t="s">
        <v>3902</v>
      </c>
      <c r="B391" s="32" t="s">
        <v>3903</v>
      </c>
      <c r="C391" t="s">
        <v>3263</v>
      </c>
    </row>
    <row r="392" ht="15" spans="1:3">
      <c r="A392" s="435" t="s">
        <v>3904</v>
      </c>
      <c r="B392" s="32" t="s">
        <v>3905</v>
      </c>
      <c r="C392" t="s">
        <v>3263</v>
      </c>
    </row>
    <row r="393" ht="15" spans="1:3">
      <c r="A393" s="435" t="s">
        <v>3906</v>
      </c>
      <c r="B393" s="32" t="s">
        <v>3907</v>
      </c>
      <c r="C393" t="s">
        <v>3263</v>
      </c>
    </row>
    <row r="394" ht="15" spans="1:3">
      <c r="A394" s="435" t="s">
        <v>3908</v>
      </c>
      <c r="B394" s="32" t="s">
        <v>3909</v>
      </c>
      <c r="C394" t="s">
        <v>3263</v>
      </c>
    </row>
    <row r="395" ht="15" spans="1:3">
      <c r="A395" s="435" t="s">
        <v>3910</v>
      </c>
      <c r="B395" s="32" t="s">
        <v>3911</v>
      </c>
      <c r="C395" t="s">
        <v>3263</v>
      </c>
    </row>
    <row r="396" ht="15" spans="1:3">
      <c r="A396" s="435" t="s">
        <v>3912</v>
      </c>
      <c r="B396" s="32" t="s">
        <v>3913</v>
      </c>
      <c r="C396" t="s">
        <v>3263</v>
      </c>
    </row>
    <row r="397" ht="15" spans="1:3">
      <c r="A397" s="435" t="s">
        <v>3914</v>
      </c>
      <c r="B397" s="32" t="s">
        <v>3915</v>
      </c>
      <c r="C397" t="s">
        <v>3263</v>
      </c>
    </row>
    <row r="398" ht="15" spans="1:3">
      <c r="A398" s="435" t="s">
        <v>3916</v>
      </c>
      <c r="B398" s="32" t="s">
        <v>3917</v>
      </c>
      <c r="C398" t="s">
        <v>3332</v>
      </c>
    </row>
    <row r="399" ht="15" spans="1:3">
      <c r="A399" s="435" t="s">
        <v>3918</v>
      </c>
      <c r="B399" s="32" t="s">
        <v>3919</v>
      </c>
      <c r="C399" t="s">
        <v>3263</v>
      </c>
    </row>
    <row r="400" ht="15" spans="1:3">
      <c r="A400" s="435" t="s">
        <v>3920</v>
      </c>
      <c r="B400" s="32" t="s">
        <v>3921</v>
      </c>
      <c r="C400" t="s">
        <v>3263</v>
      </c>
    </row>
    <row r="401" ht="15" spans="1:3">
      <c r="A401" s="435" t="s">
        <v>3922</v>
      </c>
      <c r="B401" s="32" t="s">
        <v>3923</v>
      </c>
      <c r="C401" t="s">
        <v>3263</v>
      </c>
    </row>
    <row r="402" ht="15" spans="1:3">
      <c r="A402" s="435" t="s">
        <v>3924</v>
      </c>
      <c r="B402" s="32" t="s">
        <v>3925</v>
      </c>
      <c r="C402" t="s">
        <v>3263</v>
      </c>
    </row>
    <row r="403" ht="15" spans="1:3">
      <c r="A403" s="435" t="s">
        <v>3926</v>
      </c>
      <c r="B403" s="32" t="s">
        <v>3927</v>
      </c>
      <c r="C403" t="s">
        <v>3263</v>
      </c>
    </row>
    <row r="404" ht="15" spans="1:3">
      <c r="A404" s="435" t="s">
        <v>3928</v>
      </c>
      <c r="B404" s="32" t="s">
        <v>3929</v>
      </c>
      <c r="C404" t="s">
        <v>3263</v>
      </c>
    </row>
    <row r="405" ht="15" spans="1:3">
      <c r="A405" s="435" t="s">
        <v>3930</v>
      </c>
      <c r="B405" s="32" t="s">
        <v>3931</v>
      </c>
      <c r="C405" t="s">
        <v>3263</v>
      </c>
    </row>
    <row r="406" ht="15" spans="1:3">
      <c r="A406" s="435" t="s">
        <v>3932</v>
      </c>
      <c r="B406" s="32" t="s">
        <v>3933</v>
      </c>
      <c r="C406" t="s">
        <v>3263</v>
      </c>
    </row>
    <row r="407" ht="15" spans="1:3">
      <c r="A407" s="435" t="s">
        <v>3934</v>
      </c>
      <c r="B407" s="32" t="s">
        <v>3935</v>
      </c>
      <c r="C407" t="s">
        <v>3263</v>
      </c>
    </row>
    <row r="408" ht="15" spans="1:3">
      <c r="A408" s="435" t="s">
        <v>3936</v>
      </c>
      <c r="B408" s="32" t="s">
        <v>3937</v>
      </c>
      <c r="C408" t="s">
        <v>3263</v>
      </c>
    </row>
    <row r="409" ht="15" spans="1:3">
      <c r="A409" s="435" t="s">
        <v>3938</v>
      </c>
      <c r="B409" s="32" t="s">
        <v>3939</v>
      </c>
      <c r="C409" t="s">
        <v>3263</v>
      </c>
    </row>
    <row r="410" ht="15" spans="1:3">
      <c r="A410" s="435" t="s">
        <v>3940</v>
      </c>
      <c r="B410" s="32" t="s">
        <v>3941</v>
      </c>
      <c r="C410" t="s">
        <v>3263</v>
      </c>
    </row>
    <row r="411" ht="15" spans="1:3">
      <c r="A411" s="435" t="s">
        <v>3942</v>
      </c>
      <c r="B411" s="32" t="s">
        <v>3943</v>
      </c>
      <c r="C411" t="s">
        <v>3263</v>
      </c>
    </row>
    <row r="412" ht="15" spans="1:3">
      <c r="A412" s="435" t="s">
        <v>3944</v>
      </c>
      <c r="B412" s="32" t="s">
        <v>3945</v>
      </c>
      <c r="C412" t="s">
        <v>13</v>
      </c>
    </row>
    <row r="413" ht="15" spans="1:3">
      <c r="A413" s="435" t="s">
        <v>3946</v>
      </c>
      <c r="B413" s="32" t="s">
        <v>3947</v>
      </c>
      <c r="C413" t="s">
        <v>3332</v>
      </c>
    </row>
    <row r="414" ht="15" spans="1:3">
      <c r="A414" s="435" t="s">
        <v>3948</v>
      </c>
      <c r="B414" s="32" t="s">
        <v>3949</v>
      </c>
      <c r="C414" t="s">
        <v>3263</v>
      </c>
    </row>
    <row r="415" ht="15" spans="1:3">
      <c r="A415" s="435" t="s">
        <v>3950</v>
      </c>
      <c r="B415" s="32" t="s">
        <v>3951</v>
      </c>
      <c r="C415" t="s">
        <v>3263</v>
      </c>
    </row>
    <row r="416" ht="15" spans="1:3">
      <c r="A416" s="435" t="s">
        <v>3952</v>
      </c>
      <c r="B416" s="32" t="s">
        <v>3953</v>
      </c>
      <c r="C416" t="s">
        <v>3263</v>
      </c>
    </row>
    <row r="417" ht="15" spans="1:3">
      <c r="A417" s="435" t="s">
        <v>3954</v>
      </c>
      <c r="B417" s="32" t="s">
        <v>3955</v>
      </c>
      <c r="C417" t="s">
        <v>3263</v>
      </c>
    </row>
    <row r="418" ht="15" spans="1:3">
      <c r="A418" s="435" t="s">
        <v>3956</v>
      </c>
      <c r="B418" s="32" t="s">
        <v>3957</v>
      </c>
      <c r="C418" t="s">
        <v>3263</v>
      </c>
    </row>
    <row r="419" ht="15" spans="1:3">
      <c r="A419" s="435" t="s">
        <v>3958</v>
      </c>
      <c r="B419" s="32" t="s">
        <v>3959</v>
      </c>
      <c r="C419" t="s">
        <v>3263</v>
      </c>
    </row>
    <row r="420" ht="15" spans="1:3">
      <c r="A420" s="435" t="s">
        <v>3960</v>
      </c>
      <c r="B420" s="32" t="s">
        <v>3961</v>
      </c>
      <c r="C420" t="s">
        <v>3263</v>
      </c>
    </row>
    <row r="421" ht="15" spans="1:3">
      <c r="A421" s="435" t="s">
        <v>3962</v>
      </c>
      <c r="B421" s="32" t="s">
        <v>3963</v>
      </c>
      <c r="C421" t="s">
        <v>3263</v>
      </c>
    </row>
    <row r="422" ht="15" spans="1:3">
      <c r="A422" s="435" t="s">
        <v>3964</v>
      </c>
      <c r="B422" s="32" t="s">
        <v>3965</v>
      </c>
      <c r="C422" t="s">
        <v>3263</v>
      </c>
    </row>
    <row r="423" ht="15" spans="1:3">
      <c r="A423" s="435" t="s">
        <v>3966</v>
      </c>
      <c r="B423" s="32" t="s">
        <v>3967</v>
      </c>
      <c r="C423" t="s">
        <v>3332</v>
      </c>
    </row>
    <row r="424" ht="15" spans="1:3">
      <c r="A424" s="435" t="s">
        <v>3968</v>
      </c>
      <c r="B424" s="32" t="s">
        <v>3969</v>
      </c>
      <c r="C424" t="s">
        <v>3263</v>
      </c>
    </row>
    <row r="425" ht="15" spans="1:3">
      <c r="A425" s="435" t="s">
        <v>3970</v>
      </c>
      <c r="B425" s="32" t="s">
        <v>3971</v>
      </c>
      <c r="C425" t="s">
        <v>3263</v>
      </c>
    </row>
    <row r="426" ht="15" spans="1:3">
      <c r="A426" s="435" t="s">
        <v>3972</v>
      </c>
      <c r="B426" s="32" t="s">
        <v>3973</v>
      </c>
      <c r="C426" t="s">
        <v>3263</v>
      </c>
    </row>
    <row r="427" ht="15" spans="1:3">
      <c r="A427" s="435" t="s">
        <v>3974</v>
      </c>
      <c r="B427" s="32" t="s">
        <v>3975</v>
      </c>
      <c r="C427" t="s">
        <v>3263</v>
      </c>
    </row>
    <row r="428" ht="15" spans="1:3">
      <c r="A428" s="435" t="s">
        <v>3976</v>
      </c>
      <c r="B428" s="32" t="s">
        <v>3977</v>
      </c>
      <c r="C428" t="s">
        <v>3263</v>
      </c>
    </row>
    <row r="429" ht="15" spans="1:3">
      <c r="A429" s="435" t="s">
        <v>3978</v>
      </c>
      <c r="B429" s="32" t="s">
        <v>3979</v>
      </c>
      <c r="C429" t="s">
        <v>3263</v>
      </c>
    </row>
    <row r="430" ht="15" spans="1:3">
      <c r="A430" s="435" t="s">
        <v>3980</v>
      </c>
      <c r="B430" s="32" t="s">
        <v>3981</v>
      </c>
      <c r="C430" t="s">
        <v>3263</v>
      </c>
    </row>
    <row r="431" ht="15" spans="1:3">
      <c r="A431" s="435" t="s">
        <v>3982</v>
      </c>
      <c r="B431" s="32" t="s">
        <v>3983</v>
      </c>
      <c r="C431" t="s">
        <v>3263</v>
      </c>
    </row>
    <row r="432" ht="15" spans="1:3">
      <c r="A432" s="435" t="s">
        <v>3984</v>
      </c>
      <c r="B432" s="32" t="s">
        <v>3985</v>
      </c>
      <c r="C432" t="s">
        <v>3263</v>
      </c>
    </row>
    <row r="433" ht="15" spans="1:3">
      <c r="A433" s="435" t="s">
        <v>3986</v>
      </c>
      <c r="B433" s="32" t="s">
        <v>3987</v>
      </c>
      <c r="C433" t="s">
        <v>3332</v>
      </c>
    </row>
    <row r="434" ht="15" spans="1:3">
      <c r="A434" s="435" t="s">
        <v>3988</v>
      </c>
      <c r="B434" s="32" t="s">
        <v>3989</v>
      </c>
      <c r="C434" t="s">
        <v>3263</v>
      </c>
    </row>
    <row r="435" ht="15" spans="1:3">
      <c r="A435" s="435" t="s">
        <v>3990</v>
      </c>
      <c r="B435" s="32" t="s">
        <v>3991</v>
      </c>
      <c r="C435" t="s">
        <v>3263</v>
      </c>
    </row>
    <row r="436" ht="15" spans="1:3">
      <c r="A436" s="435" t="s">
        <v>3992</v>
      </c>
      <c r="B436" s="32" t="s">
        <v>3993</v>
      </c>
      <c r="C436" t="s">
        <v>3263</v>
      </c>
    </row>
    <row r="437" ht="15" spans="1:3">
      <c r="A437" s="435" t="s">
        <v>3994</v>
      </c>
      <c r="B437" s="32" t="s">
        <v>3995</v>
      </c>
      <c r="C437" t="s">
        <v>3332</v>
      </c>
    </row>
    <row r="438" ht="15" spans="1:3">
      <c r="A438" s="435" t="s">
        <v>3996</v>
      </c>
      <c r="B438" s="32" t="s">
        <v>3997</v>
      </c>
      <c r="C438" t="s">
        <v>3263</v>
      </c>
    </row>
    <row r="439" ht="15" spans="1:3">
      <c r="A439" s="435" t="s">
        <v>3998</v>
      </c>
      <c r="B439" s="32" t="s">
        <v>3999</v>
      </c>
      <c r="C439" t="s">
        <v>3263</v>
      </c>
    </row>
    <row r="440" ht="15" spans="1:3">
      <c r="A440" s="435" t="s">
        <v>4000</v>
      </c>
      <c r="B440" s="32" t="s">
        <v>4001</v>
      </c>
      <c r="C440" t="s">
        <v>3263</v>
      </c>
    </row>
    <row r="441" ht="15" spans="1:3">
      <c r="A441" s="435" t="s">
        <v>4002</v>
      </c>
      <c r="B441" s="32" t="s">
        <v>4003</v>
      </c>
      <c r="C441" t="s">
        <v>3263</v>
      </c>
    </row>
    <row r="442" ht="15" spans="1:3">
      <c r="A442" s="435" t="s">
        <v>4004</v>
      </c>
      <c r="B442" s="32" t="s">
        <v>4005</v>
      </c>
      <c r="C442" t="s">
        <v>3263</v>
      </c>
    </row>
    <row r="443" ht="15" spans="1:3">
      <c r="A443" s="435" t="s">
        <v>4006</v>
      </c>
      <c r="B443" s="32" t="s">
        <v>4007</v>
      </c>
      <c r="C443" t="s">
        <v>3263</v>
      </c>
    </row>
    <row r="444" ht="15" spans="1:3">
      <c r="A444" s="435" t="s">
        <v>4008</v>
      </c>
      <c r="B444" s="32" t="s">
        <v>4009</v>
      </c>
      <c r="C444" t="s">
        <v>3263</v>
      </c>
    </row>
    <row r="445" ht="15" spans="1:3">
      <c r="A445" s="435" t="s">
        <v>4010</v>
      </c>
      <c r="B445" s="32" t="s">
        <v>4011</v>
      </c>
      <c r="C445" t="s">
        <v>3263</v>
      </c>
    </row>
    <row r="446" ht="15" spans="1:3">
      <c r="A446" s="435" t="s">
        <v>4012</v>
      </c>
      <c r="B446" s="32" t="s">
        <v>4013</v>
      </c>
      <c r="C446" t="s">
        <v>3263</v>
      </c>
    </row>
    <row r="447" ht="15" spans="1:3">
      <c r="A447" s="435" t="s">
        <v>4014</v>
      </c>
      <c r="B447" s="32" t="s">
        <v>4015</v>
      </c>
      <c r="C447" t="s">
        <v>3263</v>
      </c>
    </row>
    <row r="448" ht="15" spans="1:3">
      <c r="A448" s="435" t="s">
        <v>4016</v>
      </c>
      <c r="B448" s="32" t="s">
        <v>4017</v>
      </c>
      <c r="C448" t="s">
        <v>3263</v>
      </c>
    </row>
    <row r="449" ht="15" spans="1:3">
      <c r="A449" s="435" t="s">
        <v>4018</v>
      </c>
      <c r="B449" s="32" t="s">
        <v>4019</v>
      </c>
      <c r="C449" t="s">
        <v>3263</v>
      </c>
    </row>
    <row r="450" ht="15" spans="1:3">
      <c r="A450" s="435" t="s">
        <v>4020</v>
      </c>
      <c r="B450" s="32" t="s">
        <v>4021</v>
      </c>
      <c r="C450" t="s">
        <v>3332</v>
      </c>
    </row>
    <row r="451" ht="15" spans="1:3">
      <c r="A451" s="435" t="s">
        <v>4022</v>
      </c>
      <c r="B451" s="32" t="s">
        <v>4023</v>
      </c>
      <c r="C451" t="s">
        <v>3263</v>
      </c>
    </row>
    <row r="452" ht="15" spans="1:3">
      <c r="A452" s="435" t="s">
        <v>4024</v>
      </c>
      <c r="B452" s="32" t="s">
        <v>4025</v>
      </c>
      <c r="C452" t="s">
        <v>3263</v>
      </c>
    </row>
    <row r="453" ht="15" spans="1:3">
      <c r="A453" s="435" t="s">
        <v>4026</v>
      </c>
      <c r="B453" s="32" t="s">
        <v>4027</v>
      </c>
      <c r="C453" t="s">
        <v>3263</v>
      </c>
    </row>
    <row r="454" ht="15" spans="1:3">
      <c r="A454" s="435" t="s">
        <v>4028</v>
      </c>
      <c r="B454" s="32" t="s">
        <v>4029</v>
      </c>
      <c r="C454" t="s">
        <v>3263</v>
      </c>
    </row>
    <row r="455" ht="15" spans="1:3">
      <c r="A455" s="435" t="s">
        <v>4030</v>
      </c>
      <c r="B455" s="32" t="s">
        <v>4031</v>
      </c>
      <c r="C455" t="s">
        <v>3263</v>
      </c>
    </row>
    <row r="456" ht="15" spans="1:3">
      <c r="A456" s="435" t="s">
        <v>4032</v>
      </c>
      <c r="B456" s="32" t="s">
        <v>4033</v>
      </c>
      <c r="C456" t="s">
        <v>3263</v>
      </c>
    </row>
    <row r="457" ht="15" spans="1:3">
      <c r="A457" s="435" t="s">
        <v>4034</v>
      </c>
      <c r="B457" s="32" t="s">
        <v>4035</v>
      </c>
      <c r="C457" t="s">
        <v>3263</v>
      </c>
    </row>
    <row r="458" ht="15" spans="1:3">
      <c r="A458" s="435" t="s">
        <v>4036</v>
      </c>
      <c r="B458" s="32" t="s">
        <v>4037</v>
      </c>
      <c r="C458" t="s">
        <v>3263</v>
      </c>
    </row>
    <row r="459" ht="15" spans="1:3">
      <c r="A459" s="435" t="s">
        <v>4038</v>
      </c>
      <c r="B459" s="32" t="s">
        <v>4039</v>
      </c>
      <c r="C459" t="s">
        <v>3332</v>
      </c>
    </row>
    <row r="460" ht="15" spans="1:3">
      <c r="A460" s="435" t="s">
        <v>4040</v>
      </c>
      <c r="B460" s="32" t="s">
        <v>4041</v>
      </c>
      <c r="C460" t="s">
        <v>3263</v>
      </c>
    </row>
    <row r="461" ht="15" spans="1:3">
      <c r="A461" s="435" t="s">
        <v>4042</v>
      </c>
      <c r="B461" s="32" t="s">
        <v>4043</v>
      </c>
      <c r="C461" t="s">
        <v>3263</v>
      </c>
    </row>
    <row r="462" ht="15" spans="1:3">
      <c r="A462" s="435" t="s">
        <v>4044</v>
      </c>
      <c r="B462" s="32" t="s">
        <v>4045</v>
      </c>
      <c r="C462" t="s">
        <v>3263</v>
      </c>
    </row>
    <row r="463" ht="15" spans="1:3">
      <c r="A463" s="435" t="s">
        <v>4046</v>
      </c>
      <c r="B463" s="32" t="s">
        <v>4047</v>
      </c>
      <c r="C463" t="s">
        <v>3263</v>
      </c>
    </row>
    <row r="464" ht="15" spans="1:3">
      <c r="A464" s="435" t="s">
        <v>4048</v>
      </c>
      <c r="B464" s="32" t="s">
        <v>4049</v>
      </c>
      <c r="C464" t="s">
        <v>3263</v>
      </c>
    </row>
    <row r="465" ht="15" spans="1:3">
      <c r="A465" s="435" t="s">
        <v>4050</v>
      </c>
      <c r="B465" s="32" t="s">
        <v>4051</v>
      </c>
      <c r="C465" t="s">
        <v>3263</v>
      </c>
    </row>
    <row r="466" ht="15" spans="1:3">
      <c r="A466" s="435" t="s">
        <v>4052</v>
      </c>
      <c r="B466" s="32" t="s">
        <v>4053</v>
      </c>
      <c r="C466" t="s">
        <v>3263</v>
      </c>
    </row>
    <row r="467" ht="15" spans="1:3">
      <c r="A467" s="435" t="s">
        <v>4054</v>
      </c>
      <c r="B467" s="32" t="s">
        <v>4055</v>
      </c>
      <c r="C467" t="s">
        <v>3263</v>
      </c>
    </row>
    <row r="468" ht="15" spans="1:3">
      <c r="A468" s="435" t="s">
        <v>4056</v>
      </c>
      <c r="B468" s="32" t="s">
        <v>4057</v>
      </c>
      <c r="C468" t="s">
        <v>3263</v>
      </c>
    </row>
    <row r="469" ht="15" spans="1:3">
      <c r="A469" s="435" t="s">
        <v>4058</v>
      </c>
      <c r="B469" s="32" t="s">
        <v>4059</v>
      </c>
      <c r="C469" t="s">
        <v>3332</v>
      </c>
    </row>
    <row r="470" ht="15" spans="1:3">
      <c r="A470" s="435" t="s">
        <v>4060</v>
      </c>
      <c r="B470" s="32" t="s">
        <v>4061</v>
      </c>
      <c r="C470" t="s">
        <v>3263</v>
      </c>
    </row>
    <row r="471" ht="15" spans="1:3">
      <c r="A471" s="435" t="s">
        <v>4062</v>
      </c>
      <c r="B471" s="32" t="s">
        <v>4063</v>
      </c>
      <c r="C471" t="s">
        <v>3263</v>
      </c>
    </row>
    <row r="472" ht="15" spans="1:3">
      <c r="A472" s="435" t="s">
        <v>4064</v>
      </c>
      <c r="B472" s="32" t="s">
        <v>4065</v>
      </c>
      <c r="C472" t="s">
        <v>3263</v>
      </c>
    </row>
    <row r="473" ht="15" spans="1:3">
      <c r="A473" s="435" t="s">
        <v>4066</v>
      </c>
      <c r="B473" s="32" t="s">
        <v>4067</v>
      </c>
      <c r="C473" t="s">
        <v>3263</v>
      </c>
    </row>
    <row r="474" ht="15" spans="1:3">
      <c r="A474" s="435" t="s">
        <v>4068</v>
      </c>
      <c r="B474" s="32" t="s">
        <v>4069</v>
      </c>
      <c r="C474" t="s">
        <v>3263</v>
      </c>
    </row>
    <row r="475" ht="15" spans="1:3">
      <c r="A475" s="435" t="s">
        <v>4070</v>
      </c>
      <c r="B475" s="32" t="s">
        <v>4071</v>
      </c>
      <c r="C475" t="s">
        <v>3263</v>
      </c>
    </row>
    <row r="476" ht="15" spans="1:3">
      <c r="A476" s="435" t="s">
        <v>4072</v>
      </c>
      <c r="B476" s="32" t="s">
        <v>4073</v>
      </c>
      <c r="C476" t="s">
        <v>3263</v>
      </c>
    </row>
    <row r="477" ht="15" spans="1:3">
      <c r="A477" s="435" t="s">
        <v>4074</v>
      </c>
      <c r="B477" s="32" t="s">
        <v>4075</v>
      </c>
      <c r="C477" t="s">
        <v>3263</v>
      </c>
    </row>
    <row r="478" ht="15" spans="1:3">
      <c r="A478" s="435" t="s">
        <v>4076</v>
      </c>
      <c r="B478" s="32" t="s">
        <v>4077</v>
      </c>
      <c r="C478" t="s">
        <v>3263</v>
      </c>
    </row>
    <row r="479" ht="15" spans="1:3">
      <c r="A479" s="435" t="s">
        <v>4078</v>
      </c>
      <c r="B479" s="32" t="s">
        <v>4079</v>
      </c>
      <c r="C479" t="s">
        <v>3263</v>
      </c>
    </row>
    <row r="480" ht="15" spans="1:3">
      <c r="A480" s="435" t="s">
        <v>4080</v>
      </c>
      <c r="B480" s="32" t="s">
        <v>4081</v>
      </c>
      <c r="C480" t="s">
        <v>3263</v>
      </c>
    </row>
    <row r="481" ht="15" spans="1:3">
      <c r="A481" s="435" t="s">
        <v>4082</v>
      </c>
      <c r="B481" s="32" t="s">
        <v>4083</v>
      </c>
      <c r="C481" t="s">
        <v>3263</v>
      </c>
    </row>
    <row r="482" ht="15" spans="1:3">
      <c r="A482" s="435" t="s">
        <v>4084</v>
      </c>
      <c r="B482" s="32" t="s">
        <v>4085</v>
      </c>
      <c r="C482" t="s">
        <v>3263</v>
      </c>
    </row>
    <row r="483" ht="15" spans="1:3">
      <c r="A483" s="435" t="s">
        <v>4086</v>
      </c>
      <c r="B483" s="32" t="s">
        <v>4087</v>
      </c>
      <c r="C483" t="s">
        <v>3263</v>
      </c>
    </row>
    <row r="484" ht="15" spans="1:3">
      <c r="A484" s="435" t="s">
        <v>4088</v>
      </c>
      <c r="B484" s="32" t="s">
        <v>4089</v>
      </c>
      <c r="C484" t="s">
        <v>3332</v>
      </c>
    </row>
    <row r="485" ht="15" spans="1:3">
      <c r="A485" s="435" t="s">
        <v>4090</v>
      </c>
      <c r="B485" s="32" t="s">
        <v>4091</v>
      </c>
      <c r="C485" t="s">
        <v>3263</v>
      </c>
    </row>
    <row r="486" ht="15" spans="1:3">
      <c r="A486" s="435" t="s">
        <v>4092</v>
      </c>
      <c r="B486" s="32" t="s">
        <v>4093</v>
      </c>
      <c r="C486" t="s">
        <v>3263</v>
      </c>
    </row>
    <row r="487" ht="15" spans="1:3">
      <c r="A487" s="435" t="s">
        <v>4094</v>
      </c>
      <c r="B487" s="32" t="s">
        <v>4095</v>
      </c>
      <c r="C487" t="s">
        <v>3263</v>
      </c>
    </row>
    <row r="488" ht="15" spans="1:3">
      <c r="A488" s="435" t="s">
        <v>4096</v>
      </c>
      <c r="B488" s="32" t="s">
        <v>4097</v>
      </c>
      <c r="C488" t="s">
        <v>3263</v>
      </c>
    </row>
    <row r="489" ht="15" spans="1:3">
      <c r="A489" s="435" t="s">
        <v>4098</v>
      </c>
      <c r="B489" s="32" t="s">
        <v>4099</v>
      </c>
      <c r="C489" t="s">
        <v>3263</v>
      </c>
    </row>
    <row r="490" ht="15" spans="1:3">
      <c r="A490" s="435" t="s">
        <v>4100</v>
      </c>
      <c r="B490" s="32" t="s">
        <v>4101</v>
      </c>
      <c r="C490" t="s">
        <v>3263</v>
      </c>
    </row>
    <row r="491" ht="15" spans="1:3">
      <c r="A491" s="435" t="s">
        <v>4102</v>
      </c>
      <c r="B491" s="32" t="s">
        <v>4103</v>
      </c>
      <c r="C491" t="s">
        <v>3263</v>
      </c>
    </row>
    <row r="492" ht="15" spans="1:3">
      <c r="A492" s="435" t="s">
        <v>4104</v>
      </c>
      <c r="B492" s="32" t="s">
        <v>4105</v>
      </c>
      <c r="C492" t="s">
        <v>3332</v>
      </c>
    </row>
    <row r="493" ht="15" spans="1:3">
      <c r="A493" s="435" t="s">
        <v>4106</v>
      </c>
      <c r="B493" s="32" t="s">
        <v>4107</v>
      </c>
      <c r="C493" t="s">
        <v>3263</v>
      </c>
    </row>
    <row r="494" ht="15" spans="1:3">
      <c r="A494" s="435" t="s">
        <v>4108</v>
      </c>
      <c r="B494" s="32" t="s">
        <v>4109</v>
      </c>
      <c r="C494" t="s">
        <v>3263</v>
      </c>
    </row>
    <row r="495" ht="15" spans="1:3">
      <c r="A495" s="435" t="s">
        <v>4110</v>
      </c>
      <c r="B495" s="32" t="s">
        <v>4111</v>
      </c>
      <c r="C495" t="s">
        <v>3263</v>
      </c>
    </row>
    <row r="496" ht="15" spans="1:3">
      <c r="A496" s="435" t="s">
        <v>4112</v>
      </c>
      <c r="B496" s="32" t="s">
        <v>4113</v>
      </c>
      <c r="C496" t="s">
        <v>3263</v>
      </c>
    </row>
    <row r="497" ht="15" spans="1:3">
      <c r="A497" s="435" t="s">
        <v>4114</v>
      </c>
      <c r="B497" s="32" t="s">
        <v>4115</v>
      </c>
      <c r="C497" t="s">
        <v>3263</v>
      </c>
    </row>
    <row r="498" ht="15" spans="1:3">
      <c r="A498" s="435" t="s">
        <v>4116</v>
      </c>
      <c r="B498" s="32" t="s">
        <v>4117</v>
      </c>
      <c r="C498" t="s">
        <v>3263</v>
      </c>
    </row>
    <row r="499" ht="15" spans="1:3">
      <c r="A499" s="435" t="s">
        <v>4118</v>
      </c>
      <c r="B499" s="32" t="s">
        <v>4119</v>
      </c>
      <c r="C499" t="s">
        <v>3263</v>
      </c>
    </row>
    <row r="500" ht="15" spans="1:3">
      <c r="A500" s="435" t="s">
        <v>4120</v>
      </c>
      <c r="B500" s="32" t="s">
        <v>4121</v>
      </c>
      <c r="C500" t="s">
        <v>3263</v>
      </c>
    </row>
    <row r="501" ht="15" spans="1:3">
      <c r="A501" s="435" t="s">
        <v>4122</v>
      </c>
      <c r="B501" s="32" t="s">
        <v>4123</v>
      </c>
      <c r="C501" t="s">
        <v>3263</v>
      </c>
    </row>
    <row r="502" ht="15" spans="1:3">
      <c r="A502" s="435" t="s">
        <v>4124</v>
      </c>
      <c r="B502" s="32" t="s">
        <v>4125</v>
      </c>
      <c r="C502" t="s">
        <v>3263</v>
      </c>
    </row>
    <row r="503" ht="15" spans="1:3">
      <c r="A503" s="435" t="s">
        <v>4126</v>
      </c>
      <c r="B503" s="32" t="s">
        <v>4127</v>
      </c>
      <c r="C503" t="s">
        <v>3263</v>
      </c>
    </row>
    <row r="504" ht="15" spans="1:3">
      <c r="A504" s="435" t="s">
        <v>4128</v>
      </c>
      <c r="B504" s="32" t="s">
        <v>4129</v>
      </c>
      <c r="C504" t="s">
        <v>3332</v>
      </c>
    </row>
    <row r="505" ht="15" spans="1:3">
      <c r="A505" s="435" t="s">
        <v>4130</v>
      </c>
      <c r="B505" s="32" t="s">
        <v>4131</v>
      </c>
      <c r="C505" t="s">
        <v>3263</v>
      </c>
    </row>
    <row r="506" ht="15" spans="1:3">
      <c r="A506" s="435" t="s">
        <v>4132</v>
      </c>
      <c r="B506" s="32" t="s">
        <v>4133</v>
      </c>
      <c r="C506" t="s">
        <v>3263</v>
      </c>
    </row>
    <row r="507" ht="15" spans="1:3">
      <c r="A507" s="435" t="s">
        <v>4134</v>
      </c>
      <c r="B507" s="32" t="s">
        <v>4135</v>
      </c>
      <c r="C507" t="s">
        <v>3263</v>
      </c>
    </row>
    <row r="508" ht="15" spans="1:3">
      <c r="A508" s="435" t="s">
        <v>4136</v>
      </c>
      <c r="B508" s="32" t="s">
        <v>4137</v>
      </c>
      <c r="C508" t="s">
        <v>3263</v>
      </c>
    </row>
    <row r="509" ht="15" spans="1:3">
      <c r="A509" s="435" t="s">
        <v>4138</v>
      </c>
      <c r="B509" s="32" t="s">
        <v>4139</v>
      </c>
      <c r="C509" t="s">
        <v>3263</v>
      </c>
    </row>
    <row r="510" ht="15" spans="1:3">
      <c r="A510" s="435" t="s">
        <v>4140</v>
      </c>
      <c r="B510" s="32" t="s">
        <v>4141</v>
      </c>
      <c r="C510" t="s">
        <v>3263</v>
      </c>
    </row>
    <row r="511" ht="15" spans="1:3">
      <c r="A511" s="435" t="s">
        <v>4142</v>
      </c>
      <c r="B511" s="32" t="s">
        <v>4143</v>
      </c>
      <c r="C511" t="s">
        <v>3332</v>
      </c>
    </row>
    <row r="512" ht="15" spans="1:3">
      <c r="A512" s="435" t="s">
        <v>4144</v>
      </c>
      <c r="B512" s="32" t="s">
        <v>4145</v>
      </c>
      <c r="C512" t="s">
        <v>3263</v>
      </c>
    </row>
    <row r="513" ht="15" spans="1:3">
      <c r="A513" s="435" t="s">
        <v>4146</v>
      </c>
      <c r="B513" s="32" t="s">
        <v>4147</v>
      </c>
      <c r="C513" t="s">
        <v>3263</v>
      </c>
    </row>
    <row r="514" ht="15" spans="1:3">
      <c r="A514" s="435" t="s">
        <v>4148</v>
      </c>
      <c r="B514" s="32" t="s">
        <v>4149</v>
      </c>
      <c r="C514" t="s">
        <v>3263</v>
      </c>
    </row>
    <row r="515" ht="15" spans="1:3">
      <c r="A515" s="435" t="s">
        <v>4150</v>
      </c>
      <c r="B515" s="32" t="s">
        <v>4151</v>
      </c>
      <c r="C515" t="s">
        <v>3263</v>
      </c>
    </row>
    <row r="516" ht="15" spans="1:3">
      <c r="A516" s="435" t="s">
        <v>4152</v>
      </c>
      <c r="B516" s="32" t="s">
        <v>4153</v>
      </c>
      <c r="C516" t="s">
        <v>3263</v>
      </c>
    </row>
    <row r="517" ht="15" spans="1:3">
      <c r="A517" s="435" t="s">
        <v>4154</v>
      </c>
      <c r="B517" s="32" t="s">
        <v>4155</v>
      </c>
      <c r="C517" t="s">
        <v>3263</v>
      </c>
    </row>
    <row r="518" ht="15" spans="1:3">
      <c r="A518" s="435" t="s">
        <v>4156</v>
      </c>
      <c r="B518" s="32" t="s">
        <v>4157</v>
      </c>
      <c r="C518" t="s">
        <v>3263</v>
      </c>
    </row>
    <row r="519" ht="15" spans="1:3">
      <c r="A519" s="435" t="s">
        <v>4158</v>
      </c>
      <c r="B519" s="32" t="s">
        <v>4159</v>
      </c>
      <c r="C519" t="s">
        <v>3263</v>
      </c>
    </row>
    <row r="520" ht="15" spans="1:3">
      <c r="A520" s="435" t="s">
        <v>4160</v>
      </c>
      <c r="B520" s="32" t="s">
        <v>4161</v>
      </c>
      <c r="C520" t="s">
        <v>3263</v>
      </c>
    </row>
    <row r="521" ht="15" spans="1:3">
      <c r="A521" s="435" t="s">
        <v>4162</v>
      </c>
      <c r="B521" s="32" t="s">
        <v>4163</v>
      </c>
      <c r="C521" t="s">
        <v>3263</v>
      </c>
    </row>
    <row r="522" ht="15" spans="1:3">
      <c r="A522" s="435" t="s">
        <v>4164</v>
      </c>
      <c r="B522" s="32" t="s">
        <v>4165</v>
      </c>
      <c r="C522" t="s">
        <v>3263</v>
      </c>
    </row>
    <row r="523" ht="15" spans="1:3">
      <c r="A523" s="435" t="s">
        <v>4166</v>
      </c>
      <c r="B523" s="32" t="s">
        <v>4167</v>
      </c>
      <c r="C523" t="s">
        <v>3263</v>
      </c>
    </row>
    <row r="524" ht="15" spans="1:3">
      <c r="A524" s="435" t="s">
        <v>4168</v>
      </c>
      <c r="B524" s="32" t="s">
        <v>4169</v>
      </c>
      <c r="C524" t="s">
        <v>3332</v>
      </c>
    </row>
    <row r="525" ht="15" spans="1:3">
      <c r="A525" s="435" t="s">
        <v>4170</v>
      </c>
      <c r="B525" s="32" t="s">
        <v>4171</v>
      </c>
      <c r="C525" t="s">
        <v>3263</v>
      </c>
    </row>
    <row r="526" ht="15" spans="1:3">
      <c r="A526" s="435" t="s">
        <v>4172</v>
      </c>
      <c r="B526" s="32" t="s">
        <v>4173</v>
      </c>
      <c r="C526" t="s">
        <v>3263</v>
      </c>
    </row>
    <row r="527" ht="15" spans="1:3">
      <c r="A527" s="435" t="s">
        <v>4174</v>
      </c>
      <c r="B527" s="32" t="s">
        <v>4175</v>
      </c>
      <c r="C527" t="s">
        <v>3263</v>
      </c>
    </row>
    <row r="528" ht="15" spans="1:3">
      <c r="A528" s="435" t="s">
        <v>4176</v>
      </c>
      <c r="B528" s="32" t="s">
        <v>4177</v>
      </c>
      <c r="C528" t="s">
        <v>13</v>
      </c>
    </row>
    <row r="529" ht="15" spans="1:3">
      <c r="A529" s="435" t="s">
        <v>4178</v>
      </c>
      <c r="B529" s="32" t="s">
        <v>4179</v>
      </c>
      <c r="C529" t="s">
        <v>3332</v>
      </c>
    </row>
    <row r="530" ht="15" spans="1:3">
      <c r="A530" s="435" t="s">
        <v>4180</v>
      </c>
      <c r="B530" s="32" t="s">
        <v>3297</v>
      </c>
      <c r="C530" t="s">
        <v>3263</v>
      </c>
    </row>
    <row r="531" ht="15" spans="1:3">
      <c r="A531" s="435" t="s">
        <v>4181</v>
      </c>
      <c r="B531" s="32" t="s">
        <v>4182</v>
      </c>
      <c r="C531" t="s">
        <v>3263</v>
      </c>
    </row>
    <row r="532" ht="15" spans="1:3">
      <c r="A532" s="435" t="s">
        <v>4183</v>
      </c>
      <c r="B532" s="32" t="s">
        <v>4184</v>
      </c>
      <c r="C532" t="s">
        <v>3263</v>
      </c>
    </row>
    <row r="533" ht="15" spans="1:3">
      <c r="A533" s="435" t="s">
        <v>4185</v>
      </c>
      <c r="B533" s="32" t="s">
        <v>4186</v>
      </c>
      <c r="C533" t="s">
        <v>3263</v>
      </c>
    </row>
    <row r="534" ht="15" spans="1:3">
      <c r="A534" s="435" t="s">
        <v>4187</v>
      </c>
      <c r="B534" s="32" t="s">
        <v>4188</v>
      </c>
      <c r="C534" t="s">
        <v>3263</v>
      </c>
    </row>
    <row r="535" ht="15" spans="1:3">
      <c r="A535" s="435" t="s">
        <v>4189</v>
      </c>
      <c r="B535" s="32" t="s">
        <v>4190</v>
      </c>
      <c r="C535" t="s">
        <v>3263</v>
      </c>
    </row>
    <row r="536" ht="15" spans="1:3">
      <c r="A536" s="435" t="s">
        <v>4191</v>
      </c>
      <c r="B536" s="32" t="s">
        <v>4192</v>
      </c>
      <c r="C536" t="s">
        <v>3263</v>
      </c>
    </row>
    <row r="537" ht="15" spans="1:3">
      <c r="A537" s="435" t="s">
        <v>4193</v>
      </c>
      <c r="B537" s="32" t="s">
        <v>4194</v>
      </c>
      <c r="C537" t="s">
        <v>3263</v>
      </c>
    </row>
    <row r="538" ht="15" spans="1:3">
      <c r="A538" s="435" t="s">
        <v>4195</v>
      </c>
      <c r="B538" s="32" t="s">
        <v>4196</v>
      </c>
      <c r="C538" t="s">
        <v>3263</v>
      </c>
    </row>
    <row r="539" ht="15" spans="1:3">
      <c r="A539" s="435" t="s">
        <v>4197</v>
      </c>
      <c r="B539" s="32" t="s">
        <v>4198</v>
      </c>
      <c r="C539" t="s">
        <v>3263</v>
      </c>
    </row>
    <row r="540" ht="15" spans="1:3">
      <c r="A540" s="435" t="s">
        <v>4199</v>
      </c>
      <c r="B540" s="32" t="s">
        <v>4200</v>
      </c>
      <c r="C540" t="s">
        <v>3263</v>
      </c>
    </row>
    <row r="541" ht="15" spans="1:3">
      <c r="A541" s="435" t="s">
        <v>4201</v>
      </c>
      <c r="B541" s="32" t="s">
        <v>4202</v>
      </c>
      <c r="C541" t="s">
        <v>3263</v>
      </c>
    </row>
    <row r="542" ht="15" spans="1:3">
      <c r="A542" s="435" t="s">
        <v>4203</v>
      </c>
      <c r="B542" s="32" t="s">
        <v>4204</v>
      </c>
      <c r="C542" t="s">
        <v>3263</v>
      </c>
    </row>
    <row r="543" ht="15" spans="1:3">
      <c r="A543" s="435" t="s">
        <v>4205</v>
      </c>
      <c r="B543" s="32" t="s">
        <v>4206</v>
      </c>
      <c r="C543" t="s">
        <v>3332</v>
      </c>
    </row>
    <row r="544" ht="15" spans="1:3">
      <c r="A544" s="435" t="s">
        <v>4207</v>
      </c>
      <c r="B544" s="32" t="s">
        <v>4208</v>
      </c>
      <c r="C544" t="s">
        <v>3263</v>
      </c>
    </row>
    <row r="545" ht="15" spans="1:3">
      <c r="A545" s="435" t="s">
        <v>4209</v>
      </c>
      <c r="B545" s="32" t="s">
        <v>4210</v>
      </c>
      <c r="C545" t="s">
        <v>3263</v>
      </c>
    </row>
    <row r="546" ht="15" spans="1:3">
      <c r="A546" s="435" t="s">
        <v>4211</v>
      </c>
      <c r="B546" s="32" t="s">
        <v>4212</v>
      </c>
      <c r="C546" t="s">
        <v>3263</v>
      </c>
    </row>
    <row r="547" ht="15" spans="1:3">
      <c r="A547" s="435" t="s">
        <v>4213</v>
      </c>
      <c r="B547" s="32" t="s">
        <v>4214</v>
      </c>
      <c r="C547" t="s">
        <v>3263</v>
      </c>
    </row>
    <row r="548" ht="15" spans="1:3">
      <c r="A548" s="435" t="s">
        <v>4215</v>
      </c>
      <c r="B548" s="32" t="s">
        <v>4216</v>
      </c>
      <c r="C548" t="s">
        <v>3263</v>
      </c>
    </row>
    <row r="549" ht="15" spans="1:3">
      <c r="A549" s="435" t="s">
        <v>4217</v>
      </c>
      <c r="B549" s="32" t="s">
        <v>4218</v>
      </c>
      <c r="C549" t="s">
        <v>3263</v>
      </c>
    </row>
    <row r="550" ht="15" spans="1:3">
      <c r="A550" s="435" t="s">
        <v>4219</v>
      </c>
      <c r="B550" s="32" t="s">
        <v>4220</v>
      </c>
      <c r="C550" t="s">
        <v>3263</v>
      </c>
    </row>
    <row r="551" ht="15" spans="1:3">
      <c r="A551" s="435" t="s">
        <v>4221</v>
      </c>
      <c r="B551" s="32" t="s">
        <v>4222</v>
      </c>
      <c r="C551" t="s">
        <v>3263</v>
      </c>
    </row>
    <row r="552" ht="15" spans="1:3">
      <c r="A552" s="435" t="s">
        <v>4223</v>
      </c>
      <c r="B552" s="32" t="s">
        <v>4224</v>
      </c>
      <c r="C552" t="s">
        <v>3263</v>
      </c>
    </row>
    <row r="553" ht="15" spans="1:3">
      <c r="A553" s="435" t="s">
        <v>4225</v>
      </c>
      <c r="B553" s="32" t="s">
        <v>4226</v>
      </c>
      <c r="C553" t="s">
        <v>3263</v>
      </c>
    </row>
    <row r="554" ht="15" spans="1:3">
      <c r="A554" s="435" t="s">
        <v>4227</v>
      </c>
      <c r="B554" s="32" t="s">
        <v>4228</v>
      </c>
      <c r="C554" t="s">
        <v>3332</v>
      </c>
    </row>
    <row r="555" ht="15" spans="1:3">
      <c r="A555" s="435" t="s">
        <v>4229</v>
      </c>
      <c r="B555" s="32" t="s">
        <v>4230</v>
      </c>
      <c r="C555" t="s">
        <v>3263</v>
      </c>
    </row>
    <row r="556" ht="15" spans="1:3">
      <c r="A556" s="435" t="s">
        <v>4231</v>
      </c>
      <c r="B556" s="32" t="s">
        <v>4188</v>
      </c>
      <c r="C556" t="s">
        <v>3263</v>
      </c>
    </row>
    <row r="557" ht="15" spans="1:3">
      <c r="A557" s="435" t="s">
        <v>4232</v>
      </c>
      <c r="B557" s="32" t="s">
        <v>4233</v>
      </c>
      <c r="C557" t="s">
        <v>3263</v>
      </c>
    </row>
    <row r="558" ht="15" spans="1:3">
      <c r="A558" s="435" t="s">
        <v>4234</v>
      </c>
      <c r="B558" s="32" t="s">
        <v>4235</v>
      </c>
      <c r="C558" t="s">
        <v>3263</v>
      </c>
    </row>
    <row r="559" ht="15" spans="1:3">
      <c r="A559" s="435" t="s">
        <v>4236</v>
      </c>
      <c r="B559" s="32" t="s">
        <v>4237</v>
      </c>
      <c r="C559" t="s">
        <v>3263</v>
      </c>
    </row>
    <row r="560" ht="15" spans="1:3">
      <c r="A560" s="435" t="s">
        <v>4238</v>
      </c>
      <c r="B560" s="32" t="s">
        <v>4239</v>
      </c>
      <c r="C560" t="s">
        <v>3263</v>
      </c>
    </row>
    <row r="561" ht="15" spans="1:3">
      <c r="A561" s="435" t="s">
        <v>4240</v>
      </c>
      <c r="B561" s="32" t="s">
        <v>4241</v>
      </c>
      <c r="C561" t="s">
        <v>3263</v>
      </c>
    </row>
    <row r="562" ht="15" spans="1:3">
      <c r="A562" s="435" t="s">
        <v>4242</v>
      </c>
      <c r="B562" s="32" t="s">
        <v>4243</v>
      </c>
      <c r="C562" t="s">
        <v>3332</v>
      </c>
    </row>
    <row r="563" ht="15" spans="1:3">
      <c r="A563" s="435" t="s">
        <v>4244</v>
      </c>
      <c r="B563" s="32" t="s">
        <v>4245</v>
      </c>
      <c r="C563" t="s">
        <v>3263</v>
      </c>
    </row>
    <row r="564" ht="15" spans="1:3">
      <c r="A564" s="435" t="s">
        <v>4246</v>
      </c>
      <c r="B564" s="32" t="s">
        <v>4247</v>
      </c>
      <c r="C564" t="s">
        <v>3263</v>
      </c>
    </row>
    <row r="565" ht="15" spans="1:3">
      <c r="A565" s="435" t="s">
        <v>4248</v>
      </c>
      <c r="B565" s="32" t="s">
        <v>4249</v>
      </c>
      <c r="C565" t="s">
        <v>3263</v>
      </c>
    </row>
    <row r="566" ht="15" spans="1:3">
      <c r="A566" s="435" t="s">
        <v>4250</v>
      </c>
      <c r="B566" s="32" t="s">
        <v>4251</v>
      </c>
      <c r="C566" t="s">
        <v>3263</v>
      </c>
    </row>
    <row r="567" ht="15" spans="1:3">
      <c r="A567" s="435" t="s">
        <v>4252</v>
      </c>
      <c r="B567" s="32" t="s">
        <v>4253</v>
      </c>
      <c r="C567" t="s">
        <v>3263</v>
      </c>
    </row>
    <row r="568" ht="15" spans="1:3">
      <c r="A568" s="435" t="s">
        <v>4254</v>
      </c>
      <c r="B568" s="32" t="s">
        <v>4255</v>
      </c>
      <c r="C568" t="s">
        <v>3263</v>
      </c>
    </row>
    <row r="569" ht="15" spans="1:3">
      <c r="A569" s="435" t="s">
        <v>4256</v>
      </c>
      <c r="B569" s="32" t="s">
        <v>4257</v>
      </c>
      <c r="C569" t="s">
        <v>3263</v>
      </c>
    </row>
    <row r="570" ht="15" spans="1:3">
      <c r="A570" s="435" t="s">
        <v>4258</v>
      </c>
      <c r="B570" s="32" t="s">
        <v>4259</v>
      </c>
      <c r="C570" t="s">
        <v>3332</v>
      </c>
    </row>
    <row r="571" ht="15" spans="1:3">
      <c r="A571" s="435" t="s">
        <v>4260</v>
      </c>
      <c r="B571" s="32" t="s">
        <v>4261</v>
      </c>
      <c r="C571" t="s">
        <v>3263</v>
      </c>
    </row>
    <row r="572" ht="15" spans="1:3">
      <c r="A572" s="435" t="s">
        <v>4262</v>
      </c>
      <c r="B572" s="32" t="s">
        <v>4263</v>
      </c>
      <c r="C572" t="s">
        <v>3263</v>
      </c>
    </row>
    <row r="573" ht="15" spans="1:3">
      <c r="A573" s="435" t="s">
        <v>4264</v>
      </c>
      <c r="B573" s="32" t="s">
        <v>4265</v>
      </c>
      <c r="C573" t="s">
        <v>3263</v>
      </c>
    </row>
    <row r="574" ht="15" spans="1:3">
      <c r="A574" s="435" t="s">
        <v>4266</v>
      </c>
      <c r="B574" s="32" t="s">
        <v>4267</v>
      </c>
      <c r="C574" t="s">
        <v>3263</v>
      </c>
    </row>
    <row r="575" ht="15" spans="1:3">
      <c r="A575" s="435" t="s">
        <v>4268</v>
      </c>
      <c r="B575" s="32" t="s">
        <v>4269</v>
      </c>
      <c r="C575" t="s">
        <v>3263</v>
      </c>
    </row>
    <row r="576" ht="15" spans="1:3">
      <c r="A576" s="435" t="s">
        <v>4270</v>
      </c>
      <c r="B576" s="32" t="s">
        <v>4271</v>
      </c>
      <c r="C576" t="s">
        <v>3263</v>
      </c>
    </row>
    <row r="577" ht="15" spans="1:3">
      <c r="A577" s="435" t="s">
        <v>4272</v>
      </c>
      <c r="B577" s="32" t="s">
        <v>4273</v>
      </c>
      <c r="C577" t="s">
        <v>3332</v>
      </c>
    </row>
    <row r="578" ht="15" spans="1:3">
      <c r="A578" s="435" t="s">
        <v>4274</v>
      </c>
      <c r="B578" s="32" t="s">
        <v>4275</v>
      </c>
      <c r="C578" t="s">
        <v>3263</v>
      </c>
    </row>
    <row r="579" ht="15" spans="1:3">
      <c r="A579" s="435" t="s">
        <v>4276</v>
      </c>
      <c r="B579" s="32" t="s">
        <v>4277</v>
      </c>
      <c r="C579" t="s">
        <v>3263</v>
      </c>
    </row>
    <row r="580" ht="15" spans="1:3">
      <c r="A580" s="435" t="s">
        <v>4278</v>
      </c>
      <c r="B580" s="32" t="s">
        <v>4279</v>
      </c>
      <c r="C580" t="s">
        <v>3263</v>
      </c>
    </row>
    <row r="581" ht="15" spans="1:3">
      <c r="A581" s="435" t="s">
        <v>4280</v>
      </c>
      <c r="B581" s="32" t="s">
        <v>4281</v>
      </c>
      <c r="C581" t="s">
        <v>3263</v>
      </c>
    </row>
    <row r="582" ht="15" spans="1:3">
      <c r="A582" s="435" t="s">
        <v>4282</v>
      </c>
      <c r="B582" s="32" t="s">
        <v>4283</v>
      </c>
      <c r="C582" t="s">
        <v>3263</v>
      </c>
    </row>
    <row r="583" ht="15" spans="1:3">
      <c r="A583" s="435" t="s">
        <v>4284</v>
      </c>
      <c r="B583" s="32" t="s">
        <v>4285</v>
      </c>
      <c r="C583" t="s">
        <v>3263</v>
      </c>
    </row>
    <row r="584" ht="15" spans="1:3">
      <c r="A584" s="435" t="s">
        <v>4286</v>
      </c>
      <c r="B584" s="32" t="s">
        <v>4287</v>
      </c>
      <c r="C584" t="s">
        <v>3332</v>
      </c>
    </row>
    <row r="585" ht="15" spans="1:3">
      <c r="A585" s="435" t="s">
        <v>4288</v>
      </c>
      <c r="B585" s="32" t="s">
        <v>4289</v>
      </c>
      <c r="C585" t="s">
        <v>3263</v>
      </c>
    </row>
    <row r="586" ht="15" spans="1:3">
      <c r="A586" s="435" t="s">
        <v>4290</v>
      </c>
      <c r="B586" s="32" t="s">
        <v>4291</v>
      </c>
      <c r="C586" t="s">
        <v>3263</v>
      </c>
    </row>
    <row r="587" ht="15" spans="1:3">
      <c r="A587" s="435" t="s">
        <v>4292</v>
      </c>
      <c r="B587" s="32" t="s">
        <v>4293</v>
      </c>
      <c r="C587" t="s">
        <v>3263</v>
      </c>
    </row>
    <row r="588" ht="15" spans="1:3">
      <c r="A588" s="435" t="s">
        <v>4294</v>
      </c>
      <c r="B588" s="32" t="s">
        <v>4295</v>
      </c>
      <c r="C588" t="s">
        <v>3263</v>
      </c>
    </row>
    <row r="589" ht="15" spans="1:3">
      <c r="A589" s="435" t="s">
        <v>4296</v>
      </c>
      <c r="B589" s="32" t="s">
        <v>4297</v>
      </c>
      <c r="C589" t="s">
        <v>3263</v>
      </c>
    </row>
    <row r="590" ht="15" spans="1:3">
      <c r="A590" s="435" t="s">
        <v>4298</v>
      </c>
      <c r="B590" s="32" t="s">
        <v>4299</v>
      </c>
      <c r="C590" t="s">
        <v>3263</v>
      </c>
    </row>
    <row r="591" ht="15" spans="1:3">
      <c r="A591" s="435" t="s">
        <v>4300</v>
      </c>
      <c r="B591" s="32" t="s">
        <v>4301</v>
      </c>
      <c r="C591" t="s">
        <v>3263</v>
      </c>
    </row>
    <row r="592" ht="15" spans="1:3">
      <c r="A592" s="435" t="s">
        <v>4302</v>
      </c>
      <c r="B592" s="32" t="s">
        <v>4303</v>
      </c>
      <c r="C592" t="s">
        <v>3332</v>
      </c>
    </row>
    <row r="593" ht="15" spans="1:3">
      <c r="A593" s="435" t="s">
        <v>4304</v>
      </c>
      <c r="B593" s="32" t="s">
        <v>4305</v>
      </c>
      <c r="C593" t="s">
        <v>3263</v>
      </c>
    </row>
    <row r="594" ht="15" spans="1:3">
      <c r="A594" s="435" t="s">
        <v>4306</v>
      </c>
      <c r="B594" s="32" t="s">
        <v>4307</v>
      </c>
      <c r="C594" t="s">
        <v>3263</v>
      </c>
    </row>
    <row r="595" ht="15" spans="1:3">
      <c r="A595" s="435" t="s">
        <v>4308</v>
      </c>
      <c r="B595" s="32" t="s">
        <v>4309</v>
      </c>
      <c r="C595" t="s">
        <v>3263</v>
      </c>
    </row>
    <row r="596" ht="15" spans="1:3">
      <c r="A596" s="435" t="s">
        <v>4310</v>
      </c>
      <c r="B596" s="32" t="s">
        <v>4311</v>
      </c>
      <c r="C596" t="s">
        <v>3263</v>
      </c>
    </row>
    <row r="597" ht="15" spans="1:3">
      <c r="A597" s="435" t="s">
        <v>4312</v>
      </c>
      <c r="B597" s="32" t="s">
        <v>4313</v>
      </c>
      <c r="C597" t="s">
        <v>3263</v>
      </c>
    </row>
    <row r="598" ht="15" spans="1:3">
      <c r="A598" s="435" t="s">
        <v>4314</v>
      </c>
      <c r="B598" s="32" t="s">
        <v>4315</v>
      </c>
      <c r="C598" t="s">
        <v>3263</v>
      </c>
    </row>
    <row r="599" ht="15" spans="1:3">
      <c r="A599" s="435" t="s">
        <v>4316</v>
      </c>
      <c r="B599" s="32" t="s">
        <v>4317</v>
      </c>
      <c r="C599" t="s">
        <v>3332</v>
      </c>
    </row>
    <row r="600" ht="15" spans="1:3">
      <c r="A600" s="435" t="s">
        <v>4318</v>
      </c>
      <c r="B600" s="32" t="s">
        <v>4319</v>
      </c>
      <c r="C600" t="s">
        <v>3263</v>
      </c>
    </row>
    <row r="601" ht="15" spans="1:3">
      <c r="A601" s="435" t="s">
        <v>4320</v>
      </c>
      <c r="B601" s="32" t="s">
        <v>4321</v>
      </c>
      <c r="C601" t="s">
        <v>3263</v>
      </c>
    </row>
    <row r="602" ht="15" spans="1:3">
      <c r="A602" s="435" t="s">
        <v>4322</v>
      </c>
      <c r="B602" s="32" t="s">
        <v>4323</v>
      </c>
      <c r="C602" t="s">
        <v>3263</v>
      </c>
    </row>
    <row r="603" ht="15" spans="1:3">
      <c r="A603" s="435" t="s">
        <v>4324</v>
      </c>
      <c r="B603" s="32" t="s">
        <v>4325</v>
      </c>
      <c r="C603" t="s">
        <v>3263</v>
      </c>
    </row>
    <row r="604" ht="15" spans="1:3">
      <c r="A604" s="435" t="s">
        <v>4326</v>
      </c>
      <c r="B604" s="32" t="s">
        <v>4327</v>
      </c>
      <c r="C604" t="s">
        <v>3263</v>
      </c>
    </row>
    <row r="605" ht="15" spans="1:3">
      <c r="A605" s="435" t="s">
        <v>4328</v>
      </c>
      <c r="B605" s="32" t="s">
        <v>4329</v>
      </c>
      <c r="C605" t="s">
        <v>3263</v>
      </c>
    </row>
    <row r="606" ht="15" spans="1:3">
      <c r="A606" s="435" t="s">
        <v>4330</v>
      </c>
      <c r="B606" s="32" t="s">
        <v>4331</v>
      </c>
      <c r="C606" t="s">
        <v>3263</v>
      </c>
    </row>
    <row r="607" ht="15" spans="1:3">
      <c r="A607" s="435" t="s">
        <v>4332</v>
      </c>
      <c r="B607" s="32" t="s">
        <v>4333</v>
      </c>
      <c r="C607" t="s">
        <v>3332</v>
      </c>
    </row>
    <row r="608" ht="15" spans="1:3">
      <c r="A608" s="435" t="s">
        <v>4334</v>
      </c>
      <c r="B608" s="32" t="s">
        <v>4335</v>
      </c>
      <c r="C608" t="s">
        <v>3263</v>
      </c>
    </row>
    <row r="609" ht="15" spans="1:3">
      <c r="A609" s="435" t="s">
        <v>4336</v>
      </c>
      <c r="B609" s="32" t="s">
        <v>4337</v>
      </c>
      <c r="C609" t="s">
        <v>3263</v>
      </c>
    </row>
    <row r="610" ht="15" spans="1:3">
      <c r="A610" s="435" t="s">
        <v>4338</v>
      </c>
      <c r="B610" s="32" t="s">
        <v>4339</v>
      </c>
      <c r="C610" t="s">
        <v>3263</v>
      </c>
    </row>
    <row r="611" ht="15" spans="1:3">
      <c r="A611" s="435" t="s">
        <v>4340</v>
      </c>
      <c r="B611" s="32" t="s">
        <v>4341</v>
      </c>
      <c r="C611" t="s">
        <v>3263</v>
      </c>
    </row>
    <row r="612" ht="15" spans="1:3">
      <c r="A612" s="435" t="s">
        <v>4342</v>
      </c>
      <c r="B612" s="32" t="s">
        <v>4343</v>
      </c>
      <c r="C612" t="s">
        <v>3263</v>
      </c>
    </row>
    <row r="613" ht="15" spans="1:3">
      <c r="A613" s="435" t="s">
        <v>4344</v>
      </c>
      <c r="B613" s="32" t="s">
        <v>4345</v>
      </c>
      <c r="C613" t="s">
        <v>3263</v>
      </c>
    </row>
    <row r="614" ht="15" spans="1:3">
      <c r="A614" s="435" t="s">
        <v>4346</v>
      </c>
      <c r="B614" s="32" t="s">
        <v>4347</v>
      </c>
      <c r="C614" t="s">
        <v>3263</v>
      </c>
    </row>
    <row r="615" ht="15" spans="1:3">
      <c r="A615" s="435" t="s">
        <v>4348</v>
      </c>
      <c r="B615" s="32" t="s">
        <v>4349</v>
      </c>
      <c r="C615" t="s">
        <v>3332</v>
      </c>
    </row>
    <row r="616" ht="15" spans="1:3">
      <c r="A616" s="435" t="s">
        <v>4350</v>
      </c>
      <c r="B616" s="32" t="s">
        <v>4351</v>
      </c>
      <c r="C616" t="s">
        <v>3263</v>
      </c>
    </row>
    <row r="617" ht="15" spans="1:3">
      <c r="A617" s="435" t="s">
        <v>4352</v>
      </c>
      <c r="B617" s="32" t="s">
        <v>4353</v>
      </c>
      <c r="C617" t="s">
        <v>3263</v>
      </c>
    </row>
    <row r="618" ht="15" spans="1:3">
      <c r="A618" s="435" t="s">
        <v>4354</v>
      </c>
      <c r="B618" s="32" t="s">
        <v>4355</v>
      </c>
      <c r="C618" t="s">
        <v>3263</v>
      </c>
    </row>
    <row r="619" ht="15" spans="1:3">
      <c r="A619" s="435" t="s">
        <v>4356</v>
      </c>
      <c r="B619" s="32" t="s">
        <v>4357</v>
      </c>
      <c r="C619" t="s">
        <v>3263</v>
      </c>
    </row>
    <row r="620" ht="15" spans="1:3">
      <c r="A620" s="435" t="s">
        <v>4358</v>
      </c>
      <c r="B620" s="32" t="s">
        <v>4359</v>
      </c>
      <c r="C620" t="s">
        <v>3332</v>
      </c>
    </row>
    <row r="621" ht="15" spans="1:3">
      <c r="A621" s="435" t="s">
        <v>4360</v>
      </c>
      <c r="B621" s="32" t="s">
        <v>4361</v>
      </c>
      <c r="C621" t="s">
        <v>3263</v>
      </c>
    </row>
    <row r="622" ht="15" spans="1:3">
      <c r="A622" s="435" t="s">
        <v>4362</v>
      </c>
      <c r="B622" s="32" t="s">
        <v>4363</v>
      </c>
      <c r="C622" t="s">
        <v>3263</v>
      </c>
    </row>
    <row r="623" ht="15" spans="1:3">
      <c r="A623" s="435" t="s">
        <v>4364</v>
      </c>
      <c r="B623" s="32" t="s">
        <v>4365</v>
      </c>
      <c r="C623" t="s">
        <v>3263</v>
      </c>
    </row>
    <row r="624" ht="15" spans="1:3">
      <c r="A624" s="435" t="s">
        <v>4366</v>
      </c>
      <c r="B624" s="32" t="s">
        <v>4367</v>
      </c>
      <c r="C624" t="s">
        <v>3263</v>
      </c>
    </row>
    <row r="625" ht="15" spans="1:3">
      <c r="A625" s="435" t="s">
        <v>4368</v>
      </c>
      <c r="B625" s="32" t="s">
        <v>4369</v>
      </c>
      <c r="C625" t="s">
        <v>3263</v>
      </c>
    </row>
    <row r="626" ht="15" spans="1:3">
      <c r="A626" s="435" t="s">
        <v>4370</v>
      </c>
      <c r="B626" s="32" t="s">
        <v>4371</v>
      </c>
      <c r="C626" t="s">
        <v>3263</v>
      </c>
    </row>
    <row r="627" ht="15" spans="1:3">
      <c r="A627" s="435" t="s">
        <v>4372</v>
      </c>
      <c r="B627" s="32" t="s">
        <v>4373</v>
      </c>
      <c r="C627" t="s">
        <v>3263</v>
      </c>
    </row>
    <row r="628" ht="15" spans="1:3">
      <c r="A628" s="435" t="s">
        <v>4374</v>
      </c>
      <c r="B628" s="32" t="s">
        <v>4375</v>
      </c>
      <c r="C628" t="s">
        <v>3332</v>
      </c>
    </row>
    <row r="629" ht="15" spans="1:3">
      <c r="A629" s="435" t="s">
        <v>4376</v>
      </c>
      <c r="B629" s="32" t="s">
        <v>4377</v>
      </c>
      <c r="C629" t="s">
        <v>3263</v>
      </c>
    </row>
    <row r="630" ht="15" spans="1:3">
      <c r="A630" s="435" t="s">
        <v>4378</v>
      </c>
      <c r="B630" s="32" t="s">
        <v>4379</v>
      </c>
      <c r="C630" t="s">
        <v>3263</v>
      </c>
    </row>
    <row r="631" ht="15" spans="1:3">
      <c r="A631" s="435" t="s">
        <v>4380</v>
      </c>
      <c r="B631" s="32" t="s">
        <v>4381</v>
      </c>
      <c r="C631" t="s">
        <v>3263</v>
      </c>
    </row>
    <row r="632" ht="15" spans="1:3">
      <c r="A632" s="435" t="s">
        <v>4382</v>
      </c>
      <c r="B632" s="32" t="s">
        <v>4383</v>
      </c>
      <c r="C632" t="s">
        <v>3263</v>
      </c>
    </row>
    <row r="633" ht="15" spans="1:3">
      <c r="A633" s="435" t="s">
        <v>4384</v>
      </c>
      <c r="B633" s="32" t="s">
        <v>4385</v>
      </c>
      <c r="C633" t="s">
        <v>3263</v>
      </c>
    </row>
    <row r="634" ht="15" spans="1:3">
      <c r="A634" s="435" t="s">
        <v>4386</v>
      </c>
      <c r="B634" s="32" t="s">
        <v>4387</v>
      </c>
      <c r="C634" t="s">
        <v>3263</v>
      </c>
    </row>
    <row r="635" ht="15" spans="1:3">
      <c r="A635" s="435" t="s">
        <v>4388</v>
      </c>
      <c r="B635" s="32" t="s">
        <v>4389</v>
      </c>
      <c r="C635" t="s">
        <v>3263</v>
      </c>
    </row>
    <row r="636" ht="15" spans="1:3">
      <c r="A636" s="435" t="s">
        <v>4390</v>
      </c>
      <c r="B636" s="32" t="s">
        <v>4391</v>
      </c>
      <c r="C636" t="s">
        <v>3332</v>
      </c>
    </row>
    <row r="637" ht="15" spans="1:3">
      <c r="A637" s="435" t="s">
        <v>4392</v>
      </c>
      <c r="B637" s="32" t="s">
        <v>4393</v>
      </c>
      <c r="C637" t="s">
        <v>3263</v>
      </c>
    </row>
    <row r="638" ht="15" spans="1:3">
      <c r="A638" s="435" t="s">
        <v>4394</v>
      </c>
      <c r="B638" s="32" t="s">
        <v>4395</v>
      </c>
      <c r="C638" t="s">
        <v>3263</v>
      </c>
    </row>
    <row r="639" ht="15" spans="1:3">
      <c r="A639" s="435" t="s">
        <v>4396</v>
      </c>
      <c r="B639" s="32" t="s">
        <v>4397</v>
      </c>
      <c r="C639" t="s">
        <v>3263</v>
      </c>
    </row>
    <row r="640" ht="15" spans="1:3">
      <c r="A640" s="435" t="s">
        <v>4398</v>
      </c>
      <c r="B640" s="32" t="s">
        <v>4399</v>
      </c>
      <c r="C640" t="s">
        <v>3263</v>
      </c>
    </row>
    <row r="641" ht="15" spans="1:3">
      <c r="A641" s="435" t="s">
        <v>4400</v>
      </c>
      <c r="B641" s="32" t="s">
        <v>4401</v>
      </c>
      <c r="C641" t="s">
        <v>3263</v>
      </c>
    </row>
    <row r="642" ht="15" spans="1:3">
      <c r="A642" s="435" t="s">
        <v>4402</v>
      </c>
      <c r="B642" s="32" t="s">
        <v>4403</v>
      </c>
      <c r="C642" t="s">
        <v>3263</v>
      </c>
    </row>
    <row r="643" ht="15" spans="1:3">
      <c r="A643" s="435" t="s">
        <v>4404</v>
      </c>
      <c r="B643" s="32" t="s">
        <v>4405</v>
      </c>
      <c r="C643" t="s">
        <v>13</v>
      </c>
    </row>
    <row r="644" ht="15" spans="1:3">
      <c r="A644" s="435" t="s">
        <v>4406</v>
      </c>
      <c r="B644" s="32" t="s">
        <v>4407</v>
      </c>
      <c r="C644" t="s">
        <v>3332</v>
      </c>
    </row>
    <row r="645" ht="15" spans="1:3">
      <c r="A645" s="435" t="s">
        <v>4408</v>
      </c>
      <c r="B645" s="32" t="s">
        <v>4409</v>
      </c>
      <c r="C645" t="s">
        <v>3263</v>
      </c>
    </row>
    <row r="646" ht="15" spans="1:3">
      <c r="A646" s="435" t="s">
        <v>4410</v>
      </c>
      <c r="B646" s="32" t="s">
        <v>4411</v>
      </c>
      <c r="C646" t="s">
        <v>3263</v>
      </c>
    </row>
    <row r="647" ht="15" spans="1:3">
      <c r="A647" s="435" t="s">
        <v>4412</v>
      </c>
      <c r="B647" s="32" t="s">
        <v>3267</v>
      </c>
      <c r="C647" t="s">
        <v>3263</v>
      </c>
    </row>
    <row r="648" ht="15" spans="1:3">
      <c r="A648" s="435" t="s">
        <v>4413</v>
      </c>
      <c r="B648" s="32" t="s">
        <v>4414</v>
      </c>
      <c r="C648" t="s">
        <v>3263</v>
      </c>
    </row>
    <row r="649" ht="15" spans="1:3">
      <c r="A649" s="435" t="s">
        <v>4415</v>
      </c>
      <c r="B649" s="32" t="s">
        <v>4416</v>
      </c>
      <c r="C649" t="s">
        <v>3263</v>
      </c>
    </row>
    <row r="650" ht="15" spans="1:3">
      <c r="A650" s="435" t="s">
        <v>4417</v>
      </c>
      <c r="B650" s="32" t="s">
        <v>4418</v>
      </c>
      <c r="C650" t="s">
        <v>3263</v>
      </c>
    </row>
    <row r="651" ht="15" spans="1:3">
      <c r="A651" s="435" t="s">
        <v>4419</v>
      </c>
      <c r="B651" s="32" t="s">
        <v>4420</v>
      </c>
      <c r="C651" t="s">
        <v>3263</v>
      </c>
    </row>
    <row r="652" ht="15" spans="1:3">
      <c r="A652" s="435" t="s">
        <v>4421</v>
      </c>
      <c r="B652" s="32" t="s">
        <v>4422</v>
      </c>
      <c r="C652" t="s">
        <v>3263</v>
      </c>
    </row>
    <row r="653" ht="15" spans="1:3">
      <c r="A653" s="435" t="s">
        <v>4423</v>
      </c>
      <c r="B653" s="32" t="s">
        <v>4424</v>
      </c>
      <c r="C653" t="s">
        <v>3263</v>
      </c>
    </row>
    <row r="654" ht="15" spans="1:3">
      <c r="A654" s="435" t="s">
        <v>4425</v>
      </c>
      <c r="B654" s="32" t="s">
        <v>4426</v>
      </c>
      <c r="C654" t="s">
        <v>3263</v>
      </c>
    </row>
    <row r="655" ht="15" spans="1:3">
      <c r="A655" s="435" t="s">
        <v>4427</v>
      </c>
      <c r="B655" s="32" t="s">
        <v>4428</v>
      </c>
      <c r="C655" t="s">
        <v>3263</v>
      </c>
    </row>
    <row r="656" ht="15" spans="1:3">
      <c r="A656" s="435" t="s">
        <v>4429</v>
      </c>
      <c r="B656" s="32" t="s">
        <v>4430</v>
      </c>
      <c r="C656" t="s">
        <v>3332</v>
      </c>
    </row>
    <row r="657" ht="15" spans="1:3">
      <c r="A657" s="435" t="s">
        <v>4431</v>
      </c>
      <c r="B657" s="32" t="s">
        <v>4432</v>
      </c>
      <c r="C657" t="s">
        <v>3263</v>
      </c>
    </row>
    <row r="658" ht="15" spans="1:3">
      <c r="A658" s="435" t="s">
        <v>4433</v>
      </c>
      <c r="B658" s="32" t="s">
        <v>4434</v>
      </c>
      <c r="C658" t="s">
        <v>3263</v>
      </c>
    </row>
    <row r="659" ht="15" spans="1:3">
      <c r="A659" s="435" t="s">
        <v>4435</v>
      </c>
      <c r="B659" s="32" t="s">
        <v>4436</v>
      </c>
      <c r="C659" t="s">
        <v>3263</v>
      </c>
    </row>
    <row r="660" ht="15" spans="1:3">
      <c r="A660" s="435" t="s">
        <v>4437</v>
      </c>
      <c r="B660" s="32" t="s">
        <v>4438</v>
      </c>
      <c r="C660" t="s">
        <v>3263</v>
      </c>
    </row>
    <row r="661" ht="15" spans="1:3">
      <c r="A661" s="435" t="s">
        <v>4439</v>
      </c>
      <c r="B661" s="32" t="s">
        <v>4440</v>
      </c>
      <c r="C661" t="s">
        <v>3263</v>
      </c>
    </row>
    <row r="662" ht="15" spans="1:3">
      <c r="A662" s="435" t="s">
        <v>4441</v>
      </c>
      <c r="B662" s="32" t="s">
        <v>4442</v>
      </c>
      <c r="C662" t="s">
        <v>3263</v>
      </c>
    </row>
    <row r="663" ht="15" spans="1:3">
      <c r="A663" s="435" t="s">
        <v>4443</v>
      </c>
      <c r="B663" s="32" t="s">
        <v>4444</v>
      </c>
      <c r="C663" t="s">
        <v>3263</v>
      </c>
    </row>
    <row r="664" ht="15" spans="1:3">
      <c r="A664" s="435" t="s">
        <v>4445</v>
      </c>
      <c r="B664" s="32" t="s">
        <v>4446</v>
      </c>
      <c r="C664" t="s">
        <v>3263</v>
      </c>
    </row>
    <row r="665" ht="15" spans="1:3">
      <c r="A665" s="435" t="s">
        <v>4447</v>
      </c>
      <c r="B665" s="32" t="s">
        <v>4448</v>
      </c>
      <c r="C665" t="s">
        <v>3263</v>
      </c>
    </row>
    <row r="666" ht="15" spans="1:3">
      <c r="A666" s="435" t="s">
        <v>4449</v>
      </c>
      <c r="B666" s="32" t="s">
        <v>4450</v>
      </c>
      <c r="C666" t="s">
        <v>3332</v>
      </c>
    </row>
    <row r="667" ht="15" spans="1:3">
      <c r="A667" s="435" t="s">
        <v>4451</v>
      </c>
      <c r="B667" s="32" t="s">
        <v>4188</v>
      </c>
      <c r="C667" t="s">
        <v>3263</v>
      </c>
    </row>
    <row r="668" ht="15" spans="1:3">
      <c r="A668" s="435" t="s">
        <v>4452</v>
      </c>
      <c r="B668" s="32" t="s">
        <v>4230</v>
      </c>
      <c r="C668" t="s">
        <v>3263</v>
      </c>
    </row>
    <row r="669" ht="15" spans="1:3">
      <c r="A669" s="435" t="s">
        <v>4453</v>
      </c>
      <c r="B669" s="32" t="s">
        <v>4454</v>
      </c>
      <c r="C669" t="s">
        <v>3263</v>
      </c>
    </row>
    <row r="670" ht="15" spans="1:3">
      <c r="A670" s="435" t="s">
        <v>4455</v>
      </c>
      <c r="B670" s="32" t="s">
        <v>4456</v>
      </c>
      <c r="C670" t="s">
        <v>3263</v>
      </c>
    </row>
    <row r="671" ht="15" spans="1:3">
      <c r="A671" s="435" t="s">
        <v>4457</v>
      </c>
      <c r="B671" s="32" t="s">
        <v>4458</v>
      </c>
      <c r="C671" t="s">
        <v>3263</v>
      </c>
    </row>
    <row r="672" ht="15" spans="1:3">
      <c r="A672" s="435" t="s">
        <v>4459</v>
      </c>
      <c r="B672" s="32" t="s">
        <v>4460</v>
      </c>
      <c r="C672" t="s">
        <v>3332</v>
      </c>
    </row>
    <row r="673" ht="15" spans="1:3">
      <c r="A673" s="435" t="s">
        <v>4461</v>
      </c>
      <c r="B673" s="32" t="s">
        <v>4462</v>
      </c>
      <c r="C673" t="s">
        <v>3263</v>
      </c>
    </row>
    <row r="674" ht="15" spans="1:3">
      <c r="A674" s="435" t="s">
        <v>4463</v>
      </c>
      <c r="B674" s="32" t="s">
        <v>4464</v>
      </c>
      <c r="C674" t="s">
        <v>3263</v>
      </c>
    </row>
    <row r="675" ht="15" spans="1:3">
      <c r="A675" s="435" t="s">
        <v>4465</v>
      </c>
      <c r="B675" s="32" t="s">
        <v>4466</v>
      </c>
      <c r="C675" t="s">
        <v>3263</v>
      </c>
    </row>
    <row r="676" ht="15" spans="1:3">
      <c r="A676" s="435" t="s">
        <v>4467</v>
      </c>
      <c r="B676" s="32" t="s">
        <v>4468</v>
      </c>
      <c r="C676" t="s">
        <v>3263</v>
      </c>
    </row>
    <row r="677" ht="15" spans="1:3">
      <c r="A677" s="435" t="s">
        <v>4469</v>
      </c>
      <c r="B677" s="32" t="s">
        <v>4470</v>
      </c>
      <c r="C677" t="s">
        <v>3332</v>
      </c>
    </row>
    <row r="678" ht="15" spans="1:3">
      <c r="A678" s="435" t="s">
        <v>4471</v>
      </c>
      <c r="B678" s="32" t="s">
        <v>4472</v>
      </c>
      <c r="C678" t="s">
        <v>3263</v>
      </c>
    </row>
    <row r="679" ht="15" spans="1:3">
      <c r="A679" s="435" t="s">
        <v>4473</v>
      </c>
      <c r="B679" s="32" t="s">
        <v>4474</v>
      </c>
      <c r="C679" t="s">
        <v>3263</v>
      </c>
    </row>
    <row r="680" ht="15" spans="1:3">
      <c r="A680" s="435" t="s">
        <v>4475</v>
      </c>
      <c r="B680" s="32" t="s">
        <v>4476</v>
      </c>
      <c r="C680" t="s">
        <v>3263</v>
      </c>
    </row>
    <row r="681" ht="15" spans="1:3">
      <c r="A681" s="435" t="s">
        <v>4477</v>
      </c>
      <c r="B681" s="32" t="s">
        <v>4478</v>
      </c>
      <c r="C681" t="s">
        <v>3263</v>
      </c>
    </row>
    <row r="682" ht="15" spans="1:3">
      <c r="A682" s="435" t="s">
        <v>4479</v>
      </c>
      <c r="B682" s="32" t="s">
        <v>4480</v>
      </c>
      <c r="C682" t="s">
        <v>3263</v>
      </c>
    </row>
    <row r="683" ht="15" spans="1:3">
      <c r="A683" s="435" t="s">
        <v>4481</v>
      </c>
      <c r="B683" s="32" t="s">
        <v>4482</v>
      </c>
      <c r="C683" t="s">
        <v>3263</v>
      </c>
    </row>
    <row r="684" ht="15" spans="1:3">
      <c r="A684" s="435" t="s">
        <v>4483</v>
      </c>
      <c r="B684" s="32" t="s">
        <v>4484</v>
      </c>
      <c r="C684" t="s">
        <v>3263</v>
      </c>
    </row>
    <row r="685" ht="15" spans="1:3">
      <c r="A685" s="435" t="s">
        <v>4485</v>
      </c>
      <c r="B685" s="32" t="s">
        <v>4486</v>
      </c>
      <c r="C685" t="s">
        <v>3332</v>
      </c>
    </row>
    <row r="686" ht="15" spans="1:3">
      <c r="A686" s="435" t="s">
        <v>4487</v>
      </c>
      <c r="B686" s="32" t="s">
        <v>4488</v>
      </c>
      <c r="C686" t="s">
        <v>3263</v>
      </c>
    </row>
    <row r="687" ht="15" spans="1:3">
      <c r="A687" s="435" t="s">
        <v>4489</v>
      </c>
      <c r="B687" s="32" t="s">
        <v>4490</v>
      </c>
      <c r="C687" t="s">
        <v>3263</v>
      </c>
    </row>
    <row r="688" ht="15" spans="1:3">
      <c r="A688" s="435" t="s">
        <v>4491</v>
      </c>
      <c r="B688" s="32" t="s">
        <v>4492</v>
      </c>
      <c r="C688" t="s">
        <v>3263</v>
      </c>
    </row>
    <row r="689" ht="15" spans="1:3">
      <c r="A689" s="435" t="s">
        <v>4493</v>
      </c>
      <c r="B689" s="32" t="s">
        <v>4494</v>
      </c>
      <c r="C689" t="s">
        <v>3263</v>
      </c>
    </row>
    <row r="690" ht="15" spans="1:3">
      <c r="A690" s="435" t="s">
        <v>4495</v>
      </c>
      <c r="B690" s="32" t="s">
        <v>4496</v>
      </c>
      <c r="C690" t="s">
        <v>3263</v>
      </c>
    </row>
    <row r="691" ht="15" spans="1:3">
      <c r="A691" s="435" t="s">
        <v>4497</v>
      </c>
      <c r="B691" s="32" t="s">
        <v>4498</v>
      </c>
      <c r="C691" t="s">
        <v>3263</v>
      </c>
    </row>
    <row r="692" ht="15" spans="1:3">
      <c r="A692" s="435" t="s">
        <v>4499</v>
      </c>
      <c r="B692" s="32" t="s">
        <v>4500</v>
      </c>
      <c r="C692" t="s">
        <v>3332</v>
      </c>
    </row>
    <row r="693" ht="15" spans="1:3">
      <c r="A693" s="435" t="s">
        <v>4501</v>
      </c>
      <c r="B693" s="32" t="s">
        <v>4502</v>
      </c>
      <c r="C693" t="s">
        <v>3263</v>
      </c>
    </row>
    <row r="694" ht="15" spans="1:3">
      <c r="A694" s="435" t="s">
        <v>4503</v>
      </c>
      <c r="B694" s="32" t="s">
        <v>4504</v>
      </c>
      <c r="C694" t="s">
        <v>3263</v>
      </c>
    </row>
    <row r="695" ht="15" spans="1:3">
      <c r="A695" s="435" t="s">
        <v>4505</v>
      </c>
      <c r="B695" s="32" t="s">
        <v>4506</v>
      </c>
      <c r="C695" t="s">
        <v>3263</v>
      </c>
    </row>
    <row r="696" ht="15" spans="1:3">
      <c r="A696" s="435" t="s">
        <v>4507</v>
      </c>
      <c r="B696" s="32" t="s">
        <v>4508</v>
      </c>
      <c r="C696" t="s">
        <v>3263</v>
      </c>
    </row>
    <row r="697" ht="15" spans="1:3">
      <c r="A697" s="435" t="s">
        <v>4509</v>
      </c>
      <c r="B697" s="32" t="s">
        <v>4510</v>
      </c>
      <c r="C697" t="s">
        <v>3263</v>
      </c>
    </row>
    <row r="698" ht="15" spans="1:3">
      <c r="A698" s="435" t="s">
        <v>4511</v>
      </c>
      <c r="B698" s="32" t="s">
        <v>4512</v>
      </c>
      <c r="C698" t="s">
        <v>3332</v>
      </c>
    </row>
    <row r="699" ht="15" spans="1:3">
      <c r="A699" s="435" t="s">
        <v>4513</v>
      </c>
      <c r="B699" s="32" t="s">
        <v>4514</v>
      </c>
      <c r="C699" t="s">
        <v>3263</v>
      </c>
    </row>
    <row r="700" ht="15" spans="1:3">
      <c r="A700" s="435" t="s">
        <v>4515</v>
      </c>
      <c r="B700" s="32" t="s">
        <v>4516</v>
      </c>
      <c r="C700" t="s">
        <v>3263</v>
      </c>
    </row>
    <row r="701" ht="15" spans="1:3">
      <c r="A701" s="435" t="s">
        <v>4517</v>
      </c>
      <c r="B701" s="32" t="s">
        <v>4518</v>
      </c>
      <c r="C701" t="s">
        <v>3263</v>
      </c>
    </row>
    <row r="702" ht="15" spans="1:3">
      <c r="A702" s="435" t="s">
        <v>4519</v>
      </c>
      <c r="B702" s="32" t="s">
        <v>4520</v>
      </c>
      <c r="C702" t="s">
        <v>3263</v>
      </c>
    </row>
    <row r="703" ht="15" spans="1:3">
      <c r="A703" s="435" t="s">
        <v>4521</v>
      </c>
      <c r="B703" s="32" t="s">
        <v>4522</v>
      </c>
      <c r="C703" t="s">
        <v>3263</v>
      </c>
    </row>
    <row r="704" ht="15" spans="1:3">
      <c r="A704" s="435" t="s">
        <v>4523</v>
      </c>
      <c r="B704" s="32" t="s">
        <v>4524</v>
      </c>
      <c r="C704" t="s">
        <v>3332</v>
      </c>
    </row>
    <row r="705" ht="15" spans="1:3">
      <c r="A705" s="435" t="s">
        <v>4525</v>
      </c>
      <c r="B705" s="32" t="s">
        <v>4526</v>
      </c>
      <c r="C705" t="s">
        <v>3263</v>
      </c>
    </row>
    <row r="706" ht="15" spans="1:3">
      <c r="A706" s="435" t="s">
        <v>4527</v>
      </c>
      <c r="B706" s="32" t="s">
        <v>4528</v>
      </c>
      <c r="C706" t="s">
        <v>3263</v>
      </c>
    </row>
    <row r="707" ht="15" spans="1:3">
      <c r="A707" s="435" t="s">
        <v>4529</v>
      </c>
      <c r="B707" s="32" t="s">
        <v>4530</v>
      </c>
      <c r="C707" t="s">
        <v>3263</v>
      </c>
    </row>
    <row r="708" ht="15" spans="1:3">
      <c r="A708" s="435" t="s">
        <v>4531</v>
      </c>
      <c r="B708" s="32" t="s">
        <v>4532</v>
      </c>
      <c r="C708" t="s">
        <v>3263</v>
      </c>
    </row>
    <row r="709" ht="15" spans="1:3">
      <c r="A709" s="435" t="s">
        <v>4533</v>
      </c>
      <c r="B709" s="32" t="s">
        <v>4534</v>
      </c>
      <c r="C709" t="s">
        <v>3263</v>
      </c>
    </row>
    <row r="710" ht="15" spans="1:3">
      <c r="A710" s="435" t="s">
        <v>4535</v>
      </c>
      <c r="B710" s="32" t="s">
        <v>4536</v>
      </c>
      <c r="C710" t="s">
        <v>3263</v>
      </c>
    </row>
    <row r="711" ht="15" spans="1:3">
      <c r="A711" s="435" t="s">
        <v>4537</v>
      </c>
      <c r="B711" s="32" t="s">
        <v>4538</v>
      </c>
      <c r="C711" t="s">
        <v>3263</v>
      </c>
    </row>
    <row r="712" ht="15" spans="1:3">
      <c r="A712" s="435" t="s">
        <v>4539</v>
      </c>
      <c r="B712" s="32" t="s">
        <v>4540</v>
      </c>
      <c r="C712" t="s">
        <v>3263</v>
      </c>
    </row>
    <row r="713" ht="15" spans="1:3">
      <c r="A713" s="435" t="s">
        <v>4541</v>
      </c>
      <c r="B713" s="32" t="s">
        <v>4542</v>
      </c>
      <c r="C713" t="s">
        <v>13</v>
      </c>
    </row>
    <row r="714" ht="15" spans="1:3">
      <c r="A714" s="435" t="s">
        <v>4543</v>
      </c>
      <c r="B714" s="32" t="s">
        <v>4544</v>
      </c>
      <c r="C714" t="s">
        <v>3332</v>
      </c>
    </row>
    <row r="715" ht="15" spans="1:3">
      <c r="A715" s="435" t="s">
        <v>4545</v>
      </c>
      <c r="B715" s="32" t="s">
        <v>4546</v>
      </c>
      <c r="C715" t="s">
        <v>3263</v>
      </c>
    </row>
    <row r="716" ht="15" spans="1:3">
      <c r="A716" s="435" t="s">
        <v>4547</v>
      </c>
      <c r="B716" s="32" t="s">
        <v>4548</v>
      </c>
      <c r="C716" t="s">
        <v>3263</v>
      </c>
    </row>
    <row r="717" ht="15" spans="1:3">
      <c r="A717" s="435" t="s">
        <v>4549</v>
      </c>
      <c r="B717" s="32" t="s">
        <v>4550</v>
      </c>
      <c r="C717" t="s">
        <v>3263</v>
      </c>
    </row>
    <row r="718" ht="15" spans="1:3">
      <c r="A718" s="435" t="s">
        <v>4551</v>
      </c>
      <c r="B718" s="32" t="s">
        <v>4552</v>
      </c>
      <c r="C718" t="s">
        <v>3263</v>
      </c>
    </row>
    <row r="719" ht="15" spans="1:3">
      <c r="A719" s="435" t="s">
        <v>4553</v>
      </c>
      <c r="B719" s="32" t="s">
        <v>4554</v>
      </c>
      <c r="C719" t="s">
        <v>3263</v>
      </c>
    </row>
    <row r="720" ht="15" spans="1:3">
      <c r="A720" s="435" t="s">
        <v>4555</v>
      </c>
      <c r="B720" s="32" t="s">
        <v>4556</v>
      </c>
      <c r="C720" t="s">
        <v>3263</v>
      </c>
    </row>
    <row r="721" ht="15" spans="1:3">
      <c r="A721" s="435" t="s">
        <v>4557</v>
      </c>
      <c r="B721" s="32" t="s">
        <v>4558</v>
      </c>
      <c r="C721" t="s">
        <v>3263</v>
      </c>
    </row>
    <row r="722" ht="15" spans="1:3">
      <c r="A722" s="435" t="s">
        <v>4559</v>
      </c>
      <c r="B722" s="32" t="s">
        <v>4560</v>
      </c>
      <c r="C722" t="s">
        <v>3263</v>
      </c>
    </row>
    <row r="723" ht="15" spans="1:3">
      <c r="A723" s="435" t="s">
        <v>4561</v>
      </c>
      <c r="B723" s="32" t="s">
        <v>4562</v>
      </c>
      <c r="C723" t="s">
        <v>3263</v>
      </c>
    </row>
    <row r="724" ht="15" spans="1:3">
      <c r="A724" s="435" t="s">
        <v>4563</v>
      </c>
      <c r="B724" s="32" t="s">
        <v>4564</v>
      </c>
      <c r="C724" t="s">
        <v>3263</v>
      </c>
    </row>
    <row r="725" ht="15" spans="1:3">
      <c r="A725" s="435" t="s">
        <v>4565</v>
      </c>
      <c r="B725" s="32" t="s">
        <v>4566</v>
      </c>
      <c r="C725" t="s">
        <v>3263</v>
      </c>
    </row>
    <row r="726" ht="15" spans="1:3">
      <c r="A726" s="435" t="s">
        <v>4567</v>
      </c>
      <c r="B726" s="32" t="s">
        <v>4568</v>
      </c>
      <c r="C726" t="s">
        <v>3263</v>
      </c>
    </row>
    <row r="727" ht="15" spans="1:3">
      <c r="A727" s="435" t="s">
        <v>4569</v>
      </c>
      <c r="B727" s="32" t="s">
        <v>4570</v>
      </c>
      <c r="C727" t="s">
        <v>3263</v>
      </c>
    </row>
    <row r="728" ht="15" spans="1:3">
      <c r="A728" s="435" t="s">
        <v>4571</v>
      </c>
      <c r="B728" s="32" t="s">
        <v>4572</v>
      </c>
      <c r="C728" t="s">
        <v>3263</v>
      </c>
    </row>
    <row r="729" ht="15" spans="1:3">
      <c r="A729" s="435" t="s">
        <v>4573</v>
      </c>
      <c r="B729" s="32" t="s">
        <v>4574</v>
      </c>
      <c r="C729" t="s">
        <v>3263</v>
      </c>
    </row>
    <row r="730" ht="15" spans="1:3">
      <c r="A730" s="435" t="s">
        <v>4575</v>
      </c>
      <c r="B730" s="32" t="s">
        <v>4576</v>
      </c>
      <c r="C730" t="s">
        <v>3263</v>
      </c>
    </row>
    <row r="731" ht="15" spans="1:3">
      <c r="A731" s="435" t="s">
        <v>4577</v>
      </c>
      <c r="B731" s="32" t="s">
        <v>4578</v>
      </c>
      <c r="C731" t="s">
        <v>3263</v>
      </c>
    </row>
    <row r="732" ht="15" spans="1:3">
      <c r="A732" s="435" t="s">
        <v>4579</v>
      </c>
      <c r="B732" s="32" t="s">
        <v>4580</v>
      </c>
      <c r="C732" t="s">
        <v>3263</v>
      </c>
    </row>
    <row r="733" ht="15" spans="1:3">
      <c r="A733" s="435" t="s">
        <v>4581</v>
      </c>
      <c r="B733" s="32" t="s">
        <v>4582</v>
      </c>
      <c r="C733" t="s">
        <v>3332</v>
      </c>
    </row>
    <row r="734" ht="15" spans="1:3">
      <c r="A734" s="435" t="s">
        <v>4583</v>
      </c>
      <c r="B734" s="32" t="s">
        <v>4584</v>
      </c>
      <c r="C734" t="s">
        <v>3263</v>
      </c>
    </row>
    <row r="735" ht="15" spans="1:3">
      <c r="A735" s="435" t="s">
        <v>4585</v>
      </c>
      <c r="B735" s="32" t="s">
        <v>4586</v>
      </c>
      <c r="C735" t="s">
        <v>3263</v>
      </c>
    </row>
    <row r="736" ht="15" spans="1:3">
      <c r="A736" s="435" t="s">
        <v>4587</v>
      </c>
      <c r="B736" s="32" t="s">
        <v>4588</v>
      </c>
      <c r="C736" t="s">
        <v>3263</v>
      </c>
    </row>
    <row r="737" ht="15" spans="1:3">
      <c r="A737" s="435" t="s">
        <v>4589</v>
      </c>
      <c r="B737" s="32" t="s">
        <v>4590</v>
      </c>
      <c r="C737" t="s">
        <v>3263</v>
      </c>
    </row>
    <row r="738" ht="15" spans="1:3">
      <c r="A738" s="435" t="s">
        <v>4591</v>
      </c>
      <c r="B738" s="32" t="s">
        <v>4592</v>
      </c>
      <c r="C738" t="s">
        <v>3263</v>
      </c>
    </row>
    <row r="739" ht="15" spans="1:3">
      <c r="A739" s="435" t="s">
        <v>4593</v>
      </c>
      <c r="B739" s="32" t="s">
        <v>4594</v>
      </c>
      <c r="C739" t="s">
        <v>3263</v>
      </c>
    </row>
    <row r="740" ht="15" spans="1:3">
      <c r="A740" s="435" t="s">
        <v>4595</v>
      </c>
      <c r="B740" s="32" t="s">
        <v>4596</v>
      </c>
      <c r="C740" t="s">
        <v>3263</v>
      </c>
    </row>
    <row r="741" ht="15" spans="1:3">
      <c r="A741" s="435" t="s">
        <v>4597</v>
      </c>
      <c r="B741" s="32" t="s">
        <v>4598</v>
      </c>
      <c r="C741" t="s">
        <v>3263</v>
      </c>
    </row>
    <row r="742" ht="15" spans="1:3">
      <c r="A742" s="435" t="s">
        <v>4599</v>
      </c>
      <c r="B742" s="32" t="s">
        <v>4600</v>
      </c>
      <c r="C742" t="s">
        <v>3263</v>
      </c>
    </row>
    <row r="743" ht="15" spans="1:3">
      <c r="A743" s="435" t="s">
        <v>4601</v>
      </c>
      <c r="B743" s="32" t="s">
        <v>4602</v>
      </c>
      <c r="C743" t="s">
        <v>3263</v>
      </c>
    </row>
    <row r="744" ht="15" spans="1:3">
      <c r="A744" s="435" t="s">
        <v>4603</v>
      </c>
      <c r="B744" s="32" t="s">
        <v>4604</v>
      </c>
      <c r="C744" t="s">
        <v>3263</v>
      </c>
    </row>
    <row r="745" ht="15" spans="1:3">
      <c r="A745" s="435" t="s">
        <v>4605</v>
      </c>
      <c r="B745" s="32" t="s">
        <v>4606</v>
      </c>
      <c r="C745" t="s">
        <v>3263</v>
      </c>
    </row>
    <row r="746" ht="15" spans="1:3">
      <c r="A746" s="435" t="s">
        <v>4607</v>
      </c>
      <c r="B746" s="32" t="s">
        <v>4608</v>
      </c>
      <c r="C746" t="s">
        <v>3263</v>
      </c>
    </row>
    <row r="747" ht="15" spans="1:3">
      <c r="A747" s="435" t="s">
        <v>4609</v>
      </c>
      <c r="B747" s="32" t="s">
        <v>4610</v>
      </c>
      <c r="C747" t="s">
        <v>3263</v>
      </c>
    </row>
    <row r="748" ht="15" spans="1:3">
      <c r="A748" s="435" t="s">
        <v>4611</v>
      </c>
      <c r="B748" s="32" t="s">
        <v>4612</v>
      </c>
      <c r="C748" t="s">
        <v>3263</v>
      </c>
    </row>
    <row r="749" ht="15" spans="1:3">
      <c r="A749" s="435" t="s">
        <v>4613</v>
      </c>
      <c r="B749" s="32" t="s">
        <v>4614</v>
      </c>
      <c r="C749" t="s">
        <v>3263</v>
      </c>
    </row>
    <row r="750" ht="15" spans="1:3">
      <c r="A750" s="435" t="s">
        <v>4615</v>
      </c>
      <c r="B750" s="32" t="s">
        <v>4616</v>
      </c>
      <c r="C750" t="s">
        <v>3332</v>
      </c>
    </row>
    <row r="751" ht="15" spans="1:3">
      <c r="A751" s="435" t="s">
        <v>4617</v>
      </c>
      <c r="B751" s="32" t="s">
        <v>4618</v>
      </c>
      <c r="C751" t="s">
        <v>3263</v>
      </c>
    </row>
    <row r="752" ht="15" spans="1:3">
      <c r="A752" s="435" t="s">
        <v>4619</v>
      </c>
      <c r="B752" s="32" t="s">
        <v>4620</v>
      </c>
      <c r="C752" t="s">
        <v>3263</v>
      </c>
    </row>
    <row r="753" ht="15" spans="1:3">
      <c r="A753" s="435" t="s">
        <v>4621</v>
      </c>
      <c r="B753" s="32" t="s">
        <v>4622</v>
      </c>
      <c r="C753" t="s">
        <v>3263</v>
      </c>
    </row>
    <row r="754" ht="15" spans="1:3">
      <c r="A754" s="435" t="s">
        <v>4623</v>
      </c>
      <c r="B754" s="32" t="s">
        <v>4624</v>
      </c>
      <c r="C754" t="s">
        <v>3263</v>
      </c>
    </row>
    <row r="755" ht="15" spans="1:3">
      <c r="A755" s="435" t="s">
        <v>4625</v>
      </c>
      <c r="B755" s="32" t="s">
        <v>4626</v>
      </c>
      <c r="C755" t="s">
        <v>3263</v>
      </c>
    </row>
    <row r="756" ht="15" spans="1:3">
      <c r="A756" s="435" t="s">
        <v>4627</v>
      </c>
      <c r="B756" s="32" t="s">
        <v>4628</v>
      </c>
      <c r="C756" t="s">
        <v>3263</v>
      </c>
    </row>
    <row r="757" ht="15" spans="1:3">
      <c r="A757" s="435" t="s">
        <v>4629</v>
      </c>
      <c r="B757" s="32" t="s">
        <v>4630</v>
      </c>
      <c r="C757" t="s">
        <v>3263</v>
      </c>
    </row>
    <row r="758" ht="15" spans="1:3">
      <c r="A758" s="435" t="s">
        <v>4631</v>
      </c>
      <c r="B758" s="32" t="s">
        <v>4632</v>
      </c>
      <c r="C758" t="s">
        <v>3263</v>
      </c>
    </row>
    <row r="759" ht="15" spans="1:3">
      <c r="A759" s="435" t="s">
        <v>4633</v>
      </c>
      <c r="B759" s="32" t="s">
        <v>4634</v>
      </c>
      <c r="C759" t="s">
        <v>3263</v>
      </c>
    </row>
    <row r="760" ht="15" spans="1:3">
      <c r="A760" s="435" t="s">
        <v>4635</v>
      </c>
      <c r="B760" s="32" t="s">
        <v>4636</v>
      </c>
      <c r="C760" t="s">
        <v>3332</v>
      </c>
    </row>
    <row r="761" ht="15" spans="1:3">
      <c r="A761" s="435" t="s">
        <v>4637</v>
      </c>
      <c r="B761" s="32" t="s">
        <v>4638</v>
      </c>
      <c r="C761" t="s">
        <v>3263</v>
      </c>
    </row>
    <row r="762" ht="15" spans="1:3">
      <c r="A762" s="435" t="s">
        <v>4639</v>
      </c>
      <c r="B762" s="32" t="s">
        <v>4640</v>
      </c>
      <c r="C762" t="s">
        <v>3263</v>
      </c>
    </row>
    <row r="763" ht="15" spans="1:3">
      <c r="A763" s="435" t="s">
        <v>4641</v>
      </c>
      <c r="B763" s="32" t="s">
        <v>4642</v>
      </c>
      <c r="C763" t="s">
        <v>3263</v>
      </c>
    </row>
    <row r="764" ht="15" spans="1:3">
      <c r="A764" s="435" t="s">
        <v>4643</v>
      </c>
      <c r="B764" s="32" t="s">
        <v>4644</v>
      </c>
      <c r="C764" t="s">
        <v>3263</v>
      </c>
    </row>
    <row r="765" ht="15" spans="1:3">
      <c r="A765" s="435" t="s">
        <v>4645</v>
      </c>
      <c r="B765" s="32" t="s">
        <v>4646</v>
      </c>
      <c r="C765" t="s">
        <v>3263</v>
      </c>
    </row>
    <row r="766" ht="15" spans="1:3">
      <c r="A766" s="435" t="s">
        <v>4647</v>
      </c>
      <c r="B766" s="32" t="s">
        <v>4648</v>
      </c>
      <c r="C766" t="s">
        <v>3263</v>
      </c>
    </row>
    <row r="767" ht="15" spans="1:3">
      <c r="A767" s="435" t="s">
        <v>4649</v>
      </c>
      <c r="B767" s="32" t="s">
        <v>4650</v>
      </c>
      <c r="C767" t="s">
        <v>3263</v>
      </c>
    </row>
    <row r="768" ht="15" spans="1:3">
      <c r="A768" s="435" t="s">
        <v>4651</v>
      </c>
      <c r="B768" s="32" t="s">
        <v>4652</v>
      </c>
      <c r="C768" t="s">
        <v>3263</v>
      </c>
    </row>
    <row r="769" ht="15" spans="1:3">
      <c r="A769" s="435" t="s">
        <v>4653</v>
      </c>
      <c r="B769" s="32" t="s">
        <v>4654</v>
      </c>
      <c r="C769" t="s">
        <v>3332</v>
      </c>
    </row>
    <row r="770" ht="15" spans="1:3">
      <c r="A770" s="435" t="s">
        <v>4655</v>
      </c>
      <c r="B770" s="32" t="s">
        <v>4656</v>
      </c>
      <c r="C770" t="s">
        <v>3263</v>
      </c>
    </row>
    <row r="771" ht="15" spans="1:3">
      <c r="A771" s="435" t="s">
        <v>4657</v>
      </c>
      <c r="B771" s="32" t="s">
        <v>4658</v>
      </c>
      <c r="C771" t="s">
        <v>3263</v>
      </c>
    </row>
    <row r="772" ht="15" spans="1:3">
      <c r="A772" s="435" t="s">
        <v>4659</v>
      </c>
      <c r="B772" s="32" t="s">
        <v>4660</v>
      </c>
      <c r="C772" t="s">
        <v>3263</v>
      </c>
    </row>
    <row r="773" ht="15" spans="1:3">
      <c r="A773" s="435" t="s">
        <v>4661</v>
      </c>
      <c r="B773" s="32" t="s">
        <v>4662</v>
      </c>
      <c r="C773" t="s">
        <v>3263</v>
      </c>
    </row>
    <row r="774" ht="15" spans="1:3">
      <c r="A774" s="435" t="s">
        <v>4663</v>
      </c>
      <c r="B774" s="32" t="s">
        <v>4664</v>
      </c>
      <c r="C774" t="s">
        <v>3263</v>
      </c>
    </row>
    <row r="775" ht="15" spans="1:3">
      <c r="A775" s="435" t="s">
        <v>4665</v>
      </c>
      <c r="B775" s="32" t="s">
        <v>4666</v>
      </c>
      <c r="C775" t="s">
        <v>3263</v>
      </c>
    </row>
    <row r="776" ht="15" spans="1:3">
      <c r="A776" s="435" t="s">
        <v>4667</v>
      </c>
      <c r="B776" s="32" t="s">
        <v>4668</v>
      </c>
      <c r="C776" t="s">
        <v>3263</v>
      </c>
    </row>
    <row r="777" ht="15" spans="1:3">
      <c r="A777" s="435" t="s">
        <v>4669</v>
      </c>
      <c r="B777" s="32" t="s">
        <v>4670</v>
      </c>
      <c r="C777" t="s">
        <v>3263</v>
      </c>
    </row>
    <row r="778" ht="15" spans="1:3">
      <c r="A778" s="435" t="s">
        <v>4671</v>
      </c>
      <c r="B778" s="32" t="s">
        <v>4672</v>
      </c>
      <c r="C778" t="s">
        <v>3332</v>
      </c>
    </row>
    <row r="779" ht="15" spans="1:3">
      <c r="A779" s="435" t="s">
        <v>4673</v>
      </c>
      <c r="B779" s="32" t="s">
        <v>4674</v>
      </c>
      <c r="C779" t="s">
        <v>3263</v>
      </c>
    </row>
    <row r="780" ht="15" spans="1:3">
      <c r="A780" s="435" t="s">
        <v>4675</v>
      </c>
      <c r="B780" s="32" t="s">
        <v>4676</v>
      </c>
      <c r="C780" t="s">
        <v>3263</v>
      </c>
    </row>
    <row r="781" ht="15" spans="1:3">
      <c r="A781" s="435" t="s">
        <v>4677</v>
      </c>
      <c r="B781" s="32" t="s">
        <v>4678</v>
      </c>
      <c r="C781" t="s">
        <v>3263</v>
      </c>
    </row>
    <row r="782" ht="15" spans="1:3">
      <c r="A782" s="435" t="s">
        <v>4679</v>
      </c>
      <c r="B782" s="32" t="s">
        <v>4680</v>
      </c>
      <c r="C782" t="s">
        <v>3263</v>
      </c>
    </row>
    <row r="783" ht="15" spans="1:3">
      <c r="A783" s="435" t="s">
        <v>4681</v>
      </c>
      <c r="B783" s="32" t="s">
        <v>4682</v>
      </c>
      <c r="C783" t="s">
        <v>3263</v>
      </c>
    </row>
    <row r="784" ht="15" spans="1:3">
      <c r="A784" s="435" t="s">
        <v>4683</v>
      </c>
      <c r="B784" s="32" t="s">
        <v>4684</v>
      </c>
      <c r="C784" t="s">
        <v>3263</v>
      </c>
    </row>
    <row r="785" ht="15" spans="1:3">
      <c r="A785" s="435" t="s">
        <v>4685</v>
      </c>
      <c r="B785" s="32" t="s">
        <v>4686</v>
      </c>
      <c r="C785" t="s">
        <v>3263</v>
      </c>
    </row>
    <row r="786" ht="15" spans="1:3">
      <c r="A786" s="435" t="s">
        <v>4687</v>
      </c>
      <c r="B786" s="32" t="s">
        <v>4688</v>
      </c>
      <c r="C786" t="s">
        <v>3263</v>
      </c>
    </row>
    <row r="787" ht="15" spans="1:3">
      <c r="A787" s="435" t="s">
        <v>4689</v>
      </c>
      <c r="B787" s="32" t="s">
        <v>4690</v>
      </c>
      <c r="C787" t="s">
        <v>3263</v>
      </c>
    </row>
    <row r="788" ht="15" spans="1:3">
      <c r="A788" s="435" t="s">
        <v>4691</v>
      </c>
      <c r="B788" s="32" t="s">
        <v>4692</v>
      </c>
      <c r="C788" t="s">
        <v>3332</v>
      </c>
    </row>
    <row r="789" ht="15" spans="1:3">
      <c r="A789" s="435" t="s">
        <v>4693</v>
      </c>
      <c r="B789" s="32" t="s">
        <v>4694</v>
      </c>
      <c r="C789" t="s">
        <v>3263</v>
      </c>
    </row>
    <row r="790" ht="15" spans="1:3">
      <c r="A790" s="435" t="s">
        <v>4695</v>
      </c>
      <c r="B790" s="32" t="s">
        <v>4696</v>
      </c>
      <c r="C790" t="s">
        <v>3263</v>
      </c>
    </row>
    <row r="791" ht="15" spans="1:3">
      <c r="A791" s="435" t="s">
        <v>4697</v>
      </c>
      <c r="B791" s="32" t="s">
        <v>4698</v>
      </c>
      <c r="C791" t="s">
        <v>3263</v>
      </c>
    </row>
    <row r="792" ht="15" spans="1:3">
      <c r="A792" s="435" t="s">
        <v>4699</v>
      </c>
      <c r="B792" s="32" t="s">
        <v>4700</v>
      </c>
      <c r="C792" t="s">
        <v>3263</v>
      </c>
    </row>
    <row r="793" ht="15" spans="1:3">
      <c r="A793" s="435" t="s">
        <v>4701</v>
      </c>
      <c r="B793" s="32" t="s">
        <v>4702</v>
      </c>
      <c r="C793" t="s">
        <v>3263</v>
      </c>
    </row>
    <row r="794" ht="15" spans="1:3">
      <c r="A794" s="435" t="s">
        <v>4703</v>
      </c>
      <c r="B794" s="32" t="s">
        <v>4704</v>
      </c>
      <c r="C794" t="s">
        <v>3263</v>
      </c>
    </row>
    <row r="795" ht="15" spans="1:3">
      <c r="A795" s="435" t="s">
        <v>4705</v>
      </c>
      <c r="B795" s="32" t="s">
        <v>4706</v>
      </c>
      <c r="C795" t="s">
        <v>3263</v>
      </c>
    </row>
    <row r="796" ht="15" spans="1:3">
      <c r="A796" s="435" t="s">
        <v>4707</v>
      </c>
      <c r="B796" s="32" t="s">
        <v>4708</v>
      </c>
      <c r="C796" t="s">
        <v>3263</v>
      </c>
    </row>
    <row r="797" ht="15" spans="1:3">
      <c r="A797" s="435" t="s">
        <v>4709</v>
      </c>
      <c r="B797" s="32" t="s">
        <v>4710</v>
      </c>
      <c r="C797" t="s">
        <v>3263</v>
      </c>
    </row>
    <row r="798" ht="15" spans="1:3">
      <c r="A798" s="435" t="s">
        <v>4711</v>
      </c>
      <c r="B798" s="32" t="s">
        <v>4712</v>
      </c>
      <c r="C798" t="s">
        <v>3263</v>
      </c>
    </row>
    <row r="799" ht="15" spans="1:3">
      <c r="A799" s="435" t="s">
        <v>4713</v>
      </c>
      <c r="B799" s="32" t="s">
        <v>4714</v>
      </c>
      <c r="C799" t="s">
        <v>3332</v>
      </c>
    </row>
    <row r="800" ht="15" spans="1:3">
      <c r="A800" s="435" t="s">
        <v>4715</v>
      </c>
      <c r="B800" s="32" t="s">
        <v>4638</v>
      </c>
      <c r="C800" t="s">
        <v>3263</v>
      </c>
    </row>
    <row r="801" ht="15" spans="1:3">
      <c r="A801" s="435" t="s">
        <v>4716</v>
      </c>
      <c r="B801" s="32" t="s">
        <v>4717</v>
      </c>
      <c r="C801" t="s">
        <v>3263</v>
      </c>
    </row>
    <row r="802" ht="15" spans="1:3">
      <c r="A802" s="435" t="s">
        <v>4718</v>
      </c>
      <c r="B802" s="32" t="s">
        <v>4719</v>
      </c>
      <c r="C802" t="s">
        <v>3263</v>
      </c>
    </row>
    <row r="803" ht="15" spans="1:3">
      <c r="A803" s="435" t="s">
        <v>4720</v>
      </c>
      <c r="B803" s="32" t="s">
        <v>3740</v>
      </c>
      <c r="C803" t="s">
        <v>3263</v>
      </c>
    </row>
    <row r="804" ht="15" spans="1:3">
      <c r="A804" s="435" t="s">
        <v>4721</v>
      </c>
      <c r="B804" s="32" t="s">
        <v>4722</v>
      </c>
      <c r="C804" t="s">
        <v>3263</v>
      </c>
    </row>
    <row r="805" ht="15" spans="1:3">
      <c r="A805" s="435" t="s">
        <v>4723</v>
      </c>
      <c r="B805" s="32" t="s">
        <v>4724</v>
      </c>
      <c r="C805" t="s">
        <v>3263</v>
      </c>
    </row>
    <row r="806" ht="15" spans="1:3">
      <c r="A806" s="435" t="s">
        <v>4725</v>
      </c>
      <c r="B806" s="32" t="s">
        <v>4726</v>
      </c>
      <c r="C806" t="s">
        <v>3263</v>
      </c>
    </row>
    <row r="807" ht="15" spans="1:3">
      <c r="A807" s="435" t="s">
        <v>4727</v>
      </c>
      <c r="B807" s="32" t="s">
        <v>4728</v>
      </c>
      <c r="C807" t="s">
        <v>3263</v>
      </c>
    </row>
    <row r="808" ht="15" spans="1:3">
      <c r="A808" s="435" t="s">
        <v>4729</v>
      </c>
      <c r="B808" s="32" t="s">
        <v>4730</v>
      </c>
      <c r="C808" t="s">
        <v>3263</v>
      </c>
    </row>
    <row r="809" ht="15" spans="1:3">
      <c r="A809" s="435" t="s">
        <v>4731</v>
      </c>
      <c r="B809" s="32" t="s">
        <v>4732</v>
      </c>
      <c r="C809" t="s">
        <v>3263</v>
      </c>
    </row>
    <row r="810" ht="15" spans="1:3">
      <c r="A810" s="435" t="s">
        <v>4733</v>
      </c>
      <c r="B810" s="32" t="s">
        <v>4734</v>
      </c>
      <c r="C810" t="s">
        <v>3332</v>
      </c>
    </row>
    <row r="811" ht="15" spans="1:3">
      <c r="A811" s="435" t="s">
        <v>4735</v>
      </c>
      <c r="B811" s="32" t="s">
        <v>4736</v>
      </c>
      <c r="C811" t="s">
        <v>3263</v>
      </c>
    </row>
    <row r="812" ht="15" spans="1:3">
      <c r="A812" s="435" t="s">
        <v>4737</v>
      </c>
      <c r="B812" s="32" t="s">
        <v>4738</v>
      </c>
      <c r="C812" t="s">
        <v>3263</v>
      </c>
    </row>
    <row r="813" ht="15" spans="1:3">
      <c r="A813" s="435" t="s">
        <v>4739</v>
      </c>
      <c r="B813" s="32" t="s">
        <v>4740</v>
      </c>
      <c r="C813" t="s">
        <v>3263</v>
      </c>
    </row>
    <row r="814" ht="15" spans="1:3">
      <c r="A814" s="435" t="s">
        <v>4741</v>
      </c>
      <c r="B814" s="32" t="s">
        <v>4742</v>
      </c>
      <c r="C814" t="s">
        <v>3263</v>
      </c>
    </row>
    <row r="815" ht="15" spans="1:3">
      <c r="A815" s="435" t="s">
        <v>4743</v>
      </c>
      <c r="B815" s="32" t="s">
        <v>4744</v>
      </c>
      <c r="C815" t="s">
        <v>3332</v>
      </c>
    </row>
    <row r="816" ht="15" spans="1:3">
      <c r="A816" s="435" t="s">
        <v>4745</v>
      </c>
      <c r="B816" s="32" t="s">
        <v>4746</v>
      </c>
      <c r="C816" t="s">
        <v>3263</v>
      </c>
    </row>
    <row r="817" ht="15" spans="1:3">
      <c r="A817" s="435" t="s">
        <v>4747</v>
      </c>
      <c r="B817" s="32" t="s">
        <v>4748</v>
      </c>
      <c r="C817" t="s">
        <v>3263</v>
      </c>
    </row>
    <row r="818" ht="15" spans="1:3">
      <c r="A818" s="435" t="s">
        <v>4749</v>
      </c>
      <c r="B818" s="32" t="s">
        <v>4750</v>
      </c>
      <c r="C818" t="s">
        <v>3263</v>
      </c>
    </row>
    <row r="819" ht="15" spans="1:3">
      <c r="A819" s="435" t="s">
        <v>4751</v>
      </c>
      <c r="B819" s="32" t="s">
        <v>4464</v>
      </c>
      <c r="C819" t="s">
        <v>3263</v>
      </c>
    </row>
    <row r="820" ht="15" spans="1:3">
      <c r="A820" s="435" t="s">
        <v>4752</v>
      </c>
      <c r="B820" s="32" t="s">
        <v>4753</v>
      </c>
      <c r="C820" t="s">
        <v>3263</v>
      </c>
    </row>
    <row r="821" ht="15" spans="1:3">
      <c r="A821" s="435" t="s">
        <v>4754</v>
      </c>
      <c r="B821" s="32" t="s">
        <v>4755</v>
      </c>
      <c r="C821" t="s">
        <v>3263</v>
      </c>
    </row>
    <row r="822" ht="15" spans="1:3">
      <c r="A822" s="435" t="s">
        <v>4756</v>
      </c>
      <c r="B822" s="32" t="s">
        <v>4757</v>
      </c>
      <c r="C822" t="s">
        <v>3263</v>
      </c>
    </row>
    <row r="823" ht="15" spans="1:3">
      <c r="A823" s="435" t="s">
        <v>4758</v>
      </c>
      <c r="B823" s="32" t="s">
        <v>4759</v>
      </c>
      <c r="C823" t="s">
        <v>3263</v>
      </c>
    </row>
    <row r="824" ht="15" spans="1:3">
      <c r="A824" s="435" t="s">
        <v>4760</v>
      </c>
      <c r="B824" s="32" t="s">
        <v>4761</v>
      </c>
      <c r="C824" t="s">
        <v>3263</v>
      </c>
    </row>
    <row r="825" ht="15" spans="1:3">
      <c r="A825" s="435" t="s">
        <v>4762</v>
      </c>
      <c r="B825" s="32" t="s">
        <v>4763</v>
      </c>
      <c r="C825" t="s">
        <v>3263</v>
      </c>
    </row>
    <row r="826" ht="15" spans="1:3">
      <c r="A826" s="435" t="s">
        <v>4764</v>
      </c>
      <c r="B826" s="32" t="s">
        <v>4765</v>
      </c>
      <c r="C826" t="s">
        <v>3332</v>
      </c>
    </row>
    <row r="827" ht="15" spans="1:3">
      <c r="A827" s="435" t="s">
        <v>4766</v>
      </c>
      <c r="B827" s="32" t="s">
        <v>4767</v>
      </c>
      <c r="C827" t="s">
        <v>3263</v>
      </c>
    </row>
    <row r="828" ht="15" spans="1:3">
      <c r="A828" s="435" t="s">
        <v>4768</v>
      </c>
      <c r="B828" s="32" t="s">
        <v>4769</v>
      </c>
      <c r="C828" t="s">
        <v>3263</v>
      </c>
    </row>
    <row r="829" ht="15" spans="1:3">
      <c r="A829" s="435" t="s">
        <v>4770</v>
      </c>
      <c r="B829" s="32" t="s">
        <v>4771</v>
      </c>
      <c r="C829" t="s">
        <v>3263</v>
      </c>
    </row>
    <row r="830" ht="15" spans="1:3">
      <c r="A830" s="435" t="s">
        <v>4772</v>
      </c>
      <c r="B830" s="32" t="s">
        <v>4773</v>
      </c>
      <c r="C830" t="s">
        <v>3263</v>
      </c>
    </row>
    <row r="831" ht="15" spans="1:3">
      <c r="A831" s="435" t="s">
        <v>4774</v>
      </c>
      <c r="B831" s="32" t="s">
        <v>4775</v>
      </c>
      <c r="C831" t="s">
        <v>3263</v>
      </c>
    </row>
    <row r="832" ht="15" spans="1:3">
      <c r="A832" s="435" t="s">
        <v>4776</v>
      </c>
      <c r="B832" s="32" t="s">
        <v>4777</v>
      </c>
      <c r="C832" t="s">
        <v>3263</v>
      </c>
    </row>
    <row r="833" ht="15" spans="1:3">
      <c r="A833" s="435" t="s">
        <v>4778</v>
      </c>
      <c r="B833" s="32" t="s">
        <v>4779</v>
      </c>
      <c r="C833" t="s">
        <v>3332</v>
      </c>
    </row>
    <row r="834" ht="15" spans="1:3">
      <c r="A834" s="435" t="s">
        <v>4780</v>
      </c>
      <c r="B834" s="32" t="s">
        <v>4781</v>
      </c>
      <c r="C834" t="s">
        <v>3263</v>
      </c>
    </row>
    <row r="835" ht="15" spans="1:3">
      <c r="A835" s="435" t="s">
        <v>4782</v>
      </c>
      <c r="B835" s="32" t="s">
        <v>4783</v>
      </c>
      <c r="C835" t="s">
        <v>3263</v>
      </c>
    </row>
    <row r="836" ht="15" spans="1:3">
      <c r="A836" s="435" t="s">
        <v>4784</v>
      </c>
      <c r="B836" s="32" t="s">
        <v>4785</v>
      </c>
      <c r="C836" t="s">
        <v>3263</v>
      </c>
    </row>
    <row r="837" ht="15" spans="1:3">
      <c r="A837" s="435" t="s">
        <v>4786</v>
      </c>
      <c r="B837" s="32" t="s">
        <v>4787</v>
      </c>
      <c r="C837" t="s">
        <v>3263</v>
      </c>
    </row>
    <row r="838" ht="15" spans="1:3">
      <c r="A838" s="435" t="s">
        <v>4788</v>
      </c>
      <c r="B838" s="32" t="s">
        <v>4789</v>
      </c>
      <c r="C838" t="s">
        <v>3263</v>
      </c>
    </row>
    <row r="839" ht="15" spans="1:3">
      <c r="A839" s="435" t="s">
        <v>4790</v>
      </c>
      <c r="B839" s="32" t="s">
        <v>4791</v>
      </c>
      <c r="C839" t="s">
        <v>3263</v>
      </c>
    </row>
    <row r="840" ht="15" spans="1:3">
      <c r="A840" s="435" t="s">
        <v>4792</v>
      </c>
      <c r="B840" s="32" t="s">
        <v>4793</v>
      </c>
      <c r="C840" t="s">
        <v>3263</v>
      </c>
    </row>
    <row r="841" ht="15" spans="1:3">
      <c r="A841" s="435" t="s">
        <v>4794</v>
      </c>
      <c r="B841" s="32" t="s">
        <v>4795</v>
      </c>
      <c r="C841" t="s">
        <v>3263</v>
      </c>
    </row>
    <row r="842" ht="15" spans="1:3">
      <c r="A842" s="435" t="s">
        <v>4796</v>
      </c>
      <c r="B842" s="32" t="s">
        <v>4797</v>
      </c>
      <c r="C842" t="s">
        <v>3263</v>
      </c>
    </row>
    <row r="843" ht="15" spans="1:3">
      <c r="A843" s="435" t="s">
        <v>4798</v>
      </c>
      <c r="B843" s="32" t="s">
        <v>4799</v>
      </c>
      <c r="C843" t="s">
        <v>3263</v>
      </c>
    </row>
    <row r="844" ht="15" spans="1:3">
      <c r="A844" s="435" t="s">
        <v>4800</v>
      </c>
      <c r="B844" s="32" t="s">
        <v>4801</v>
      </c>
      <c r="C844" t="s">
        <v>3332</v>
      </c>
    </row>
    <row r="845" ht="15" spans="1:3">
      <c r="A845" s="435" t="s">
        <v>4802</v>
      </c>
      <c r="B845" s="32" t="s">
        <v>4803</v>
      </c>
      <c r="C845" t="s">
        <v>3263</v>
      </c>
    </row>
    <row r="846" ht="15" spans="1:3">
      <c r="A846" s="435" t="s">
        <v>4804</v>
      </c>
      <c r="B846" s="32" t="s">
        <v>4805</v>
      </c>
      <c r="C846" t="s">
        <v>3263</v>
      </c>
    </row>
    <row r="847" ht="15" spans="1:3">
      <c r="A847" s="435" t="s">
        <v>4806</v>
      </c>
      <c r="B847" s="32" t="s">
        <v>4807</v>
      </c>
      <c r="C847" t="s">
        <v>3263</v>
      </c>
    </row>
    <row r="848" ht="15" spans="1:3">
      <c r="A848" s="435" t="s">
        <v>4808</v>
      </c>
      <c r="B848" s="32" t="s">
        <v>4809</v>
      </c>
      <c r="C848" t="s">
        <v>3263</v>
      </c>
    </row>
    <row r="849" ht="15" spans="1:3">
      <c r="A849" s="435" t="s">
        <v>4810</v>
      </c>
      <c r="B849" s="32" t="s">
        <v>4811</v>
      </c>
      <c r="C849" t="s">
        <v>13</v>
      </c>
    </row>
    <row r="850" ht="15" spans="1:3">
      <c r="A850" s="435" t="s">
        <v>4812</v>
      </c>
      <c r="B850" s="32" t="s">
        <v>4813</v>
      </c>
      <c r="C850" t="s">
        <v>3263</v>
      </c>
    </row>
    <row r="851" ht="15" spans="1:3">
      <c r="A851" s="435" t="s">
        <v>4814</v>
      </c>
      <c r="B851" s="32" t="s">
        <v>4815</v>
      </c>
      <c r="C851" t="s">
        <v>3263</v>
      </c>
    </row>
    <row r="852" ht="15" spans="1:3">
      <c r="A852" s="435" t="s">
        <v>4816</v>
      </c>
      <c r="B852" s="32" t="s">
        <v>4817</v>
      </c>
      <c r="C852" t="s">
        <v>3263</v>
      </c>
    </row>
    <row r="853" ht="15" spans="1:3">
      <c r="A853" s="435" t="s">
        <v>4818</v>
      </c>
      <c r="B853" s="32" t="s">
        <v>4819</v>
      </c>
      <c r="C853" t="s">
        <v>3263</v>
      </c>
    </row>
    <row r="854" ht="15" spans="1:3">
      <c r="A854" s="435" t="s">
        <v>4820</v>
      </c>
      <c r="B854" s="32" t="s">
        <v>4821</v>
      </c>
      <c r="C854" t="s">
        <v>3263</v>
      </c>
    </row>
    <row r="855" ht="15" spans="1:3">
      <c r="A855" s="435" t="s">
        <v>4822</v>
      </c>
      <c r="B855" s="32" t="s">
        <v>4823</v>
      </c>
      <c r="C855" t="s">
        <v>3263</v>
      </c>
    </row>
    <row r="856" ht="15" spans="1:3">
      <c r="A856" s="435" t="s">
        <v>4824</v>
      </c>
      <c r="B856" s="32" t="s">
        <v>4825</v>
      </c>
      <c r="C856" t="s">
        <v>3263</v>
      </c>
    </row>
    <row r="857" ht="15" spans="1:3">
      <c r="A857" s="435" t="s">
        <v>4826</v>
      </c>
      <c r="B857" s="32" t="s">
        <v>4827</v>
      </c>
      <c r="C857" t="s">
        <v>3263</v>
      </c>
    </row>
    <row r="858" ht="15" spans="1:3">
      <c r="A858" s="435" t="s">
        <v>4828</v>
      </c>
      <c r="B858" s="32" t="s">
        <v>4662</v>
      </c>
      <c r="C858" t="s">
        <v>3263</v>
      </c>
    </row>
    <row r="859" ht="15" spans="1:3">
      <c r="A859" s="435" t="s">
        <v>4829</v>
      </c>
      <c r="B859" s="32" t="s">
        <v>4830</v>
      </c>
      <c r="C859" t="s">
        <v>3263</v>
      </c>
    </row>
    <row r="860" ht="15" spans="1:3">
      <c r="A860" s="435" t="s">
        <v>4831</v>
      </c>
      <c r="B860" s="32" t="s">
        <v>4832</v>
      </c>
      <c r="C860" t="s">
        <v>3263</v>
      </c>
    </row>
    <row r="861" ht="15" spans="1:3">
      <c r="A861" s="435" t="s">
        <v>4833</v>
      </c>
      <c r="B861" s="32" t="s">
        <v>4834</v>
      </c>
      <c r="C861" t="s">
        <v>3263</v>
      </c>
    </row>
    <row r="862" ht="15" spans="1:3">
      <c r="A862" s="435" t="s">
        <v>4835</v>
      </c>
      <c r="B862" s="32" t="s">
        <v>4836</v>
      </c>
      <c r="C862" t="s">
        <v>3263</v>
      </c>
    </row>
    <row r="863" ht="15" spans="1:3">
      <c r="A863" s="435" t="s">
        <v>4837</v>
      </c>
      <c r="B863" s="32" t="s">
        <v>4838</v>
      </c>
      <c r="C863" t="s">
        <v>3263</v>
      </c>
    </row>
    <row r="864" ht="15" spans="1:3">
      <c r="A864" s="435" t="s">
        <v>4839</v>
      </c>
      <c r="B864" s="32" t="s">
        <v>4840</v>
      </c>
      <c r="C864" t="s">
        <v>3263</v>
      </c>
    </row>
    <row r="865" ht="15" spans="1:3">
      <c r="A865" s="435" t="s">
        <v>4841</v>
      </c>
      <c r="B865" s="32" t="s">
        <v>4842</v>
      </c>
      <c r="C865" t="s">
        <v>3263</v>
      </c>
    </row>
    <row r="866" ht="15" spans="1:3">
      <c r="A866" s="435" t="s">
        <v>4843</v>
      </c>
      <c r="B866" s="32" t="s">
        <v>4844</v>
      </c>
      <c r="C866" t="s">
        <v>13</v>
      </c>
    </row>
    <row r="867" ht="15" spans="1:3">
      <c r="A867" s="435" t="s">
        <v>4845</v>
      </c>
      <c r="B867" s="32" t="s">
        <v>4846</v>
      </c>
      <c r="C867" t="s">
        <v>3332</v>
      </c>
    </row>
    <row r="868" ht="15" spans="1:3">
      <c r="A868" s="435" t="s">
        <v>4847</v>
      </c>
      <c r="B868" s="32" t="s">
        <v>4848</v>
      </c>
      <c r="C868" t="s">
        <v>3263</v>
      </c>
    </row>
    <row r="869" ht="15" spans="1:3">
      <c r="A869" s="435" t="s">
        <v>4849</v>
      </c>
      <c r="B869" s="32" t="s">
        <v>4850</v>
      </c>
      <c r="C869" t="s">
        <v>3263</v>
      </c>
    </row>
    <row r="870" ht="15" spans="1:3">
      <c r="A870" s="435" t="s">
        <v>4851</v>
      </c>
      <c r="B870" s="32" t="s">
        <v>4852</v>
      </c>
      <c r="C870" t="s">
        <v>3263</v>
      </c>
    </row>
    <row r="871" ht="15" spans="1:3">
      <c r="A871" s="435" t="s">
        <v>4853</v>
      </c>
      <c r="B871" s="32" t="s">
        <v>4854</v>
      </c>
      <c r="C871" t="s">
        <v>3263</v>
      </c>
    </row>
    <row r="872" ht="15" spans="1:3">
      <c r="A872" s="435" t="s">
        <v>4855</v>
      </c>
      <c r="B872" s="32" t="s">
        <v>4856</v>
      </c>
      <c r="C872" t="s">
        <v>3263</v>
      </c>
    </row>
    <row r="873" ht="15" spans="1:3">
      <c r="A873" s="435" t="s">
        <v>4857</v>
      </c>
      <c r="B873" s="32" t="s">
        <v>4858</v>
      </c>
      <c r="C873" t="s">
        <v>3263</v>
      </c>
    </row>
    <row r="874" ht="15" spans="1:3">
      <c r="A874" s="435" t="s">
        <v>4859</v>
      </c>
      <c r="B874" s="32" t="s">
        <v>4860</v>
      </c>
      <c r="C874" t="s">
        <v>3263</v>
      </c>
    </row>
    <row r="875" ht="15" spans="1:3">
      <c r="A875" s="435" t="s">
        <v>4861</v>
      </c>
      <c r="B875" s="32" t="s">
        <v>4862</v>
      </c>
      <c r="C875" t="s">
        <v>3263</v>
      </c>
    </row>
    <row r="876" ht="15" spans="1:3">
      <c r="A876" s="435" t="s">
        <v>4863</v>
      </c>
      <c r="B876" s="32" t="s">
        <v>4864</v>
      </c>
      <c r="C876" t="s">
        <v>3263</v>
      </c>
    </row>
    <row r="877" ht="15" spans="1:3">
      <c r="A877" s="435" t="s">
        <v>4865</v>
      </c>
      <c r="B877" s="32" t="s">
        <v>4866</v>
      </c>
      <c r="C877" t="s">
        <v>3263</v>
      </c>
    </row>
    <row r="878" ht="15" spans="1:3">
      <c r="A878" s="435" t="s">
        <v>4867</v>
      </c>
      <c r="B878" s="32" t="s">
        <v>4868</v>
      </c>
      <c r="C878" t="s">
        <v>3263</v>
      </c>
    </row>
    <row r="879" ht="15" spans="1:3">
      <c r="A879" s="435" t="s">
        <v>4869</v>
      </c>
      <c r="B879" s="32" t="s">
        <v>4870</v>
      </c>
      <c r="C879" t="s">
        <v>3332</v>
      </c>
    </row>
    <row r="880" ht="15" spans="1:3">
      <c r="A880" s="435" t="s">
        <v>4871</v>
      </c>
      <c r="B880" s="32" t="s">
        <v>4872</v>
      </c>
      <c r="C880" t="s">
        <v>3263</v>
      </c>
    </row>
    <row r="881" ht="15" spans="1:3">
      <c r="A881" s="435" t="s">
        <v>4873</v>
      </c>
      <c r="B881" s="32" t="s">
        <v>4874</v>
      </c>
      <c r="C881" t="s">
        <v>3263</v>
      </c>
    </row>
    <row r="882" ht="15" spans="1:3">
      <c r="A882" s="435" t="s">
        <v>4875</v>
      </c>
      <c r="B882" s="32" t="s">
        <v>4876</v>
      </c>
      <c r="C882" t="s">
        <v>3263</v>
      </c>
    </row>
    <row r="883" ht="15" spans="1:3">
      <c r="A883" s="435" t="s">
        <v>4877</v>
      </c>
      <c r="B883" s="32" t="s">
        <v>4878</v>
      </c>
      <c r="C883" t="s">
        <v>3263</v>
      </c>
    </row>
    <row r="884" ht="15" spans="1:3">
      <c r="A884" s="435" t="s">
        <v>4879</v>
      </c>
      <c r="B884" s="32" t="s">
        <v>4880</v>
      </c>
      <c r="C884" t="s">
        <v>3263</v>
      </c>
    </row>
    <row r="885" ht="15" spans="1:3">
      <c r="A885" s="435" t="s">
        <v>4881</v>
      </c>
      <c r="B885" s="32" t="s">
        <v>4882</v>
      </c>
      <c r="C885" t="s">
        <v>3263</v>
      </c>
    </row>
    <row r="886" ht="15" spans="1:3">
      <c r="A886" s="435" t="s">
        <v>4883</v>
      </c>
      <c r="B886" s="32" t="s">
        <v>4884</v>
      </c>
      <c r="C886" t="s">
        <v>3263</v>
      </c>
    </row>
    <row r="887" ht="15" spans="1:3">
      <c r="A887" s="435" t="s">
        <v>4885</v>
      </c>
      <c r="B887" s="32" t="s">
        <v>4886</v>
      </c>
      <c r="C887" t="s">
        <v>3332</v>
      </c>
    </row>
    <row r="888" ht="15" spans="1:3">
      <c r="A888" s="435" t="s">
        <v>4887</v>
      </c>
      <c r="B888" s="32" t="s">
        <v>4854</v>
      </c>
      <c r="C888" t="s">
        <v>3263</v>
      </c>
    </row>
    <row r="889" ht="15" spans="1:3">
      <c r="A889" s="435" t="s">
        <v>4888</v>
      </c>
      <c r="B889" s="32" t="s">
        <v>4889</v>
      </c>
      <c r="C889" t="s">
        <v>3263</v>
      </c>
    </row>
    <row r="890" ht="15" spans="1:3">
      <c r="A890" s="435" t="s">
        <v>4890</v>
      </c>
      <c r="B890" s="32" t="s">
        <v>4891</v>
      </c>
      <c r="C890" t="s">
        <v>3263</v>
      </c>
    </row>
    <row r="891" ht="15" spans="1:3">
      <c r="A891" s="435" t="s">
        <v>4892</v>
      </c>
      <c r="B891" s="32" t="s">
        <v>4893</v>
      </c>
      <c r="C891" t="s">
        <v>3263</v>
      </c>
    </row>
    <row r="892" ht="15" spans="1:3">
      <c r="A892" s="435" t="s">
        <v>4894</v>
      </c>
      <c r="B892" s="32" t="s">
        <v>4895</v>
      </c>
      <c r="C892" t="s">
        <v>3263</v>
      </c>
    </row>
    <row r="893" ht="15" spans="1:3">
      <c r="A893" s="435" t="s">
        <v>4896</v>
      </c>
      <c r="B893" s="32" t="s">
        <v>4897</v>
      </c>
      <c r="C893" t="s">
        <v>3263</v>
      </c>
    </row>
    <row r="894" ht="15" spans="1:3">
      <c r="A894" s="435" t="s">
        <v>4898</v>
      </c>
      <c r="B894" s="32" t="s">
        <v>4899</v>
      </c>
      <c r="C894" t="s">
        <v>3263</v>
      </c>
    </row>
    <row r="895" ht="15" spans="1:3">
      <c r="A895" s="435" t="s">
        <v>4900</v>
      </c>
      <c r="B895" s="32" t="s">
        <v>4901</v>
      </c>
      <c r="C895" t="s">
        <v>3263</v>
      </c>
    </row>
    <row r="896" ht="15" spans="1:3">
      <c r="A896" s="435" t="s">
        <v>4902</v>
      </c>
      <c r="B896" s="32" t="s">
        <v>4903</v>
      </c>
      <c r="C896" t="s">
        <v>3263</v>
      </c>
    </row>
    <row r="897" ht="15" spans="1:3">
      <c r="A897" s="435" t="s">
        <v>4904</v>
      </c>
      <c r="B897" s="32" t="s">
        <v>4905</v>
      </c>
      <c r="C897" t="s">
        <v>3263</v>
      </c>
    </row>
    <row r="898" ht="15" spans="1:3">
      <c r="A898" s="435" t="s">
        <v>4906</v>
      </c>
      <c r="B898" s="32" t="s">
        <v>4907</v>
      </c>
      <c r="C898" t="s">
        <v>3332</v>
      </c>
    </row>
    <row r="899" ht="15" spans="1:3">
      <c r="A899" s="435" t="s">
        <v>4908</v>
      </c>
      <c r="B899" s="32" t="s">
        <v>4909</v>
      </c>
      <c r="C899" t="s">
        <v>3263</v>
      </c>
    </row>
    <row r="900" ht="15" spans="1:3">
      <c r="A900" s="435" t="s">
        <v>4910</v>
      </c>
      <c r="B900" s="32" t="s">
        <v>4911</v>
      </c>
      <c r="C900" t="s">
        <v>3263</v>
      </c>
    </row>
    <row r="901" ht="15" spans="1:3">
      <c r="A901" s="435" t="s">
        <v>4912</v>
      </c>
      <c r="B901" s="32" t="s">
        <v>4913</v>
      </c>
      <c r="C901" t="s">
        <v>3263</v>
      </c>
    </row>
    <row r="902" ht="15" spans="1:3">
      <c r="A902" s="435" t="s">
        <v>4914</v>
      </c>
      <c r="B902" s="32" t="s">
        <v>4915</v>
      </c>
      <c r="C902" t="s">
        <v>3263</v>
      </c>
    </row>
    <row r="903" ht="15" spans="1:3">
      <c r="A903" s="435" t="s">
        <v>4916</v>
      </c>
      <c r="B903" s="32" t="s">
        <v>4917</v>
      </c>
      <c r="C903" t="s">
        <v>3263</v>
      </c>
    </row>
    <row r="904" ht="15" spans="1:3">
      <c r="A904" s="435" t="s">
        <v>4918</v>
      </c>
      <c r="B904" s="32" t="s">
        <v>4919</v>
      </c>
      <c r="C904" t="s">
        <v>3263</v>
      </c>
    </row>
    <row r="905" ht="15" spans="1:3">
      <c r="A905" s="435" t="s">
        <v>4920</v>
      </c>
      <c r="B905" s="32" t="s">
        <v>4921</v>
      </c>
      <c r="C905" t="s">
        <v>3332</v>
      </c>
    </row>
    <row r="906" ht="15" spans="1:3">
      <c r="A906" s="435" t="s">
        <v>4922</v>
      </c>
      <c r="B906" s="32" t="s">
        <v>4923</v>
      </c>
      <c r="C906" t="s">
        <v>3263</v>
      </c>
    </row>
    <row r="907" ht="15" spans="1:3">
      <c r="A907" s="435" t="s">
        <v>4924</v>
      </c>
      <c r="B907" s="32" t="s">
        <v>4925</v>
      </c>
      <c r="C907" t="s">
        <v>3263</v>
      </c>
    </row>
    <row r="908" ht="15" spans="1:3">
      <c r="A908" s="435" t="s">
        <v>4926</v>
      </c>
      <c r="B908" s="32" t="s">
        <v>4927</v>
      </c>
      <c r="C908" t="s">
        <v>3263</v>
      </c>
    </row>
    <row r="909" ht="15" spans="1:3">
      <c r="A909" s="435" t="s">
        <v>4928</v>
      </c>
      <c r="B909" s="32" t="s">
        <v>4929</v>
      </c>
      <c r="C909" t="s">
        <v>3263</v>
      </c>
    </row>
    <row r="910" ht="15" spans="1:3">
      <c r="A910" s="435" t="s">
        <v>4930</v>
      </c>
      <c r="B910" s="32" t="s">
        <v>4931</v>
      </c>
      <c r="C910" t="s">
        <v>3263</v>
      </c>
    </row>
    <row r="911" ht="15" spans="1:3">
      <c r="A911" s="435" t="s">
        <v>4932</v>
      </c>
      <c r="B911" s="32" t="s">
        <v>4933</v>
      </c>
      <c r="C911" t="s">
        <v>3263</v>
      </c>
    </row>
    <row r="912" ht="15" spans="1:3">
      <c r="A912" s="435" t="s">
        <v>4934</v>
      </c>
      <c r="B912" s="32" t="s">
        <v>4935</v>
      </c>
      <c r="C912" t="s">
        <v>3263</v>
      </c>
    </row>
    <row r="913" ht="15" spans="1:3">
      <c r="A913" s="435" t="s">
        <v>4936</v>
      </c>
      <c r="B913" s="32" t="s">
        <v>4937</v>
      </c>
      <c r="C913" t="s">
        <v>3263</v>
      </c>
    </row>
    <row r="914" ht="15" spans="1:3">
      <c r="A914" s="435" t="s">
        <v>4938</v>
      </c>
      <c r="B914" s="32" t="s">
        <v>4939</v>
      </c>
      <c r="C914" t="s">
        <v>3263</v>
      </c>
    </row>
    <row r="915" ht="15" spans="1:3">
      <c r="A915" s="435" t="s">
        <v>4940</v>
      </c>
      <c r="B915" s="32" t="s">
        <v>4941</v>
      </c>
      <c r="C915" t="s">
        <v>3332</v>
      </c>
    </row>
    <row r="916" ht="15" spans="1:3">
      <c r="A916" s="435" t="s">
        <v>4942</v>
      </c>
      <c r="B916" s="32" t="s">
        <v>3279</v>
      </c>
      <c r="C916" t="s">
        <v>3263</v>
      </c>
    </row>
    <row r="917" ht="15" spans="1:3">
      <c r="A917" s="435" t="s">
        <v>4943</v>
      </c>
      <c r="B917" s="32" t="s">
        <v>4944</v>
      </c>
      <c r="C917" t="s">
        <v>3263</v>
      </c>
    </row>
    <row r="918" ht="15" spans="1:3">
      <c r="A918" s="435" t="s">
        <v>4945</v>
      </c>
      <c r="B918" s="32" t="s">
        <v>4946</v>
      </c>
      <c r="C918" t="s">
        <v>3263</v>
      </c>
    </row>
    <row r="919" ht="15" spans="1:3">
      <c r="A919" s="435" t="s">
        <v>4947</v>
      </c>
      <c r="B919" s="32" t="s">
        <v>4948</v>
      </c>
      <c r="C919" t="s">
        <v>3263</v>
      </c>
    </row>
    <row r="920" ht="15" spans="1:3">
      <c r="A920" s="435" t="s">
        <v>4949</v>
      </c>
      <c r="B920" s="32" t="s">
        <v>4950</v>
      </c>
      <c r="C920" t="s">
        <v>3263</v>
      </c>
    </row>
    <row r="921" ht="15" spans="1:3">
      <c r="A921" s="435" t="s">
        <v>4951</v>
      </c>
      <c r="B921" s="32" t="s">
        <v>4952</v>
      </c>
      <c r="C921" t="s">
        <v>3263</v>
      </c>
    </row>
    <row r="922" ht="15" spans="1:3">
      <c r="A922" s="435" t="s">
        <v>4953</v>
      </c>
      <c r="B922" s="32" t="s">
        <v>4954</v>
      </c>
      <c r="C922" t="s">
        <v>3263</v>
      </c>
    </row>
    <row r="923" ht="15" spans="1:3">
      <c r="A923" s="435" t="s">
        <v>4955</v>
      </c>
      <c r="B923" s="32" t="s">
        <v>4956</v>
      </c>
      <c r="C923" t="s">
        <v>3332</v>
      </c>
    </row>
    <row r="924" ht="15" spans="1:3">
      <c r="A924" s="435" t="s">
        <v>4957</v>
      </c>
      <c r="B924" s="32" t="s">
        <v>4958</v>
      </c>
      <c r="C924" t="s">
        <v>3263</v>
      </c>
    </row>
    <row r="925" ht="15" spans="1:3">
      <c r="A925" s="435" t="s">
        <v>4959</v>
      </c>
      <c r="B925" s="32" t="s">
        <v>4319</v>
      </c>
      <c r="C925" t="s">
        <v>3263</v>
      </c>
    </row>
    <row r="926" ht="15" spans="1:3">
      <c r="A926" s="435" t="s">
        <v>4960</v>
      </c>
      <c r="B926" s="32" t="s">
        <v>4961</v>
      </c>
      <c r="C926" t="s">
        <v>3263</v>
      </c>
    </row>
    <row r="927" ht="15" spans="1:3">
      <c r="A927" s="435" t="s">
        <v>4962</v>
      </c>
      <c r="B927" s="32" t="s">
        <v>4963</v>
      </c>
      <c r="C927" t="s">
        <v>3263</v>
      </c>
    </row>
    <row r="928" ht="15" spans="1:3">
      <c r="A928" s="435" t="s">
        <v>4964</v>
      </c>
      <c r="B928" s="32" t="s">
        <v>4965</v>
      </c>
      <c r="C928" t="s">
        <v>3263</v>
      </c>
    </row>
    <row r="929" ht="15" spans="1:3">
      <c r="A929" s="435" t="s">
        <v>4966</v>
      </c>
      <c r="B929" s="32" t="s">
        <v>4967</v>
      </c>
      <c r="C929" t="s">
        <v>3263</v>
      </c>
    </row>
    <row r="930" ht="15" spans="1:3">
      <c r="A930" s="435" t="s">
        <v>4968</v>
      </c>
      <c r="B930" s="32" t="s">
        <v>4969</v>
      </c>
      <c r="C930" t="s">
        <v>3332</v>
      </c>
    </row>
    <row r="931" ht="15" spans="1:3">
      <c r="A931" s="435" t="s">
        <v>4970</v>
      </c>
      <c r="B931" s="32" t="s">
        <v>4971</v>
      </c>
      <c r="C931" t="s">
        <v>3263</v>
      </c>
    </row>
    <row r="932" ht="15" spans="1:3">
      <c r="A932" s="435" t="s">
        <v>4972</v>
      </c>
      <c r="B932" s="32" t="s">
        <v>4973</v>
      </c>
      <c r="C932" t="s">
        <v>3263</v>
      </c>
    </row>
    <row r="933" ht="15" spans="1:3">
      <c r="A933" s="435" t="s">
        <v>4974</v>
      </c>
      <c r="B933" s="32" t="s">
        <v>4975</v>
      </c>
      <c r="C933" t="s">
        <v>3263</v>
      </c>
    </row>
    <row r="934" ht="15" spans="1:3">
      <c r="A934" s="435" t="s">
        <v>4976</v>
      </c>
      <c r="B934" s="32" t="s">
        <v>4977</v>
      </c>
      <c r="C934" t="s">
        <v>3263</v>
      </c>
    </row>
    <row r="935" ht="15" spans="1:3">
      <c r="A935" s="435" t="s">
        <v>4978</v>
      </c>
      <c r="B935" s="32" t="s">
        <v>4979</v>
      </c>
      <c r="C935" t="s">
        <v>3263</v>
      </c>
    </row>
    <row r="936" ht="15" spans="1:3">
      <c r="A936" s="435" t="s">
        <v>4980</v>
      </c>
      <c r="B936" s="32" t="s">
        <v>4981</v>
      </c>
      <c r="C936" t="s">
        <v>3263</v>
      </c>
    </row>
    <row r="937" ht="15" spans="1:3">
      <c r="A937" s="435" t="s">
        <v>4982</v>
      </c>
      <c r="B937" s="32" t="s">
        <v>4983</v>
      </c>
      <c r="C937" t="s">
        <v>3263</v>
      </c>
    </row>
    <row r="938" ht="15" spans="1:3">
      <c r="A938" s="435" t="s">
        <v>4984</v>
      </c>
      <c r="B938" s="32" t="s">
        <v>4985</v>
      </c>
      <c r="C938" t="s">
        <v>3332</v>
      </c>
    </row>
    <row r="939" ht="15" spans="1:3">
      <c r="A939" s="435" t="s">
        <v>4986</v>
      </c>
      <c r="B939" s="32" t="s">
        <v>4987</v>
      </c>
      <c r="C939" t="s">
        <v>3263</v>
      </c>
    </row>
    <row r="940" ht="15" spans="1:3">
      <c r="A940" s="435" t="s">
        <v>4988</v>
      </c>
      <c r="B940" s="32" t="s">
        <v>4989</v>
      </c>
      <c r="C940" t="s">
        <v>3263</v>
      </c>
    </row>
    <row r="941" ht="15" spans="1:3">
      <c r="A941" s="435" t="s">
        <v>4990</v>
      </c>
      <c r="B941" s="32" t="s">
        <v>4991</v>
      </c>
      <c r="C941" t="s">
        <v>3263</v>
      </c>
    </row>
    <row r="942" ht="15" spans="1:3">
      <c r="A942" s="435" t="s">
        <v>4992</v>
      </c>
      <c r="B942" s="32" t="s">
        <v>4993</v>
      </c>
      <c r="C942" t="s">
        <v>3263</v>
      </c>
    </row>
    <row r="943" ht="15" spans="1:3">
      <c r="A943" s="435" t="s">
        <v>4994</v>
      </c>
      <c r="B943" s="32" t="s">
        <v>4995</v>
      </c>
      <c r="C943" t="s">
        <v>3263</v>
      </c>
    </row>
    <row r="944" ht="15" spans="1:3">
      <c r="A944" s="435" t="s">
        <v>4996</v>
      </c>
      <c r="B944" s="32" t="s">
        <v>4997</v>
      </c>
      <c r="C944" t="s">
        <v>3263</v>
      </c>
    </row>
    <row r="945" ht="15" spans="1:3">
      <c r="A945" s="435" t="s">
        <v>4998</v>
      </c>
      <c r="B945" s="32" t="s">
        <v>4999</v>
      </c>
      <c r="C945" t="s">
        <v>3263</v>
      </c>
    </row>
    <row r="946" ht="15" spans="1:3">
      <c r="A946" s="435" t="s">
        <v>5000</v>
      </c>
      <c r="B946" s="32" t="s">
        <v>5001</v>
      </c>
      <c r="C946" t="s">
        <v>3263</v>
      </c>
    </row>
    <row r="947" ht="15" spans="1:3">
      <c r="A947" s="435" t="s">
        <v>5002</v>
      </c>
      <c r="B947" s="32" t="s">
        <v>5003</v>
      </c>
      <c r="C947" t="s">
        <v>3263</v>
      </c>
    </row>
    <row r="948" ht="15" spans="1:3">
      <c r="A948" s="435" t="s">
        <v>5004</v>
      </c>
      <c r="B948" s="32" t="s">
        <v>5005</v>
      </c>
      <c r="C948" t="s">
        <v>3332</v>
      </c>
    </row>
    <row r="949" ht="15" spans="1:3">
      <c r="A949" s="435" t="s">
        <v>5006</v>
      </c>
      <c r="B949" s="32" t="s">
        <v>5007</v>
      </c>
      <c r="C949" t="s">
        <v>3263</v>
      </c>
    </row>
    <row r="950" ht="15" spans="1:3">
      <c r="A950" s="435" t="s">
        <v>5008</v>
      </c>
      <c r="B950" s="32" t="s">
        <v>5009</v>
      </c>
      <c r="C950" t="s">
        <v>3263</v>
      </c>
    </row>
    <row r="951" ht="15" spans="1:3">
      <c r="A951" s="435" t="s">
        <v>5010</v>
      </c>
      <c r="B951" s="32" t="s">
        <v>5011</v>
      </c>
      <c r="C951" t="s">
        <v>3263</v>
      </c>
    </row>
    <row r="952" ht="15" spans="1:3">
      <c r="A952" s="435" t="s">
        <v>5012</v>
      </c>
      <c r="B952" s="32" t="s">
        <v>5013</v>
      </c>
      <c r="C952" t="s">
        <v>3263</v>
      </c>
    </row>
    <row r="953" ht="15" spans="1:3">
      <c r="A953" s="435" t="s">
        <v>5014</v>
      </c>
      <c r="B953" s="32" t="s">
        <v>5015</v>
      </c>
      <c r="C953" t="s">
        <v>3263</v>
      </c>
    </row>
    <row r="954" ht="15" spans="1:3">
      <c r="A954" s="435" t="s">
        <v>5016</v>
      </c>
      <c r="B954" s="32" t="s">
        <v>5017</v>
      </c>
      <c r="C954" t="s">
        <v>3263</v>
      </c>
    </row>
    <row r="955" ht="15" spans="1:3">
      <c r="A955" s="435" t="s">
        <v>5018</v>
      </c>
      <c r="B955" s="32" t="s">
        <v>5019</v>
      </c>
      <c r="C955" t="s">
        <v>3332</v>
      </c>
    </row>
    <row r="956" ht="15" spans="1:3">
      <c r="A956" s="435" t="s">
        <v>5020</v>
      </c>
      <c r="B956" s="32" t="s">
        <v>5021</v>
      </c>
      <c r="C956" t="s">
        <v>3263</v>
      </c>
    </row>
    <row r="957" ht="15" spans="1:3">
      <c r="A957" s="435" t="s">
        <v>5022</v>
      </c>
      <c r="B957" s="32" t="s">
        <v>5023</v>
      </c>
      <c r="C957" t="s">
        <v>3263</v>
      </c>
    </row>
    <row r="958" ht="15" spans="1:3">
      <c r="A958" s="435" t="s">
        <v>5024</v>
      </c>
      <c r="B958" s="32" t="s">
        <v>5025</v>
      </c>
      <c r="C958" t="s">
        <v>3263</v>
      </c>
    </row>
    <row r="959" ht="15" spans="1:3">
      <c r="A959" s="435" t="s">
        <v>5026</v>
      </c>
      <c r="B959" s="32" t="s">
        <v>5027</v>
      </c>
      <c r="C959" t="s">
        <v>3263</v>
      </c>
    </row>
    <row r="960" ht="15" spans="1:3">
      <c r="A960" s="435" t="s">
        <v>5028</v>
      </c>
      <c r="B960" s="32" t="s">
        <v>5029</v>
      </c>
      <c r="C960" t="s">
        <v>3263</v>
      </c>
    </row>
    <row r="961" ht="15" spans="1:3">
      <c r="A961" s="435" t="s">
        <v>5030</v>
      </c>
      <c r="B961" s="32" t="s">
        <v>5031</v>
      </c>
      <c r="C961" t="s">
        <v>3263</v>
      </c>
    </row>
    <row r="962" ht="15" spans="1:3">
      <c r="A962" s="435" t="s">
        <v>5032</v>
      </c>
      <c r="B962" s="32" t="s">
        <v>5033</v>
      </c>
      <c r="C962" t="s">
        <v>3332</v>
      </c>
    </row>
    <row r="963" ht="15" spans="1:3">
      <c r="A963" s="435" t="s">
        <v>5034</v>
      </c>
      <c r="B963" s="32" t="s">
        <v>5035</v>
      </c>
      <c r="C963" t="s">
        <v>3263</v>
      </c>
    </row>
    <row r="964" ht="15" spans="1:3">
      <c r="A964" s="435" t="s">
        <v>5036</v>
      </c>
      <c r="B964" s="32" t="s">
        <v>5037</v>
      </c>
      <c r="C964" t="s">
        <v>3263</v>
      </c>
    </row>
    <row r="965" ht="15" spans="1:3">
      <c r="A965" s="435" t="s">
        <v>5038</v>
      </c>
      <c r="B965" s="32" t="s">
        <v>5039</v>
      </c>
      <c r="C965" t="s">
        <v>3263</v>
      </c>
    </row>
    <row r="966" ht="15" spans="1:3">
      <c r="A966" s="435" t="s">
        <v>5040</v>
      </c>
      <c r="B966" s="32" t="s">
        <v>5041</v>
      </c>
      <c r="C966" t="s">
        <v>3263</v>
      </c>
    </row>
    <row r="967" ht="15" spans="1:3">
      <c r="A967" s="435" t="s">
        <v>5042</v>
      </c>
      <c r="B967" s="32" t="s">
        <v>5043</v>
      </c>
      <c r="C967" t="s">
        <v>3263</v>
      </c>
    </row>
    <row r="968" ht="15" spans="1:3">
      <c r="A968" s="435" t="s">
        <v>5044</v>
      </c>
      <c r="B968" s="32" t="s">
        <v>5045</v>
      </c>
      <c r="C968" t="s">
        <v>3263</v>
      </c>
    </row>
    <row r="969" ht="15" spans="1:3">
      <c r="A969" s="435" t="s">
        <v>5046</v>
      </c>
      <c r="B969" s="32" t="s">
        <v>5047</v>
      </c>
      <c r="C969" t="s">
        <v>3332</v>
      </c>
    </row>
    <row r="970" ht="15" spans="1:3">
      <c r="A970" s="435" t="s">
        <v>5048</v>
      </c>
      <c r="B970" s="32" t="s">
        <v>5049</v>
      </c>
      <c r="C970" t="s">
        <v>3263</v>
      </c>
    </row>
    <row r="971" ht="15" spans="1:3">
      <c r="A971" s="435" t="s">
        <v>5050</v>
      </c>
      <c r="B971" s="32" t="s">
        <v>5051</v>
      </c>
      <c r="C971" t="s">
        <v>3263</v>
      </c>
    </row>
    <row r="972" ht="15" spans="1:3">
      <c r="A972" s="435" t="s">
        <v>5052</v>
      </c>
      <c r="B972" s="32" t="s">
        <v>5053</v>
      </c>
      <c r="C972" t="s">
        <v>3263</v>
      </c>
    </row>
    <row r="973" ht="15" spans="1:3">
      <c r="A973" s="435" t="s">
        <v>5054</v>
      </c>
      <c r="B973" s="32" t="s">
        <v>5055</v>
      </c>
      <c r="C973" t="s">
        <v>3263</v>
      </c>
    </row>
    <row r="974" ht="15" spans="1:3">
      <c r="A974" s="435" t="s">
        <v>5056</v>
      </c>
      <c r="B974" s="32" t="s">
        <v>5057</v>
      </c>
      <c r="C974" t="s">
        <v>3263</v>
      </c>
    </row>
    <row r="975" ht="15" spans="1:3">
      <c r="A975" s="435" t="s">
        <v>5058</v>
      </c>
      <c r="B975" s="32" t="s">
        <v>5059</v>
      </c>
      <c r="C975" t="s">
        <v>13</v>
      </c>
    </row>
    <row r="976" ht="15" spans="1:3">
      <c r="A976" s="435" t="s">
        <v>5060</v>
      </c>
      <c r="B976" s="32" t="s">
        <v>5061</v>
      </c>
      <c r="C976" t="s">
        <v>3332</v>
      </c>
    </row>
    <row r="977" ht="15" spans="1:3">
      <c r="A977" s="435" t="s">
        <v>5062</v>
      </c>
      <c r="B977" s="32" t="s">
        <v>5063</v>
      </c>
      <c r="C977" t="s">
        <v>3263</v>
      </c>
    </row>
    <row r="978" ht="15" spans="1:3">
      <c r="A978" s="435" t="s">
        <v>5064</v>
      </c>
      <c r="B978" s="32" t="s">
        <v>5065</v>
      </c>
      <c r="C978" t="s">
        <v>3263</v>
      </c>
    </row>
    <row r="979" ht="15" spans="1:3">
      <c r="A979" s="435" t="s">
        <v>5066</v>
      </c>
      <c r="B979" s="32" t="s">
        <v>5067</v>
      </c>
      <c r="C979" t="s">
        <v>3263</v>
      </c>
    </row>
    <row r="980" ht="15" spans="1:3">
      <c r="A980" s="435" t="s">
        <v>5068</v>
      </c>
      <c r="B980" s="32" t="s">
        <v>5069</v>
      </c>
      <c r="C980" t="s">
        <v>3263</v>
      </c>
    </row>
    <row r="981" ht="15" spans="1:3">
      <c r="A981" s="435" t="s">
        <v>5070</v>
      </c>
      <c r="B981" s="32" t="s">
        <v>5071</v>
      </c>
      <c r="C981" t="s">
        <v>3263</v>
      </c>
    </row>
    <row r="982" ht="15" spans="1:3">
      <c r="A982" s="435" t="s">
        <v>5072</v>
      </c>
      <c r="B982" s="32" t="s">
        <v>5073</v>
      </c>
      <c r="C982" t="s">
        <v>3263</v>
      </c>
    </row>
    <row r="983" ht="15" spans="1:3">
      <c r="A983" s="435" t="s">
        <v>5074</v>
      </c>
      <c r="B983" s="32" t="s">
        <v>5075</v>
      </c>
      <c r="C983" t="s">
        <v>3263</v>
      </c>
    </row>
    <row r="984" ht="15" spans="1:3">
      <c r="A984" s="435" t="s">
        <v>5076</v>
      </c>
      <c r="B984" s="32" t="s">
        <v>5077</v>
      </c>
      <c r="C984" t="s">
        <v>3263</v>
      </c>
    </row>
    <row r="985" ht="15" spans="1:3">
      <c r="A985" s="435" t="s">
        <v>5078</v>
      </c>
      <c r="B985" s="32" t="s">
        <v>5079</v>
      </c>
      <c r="C985" t="s">
        <v>3263</v>
      </c>
    </row>
    <row r="986" ht="15" spans="1:3">
      <c r="A986" s="435" t="s">
        <v>5080</v>
      </c>
      <c r="B986" s="32" t="s">
        <v>5081</v>
      </c>
      <c r="C986" t="s">
        <v>3263</v>
      </c>
    </row>
    <row r="987" ht="15" spans="1:3">
      <c r="A987" s="435" t="s">
        <v>5082</v>
      </c>
      <c r="B987" s="32" t="s">
        <v>5083</v>
      </c>
      <c r="C987" t="s">
        <v>3263</v>
      </c>
    </row>
    <row r="988" ht="15" spans="1:3">
      <c r="A988" s="435" t="s">
        <v>5084</v>
      </c>
      <c r="B988" s="32" t="s">
        <v>5085</v>
      </c>
      <c r="C988" t="s">
        <v>3263</v>
      </c>
    </row>
    <row r="989" ht="15" spans="1:3">
      <c r="A989" s="435" t="s">
        <v>5086</v>
      </c>
      <c r="B989" s="32" t="s">
        <v>5087</v>
      </c>
      <c r="C989" t="s">
        <v>3263</v>
      </c>
    </row>
    <row r="990" ht="15" spans="1:3">
      <c r="A990" s="435" t="s">
        <v>5088</v>
      </c>
      <c r="B990" s="32" t="s">
        <v>5089</v>
      </c>
      <c r="C990" t="s">
        <v>3332</v>
      </c>
    </row>
    <row r="991" ht="15" spans="1:3">
      <c r="A991" s="435" t="s">
        <v>5090</v>
      </c>
      <c r="B991" s="32" t="s">
        <v>5091</v>
      </c>
      <c r="C991" t="s">
        <v>3263</v>
      </c>
    </row>
    <row r="992" ht="15" spans="1:3">
      <c r="A992" s="435" t="s">
        <v>5092</v>
      </c>
      <c r="B992" s="32" t="s">
        <v>5093</v>
      </c>
      <c r="C992" t="s">
        <v>3263</v>
      </c>
    </row>
    <row r="993" ht="15" spans="1:3">
      <c r="A993" s="435" t="s">
        <v>5094</v>
      </c>
      <c r="B993" s="32" t="s">
        <v>5095</v>
      </c>
      <c r="C993" t="s">
        <v>3263</v>
      </c>
    </row>
    <row r="994" ht="15" spans="1:3">
      <c r="A994" s="435" t="s">
        <v>5096</v>
      </c>
      <c r="B994" s="32" t="s">
        <v>5097</v>
      </c>
      <c r="C994" t="s">
        <v>3263</v>
      </c>
    </row>
    <row r="995" ht="15" spans="1:3">
      <c r="A995" s="435" t="s">
        <v>5098</v>
      </c>
      <c r="B995" s="32" t="s">
        <v>5099</v>
      </c>
      <c r="C995" t="s">
        <v>3263</v>
      </c>
    </row>
    <row r="996" ht="15" spans="1:3">
      <c r="A996" s="435" t="s">
        <v>5100</v>
      </c>
      <c r="B996" s="32" t="s">
        <v>5101</v>
      </c>
      <c r="C996" t="s">
        <v>3263</v>
      </c>
    </row>
    <row r="997" ht="15" spans="1:3">
      <c r="A997" s="435" t="s">
        <v>5102</v>
      </c>
      <c r="B997" s="32" t="s">
        <v>5103</v>
      </c>
      <c r="C997" t="s">
        <v>3263</v>
      </c>
    </row>
    <row r="998" ht="15" spans="1:3">
      <c r="A998" s="435" t="s">
        <v>5104</v>
      </c>
      <c r="B998" s="32" t="s">
        <v>5105</v>
      </c>
      <c r="C998" t="s">
        <v>3263</v>
      </c>
    </row>
    <row r="999" ht="15" spans="1:3">
      <c r="A999" s="435" t="s">
        <v>5106</v>
      </c>
      <c r="B999" s="32" t="s">
        <v>5107</v>
      </c>
      <c r="C999" t="s">
        <v>3263</v>
      </c>
    </row>
    <row r="1000" ht="15" spans="1:3">
      <c r="A1000" s="435" t="s">
        <v>5108</v>
      </c>
      <c r="B1000" s="32" t="s">
        <v>5109</v>
      </c>
      <c r="C1000" t="s">
        <v>3263</v>
      </c>
    </row>
    <row r="1001" ht="15" spans="1:3">
      <c r="A1001" s="435" t="s">
        <v>5110</v>
      </c>
      <c r="B1001" s="32" t="s">
        <v>5111</v>
      </c>
      <c r="C1001" t="s">
        <v>3332</v>
      </c>
    </row>
    <row r="1002" ht="15" spans="1:3">
      <c r="A1002" s="435" t="s">
        <v>5112</v>
      </c>
      <c r="B1002" s="32" t="s">
        <v>5113</v>
      </c>
      <c r="C1002" t="s">
        <v>3263</v>
      </c>
    </row>
    <row r="1003" ht="15" spans="1:3">
      <c r="A1003" s="435" t="s">
        <v>5114</v>
      </c>
      <c r="B1003" s="32" t="s">
        <v>5115</v>
      </c>
      <c r="C1003" t="s">
        <v>3263</v>
      </c>
    </row>
    <row r="1004" ht="15" spans="1:3">
      <c r="A1004" s="435" t="s">
        <v>5116</v>
      </c>
      <c r="B1004" s="32" t="s">
        <v>5117</v>
      </c>
      <c r="C1004" t="s">
        <v>3263</v>
      </c>
    </row>
    <row r="1005" ht="15" spans="1:3">
      <c r="A1005" s="435" t="s">
        <v>5118</v>
      </c>
      <c r="B1005" s="32" t="s">
        <v>5119</v>
      </c>
      <c r="C1005" t="s">
        <v>3263</v>
      </c>
    </row>
    <row r="1006" ht="15" spans="1:3">
      <c r="A1006" s="435" t="s">
        <v>5120</v>
      </c>
      <c r="B1006" s="32" t="s">
        <v>5121</v>
      </c>
      <c r="C1006" t="s">
        <v>3263</v>
      </c>
    </row>
    <row r="1007" ht="15" spans="1:3">
      <c r="A1007" s="435" t="s">
        <v>5122</v>
      </c>
      <c r="B1007" s="32" t="s">
        <v>5123</v>
      </c>
      <c r="C1007" t="s">
        <v>3263</v>
      </c>
    </row>
    <row r="1008" ht="15" spans="1:3">
      <c r="A1008" s="435" t="s">
        <v>5124</v>
      </c>
      <c r="B1008" s="32" t="s">
        <v>5125</v>
      </c>
      <c r="C1008" t="s">
        <v>3263</v>
      </c>
    </row>
    <row r="1009" ht="15" spans="1:3">
      <c r="A1009" s="435" t="s">
        <v>5126</v>
      </c>
      <c r="B1009" s="32" t="s">
        <v>5127</v>
      </c>
      <c r="C1009" t="s">
        <v>3263</v>
      </c>
    </row>
    <row r="1010" ht="15" spans="1:3">
      <c r="A1010" s="435" t="s">
        <v>5128</v>
      </c>
      <c r="B1010" s="32" t="s">
        <v>5129</v>
      </c>
      <c r="C1010" t="s">
        <v>3263</v>
      </c>
    </row>
    <row r="1011" ht="15" spans="1:3">
      <c r="A1011" s="435" t="s">
        <v>5130</v>
      </c>
      <c r="B1011" s="32" t="s">
        <v>5131</v>
      </c>
      <c r="C1011" t="s">
        <v>3263</v>
      </c>
    </row>
    <row r="1012" ht="15" spans="1:3">
      <c r="A1012" s="435" t="s">
        <v>5132</v>
      </c>
      <c r="B1012" s="32" t="s">
        <v>5133</v>
      </c>
      <c r="C1012" t="s">
        <v>3263</v>
      </c>
    </row>
    <row r="1013" ht="15" spans="1:3">
      <c r="A1013" s="435" t="s">
        <v>5134</v>
      </c>
      <c r="B1013" s="32" t="s">
        <v>5135</v>
      </c>
      <c r="C1013" t="s">
        <v>3263</v>
      </c>
    </row>
    <row r="1014" ht="15" spans="1:3">
      <c r="A1014" s="435" t="s">
        <v>5136</v>
      </c>
      <c r="B1014" s="32" t="s">
        <v>5137</v>
      </c>
      <c r="C1014" t="s">
        <v>3332</v>
      </c>
    </row>
    <row r="1015" ht="15" spans="1:3">
      <c r="A1015" s="435" t="s">
        <v>5138</v>
      </c>
      <c r="B1015" s="32" t="s">
        <v>5139</v>
      </c>
      <c r="C1015" t="s">
        <v>3263</v>
      </c>
    </row>
    <row r="1016" ht="15" spans="1:3">
      <c r="A1016" s="435" t="s">
        <v>5140</v>
      </c>
      <c r="B1016" s="32" t="s">
        <v>5141</v>
      </c>
      <c r="C1016" t="s">
        <v>3263</v>
      </c>
    </row>
    <row r="1017" ht="15" spans="1:3">
      <c r="A1017" s="435" t="s">
        <v>5142</v>
      </c>
      <c r="B1017" s="32" t="s">
        <v>5143</v>
      </c>
      <c r="C1017" t="s">
        <v>3263</v>
      </c>
    </row>
    <row r="1018" ht="15" spans="1:3">
      <c r="A1018" s="435" t="s">
        <v>5144</v>
      </c>
      <c r="B1018" s="32" t="s">
        <v>5145</v>
      </c>
      <c r="C1018" t="s">
        <v>3263</v>
      </c>
    </row>
    <row r="1019" ht="15" spans="1:3">
      <c r="A1019" s="435" t="s">
        <v>5146</v>
      </c>
      <c r="B1019" s="32" t="s">
        <v>5147</v>
      </c>
      <c r="C1019" t="s">
        <v>3263</v>
      </c>
    </row>
    <row r="1020" ht="15" spans="1:3">
      <c r="A1020" s="435" t="s">
        <v>5148</v>
      </c>
      <c r="B1020" s="32" t="s">
        <v>5149</v>
      </c>
      <c r="C1020" t="s">
        <v>3263</v>
      </c>
    </row>
    <row r="1021" ht="15" spans="1:3">
      <c r="A1021" s="435" t="s">
        <v>5150</v>
      </c>
      <c r="B1021" s="32" t="s">
        <v>5151</v>
      </c>
      <c r="C1021" t="s">
        <v>3263</v>
      </c>
    </row>
    <row r="1022" ht="15" spans="1:3">
      <c r="A1022" s="435" t="s">
        <v>5152</v>
      </c>
      <c r="B1022" s="32" t="s">
        <v>5153</v>
      </c>
      <c r="C1022" t="s">
        <v>3332</v>
      </c>
    </row>
    <row r="1023" ht="15" spans="1:3">
      <c r="A1023" s="435" t="s">
        <v>5154</v>
      </c>
      <c r="B1023" s="32" t="s">
        <v>5155</v>
      </c>
      <c r="C1023" t="s">
        <v>3263</v>
      </c>
    </row>
    <row r="1024" ht="15" spans="1:3">
      <c r="A1024" s="435" t="s">
        <v>5156</v>
      </c>
      <c r="B1024" s="32" t="s">
        <v>5157</v>
      </c>
      <c r="C1024" t="s">
        <v>3263</v>
      </c>
    </row>
    <row r="1025" ht="15" spans="1:3">
      <c r="A1025" s="435" t="s">
        <v>5158</v>
      </c>
      <c r="B1025" s="32" t="s">
        <v>5159</v>
      </c>
      <c r="C1025" t="s">
        <v>3263</v>
      </c>
    </row>
    <row r="1026" ht="15" spans="1:3">
      <c r="A1026" s="435" t="s">
        <v>5160</v>
      </c>
      <c r="B1026" s="32" t="s">
        <v>5161</v>
      </c>
      <c r="C1026" t="s">
        <v>3263</v>
      </c>
    </row>
    <row r="1027" ht="15" spans="1:3">
      <c r="A1027" s="435" t="s">
        <v>5162</v>
      </c>
      <c r="B1027" s="32" t="s">
        <v>5163</v>
      </c>
      <c r="C1027" t="s">
        <v>3263</v>
      </c>
    </row>
    <row r="1028" ht="15" spans="1:3">
      <c r="A1028" s="435" t="s">
        <v>5164</v>
      </c>
      <c r="B1028" s="32" t="s">
        <v>5165</v>
      </c>
      <c r="C1028" t="s">
        <v>3332</v>
      </c>
    </row>
    <row r="1029" ht="15" spans="1:3">
      <c r="A1029" s="435" t="s">
        <v>5166</v>
      </c>
      <c r="B1029" s="32" t="s">
        <v>5167</v>
      </c>
      <c r="C1029" t="s">
        <v>3263</v>
      </c>
    </row>
    <row r="1030" ht="15" spans="1:3">
      <c r="A1030" s="435" t="s">
        <v>5168</v>
      </c>
      <c r="B1030" s="32" t="s">
        <v>5169</v>
      </c>
      <c r="C1030" t="s">
        <v>3263</v>
      </c>
    </row>
    <row r="1031" ht="15" spans="1:3">
      <c r="A1031" s="435" t="s">
        <v>5170</v>
      </c>
      <c r="B1031" s="32" t="s">
        <v>5171</v>
      </c>
      <c r="C1031" t="s">
        <v>3263</v>
      </c>
    </row>
    <row r="1032" ht="15" spans="1:3">
      <c r="A1032" s="435" t="s">
        <v>5172</v>
      </c>
      <c r="B1032" s="32" t="s">
        <v>5173</v>
      </c>
      <c r="C1032" t="s">
        <v>3263</v>
      </c>
    </row>
    <row r="1033" ht="15" spans="1:3">
      <c r="A1033" s="435" t="s">
        <v>5174</v>
      </c>
      <c r="B1033" s="32" t="s">
        <v>5175</v>
      </c>
      <c r="C1033" t="s">
        <v>3263</v>
      </c>
    </row>
    <row r="1034" ht="15" spans="1:3">
      <c r="A1034" s="435" t="s">
        <v>5176</v>
      </c>
      <c r="B1034" s="32" t="s">
        <v>5177</v>
      </c>
      <c r="C1034" t="s">
        <v>3263</v>
      </c>
    </row>
    <row r="1035" ht="15" spans="1:3">
      <c r="A1035" s="435" t="s">
        <v>5178</v>
      </c>
      <c r="B1035" s="32" t="s">
        <v>5179</v>
      </c>
      <c r="C1035" t="s">
        <v>3332</v>
      </c>
    </row>
    <row r="1036" ht="15" spans="1:3">
      <c r="A1036" s="435" t="s">
        <v>5180</v>
      </c>
      <c r="B1036" s="32" t="s">
        <v>5181</v>
      </c>
      <c r="C1036" t="s">
        <v>3263</v>
      </c>
    </row>
    <row r="1037" ht="15" spans="1:3">
      <c r="A1037" s="435" t="s">
        <v>5182</v>
      </c>
      <c r="B1037" s="32" t="s">
        <v>5183</v>
      </c>
      <c r="C1037" t="s">
        <v>3263</v>
      </c>
    </row>
    <row r="1038" ht="15" spans="1:3">
      <c r="A1038" s="435" t="s">
        <v>5184</v>
      </c>
      <c r="B1038" s="32" t="s">
        <v>5185</v>
      </c>
      <c r="C1038" t="s">
        <v>3263</v>
      </c>
    </row>
    <row r="1039" ht="15" spans="1:3">
      <c r="A1039" s="435" t="s">
        <v>5186</v>
      </c>
      <c r="B1039" s="32" t="s">
        <v>5187</v>
      </c>
      <c r="C1039" t="s">
        <v>3263</v>
      </c>
    </row>
    <row r="1040" ht="15" spans="1:3">
      <c r="A1040" s="435" t="s">
        <v>5188</v>
      </c>
      <c r="B1040" s="32" t="s">
        <v>5189</v>
      </c>
      <c r="C1040" t="s">
        <v>3263</v>
      </c>
    </row>
    <row r="1041" ht="15" spans="1:3">
      <c r="A1041" s="435" t="s">
        <v>5190</v>
      </c>
      <c r="B1041" s="32" t="s">
        <v>5191</v>
      </c>
      <c r="C1041" t="s">
        <v>3263</v>
      </c>
    </row>
    <row r="1042" ht="15" spans="1:3">
      <c r="A1042" s="435" t="s">
        <v>5192</v>
      </c>
      <c r="B1042" s="32" t="s">
        <v>5193</v>
      </c>
      <c r="C1042" t="s">
        <v>3263</v>
      </c>
    </row>
    <row r="1043" ht="15" spans="1:3">
      <c r="A1043" s="435" t="s">
        <v>5194</v>
      </c>
      <c r="B1043" s="32" t="s">
        <v>5195</v>
      </c>
      <c r="C1043" t="s">
        <v>3263</v>
      </c>
    </row>
    <row r="1044" ht="15" spans="1:3">
      <c r="A1044" s="435" t="s">
        <v>5196</v>
      </c>
      <c r="B1044" s="32" t="s">
        <v>5197</v>
      </c>
      <c r="C1044" t="s">
        <v>3263</v>
      </c>
    </row>
    <row r="1045" ht="15" spans="1:3">
      <c r="A1045" s="435" t="s">
        <v>5198</v>
      </c>
      <c r="B1045" s="32" t="s">
        <v>5199</v>
      </c>
      <c r="C1045" t="s">
        <v>3332</v>
      </c>
    </row>
    <row r="1046" ht="15" spans="1:3">
      <c r="A1046" s="435" t="s">
        <v>5200</v>
      </c>
      <c r="B1046" s="32" t="s">
        <v>5201</v>
      </c>
      <c r="C1046" t="s">
        <v>3263</v>
      </c>
    </row>
    <row r="1047" ht="15" spans="1:3">
      <c r="A1047" s="435" t="s">
        <v>5202</v>
      </c>
      <c r="B1047" s="32" t="s">
        <v>5203</v>
      </c>
      <c r="C1047" t="s">
        <v>3263</v>
      </c>
    </row>
    <row r="1048" ht="15" spans="1:3">
      <c r="A1048" s="435" t="s">
        <v>5204</v>
      </c>
      <c r="B1048" s="32" t="s">
        <v>5205</v>
      </c>
      <c r="C1048" t="s">
        <v>3263</v>
      </c>
    </row>
    <row r="1049" ht="15" spans="1:3">
      <c r="A1049" s="435" t="s">
        <v>5206</v>
      </c>
      <c r="B1049" s="32" t="s">
        <v>5207</v>
      </c>
      <c r="C1049" t="s">
        <v>3263</v>
      </c>
    </row>
    <row r="1050" ht="15" spans="1:3">
      <c r="A1050" s="435" t="s">
        <v>5208</v>
      </c>
      <c r="B1050" s="32" t="s">
        <v>5209</v>
      </c>
      <c r="C1050" t="s">
        <v>3263</v>
      </c>
    </row>
    <row r="1051" ht="15" spans="1:3">
      <c r="A1051" s="435" t="s">
        <v>5210</v>
      </c>
      <c r="B1051" s="32" t="s">
        <v>5211</v>
      </c>
      <c r="C1051" t="s">
        <v>3263</v>
      </c>
    </row>
    <row r="1052" ht="15" spans="1:3">
      <c r="A1052" s="435" t="s">
        <v>5212</v>
      </c>
      <c r="B1052" s="32" t="s">
        <v>5213</v>
      </c>
      <c r="C1052" t="s">
        <v>3332</v>
      </c>
    </row>
    <row r="1053" ht="15" spans="1:3">
      <c r="A1053" s="435" t="s">
        <v>5214</v>
      </c>
      <c r="B1053" s="32" t="s">
        <v>5215</v>
      </c>
      <c r="C1053" t="s">
        <v>3263</v>
      </c>
    </row>
    <row r="1054" ht="15" spans="1:3">
      <c r="A1054" s="435" t="s">
        <v>5216</v>
      </c>
      <c r="B1054" s="32" t="s">
        <v>4821</v>
      </c>
      <c r="C1054" t="s">
        <v>3263</v>
      </c>
    </row>
    <row r="1055" ht="15" spans="1:3">
      <c r="A1055" s="435" t="s">
        <v>5217</v>
      </c>
      <c r="B1055" s="32" t="s">
        <v>5218</v>
      </c>
      <c r="C1055" t="s">
        <v>3263</v>
      </c>
    </row>
    <row r="1056" ht="15" spans="1:3">
      <c r="A1056" s="435" t="s">
        <v>5219</v>
      </c>
      <c r="B1056" s="32" t="s">
        <v>5220</v>
      </c>
      <c r="C1056" t="s">
        <v>3263</v>
      </c>
    </row>
    <row r="1057" ht="15" spans="1:3">
      <c r="A1057" s="435" t="s">
        <v>5221</v>
      </c>
      <c r="B1057" s="32" t="s">
        <v>5222</v>
      </c>
      <c r="C1057" t="s">
        <v>3332</v>
      </c>
    </row>
    <row r="1058" ht="15" spans="1:3">
      <c r="A1058" s="435" t="s">
        <v>5223</v>
      </c>
      <c r="B1058" s="32" t="s">
        <v>5224</v>
      </c>
      <c r="C1058" t="s">
        <v>3263</v>
      </c>
    </row>
    <row r="1059" ht="15" spans="1:3">
      <c r="A1059" s="435" t="s">
        <v>5225</v>
      </c>
      <c r="B1059" s="32" t="s">
        <v>5226</v>
      </c>
      <c r="C1059" t="s">
        <v>3263</v>
      </c>
    </row>
    <row r="1060" ht="15" spans="1:3">
      <c r="A1060" s="435" t="s">
        <v>5227</v>
      </c>
      <c r="B1060" s="32" t="s">
        <v>5228</v>
      </c>
      <c r="C1060" t="s">
        <v>3263</v>
      </c>
    </row>
    <row r="1061" ht="15" spans="1:3">
      <c r="A1061" s="435" t="s">
        <v>5229</v>
      </c>
      <c r="B1061" s="32" t="s">
        <v>5230</v>
      </c>
      <c r="C1061" t="s">
        <v>3263</v>
      </c>
    </row>
    <row r="1062" ht="15" spans="1:3">
      <c r="A1062" s="435" t="s">
        <v>5231</v>
      </c>
      <c r="B1062" s="32" t="s">
        <v>5232</v>
      </c>
      <c r="C1062" t="s">
        <v>3263</v>
      </c>
    </row>
    <row r="1063" ht="15" spans="1:3">
      <c r="A1063" s="435" t="s">
        <v>5233</v>
      </c>
      <c r="B1063" s="32" t="s">
        <v>5234</v>
      </c>
      <c r="C1063" t="s">
        <v>3263</v>
      </c>
    </row>
    <row r="1064" ht="15" spans="1:3">
      <c r="A1064" s="435" t="s">
        <v>5235</v>
      </c>
      <c r="B1064" s="32" t="s">
        <v>5236</v>
      </c>
      <c r="C1064" t="s">
        <v>3263</v>
      </c>
    </row>
    <row r="1065" ht="15" spans="1:3">
      <c r="A1065" s="435" t="s">
        <v>5237</v>
      </c>
      <c r="B1065" s="32" t="s">
        <v>5238</v>
      </c>
      <c r="C1065" t="s">
        <v>3263</v>
      </c>
    </row>
    <row r="1066" ht="15" spans="1:3">
      <c r="A1066" s="435" t="s">
        <v>5239</v>
      </c>
      <c r="B1066" s="32" t="s">
        <v>5240</v>
      </c>
      <c r="C1066" t="s">
        <v>3263</v>
      </c>
    </row>
    <row r="1067" ht="15" spans="1:3">
      <c r="A1067" s="435" t="s">
        <v>5241</v>
      </c>
      <c r="B1067" s="32" t="s">
        <v>5242</v>
      </c>
      <c r="C1067" t="s">
        <v>3332</v>
      </c>
    </row>
    <row r="1068" ht="15" spans="1:3">
      <c r="A1068" s="435" t="s">
        <v>5243</v>
      </c>
      <c r="B1068" s="32" t="s">
        <v>5244</v>
      </c>
      <c r="C1068" t="s">
        <v>3263</v>
      </c>
    </row>
    <row r="1069" ht="15" spans="1:3">
      <c r="A1069" s="435" t="s">
        <v>5245</v>
      </c>
      <c r="B1069" s="32" t="s">
        <v>5246</v>
      </c>
      <c r="C1069" t="s">
        <v>3263</v>
      </c>
    </row>
    <row r="1070" ht="15" spans="1:3">
      <c r="A1070" s="435" t="s">
        <v>5247</v>
      </c>
      <c r="B1070" s="32" t="s">
        <v>5248</v>
      </c>
      <c r="C1070" t="s">
        <v>3263</v>
      </c>
    </row>
    <row r="1071" ht="15" spans="1:3">
      <c r="A1071" s="435" t="s">
        <v>5249</v>
      </c>
      <c r="B1071" s="32" t="s">
        <v>5250</v>
      </c>
      <c r="C1071" t="s">
        <v>3263</v>
      </c>
    </row>
    <row r="1072" ht="15" spans="1:3">
      <c r="A1072" s="435" t="s">
        <v>5251</v>
      </c>
      <c r="B1072" s="32" t="s">
        <v>5252</v>
      </c>
      <c r="C1072" t="s">
        <v>3263</v>
      </c>
    </row>
    <row r="1073" ht="15" spans="1:3">
      <c r="A1073" s="435" t="s">
        <v>5253</v>
      </c>
      <c r="B1073" s="32" t="s">
        <v>5254</v>
      </c>
      <c r="C1073" t="s">
        <v>3263</v>
      </c>
    </row>
    <row r="1074" ht="15" spans="1:3">
      <c r="A1074" s="435" t="s">
        <v>5255</v>
      </c>
      <c r="B1074" s="32" t="s">
        <v>5256</v>
      </c>
      <c r="C1074" t="s">
        <v>3263</v>
      </c>
    </row>
    <row r="1075" ht="15" spans="1:3">
      <c r="A1075" s="435" t="s">
        <v>5257</v>
      </c>
      <c r="B1075" s="32" t="s">
        <v>5258</v>
      </c>
      <c r="C1075" t="s">
        <v>3263</v>
      </c>
    </row>
    <row r="1076" ht="15" spans="1:3">
      <c r="A1076" s="435" t="s">
        <v>5259</v>
      </c>
      <c r="B1076" s="32" t="s">
        <v>5260</v>
      </c>
      <c r="C1076" t="s">
        <v>3263</v>
      </c>
    </row>
    <row r="1077" ht="15" spans="1:3">
      <c r="A1077" s="435" t="s">
        <v>5261</v>
      </c>
      <c r="B1077" s="32" t="s">
        <v>5262</v>
      </c>
      <c r="C1077" t="s">
        <v>13</v>
      </c>
    </row>
    <row r="1078" ht="15" spans="1:3">
      <c r="A1078" s="435" t="s">
        <v>5263</v>
      </c>
      <c r="B1078" s="32" t="s">
        <v>5264</v>
      </c>
      <c r="C1078" t="s">
        <v>3332</v>
      </c>
    </row>
    <row r="1079" ht="15" spans="1:3">
      <c r="A1079" s="435" t="s">
        <v>5265</v>
      </c>
      <c r="B1079" s="32" t="s">
        <v>5266</v>
      </c>
      <c r="C1079" t="s">
        <v>3263</v>
      </c>
    </row>
    <row r="1080" ht="15" spans="1:3">
      <c r="A1080" s="435" t="s">
        <v>5267</v>
      </c>
      <c r="B1080" s="32" t="s">
        <v>5268</v>
      </c>
      <c r="C1080" t="s">
        <v>3263</v>
      </c>
    </row>
    <row r="1081" ht="15" spans="1:3">
      <c r="A1081" s="435" t="s">
        <v>5269</v>
      </c>
      <c r="B1081" s="32" t="s">
        <v>5270</v>
      </c>
      <c r="C1081" t="s">
        <v>3263</v>
      </c>
    </row>
    <row r="1082" ht="15" spans="1:3">
      <c r="A1082" s="435" t="s">
        <v>5271</v>
      </c>
      <c r="B1082" s="32" t="s">
        <v>5272</v>
      </c>
      <c r="C1082" t="s">
        <v>3263</v>
      </c>
    </row>
    <row r="1083" ht="15" spans="1:3">
      <c r="A1083" s="435" t="s">
        <v>5273</v>
      </c>
      <c r="B1083" s="32" t="s">
        <v>5274</v>
      </c>
      <c r="C1083" t="s">
        <v>3263</v>
      </c>
    </row>
    <row r="1084" ht="15" spans="1:3">
      <c r="A1084" s="435" t="s">
        <v>5275</v>
      </c>
      <c r="B1084" s="32" t="s">
        <v>5276</v>
      </c>
      <c r="C1084" t="s">
        <v>3263</v>
      </c>
    </row>
    <row r="1085" ht="15" spans="1:3">
      <c r="A1085" s="435" t="s">
        <v>5277</v>
      </c>
      <c r="B1085" s="32" t="s">
        <v>5278</v>
      </c>
      <c r="C1085" t="s">
        <v>3263</v>
      </c>
    </row>
    <row r="1086" ht="15" spans="1:3">
      <c r="A1086" s="435" t="s">
        <v>5279</v>
      </c>
      <c r="B1086" s="32" t="s">
        <v>5280</v>
      </c>
      <c r="C1086" t="s">
        <v>3263</v>
      </c>
    </row>
    <row r="1087" ht="15" spans="1:3">
      <c r="A1087" s="435" t="s">
        <v>5281</v>
      </c>
      <c r="B1087" s="32" t="s">
        <v>5282</v>
      </c>
      <c r="C1087" t="s">
        <v>3263</v>
      </c>
    </row>
    <row r="1088" ht="15" spans="1:3">
      <c r="A1088" s="435" t="s">
        <v>5283</v>
      </c>
      <c r="B1088" s="32" t="s">
        <v>5284</v>
      </c>
      <c r="C1088" t="s">
        <v>3332</v>
      </c>
    </row>
    <row r="1089" ht="15" spans="1:3">
      <c r="A1089" s="435" t="s">
        <v>5285</v>
      </c>
      <c r="B1089" s="32" t="s">
        <v>5286</v>
      </c>
      <c r="C1089" t="s">
        <v>3263</v>
      </c>
    </row>
    <row r="1090" ht="15" spans="1:3">
      <c r="A1090" s="435" t="s">
        <v>5287</v>
      </c>
      <c r="B1090" s="32" t="s">
        <v>5288</v>
      </c>
      <c r="C1090" t="s">
        <v>3263</v>
      </c>
    </row>
    <row r="1091" ht="15" spans="1:3">
      <c r="A1091" s="435" t="s">
        <v>5289</v>
      </c>
      <c r="B1091" s="32" t="s">
        <v>5290</v>
      </c>
      <c r="C1091" t="s">
        <v>3263</v>
      </c>
    </row>
    <row r="1092" ht="15" spans="1:3">
      <c r="A1092" s="435" t="s">
        <v>5291</v>
      </c>
      <c r="B1092" s="32" t="s">
        <v>5292</v>
      </c>
      <c r="C1092" t="s">
        <v>3263</v>
      </c>
    </row>
    <row r="1093" ht="15" spans="1:3">
      <c r="A1093" s="435" t="s">
        <v>5293</v>
      </c>
      <c r="B1093" s="32" t="s">
        <v>5294</v>
      </c>
      <c r="C1093" t="s">
        <v>3263</v>
      </c>
    </row>
    <row r="1094" ht="15" spans="1:3">
      <c r="A1094" s="435" t="s">
        <v>5295</v>
      </c>
      <c r="B1094" s="32" t="s">
        <v>5296</v>
      </c>
      <c r="C1094" t="s">
        <v>3263</v>
      </c>
    </row>
    <row r="1095" ht="15" spans="1:3">
      <c r="A1095" s="435" t="s">
        <v>5297</v>
      </c>
      <c r="B1095" s="32" t="s">
        <v>5298</v>
      </c>
      <c r="C1095" t="s">
        <v>3263</v>
      </c>
    </row>
    <row r="1096" ht="15" spans="1:3">
      <c r="A1096" s="435" t="s">
        <v>5299</v>
      </c>
      <c r="B1096" s="32" t="s">
        <v>5300</v>
      </c>
      <c r="C1096" t="s">
        <v>3332</v>
      </c>
    </row>
    <row r="1097" ht="15" spans="1:3">
      <c r="A1097" s="435" t="s">
        <v>5301</v>
      </c>
      <c r="B1097" s="32" t="s">
        <v>5302</v>
      </c>
      <c r="C1097" t="s">
        <v>3263</v>
      </c>
    </row>
    <row r="1098" ht="15" spans="1:3">
      <c r="A1098" s="435" t="s">
        <v>5303</v>
      </c>
      <c r="B1098" s="32" t="s">
        <v>5304</v>
      </c>
      <c r="C1098" t="s">
        <v>3263</v>
      </c>
    </row>
    <row r="1099" ht="15" spans="1:3">
      <c r="A1099" s="435" t="s">
        <v>5305</v>
      </c>
      <c r="B1099" s="32" t="s">
        <v>5306</v>
      </c>
      <c r="C1099" t="s">
        <v>3263</v>
      </c>
    </row>
    <row r="1100" ht="15" spans="1:3">
      <c r="A1100" s="435" t="s">
        <v>5307</v>
      </c>
      <c r="B1100" s="32" t="s">
        <v>5308</v>
      </c>
      <c r="C1100" t="s">
        <v>3263</v>
      </c>
    </row>
    <row r="1101" ht="15" spans="1:3">
      <c r="A1101" s="435" t="s">
        <v>5309</v>
      </c>
      <c r="B1101" s="32" t="s">
        <v>5310</v>
      </c>
      <c r="C1101" t="s">
        <v>3263</v>
      </c>
    </row>
    <row r="1102" ht="15" spans="1:3">
      <c r="A1102" s="435" t="s">
        <v>5311</v>
      </c>
      <c r="B1102" s="32" t="s">
        <v>5312</v>
      </c>
      <c r="C1102" t="s">
        <v>3263</v>
      </c>
    </row>
    <row r="1103" ht="15" spans="1:3">
      <c r="A1103" s="435" t="s">
        <v>5313</v>
      </c>
      <c r="B1103" s="32" t="s">
        <v>5314</v>
      </c>
      <c r="C1103" t="s">
        <v>3263</v>
      </c>
    </row>
    <row r="1104" ht="15" spans="1:3">
      <c r="A1104" s="435" t="s">
        <v>5315</v>
      </c>
      <c r="B1104" s="32" t="s">
        <v>5316</v>
      </c>
      <c r="C1104" t="s">
        <v>3332</v>
      </c>
    </row>
    <row r="1105" ht="15" spans="1:3">
      <c r="A1105" s="435" t="s">
        <v>5317</v>
      </c>
      <c r="B1105" s="32" t="s">
        <v>5318</v>
      </c>
      <c r="C1105" t="s">
        <v>3263</v>
      </c>
    </row>
    <row r="1106" ht="15" spans="1:3">
      <c r="A1106" s="435" t="s">
        <v>5319</v>
      </c>
      <c r="B1106" s="32" t="s">
        <v>5320</v>
      </c>
      <c r="C1106" t="s">
        <v>3263</v>
      </c>
    </row>
    <row r="1107" ht="15" spans="1:3">
      <c r="A1107" s="435" t="s">
        <v>5321</v>
      </c>
      <c r="B1107" s="32" t="s">
        <v>5322</v>
      </c>
      <c r="C1107" t="s">
        <v>3263</v>
      </c>
    </row>
    <row r="1108" ht="15" spans="1:3">
      <c r="A1108" s="435" t="s">
        <v>5323</v>
      </c>
      <c r="B1108" s="32" t="s">
        <v>5324</v>
      </c>
      <c r="C1108" t="s">
        <v>3263</v>
      </c>
    </row>
    <row r="1109" ht="15" spans="1:3">
      <c r="A1109" s="435" t="s">
        <v>5325</v>
      </c>
      <c r="B1109" s="32" t="s">
        <v>5326</v>
      </c>
      <c r="C1109" t="s">
        <v>3263</v>
      </c>
    </row>
    <row r="1110" ht="15" spans="1:3">
      <c r="A1110" s="435" t="s">
        <v>5327</v>
      </c>
      <c r="B1110" s="32" t="s">
        <v>5328</v>
      </c>
      <c r="C1110" t="s">
        <v>3263</v>
      </c>
    </row>
    <row r="1111" ht="15" spans="1:3">
      <c r="A1111" s="435" t="s">
        <v>5329</v>
      </c>
      <c r="B1111" s="32" t="s">
        <v>5330</v>
      </c>
      <c r="C1111" t="s">
        <v>3263</v>
      </c>
    </row>
    <row r="1112" ht="15" spans="1:3">
      <c r="A1112" s="435" t="s">
        <v>5331</v>
      </c>
      <c r="B1112" s="32" t="s">
        <v>5332</v>
      </c>
      <c r="C1112" t="s">
        <v>3332</v>
      </c>
    </row>
    <row r="1113" ht="15" spans="1:3">
      <c r="A1113" s="435" t="s">
        <v>5333</v>
      </c>
      <c r="B1113" s="32" t="s">
        <v>5334</v>
      </c>
      <c r="C1113" t="s">
        <v>3263</v>
      </c>
    </row>
    <row r="1114" ht="15" spans="1:3">
      <c r="A1114" s="435" t="s">
        <v>5335</v>
      </c>
      <c r="B1114" s="32" t="s">
        <v>5336</v>
      </c>
      <c r="C1114" t="s">
        <v>3263</v>
      </c>
    </row>
    <row r="1115" ht="15" spans="1:3">
      <c r="A1115" s="435" t="s">
        <v>5337</v>
      </c>
      <c r="B1115" s="32" t="s">
        <v>5338</v>
      </c>
      <c r="C1115" t="s">
        <v>3263</v>
      </c>
    </row>
    <row r="1116" ht="15" spans="1:3">
      <c r="A1116" s="435" t="s">
        <v>5339</v>
      </c>
      <c r="B1116" s="32" t="s">
        <v>5340</v>
      </c>
      <c r="C1116" t="s">
        <v>3263</v>
      </c>
    </row>
    <row r="1117" ht="15" spans="1:3">
      <c r="A1117" s="435" t="s">
        <v>5341</v>
      </c>
      <c r="B1117" s="32" t="s">
        <v>5342</v>
      </c>
      <c r="C1117" t="s">
        <v>3263</v>
      </c>
    </row>
    <row r="1118" ht="15" spans="1:3">
      <c r="A1118" s="435" t="s">
        <v>5343</v>
      </c>
      <c r="B1118" s="32" t="s">
        <v>5344</v>
      </c>
      <c r="C1118" t="s">
        <v>3263</v>
      </c>
    </row>
    <row r="1119" ht="15" spans="1:3">
      <c r="A1119" s="435" t="s">
        <v>5345</v>
      </c>
      <c r="B1119" s="32" t="s">
        <v>5346</v>
      </c>
      <c r="C1119" t="s">
        <v>3332</v>
      </c>
    </row>
    <row r="1120" ht="15" spans="1:3">
      <c r="A1120" s="435" t="s">
        <v>5347</v>
      </c>
      <c r="B1120" s="32" t="s">
        <v>5348</v>
      </c>
      <c r="C1120" t="s">
        <v>3263</v>
      </c>
    </row>
    <row r="1121" ht="15" spans="1:3">
      <c r="A1121" s="435" t="s">
        <v>5349</v>
      </c>
      <c r="B1121" s="32" t="s">
        <v>5350</v>
      </c>
      <c r="C1121" t="s">
        <v>3263</v>
      </c>
    </row>
    <row r="1122" ht="15" spans="1:3">
      <c r="A1122" s="435" t="s">
        <v>5351</v>
      </c>
      <c r="B1122" s="32" t="s">
        <v>5352</v>
      </c>
      <c r="C1122" t="s">
        <v>3263</v>
      </c>
    </row>
    <row r="1123" ht="15" spans="1:3">
      <c r="A1123" s="435" t="s">
        <v>5353</v>
      </c>
      <c r="B1123" s="32" t="s">
        <v>5354</v>
      </c>
      <c r="C1123" t="s">
        <v>3263</v>
      </c>
    </row>
    <row r="1124" ht="15" spans="1:3">
      <c r="A1124" s="435" t="s">
        <v>5355</v>
      </c>
      <c r="B1124" s="32" t="s">
        <v>5356</v>
      </c>
      <c r="C1124" t="s">
        <v>3332</v>
      </c>
    </row>
    <row r="1125" ht="15" spans="1:3">
      <c r="A1125" s="435" t="s">
        <v>5357</v>
      </c>
      <c r="B1125" s="32" t="s">
        <v>5358</v>
      </c>
      <c r="C1125" t="s">
        <v>3263</v>
      </c>
    </row>
    <row r="1126" ht="15" spans="1:3">
      <c r="A1126" s="435" t="s">
        <v>5359</v>
      </c>
      <c r="B1126" s="32" t="s">
        <v>5360</v>
      </c>
      <c r="C1126" t="s">
        <v>3263</v>
      </c>
    </row>
    <row r="1127" ht="15" spans="1:3">
      <c r="A1127" s="435" t="s">
        <v>5361</v>
      </c>
      <c r="B1127" s="32" t="s">
        <v>3740</v>
      </c>
      <c r="C1127" t="s">
        <v>3263</v>
      </c>
    </row>
    <row r="1128" ht="15" spans="1:3">
      <c r="A1128" s="435" t="s">
        <v>5362</v>
      </c>
      <c r="B1128" s="32" t="s">
        <v>5363</v>
      </c>
      <c r="C1128" t="s">
        <v>3263</v>
      </c>
    </row>
    <row r="1129" ht="15" spans="1:3">
      <c r="A1129" s="435" t="s">
        <v>5364</v>
      </c>
      <c r="B1129" s="32" t="s">
        <v>5365</v>
      </c>
      <c r="C1129" t="s">
        <v>3332</v>
      </c>
    </row>
    <row r="1130" ht="15" spans="1:3">
      <c r="A1130" s="435" t="s">
        <v>5366</v>
      </c>
      <c r="B1130" s="32" t="s">
        <v>5367</v>
      </c>
      <c r="C1130" t="s">
        <v>3263</v>
      </c>
    </row>
    <row r="1131" ht="15" spans="1:3">
      <c r="A1131" s="435" t="s">
        <v>5368</v>
      </c>
      <c r="B1131" s="32" t="s">
        <v>5369</v>
      </c>
      <c r="C1131" t="s">
        <v>3263</v>
      </c>
    </row>
    <row r="1132" ht="15" spans="1:3">
      <c r="A1132" s="435" t="s">
        <v>5370</v>
      </c>
      <c r="B1132" s="32" t="s">
        <v>5371</v>
      </c>
      <c r="C1132" t="s">
        <v>3263</v>
      </c>
    </row>
    <row r="1133" ht="15" spans="1:3">
      <c r="A1133" s="435" t="s">
        <v>5372</v>
      </c>
      <c r="B1133" s="32" t="s">
        <v>5373</v>
      </c>
      <c r="C1133" t="s">
        <v>3263</v>
      </c>
    </row>
    <row r="1134" ht="15" spans="1:3">
      <c r="A1134" s="435" t="s">
        <v>5374</v>
      </c>
      <c r="B1134" s="32" t="s">
        <v>5375</v>
      </c>
      <c r="C1134" t="s">
        <v>3263</v>
      </c>
    </row>
    <row r="1135" ht="15" spans="1:3">
      <c r="A1135" s="435" t="s">
        <v>5376</v>
      </c>
      <c r="B1135" s="32" t="s">
        <v>5377</v>
      </c>
      <c r="C1135" t="s">
        <v>3263</v>
      </c>
    </row>
    <row r="1136" ht="15" spans="1:3">
      <c r="A1136" s="435" t="s">
        <v>5378</v>
      </c>
      <c r="B1136" s="32" t="s">
        <v>5379</v>
      </c>
      <c r="C1136" t="s">
        <v>3263</v>
      </c>
    </row>
    <row r="1137" ht="15" spans="1:3">
      <c r="A1137" s="435" t="s">
        <v>5380</v>
      </c>
      <c r="B1137" s="32" t="s">
        <v>5381</v>
      </c>
      <c r="C1137" t="s">
        <v>3263</v>
      </c>
    </row>
    <row r="1138" ht="15" spans="1:3">
      <c r="A1138" s="435" t="s">
        <v>5382</v>
      </c>
      <c r="B1138" s="32" t="s">
        <v>5383</v>
      </c>
      <c r="C1138" t="s">
        <v>3263</v>
      </c>
    </row>
    <row r="1139" ht="15" spans="1:3">
      <c r="A1139" s="435" t="s">
        <v>5384</v>
      </c>
      <c r="B1139" s="32" t="s">
        <v>5385</v>
      </c>
      <c r="C1139" t="s">
        <v>3263</v>
      </c>
    </row>
    <row r="1140" ht="15" spans="1:3">
      <c r="A1140" s="435" t="s">
        <v>5386</v>
      </c>
      <c r="B1140" s="32" t="s">
        <v>5387</v>
      </c>
      <c r="C1140" t="s">
        <v>3332</v>
      </c>
    </row>
    <row r="1141" ht="15" spans="1:3">
      <c r="A1141" s="435" t="s">
        <v>5388</v>
      </c>
      <c r="B1141" s="32" t="s">
        <v>5389</v>
      </c>
      <c r="C1141" t="s">
        <v>3263</v>
      </c>
    </row>
    <row r="1142" ht="15" spans="1:3">
      <c r="A1142" s="435" t="s">
        <v>5390</v>
      </c>
      <c r="B1142" s="32" t="s">
        <v>5391</v>
      </c>
      <c r="C1142" t="s">
        <v>3263</v>
      </c>
    </row>
    <row r="1143" ht="15" spans="1:3">
      <c r="A1143" s="435" t="s">
        <v>5392</v>
      </c>
      <c r="B1143" s="32" t="s">
        <v>5393</v>
      </c>
      <c r="C1143" t="s">
        <v>3263</v>
      </c>
    </row>
    <row r="1144" ht="15" spans="1:3">
      <c r="A1144" s="435" t="s">
        <v>5394</v>
      </c>
      <c r="B1144" s="32" t="s">
        <v>5395</v>
      </c>
      <c r="C1144" t="s">
        <v>3263</v>
      </c>
    </row>
    <row r="1145" ht="15" spans="1:3">
      <c r="A1145" s="435" t="s">
        <v>5396</v>
      </c>
      <c r="B1145" s="32" t="s">
        <v>5397</v>
      </c>
      <c r="C1145" t="s">
        <v>3263</v>
      </c>
    </row>
    <row r="1146" ht="15" spans="1:3">
      <c r="A1146" s="435" t="s">
        <v>5398</v>
      </c>
      <c r="B1146" s="32" t="s">
        <v>5399</v>
      </c>
      <c r="C1146" t="s">
        <v>3263</v>
      </c>
    </row>
    <row r="1147" ht="15" spans="1:3">
      <c r="A1147" s="435" t="s">
        <v>5400</v>
      </c>
      <c r="B1147" s="32" t="s">
        <v>5401</v>
      </c>
      <c r="C1147" t="s">
        <v>3263</v>
      </c>
    </row>
    <row r="1148" ht="15" spans="1:3">
      <c r="A1148" s="435" t="s">
        <v>5402</v>
      </c>
      <c r="B1148" s="32" t="s">
        <v>5403</v>
      </c>
      <c r="C1148" t="s">
        <v>3332</v>
      </c>
    </row>
    <row r="1149" ht="15" spans="1:3">
      <c r="A1149" s="435" t="s">
        <v>5404</v>
      </c>
      <c r="B1149" s="32" t="s">
        <v>5405</v>
      </c>
      <c r="C1149" t="s">
        <v>3263</v>
      </c>
    </row>
    <row r="1150" ht="15" spans="1:3">
      <c r="A1150" s="435" t="s">
        <v>5406</v>
      </c>
      <c r="B1150" s="32" t="s">
        <v>5407</v>
      </c>
      <c r="C1150" t="s">
        <v>3263</v>
      </c>
    </row>
    <row r="1151" ht="15" spans="1:3">
      <c r="A1151" s="435" t="s">
        <v>5408</v>
      </c>
      <c r="B1151" s="32" t="s">
        <v>5409</v>
      </c>
      <c r="C1151" t="s">
        <v>3263</v>
      </c>
    </row>
    <row r="1152" ht="15" spans="1:3">
      <c r="A1152" s="435" t="s">
        <v>5410</v>
      </c>
      <c r="B1152" s="32" t="s">
        <v>5411</v>
      </c>
      <c r="C1152" t="s">
        <v>3263</v>
      </c>
    </row>
    <row r="1153" ht="15" spans="1:3">
      <c r="A1153" s="435" t="s">
        <v>5412</v>
      </c>
      <c r="B1153" s="32" t="s">
        <v>5413</v>
      </c>
      <c r="C1153" t="s">
        <v>3263</v>
      </c>
    </row>
    <row r="1154" ht="15" spans="1:3">
      <c r="A1154" s="435" t="s">
        <v>5414</v>
      </c>
      <c r="B1154" s="32" t="s">
        <v>5415</v>
      </c>
      <c r="C1154" t="s">
        <v>3263</v>
      </c>
    </row>
    <row r="1155" ht="15" spans="1:3">
      <c r="A1155" s="435" t="s">
        <v>5416</v>
      </c>
      <c r="B1155" s="32" t="s">
        <v>5417</v>
      </c>
      <c r="C1155" t="s">
        <v>3263</v>
      </c>
    </row>
    <row r="1156" ht="15" spans="1:3">
      <c r="A1156" s="435" t="s">
        <v>5418</v>
      </c>
      <c r="B1156" s="32" t="s">
        <v>5419</v>
      </c>
      <c r="C1156" t="s">
        <v>3263</v>
      </c>
    </row>
    <row r="1157" ht="15" spans="1:3">
      <c r="A1157" s="435" t="s">
        <v>5420</v>
      </c>
      <c r="B1157" s="32" t="s">
        <v>5421</v>
      </c>
      <c r="C1157" t="s">
        <v>3332</v>
      </c>
    </row>
    <row r="1158" ht="15" spans="1:3">
      <c r="A1158" s="435" t="s">
        <v>5422</v>
      </c>
      <c r="B1158" s="32" t="s">
        <v>5423</v>
      </c>
      <c r="C1158" t="s">
        <v>3263</v>
      </c>
    </row>
    <row r="1159" ht="15" spans="1:3">
      <c r="A1159" s="435" t="s">
        <v>5424</v>
      </c>
      <c r="B1159" s="32" t="s">
        <v>5425</v>
      </c>
      <c r="C1159" t="s">
        <v>3263</v>
      </c>
    </row>
    <row r="1160" ht="15" spans="1:3">
      <c r="A1160" s="435" t="s">
        <v>5426</v>
      </c>
      <c r="B1160" s="32" t="s">
        <v>5427</v>
      </c>
      <c r="C1160" t="s">
        <v>3263</v>
      </c>
    </row>
    <row r="1161" ht="15" spans="1:3">
      <c r="A1161" s="435" t="s">
        <v>5428</v>
      </c>
      <c r="B1161" s="32" t="s">
        <v>5429</v>
      </c>
      <c r="C1161" t="s">
        <v>3263</v>
      </c>
    </row>
    <row r="1162" ht="15" spans="1:3">
      <c r="A1162" s="435" t="s">
        <v>5430</v>
      </c>
      <c r="B1162" s="32" t="s">
        <v>5431</v>
      </c>
      <c r="C1162" t="s">
        <v>3263</v>
      </c>
    </row>
    <row r="1163" ht="15" spans="1:3">
      <c r="A1163" s="435" t="s">
        <v>5432</v>
      </c>
      <c r="B1163" s="32" t="s">
        <v>5433</v>
      </c>
      <c r="C1163" t="s">
        <v>3263</v>
      </c>
    </row>
    <row r="1164" ht="15" spans="1:3">
      <c r="A1164" s="435" t="s">
        <v>5434</v>
      </c>
      <c r="B1164" s="32" t="s">
        <v>5435</v>
      </c>
      <c r="C1164" t="s">
        <v>3263</v>
      </c>
    </row>
    <row r="1165" ht="15" spans="1:3">
      <c r="A1165" s="435" t="s">
        <v>5436</v>
      </c>
      <c r="B1165" s="32" t="s">
        <v>5437</v>
      </c>
      <c r="C1165" t="s">
        <v>3263</v>
      </c>
    </row>
    <row r="1166" ht="15" spans="1:3">
      <c r="A1166" s="435" t="s">
        <v>5438</v>
      </c>
      <c r="B1166" s="32" t="s">
        <v>5439</v>
      </c>
      <c r="C1166" t="s">
        <v>3332</v>
      </c>
    </row>
    <row r="1167" ht="15" spans="1:3">
      <c r="A1167" s="435" t="s">
        <v>5440</v>
      </c>
      <c r="B1167" s="32" t="s">
        <v>5441</v>
      </c>
      <c r="C1167" t="s">
        <v>3263</v>
      </c>
    </row>
    <row r="1168" ht="15" spans="1:3">
      <c r="A1168" s="435" t="s">
        <v>5442</v>
      </c>
      <c r="B1168" s="32" t="s">
        <v>5443</v>
      </c>
      <c r="C1168" t="s">
        <v>3263</v>
      </c>
    </row>
    <row r="1169" ht="15" spans="1:3">
      <c r="A1169" s="435" t="s">
        <v>5444</v>
      </c>
      <c r="B1169" s="32" t="s">
        <v>5445</v>
      </c>
      <c r="C1169" t="s">
        <v>3263</v>
      </c>
    </row>
    <row r="1170" ht="15" spans="1:3">
      <c r="A1170" s="435" t="s">
        <v>5446</v>
      </c>
      <c r="B1170" s="32" t="s">
        <v>5447</v>
      </c>
      <c r="C1170" t="s">
        <v>3263</v>
      </c>
    </row>
    <row r="1171" ht="15" spans="1:3">
      <c r="A1171" s="435" t="s">
        <v>5448</v>
      </c>
      <c r="B1171" s="32" t="s">
        <v>5449</v>
      </c>
      <c r="C1171" t="s">
        <v>3263</v>
      </c>
    </row>
    <row r="1172" ht="15" spans="1:3">
      <c r="A1172" s="435" t="s">
        <v>5450</v>
      </c>
      <c r="B1172" s="32" t="s">
        <v>5451</v>
      </c>
      <c r="C1172" t="s">
        <v>3332</v>
      </c>
    </row>
    <row r="1173" ht="15" spans="1:3">
      <c r="A1173" s="435" t="s">
        <v>5452</v>
      </c>
      <c r="B1173" s="32" t="s">
        <v>5453</v>
      </c>
      <c r="C1173" t="s">
        <v>3263</v>
      </c>
    </row>
    <row r="1174" ht="15" spans="1:3">
      <c r="A1174" s="435" t="s">
        <v>5454</v>
      </c>
      <c r="B1174" s="32" t="s">
        <v>5455</v>
      </c>
      <c r="C1174" t="s">
        <v>3263</v>
      </c>
    </row>
    <row r="1175" ht="15" spans="1:3">
      <c r="A1175" s="435" t="s">
        <v>5456</v>
      </c>
      <c r="B1175" s="32" t="s">
        <v>5457</v>
      </c>
      <c r="C1175" t="s">
        <v>3263</v>
      </c>
    </row>
    <row r="1176" ht="15" spans="1:3">
      <c r="A1176" s="435" t="s">
        <v>5458</v>
      </c>
      <c r="B1176" s="32" t="s">
        <v>5459</v>
      </c>
      <c r="C1176" t="s">
        <v>3263</v>
      </c>
    </row>
    <row r="1177" ht="15" spans="1:3">
      <c r="A1177" s="435" t="s">
        <v>5460</v>
      </c>
      <c r="B1177" s="32" t="s">
        <v>5461</v>
      </c>
      <c r="C1177" t="s">
        <v>3263</v>
      </c>
    </row>
    <row r="1178" ht="15" spans="1:3">
      <c r="A1178" s="435" t="s">
        <v>5462</v>
      </c>
      <c r="B1178" s="32" t="s">
        <v>5463</v>
      </c>
      <c r="C1178" t="s">
        <v>3263</v>
      </c>
    </row>
    <row r="1179" ht="15" spans="1:3">
      <c r="A1179" s="435" t="s">
        <v>5464</v>
      </c>
      <c r="B1179" s="32" t="s">
        <v>5465</v>
      </c>
      <c r="C1179" t="s">
        <v>3263</v>
      </c>
    </row>
    <row r="1180" ht="15" spans="1:3">
      <c r="A1180" s="435" t="s">
        <v>5466</v>
      </c>
      <c r="B1180" s="32" t="s">
        <v>5467</v>
      </c>
      <c r="C1180" t="s">
        <v>3332</v>
      </c>
    </row>
    <row r="1181" ht="15" spans="1:3">
      <c r="A1181" s="435" t="s">
        <v>5468</v>
      </c>
      <c r="B1181" s="32" t="s">
        <v>5469</v>
      </c>
      <c r="C1181" t="s">
        <v>3263</v>
      </c>
    </row>
    <row r="1182" ht="15" spans="1:3">
      <c r="A1182" s="435" t="s">
        <v>5470</v>
      </c>
      <c r="B1182" s="32" t="s">
        <v>5471</v>
      </c>
      <c r="C1182" t="s">
        <v>3263</v>
      </c>
    </row>
    <row r="1183" ht="15" spans="1:3">
      <c r="A1183" s="435" t="s">
        <v>5472</v>
      </c>
      <c r="B1183" s="32" t="s">
        <v>5473</v>
      </c>
      <c r="C1183" t="s">
        <v>3263</v>
      </c>
    </row>
    <row r="1184" ht="15" spans="1:3">
      <c r="A1184" s="435" t="s">
        <v>5474</v>
      </c>
      <c r="B1184" s="32" t="s">
        <v>5475</v>
      </c>
      <c r="C1184" t="s">
        <v>3263</v>
      </c>
    </row>
    <row r="1185" ht="15" spans="1:3">
      <c r="A1185" s="435" t="s">
        <v>5476</v>
      </c>
      <c r="B1185" s="32" t="s">
        <v>5477</v>
      </c>
      <c r="C1185" t="s">
        <v>3332</v>
      </c>
    </row>
    <row r="1186" ht="15" spans="1:3">
      <c r="A1186" s="435" t="s">
        <v>5478</v>
      </c>
      <c r="B1186" s="32" t="s">
        <v>5479</v>
      </c>
      <c r="C1186" t="s">
        <v>3263</v>
      </c>
    </row>
    <row r="1187" ht="15" spans="1:3">
      <c r="A1187" s="435" t="s">
        <v>5480</v>
      </c>
      <c r="B1187" s="32" t="s">
        <v>5481</v>
      </c>
      <c r="C1187" t="s">
        <v>3263</v>
      </c>
    </row>
    <row r="1188" ht="15" spans="1:3">
      <c r="A1188" s="435" t="s">
        <v>5482</v>
      </c>
      <c r="B1188" s="32" t="s">
        <v>5483</v>
      </c>
      <c r="C1188" t="s">
        <v>3263</v>
      </c>
    </row>
    <row r="1189" ht="15" spans="1:3">
      <c r="A1189" s="435" t="s">
        <v>5484</v>
      </c>
      <c r="B1189" s="32" t="s">
        <v>5485</v>
      </c>
      <c r="C1189" t="s">
        <v>3263</v>
      </c>
    </row>
    <row r="1190" ht="15" spans="1:3">
      <c r="A1190" s="435" t="s">
        <v>5486</v>
      </c>
      <c r="B1190" s="32" t="s">
        <v>5487</v>
      </c>
      <c r="C1190" t="s">
        <v>3332</v>
      </c>
    </row>
    <row r="1191" ht="15" spans="1:3">
      <c r="A1191" s="435" t="s">
        <v>5488</v>
      </c>
      <c r="B1191" s="32" t="s">
        <v>5489</v>
      </c>
      <c r="C1191" t="s">
        <v>3263</v>
      </c>
    </row>
    <row r="1192" ht="15" spans="1:3">
      <c r="A1192" s="435" t="s">
        <v>5490</v>
      </c>
      <c r="B1192" s="32" t="s">
        <v>5491</v>
      </c>
      <c r="C1192" t="s">
        <v>3263</v>
      </c>
    </row>
    <row r="1193" ht="15" spans="1:3">
      <c r="A1193" s="435" t="s">
        <v>5492</v>
      </c>
      <c r="B1193" s="32" t="s">
        <v>5493</v>
      </c>
      <c r="C1193" t="s">
        <v>3263</v>
      </c>
    </row>
    <row r="1194" ht="15" spans="1:3">
      <c r="A1194" s="435" t="s">
        <v>5494</v>
      </c>
      <c r="B1194" s="32" t="s">
        <v>5495</v>
      </c>
      <c r="C1194" t="s">
        <v>3263</v>
      </c>
    </row>
    <row r="1195" ht="15" spans="1:3">
      <c r="A1195" s="435" t="s">
        <v>5496</v>
      </c>
      <c r="B1195" s="32" t="s">
        <v>5497</v>
      </c>
      <c r="C1195" t="s">
        <v>3263</v>
      </c>
    </row>
    <row r="1196" ht="15" spans="1:3">
      <c r="A1196" s="435" t="s">
        <v>5498</v>
      </c>
      <c r="B1196" s="32" t="s">
        <v>5499</v>
      </c>
      <c r="C1196" t="s">
        <v>3263</v>
      </c>
    </row>
    <row r="1197" ht="15" spans="1:3">
      <c r="A1197" s="435" t="s">
        <v>5500</v>
      </c>
      <c r="B1197" s="32" t="s">
        <v>5501</v>
      </c>
      <c r="C1197" t="s">
        <v>3263</v>
      </c>
    </row>
    <row r="1198" ht="15" spans="1:3">
      <c r="A1198" s="435" t="s">
        <v>5502</v>
      </c>
      <c r="B1198" s="32" t="s">
        <v>5503</v>
      </c>
      <c r="C1198" t="s">
        <v>13</v>
      </c>
    </row>
    <row r="1199" ht="15" spans="1:3">
      <c r="A1199" s="435" t="s">
        <v>5504</v>
      </c>
      <c r="B1199" s="32" t="s">
        <v>5505</v>
      </c>
      <c r="C1199" t="s">
        <v>3332</v>
      </c>
    </row>
    <row r="1200" ht="15" spans="1:3">
      <c r="A1200" s="435" t="s">
        <v>5506</v>
      </c>
      <c r="B1200" s="32" t="s">
        <v>4854</v>
      </c>
      <c r="C1200" t="s">
        <v>3263</v>
      </c>
    </row>
    <row r="1201" ht="15" spans="1:3">
      <c r="A1201" s="435" t="s">
        <v>5507</v>
      </c>
      <c r="B1201" s="32" t="s">
        <v>5508</v>
      </c>
      <c r="C1201" t="s">
        <v>3263</v>
      </c>
    </row>
    <row r="1202" ht="15" spans="1:3">
      <c r="A1202" s="435" t="s">
        <v>5509</v>
      </c>
      <c r="B1202" s="32" t="s">
        <v>5510</v>
      </c>
      <c r="C1202" t="s">
        <v>3263</v>
      </c>
    </row>
    <row r="1203" ht="15" spans="1:3">
      <c r="A1203" s="435" t="s">
        <v>5511</v>
      </c>
      <c r="B1203" s="32" t="s">
        <v>5512</v>
      </c>
      <c r="C1203" t="s">
        <v>3263</v>
      </c>
    </row>
    <row r="1204" ht="15" spans="1:3">
      <c r="A1204" s="435" t="s">
        <v>5513</v>
      </c>
      <c r="B1204" s="32" t="s">
        <v>5514</v>
      </c>
      <c r="C1204" t="s">
        <v>3263</v>
      </c>
    </row>
    <row r="1205" ht="15" spans="1:3">
      <c r="A1205" s="435" t="s">
        <v>5515</v>
      </c>
      <c r="B1205" s="32" t="s">
        <v>5516</v>
      </c>
      <c r="C1205" t="s">
        <v>3263</v>
      </c>
    </row>
    <row r="1206" ht="15" spans="1:3">
      <c r="A1206" s="435" t="s">
        <v>5517</v>
      </c>
      <c r="B1206" s="32" t="s">
        <v>5518</v>
      </c>
      <c r="C1206" t="s">
        <v>3263</v>
      </c>
    </row>
    <row r="1207" ht="15" spans="1:3">
      <c r="A1207" s="435" t="s">
        <v>5519</v>
      </c>
      <c r="B1207" s="32" t="s">
        <v>5520</v>
      </c>
      <c r="C1207" t="s">
        <v>3263</v>
      </c>
    </row>
    <row r="1208" ht="15" spans="1:3">
      <c r="A1208" s="435" t="s">
        <v>5521</v>
      </c>
      <c r="B1208" s="32" t="s">
        <v>5522</v>
      </c>
      <c r="C1208" t="s">
        <v>3263</v>
      </c>
    </row>
    <row r="1209" ht="15" spans="1:3">
      <c r="A1209" s="435" t="s">
        <v>5523</v>
      </c>
      <c r="B1209" s="32" t="s">
        <v>5524</v>
      </c>
      <c r="C1209" t="s">
        <v>3263</v>
      </c>
    </row>
    <row r="1210" ht="15" spans="1:3">
      <c r="A1210" s="435" t="s">
        <v>5525</v>
      </c>
      <c r="B1210" s="32" t="s">
        <v>5526</v>
      </c>
      <c r="C1210" t="s">
        <v>3263</v>
      </c>
    </row>
    <row r="1211" ht="15" spans="1:3">
      <c r="A1211" s="435" t="s">
        <v>5527</v>
      </c>
      <c r="B1211" s="32" t="s">
        <v>5528</v>
      </c>
      <c r="C1211" t="s">
        <v>3263</v>
      </c>
    </row>
    <row r="1212" ht="15" spans="1:3">
      <c r="A1212" s="435" t="s">
        <v>5529</v>
      </c>
      <c r="B1212" s="32" t="s">
        <v>5530</v>
      </c>
      <c r="C1212" t="s">
        <v>3263</v>
      </c>
    </row>
    <row r="1213" ht="15" spans="1:3">
      <c r="A1213" s="435" t="s">
        <v>5531</v>
      </c>
      <c r="B1213" s="32" t="s">
        <v>5532</v>
      </c>
      <c r="C1213" t="s">
        <v>3332</v>
      </c>
    </row>
    <row r="1214" ht="15" spans="1:3">
      <c r="A1214" s="435" t="s">
        <v>5533</v>
      </c>
      <c r="B1214" s="32" t="s">
        <v>5534</v>
      </c>
      <c r="C1214" t="s">
        <v>3263</v>
      </c>
    </row>
    <row r="1215" ht="15" spans="1:3">
      <c r="A1215" s="435" t="s">
        <v>5535</v>
      </c>
      <c r="B1215" s="32" t="s">
        <v>5536</v>
      </c>
      <c r="C1215" t="s">
        <v>3263</v>
      </c>
    </row>
    <row r="1216" ht="15" spans="1:3">
      <c r="A1216" s="435" t="s">
        <v>5537</v>
      </c>
      <c r="B1216" s="32" t="s">
        <v>5538</v>
      </c>
      <c r="C1216" t="s">
        <v>3263</v>
      </c>
    </row>
    <row r="1217" ht="15" spans="1:3">
      <c r="A1217" s="435" t="s">
        <v>5539</v>
      </c>
      <c r="B1217" s="32" t="s">
        <v>5540</v>
      </c>
      <c r="C1217" t="s">
        <v>3263</v>
      </c>
    </row>
    <row r="1218" ht="15" spans="1:3">
      <c r="A1218" s="435" t="s">
        <v>5541</v>
      </c>
      <c r="B1218" s="32" t="s">
        <v>5542</v>
      </c>
      <c r="C1218" t="s">
        <v>3263</v>
      </c>
    </row>
    <row r="1219" ht="15" spans="1:3">
      <c r="A1219" s="435" t="s">
        <v>5543</v>
      </c>
      <c r="B1219" s="32" t="s">
        <v>5544</v>
      </c>
      <c r="C1219" t="s">
        <v>3263</v>
      </c>
    </row>
    <row r="1220" ht="15" spans="1:3">
      <c r="A1220" s="435" t="s">
        <v>5545</v>
      </c>
      <c r="B1220" s="32" t="s">
        <v>5546</v>
      </c>
      <c r="C1220" t="s">
        <v>3332</v>
      </c>
    </row>
    <row r="1221" ht="15" spans="1:3">
      <c r="A1221" s="435" t="s">
        <v>5547</v>
      </c>
      <c r="B1221" s="32" t="s">
        <v>5548</v>
      </c>
      <c r="C1221" t="s">
        <v>3263</v>
      </c>
    </row>
    <row r="1222" ht="15" spans="1:3">
      <c r="A1222" s="435" t="s">
        <v>5549</v>
      </c>
      <c r="B1222" s="32" t="s">
        <v>5550</v>
      </c>
      <c r="C1222" t="s">
        <v>3263</v>
      </c>
    </row>
    <row r="1223" ht="15" spans="1:3">
      <c r="A1223" s="435" t="s">
        <v>5551</v>
      </c>
      <c r="B1223" s="32" t="s">
        <v>5552</v>
      </c>
      <c r="C1223" t="s">
        <v>3263</v>
      </c>
    </row>
    <row r="1224" ht="15" spans="1:3">
      <c r="A1224" s="435" t="s">
        <v>5553</v>
      </c>
      <c r="B1224" s="32" t="s">
        <v>5554</v>
      </c>
      <c r="C1224" t="s">
        <v>3263</v>
      </c>
    </row>
    <row r="1225" ht="15" spans="1:3">
      <c r="A1225" s="435" t="s">
        <v>5555</v>
      </c>
      <c r="B1225" s="32" t="s">
        <v>5556</v>
      </c>
      <c r="C1225" t="s">
        <v>3263</v>
      </c>
    </row>
    <row r="1226" ht="15" spans="1:3">
      <c r="A1226" s="435" t="s">
        <v>5557</v>
      </c>
      <c r="B1226" s="32" t="s">
        <v>5558</v>
      </c>
      <c r="C1226" t="s">
        <v>3332</v>
      </c>
    </row>
    <row r="1227" ht="15" spans="1:3">
      <c r="A1227" s="435" t="s">
        <v>5559</v>
      </c>
      <c r="B1227" s="32" t="s">
        <v>5560</v>
      </c>
      <c r="C1227" t="s">
        <v>3263</v>
      </c>
    </row>
    <row r="1228" ht="15" spans="1:3">
      <c r="A1228" s="435" t="s">
        <v>5561</v>
      </c>
      <c r="B1228" s="32" t="s">
        <v>5562</v>
      </c>
      <c r="C1228" t="s">
        <v>3263</v>
      </c>
    </row>
    <row r="1229" ht="15" spans="1:3">
      <c r="A1229" s="435" t="s">
        <v>5563</v>
      </c>
      <c r="B1229" s="32" t="s">
        <v>5564</v>
      </c>
      <c r="C1229" t="s">
        <v>3263</v>
      </c>
    </row>
    <row r="1230" ht="15" spans="1:3">
      <c r="A1230" s="435" t="s">
        <v>5565</v>
      </c>
      <c r="B1230" s="32" t="s">
        <v>5566</v>
      </c>
      <c r="C1230" t="s">
        <v>3263</v>
      </c>
    </row>
    <row r="1231" ht="15" spans="1:3">
      <c r="A1231" s="435" t="s">
        <v>5567</v>
      </c>
      <c r="B1231" s="32" t="s">
        <v>5568</v>
      </c>
      <c r="C1231" t="s">
        <v>3263</v>
      </c>
    </row>
    <row r="1232" ht="15" spans="1:3">
      <c r="A1232" s="435" t="s">
        <v>5569</v>
      </c>
      <c r="B1232" s="32" t="s">
        <v>5570</v>
      </c>
      <c r="C1232" t="s">
        <v>3263</v>
      </c>
    </row>
    <row r="1233" ht="15" spans="1:3">
      <c r="A1233" s="435" t="s">
        <v>5571</v>
      </c>
      <c r="B1233" s="32" t="s">
        <v>5572</v>
      </c>
      <c r="C1233" t="s">
        <v>3263</v>
      </c>
    </row>
    <row r="1234" ht="15" spans="1:3">
      <c r="A1234" s="435" t="s">
        <v>5573</v>
      </c>
      <c r="B1234" s="32" t="s">
        <v>5574</v>
      </c>
      <c r="C1234" t="s">
        <v>3263</v>
      </c>
    </row>
    <row r="1235" ht="15" spans="1:3">
      <c r="A1235" s="435" t="s">
        <v>5575</v>
      </c>
      <c r="B1235" s="32" t="s">
        <v>5576</v>
      </c>
      <c r="C1235" t="s">
        <v>3263</v>
      </c>
    </row>
    <row r="1236" ht="15" spans="1:3">
      <c r="A1236" s="435" t="s">
        <v>5577</v>
      </c>
      <c r="B1236" s="32" t="s">
        <v>5578</v>
      </c>
      <c r="C1236" t="s">
        <v>3263</v>
      </c>
    </row>
    <row r="1237" ht="15" spans="1:3">
      <c r="A1237" s="435" t="s">
        <v>5579</v>
      </c>
      <c r="B1237" s="32" t="s">
        <v>5580</v>
      </c>
      <c r="C1237" t="s">
        <v>3263</v>
      </c>
    </row>
    <row r="1238" ht="15" spans="1:3">
      <c r="A1238" s="435" t="s">
        <v>5581</v>
      </c>
      <c r="B1238" s="32" t="s">
        <v>5582</v>
      </c>
      <c r="C1238" t="s">
        <v>3332</v>
      </c>
    </row>
    <row r="1239" ht="15" spans="1:3">
      <c r="A1239" s="435" t="s">
        <v>5583</v>
      </c>
      <c r="B1239" s="32" t="s">
        <v>5584</v>
      </c>
      <c r="C1239" t="s">
        <v>3263</v>
      </c>
    </row>
    <row r="1240" ht="15" spans="1:3">
      <c r="A1240" s="435" t="s">
        <v>5585</v>
      </c>
      <c r="B1240" s="32" t="s">
        <v>5586</v>
      </c>
      <c r="C1240" t="s">
        <v>3263</v>
      </c>
    </row>
    <row r="1241" ht="15" spans="1:3">
      <c r="A1241" s="435" t="s">
        <v>5587</v>
      </c>
      <c r="B1241" s="32" t="s">
        <v>5588</v>
      </c>
      <c r="C1241" t="s">
        <v>3263</v>
      </c>
    </row>
    <row r="1242" ht="15" spans="1:3">
      <c r="A1242" s="435" t="s">
        <v>5589</v>
      </c>
      <c r="B1242" s="32" t="s">
        <v>5590</v>
      </c>
      <c r="C1242" t="s">
        <v>3263</v>
      </c>
    </row>
    <row r="1243" ht="15" spans="1:3">
      <c r="A1243" s="435" t="s">
        <v>5591</v>
      </c>
      <c r="B1243" s="32" t="s">
        <v>5592</v>
      </c>
      <c r="C1243" t="s">
        <v>3263</v>
      </c>
    </row>
    <row r="1244" ht="15" spans="1:3">
      <c r="A1244" s="435" t="s">
        <v>5593</v>
      </c>
      <c r="B1244" s="32" t="s">
        <v>5594</v>
      </c>
      <c r="C1244" t="s">
        <v>3263</v>
      </c>
    </row>
    <row r="1245" ht="15" spans="1:3">
      <c r="A1245" s="435" t="s">
        <v>5595</v>
      </c>
      <c r="B1245" s="32" t="s">
        <v>5596</v>
      </c>
      <c r="C1245" t="s">
        <v>3263</v>
      </c>
    </row>
    <row r="1246" ht="15" spans="1:3">
      <c r="A1246" s="435" t="s">
        <v>5597</v>
      </c>
      <c r="B1246" s="32" t="s">
        <v>5598</v>
      </c>
      <c r="C1246" t="s">
        <v>3263</v>
      </c>
    </row>
    <row r="1247" ht="15" spans="1:3">
      <c r="A1247" s="435" t="s">
        <v>5599</v>
      </c>
      <c r="B1247" s="32" t="s">
        <v>5600</v>
      </c>
      <c r="C1247" t="s">
        <v>3263</v>
      </c>
    </row>
    <row r="1248" ht="15" spans="1:3">
      <c r="A1248" s="435" t="s">
        <v>5601</v>
      </c>
      <c r="B1248" s="32" t="s">
        <v>5602</v>
      </c>
      <c r="C1248" t="s">
        <v>3263</v>
      </c>
    </row>
    <row r="1249" ht="15" spans="1:3">
      <c r="A1249" s="435" t="s">
        <v>5603</v>
      </c>
      <c r="B1249" s="32" t="s">
        <v>5604</v>
      </c>
      <c r="C1249" t="s">
        <v>3263</v>
      </c>
    </row>
    <row r="1250" ht="15" spans="1:3">
      <c r="A1250" s="435" t="s">
        <v>5605</v>
      </c>
      <c r="B1250" s="32" t="s">
        <v>5606</v>
      </c>
      <c r="C1250" t="s">
        <v>3263</v>
      </c>
    </row>
    <row r="1251" ht="15" spans="1:3">
      <c r="A1251" s="435" t="s">
        <v>5607</v>
      </c>
      <c r="B1251" s="32" t="s">
        <v>5608</v>
      </c>
      <c r="C1251" t="s">
        <v>3332</v>
      </c>
    </row>
    <row r="1252" ht="15" spans="1:3">
      <c r="A1252" s="435" t="s">
        <v>5609</v>
      </c>
      <c r="B1252" s="32" t="s">
        <v>5610</v>
      </c>
      <c r="C1252" t="s">
        <v>3263</v>
      </c>
    </row>
    <row r="1253" ht="15" spans="1:3">
      <c r="A1253" s="435" t="s">
        <v>5611</v>
      </c>
      <c r="B1253" s="32" t="s">
        <v>5612</v>
      </c>
      <c r="C1253" t="s">
        <v>3263</v>
      </c>
    </row>
    <row r="1254" ht="15" spans="1:3">
      <c r="A1254" s="435" t="s">
        <v>5613</v>
      </c>
      <c r="B1254" s="32" t="s">
        <v>5614</v>
      </c>
      <c r="C1254" t="s">
        <v>3263</v>
      </c>
    </row>
    <row r="1255" ht="15" spans="1:3">
      <c r="A1255" s="435" t="s">
        <v>5615</v>
      </c>
      <c r="B1255" s="32" t="s">
        <v>5616</v>
      </c>
      <c r="C1255" t="s">
        <v>3263</v>
      </c>
    </row>
    <row r="1256" ht="15" spans="1:3">
      <c r="A1256" s="435" t="s">
        <v>5617</v>
      </c>
      <c r="B1256" s="32" t="s">
        <v>5618</v>
      </c>
      <c r="C1256" t="s">
        <v>3263</v>
      </c>
    </row>
    <row r="1257" ht="15" spans="1:3">
      <c r="A1257" s="435" t="s">
        <v>5619</v>
      </c>
      <c r="B1257" s="32" t="s">
        <v>5620</v>
      </c>
      <c r="C1257" t="s">
        <v>3263</v>
      </c>
    </row>
    <row r="1258" ht="15" spans="1:3">
      <c r="A1258" s="435" t="s">
        <v>5621</v>
      </c>
      <c r="B1258" s="32" t="s">
        <v>5622</v>
      </c>
      <c r="C1258" t="s">
        <v>3263</v>
      </c>
    </row>
    <row r="1259" ht="15" spans="1:3">
      <c r="A1259" s="435" t="s">
        <v>5623</v>
      </c>
      <c r="B1259" s="32" t="s">
        <v>5624</v>
      </c>
      <c r="C1259" t="s">
        <v>3263</v>
      </c>
    </row>
    <row r="1260" ht="15" spans="1:3">
      <c r="A1260" s="435" t="s">
        <v>5625</v>
      </c>
      <c r="B1260" s="32" t="s">
        <v>5626</v>
      </c>
      <c r="C1260" t="s">
        <v>3263</v>
      </c>
    </row>
    <row r="1261" ht="15" spans="1:3">
      <c r="A1261" s="435" t="s">
        <v>5627</v>
      </c>
      <c r="B1261" s="32" t="s">
        <v>5628</v>
      </c>
      <c r="C1261" t="s">
        <v>3263</v>
      </c>
    </row>
    <row r="1262" ht="15" spans="1:3">
      <c r="A1262" s="435" t="s">
        <v>5629</v>
      </c>
      <c r="B1262" s="32" t="s">
        <v>5630</v>
      </c>
      <c r="C1262" t="s">
        <v>3263</v>
      </c>
    </row>
    <row r="1263" ht="15" spans="1:3">
      <c r="A1263" s="435" t="s">
        <v>5631</v>
      </c>
      <c r="B1263" s="32" t="s">
        <v>5632</v>
      </c>
      <c r="C1263" t="s">
        <v>3332</v>
      </c>
    </row>
    <row r="1264" ht="15" spans="1:3">
      <c r="A1264" s="435" t="s">
        <v>5633</v>
      </c>
      <c r="B1264" s="32" t="s">
        <v>5634</v>
      </c>
      <c r="C1264" t="s">
        <v>3263</v>
      </c>
    </row>
    <row r="1265" ht="15" spans="1:3">
      <c r="A1265" s="435" t="s">
        <v>5635</v>
      </c>
      <c r="B1265" s="32" t="s">
        <v>5636</v>
      </c>
      <c r="C1265" t="s">
        <v>3263</v>
      </c>
    </row>
    <row r="1266" ht="15" spans="1:3">
      <c r="A1266" s="435" t="s">
        <v>5637</v>
      </c>
      <c r="B1266" s="32" t="s">
        <v>5638</v>
      </c>
      <c r="C1266" t="s">
        <v>3263</v>
      </c>
    </row>
    <row r="1267" ht="15" spans="1:3">
      <c r="A1267" s="435" t="s">
        <v>5639</v>
      </c>
      <c r="B1267" s="32" t="s">
        <v>5640</v>
      </c>
      <c r="C1267" t="s">
        <v>3263</v>
      </c>
    </row>
    <row r="1268" ht="15" spans="1:3">
      <c r="A1268" s="435" t="s">
        <v>5641</v>
      </c>
      <c r="B1268" s="32" t="s">
        <v>5642</v>
      </c>
      <c r="C1268" t="s">
        <v>3263</v>
      </c>
    </row>
    <row r="1269" ht="15" spans="1:3">
      <c r="A1269" s="435" t="s">
        <v>5643</v>
      </c>
      <c r="B1269" s="32" t="s">
        <v>5644</v>
      </c>
      <c r="C1269" t="s">
        <v>3263</v>
      </c>
    </row>
    <row r="1270" ht="15" spans="1:3">
      <c r="A1270" s="435" t="s">
        <v>5645</v>
      </c>
      <c r="B1270" s="32" t="s">
        <v>5646</v>
      </c>
      <c r="C1270" t="s">
        <v>3263</v>
      </c>
    </row>
    <row r="1271" ht="15" spans="1:3">
      <c r="A1271" s="435" t="s">
        <v>5647</v>
      </c>
      <c r="B1271" s="32" t="s">
        <v>5648</v>
      </c>
      <c r="C1271" t="s">
        <v>3263</v>
      </c>
    </row>
    <row r="1272" ht="15" spans="1:3">
      <c r="A1272" s="435" t="s">
        <v>5649</v>
      </c>
      <c r="B1272" s="32" t="s">
        <v>5650</v>
      </c>
      <c r="C1272" t="s">
        <v>3263</v>
      </c>
    </row>
    <row r="1273" ht="15" spans="1:3">
      <c r="A1273" s="435" t="s">
        <v>5651</v>
      </c>
      <c r="B1273" s="32" t="s">
        <v>5652</v>
      </c>
      <c r="C1273" t="s">
        <v>3263</v>
      </c>
    </row>
    <row r="1274" ht="15" spans="1:3">
      <c r="A1274" s="435" t="s">
        <v>5653</v>
      </c>
      <c r="B1274" s="32" t="s">
        <v>5654</v>
      </c>
      <c r="C1274" t="s">
        <v>3332</v>
      </c>
    </row>
    <row r="1275" ht="15" spans="1:3">
      <c r="A1275" s="435" t="s">
        <v>5655</v>
      </c>
      <c r="B1275" s="32" t="s">
        <v>5656</v>
      </c>
      <c r="C1275" t="s">
        <v>3263</v>
      </c>
    </row>
    <row r="1276" ht="15" spans="1:3">
      <c r="A1276" s="435" t="s">
        <v>5657</v>
      </c>
      <c r="B1276" s="32" t="s">
        <v>5658</v>
      </c>
      <c r="C1276" t="s">
        <v>3263</v>
      </c>
    </row>
    <row r="1277" ht="15" spans="1:3">
      <c r="A1277" s="435" t="s">
        <v>5659</v>
      </c>
      <c r="B1277" s="32" t="s">
        <v>5660</v>
      </c>
      <c r="C1277" t="s">
        <v>3263</v>
      </c>
    </row>
    <row r="1278" ht="15" spans="1:3">
      <c r="A1278" s="435" t="s">
        <v>5661</v>
      </c>
      <c r="B1278" s="32" t="s">
        <v>5662</v>
      </c>
      <c r="C1278" t="s">
        <v>3263</v>
      </c>
    </row>
    <row r="1279" ht="15" spans="1:3">
      <c r="A1279" s="435" t="s">
        <v>5663</v>
      </c>
      <c r="B1279" s="32" t="s">
        <v>5664</v>
      </c>
      <c r="C1279" t="s">
        <v>3263</v>
      </c>
    </row>
    <row r="1280" ht="15" spans="1:3">
      <c r="A1280" s="435" t="s">
        <v>5665</v>
      </c>
      <c r="B1280" s="32" t="s">
        <v>5666</v>
      </c>
      <c r="C1280" t="s">
        <v>3263</v>
      </c>
    </row>
    <row r="1281" ht="15" spans="1:3">
      <c r="A1281" s="435" t="s">
        <v>5667</v>
      </c>
      <c r="B1281" s="32" t="s">
        <v>5668</v>
      </c>
      <c r="C1281" t="s">
        <v>3263</v>
      </c>
    </row>
    <row r="1282" ht="15" spans="1:3">
      <c r="A1282" s="435" t="s">
        <v>5669</v>
      </c>
      <c r="B1282" s="32" t="s">
        <v>5670</v>
      </c>
      <c r="C1282" t="s">
        <v>3332</v>
      </c>
    </row>
    <row r="1283" ht="15" spans="1:3">
      <c r="A1283" s="435" t="s">
        <v>5671</v>
      </c>
      <c r="B1283" s="32" t="s">
        <v>5672</v>
      </c>
      <c r="C1283" t="s">
        <v>3263</v>
      </c>
    </row>
    <row r="1284" ht="15" spans="1:3">
      <c r="A1284" s="435" t="s">
        <v>5673</v>
      </c>
      <c r="B1284" s="32" t="s">
        <v>5674</v>
      </c>
      <c r="C1284" t="s">
        <v>3263</v>
      </c>
    </row>
    <row r="1285" ht="15" spans="1:3">
      <c r="A1285" s="435" t="s">
        <v>5675</v>
      </c>
      <c r="B1285" s="32" t="s">
        <v>5676</v>
      </c>
      <c r="C1285" t="s">
        <v>3263</v>
      </c>
    </row>
    <row r="1286" ht="15" spans="1:3">
      <c r="A1286" s="435" t="s">
        <v>5677</v>
      </c>
      <c r="B1286" s="32" t="s">
        <v>5678</v>
      </c>
      <c r="C1286" t="s">
        <v>3263</v>
      </c>
    </row>
    <row r="1287" ht="15" spans="1:3">
      <c r="A1287" s="435" t="s">
        <v>5679</v>
      </c>
      <c r="B1287" s="32" t="s">
        <v>5680</v>
      </c>
      <c r="C1287" t="s">
        <v>3263</v>
      </c>
    </row>
    <row r="1288" ht="15" spans="1:3">
      <c r="A1288" s="435" t="s">
        <v>5681</v>
      </c>
      <c r="B1288" s="32" t="s">
        <v>5682</v>
      </c>
      <c r="C1288" t="s">
        <v>3263</v>
      </c>
    </row>
    <row r="1289" ht="15" spans="1:3">
      <c r="A1289" s="435" t="s">
        <v>5683</v>
      </c>
      <c r="B1289" s="32" t="s">
        <v>5684</v>
      </c>
      <c r="C1289" t="s">
        <v>3263</v>
      </c>
    </row>
    <row r="1290" ht="15" spans="1:3">
      <c r="A1290" s="435" t="s">
        <v>5685</v>
      </c>
      <c r="B1290" s="32" t="s">
        <v>5686</v>
      </c>
      <c r="C1290" t="s">
        <v>3263</v>
      </c>
    </row>
    <row r="1291" ht="15" spans="1:3">
      <c r="A1291" s="435" t="s">
        <v>5687</v>
      </c>
      <c r="B1291" s="32" t="s">
        <v>5688</v>
      </c>
      <c r="C1291" t="s">
        <v>3263</v>
      </c>
    </row>
    <row r="1292" ht="15" spans="1:3">
      <c r="A1292" s="435" t="s">
        <v>5689</v>
      </c>
      <c r="B1292" s="32" t="s">
        <v>5690</v>
      </c>
      <c r="C1292" t="s">
        <v>13</v>
      </c>
    </row>
    <row r="1293" ht="15" spans="1:3">
      <c r="A1293" s="435" t="s">
        <v>5691</v>
      </c>
      <c r="B1293" s="32" t="s">
        <v>5692</v>
      </c>
      <c r="C1293" t="s">
        <v>3332</v>
      </c>
    </row>
    <row r="1294" ht="15" spans="1:3">
      <c r="A1294" s="435" t="s">
        <v>5693</v>
      </c>
      <c r="B1294" s="32" t="s">
        <v>5694</v>
      </c>
      <c r="C1294" t="s">
        <v>3263</v>
      </c>
    </row>
    <row r="1295" ht="15" spans="1:3">
      <c r="A1295" s="435" t="s">
        <v>5695</v>
      </c>
      <c r="B1295" s="32" t="s">
        <v>5067</v>
      </c>
      <c r="C1295" t="s">
        <v>3263</v>
      </c>
    </row>
    <row r="1296" ht="15" spans="1:3">
      <c r="A1296" s="435" t="s">
        <v>5696</v>
      </c>
      <c r="B1296" s="32" t="s">
        <v>5697</v>
      </c>
      <c r="C1296" t="s">
        <v>3263</v>
      </c>
    </row>
    <row r="1297" ht="15" spans="1:3">
      <c r="A1297" s="435" t="s">
        <v>5698</v>
      </c>
      <c r="B1297" s="32" t="s">
        <v>5699</v>
      </c>
      <c r="C1297" t="s">
        <v>3263</v>
      </c>
    </row>
    <row r="1298" ht="15" spans="1:3">
      <c r="A1298" s="435" t="s">
        <v>5700</v>
      </c>
      <c r="B1298" s="32" t="s">
        <v>5701</v>
      </c>
      <c r="C1298" t="s">
        <v>3263</v>
      </c>
    </row>
    <row r="1299" ht="15" spans="1:3">
      <c r="A1299" s="435" t="s">
        <v>5702</v>
      </c>
      <c r="B1299" s="32" t="s">
        <v>5703</v>
      </c>
      <c r="C1299" t="s">
        <v>3263</v>
      </c>
    </row>
    <row r="1300" ht="15" spans="1:3">
      <c r="A1300" s="435" t="s">
        <v>5704</v>
      </c>
      <c r="B1300" s="32" t="s">
        <v>5705</v>
      </c>
      <c r="C1300" t="s">
        <v>3263</v>
      </c>
    </row>
    <row r="1301" ht="15" spans="1:3">
      <c r="A1301" s="435" t="s">
        <v>5706</v>
      </c>
      <c r="B1301" s="32" t="s">
        <v>5707</v>
      </c>
      <c r="C1301" t="s">
        <v>3263</v>
      </c>
    </row>
    <row r="1302" ht="15" spans="1:3">
      <c r="A1302" s="435" t="s">
        <v>5708</v>
      </c>
      <c r="B1302" s="32" t="s">
        <v>5709</v>
      </c>
      <c r="C1302" t="s">
        <v>3263</v>
      </c>
    </row>
    <row r="1303" ht="15" spans="1:3">
      <c r="A1303" s="435" t="s">
        <v>5710</v>
      </c>
      <c r="B1303" s="32" t="s">
        <v>5711</v>
      </c>
      <c r="C1303" t="s">
        <v>3332</v>
      </c>
    </row>
    <row r="1304" ht="15" spans="1:3">
      <c r="A1304" s="435" t="s">
        <v>5712</v>
      </c>
      <c r="B1304" s="32" t="s">
        <v>5713</v>
      </c>
      <c r="C1304" t="s">
        <v>3263</v>
      </c>
    </row>
    <row r="1305" ht="15" spans="1:3">
      <c r="A1305" s="435" t="s">
        <v>5714</v>
      </c>
      <c r="B1305" s="32" t="s">
        <v>5715</v>
      </c>
      <c r="C1305" t="s">
        <v>3263</v>
      </c>
    </row>
    <row r="1306" ht="15" spans="1:3">
      <c r="A1306" s="435" t="s">
        <v>5716</v>
      </c>
      <c r="B1306" s="32" t="s">
        <v>5717</v>
      </c>
      <c r="C1306" t="s">
        <v>3263</v>
      </c>
    </row>
    <row r="1307" ht="15" spans="1:3">
      <c r="A1307" s="435" t="s">
        <v>5718</v>
      </c>
      <c r="B1307" s="32" t="s">
        <v>5719</v>
      </c>
      <c r="C1307" t="s">
        <v>3263</v>
      </c>
    </row>
    <row r="1308" ht="15" spans="1:3">
      <c r="A1308" s="435" t="s">
        <v>5720</v>
      </c>
      <c r="B1308" s="32" t="s">
        <v>5721</v>
      </c>
      <c r="C1308" t="s">
        <v>3332</v>
      </c>
    </row>
    <row r="1309" ht="15" spans="1:3">
      <c r="A1309" s="435" t="s">
        <v>5722</v>
      </c>
      <c r="B1309" s="32" t="s">
        <v>5723</v>
      </c>
      <c r="C1309" t="s">
        <v>3263</v>
      </c>
    </row>
    <row r="1310" ht="15" spans="1:3">
      <c r="A1310" s="435" t="s">
        <v>5724</v>
      </c>
      <c r="B1310" s="32" t="s">
        <v>5725</v>
      </c>
      <c r="C1310" t="s">
        <v>3263</v>
      </c>
    </row>
    <row r="1311" ht="15" spans="1:3">
      <c r="A1311" s="435" t="s">
        <v>5726</v>
      </c>
      <c r="B1311" s="32" t="s">
        <v>5727</v>
      </c>
      <c r="C1311" t="s">
        <v>3263</v>
      </c>
    </row>
    <row r="1312" ht="15" spans="1:3">
      <c r="A1312" s="435" t="s">
        <v>5728</v>
      </c>
      <c r="B1312" s="32" t="s">
        <v>5729</v>
      </c>
      <c r="C1312" t="s">
        <v>3263</v>
      </c>
    </row>
    <row r="1313" ht="15" spans="1:3">
      <c r="A1313" s="435" t="s">
        <v>5730</v>
      </c>
      <c r="B1313" s="32" t="s">
        <v>5731</v>
      </c>
      <c r="C1313" t="s">
        <v>3263</v>
      </c>
    </row>
    <row r="1314" ht="15" spans="1:3">
      <c r="A1314" s="435" t="s">
        <v>5732</v>
      </c>
      <c r="B1314" s="32" t="s">
        <v>5733</v>
      </c>
      <c r="C1314" t="s">
        <v>3332</v>
      </c>
    </row>
    <row r="1315" ht="15" spans="1:3">
      <c r="A1315" s="435" t="s">
        <v>5734</v>
      </c>
      <c r="B1315" s="32" t="s">
        <v>5735</v>
      </c>
      <c r="C1315" t="s">
        <v>3263</v>
      </c>
    </row>
    <row r="1316" ht="15" spans="1:3">
      <c r="A1316" s="435" t="s">
        <v>5736</v>
      </c>
      <c r="B1316" s="32" t="s">
        <v>5737</v>
      </c>
      <c r="C1316" t="s">
        <v>3263</v>
      </c>
    </row>
    <row r="1317" ht="15" spans="1:3">
      <c r="A1317" s="435" t="s">
        <v>5738</v>
      </c>
      <c r="B1317" s="32" t="s">
        <v>5739</v>
      </c>
      <c r="C1317" t="s">
        <v>3263</v>
      </c>
    </row>
    <row r="1318" ht="15" spans="1:3">
      <c r="A1318" s="435" t="s">
        <v>5740</v>
      </c>
      <c r="B1318" s="32" t="s">
        <v>5741</v>
      </c>
      <c r="C1318" t="s">
        <v>3263</v>
      </c>
    </row>
    <row r="1319" ht="15" spans="1:3">
      <c r="A1319" s="435" t="s">
        <v>5742</v>
      </c>
      <c r="B1319" s="32" t="s">
        <v>5743</v>
      </c>
      <c r="C1319" t="s">
        <v>3263</v>
      </c>
    </row>
    <row r="1320" ht="15" spans="1:3">
      <c r="A1320" s="435" t="s">
        <v>5744</v>
      </c>
      <c r="B1320" s="32" t="s">
        <v>5745</v>
      </c>
      <c r="C1320" t="s">
        <v>3263</v>
      </c>
    </row>
    <row r="1321" ht="15" spans="1:3">
      <c r="A1321" s="435" t="s">
        <v>5746</v>
      </c>
      <c r="B1321" s="32" t="s">
        <v>5747</v>
      </c>
      <c r="C1321" t="s">
        <v>3263</v>
      </c>
    </row>
    <row r="1322" ht="15" spans="1:3">
      <c r="A1322" s="435" t="s">
        <v>5748</v>
      </c>
      <c r="B1322" s="32" t="s">
        <v>5749</v>
      </c>
      <c r="C1322" t="s">
        <v>3263</v>
      </c>
    </row>
    <row r="1323" ht="15" spans="1:3">
      <c r="A1323" s="435" t="s">
        <v>5750</v>
      </c>
      <c r="B1323" s="32" t="s">
        <v>5751</v>
      </c>
      <c r="C1323" t="s">
        <v>3263</v>
      </c>
    </row>
    <row r="1324" ht="15" spans="1:3">
      <c r="A1324" s="435" t="s">
        <v>5752</v>
      </c>
      <c r="B1324" s="32" t="s">
        <v>5753</v>
      </c>
      <c r="C1324" t="s">
        <v>3263</v>
      </c>
    </row>
    <row r="1325" ht="15" spans="1:3">
      <c r="A1325" s="435" t="s">
        <v>5754</v>
      </c>
      <c r="B1325" s="32" t="s">
        <v>5755</v>
      </c>
      <c r="C1325" t="s">
        <v>3263</v>
      </c>
    </row>
    <row r="1326" ht="15" spans="1:3">
      <c r="A1326" s="435" t="s">
        <v>5756</v>
      </c>
      <c r="B1326" s="32" t="s">
        <v>5757</v>
      </c>
      <c r="C1326" t="s">
        <v>3263</v>
      </c>
    </row>
    <row r="1327" ht="15" spans="1:3">
      <c r="A1327" s="435" t="s">
        <v>5758</v>
      </c>
      <c r="B1327" s="32" t="s">
        <v>5759</v>
      </c>
      <c r="C1327" t="s">
        <v>3263</v>
      </c>
    </row>
    <row r="1328" ht="15" spans="1:3">
      <c r="A1328" s="435" t="s">
        <v>5760</v>
      </c>
      <c r="B1328" s="32" t="s">
        <v>5761</v>
      </c>
      <c r="C1328" t="s">
        <v>3332</v>
      </c>
    </row>
    <row r="1329" ht="15" spans="1:3">
      <c r="A1329" s="435" t="s">
        <v>5762</v>
      </c>
      <c r="B1329" s="32" t="s">
        <v>5763</v>
      </c>
      <c r="C1329" t="s">
        <v>3263</v>
      </c>
    </row>
    <row r="1330" ht="15" spans="1:3">
      <c r="A1330" s="435" t="s">
        <v>5764</v>
      </c>
      <c r="B1330" s="32" t="s">
        <v>5765</v>
      </c>
      <c r="C1330" t="s">
        <v>3263</v>
      </c>
    </row>
    <row r="1331" ht="15" spans="1:3">
      <c r="A1331" s="435" t="s">
        <v>5766</v>
      </c>
      <c r="B1331" s="32" t="s">
        <v>5767</v>
      </c>
      <c r="C1331" t="s">
        <v>3332</v>
      </c>
    </row>
    <row r="1332" ht="15" spans="1:3">
      <c r="A1332" s="435" t="s">
        <v>5768</v>
      </c>
      <c r="B1332" s="32" t="s">
        <v>5769</v>
      </c>
      <c r="C1332" t="s">
        <v>3263</v>
      </c>
    </row>
    <row r="1333" ht="15" spans="1:3">
      <c r="A1333" s="435" t="s">
        <v>5770</v>
      </c>
      <c r="B1333" s="32" t="s">
        <v>5771</v>
      </c>
      <c r="C1333" t="s">
        <v>3263</v>
      </c>
    </row>
    <row r="1334" ht="15" spans="1:3">
      <c r="A1334" s="435" t="s">
        <v>5772</v>
      </c>
      <c r="B1334" s="32" t="s">
        <v>5773</v>
      </c>
      <c r="C1334" t="s">
        <v>3263</v>
      </c>
    </row>
    <row r="1335" ht="15" spans="1:3">
      <c r="A1335" s="435" t="s">
        <v>5774</v>
      </c>
      <c r="B1335" s="32" t="s">
        <v>5775</v>
      </c>
      <c r="C1335" t="s">
        <v>3332</v>
      </c>
    </row>
    <row r="1336" ht="15" spans="1:3">
      <c r="A1336" s="435" t="s">
        <v>5776</v>
      </c>
      <c r="B1336" s="32" t="s">
        <v>5777</v>
      </c>
      <c r="C1336" t="s">
        <v>3263</v>
      </c>
    </row>
    <row r="1337" ht="15" spans="1:3">
      <c r="A1337" s="435" t="s">
        <v>5778</v>
      </c>
      <c r="B1337" s="32" t="s">
        <v>5779</v>
      </c>
      <c r="C1337" t="s">
        <v>3263</v>
      </c>
    </row>
    <row r="1338" ht="15" spans="1:3">
      <c r="A1338" s="435" t="s">
        <v>5780</v>
      </c>
      <c r="B1338" s="32" t="s">
        <v>5781</v>
      </c>
      <c r="C1338" t="s">
        <v>3263</v>
      </c>
    </row>
    <row r="1339" ht="15" spans="1:3">
      <c r="A1339" s="435" t="s">
        <v>5782</v>
      </c>
      <c r="B1339" s="32" t="s">
        <v>5783</v>
      </c>
      <c r="C1339" t="s">
        <v>3263</v>
      </c>
    </row>
    <row r="1340" ht="15" spans="1:3">
      <c r="A1340" s="435" t="s">
        <v>5784</v>
      </c>
      <c r="B1340" s="32" t="s">
        <v>5785</v>
      </c>
      <c r="C1340" t="s">
        <v>3263</v>
      </c>
    </row>
    <row r="1341" ht="15" spans="1:3">
      <c r="A1341" s="435" t="s">
        <v>5786</v>
      </c>
      <c r="B1341" s="32" t="s">
        <v>5787</v>
      </c>
      <c r="C1341" t="s">
        <v>3263</v>
      </c>
    </row>
    <row r="1342" ht="15" spans="1:3">
      <c r="A1342" s="435" t="s">
        <v>5788</v>
      </c>
      <c r="B1342" s="32" t="s">
        <v>5789</v>
      </c>
      <c r="C1342" t="s">
        <v>3263</v>
      </c>
    </row>
    <row r="1343" ht="15" spans="1:3">
      <c r="A1343" s="435" t="s">
        <v>5790</v>
      </c>
      <c r="B1343" s="32" t="s">
        <v>5791</v>
      </c>
      <c r="C1343" t="s">
        <v>3263</v>
      </c>
    </row>
    <row r="1344" ht="15" spans="1:3">
      <c r="A1344" s="435" t="s">
        <v>5792</v>
      </c>
      <c r="B1344" s="32" t="s">
        <v>5793</v>
      </c>
      <c r="C1344" t="s">
        <v>3263</v>
      </c>
    </row>
    <row r="1345" ht="15" spans="1:3">
      <c r="A1345" s="435" t="s">
        <v>5794</v>
      </c>
      <c r="B1345" s="32" t="s">
        <v>5795</v>
      </c>
      <c r="C1345" t="s">
        <v>3263</v>
      </c>
    </row>
    <row r="1346" ht="15" spans="1:3">
      <c r="A1346" s="435" t="s">
        <v>5796</v>
      </c>
      <c r="B1346" s="32" t="s">
        <v>5797</v>
      </c>
      <c r="C1346" t="s">
        <v>3263</v>
      </c>
    </row>
    <row r="1347" ht="15" spans="1:3">
      <c r="A1347" s="435" t="s">
        <v>5798</v>
      </c>
      <c r="B1347" s="32" t="s">
        <v>5799</v>
      </c>
      <c r="C1347" t="s">
        <v>3263</v>
      </c>
    </row>
    <row r="1348" ht="15" spans="1:3">
      <c r="A1348" s="435" t="s">
        <v>5800</v>
      </c>
      <c r="B1348" s="32" t="s">
        <v>5801</v>
      </c>
      <c r="C1348" t="s">
        <v>3263</v>
      </c>
    </row>
    <row r="1349" ht="15" spans="1:3">
      <c r="A1349" s="435" t="s">
        <v>5802</v>
      </c>
      <c r="B1349" s="32" t="s">
        <v>5803</v>
      </c>
      <c r="C1349" t="s">
        <v>3263</v>
      </c>
    </row>
    <row r="1350" ht="15" spans="1:3">
      <c r="A1350" s="435" t="s">
        <v>5804</v>
      </c>
      <c r="B1350" s="32" t="s">
        <v>5805</v>
      </c>
      <c r="C1350" t="s">
        <v>3263</v>
      </c>
    </row>
    <row r="1351" ht="15" spans="1:3">
      <c r="A1351" s="435" t="s">
        <v>5806</v>
      </c>
      <c r="B1351" s="32" t="s">
        <v>5807</v>
      </c>
      <c r="C1351" t="s">
        <v>3263</v>
      </c>
    </row>
    <row r="1352" ht="15" spans="1:3">
      <c r="A1352" s="435" t="s">
        <v>5808</v>
      </c>
      <c r="B1352" s="32" t="s">
        <v>5809</v>
      </c>
      <c r="C1352" t="s">
        <v>3263</v>
      </c>
    </row>
    <row r="1353" ht="15" spans="1:3">
      <c r="A1353" s="435" t="s">
        <v>5810</v>
      </c>
      <c r="B1353" s="32" t="s">
        <v>5811</v>
      </c>
      <c r="C1353" t="s">
        <v>3263</v>
      </c>
    </row>
    <row r="1354" ht="15" spans="1:3">
      <c r="A1354" s="435" t="s">
        <v>5812</v>
      </c>
      <c r="B1354" s="32" t="s">
        <v>5813</v>
      </c>
      <c r="C1354" t="s">
        <v>3332</v>
      </c>
    </row>
    <row r="1355" ht="15" spans="1:3">
      <c r="A1355" s="435" t="s">
        <v>5814</v>
      </c>
      <c r="B1355" s="32" t="s">
        <v>5815</v>
      </c>
      <c r="C1355" t="s">
        <v>3263</v>
      </c>
    </row>
    <row r="1356" ht="15" spans="1:3">
      <c r="A1356" s="435" t="s">
        <v>5816</v>
      </c>
      <c r="B1356" s="32" t="s">
        <v>5817</v>
      </c>
      <c r="C1356" t="s">
        <v>3263</v>
      </c>
    </row>
    <row r="1357" ht="15" spans="1:3">
      <c r="A1357" s="435" t="s">
        <v>5818</v>
      </c>
      <c r="B1357" s="32" t="s">
        <v>5819</v>
      </c>
      <c r="C1357" t="s">
        <v>3263</v>
      </c>
    </row>
    <row r="1358" ht="15" spans="1:3">
      <c r="A1358" s="435" t="s">
        <v>5820</v>
      </c>
      <c r="B1358" s="32" t="s">
        <v>5821</v>
      </c>
      <c r="C1358" t="s">
        <v>3263</v>
      </c>
    </row>
    <row r="1359" ht="15" spans="1:3">
      <c r="A1359" s="435" t="s">
        <v>5822</v>
      </c>
      <c r="B1359" s="32" t="s">
        <v>5823</v>
      </c>
      <c r="C1359" t="s">
        <v>3263</v>
      </c>
    </row>
    <row r="1360" ht="15" spans="1:3">
      <c r="A1360" s="435" t="s">
        <v>5824</v>
      </c>
      <c r="B1360" s="32" t="s">
        <v>5825</v>
      </c>
      <c r="C1360" t="s">
        <v>3263</v>
      </c>
    </row>
    <row r="1361" ht="15" spans="1:3">
      <c r="A1361" s="435" t="s">
        <v>5826</v>
      </c>
      <c r="B1361" s="32" t="s">
        <v>5827</v>
      </c>
      <c r="C1361" t="s">
        <v>3263</v>
      </c>
    </row>
    <row r="1362" ht="15" spans="1:3">
      <c r="A1362" s="435" t="s">
        <v>5828</v>
      </c>
      <c r="B1362" s="32" t="s">
        <v>5829</v>
      </c>
      <c r="C1362" t="s">
        <v>3263</v>
      </c>
    </row>
    <row r="1363" ht="15" spans="1:3">
      <c r="A1363" s="435" t="s">
        <v>5830</v>
      </c>
      <c r="B1363" s="32" t="s">
        <v>5831</v>
      </c>
      <c r="C1363" t="s">
        <v>3263</v>
      </c>
    </row>
    <row r="1364" ht="15" spans="1:3">
      <c r="A1364" s="435" t="s">
        <v>5832</v>
      </c>
      <c r="B1364" s="32" t="s">
        <v>5833</v>
      </c>
      <c r="C1364" t="s">
        <v>3263</v>
      </c>
    </row>
    <row r="1365" ht="15" spans="1:3">
      <c r="A1365" s="435" t="s">
        <v>5834</v>
      </c>
      <c r="B1365" s="32" t="s">
        <v>5835</v>
      </c>
      <c r="C1365" t="s">
        <v>3263</v>
      </c>
    </row>
    <row r="1366" ht="15" spans="1:3">
      <c r="A1366" s="435" t="s">
        <v>5836</v>
      </c>
      <c r="B1366" s="32" t="s">
        <v>5837</v>
      </c>
      <c r="C1366" t="s">
        <v>3263</v>
      </c>
    </row>
    <row r="1367" ht="15" spans="1:3">
      <c r="A1367" s="435" t="s">
        <v>5838</v>
      </c>
      <c r="B1367" s="32" t="s">
        <v>5839</v>
      </c>
      <c r="C1367" t="s">
        <v>3263</v>
      </c>
    </row>
    <row r="1368" ht="15" spans="1:3">
      <c r="A1368" s="435" t="s">
        <v>5840</v>
      </c>
      <c r="B1368" s="32" t="s">
        <v>5841</v>
      </c>
      <c r="C1368" t="s">
        <v>3332</v>
      </c>
    </row>
    <row r="1369" ht="15" spans="1:3">
      <c r="A1369" s="435" t="s">
        <v>5842</v>
      </c>
      <c r="B1369" s="32" t="s">
        <v>5843</v>
      </c>
      <c r="C1369" t="s">
        <v>3263</v>
      </c>
    </row>
    <row r="1370" ht="15" spans="1:3">
      <c r="A1370" s="435" t="s">
        <v>5844</v>
      </c>
      <c r="B1370" s="32" t="s">
        <v>5845</v>
      </c>
      <c r="C1370" t="s">
        <v>3263</v>
      </c>
    </row>
    <row r="1371" ht="15" spans="1:3">
      <c r="A1371" s="435" t="s">
        <v>5846</v>
      </c>
      <c r="B1371" s="32" t="s">
        <v>5847</v>
      </c>
      <c r="C1371" t="s">
        <v>3263</v>
      </c>
    </row>
    <row r="1372" ht="15" spans="1:3">
      <c r="A1372" s="435" t="s">
        <v>5848</v>
      </c>
      <c r="B1372" s="32" t="s">
        <v>5849</v>
      </c>
      <c r="C1372" t="s">
        <v>3263</v>
      </c>
    </row>
    <row r="1373" ht="15" spans="1:3">
      <c r="A1373" s="435" t="s">
        <v>5850</v>
      </c>
      <c r="B1373" s="32" t="s">
        <v>5851</v>
      </c>
      <c r="C1373" t="s">
        <v>3263</v>
      </c>
    </row>
    <row r="1374" ht="15" spans="1:3">
      <c r="A1374" s="435" t="s">
        <v>5852</v>
      </c>
      <c r="B1374" s="32" t="s">
        <v>5853</v>
      </c>
      <c r="C1374" t="s">
        <v>3263</v>
      </c>
    </row>
    <row r="1375" ht="15" spans="1:3">
      <c r="A1375" s="435" t="s">
        <v>5854</v>
      </c>
      <c r="B1375" s="32" t="s">
        <v>5855</v>
      </c>
      <c r="C1375" t="s">
        <v>3263</v>
      </c>
    </row>
    <row r="1376" ht="15" spans="1:3">
      <c r="A1376" s="435" t="s">
        <v>5856</v>
      </c>
      <c r="B1376" s="32" t="s">
        <v>5857</v>
      </c>
      <c r="C1376" t="s">
        <v>3263</v>
      </c>
    </row>
    <row r="1377" ht="15" spans="1:3">
      <c r="A1377" s="435" t="s">
        <v>5858</v>
      </c>
      <c r="B1377" s="32" t="s">
        <v>5859</v>
      </c>
      <c r="C1377" t="s">
        <v>3263</v>
      </c>
    </row>
    <row r="1378" ht="15" spans="1:3">
      <c r="A1378" s="435" t="s">
        <v>5860</v>
      </c>
      <c r="B1378" s="32" t="s">
        <v>5861</v>
      </c>
      <c r="C1378" t="s">
        <v>3263</v>
      </c>
    </row>
    <row r="1379" ht="15" spans="1:3">
      <c r="A1379" s="435" t="s">
        <v>5862</v>
      </c>
      <c r="B1379" s="32" t="s">
        <v>5863</v>
      </c>
      <c r="C1379" t="s">
        <v>3332</v>
      </c>
    </row>
    <row r="1380" ht="15" spans="1:3">
      <c r="A1380" s="435" t="s">
        <v>5864</v>
      </c>
      <c r="B1380" s="32" t="s">
        <v>5865</v>
      </c>
      <c r="C1380" t="s">
        <v>3263</v>
      </c>
    </row>
    <row r="1381" ht="15" spans="1:3">
      <c r="A1381" s="435" t="s">
        <v>5866</v>
      </c>
      <c r="B1381" s="32" t="s">
        <v>5867</v>
      </c>
      <c r="C1381" t="s">
        <v>3263</v>
      </c>
    </row>
    <row r="1382" ht="15" spans="1:3">
      <c r="A1382" s="435" t="s">
        <v>5868</v>
      </c>
      <c r="B1382" s="32" t="s">
        <v>5869</v>
      </c>
      <c r="C1382" t="s">
        <v>3263</v>
      </c>
    </row>
    <row r="1383" ht="15" spans="1:3">
      <c r="A1383" s="435" t="s">
        <v>5870</v>
      </c>
      <c r="B1383" s="32" t="s">
        <v>5871</v>
      </c>
      <c r="C1383" t="s">
        <v>3263</v>
      </c>
    </row>
    <row r="1384" ht="15" spans="1:3">
      <c r="A1384" s="435" t="s">
        <v>5872</v>
      </c>
      <c r="B1384" s="32" t="s">
        <v>5873</v>
      </c>
      <c r="C1384" t="s">
        <v>3263</v>
      </c>
    </row>
    <row r="1385" ht="15" spans="1:3">
      <c r="A1385" s="435" t="s">
        <v>5874</v>
      </c>
      <c r="B1385" s="32" t="s">
        <v>5875</v>
      </c>
      <c r="C1385" t="s">
        <v>3263</v>
      </c>
    </row>
    <row r="1386" ht="15" spans="1:3">
      <c r="A1386" s="435" t="s">
        <v>5876</v>
      </c>
      <c r="B1386" s="32" t="s">
        <v>5877</v>
      </c>
      <c r="C1386" t="s">
        <v>3263</v>
      </c>
    </row>
    <row r="1387" ht="15" spans="1:3">
      <c r="A1387" s="435" t="s">
        <v>5878</v>
      </c>
      <c r="B1387" s="32" t="s">
        <v>5879</v>
      </c>
      <c r="C1387" t="s">
        <v>3263</v>
      </c>
    </row>
    <row r="1388" ht="15" spans="1:3">
      <c r="A1388" s="435" t="s">
        <v>5880</v>
      </c>
      <c r="B1388" s="32" t="s">
        <v>5881</v>
      </c>
      <c r="C1388" t="s">
        <v>3263</v>
      </c>
    </row>
    <row r="1389" ht="15" spans="1:3">
      <c r="A1389" s="435" t="s">
        <v>5882</v>
      </c>
      <c r="B1389" s="32" t="s">
        <v>5883</v>
      </c>
      <c r="C1389" t="s">
        <v>3263</v>
      </c>
    </row>
    <row r="1390" ht="15" spans="1:3">
      <c r="A1390" s="435" t="s">
        <v>5884</v>
      </c>
      <c r="B1390" s="32" t="s">
        <v>5885</v>
      </c>
      <c r="C1390" t="s">
        <v>3263</v>
      </c>
    </row>
    <row r="1391" ht="15" spans="1:3">
      <c r="A1391" s="435" t="s">
        <v>5886</v>
      </c>
      <c r="B1391" s="32" t="s">
        <v>5887</v>
      </c>
      <c r="C1391" t="s">
        <v>3332</v>
      </c>
    </row>
    <row r="1392" ht="15" spans="1:3">
      <c r="A1392" s="435" t="s">
        <v>5888</v>
      </c>
      <c r="B1392" s="32" t="s">
        <v>5889</v>
      </c>
      <c r="C1392" t="s">
        <v>3263</v>
      </c>
    </row>
    <row r="1393" ht="15" spans="1:3">
      <c r="A1393" s="435" t="s">
        <v>5890</v>
      </c>
      <c r="B1393" s="32" t="s">
        <v>5891</v>
      </c>
      <c r="C1393" t="s">
        <v>3263</v>
      </c>
    </row>
    <row r="1394" ht="15" spans="1:3">
      <c r="A1394" s="435" t="s">
        <v>5892</v>
      </c>
      <c r="B1394" s="32" t="s">
        <v>5893</v>
      </c>
      <c r="C1394" t="s">
        <v>3263</v>
      </c>
    </row>
    <row r="1395" ht="15" spans="1:3">
      <c r="A1395" s="435" t="s">
        <v>5894</v>
      </c>
      <c r="B1395" s="32" t="s">
        <v>5895</v>
      </c>
      <c r="C1395" t="s">
        <v>3263</v>
      </c>
    </row>
    <row r="1396" ht="15" spans="1:3">
      <c r="A1396" s="435" t="s">
        <v>5896</v>
      </c>
      <c r="B1396" s="32" t="s">
        <v>5897</v>
      </c>
      <c r="C1396" t="s">
        <v>3263</v>
      </c>
    </row>
    <row r="1397" ht="15" spans="1:3">
      <c r="A1397" s="435" t="s">
        <v>5898</v>
      </c>
      <c r="B1397" s="32" t="s">
        <v>5899</v>
      </c>
      <c r="C1397" t="s">
        <v>3263</v>
      </c>
    </row>
    <row r="1398" ht="15" spans="1:3">
      <c r="A1398" s="435" t="s">
        <v>5900</v>
      </c>
      <c r="B1398" s="32" t="s">
        <v>5901</v>
      </c>
      <c r="C1398" t="s">
        <v>3263</v>
      </c>
    </row>
    <row r="1399" ht="15" spans="1:3">
      <c r="A1399" s="435" t="s">
        <v>5902</v>
      </c>
      <c r="B1399" s="32" t="s">
        <v>5903</v>
      </c>
      <c r="C1399" t="s">
        <v>3263</v>
      </c>
    </row>
    <row r="1400" ht="15" spans="1:3">
      <c r="A1400" s="435" t="s">
        <v>5904</v>
      </c>
      <c r="B1400" s="32" t="s">
        <v>5905</v>
      </c>
      <c r="C1400" t="s">
        <v>3263</v>
      </c>
    </row>
    <row r="1401" ht="15" spans="1:3">
      <c r="A1401" s="435" t="s">
        <v>5906</v>
      </c>
      <c r="B1401" s="32" t="s">
        <v>5907</v>
      </c>
      <c r="C1401" t="s">
        <v>3263</v>
      </c>
    </row>
    <row r="1402" ht="15" spans="1:3">
      <c r="A1402" s="435" t="s">
        <v>5908</v>
      </c>
      <c r="B1402" s="32" t="s">
        <v>5909</v>
      </c>
      <c r="C1402" t="s">
        <v>3263</v>
      </c>
    </row>
    <row r="1403" ht="15" spans="1:3">
      <c r="A1403" s="435" t="s">
        <v>5910</v>
      </c>
      <c r="B1403" s="32" t="s">
        <v>5911</v>
      </c>
      <c r="C1403" t="s">
        <v>3263</v>
      </c>
    </row>
    <row r="1404" ht="15" spans="1:3">
      <c r="A1404" s="435" t="s">
        <v>5912</v>
      </c>
      <c r="B1404" s="32" t="s">
        <v>5913</v>
      </c>
      <c r="C1404" t="s">
        <v>13</v>
      </c>
    </row>
    <row r="1405" ht="15" spans="1:3">
      <c r="A1405" s="435" t="s">
        <v>5914</v>
      </c>
      <c r="B1405" s="32" t="s">
        <v>5915</v>
      </c>
      <c r="C1405" t="s">
        <v>3332</v>
      </c>
    </row>
    <row r="1406" ht="15" spans="1:3">
      <c r="A1406" s="435" t="s">
        <v>5916</v>
      </c>
      <c r="B1406" s="32" t="s">
        <v>5917</v>
      </c>
      <c r="C1406" t="s">
        <v>3263</v>
      </c>
    </row>
    <row r="1407" ht="15" spans="1:3">
      <c r="A1407" s="435" t="s">
        <v>5918</v>
      </c>
      <c r="B1407" s="32" t="s">
        <v>5919</v>
      </c>
      <c r="C1407" t="s">
        <v>3263</v>
      </c>
    </row>
    <row r="1408" ht="15" spans="1:3">
      <c r="A1408" s="435" t="s">
        <v>5920</v>
      </c>
      <c r="B1408" s="32" t="s">
        <v>5921</v>
      </c>
      <c r="C1408" t="s">
        <v>3263</v>
      </c>
    </row>
    <row r="1409" ht="15" spans="1:3">
      <c r="A1409" s="435" t="s">
        <v>5922</v>
      </c>
      <c r="B1409" s="32" t="s">
        <v>5923</v>
      </c>
      <c r="C1409" t="s">
        <v>3263</v>
      </c>
    </row>
    <row r="1410" ht="15" spans="1:3">
      <c r="A1410" s="435" t="s">
        <v>5924</v>
      </c>
      <c r="B1410" s="32" t="s">
        <v>5925</v>
      </c>
      <c r="C1410" t="s">
        <v>3263</v>
      </c>
    </row>
    <row r="1411" ht="15" spans="1:3">
      <c r="A1411" s="435" t="s">
        <v>5926</v>
      </c>
      <c r="B1411" s="32" t="s">
        <v>5927</v>
      </c>
      <c r="C1411" t="s">
        <v>3263</v>
      </c>
    </row>
    <row r="1412" ht="15" spans="1:3">
      <c r="A1412" s="435" t="s">
        <v>5928</v>
      </c>
      <c r="B1412" s="32" t="s">
        <v>5929</v>
      </c>
      <c r="C1412" t="s">
        <v>3263</v>
      </c>
    </row>
    <row r="1413" ht="15" spans="1:3">
      <c r="A1413" s="435" t="s">
        <v>5930</v>
      </c>
      <c r="B1413" s="32" t="s">
        <v>5931</v>
      </c>
      <c r="C1413" t="s">
        <v>3263</v>
      </c>
    </row>
    <row r="1414" ht="15" spans="1:3">
      <c r="A1414" s="435" t="s">
        <v>5932</v>
      </c>
      <c r="B1414" s="32" t="s">
        <v>5933</v>
      </c>
      <c r="C1414" t="s">
        <v>3263</v>
      </c>
    </row>
    <row r="1415" ht="15" spans="1:3">
      <c r="A1415" s="435" t="s">
        <v>5934</v>
      </c>
      <c r="B1415" s="32" t="s">
        <v>5935</v>
      </c>
      <c r="C1415" t="s">
        <v>3263</v>
      </c>
    </row>
    <row r="1416" ht="15" spans="1:3">
      <c r="A1416" s="435" t="s">
        <v>5936</v>
      </c>
      <c r="B1416" s="32" t="s">
        <v>5937</v>
      </c>
      <c r="C1416" t="s">
        <v>3263</v>
      </c>
    </row>
    <row r="1417" ht="15" spans="1:3">
      <c r="A1417" s="435" t="s">
        <v>5938</v>
      </c>
      <c r="B1417" s="32" t="s">
        <v>5939</v>
      </c>
      <c r="C1417" t="s">
        <v>3263</v>
      </c>
    </row>
    <row r="1418" ht="15" spans="1:3">
      <c r="A1418" s="435" t="s">
        <v>5940</v>
      </c>
      <c r="B1418" s="32" t="s">
        <v>5941</v>
      </c>
      <c r="C1418" t="s">
        <v>3332</v>
      </c>
    </row>
    <row r="1419" ht="15" spans="1:3">
      <c r="A1419" s="435" t="s">
        <v>5942</v>
      </c>
      <c r="B1419" s="32" t="s">
        <v>5943</v>
      </c>
      <c r="C1419" t="s">
        <v>3263</v>
      </c>
    </row>
    <row r="1420" ht="15" spans="1:3">
      <c r="A1420" s="435" t="s">
        <v>5944</v>
      </c>
      <c r="B1420" s="32" t="s">
        <v>5945</v>
      </c>
      <c r="C1420" t="s">
        <v>3263</v>
      </c>
    </row>
    <row r="1421" ht="15" spans="1:3">
      <c r="A1421" s="435" t="s">
        <v>5946</v>
      </c>
      <c r="B1421" s="32" t="s">
        <v>5947</v>
      </c>
      <c r="C1421" t="s">
        <v>3263</v>
      </c>
    </row>
    <row r="1422" ht="15" spans="1:3">
      <c r="A1422" s="435" t="s">
        <v>5948</v>
      </c>
      <c r="B1422" s="32" t="s">
        <v>5949</v>
      </c>
      <c r="C1422" t="s">
        <v>3263</v>
      </c>
    </row>
    <row r="1423" ht="15" spans="1:3">
      <c r="A1423" s="435" t="s">
        <v>5950</v>
      </c>
      <c r="B1423" s="32" t="s">
        <v>5951</v>
      </c>
      <c r="C1423" t="s">
        <v>3263</v>
      </c>
    </row>
    <row r="1424" ht="15" spans="1:3">
      <c r="A1424" s="435" t="s">
        <v>5952</v>
      </c>
      <c r="B1424" s="32" t="s">
        <v>5953</v>
      </c>
      <c r="C1424" t="s">
        <v>3263</v>
      </c>
    </row>
    <row r="1425" ht="15" spans="1:3">
      <c r="A1425" s="435" t="s">
        <v>5954</v>
      </c>
      <c r="B1425" s="32" t="s">
        <v>5955</v>
      </c>
      <c r="C1425" t="s">
        <v>3263</v>
      </c>
    </row>
    <row r="1426" ht="15" spans="1:3">
      <c r="A1426" s="435" t="s">
        <v>5956</v>
      </c>
      <c r="B1426" s="32" t="s">
        <v>5957</v>
      </c>
      <c r="C1426" t="s">
        <v>3263</v>
      </c>
    </row>
    <row r="1427" ht="15" spans="1:3">
      <c r="A1427" s="435" t="s">
        <v>5958</v>
      </c>
      <c r="B1427" s="32" t="s">
        <v>5959</v>
      </c>
      <c r="C1427" t="s">
        <v>3263</v>
      </c>
    </row>
    <row r="1428" ht="15" spans="1:3">
      <c r="A1428" s="435" t="s">
        <v>5960</v>
      </c>
      <c r="B1428" s="32" t="s">
        <v>5961</v>
      </c>
      <c r="C1428" t="s">
        <v>3263</v>
      </c>
    </row>
    <row r="1429" ht="15" spans="1:3">
      <c r="A1429" s="435" t="s">
        <v>5962</v>
      </c>
      <c r="B1429" s="32" t="s">
        <v>5963</v>
      </c>
      <c r="C1429" t="s">
        <v>3332</v>
      </c>
    </row>
    <row r="1430" ht="15" spans="1:3">
      <c r="A1430" s="435" t="s">
        <v>5964</v>
      </c>
      <c r="B1430" s="32" t="s">
        <v>5965</v>
      </c>
      <c r="C1430" t="s">
        <v>3263</v>
      </c>
    </row>
    <row r="1431" ht="15" spans="1:3">
      <c r="A1431" s="435" t="s">
        <v>5966</v>
      </c>
      <c r="B1431" s="32" t="s">
        <v>5967</v>
      </c>
      <c r="C1431" t="s">
        <v>3263</v>
      </c>
    </row>
    <row r="1432" ht="15" spans="1:3">
      <c r="A1432" s="435" t="s">
        <v>5968</v>
      </c>
      <c r="B1432" s="32" t="s">
        <v>5969</v>
      </c>
      <c r="C1432" t="s">
        <v>3263</v>
      </c>
    </row>
    <row r="1433" ht="15" spans="1:3">
      <c r="A1433" s="435" t="s">
        <v>5970</v>
      </c>
      <c r="B1433" s="32" t="s">
        <v>5971</v>
      </c>
      <c r="C1433" t="s">
        <v>3263</v>
      </c>
    </row>
    <row r="1434" ht="15" spans="1:3">
      <c r="A1434" s="435" t="s">
        <v>5972</v>
      </c>
      <c r="B1434" s="32" t="s">
        <v>5973</v>
      </c>
      <c r="C1434" t="s">
        <v>3263</v>
      </c>
    </row>
    <row r="1435" ht="15" spans="1:3">
      <c r="A1435" s="435" t="s">
        <v>5974</v>
      </c>
      <c r="B1435" s="32" t="s">
        <v>5975</v>
      </c>
      <c r="C1435" t="s">
        <v>3263</v>
      </c>
    </row>
    <row r="1436" ht="15" spans="1:3">
      <c r="A1436" s="435" t="s">
        <v>5976</v>
      </c>
      <c r="B1436" s="32" t="s">
        <v>5977</v>
      </c>
      <c r="C1436" t="s">
        <v>3263</v>
      </c>
    </row>
    <row r="1437" ht="15" spans="1:3">
      <c r="A1437" s="435" t="s">
        <v>5978</v>
      </c>
      <c r="B1437" s="32" t="s">
        <v>5979</v>
      </c>
      <c r="C1437" t="s">
        <v>3263</v>
      </c>
    </row>
    <row r="1438" ht="15" spans="1:3">
      <c r="A1438" s="435" t="s">
        <v>5980</v>
      </c>
      <c r="B1438" s="32" t="s">
        <v>5981</v>
      </c>
      <c r="C1438" t="s">
        <v>3332</v>
      </c>
    </row>
    <row r="1439" ht="15" spans="1:3">
      <c r="A1439" s="435" t="s">
        <v>5982</v>
      </c>
      <c r="B1439" s="32" t="s">
        <v>5919</v>
      </c>
      <c r="C1439" t="s">
        <v>3263</v>
      </c>
    </row>
    <row r="1440" ht="15" spans="1:3">
      <c r="A1440" s="435" t="s">
        <v>5983</v>
      </c>
      <c r="B1440" s="32" t="s">
        <v>5984</v>
      </c>
      <c r="C1440" t="s">
        <v>3263</v>
      </c>
    </row>
    <row r="1441" ht="15" spans="1:3">
      <c r="A1441" s="435" t="s">
        <v>5985</v>
      </c>
      <c r="B1441" s="32" t="s">
        <v>5986</v>
      </c>
      <c r="C1441" t="s">
        <v>3263</v>
      </c>
    </row>
    <row r="1442" ht="15" spans="1:3">
      <c r="A1442" s="435" t="s">
        <v>5987</v>
      </c>
      <c r="B1442" s="32" t="s">
        <v>5988</v>
      </c>
      <c r="C1442" t="s">
        <v>3263</v>
      </c>
    </row>
    <row r="1443" ht="15" spans="1:3">
      <c r="A1443" s="435" t="s">
        <v>5989</v>
      </c>
      <c r="B1443" s="32" t="s">
        <v>5990</v>
      </c>
      <c r="C1443" t="s">
        <v>3263</v>
      </c>
    </row>
    <row r="1444" ht="15" spans="1:3">
      <c r="A1444" s="435" t="s">
        <v>5991</v>
      </c>
      <c r="B1444" s="32" t="s">
        <v>5992</v>
      </c>
      <c r="C1444" t="s">
        <v>3263</v>
      </c>
    </row>
    <row r="1445" ht="15" spans="1:3">
      <c r="A1445" s="435" t="s">
        <v>5993</v>
      </c>
      <c r="B1445" s="32" t="s">
        <v>5994</v>
      </c>
      <c r="C1445" t="s">
        <v>3332</v>
      </c>
    </row>
    <row r="1446" ht="15" spans="1:3">
      <c r="A1446" s="435" t="s">
        <v>5995</v>
      </c>
      <c r="B1446" s="32" t="s">
        <v>5996</v>
      </c>
      <c r="C1446" t="s">
        <v>3263</v>
      </c>
    </row>
    <row r="1447" ht="15" spans="1:3">
      <c r="A1447" s="435" t="s">
        <v>5997</v>
      </c>
      <c r="B1447" s="32" t="s">
        <v>5998</v>
      </c>
      <c r="C1447" t="s">
        <v>3263</v>
      </c>
    </row>
    <row r="1448" ht="15" spans="1:3">
      <c r="A1448" s="435" t="s">
        <v>5999</v>
      </c>
      <c r="B1448" s="32" t="s">
        <v>6000</v>
      </c>
      <c r="C1448" t="s">
        <v>3263</v>
      </c>
    </row>
    <row r="1449" ht="15" spans="1:3">
      <c r="A1449" s="435" t="s">
        <v>6001</v>
      </c>
      <c r="B1449" s="32" t="s">
        <v>6002</v>
      </c>
      <c r="C1449" t="s">
        <v>3263</v>
      </c>
    </row>
    <row r="1450" ht="15" spans="1:3">
      <c r="A1450" s="435" t="s">
        <v>6003</v>
      </c>
      <c r="B1450" s="32" t="s">
        <v>6004</v>
      </c>
      <c r="C1450" t="s">
        <v>3263</v>
      </c>
    </row>
    <row r="1451" ht="15" spans="1:3">
      <c r="A1451" s="435" t="s">
        <v>6005</v>
      </c>
      <c r="B1451" s="32" t="s">
        <v>6006</v>
      </c>
      <c r="C1451" t="s">
        <v>3332</v>
      </c>
    </row>
    <row r="1452" ht="15" spans="1:3">
      <c r="A1452" s="435" t="s">
        <v>6007</v>
      </c>
      <c r="B1452" s="32" t="s">
        <v>6008</v>
      </c>
      <c r="C1452" t="s">
        <v>3263</v>
      </c>
    </row>
    <row r="1453" ht="15" spans="1:3">
      <c r="A1453" s="435" t="s">
        <v>6009</v>
      </c>
      <c r="B1453" s="32" t="s">
        <v>6010</v>
      </c>
      <c r="C1453" t="s">
        <v>3263</v>
      </c>
    </row>
    <row r="1454" ht="15" spans="1:3">
      <c r="A1454" s="435" t="s">
        <v>6011</v>
      </c>
      <c r="B1454" s="32" t="s">
        <v>6012</v>
      </c>
      <c r="C1454" t="s">
        <v>3263</v>
      </c>
    </row>
    <row r="1455" ht="15" spans="1:3">
      <c r="A1455" s="435" t="s">
        <v>6013</v>
      </c>
      <c r="B1455" s="32" t="s">
        <v>6014</v>
      </c>
      <c r="C1455" t="s">
        <v>3263</v>
      </c>
    </row>
    <row r="1456" ht="15" spans="1:3">
      <c r="A1456" s="435" t="s">
        <v>6015</v>
      </c>
      <c r="B1456" s="32" t="s">
        <v>6016</v>
      </c>
      <c r="C1456" t="s">
        <v>3263</v>
      </c>
    </row>
    <row r="1457" ht="15" spans="1:3">
      <c r="A1457" s="435" t="s">
        <v>6017</v>
      </c>
      <c r="B1457" s="32" t="s">
        <v>6018</v>
      </c>
      <c r="C1457" t="s">
        <v>3263</v>
      </c>
    </row>
    <row r="1458" ht="15" spans="1:3">
      <c r="A1458" s="435" t="s">
        <v>6019</v>
      </c>
      <c r="B1458" s="32" t="s">
        <v>6020</v>
      </c>
      <c r="C1458" t="s">
        <v>3263</v>
      </c>
    </row>
    <row r="1459" ht="15" spans="1:3">
      <c r="A1459" s="435" t="s">
        <v>6021</v>
      </c>
      <c r="B1459" s="32" t="s">
        <v>6022</v>
      </c>
      <c r="C1459" t="s">
        <v>3263</v>
      </c>
    </row>
    <row r="1460" ht="15" spans="1:3">
      <c r="A1460" s="435" t="s">
        <v>6023</v>
      </c>
      <c r="B1460" s="32" t="s">
        <v>6024</v>
      </c>
      <c r="C1460" t="s">
        <v>3263</v>
      </c>
    </row>
    <row r="1461" ht="15" spans="1:3">
      <c r="A1461" s="435" t="s">
        <v>6025</v>
      </c>
      <c r="B1461" s="32" t="s">
        <v>6026</v>
      </c>
      <c r="C1461" t="s">
        <v>3263</v>
      </c>
    </row>
    <row r="1462" ht="15" spans="1:3">
      <c r="A1462" s="435" t="s">
        <v>6027</v>
      </c>
      <c r="B1462" s="32" t="s">
        <v>6028</v>
      </c>
      <c r="C1462" t="s">
        <v>3263</v>
      </c>
    </row>
    <row r="1463" ht="15" spans="1:3">
      <c r="A1463" s="435" t="s">
        <v>6029</v>
      </c>
      <c r="B1463" s="32" t="s">
        <v>6030</v>
      </c>
      <c r="C1463" t="s">
        <v>3332</v>
      </c>
    </row>
    <row r="1464" ht="15" spans="1:3">
      <c r="A1464" s="435" t="s">
        <v>6031</v>
      </c>
      <c r="B1464" s="32" t="s">
        <v>6032</v>
      </c>
      <c r="C1464" t="s">
        <v>3263</v>
      </c>
    </row>
    <row r="1465" ht="15" spans="1:3">
      <c r="A1465" s="435" t="s">
        <v>6033</v>
      </c>
      <c r="B1465" s="32" t="s">
        <v>6034</v>
      </c>
      <c r="C1465" t="s">
        <v>3263</v>
      </c>
    </row>
    <row r="1466" ht="15" spans="1:3">
      <c r="A1466" s="435" t="s">
        <v>6035</v>
      </c>
      <c r="B1466" s="32" t="s">
        <v>6036</v>
      </c>
      <c r="C1466" t="s">
        <v>3263</v>
      </c>
    </row>
    <row r="1467" ht="15" spans="1:3">
      <c r="A1467" s="435" t="s">
        <v>6037</v>
      </c>
      <c r="B1467" s="32" t="s">
        <v>6038</v>
      </c>
      <c r="C1467" t="s">
        <v>3263</v>
      </c>
    </row>
    <row r="1468" ht="15" spans="1:3">
      <c r="A1468" s="435" t="s">
        <v>6039</v>
      </c>
      <c r="B1468" s="32" t="s">
        <v>6040</v>
      </c>
      <c r="C1468" t="s">
        <v>3263</v>
      </c>
    </row>
    <row r="1469" ht="15" spans="1:3">
      <c r="A1469" s="435" t="s">
        <v>6041</v>
      </c>
      <c r="B1469" s="32" t="s">
        <v>6042</v>
      </c>
      <c r="C1469" t="s">
        <v>3263</v>
      </c>
    </row>
    <row r="1470" ht="15" spans="1:3">
      <c r="A1470" s="435" t="s">
        <v>6043</v>
      </c>
      <c r="B1470" s="32" t="s">
        <v>6044</v>
      </c>
      <c r="C1470" t="s">
        <v>3263</v>
      </c>
    </row>
    <row r="1471" ht="15" spans="1:3">
      <c r="A1471" s="435" t="s">
        <v>6045</v>
      </c>
      <c r="B1471" s="32" t="s">
        <v>6046</v>
      </c>
      <c r="C1471" t="s">
        <v>3263</v>
      </c>
    </row>
    <row r="1472" ht="15" spans="1:3">
      <c r="A1472" s="435" t="s">
        <v>6047</v>
      </c>
      <c r="B1472" s="32" t="s">
        <v>6048</v>
      </c>
      <c r="C1472" t="s">
        <v>3263</v>
      </c>
    </row>
    <row r="1473" ht="15" spans="1:3">
      <c r="A1473" s="435" t="s">
        <v>6049</v>
      </c>
      <c r="B1473" s="32" t="s">
        <v>6050</v>
      </c>
      <c r="C1473" t="s">
        <v>3263</v>
      </c>
    </row>
    <row r="1474" ht="15" spans="1:3">
      <c r="A1474" s="435" t="s">
        <v>6051</v>
      </c>
      <c r="B1474" s="32" t="s">
        <v>6052</v>
      </c>
      <c r="C1474" t="s">
        <v>3263</v>
      </c>
    </row>
    <row r="1475" ht="15" spans="1:3">
      <c r="A1475" s="435" t="s">
        <v>6053</v>
      </c>
      <c r="B1475" s="32" t="s">
        <v>6054</v>
      </c>
      <c r="C1475" t="s">
        <v>3263</v>
      </c>
    </row>
    <row r="1476" ht="15" spans="1:3">
      <c r="A1476" s="435" t="s">
        <v>6055</v>
      </c>
      <c r="B1476" s="32" t="s">
        <v>6056</v>
      </c>
      <c r="C1476" t="s">
        <v>3332</v>
      </c>
    </row>
    <row r="1477" ht="15" spans="1:3">
      <c r="A1477" s="435" t="s">
        <v>6057</v>
      </c>
      <c r="B1477" s="32" t="s">
        <v>6058</v>
      </c>
      <c r="C1477" t="s">
        <v>3263</v>
      </c>
    </row>
    <row r="1478" ht="15" spans="1:3">
      <c r="A1478" s="435" t="s">
        <v>6059</v>
      </c>
      <c r="B1478" s="32" t="s">
        <v>6060</v>
      </c>
      <c r="C1478" t="s">
        <v>3263</v>
      </c>
    </row>
    <row r="1479" ht="15" spans="1:3">
      <c r="A1479" s="435" t="s">
        <v>6061</v>
      </c>
      <c r="B1479" s="32" t="s">
        <v>6062</v>
      </c>
      <c r="C1479" t="s">
        <v>3263</v>
      </c>
    </row>
    <row r="1480" ht="15" spans="1:3">
      <c r="A1480" s="435" t="s">
        <v>6063</v>
      </c>
      <c r="B1480" s="32" t="s">
        <v>6064</v>
      </c>
      <c r="C1480" t="s">
        <v>3263</v>
      </c>
    </row>
    <row r="1481" ht="15" spans="1:3">
      <c r="A1481" s="435" t="s">
        <v>6065</v>
      </c>
      <c r="B1481" s="32" t="s">
        <v>6066</v>
      </c>
      <c r="C1481" t="s">
        <v>3263</v>
      </c>
    </row>
    <row r="1482" ht="15" spans="1:3">
      <c r="A1482" s="435" t="s">
        <v>6067</v>
      </c>
      <c r="B1482" s="32" t="s">
        <v>6068</v>
      </c>
      <c r="C1482" t="s">
        <v>3263</v>
      </c>
    </row>
    <row r="1483" ht="15" spans="1:3">
      <c r="A1483" s="435" t="s">
        <v>6069</v>
      </c>
      <c r="B1483" s="32" t="s">
        <v>6070</v>
      </c>
      <c r="C1483" t="s">
        <v>3263</v>
      </c>
    </row>
    <row r="1484" ht="15" spans="1:3">
      <c r="A1484" s="435" t="s">
        <v>6071</v>
      </c>
      <c r="B1484" s="32" t="s">
        <v>6072</v>
      </c>
      <c r="C1484" t="s">
        <v>3263</v>
      </c>
    </row>
    <row r="1485" ht="15" spans="1:3">
      <c r="A1485" s="435" t="s">
        <v>6073</v>
      </c>
      <c r="B1485" s="32" t="s">
        <v>6074</v>
      </c>
      <c r="C1485" t="s">
        <v>3263</v>
      </c>
    </row>
    <row r="1486" ht="15" spans="1:3">
      <c r="A1486" s="435" t="s">
        <v>6075</v>
      </c>
      <c r="B1486" s="32" t="s">
        <v>6076</v>
      </c>
      <c r="C1486" t="s">
        <v>3263</v>
      </c>
    </row>
    <row r="1487" ht="15" spans="1:3">
      <c r="A1487" s="435" t="s">
        <v>6077</v>
      </c>
      <c r="B1487" s="32" t="s">
        <v>6078</v>
      </c>
      <c r="C1487" t="s">
        <v>3263</v>
      </c>
    </row>
    <row r="1488" ht="15" spans="1:3">
      <c r="A1488" s="435" t="s">
        <v>6079</v>
      </c>
      <c r="B1488" s="32" t="s">
        <v>6080</v>
      </c>
      <c r="C1488" t="s">
        <v>3332</v>
      </c>
    </row>
    <row r="1489" ht="15" spans="1:3">
      <c r="A1489" s="435" t="s">
        <v>6081</v>
      </c>
      <c r="B1489" s="32" t="s">
        <v>6082</v>
      </c>
      <c r="C1489" t="s">
        <v>3263</v>
      </c>
    </row>
    <row r="1490" ht="15" spans="1:3">
      <c r="A1490" s="435" t="s">
        <v>6083</v>
      </c>
      <c r="B1490" s="32" t="s">
        <v>6084</v>
      </c>
      <c r="C1490" t="s">
        <v>3263</v>
      </c>
    </row>
    <row r="1491" ht="15" spans="1:3">
      <c r="A1491" s="435" t="s">
        <v>6085</v>
      </c>
      <c r="B1491" s="32" t="s">
        <v>6086</v>
      </c>
      <c r="C1491" t="s">
        <v>3263</v>
      </c>
    </row>
    <row r="1492" ht="15" spans="1:3">
      <c r="A1492" s="435" t="s">
        <v>6087</v>
      </c>
      <c r="B1492" s="32" t="s">
        <v>6088</v>
      </c>
      <c r="C1492" t="s">
        <v>3263</v>
      </c>
    </row>
    <row r="1493" ht="15" spans="1:3">
      <c r="A1493" s="435" t="s">
        <v>6089</v>
      </c>
      <c r="B1493" s="32" t="s">
        <v>6090</v>
      </c>
      <c r="C1493" t="s">
        <v>3263</v>
      </c>
    </row>
    <row r="1494" ht="15" spans="1:3">
      <c r="A1494" s="435" t="s">
        <v>6091</v>
      </c>
      <c r="B1494" s="32" t="s">
        <v>6092</v>
      </c>
      <c r="C1494" t="s">
        <v>3263</v>
      </c>
    </row>
    <row r="1495" ht="15" spans="1:3">
      <c r="A1495" s="435" t="s">
        <v>6093</v>
      </c>
      <c r="B1495" s="32" t="s">
        <v>6094</v>
      </c>
      <c r="C1495" t="s">
        <v>3332</v>
      </c>
    </row>
    <row r="1496" ht="15" spans="1:3">
      <c r="A1496" s="435" t="s">
        <v>6095</v>
      </c>
      <c r="B1496" s="32" t="s">
        <v>6096</v>
      </c>
      <c r="C1496" t="s">
        <v>3263</v>
      </c>
    </row>
    <row r="1497" ht="15" spans="1:3">
      <c r="A1497" s="435" t="s">
        <v>6097</v>
      </c>
      <c r="B1497" s="32" t="s">
        <v>6098</v>
      </c>
      <c r="C1497" t="s">
        <v>3263</v>
      </c>
    </row>
    <row r="1498" ht="15" spans="1:3">
      <c r="A1498" s="435" t="s">
        <v>6099</v>
      </c>
      <c r="B1498" s="32" t="s">
        <v>6100</v>
      </c>
      <c r="C1498" t="s">
        <v>3263</v>
      </c>
    </row>
    <row r="1499" ht="15" spans="1:3">
      <c r="A1499" s="435" t="s">
        <v>6101</v>
      </c>
      <c r="B1499" s="32" t="s">
        <v>6102</v>
      </c>
      <c r="C1499" t="s">
        <v>3263</v>
      </c>
    </row>
    <row r="1500" ht="15" spans="1:3">
      <c r="A1500" s="435" t="s">
        <v>6103</v>
      </c>
      <c r="B1500" s="32" t="s">
        <v>6104</v>
      </c>
      <c r="C1500" t="s">
        <v>3332</v>
      </c>
    </row>
    <row r="1501" ht="15" spans="1:3">
      <c r="A1501" s="435" t="s">
        <v>6105</v>
      </c>
      <c r="B1501" s="32" t="s">
        <v>6106</v>
      </c>
      <c r="C1501" t="s">
        <v>3263</v>
      </c>
    </row>
    <row r="1502" ht="15" spans="1:3">
      <c r="A1502" s="435" t="s">
        <v>6107</v>
      </c>
      <c r="B1502" s="32" t="s">
        <v>6108</v>
      </c>
      <c r="C1502" t="s">
        <v>3263</v>
      </c>
    </row>
    <row r="1503" ht="15" spans="1:3">
      <c r="A1503" s="435" t="s">
        <v>6109</v>
      </c>
      <c r="B1503" s="32" t="s">
        <v>6110</v>
      </c>
      <c r="C1503" t="s">
        <v>3263</v>
      </c>
    </row>
    <row r="1504" ht="15" spans="1:3">
      <c r="A1504" s="435" t="s">
        <v>6111</v>
      </c>
      <c r="B1504" s="32" t="s">
        <v>6112</v>
      </c>
      <c r="C1504" t="s">
        <v>3263</v>
      </c>
    </row>
    <row r="1505" ht="15" spans="1:3">
      <c r="A1505" s="435" t="s">
        <v>6113</v>
      </c>
      <c r="B1505" s="32" t="s">
        <v>6114</v>
      </c>
      <c r="C1505" t="s">
        <v>3332</v>
      </c>
    </row>
    <row r="1506" ht="15" spans="1:3">
      <c r="A1506" s="435" t="s">
        <v>6115</v>
      </c>
      <c r="B1506" s="32" t="s">
        <v>6116</v>
      </c>
      <c r="C1506" t="s">
        <v>3263</v>
      </c>
    </row>
    <row r="1507" ht="15" spans="1:3">
      <c r="A1507" s="435" t="s">
        <v>6117</v>
      </c>
      <c r="B1507" s="32" t="s">
        <v>6118</v>
      </c>
      <c r="C1507" t="s">
        <v>3263</v>
      </c>
    </row>
    <row r="1508" ht="15" spans="1:3">
      <c r="A1508" s="435" t="s">
        <v>6119</v>
      </c>
      <c r="B1508" s="32" t="s">
        <v>3299</v>
      </c>
      <c r="C1508" t="s">
        <v>3263</v>
      </c>
    </row>
    <row r="1509" ht="15" spans="1:3">
      <c r="A1509" s="435" t="s">
        <v>6120</v>
      </c>
      <c r="B1509" s="32" t="s">
        <v>6121</v>
      </c>
      <c r="C1509" t="s">
        <v>3263</v>
      </c>
    </row>
    <row r="1510" ht="15" spans="1:3">
      <c r="A1510" s="435" t="s">
        <v>6122</v>
      </c>
      <c r="B1510" s="32" t="s">
        <v>6123</v>
      </c>
      <c r="C1510" t="s">
        <v>3263</v>
      </c>
    </row>
    <row r="1511" ht="15" spans="1:3">
      <c r="A1511" s="435" t="s">
        <v>6124</v>
      </c>
      <c r="B1511" s="32" t="s">
        <v>6125</v>
      </c>
      <c r="C1511" t="s">
        <v>3263</v>
      </c>
    </row>
    <row r="1512" ht="15" spans="1:3">
      <c r="A1512" s="435" t="s">
        <v>6126</v>
      </c>
      <c r="B1512" s="32" t="s">
        <v>6127</v>
      </c>
      <c r="C1512" t="s">
        <v>3263</v>
      </c>
    </row>
    <row r="1513" ht="15" spans="1:3">
      <c r="A1513" s="435" t="s">
        <v>6128</v>
      </c>
      <c r="B1513" s="32" t="s">
        <v>6129</v>
      </c>
      <c r="C1513" t="s">
        <v>3263</v>
      </c>
    </row>
    <row r="1514" ht="15" spans="1:3">
      <c r="A1514" s="435" t="s">
        <v>6130</v>
      </c>
      <c r="B1514" s="32" t="s">
        <v>6131</v>
      </c>
      <c r="C1514" t="s">
        <v>3263</v>
      </c>
    </row>
    <row r="1515" ht="15" spans="1:3">
      <c r="A1515" s="435" t="s">
        <v>6132</v>
      </c>
      <c r="B1515" s="32" t="s">
        <v>6133</v>
      </c>
      <c r="C1515" t="s">
        <v>3263</v>
      </c>
    </row>
    <row r="1516" ht="15" spans="1:3">
      <c r="A1516" s="435" t="s">
        <v>6134</v>
      </c>
      <c r="B1516" s="32" t="s">
        <v>6135</v>
      </c>
      <c r="C1516" t="s">
        <v>3263</v>
      </c>
    </row>
    <row r="1517" ht="15" spans="1:3">
      <c r="A1517" s="435" t="s">
        <v>6136</v>
      </c>
      <c r="B1517" s="32" t="s">
        <v>6137</v>
      </c>
      <c r="C1517" t="s">
        <v>3263</v>
      </c>
    </row>
    <row r="1518" ht="15" spans="1:3">
      <c r="A1518" s="435" t="s">
        <v>6138</v>
      </c>
      <c r="B1518" s="32" t="s">
        <v>6139</v>
      </c>
      <c r="C1518" t="s">
        <v>3332</v>
      </c>
    </row>
    <row r="1519" ht="15" spans="1:3">
      <c r="A1519" s="435" t="s">
        <v>6140</v>
      </c>
      <c r="B1519" s="32" t="s">
        <v>6141</v>
      </c>
      <c r="C1519" t="s">
        <v>3263</v>
      </c>
    </row>
    <row r="1520" ht="15" spans="1:3">
      <c r="A1520" s="435" t="s">
        <v>6142</v>
      </c>
      <c r="B1520" s="32" t="s">
        <v>6143</v>
      </c>
      <c r="C1520" t="s">
        <v>3263</v>
      </c>
    </row>
    <row r="1521" ht="15" spans="1:3">
      <c r="A1521" s="435" t="s">
        <v>6144</v>
      </c>
      <c r="B1521" s="32" t="s">
        <v>6145</v>
      </c>
      <c r="C1521" t="s">
        <v>3263</v>
      </c>
    </row>
    <row r="1522" ht="15" spans="1:3">
      <c r="A1522" s="435" t="s">
        <v>6146</v>
      </c>
      <c r="B1522" s="32" t="s">
        <v>6147</v>
      </c>
      <c r="C1522" t="s">
        <v>3263</v>
      </c>
    </row>
    <row r="1523" ht="15" spans="1:3">
      <c r="A1523" s="435" t="s">
        <v>6148</v>
      </c>
      <c r="B1523" s="32" t="s">
        <v>6149</v>
      </c>
      <c r="C1523" t="s">
        <v>3263</v>
      </c>
    </row>
    <row r="1524" ht="15" spans="1:3">
      <c r="A1524" s="435" t="s">
        <v>6150</v>
      </c>
      <c r="B1524" s="32" t="s">
        <v>6151</v>
      </c>
      <c r="C1524" t="s">
        <v>3263</v>
      </c>
    </row>
    <row r="1525" ht="15" spans="1:3">
      <c r="A1525" s="435" t="s">
        <v>6152</v>
      </c>
      <c r="B1525" s="32" t="s">
        <v>6153</v>
      </c>
      <c r="C1525" t="s">
        <v>3263</v>
      </c>
    </row>
    <row r="1526" ht="15" spans="1:3">
      <c r="A1526" s="435" t="s">
        <v>6154</v>
      </c>
      <c r="B1526" s="32" t="s">
        <v>6155</v>
      </c>
      <c r="C1526" t="s">
        <v>3263</v>
      </c>
    </row>
    <row r="1527" ht="15" spans="1:3">
      <c r="A1527" s="435" t="s">
        <v>6156</v>
      </c>
      <c r="B1527" s="32" t="s">
        <v>6157</v>
      </c>
      <c r="C1527" t="s">
        <v>3263</v>
      </c>
    </row>
    <row r="1528" ht="15" spans="1:3">
      <c r="A1528" s="435" t="s">
        <v>6158</v>
      </c>
      <c r="B1528" s="32" t="s">
        <v>6159</v>
      </c>
      <c r="C1528" t="s">
        <v>3263</v>
      </c>
    </row>
    <row r="1529" ht="15" spans="1:3">
      <c r="A1529" s="435" t="s">
        <v>6160</v>
      </c>
      <c r="B1529" s="32" t="s">
        <v>6161</v>
      </c>
      <c r="C1529" t="s">
        <v>3263</v>
      </c>
    </row>
    <row r="1530" ht="15" spans="1:3">
      <c r="A1530" s="435" t="s">
        <v>6162</v>
      </c>
      <c r="B1530" s="32" t="s">
        <v>6163</v>
      </c>
      <c r="C1530" t="s">
        <v>3332</v>
      </c>
    </row>
    <row r="1531" ht="15" spans="1:3">
      <c r="A1531" s="435" t="s">
        <v>6164</v>
      </c>
      <c r="B1531" s="32" t="s">
        <v>6165</v>
      </c>
      <c r="C1531" t="s">
        <v>3263</v>
      </c>
    </row>
    <row r="1532" ht="15" spans="1:3">
      <c r="A1532" s="435" t="s">
        <v>6166</v>
      </c>
      <c r="B1532" s="32" t="s">
        <v>6167</v>
      </c>
      <c r="C1532" t="s">
        <v>3263</v>
      </c>
    </row>
    <row r="1533" ht="15" spans="1:3">
      <c r="A1533" s="435" t="s">
        <v>6168</v>
      </c>
      <c r="B1533" s="32" t="s">
        <v>6169</v>
      </c>
      <c r="C1533" t="s">
        <v>3263</v>
      </c>
    </row>
    <row r="1534" ht="15" spans="1:3">
      <c r="A1534" s="435" t="s">
        <v>6170</v>
      </c>
      <c r="B1534" s="32" t="s">
        <v>6171</v>
      </c>
      <c r="C1534" t="s">
        <v>3263</v>
      </c>
    </row>
    <row r="1535" ht="15" spans="1:3">
      <c r="A1535" s="435" t="s">
        <v>6172</v>
      </c>
      <c r="B1535" s="32" t="s">
        <v>6173</v>
      </c>
      <c r="C1535" t="s">
        <v>3263</v>
      </c>
    </row>
    <row r="1536" ht="15" spans="1:3">
      <c r="A1536" s="435" t="s">
        <v>6174</v>
      </c>
      <c r="B1536" s="32" t="s">
        <v>6175</v>
      </c>
      <c r="C1536" t="s">
        <v>3263</v>
      </c>
    </row>
    <row r="1537" ht="15" spans="1:3">
      <c r="A1537" s="435" t="s">
        <v>6176</v>
      </c>
      <c r="B1537" s="32" t="s">
        <v>6177</v>
      </c>
      <c r="C1537" t="s">
        <v>3263</v>
      </c>
    </row>
    <row r="1538" ht="15" spans="1:3">
      <c r="A1538" s="435" t="s">
        <v>6178</v>
      </c>
      <c r="B1538" s="32" t="s">
        <v>6179</v>
      </c>
      <c r="C1538" t="s">
        <v>3263</v>
      </c>
    </row>
    <row r="1539" ht="15" spans="1:3">
      <c r="A1539" s="435" t="s">
        <v>6180</v>
      </c>
      <c r="B1539" s="32" t="s">
        <v>6181</v>
      </c>
      <c r="C1539" t="s">
        <v>3332</v>
      </c>
    </row>
    <row r="1540" ht="15" spans="1:3">
      <c r="A1540" s="435" t="s">
        <v>6182</v>
      </c>
      <c r="B1540" s="32" t="s">
        <v>6183</v>
      </c>
      <c r="C1540" t="s">
        <v>3263</v>
      </c>
    </row>
    <row r="1541" ht="15" spans="1:3">
      <c r="A1541" s="435" t="s">
        <v>6184</v>
      </c>
      <c r="B1541" s="32" t="s">
        <v>6185</v>
      </c>
      <c r="C1541" t="s">
        <v>3263</v>
      </c>
    </row>
    <row r="1542" ht="15" spans="1:3">
      <c r="A1542" s="435" t="s">
        <v>6186</v>
      </c>
      <c r="B1542" s="32" t="s">
        <v>6187</v>
      </c>
      <c r="C1542" t="s">
        <v>3263</v>
      </c>
    </row>
    <row r="1543" ht="15" spans="1:3">
      <c r="A1543" s="435" t="s">
        <v>6188</v>
      </c>
      <c r="B1543" s="32" t="s">
        <v>6189</v>
      </c>
      <c r="C1543" t="s">
        <v>3263</v>
      </c>
    </row>
    <row r="1544" ht="15" spans="1:3">
      <c r="A1544" s="435" t="s">
        <v>6190</v>
      </c>
      <c r="B1544" s="32" t="s">
        <v>6191</v>
      </c>
      <c r="C1544" t="s">
        <v>3263</v>
      </c>
    </row>
    <row r="1545" ht="15" spans="1:3">
      <c r="A1545" s="435" t="s">
        <v>6192</v>
      </c>
      <c r="B1545" s="32" t="s">
        <v>6193</v>
      </c>
      <c r="C1545" t="s">
        <v>3263</v>
      </c>
    </row>
    <row r="1546" ht="15" spans="1:3">
      <c r="A1546" s="435" t="s">
        <v>6194</v>
      </c>
      <c r="B1546" s="32" t="s">
        <v>6195</v>
      </c>
      <c r="C1546" t="s">
        <v>3263</v>
      </c>
    </row>
    <row r="1547" ht="15" spans="1:3">
      <c r="A1547" s="435" t="s">
        <v>6196</v>
      </c>
      <c r="B1547" s="32" t="s">
        <v>6197</v>
      </c>
      <c r="C1547" t="s">
        <v>3332</v>
      </c>
    </row>
    <row r="1548" ht="15" spans="1:3">
      <c r="A1548" s="435" t="s">
        <v>6198</v>
      </c>
      <c r="B1548" s="32" t="s">
        <v>6199</v>
      </c>
      <c r="C1548" t="s">
        <v>3263</v>
      </c>
    </row>
    <row r="1549" ht="15" spans="1:3">
      <c r="A1549" s="435" t="s">
        <v>6200</v>
      </c>
      <c r="B1549" s="32" t="s">
        <v>6201</v>
      </c>
      <c r="C1549" t="s">
        <v>3263</v>
      </c>
    </row>
    <row r="1550" ht="15" spans="1:3">
      <c r="A1550" s="435" t="s">
        <v>6202</v>
      </c>
      <c r="B1550" s="32" t="s">
        <v>6203</v>
      </c>
      <c r="C1550" t="s">
        <v>3263</v>
      </c>
    </row>
    <row r="1551" ht="15" spans="1:3">
      <c r="A1551" s="435" t="s">
        <v>6204</v>
      </c>
      <c r="B1551" s="32" t="s">
        <v>6205</v>
      </c>
      <c r="C1551" t="s">
        <v>3263</v>
      </c>
    </row>
    <row r="1552" ht="15" spans="1:3">
      <c r="A1552" s="435" t="s">
        <v>6206</v>
      </c>
      <c r="B1552" s="32" t="s">
        <v>6207</v>
      </c>
      <c r="C1552" t="s">
        <v>3263</v>
      </c>
    </row>
    <row r="1553" ht="15" spans="1:3">
      <c r="A1553" s="435" t="s">
        <v>6208</v>
      </c>
      <c r="B1553" s="32" t="s">
        <v>6209</v>
      </c>
      <c r="C1553" t="s">
        <v>3263</v>
      </c>
    </row>
    <row r="1554" ht="15" spans="1:3">
      <c r="A1554" s="435" t="s">
        <v>6210</v>
      </c>
      <c r="B1554" s="32" t="s">
        <v>6211</v>
      </c>
      <c r="C1554" t="s">
        <v>3263</v>
      </c>
    </row>
    <row r="1555" ht="15" spans="1:3">
      <c r="A1555" s="435" t="s">
        <v>6212</v>
      </c>
      <c r="B1555" s="32" t="s">
        <v>6213</v>
      </c>
      <c r="C1555" t="s">
        <v>3263</v>
      </c>
    </row>
    <row r="1556" ht="15" spans="1:3">
      <c r="A1556" s="435" t="s">
        <v>6214</v>
      </c>
      <c r="B1556" s="32" t="s">
        <v>6215</v>
      </c>
      <c r="C1556" t="s">
        <v>3263</v>
      </c>
    </row>
    <row r="1557" ht="15" spans="1:3">
      <c r="A1557" s="435" t="s">
        <v>6216</v>
      </c>
      <c r="B1557" s="32" t="s">
        <v>6217</v>
      </c>
      <c r="C1557" t="s">
        <v>13</v>
      </c>
    </row>
    <row r="1558" ht="15" spans="1:3">
      <c r="A1558" s="435" t="s">
        <v>6218</v>
      </c>
      <c r="B1558" s="32" t="s">
        <v>6219</v>
      </c>
      <c r="C1558" t="s">
        <v>3332</v>
      </c>
    </row>
    <row r="1559" ht="15" spans="1:3">
      <c r="A1559" s="435" t="s">
        <v>6220</v>
      </c>
      <c r="B1559" s="32" t="s">
        <v>6221</v>
      </c>
      <c r="C1559" t="s">
        <v>3263</v>
      </c>
    </row>
    <row r="1560" ht="15" spans="1:3">
      <c r="A1560" s="435" t="s">
        <v>6222</v>
      </c>
      <c r="B1560" s="32" t="s">
        <v>6223</v>
      </c>
      <c r="C1560" t="s">
        <v>3263</v>
      </c>
    </row>
    <row r="1561" ht="15" spans="1:3">
      <c r="A1561" s="435" t="s">
        <v>6224</v>
      </c>
      <c r="B1561" s="32" t="s">
        <v>6225</v>
      </c>
      <c r="C1561" t="s">
        <v>3263</v>
      </c>
    </row>
    <row r="1562" ht="15" spans="1:3">
      <c r="A1562" s="435" t="s">
        <v>6226</v>
      </c>
      <c r="B1562" s="32" t="s">
        <v>6227</v>
      </c>
      <c r="C1562" t="s">
        <v>3263</v>
      </c>
    </row>
    <row r="1563" ht="15" spans="1:3">
      <c r="A1563" s="435" t="s">
        <v>6228</v>
      </c>
      <c r="B1563" s="32" t="s">
        <v>6229</v>
      </c>
      <c r="C1563" t="s">
        <v>3263</v>
      </c>
    </row>
    <row r="1564" ht="15" spans="1:3">
      <c r="A1564" s="435" t="s">
        <v>6230</v>
      </c>
      <c r="B1564" s="32" t="s">
        <v>6231</v>
      </c>
      <c r="C1564" t="s">
        <v>3263</v>
      </c>
    </row>
    <row r="1565" ht="15" spans="1:3">
      <c r="A1565" s="435" t="s">
        <v>6232</v>
      </c>
      <c r="B1565" s="32" t="s">
        <v>6233</v>
      </c>
      <c r="C1565" t="s">
        <v>3263</v>
      </c>
    </row>
    <row r="1566" ht="15" spans="1:3">
      <c r="A1566" s="435" t="s">
        <v>6234</v>
      </c>
      <c r="B1566" s="32" t="s">
        <v>6235</v>
      </c>
      <c r="C1566" t="s">
        <v>3263</v>
      </c>
    </row>
    <row r="1567" ht="15" spans="1:3">
      <c r="A1567" s="435" t="s">
        <v>6236</v>
      </c>
      <c r="B1567" s="32" t="s">
        <v>6237</v>
      </c>
      <c r="C1567" t="s">
        <v>3263</v>
      </c>
    </row>
    <row r="1568" ht="15" spans="1:3">
      <c r="A1568" s="435" t="s">
        <v>6238</v>
      </c>
      <c r="B1568" s="32" t="s">
        <v>6239</v>
      </c>
      <c r="C1568" t="s">
        <v>3263</v>
      </c>
    </row>
    <row r="1569" ht="15" spans="1:3">
      <c r="A1569" s="435" t="s">
        <v>6240</v>
      </c>
      <c r="B1569" s="32" t="s">
        <v>6241</v>
      </c>
      <c r="C1569" t="s">
        <v>3263</v>
      </c>
    </row>
    <row r="1570" ht="15" spans="1:3">
      <c r="A1570" s="435" t="s">
        <v>6242</v>
      </c>
      <c r="B1570" s="32" t="s">
        <v>6243</v>
      </c>
      <c r="C1570" t="s">
        <v>3263</v>
      </c>
    </row>
    <row r="1571" ht="15" spans="1:3">
      <c r="A1571" s="435" t="s">
        <v>6244</v>
      </c>
      <c r="B1571" s="32" t="s">
        <v>6245</v>
      </c>
      <c r="C1571" t="s">
        <v>3332</v>
      </c>
    </row>
    <row r="1572" ht="15" spans="1:3">
      <c r="A1572" s="435" t="s">
        <v>6246</v>
      </c>
      <c r="B1572" s="32" t="s">
        <v>6247</v>
      </c>
      <c r="C1572" t="s">
        <v>3263</v>
      </c>
    </row>
    <row r="1573" ht="15" spans="1:3">
      <c r="A1573" s="435" t="s">
        <v>6248</v>
      </c>
      <c r="B1573" s="32" t="s">
        <v>6249</v>
      </c>
      <c r="C1573" t="s">
        <v>3263</v>
      </c>
    </row>
    <row r="1574" ht="15" spans="1:3">
      <c r="A1574" s="435" t="s">
        <v>6250</v>
      </c>
      <c r="B1574" s="32" t="s">
        <v>4854</v>
      </c>
      <c r="C1574" t="s">
        <v>3263</v>
      </c>
    </row>
    <row r="1575" ht="15" spans="1:3">
      <c r="A1575" s="435" t="s">
        <v>6251</v>
      </c>
      <c r="B1575" s="32" t="s">
        <v>6252</v>
      </c>
      <c r="C1575" t="s">
        <v>3263</v>
      </c>
    </row>
    <row r="1576" ht="15" spans="1:3">
      <c r="A1576" s="435" t="s">
        <v>6253</v>
      </c>
      <c r="B1576" s="32" t="s">
        <v>6254</v>
      </c>
      <c r="C1576" t="s">
        <v>3263</v>
      </c>
    </row>
    <row r="1577" ht="15" spans="1:3">
      <c r="A1577" s="435" t="s">
        <v>6255</v>
      </c>
      <c r="B1577" s="32" t="s">
        <v>6256</v>
      </c>
      <c r="C1577" t="s">
        <v>3263</v>
      </c>
    </row>
    <row r="1578" ht="15" spans="1:3">
      <c r="A1578" s="435" t="s">
        <v>6257</v>
      </c>
      <c r="B1578" s="32" t="s">
        <v>6258</v>
      </c>
      <c r="C1578" t="s">
        <v>3263</v>
      </c>
    </row>
    <row r="1579" ht="15" spans="1:3">
      <c r="A1579" s="435" t="s">
        <v>6259</v>
      </c>
      <c r="B1579" s="32" t="s">
        <v>6260</v>
      </c>
      <c r="C1579" t="s">
        <v>3263</v>
      </c>
    </row>
    <row r="1580" ht="15" spans="1:3">
      <c r="A1580" s="435" t="s">
        <v>6261</v>
      </c>
      <c r="B1580" s="32" t="s">
        <v>6262</v>
      </c>
      <c r="C1580" t="s">
        <v>3263</v>
      </c>
    </row>
    <row r="1581" ht="15" spans="1:3">
      <c r="A1581" s="435" t="s">
        <v>6263</v>
      </c>
      <c r="B1581" s="32" t="s">
        <v>6264</v>
      </c>
      <c r="C1581" t="s">
        <v>3332</v>
      </c>
    </row>
    <row r="1582" ht="15" spans="1:3">
      <c r="A1582" s="435" t="s">
        <v>6265</v>
      </c>
      <c r="B1582" s="32" t="s">
        <v>6266</v>
      </c>
      <c r="C1582" t="s">
        <v>3263</v>
      </c>
    </row>
    <row r="1583" ht="15" spans="1:3">
      <c r="A1583" s="435" t="s">
        <v>6267</v>
      </c>
      <c r="B1583" s="32" t="s">
        <v>6268</v>
      </c>
      <c r="C1583" t="s">
        <v>3263</v>
      </c>
    </row>
    <row r="1584" ht="15" spans="1:3">
      <c r="A1584" s="435" t="s">
        <v>6269</v>
      </c>
      <c r="B1584" s="32" t="s">
        <v>6270</v>
      </c>
      <c r="C1584" t="s">
        <v>3263</v>
      </c>
    </row>
    <row r="1585" ht="15" spans="1:3">
      <c r="A1585" s="435" t="s">
        <v>6271</v>
      </c>
      <c r="B1585" s="32" t="s">
        <v>6272</v>
      </c>
      <c r="C1585" t="s">
        <v>3263</v>
      </c>
    </row>
    <row r="1586" ht="15" spans="1:3">
      <c r="A1586" s="435" t="s">
        <v>6273</v>
      </c>
      <c r="B1586" s="32" t="s">
        <v>6274</v>
      </c>
      <c r="C1586" t="s">
        <v>3263</v>
      </c>
    </row>
    <row r="1587" ht="15" spans="1:3">
      <c r="A1587" s="435" t="s">
        <v>6275</v>
      </c>
      <c r="B1587" s="32" t="s">
        <v>6276</v>
      </c>
      <c r="C1587" t="s">
        <v>3263</v>
      </c>
    </row>
    <row r="1588" ht="15" spans="1:3">
      <c r="A1588" s="435" t="s">
        <v>6277</v>
      </c>
      <c r="B1588" s="32" t="s">
        <v>6278</v>
      </c>
      <c r="C1588" t="s">
        <v>3263</v>
      </c>
    </row>
    <row r="1589" ht="15" spans="1:3">
      <c r="A1589" s="435" t="s">
        <v>6279</v>
      </c>
      <c r="B1589" s="32" t="s">
        <v>6280</v>
      </c>
      <c r="C1589" t="s">
        <v>3263</v>
      </c>
    </row>
    <row r="1590" ht="15" spans="1:3">
      <c r="A1590" s="435" t="s">
        <v>6281</v>
      </c>
      <c r="B1590" s="32" t="s">
        <v>6282</v>
      </c>
      <c r="C1590" t="s">
        <v>3263</v>
      </c>
    </row>
    <row r="1591" ht="15" spans="1:3">
      <c r="A1591" s="435" t="s">
        <v>6283</v>
      </c>
      <c r="B1591" s="32" t="s">
        <v>6284</v>
      </c>
      <c r="C1591" t="s">
        <v>3263</v>
      </c>
    </row>
    <row r="1592" ht="15" spans="1:3">
      <c r="A1592" s="435" t="s">
        <v>6285</v>
      </c>
      <c r="B1592" s="32" t="s">
        <v>6286</v>
      </c>
      <c r="C1592" t="s">
        <v>3263</v>
      </c>
    </row>
    <row r="1593" ht="15" spans="1:3">
      <c r="A1593" s="435" t="s">
        <v>6287</v>
      </c>
      <c r="B1593" s="32" t="s">
        <v>6288</v>
      </c>
      <c r="C1593" t="s">
        <v>3263</v>
      </c>
    </row>
    <row r="1594" ht="15" spans="1:3">
      <c r="A1594" s="435" t="s">
        <v>6289</v>
      </c>
      <c r="B1594" s="32" t="s">
        <v>6290</v>
      </c>
      <c r="C1594" t="s">
        <v>3263</v>
      </c>
    </row>
    <row r="1595" ht="15" spans="1:3">
      <c r="A1595" s="435" t="s">
        <v>6291</v>
      </c>
      <c r="B1595" s="32" t="s">
        <v>6292</v>
      </c>
      <c r="C1595" t="s">
        <v>3263</v>
      </c>
    </row>
    <row r="1596" ht="15" spans="1:3">
      <c r="A1596" s="435" t="s">
        <v>6293</v>
      </c>
      <c r="B1596" s="32" t="s">
        <v>6294</v>
      </c>
      <c r="C1596" t="s">
        <v>3332</v>
      </c>
    </row>
    <row r="1597" ht="15" spans="1:3">
      <c r="A1597" s="435" t="s">
        <v>6295</v>
      </c>
      <c r="B1597" s="32" t="s">
        <v>3338</v>
      </c>
      <c r="C1597" t="s">
        <v>3263</v>
      </c>
    </row>
    <row r="1598" ht="15" spans="1:3">
      <c r="A1598" s="435" t="s">
        <v>6296</v>
      </c>
      <c r="B1598" s="32" t="s">
        <v>6297</v>
      </c>
      <c r="C1598" t="s">
        <v>3263</v>
      </c>
    </row>
    <row r="1599" ht="15" spans="1:3">
      <c r="A1599" s="435" t="s">
        <v>6298</v>
      </c>
      <c r="B1599" s="32" t="s">
        <v>6299</v>
      </c>
      <c r="C1599" t="s">
        <v>3263</v>
      </c>
    </row>
    <row r="1600" ht="15" spans="1:3">
      <c r="A1600" s="435" t="s">
        <v>6300</v>
      </c>
      <c r="B1600" s="32" t="s">
        <v>6301</v>
      </c>
      <c r="C1600" t="s">
        <v>3263</v>
      </c>
    </row>
    <row r="1601" ht="15" spans="1:3">
      <c r="A1601" s="435" t="s">
        <v>6302</v>
      </c>
      <c r="B1601" s="32" t="s">
        <v>6303</v>
      </c>
      <c r="C1601" t="s">
        <v>3263</v>
      </c>
    </row>
    <row r="1602" ht="15" spans="1:3">
      <c r="A1602" s="435" t="s">
        <v>6304</v>
      </c>
      <c r="B1602" s="32" t="s">
        <v>6305</v>
      </c>
      <c r="C1602" t="s">
        <v>3263</v>
      </c>
    </row>
    <row r="1603" ht="15" spans="1:3">
      <c r="A1603" s="435" t="s">
        <v>6306</v>
      </c>
      <c r="B1603" s="32" t="s">
        <v>6307</v>
      </c>
      <c r="C1603" t="s">
        <v>3263</v>
      </c>
    </row>
    <row r="1604" ht="15" spans="1:3">
      <c r="A1604" s="435" t="s">
        <v>6308</v>
      </c>
      <c r="B1604" s="32" t="s">
        <v>6309</v>
      </c>
      <c r="C1604" t="s">
        <v>3263</v>
      </c>
    </row>
    <row r="1605" ht="15" spans="1:3">
      <c r="A1605" s="435" t="s">
        <v>6310</v>
      </c>
      <c r="B1605" s="32" t="s">
        <v>6311</v>
      </c>
      <c r="C1605" t="s">
        <v>3263</v>
      </c>
    </row>
    <row r="1606" ht="15" spans="1:3">
      <c r="A1606" s="435" t="s">
        <v>6312</v>
      </c>
      <c r="B1606" s="32" t="s">
        <v>6313</v>
      </c>
      <c r="C1606" t="s">
        <v>3263</v>
      </c>
    </row>
    <row r="1607" ht="15" spans="1:3">
      <c r="A1607" s="435" t="s">
        <v>6314</v>
      </c>
      <c r="B1607" s="32" t="s">
        <v>6315</v>
      </c>
      <c r="C1607" t="s">
        <v>3332</v>
      </c>
    </row>
    <row r="1608" ht="15" spans="1:3">
      <c r="A1608" s="435" t="s">
        <v>6316</v>
      </c>
      <c r="B1608" s="32" t="s">
        <v>6317</v>
      </c>
      <c r="C1608" t="s">
        <v>3263</v>
      </c>
    </row>
    <row r="1609" ht="15" spans="1:3">
      <c r="A1609" s="435" t="s">
        <v>6318</v>
      </c>
      <c r="B1609" s="32" t="s">
        <v>6319</v>
      </c>
      <c r="C1609" t="s">
        <v>3263</v>
      </c>
    </row>
    <row r="1610" ht="15" spans="1:3">
      <c r="A1610" s="435" t="s">
        <v>6320</v>
      </c>
      <c r="B1610" s="32" t="s">
        <v>6321</v>
      </c>
      <c r="C1610" t="s">
        <v>3263</v>
      </c>
    </row>
    <row r="1611" ht="15" spans="1:3">
      <c r="A1611" s="435" t="s">
        <v>6322</v>
      </c>
      <c r="B1611" s="32" t="s">
        <v>6323</v>
      </c>
      <c r="C1611" t="s">
        <v>3263</v>
      </c>
    </row>
    <row r="1612" ht="15" spans="1:3">
      <c r="A1612" s="435" t="s">
        <v>6324</v>
      </c>
      <c r="B1612" s="32" t="s">
        <v>6325</v>
      </c>
      <c r="C1612" t="s">
        <v>3263</v>
      </c>
    </row>
    <row r="1613" ht="15" spans="1:3">
      <c r="A1613" s="435" t="s">
        <v>6326</v>
      </c>
      <c r="B1613" s="32" t="s">
        <v>6327</v>
      </c>
      <c r="C1613" t="s">
        <v>3263</v>
      </c>
    </row>
    <row r="1614" ht="15" spans="1:3">
      <c r="A1614" s="435" t="s">
        <v>6328</v>
      </c>
      <c r="B1614" s="32" t="s">
        <v>6329</v>
      </c>
      <c r="C1614" t="s">
        <v>3263</v>
      </c>
    </row>
    <row r="1615" ht="15" spans="1:3">
      <c r="A1615" s="435" t="s">
        <v>6330</v>
      </c>
      <c r="B1615" s="32" t="s">
        <v>6331</v>
      </c>
      <c r="C1615" t="s">
        <v>3263</v>
      </c>
    </row>
    <row r="1616" ht="15" spans="1:3">
      <c r="A1616" s="435" t="s">
        <v>6332</v>
      </c>
      <c r="B1616" s="32" t="s">
        <v>6333</v>
      </c>
      <c r="C1616" t="s">
        <v>3263</v>
      </c>
    </row>
    <row r="1617" ht="15" spans="1:3">
      <c r="A1617" s="435" t="s">
        <v>6334</v>
      </c>
      <c r="B1617" s="32" t="s">
        <v>6335</v>
      </c>
      <c r="C1617" t="s">
        <v>3332</v>
      </c>
    </row>
    <row r="1618" ht="15" spans="1:3">
      <c r="A1618" s="435" t="s">
        <v>6336</v>
      </c>
      <c r="B1618" s="32" t="s">
        <v>6337</v>
      </c>
      <c r="C1618" t="s">
        <v>3263</v>
      </c>
    </row>
    <row r="1619" ht="15" spans="1:3">
      <c r="A1619" s="435" t="s">
        <v>6338</v>
      </c>
      <c r="B1619" s="32" t="s">
        <v>6339</v>
      </c>
      <c r="C1619" t="s">
        <v>3263</v>
      </c>
    </row>
    <row r="1620" ht="15" spans="1:3">
      <c r="A1620" s="435" t="s">
        <v>6340</v>
      </c>
      <c r="B1620" s="32" t="s">
        <v>6341</v>
      </c>
      <c r="C1620" t="s">
        <v>3263</v>
      </c>
    </row>
    <row r="1621" ht="15" spans="1:3">
      <c r="A1621" s="435" t="s">
        <v>6342</v>
      </c>
      <c r="B1621" s="32" t="s">
        <v>6343</v>
      </c>
      <c r="C1621" t="s">
        <v>3263</v>
      </c>
    </row>
    <row r="1622" ht="15" spans="1:3">
      <c r="A1622" s="435" t="s">
        <v>6344</v>
      </c>
      <c r="B1622" s="32" t="s">
        <v>6345</v>
      </c>
      <c r="C1622" t="s">
        <v>3263</v>
      </c>
    </row>
    <row r="1623" ht="15" spans="1:3">
      <c r="A1623" s="435" t="s">
        <v>6346</v>
      </c>
      <c r="B1623" s="32" t="s">
        <v>6347</v>
      </c>
      <c r="C1623" t="s">
        <v>3332</v>
      </c>
    </row>
    <row r="1624" ht="15" spans="1:3">
      <c r="A1624" s="435" t="s">
        <v>6348</v>
      </c>
      <c r="B1624" s="32" t="s">
        <v>6349</v>
      </c>
      <c r="C1624" t="s">
        <v>3263</v>
      </c>
    </row>
    <row r="1625" ht="15" spans="1:3">
      <c r="A1625" s="435" t="s">
        <v>6350</v>
      </c>
      <c r="B1625" s="32" t="s">
        <v>6351</v>
      </c>
      <c r="C1625" t="s">
        <v>3263</v>
      </c>
    </row>
    <row r="1626" ht="15" spans="1:3">
      <c r="A1626" s="435" t="s">
        <v>6352</v>
      </c>
      <c r="B1626" s="32" t="s">
        <v>6353</v>
      </c>
      <c r="C1626" t="s">
        <v>3263</v>
      </c>
    </row>
    <row r="1627" ht="15" spans="1:3">
      <c r="A1627" s="435" t="s">
        <v>6354</v>
      </c>
      <c r="B1627" s="32" t="s">
        <v>6355</v>
      </c>
      <c r="C1627" t="s">
        <v>3263</v>
      </c>
    </row>
    <row r="1628" ht="15" spans="1:3">
      <c r="A1628" s="435" t="s">
        <v>6356</v>
      </c>
      <c r="B1628" s="32" t="s">
        <v>6357</v>
      </c>
      <c r="C1628" t="s">
        <v>3263</v>
      </c>
    </row>
    <row r="1629" ht="15" spans="1:3">
      <c r="A1629" s="435" t="s">
        <v>6358</v>
      </c>
      <c r="B1629" s="32" t="s">
        <v>6359</v>
      </c>
      <c r="C1629" t="s">
        <v>3263</v>
      </c>
    </row>
    <row r="1630" ht="15" spans="1:3">
      <c r="A1630" s="435" t="s">
        <v>6360</v>
      </c>
      <c r="B1630" s="32" t="s">
        <v>6361</v>
      </c>
      <c r="C1630" t="s">
        <v>3263</v>
      </c>
    </row>
    <row r="1631" ht="15" spans="1:3">
      <c r="A1631" s="435" t="s">
        <v>6362</v>
      </c>
      <c r="B1631" s="32" t="s">
        <v>6363</v>
      </c>
      <c r="C1631" t="s">
        <v>3263</v>
      </c>
    </row>
    <row r="1632" ht="15" spans="1:3">
      <c r="A1632" s="435" t="s">
        <v>6364</v>
      </c>
      <c r="B1632" s="32" t="s">
        <v>6365</v>
      </c>
      <c r="C1632" t="s">
        <v>3263</v>
      </c>
    </row>
    <row r="1633" ht="15" spans="1:3">
      <c r="A1633" s="435" t="s">
        <v>6366</v>
      </c>
      <c r="B1633" s="32" t="s">
        <v>6367</v>
      </c>
      <c r="C1633" t="s">
        <v>3263</v>
      </c>
    </row>
    <row r="1634" ht="15" spans="1:3">
      <c r="A1634" s="435" t="s">
        <v>6368</v>
      </c>
      <c r="B1634" s="32" t="s">
        <v>6369</v>
      </c>
      <c r="C1634" t="s">
        <v>3263</v>
      </c>
    </row>
    <row r="1635" ht="15" spans="1:3">
      <c r="A1635" s="435" t="s">
        <v>6370</v>
      </c>
      <c r="B1635" s="32" t="s">
        <v>6371</v>
      </c>
      <c r="C1635" t="s">
        <v>3263</v>
      </c>
    </row>
    <row r="1636" ht="15" spans="1:3">
      <c r="A1636" s="435" t="s">
        <v>6372</v>
      </c>
      <c r="B1636" s="32" t="s">
        <v>6373</v>
      </c>
      <c r="C1636" t="s">
        <v>3332</v>
      </c>
    </row>
    <row r="1637" ht="15" spans="1:3">
      <c r="A1637" s="435" t="s">
        <v>6374</v>
      </c>
      <c r="B1637" s="32" t="s">
        <v>6375</v>
      </c>
      <c r="C1637" t="s">
        <v>3263</v>
      </c>
    </row>
    <row r="1638" ht="15" spans="1:3">
      <c r="A1638" s="435" t="s">
        <v>6376</v>
      </c>
      <c r="B1638" s="32" t="s">
        <v>6377</v>
      </c>
      <c r="C1638" t="s">
        <v>3263</v>
      </c>
    </row>
    <row r="1639" ht="15" spans="1:3">
      <c r="A1639" s="435" t="s">
        <v>6378</v>
      </c>
      <c r="B1639" s="32" t="s">
        <v>6379</v>
      </c>
      <c r="C1639" t="s">
        <v>3263</v>
      </c>
    </row>
    <row r="1640" ht="15" spans="1:3">
      <c r="A1640" s="435" t="s">
        <v>6380</v>
      </c>
      <c r="B1640" s="32" t="s">
        <v>6381</v>
      </c>
      <c r="C1640" t="s">
        <v>3263</v>
      </c>
    </row>
    <row r="1641" ht="15" spans="1:3">
      <c r="A1641" s="435" t="s">
        <v>6382</v>
      </c>
      <c r="B1641" s="32" t="s">
        <v>6383</v>
      </c>
      <c r="C1641" t="s">
        <v>3263</v>
      </c>
    </row>
    <row r="1642" ht="15" spans="1:3">
      <c r="A1642" s="435" t="s">
        <v>6384</v>
      </c>
      <c r="B1642" s="32" t="s">
        <v>6385</v>
      </c>
      <c r="C1642" t="s">
        <v>3263</v>
      </c>
    </row>
    <row r="1643" ht="15" spans="1:3">
      <c r="A1643" s="435" t="s">
        <v>6386</v>
      </c>
      <c r="B1643" s="32" t="s">
        <v>6387</v>
      </c>
      <c r="C1643" t="s">
        <v>3263</v>
      </c>
    </row>
    <row r="1644" ht="15" spans="1:3">
      <c r="A1644" s="435" t="s">
        <v>6388</v>
      </c>
      <c r="B1644" s="32" t="s">
        <v>6389</v>
      </c>
      <c r="C1644" t="s">
        <v>3263</v>
      </c>
    </row>
    <row r="1645" ht="15" spans="1:3">
      <c r="A1645" s="435" t="s">
        <v>6390</v>
      </c>
      <c r="B1645" s="32" t="s">
        <v>6391</v>
      </c>
      <c r="C1645" t="s">
        <v>3263</v>
      </c>
    </row>
    <row r="1646" ht="15" spans="1:3">
      <c r="A1646" s="435" t="s">
        <v>6392</v>
      </c>
      <c r="B1646" s="32" t="s">
        <v>6393</v>
      </c>
      <c r="C1646" t="s">
        <v>3263</v>
      </c>
    </row>
    <row r="1647" ht="15" spans="1:3">
      <c r="A1647" s="435" t="s">
        <v>6394</v>
      </c>
      <c r="B1647" s="32" t="s">
        <v>6395</v>
      </c>
      <c r="C1647" t="s">
        <v>3332</v>
      </c>
    </row>
    <row r="1648" ht="15" spans="1:3">
      <c r="A1648" s="435" t="s">
        <v>6396</v>
      </c>
      <c r="B1648" s="32" t="s">
        <v>6397</v>
      </c>
      <c r="C1648" t="s">
        <v>3263</v>
      </c>
    </row>
    <row r="1649" ht="15" spans="1:3">
      <c r="A1649" s="435" t="s">
        <v>6398</v>
      </c>
      <c r="B1649" s="32" t="s">
        <v>6399</v>
      </c>
      <c r="C1649" t="s">
        <v>3263</v>
      </c>
    </row>
    <row r="1650" ht="15" spans="1:3">
      <c r="A1650" s="435" t="s">
        <v>6400</v>
      </c>
      <c r="B1650" s="32" t="s">
        <v>6401</v>
      </c>
      <c r="C1650" t="s">
        <v>3263</v>
      </c>
    </row>
    <row r="1651" ht="15" spans="1:3">
      <c r="A1651" s="435" t="s">
        <v>6402</v>
      </c>
      <c r="B1651" s="32" t="s">
        <v>6403</v>
      </c>
      <c r="C1651" t="s">
        <v>3263</v>
      </c>
    </row>
    <row r="1652" ht="15" spans="1:3">
      <c r="A1652" s="435" t="s">
        <v>6404</v>
      </c>
      <c r="B1652" s="32" t="s">
        <v>6405</v>
      </c>
      <c r="C1652" t="s">
        <v>3263</v>
      </c>
    </row>
    <row r="1653" ht="15" spans="1:3">
      <c r="A1653" s="435" t="s">
        <v>6406</v>
      </c>
      <c r="B1653" s="32" t="s">
        <v>6407</v>
      </c>
      <c r="C1653" t="s">
        <v>3263</v>
      </c>
    </row>
    <row r="1654" ht="15" spans="1:3">
      <c r="A1654" s="435" t="s">
        <v>6408</v>
      </c>
      <c r="B1654" s="32" t="s">
        <v>6409</v>
      </c>
      <c r="C1654" t="s">
        <v>3332</v>
      </c>
    </row>
    <row r="1655" ht="15" spans="1:3">
      <c r="A1655" s="435" t="s">
        <v>6410</v>
      </c>
      <c r="B1655" s="32" t="s">
        <v>6411</v>
      </c>
      <c r="C1655" t="s">
        <v>3263</v>
      </c>
    </row>
    <row r="1656" ht="15" spans="1:3">
      <c r="A1656" s="435" t="s">
        <v>6412</v>
      </c>
      <c r="B1656" s="32" t="s">
        <v>6413</v>
      </c>
      <c r="C1656" t="s">
        <v>3263</v>
      </c>
    </row>
    <row r="1657" ht="15" spans="1:3">
      <c r="A1657" s="435" t="s">
        <v>6414</v>
      </c>
      <c r="B1657" s="32" t="s">
        <v>6415</v>
      </c>
      <c r="C1657" t="s">
        <v>3263</v>
      </c>
    </row>
    <row r="1658" ht="15" spans="1:3">
      <c r="A1658" s="435" t="s">
        <v>6416</v>
      </c>
      <c r="B1658" s="32" t="s">
        <v>6417</v>
      </c>
      <c r="C1658" t="s">
        <v>3263</v>
      </c>
    </row>
    <row r="1659" ht="15" spans="1:3">
      <c r="A1659" s="435" t="s">
        <v>6418</v>
      </c>
      <c r="B1659" s="32" t="s">
        <v>6419</v>
      </c>
      <c r="C1659" t="s">
        <v>3263</v>
      </c>
    </row>
    <row r="1660" ht="15" spans="1:3">
      <c r="A1660" s="435" t="s">
        <v>6420</v>
      </c>
      <c r="B1660" s="32" t="s">
        <v>6421</v>
      </c>
      <c r="C1660" t="s">
        <v>3263</v>
      </c>
    </row>
    <row r="1661" ht="15" spans="1:3">
      <c r="A1661" s="435" t="s">
        <v>6422</v>
      </c>
      <c r="B1661" s="32" t="s">
        <v>6423</v>
      </c>
      <c r="C1661" t="s">
        <v>3332</v>
      </c>
    </row>
    <row r="1662" ht="15" spans="1:3">
      <c r="A1662" s="435" t="s">
        <v>6424</v>
      </c>
      <c r="B1662" s="32" t="s">
        <v>6425</v>
      </c>
      <c r="C1662" t="s">
        <v>3263</v>
      </c>
    </row>
    <row r="1663" ht="15" spans="1:3">
      <c r="A1663" s="435" t="s">
        <v>6426</v>
      </c>
      <c r="B1663" s="32" t="s">
        <v>6427</v>
      </c>
      <c r="C1663" t="s">
        <v>3263</v>
      </c>
    </row>
    <row r="1664" ht="15" spans="1:3">
      <c r="A1664" s="435" t="s">
        <v>6428</v>
      </c>
      <c r="B1664" s="32" t="s">
        <v>6429</v>
      </c>
      <c r="C1664" t="s">
        <v>3263</v>
      </c>
    </row>
    <row r="1665" ht="15" spans="1:3">
      <c r="A1665" s="435" t="s">
        <v>6430</v>
      </c>
      <c r="B1665" s="32" t="s">
        <v>6431</v>
      </c>
      <c r="C1665" t="s">
        <v>3263</v>
      </c>
    </row>
    <row r="1666" ht="15" spans="1:3">
      <c r="A1666" s="435" t="s">
        <v>6432</v>
      </c>
      <c r="B1666" s="32" t="s">
        <v>6433</v>
      </c>
      <c r="C1666" t="s">
        <v>3263</v>
      </c>
    </row>
    <row r="1667" ht="15" spans="1:3">
      <c r="A1667" s="435" t="s">
        <v>6434</v>
      </c>
      <c r="B1667" s="32" t="s">
        <v>6435</v>
      </c>
      <c r="C1667" t="s">
        <v>3332</v>
      </c>
    </row>
    <row r="1668" ht="15" spans="1:3">
      <c r="A1668" s="435" t="s">
        <v>6436</v>
      </c>
      <c r="B1668" s="32" t="s">
        <v>6437</v>
      </c>
      <c r="C1668" t="s">
        <v>3263</v>
      </c>
    </row>
    <row r="1669" ht="15" spans="1:3">
      <c r="A1669" s="435" t="s">
        <v>6438</v>
      </c>
      <c r="B1669" s="32" t="s">
        <v>6439</v>
      </c>
      <c r="C1669" t="s">
        <v>3263</v>
      </c>
    </row>
    <row r="1670" ht="15" spans="1:3">
      <c r="A1670" s="435" t="s">
        <v>6440</v>
      </c>
      <c r="B1670" s="32" t="s">
        <v>6441</v>
      </c>
      <c r="C1670" t="s">
        <v>3263</v>
      </c>
    </row>
    <row r="1671" ht="15" spans="1:3">
      <c r="A1671" s="435" t="s">
        <v>6442</v>
      </c>
      <c r="B1671" s="32" t="s">
        <v>6443</v>
      </c>
      <c r="C1671" t="s">
        <v>3263</v>
      </c>
    </row>
    <row r="1672" ht="15" spans="1:3">
      <c r="A1672" s="435" t="s">
        <v>6444</v>
      </c>
      <c r="B1672" s="32" t="s">
        <v>6445</v>
      </c>
      <c r="C1672" t="s">
        <v>3263</v>
      </c>
    </row>
    <row r="1673" ht="15" spans="1:3">
      <c r="A1673" s="435" t="s">
        <v>6446</v>
      </c>
      <c r="B1673" s="32" t="s">
        <v>6447</v>
      </c>
      <c r="C1673" t="s">
        <v>3263</v>
      </c>
    </row>
    <row r="1674" ht="15" spans="1:3">
      <c r="A1674" s="435" t="s">
        <v>6448</v>
      </c>
      <c r="B1674" s="32" t="s">
        <v>6449</v>
      </c>
      <c r="C1674" t="s">
        <v>3332</v>
      </c>
    </row>
    <row r="1675" ht="15" spans="1:3">
      <c r="A1675" s="435" t="s">
        <v>6450</v>
      </c>
      <c r="B1675" s="32" t="s">
        <v>6451</v>
      </c>
      <c r="C1675" t="s">
        <v>3263</v>
      </c>
    </row>
    <row r="1676" ht="15" spans="1:3">
      <c r="A1676" s="435" t="s">
        <v>6452</v>
      </c>
      <c r="B1676" s="32" t="s">
        <v>6453</v>
      </c>
      <c r="C1676" t="s">
        <v>3263</v>
      </c>
    </row>
    <row r="1677" ht="15" spans="1:3">
      <c r="A1677" s="435" t="s">
        <v>6454</v>
      </c>
      <c r="B1677" s="32" t="s">
        <v>6455</v>
      </c>
      <c r="C1677" t="s">
        <v>3263</v>
      </c>
    </row>
    <row r="1678" ht="15" spans="1:3">
      <c r="A1678" s="435" t="s">
        <v>6456</v>
      </c>
      <c r="B1678" s="32" t="s">
        <v>6457</v>
      </c>
      <c r="C1678" t="s">
        <v>3263</v>
      </c>
    </row>
    <row r="1679" ht="15" spans="1:3">
      <c r="A1679" s="435" t="s">
        <v>6458</v>
      </c>
      <c r="B1679" s="32" t="s">
        <v>6459</v>
      </c>
      <c r="C1679" t="s">
        <v>3263</v>
      </c>
    </row>
    <row r="1680" ht="15" spans="1:3">
      <c r="A1680" s="435" t="s">
        <v>6460</v>
      </c>
      <c r="B1680" s="32" t="s">
        <v>6461</v>
      </c>
      <c r="C1680" t="s">
        <v>3263</v>
      </c>
    </row>
    <row r="1681" ht="15" spans="1:3">
      <c r="A1681" s="435" t="s">
        <v>6462</v>
      </c>
      <c r="B1681" s="32" t="s">
        <v>6463</v>
      </c>
      <c r="C1681" t="s">
        <v>3263</v>
      </c>
    </row>
    <row r="1682" ht="15" spans="1:3">
      <c r="A1682" s="435" t="s">
        <v>6464</v>
      </c>
      <c r="B1682" s="32" t="s">
        <v>6465</v>
      </c>
      <c r="C1682" t="s">
        <v>3263</v>
      </c>
    </row>
    <row r="1683" ht="15" spans="1:3">
      <c r="A1683" s="435" t="s">
        <v>6466</v>
      </c>
      <c r="B1683" s="32" t="s">
        <v>6467</v>
      </c>
      <c r="C1683" t="s">
        <v>3263</v>
      </c>
    </row>
    <row r="1684" ht="15" spans="1:3">
      <c r="A1684" s="435" t="s">
        <v>6468</v>
      </c>
      <c r="B1684" s="32" t="s">
        <v>6469</v>
      </c>
      <c r="C1684" t="s">
        <v>3263</v>
      </c>
    </row>
    <row r="1685" ht="15" spans="1:3">
      <c r="A1685" s="435" t="s">
        <v>6470</v>
      </c>
      <c r="B1685" s="32" t="s">
        <v>6471</v>
      </c>
      <c r="C1685" t="s">
        <v>3263</v>
      </c>
    </row>
    <row r="1686" ht="15" spans="1:3">
      <c r="A1686" s="435" t="s">
        <v>6472</v>
      </c>
      <c r="B1686" s="32" t="s">
        <v>6473</v>
      </c>
      <c r="C1686" t="s">
        <v>3263</v>
      </c>
    </row>
    <row r="1687" ht="15" spans="1:3">
      <c r="A1687" s="435" t="s">
        <v>6474</v>
      </c>
      <c r="B1687" s="32" t="s">
        <v>6475</v>
      </c>
      <c r="C1687" t="s">
        <v>3263</v>
      </c>
    </row>
    <row r="1688" ht="15" spans="1:3">
      <c r="A1688" s="435" t="s">
        <v>6476</v>
      </c>
      <c r="B1688" s="32" t="s">
        <v>6477</v>
      </c>
      <c r="C1688" t="s">
        <v>3332</v>
      </c>
    </row>
    <row r="1689" ht="15" spans="1:3">
      <c r="A1689" s="435" t="s">
        <v>6478</v>
      </c>
      <c r="B1689" s="32" t="s">
        <v>6479</v>
      </c>
      <c r="C1689" t="s">
        <v>3263</v>
      </c>
    </row>
    <row r="1690" ht="15" spans="1:3">
      <c r="A1690" s="435" t="s">
        <v>6480</v>
      </c>
      <c r="B1690" s="32" t="s">
        <v>6481</v>
      </c>
      <c r="C1690" t="s">
        <v>3263</v>
      </c>
    </row>
    <row r="1691" ht="15" spans="1:3">
      <c r="A1691" s="435" t="s">
        <v>6482</v>
      </c>
      <c r="B1691" s="32" t="s">
        <v>6483</v>
      </c>
      <c r="C1691" t="s">
        <v>3263</v>
      </c>
    </row>
    <row r="1692" ht="15" spans="1:3">
      <c r="A1692" s="435" t="s">
        <v>6484</v>
      </c>
      <c r="B1692" s="32" t="s">
        <v>6485</v>
      </c>
      <c r="C1692" t="s">
        <v>3263</v>
      </c>
    </row>
    <row r="1693" ht="15" spans="1:3">
      <c r="A1693" s="435" t="s">
        <v>6486</v>
      </c>
      <c r="B1693" s="32" t="s">
        <v>6487</v>
      </c>
      <c r="C1693" t="s">
        <v>3263</v>
      </c>
    </row>
    <row r="1694" ht="15" spans="1:3">
      <c r="A1694" s="435" t="s">
        <v>6488</v>
      </c>
      <c r="B1694" s="32" t="s">
        <v>6489</v>
      </c>
      <c r="C1694" t="s">
        <v>3263</v>
      </c>
    </row>
    <row r="1695" ht="15" spans="1:3">
      <c r="A1695" s="435" t="s">
        <v>6490</v>
      </c>
      <c r="B1695" s="32" t="s">
        <v>6491</v>
      </c>
      <c r="C1695" t="s">
        <v>3263</v>
      </c>
    </row>
    <row r="1696" ht="15" spans="1:3">
      <c r="A1696" s="435" t="s">
        <v>6492</v>
      </c>
      <c r="B1696" s="32" t="s">
        <v>6493</v>
      </c>
      <c r="C1696" t="s">
        <v>3263</v>
      </c>
    </row>
    <row r="1697" ht="15" spans="1:3">
      <c r="A1697" s="435" t="s">
        <v>6494</v>
      </c>
      <c r="B1697" s="32" t="s">
        <v>6495</v>
      </c>
      <c r="C1697" t="s">
        <v>3263</v>
      </c>
    </row>
    <row r="1698" ht="15" spans="1:3">
      <c r="A1698" s="435" t="s">
        <v>6496</v>
      </c>
      <c r="B1698" s="32" t="s">
        <v>6497</v>
      </c>
      <c r="C1698" t="s">
        <v>3332</v>
      </c>
    </row>
    <row r="1699" ht="15" spans="1:3">
      <c r="A1699" s="435" t="s">
        <v>6498</v>
      </c>
      <c r="B1699" s="32" t="s">
        <v>6499</v>
      </c>
      <c r="C1699" t="s">
        <v>3263</v>
      </c>
    </row>
    <row r="1700" ht="15" spans="1:3">
      <c r="A1700" s="435" t="s">
        <v>6500</v>
      </c>
      <c r="B1700" s="32" t="s">
        <v>6501</v>
      </c>
      <c r="C1700" t="s">
        <v>3263</v>
      </c>
    </row>
    <row r="1701" ht="15" spans="1:3">
      <c r="A1701" s="435" t="s">
        <v>6502</v>
      </c>
      <c r="B1701" s="32" t="s">
        <v>6503</v>
      </c>
      <c r="C1701" t="s">
        <v>3263</v>
      </c>
    </row>
    <row r="1702" ht="15" spans="1:3">
      <c r="A1702" s="435" t="s">
        <v>6504</v>
      </c>
      <c r="B1702" s="32" t="s">
        <v>6505</v>
      </c>
      <c r="C1702" t="s">
        <v>3263</v>
      </c>
    </row>
    <row r="1703" ht="15" spans="1:3">
      <c r="A1703" s="435" t="s">
        <v>6506</v>
      </c>
      <c r="B1703" s="32" t="s">
        <v>6507</v>
      </c>
      <c r="C1703" t="s">
        <v>3263</v>
      </c>
    </row>
    <row r="1704" ht="15" spans="1:3">
      <c r="A1704" s="435" t="s">
        <v>6508</v>
      </c>
      <c r="B1704" s="32" t="s">
        <v>6509</v>
      </c>
      <c r="C1704" t="s">
        <v>3263</v>
      </c>
    </row>
    <row r="1705" ht="15" spans="1:3">
      <c r="A1705" s="435" t="s">
        <v>6510</v>
      </c>
      <c r="B1705" s="32" t="s">
        <v>6511</v>
      </c>
      <c r="C1705" t="s">
        <v>3263</v>
      </c>
    </row>
    <row r="1706" ht="15" spans="1:3">
      <c r="A1706" s="435" t="s">
        <v>6512</v>
      </c>
      <c r="B1706" s="32" t="s">
        <v>6513</v>
      </c>
      <c r="C1706" t="s">
        <v>3263</v>
      </c>
    </row>
    <row r="1707" ht="15" spans="1:3">
      <c r="A1707" s="435" t="s">
        <v>6514</v>
      </c>
      <c r="B1707" s="32" t="s">
        <v>6515</v>
      </c>
      <c r="C1707" t="s">
        <v>3263</v>
      </c>
    </row>
    <row r="1708" ht="15" spans="1:3">
      <c r="A1708" s="435" t="s">
        <v>6516</v>
      </c>
      <c r="B1708" s="32" t="s">
        <v>6517</v>
      </c>
      <c r="C1708" t="s">
        <v>3263</v>
      </c>
    </row>
    <row r="1709" ht="15" spans="1:3">
      <c r="A1709" s="435" t="s">
        <v>6518</v>
      </c>
      <c r="B1709" s="32" t="s">
        <v>6519</v>
      </c>
      <c r="C1709" t="s">
        <v>3332</v>
      </c>
    </row>
    <row r="1710" ht="15" spans="1:3">
      <c r="A1710" s="435" t="s">
        <v>6520</v>
      </c>
      <c r="B1710" s="32" t="s">
        <v>6521</v>
      </c>
      <c r="C1710" t="s">
        <v>3263</v>
      </c>
    </row>
    <row r="1711" ht="15" spans="1:3">
      <c r="A1711" s="435" t="s">
        <v>6522</v>
      </c>
      <c r="B1711" s="32" t="s">
        <v>6523</v>
      </c>
      <c r="C1711" t="s">
        <v>3263</v>
      </c>
    </row>
    <row r="1712" ht="15" spans="1:3">
      <c r="A1712" s="435" t="s">
        <v>6524</v>
      </c>
      <c r="B1712" s="32" t="s">
        <v>6525</v>
      </c>
      <c r="C1712" t="s">
        <v>3263</v>
      </c>
    </row>
    <row r="1713" ht="15" spans="1:3">
      <c r="A1713" s="435" t="s">
        <v>6526</v>
      </c>
      <c r="B1713" s="32" t="s">
        <v>6527</v>
      </c>
      <c r="C1713" t="s">
        <v>3263</v>
      </c>
    </row>
    <row r="1714" ht="15" spans="1:3">
      <c r="A1714" s="435" t="s">
        <v>6528</v>
      </c>
      <c r="B1714" s="32" t="s">
        <v>6529</v>
      </c>
      <c r="C1714" t="s">
        <v>3263</v>
      </c>
    </row>
    <row r="1715" ht="15" spans="1:3">
      <c r="A1715" s="435" t="s">
        <v>6530</v>
      </c>
      <c r="B1715" s="32" t="s">
        <v>6531</v>
      </c>
      <c r="C1715" t="s">
        <v>3263</v>
      </c>
    </row>
    <row r="1716" ht="15" spans="1:3">
      <c r="A1716" s="435" t="s">
        <v>6532</v>
      </c>
      <c r="B1716" s="32" t="s">
        <v>6533</v>
      </c>
      <c r="C1716" t="s">
        <v>3263</v>
      </c>
    </row>
    <row r="1717" ht="15" spans="1:3">
      <c r="A1717" s="435" t="s">
        <v>6534</v>
      </c>
      <c r="B1717" s="32" t="s">
        <v>6535</v>
      </c>
      <c r="C1717" t="s">
        <v>3263</v>
      </c>
    </row>
    <row r="1718" ht="15" spans="1:3">
      <c r="A1718" s="435" t="s">
        <v>6536</v>
      </c>
      <c r="B1718" s="32" t="s">
        <v>6537</v>
      </c>
      <c r="C1718" t="s">
        <v>3263</v>
      </c>
    </row>
    <row r="1719" ht="15" spans="1:3">
      <c r="A1719" s="435" t="s">
        <v>6538</v>
      </c>
      <c r="B1719" s="32" t="s">
        <v>6539</v>
      </c>
      <c r="C1719" t="s">
        <v>3263</v>
      </c>
    </row>
    <row r="1720" ht="15" spans="1:3">
      <c r="A1720" s="435" t="s">
        <v>6540</v>
      </c>
      <c r="B1720" s="32" t="s">
        <v>6541</v>
      </c>
      <c r="C1720" t="s">
        <v>3332</v>
      </c>
    </row>
    <row r="1721" ht="15" spans="1:3">
      <c r="A1721" s="435" t="s">
        <v>6542</v>
      </c>
      <c r="B1721" s="32" t="s">
        <v>6543</v>
      </c>
      <c r="C1721" t="s">
        <v>3263</v>
      </c>
    </row>
    <row r="1722" ht="15" spans="1:3">
      <c r="A1722" s="435" t="s">
        <v>6544</v>
      </c>
      <c r="B1722" s="32" t="s">
        <v>6545</v>
      </c>
      <c r="C1722" t="s">
        <v>3263</v>
      </c>
    </row>
    <row r="1723" ht="15" spans="1:3">
      <c r="A1723" s="435" t="s">
        <v>6546</v>
      </c>
      <c r="B1723" s="32" t="s">
        <v>6547</v>
      </c>
      <c r="C1723" t="s">
        <v>3263</v>
      </c>
    </row>
    <row r="1724" ht="15" spans="1:3">
      <c r="A1724" s="435" t="s">
        <v>6548</v>
      </c>
      <c r="B1724" s="32" t="s">
        <v>6549</v>
      </c>
      <c r="C1724" t="s">
        <v>3263</v>
      </c>
    </row>
    <row r="1725" ht="15" spans="1:3">
      <c r="A1725" s="435" t="s">
        <v>6550</v>
      </c>
      <c r="B1725" s="32" t="s">
        <v>6551</v>
      </c>
      <c r="C1725" t="s">
        <v>3263</v>
      </c>
    </row>
    <row r="1726" ht="15" spans="1:3">
      <c r="A1726" s="435" t="s">
        <v>6552</v>
      </c>
      <c r="B1726" s="32" t="s">
        <v>6553</v>
      </c>
      <c r="C1726" t="s">
        <v>3263</v>
      </c>
    </row>
    <row r="1727" ht="15" spans="1:3">
      <c r="A1727" s="435" t="s">
        <v>6554</v>
      </c>
      <c r="B1727" s="32" t="s">
        <v>6555</v>
      </c>
      <c r="C1727" t="s">
        <v>3263</v>
      </c>
    </row>
    <row r="1728" ht="15" spans="1:3">
      <c r="A1728" s="435" t="s">
        <v>6556</v>
      </c>
      <c r="B1728" s="32" t="s">
        <v>6557</v>
      </c>
      <c r="C1728" t="s">
        <v>3263</v>
      </c>
    </row>
    <row r="1729" ht="15" spans="1:3">
      <c r="A1729" s="435" t="s">
        <v>6558</v>
      </c>
      <c r="B1729" s="32" t="s">
        <v>6559</v>
      </c>
      <c r="C1729" t="s">
        <v>3263</v>
      </c>
    </row>
    <row r="1730" ht="15" spans="1:3">
      <c r="A1730" s="435" t="s">
        <v>6560</v>
      </c>
      <c r="B1730" s="32" t="s">
        <v>6561</v>
      </c>
      <c r="C1730" t="s">
        <v>3263</v>
      </c>
    </row>
    <row r="1731" ht="15" spans="1:3">
      <c r="A1731" s="435" t="s">
        <v>6562</v>
      </c>
      <c r="B1731" s="32" t="s">
        <v>6563</v>
      </c>
      <c r="C1731" t="s">
        <v>3263</v>
      </c>
    </row>
    <row r="1732" ht="15" spans="1:3">
      <c r="A1732" s="435" t="s">
        <v>6564</v>
      </c>
      <c r="B1732" s="32" t="s">
        <v>6565</v>
      </c>
      <c r="C1732" t="s">
        <v>13</v>
      </c>
    </row>
    <row r="1733" ht="15" spans="1:3">
      <c r="A1733" s="435" t="s">
        <v>6566</v>
      </c>
      <c r="B1733" s="32" t="s">
        <v>6567</v>
      </c>
      <c r="C1733" t="s">
        <v>3332</v>
      </c>
    </row>
    <row r="1734" ht="15" spans="1:3">
      <c r="A1734" s="435" t="s">
        <v>6568</v>
      </c>
      <c r="B1734" s="32" t="s">
        <v>6569</v>
      </c>
      <c r="C1734" t="s">
        <v>3263</v>
      </c>
    </row>
    <row r="1735" ht="15" spans="1:3">
      <c r="A1735" s="435" t="s">
        <v>6570</v>
      </c>
      <c r="B1735" s="32" t="s">
        <v>6571</v>
      </c>
      <c r="C1735" t="s">
        <v>3263</v>
      </c>
    </row>
    <row r="1736" ht="15" spans="1:3">
      <c r="A1736" s="435" t="s">
        <v>6572</v>
      </c>
      <c r="B1736" s="32" t="s">
        <v>6573</v>
      </c>
      <c r="C1736" t="s">
        <v>3263</v>
      </c>
    </row>
    <row r="1737" ht="15" spans="1:3">
      <c r="A1737" s="435" t="s">
        <v>6574</v>
      </c>
      <c r="B1737" s="32" t="s">
        <v>6575</v>
      </c>
      <c r="C1737" t="s">
        <v>3263</v>
      </c>
    </row>
    <row r="1738" ht="15" spans="1:3">
      <c r="A1738" s="435" t="s">
        <v>6576</v>
      </c>
      <c r="B1738" s="32" t="s">
        <v>6577</v>
      </c>
      <c r="C1738" t="s">
        <v>3263</v>
      </c>
    </row>
    <row r="1739" ht="15" spans="1:3">
      <c r="A1739" s="435" t="s">
        <v>6578</v>
      </c>
      <c r="B1739" s="32" t="s">
        <v>3973</v>
      </c>
      <c r="C1739" t="s">
        <v>3263</v>
      </c>
    </row>
    <row r="1740" ht="15" spans="1:3">
      <c r="A1740" s="435" t="s">
        <v>6579</v>
      </c>
      <c r="B1740" s="32" t="s">
        <v>6580</v>
      </c>
      <c r="C1740" t="s">
        <v>3263</v>
      </c>
    </row>
    <row r="1741" ht="15" spans="1:3">
      <c r="A1741" s="435" t="s">
        <v>6581</v>
      </c>
      <c r="B1741" s="32" t="s">
        <v>6582</v>
      </c>
      <c r="C1741" t="s">
        <v>3263</v>
      </c>
    </row>
    <row r="1742" ht="15" spans="1:3">
      <c r="A1742" s="435" t="s">
        <v>6583</v>
      </c>
      <c r="B1742" s="32" t="s">
        <v>6584</v>
      </c>
      <c r="C1742" t="s">
        <v>3263</v>
      </c>
    </row>
    <row r="1743" ht="15" spans="1:3">
      <c r="A1743" s="435" t="s">
        <v>6585</v>
      </c>
      <c r="B1743" s="32" t="s">
        <v>6586</v>
      </c>
      <c r="C1743" t="s">
        <v>3263</v>
      </c>
    </row>
    <row r="1744" ht="15" spans="1:3">
      <c r="A1744" s="435" t="s">
        <v>6587</v>
      </c>
      <c r="B1744" s="32" t="s">
        <v>6588</v>
      </c>
      <c r="C1744" t="s">
        <v>3263</v>
      </c>
    </row>
    <row r="1745" ht="15" spans="1:3">
      <c r="A1745" s="435" t="s">
        <v>6589</v>
      </c>
      <c r="B1745" s="32" t="s">
        <v>6590</v>
      </c>
      <c r="C1745" t="s">
        <v>3263</v>
      </c>
    </row>
    <row r="1746" ht="15" spans="1:3">
      <c r="A1746" s="435" t="s">
        <v>6591</v>
      </c>
      <c r="B1746" s="32" t="s">
        <v>6592</v>
      </c>
      <c r="C1746" t="s">
        <v>3263</v>
      </c>
    </row>
    <row r="1747" ht="15" spans="1:3">
      <c r="A1747" s="435" t="s">
        <v>6593</v>
      </c>
      <c r="B1747" s="32" t="s">
        <v>6594</v>
      </c>
      <c r="C1747" t="s">
        <v>3332</v>
      </c>
    </row>
    <row r="1748" ht="15" spans="1:3">
      <c r="A1748" s="435" t="s">
        <v>6595</v>
      </c>
      <c r="B1748" s="32" t="s">
        <v>6596</v>
      </c>
      <c r="C1748" t="s">
        <v>3263</v>
      </c>
    </row>
    <row r="1749" ht="15" spans="1:3">
      <c r="A1749" s="435" t="s">
        <v>6597</v>
      </c>
      <c r="B1749" s="32" t="s">
        <v>6598</v>
      </c>
      <c r="C1749" t="s">
        <v>3263</v>
      </c>
    </row>
    <row r="1750" ht="15" spans="1:3">
      <c r="A1750" s="435" t="s">
        <v>6599</v>
      </c>
      <c r="B1750" s="32" t="s">
        <v>6600</v>
      </c>
      <c r="C1750" t="s">
        <v>3263</v>
      </c>
    </row>
    <row r="1751" ht="15" spans="1:3">
      <c r="A1751" s="435" t="s">
        <v>6601</v>
      </c>
      <c r="B1751" s="32" t="s">
        <v>6602</v>
      </c>
      <c r="C1751" t="s">
        <v>3263</v>
      </c>
    </row>
    <row r="1752" ht="15" spans="1:3">
      <c r="A1752" s="435" t="s">
        <v>6603</v>
      </c>
      <c r="B1752" s="32" t="s">
        <v>6604</v>
      </c>
      <c r="C1752" t="s">
        <v>3263</v>
      </c>
    </row>
    <row r="1753" ht="15" spans="1:3">
      <c r="A1753" s="435" t="s">
        <v>6605</v>
      </c>
      <c r="B1753" s="32" t="s">
        <v>6606</v>
      </c>
      <c r="C1753" t="s">
        <v>3263</v>
      </c>
    </row>
    <row r="1754" ht="15" spans="1:3">
      <c r="A1754" s="435" t="s">
        <v>6607</v>
      </c>
      <c r="B1754" s="32" t="s">
        <v>6608</v>
      </c>
      <c r="C1754" t="s">
        <v>3332</v>
      </c>
    </row>
    <row r="1755" ht="15" spans="1:3">
      <c r="A1755" s="435" t="s">
        <v>6609</v>
      </c>
      <c r="B1755" s="32" t="s">
        <v>6610</v>
      </c>
      <c r="C1755" t="s">
        <v>3263</v>
      </c>
    </row>
    <row r="1756" ht="15" spans="1:3">
      <c r="A1756" s="435" t="s">
        <v>6611</v>
      </c>
      <c r="B1756" s="32" t="s">
        <v>6612</v>
      </c>
      <c r="C1756" t="s">
        <v>3263</v>
      </c>
    </row>
    <row r="1757" ht="15" spans="1:3">
      <c r="A1757" s="435" t="s">
        <v>6613</v>
      </c>
      <c r="B1757" s="32" t="s">
        <v>6614</v>
      </c>
      <c r="C1757" t="s">
        <v>3263</v>
      </c>
    </row>
    <row r="1758" ht="15" spans="1:3">
      <c r="A1758" s="435" t="s">
        <v>6615</v>
      </c>
      <c r="B1758" s="32" t="s">
        <v>6616</v>
      </c>
      <c r="C1758" t="s">
        <v>3263</v>
      </c>
    </row>
    <row r="1759" ht="15" spans="1:3">
      <c r="A1759" s="435" t="s">
        <v>6617</v>
      </c>
      <c r="B1759" s="32" t="s">
        <v>6618</v>
      </c>
      <c r="C1759" t="s">
        <v>3263</v>
      </c>
    </row>
    <row r="1760" ht="15" spans="1:3">
      <c r="A1760" s="435" t="s">
        <v>6619</v>
      </c>
      <c r="B1760" s="32" t="s">
        <v>6620</v>
      </c>
      <c r="C1760" t="s">
        <v>3263</v>
      </c>
    </row>
    <row r="1761" ht="15" spans="1:3">
      <c r="A1761" s="435" t="s">
        <v>6621</v>
      </c>
      <c r="B1761" s="32" t="s">
        <v>6622</v>
      </c>
      <c r="C1761" t="s">
        <v>3263</v>
      </c>
    </row>
    <row r="1762" ht="15" spans="1:3">
      <c r="A1762" s="435" t="s">
        <v>6623</v>
      </c>
      <c r="B1762" s="32" t="s">
        <v>6624</v>
      </c>
      <c r="C1762" t="s">
        <v>3263</v>
      </c>
    </row>
    <row r="1763" ht="15" spans="1:3">
      <c r="A1763" s="435" t="s">
        <v>6625</v>
      </c>
      <c r="B1763" s="32" t="s">
        <v>6626</v>
      </c>
      <c r="C1763" t="s">
        <v>3332</v>
      </c>
    </row>
    <row r="1764" ht="15" spans="1:3">
      <c r="A1764" s="435" t="s">
        <v>6627</v>
      </c>
      <c r="B1764" s="32" t="s">
        <v>6628</v>
      </c>
      <c r="C1764" t="s">
        <v>3263</v>
      </c>
    </row>
    <row r="1765" ht="15" spans="1:3">
      <c r="A1765" s="435" t="s">
        <v>6629</v>
      </c>
      <c r="B1765" s="32" t="s">
        <v>6630</v>
      </c>
      <c r="C1765" t="s">
        <v>3263</v>
      </c>
    </row>
    <row r="1766" ht="15" spans="1:3">
      <c r="A1766" s="435" t="s">
        <v>6631</v>
      </c>
      <c r="B1766" s="32" t="s">
        <v>6632</v>
      </c>
      <c r="C1766" t="s">
        <v>3263</v>
      </c>
    </row>
    <row r="1767" ht="15" spans="1:3">
      <c r="A1767" s="435" t="s">
        <v>6633</v>
      </c>
      <c r="B1767" s="32" t="s">
        <v>6634</v>
      </c>
      <c r="C1767" t="s">
        <v>3263</v>
      </c>
    </row>
    <row r="1768" ht="15" spans="1:3">
      <c r="A1768" s="435" t="s">
        <v>6635</v>
      </c>
      <c r="B1768" s="32" t="s">
        <v>6636</v>
      </c>
      <c r="C1768" t="s">
        <v>3263</v>
      </c>
    </row>
    <row r="1769" ht="15" spans="1:3">
      <c r="A1769" s="435" t="s">
        <v>6637</v>
      </c>
      <c r="B1769" s="32" t="s">
        <v>6638</v>
      </c>
      <c r="C1769" t="s">
        <v>3263</v>
      </c>
    </row>
    <row r="1770" ht="15" spans="1:3">
      <c r="A1770" s="435" t="s">
        <v>6639</v>
      </c>
      <c r="B1770" s="32" t="s">
        <v>6640</v>
      </c>
      <c r="C1770" t="s">
        <v>3263</v>
      </c>
    </row>
    <row r="1771" ht="15" spans="1:3">
      <c r="A1771" s="435" t="s">
        <v>6641</v>
      </c>
      <c r="B1771" s="32" t="s">
        <v>6642</v>
      </c>
      <c r="C1771" t="s">
        <v>3263</v>
      </c>
    </row>
    <row r="1772" ht="15" spans="1:3">
      <c r="A1772" s="435" t="s">
        <v>6643</v>
      </c>
      <c r="B1772" s="32" t="s">
        <v>6644</v>
      </c>
      <c r="C1772" t="s">
        <v>3263</v>
      </c>
    </row>
    <row r="1773" ht="15" spans="1:3">
      <c r="A1773" s="435" t="s">
        <v>6645</v>
      </c>
      <c r="B1773" s="32" t="s">
        <v>6646</v>
      </c>
      <c r="C1773" t="s">
        <v>3263</v>
      </c>
    </row>
    <row r="1774" ht="15" spans="1:3">
      <c r="A1774" s="435" t="s">
        <v>6647</v>
      </c>
      <c r="B1774" s="32" t="s">
        <v>6648</v>
      </c>
      <c r="C1774" t="s">
        <v>3263</v>
      </c>
    </row>
    <row r="1775" ht="15" spans="1:3">
      <c r="A1775" s="435" t="s">
        <v>6649</v>
      </c>
      <c r="B1775" s="32" t="s">
        <v>6650</v>
      </c>
      <c r="C1775" t="s">
        <v>3263</v>
      </c>
    </row>
    <row r="1776" ht="15" spans="1:3">
      <c r="A1776" s="435" t="s">
        <v>6651</v>
      </c>
      <c r="B1776" s="32" t="s">
        <v>6652</v>
      </c>
      <c r="C1776" t="s">
        <v>3263</v>
      </c>
    </row>
    <row r="1777" ht="15" spans="1:3">
      <c r="A1777" s="435" t="s">
        <v>6653</v>
      </c>
      <c r="B1777" s="32" t="s">
        <v>6654</v>
      </c>
      <c r="C1777" t="s">
        <v>3332</v>
      </c>
    </row>
    <row r="1778" ht="15" spans="1:3">
      <c r="A1778" s="435" t="s">
        <v>6655</v>
      </c>
      <c r="B1778" s="32" t="s">
        <v>6656</v>
      </c>
      <c r="C1778" t="s">
        <v>3263</v>
      </c>
    </row>
    <row r="1779" ht="15" spans="1:3">
      <c r="A1779" s="435" t="s">
        <v>6657</v>
      </c>
      <c r="B1779" s="32" t="s">
        <v>6658</v>
      </c>
      <c r="C1779" t="s">
        <v>3263</v>
      </c>
    </row>
    <row r="1780" ht="15" spans="1:3">
      <c r="A1780" s="435" t="s">
        <v>6659</v>
      </c>
      <c r="B1780" s="32" t="s">
        <v>6660</v>
      </c>
      <c r="C1780" t="s">
        <v>3263</v>
      </c>
    </row>
    <row r="1781" ht="15" spans="1:3">
      <c r="A1781" s="435" t="s">
        <v>6661</v>
      </c>
      <c r="B1781" s="32" t="s">
        <v>6662</v>
      </c>
      <c r="C1781" t="s">
        <v>3263</v>
      </c>
    </row>
    <row r="1782" ht="15" spans="1:3">
      <c r="A1782" s="435" t="s">
        <v>6663</v>
      </c>
      <c r="B1782" s="32" t="s">
        <v>6664</v>
      </c>
      <c r="C1782" t="s">
        <v>3263</v>
      </c>
    </row>
    <row r="1783" ht="15" spans="1:3">
      <c r="A1783" s="435" t="s">
        <v>6665</v>
      </c>
      <c r="B1783" s="32" t="s">
        <v>6666</v>
      </c>
      <c r="C1783" t="s">
        <v>3263</v>
      </c>
    </row>
    <row r="1784" ht="15" spans="1:3">
      <c r="A1784" s="435" t="s">
        <v>6667</v>
      </c>
      <c r="B1784" s="32" t="s">
        <v>6668</v>
      </c>
      <c r="C1784" t="s">
        <v>3263</v>
      </c>
    </row>
    <row r="1785" ht="15" spans="1:3">
      <c r="A1785" s="435" t="s">
        <v>6669</v>
      </c>
      <c r="B1785" s="32" t="s">
        <v>6670</v>
      </c>
      <c r="C1785" t="s">
        <v>3263</v>
      </c>
    </row>
    <row r="1786" ht="15" spans="1:3">
      <c r="A1786" s="435" t="s">
        <v>6671</v>
      </c>
      <c r="B1786" s="32" t="s">
        <v>6672</v>
      </c>
      <c r="C1786" t="s">
        <v>3263</v>
      </c>
    </row>
    <row r="1787" ht="15" spans="1:3">
      <c r="A1787" s="435" t="s">
        <v>6673</v>
      </c>
      <c r="B1787" s="32" t="s">
        <v>6674</v>
      </c>
      <c r="C1787" t="s">
        <v>3332</v>
      </c>
    </row>
    <row r="1788" ht="15" spans="1:3">
      <c r="A1788" s="435" t="s">
        <v>6675</v>
      </c>
      <c r="B1788" s="32" t="s">
        <v>6676</v>
      </c>
      <c r="C1788" t="s">
        <v>3263</v>
      </c>
    </row>
    <row r="1789" ht="15" spans="1:3">
      <c r="A1789" s="435" t="s">
        <v>6677</v>
      </c>
      <c r="B1789" s="32" t="s">
        <v>6678</v>
      </c>
      <c r="C1789" t="s">
        <v>3263</v>
      </c>
    </row>
    <row r="1790" ht="15" spans="1:3">
      <c r="A1790" s="435" t="s">
        <v>6679</v>
      </c>
      <c r="B1790" s="32" t="s">
        <v>6680</v>
      </c>
      <c r="C1790" t="s">
        <v>3263</v>
      </c>
    </row>
    <row r="1791" ht="15" spans="1:3">
      <c r="A1791" s="435" t="s">
        <v>6681</v>
      </c>
      <c r="B1791" s="32" t="s">
        <v>6682</v>
      </c>
      <c r="C1791" t="s">
        <v>3332</v>
      </c>
    </row>
    <row r="1792" ht="15" spans="1:3">
      <c r="A1792" s="435" t="s">
        <v>6683</v>
      </c>
      <c r="B1792" s="32" t="s">
        <v>6684</v>
      </c>
      <c r="C1792" t="s">
        <v>3263</v>
      </c>
    </row>
    <row r="1793" ht="15" spans="1:3">
      <c r="A1793" s="435" t="s">
        <v>6685</v>
      </c>
      <c r="B1793" s="32" t="s">
        <v>6686</v>
      </c>
      <c r="C1793" t="s">
        <v>3263</v>
      </c>
    </row>
    <row r="1794" ht="15" spans="1:3">
      <c r="A1794" s="435" t="s">
        <v>6687</v>
      </c>
      <c r="B1794" s="32" t="s">
        <v>6688</v>
      </c>
      <c r="C1794" t="s">
        <v>3263</v>
      </c>
    </row>
    <row r="1795" ht="15" spans="1:3">
      <c r="A1795" s="435" t="s">
        <v>6689</v>
      </c>
      <c r="B1795" s="32" t="s">
        <v>6690</v>
      </c>
      <c r="C1795" t="s">
        <v>3263</v>
      </c>
    </row>
    <row r="1796" ht="15" spans="1:3">
      <c r="A1796" s="435" t="s">
        <v>6691</v>
      </c>
      <c r="B1796" s="32" t="s">
        <v>6692</v>
      </c>
      <c r="C1796" t="s">
        <v>3263</v>
      </c>
    </row>
    <row r="1797" ht="15" spans="1:3">
      <c r="A1797" s="435" t="s">
        <v>6693</v>
      </c>
      <c r="B1797" s="32" t="s">
        <v>6694</v>
      </c>
      <c r="C1797" t="s">
        <v>3332</v>
      </c>
    </row>
    <row r="1798" ht="15" spans="1:3">
      <c r="A1798" s="435" t="s">
        <v>6695</v>
      </c>
      <c r="B1798" s="32" t="s">
        <v>6696</v>
      </c>
      <c r="C1798" t="s">
        <v>3263</v>
      </c>
    </row>
    <row r="1799" ht="15" spans="1:3">
      <c r="A1799" s="435" t="s">
        <v>6697</v>
      </c>
      <c r="B1799" s="32" t="s">
        <v>6698</v>
      </c>
      <c r="C1799" t="s">
        <v>3263</v>
      </c>
    </row>
    <row r="1800" ht="15" spans="1:3">
      <c r="A1800" s="435" t="s">
        <v>6699</v>
      </c>
      <c r="B1800" s="32" t="s">
        <v>6700</v>
      </c>
      <c r="C1800" t="s">
        <v>3263</v>
      </c>
    </row>
    <row r="1801" ht="15" spans="1:3">
      <c r="A1801" s="435" t="s">
        <v>6701</v>
      </c>
      <c r="B1801" s="32" t="s">
        <v>6702</v>
      </c>
      <c r="C1801" t="s">
        <v>3263</v>
      </c>
    </row>
    <row r="1802" ht="15" spans="1:3">
      <c r="A1802" s="435" t="s">
        <v>6703</v>
      </c>
      <c r="B1802" s="32" t="s">
        <v>6704</v>
      </c>
      <c r="C1802" t="s">
        <v>3263</v>
      </c>
    </row>
    <row r="1803" ht="15" spans="1:3">
      <c r="A1803" s="435" t="s">
        <v>6705</v>
      </c>
      <c r="B1803" s="32" t="s">
        <v>6706</v>
      </c>
      <c r="C1803" t="s">
        <v>3263</v>
      </c>
    </row>
    <row r="1804" ht="15" spans="1:3">
      <c r="A1804" s="435" t="s">
        <v>6707</v>
      </c>
      <c r="B1804" s="32" t="s">
        <v>6708</v>
      </c>
      <c r="C1804" t="s">
        <v>3263</v>
      </c>
    </row>
    <row r="1805" ht="15" spans="1:3">
      <c r="A1805" s="435" t="s">
        <v>6709</v>
      </c>
      <c r="B1805" s="32" t="s">
        <v>6710</v>
      </c>
      <c r="C1805" t="s">
        <v>3332</v>
      </c>
    </row>
    <row r="1806" ht="15" spans="1:3">
      <c r="A1806" s="435" t="s">
        <v>6711</v>
      </c>
      <c r="B1806" s="32" t="s">
        <v>6712</v>
      </c>
      <c r="C1806" t="s">
        <v>3263</v>
      </c>
    </row>
    <row r="1807" ht="15" spans="1:3">
      <c r="A1807" s="435" t="s">
        <v>6713</v>
      </c>
      <c r="B1807" s="32" t="s">
        <v>6714</v>
      </c>
      <c r="C1807" t="s">
        <v>3263</v>
      </c>
    </row>
    <row r="1808" ht="15" spans="1:3">
      <c r="A1808" s="435" t="s">
        <v>6715</v>
      </c>
      <c r="B1808" s="32" t="s">
        <v>6716</v>
      </c>
      <c r="C1808" t="s">
        <v>3263</v>
      </c>
    </row>
    <row r="1809" ht="15" spans="1:3">
      <c r="A1809" s="435" t="s">
        <v>6717</v>
      </c>
      <c r="B1809" s="32" t="s">
        <v>6718</v>
      </c>
      <c r="C1809" t="s">
        <v>3263</v>
      </c>
    </row>
    <row r="1810" ht="15" spans="1:3">
      <c r="A1810" s="435" t="s">
        <v>6719</v>
      </c>
      <c r="B1810" s="32" t="s">
        <v>6720</v>
      </c>
      <c r="C1810" t="s">
        <v>3263</v>
      </c>
    </row>
    <row r="1811" ht="15" spans="1:3">
      <c r="A1811" s="435" t="s">
        <v>6721</v>
      </c>
      <c r="B1811" s="32" t="s">
        <v>6722</v>
      </c>
      <c r="C1811" t="s">
        <v>3263</v>
      </c>
    </row>
    <row r="1812" ht="15" spans="1:3">
      <c r="A1812" s="435" t="s">
        <v>6723</v>
      </c>
      <c r="B1812" s="32" t="s">
        <v>6724</v>
      </c>
      <c r="C1812" t="s">
        <v>3263</v>
      </c>
    </row>
    <row r="1813" ht="15" spans="1:3">
      <c r="A1813" s="435" t="s">
        <v>6725</v>
      </c>
      <c r="B1813" s="32" t="s">
        <v>6726</v>
      </c>
      <c r="C1813" t="s">
        <v>3263</v>
      </c>
    </row>
    <row r="1814" ht="15" spans="1:3">
      <c r="A1814" s="435" t="s">
        <v>6727</v>
      </c>
      <c r="B1814" s="32" t="s">
        <v>6728</v>
      </c>
      <c r="C1814" t="s">
        <v>3332</v>
      </c>
    </row>
    <row r="1815" ht="15" spans="1:3">
      <c r="A1815" s="435" t="s">
        <v>6729</v>
      </c>
      <c r="B1815" s="32" t="s">
        <v>6730</v>
      </c>
      <c r="C1815" t="s">
        <v>3263</v>
      </c>
    </row>
    <row r="1816" ht="15" spans="1:3">
      <c r="A1816" s="435" t="s">
        <v>6731</v>
      </c>
      <c r="B1816" s="32" t="s">
        <v>6732</v>
      </c>
      <c r="C1816" t="s">
        <v>3263</v>
      </c>
    </row>
    <row r="1817" ht="15" spans="1:3">
      <c r="A1817" s="435" t="s">
        <v>6733</v>
      </c>
      <c r="B1817" s="32" t="s">
        <v>6734</v>
      </c>
      <c r="C1817" t="s">
        <v>3263</v>
      </c>
    </row>
    <row r="1818" ht="15" spans="1:3">
      <c r="A1818" s="435" t="s">
        <v>6735</v>
      </c>
      <c r="B1818" s="32" t="s">
        <v>6736</v>
      </c>
      <c r="C1818" t="s">
        <v>3263</v>
      </c>
    </row>
    <row r="1819" ht="15" spans="1:3">
      <c r="A1819" s="435" t="s">
        <v>6737</v>
      </c>
      <c r="B1819" s="32" t="s">
        <v>6738</v>
      </c>
      <c r="C1819" t="s">
        <v>3263</v>
      </c>
    </row>
    <row r="1820" ht="15" spans="1:3">
      <c r="A1820" s="435" t="s">
        <v>6739</v>
      </c>
      <c r="B1820" s="32" t="s">
        <v>6740</v>
      </c>
      <c r="C1820" t="s">
        <v>3263</v>
      </c>
    </row>
    <row r="1821" ht="15" spans="1:3">
      <c r="A1821" s="435" t="s">
        <v>6741</v>
      </c>
      <c r="B1821" s="32" t="s">
        <v>6742</v>
      </c>
      <c r="C1821" t="s">
        <v>3263</v>
      </c>
    </row>
    <row r="1822" ht="15" spans="1:3">
      <c r="A1822" s="435" t="s">
        <v>6743</v>
      </c>
      <c r="B1822" s="32" t="s">
        <v>6744</v>
      </c>
      <c r="C1822" t="s">
        <v>3263</v>
      </c>
    </row>
    <row r="1823" ht="15" spans="1:3">
      <c r="A1823" s="435" t="s">
        <v>6745</v>
      </c>
      <c r="B1823" s="32" t="s">
        <v>6746</v>
      </c>
      <c r="C1823" t="s">
        <v>3263</v>
      </c>
    </row>
    <row r="1824" ht="15" spans="1:3">
      <c r="A1824" s="435" t="s">
        <v>6747</v>
      </c>
      <c r="B1824" s="32" t="s">
        <v>6748</v>
      </c>
      <c r="C1824" t="s">
        <v>3263</v>
      </c>
    </row>
    <row r="1825" ht="15" spans="1:3">
      <c r="A1825" s="435" t="s">
        <v>6749</v>
      </c>
      <c r="B1825" s="32" t="s">
        <v>6750</v>
      </c>
      <c r="C1825" t="s">
        <v>3332</v>
      </c>
    </row>
    <row r="1826" ht="15" spans="1:3">
      <c r="A1826" s="435" t="s">
        <v>6751</v>
      </c>
      <c r="B1826" s="32" t="s">
        <v>6752</v>
      </c>
      <c r="C1826" t="s">
        <v>3263</v>
      </c>
    </row>
    <row r="1827" ht="15" spans="1:3">
      <c r="A1827" s="435" t="s">
        <v>6753</v>
      </c>
      <c r="B1827" s="32" t="s">
        <v>6754</v>
      </c>
      <c r="C1827" t="s">
        <v>3263</v>
      </c>
    </row>
    <row r="1828" ht="15" spans="1:3">
      <c r="A1828" s="435" t="s">
        <v>6755</v>
      </c>
      <c r="B1828" s="32" t="s">
        <v>6756</v>
      </c>
      <c r="C1828" t="s">
        <v>3263</v>
      </c>
    </row>
    <row r="1829" ht="15" spans="1:3">
      <c r="A1829" s="435" t="s">
        <v>6757</v>
      </c>
      <c r="B1829" s="32" t="s">
        <v>6758</v>
      </c>
      <c r="C1829" t="s">
        <v>3263</v>
      </c>
    </row>
    <row r="1830" ht="15" spans="1:3">
      <c r="A1830" s="435" t="s">
        <v>6759</v>
      </c>
      <c r="B1830" s="32" t="s">
        <v>6760</v>
      </c>
      <c r="C1830" t="s">
        <v>3263</v>
      </c>
    </row>
    <row r="1831" ht="15" spans="1:3">
      <c r="A1831" s="435" t="s">
        <v>6761</v>
      </c>
      <c r="B1831" s="32" t="s">
        <v>6762</v>
      </c>
      <c r="C1831" t="s">
        <v>3263</v>
      </c>
    </row>
    <row r="1832" ht="15" spans="1:3">
      <c r="A1832" s="435" t="s">
        <v>6763</v>
      </c>
      <c r="B1832" s="32" t="s">
        <v>6764</v>
      </c>
      <c r="C1832" t="s">
        <v>3332</v>
      </c>
    </row>
    <row r="1833" ht="15" spans="1:3">
      <c r="A1833" s="435" t="s">
        <v>6765</v>
      </c>
      <c r="B1833" s="32" t="s">
        <v>6766</v>
      </c>
      <c r="C1833" t="s">
        <v>3263</v>
      </c>
    </row>
    <row r="1834" ht="15" spans="1:3">
      <c r="A1834" s="435" t="s">
        <v>6767</v>
      </c>
      <c r="B1834" s="32" t="s">
        <v>6768</v>
      </c>
      <c r="C1834" t="s">
        <v>3263</v>
      </c>
    </row>
    <row r="1835" ht="15" spans="1:3">
      <c r="A1835" s="435" t="s">
        <v>6769</v>
      </c>
      <c r="B1835" s="32" t="s">
        <v>6770</v>
      </c>
      <c r="C1835" t="s">
        <v>3263</v>
      </c>
    </row>
    <row r="1836" ht="15" spans="1:3">
      <c r="A1836" s="435" t="s">
        <v>6771</v>
      </c>
      <c r="B1836" s="32" t="s">
        <v>6772</v>
      </c>
      <c r="C1836" t="s">
        <v>3332</v>
      </c>
    </row>
    <row r="1837" ht="15" spans="1:3">
      <c r="A1837" s="435" t="s">
        <v>6773</v>
      </c>
      <c r="B1837" s="32" t="s">
        <v>6774</v>
      </c>
      <c r="C1837" t="s">
        <v>3263</v>
      </c>
    </row>
    <row r="1838" ht="15" spans="1:3">
      <c r="A1838" s="435" t="s">
        <v>6775</v>
      </c>
      <c r="B1838" s="32" t="s">
        <v>6776</v>
      </c>
      <c r="C1838" t="s">
        <v>3263</v>
      </c>
    </row>
    <row r="1839" ht="15" spans="1:3">
      <c r="A1839" s="435" t="s">
        <v>6777</v>
      </c>
      <c r="B1839" s="32" t="s">
        <v>6778</v>
      </c>
      <c r="C1839" t="s">
        <v>3263</v>
      </c>
    </row>
    <row r="1840" ht="15" spans="1:3">
      <c r="A1840" s="435" t="s">
        <v>6779</v>
      </c>
      <c r="B1840" s="32" t="s">
        <v>6780</v>
      </c>
      <c r="C1840" t="s">
        <v>3263</v>
      </c>
    </row>
    <row r="1841" ht="15" spans="1:3">
      <c r="A1841" s="435" t="s">
        <v>6781</v>
      </c>
      <c r="B1841" s="32" t="s">
        <v>6782</v>
      </c>
      <c r="C1841" t="s">
        <v>3263</v>
      </c>
    </row>
    <row r="1842" ht="15" spans="1:3">
      <c r="A1842" s="435" t="s">
        <v>6783</v>
      </c>
      <c r="B1842" s="32" t="s">
        <v>6784</v>
      </c>
      <c r="C1842" t="s">
        <v>3263</v>
      </c>
    </row>
    <row r="1843" ht="15" spans="1:3">
      <c r="A1843" s="435" t="s">
        <v>6785</v>
      </c>
      <c r="B1843" s="32" t="s">
        <v>6786</v>
      </c>
      <c r="C1843" t="s">
        <v>3263</v>
      </c>
    </row>
    <row r="1844" ht="15" spans="1:3">
      <c r="A1844" s="435" t="s">
        <v>6787</v>
      </c>
      <c r="B1844" s="32" t="s">
        <v>6788</v>
      </c>
      <c r="C1844" t="s">
        <v>3263</v>
      </c>
    </row>
    <row r="1845" ht="15" spans="1:3">
      <c r="A1845" s="435" t="s">
        <v>6789</v>
      </c>
      <c r="B1845" s="32" t="s">
        <v>6790</v>
      </c>
      <c r="C1845" t="s">
        <v>3263</v>
      </c>
    </row>
    <row r="1846" ht="15" spans="1:3">
      <c r="A1846" s="435" t="s">
        <v>6791</v>
      </c>
      <c r="B1846" s="32" t="s">
        <v>6792</v>
      </c>
      <c r="C1846" t="s">
        <v>3263</v>
      </c>
    </row>
    <row r="1847" ht="15" spans="1:3">
      <c r="A1847" s="435" t="s">
        <v>6793</v>
      </c>
      <c r="B1847" s="32" t="s">
        <v>6794</v>
      </c>
      <c r="C1847" t="s">
        <v>3263</v>
      </c>
    </row>
    <row r="1848" ht="15" spans="1:3">
      <c r="A1848" s="435" t="s">
        <v>6795</v>
      </c>
      <c r="B1848" s="32" t="s">
        <v>6796</v>
      </c>
      <c r="C1848" t="s">
        <v>3263</v>
      </c>
    </row>
    <row r="1849" ht="15" spans="1:3">
      <c r="A1849" s="435" t="s">
        <v>6797</v>
      </c>
      <c r="B1849" s="32" t="s">
        <v>6798</v>
      </c>
      <c r="C1849" t="s">
        <v>13</v>
      </c>
    </row>
    <row r="1850" ht="15" spans="1:3">
      <c r="A1850" s="435" t="s">
        <v>6799</v>
      </c>
      <c r="B1850" s="32" t="s">
        <v>6800</v>
      </c>
      <c r="C1850" t="s">
        <v>3332</v>
      </c>
    </row>
    <row r="1851" ht="15" spans="1:3">
      <c r="A1851" s="435" t="s">
        <v>6801</v>
      </c>
      <c r="B1851" s="32" t="s">
        <v>6802</v>
      </c>
      <c r="C1851" t="s">
        <v>3263</v>
      </c>
    </row>
    <row r="1852" ht="15" spans="1:3">
      <c r="A1852" s="435" t="s">
        <v>6803</v>
      </c>
      <c r="B1852" s="32" t="s">
        <v>6804</v>
      </c>
      <c r="C1852" t="s">
        <v>3263</v>
      </c>
    </row>
    <row r="1853" ht="15" spans="1:3">
      <c r="A1853" s="435" t="s">
        <v>6805</v>
      </c>
      <c r="B1853" s="32" t="s">
        <v>6806</v>
      </c>
      <c r="C1853" t="s">
        <v>3263</v>
      </c>
    </row>
    <row r="1854" ht="15" spans="1:3">
      <c r="A1854" s="435" t="s">
        <v>6807</v>
      </c>
      <c r="B1854" s="32" t="s">
        <v>6808</v>
      </c>
      <c r="C1854" t="s">
        <v>3263</v>
      </c>
    </row>
    <row r="1855" ht="15" spans="1:3">
      <c r="A1855" s="435" t="s">
        <v>6809</v>
      </c>
      <c r="B1855" s="32" t="s">
        <v>6810</v>
      </c>
      <c r="C1855" t="s">
        <v>3263</v>
      </c>
    </row>
    <row r="1856" ht="15" spans="1:3">
      <c r="A1856" s="435" t="s">
        <v>6811</v>
      </c>
      <c r="B1856" s="32" t="s">
        <v>6812</v>
      </c>
      <c r="C1856" t="s">
        <v>3263</v>
      </c>
    </row>
    <row r="1857" ht="15" spans="1:3">
      <c r="A1857" s="435" t="s">
        <v>6813</v>
      </c>
      <c r="B1857" s="32" t="s">
        <v>6814</v>
      </c>
      <c r="C1857" t="s">
        <v>3263</v>
      </c>
    </row>
    <row r="1858" ht="15" spans="1:3">
      <c r="A1858" s="435" t="s">
        <v>6815</v>
      </c>
      <c r="B1858" s="32" t="s">
        <v>6816</v>
      </c>
      <c r="C1858" t="s">
        <v>3263</v>
      </c>
    </row>
    <row r="1859" ht="15" spans="1:3">
      <c r="A1859" s="435" t="s">
        <v>6817</v>
      </c>
      <c r="B1859" s="32" t="s">
        <v>6818</v>
      </c>
      <c r="C1859" t="s">
        <v>3263</v>
      </c>
    </row>
    <row r="1860" ht="15" spans="1:3">
      <c r="A1860" s="435" t="s">
        <v>6819</v>
      </c>
      <c r="B1860" s="32" t="s">
        <v>6820</v>
      </c>
      <c r="C1860" t="s">
        <v>3332</v>
      </c>
    </row>
    <row r="1861" ht="15" spans="1:3">
      <c r="A1861" s="435" t="s">
        <v>6821</v>
      </c>
      <c r="B1861" s="32" t="s">
        <v>6822</v>
      </c>
      <c r="C1861" t="s">
        <v>3263</v>
      </c>
    </row>
    <row r="1862" ht="15" spans="1:3">
      <c r="A1862" s="435" t="s">
        <v>6823</v>
      </c>
      <c r="B1862" s="32" t="s">
        <v>6824</v>
      </c>
      <c r="C1862" t="s">
        <v>3263</v>
      </c>
    </row>
    <row r="1863" ht="15" spans="1:3">
      <c r="A1863" s="435" t="s">
        <v>6825</v>
      </c>
      <c r="B1863" s="32" t="s">
        <v>6826</v>
      </c>
      <c r="C1863" t="s">
        <v>3263</v>
      </c>
    </row>
    <row r="1864" ht="15" spans="1:3">
      <c r="A1864" s="435" t="s">
        <v>6827</v>
      </c>
      <c r="B1864" s="32" t="s">
        <v>6828</v>
      </c>
      <c r="C1864" t="s">
        <v>3263</v>
      </c>
    </row>
    <row r="1865" ht="15" spans="1:3">
      <c r="A1865" s="435" t="s">
        <v>6829</v>
      </c>
      <c r="B1865" s="32" t="s">
        <v>6830</v>
      </c>
      <c r="C1865" t="s">
        <v>3263</v>
      </c>
    </row>
    <row r="1866" ht="15" spans="1:3">
      <c r="A1866" s="435" t="s">
        <v>6831</v>
      </c>
      <c r="B1866" s="32" t="s">
        <v>6832</v>
      </c>
      <c r="C1866" t="s">
        <v>3263</v>
      </c>
    </row>
    <row r="1867" ht="15" spans="1:3">
      <c r="A1867" s="435" t="s">
        <v>6833</v>
      </c>
      <c r="B1867" s="32" t="s">
        <v>6834</v>
      </c>
      <c r="C1867" t="s">
        <v>3263</v>
      </c>
    </row>
    <row r="1868" ht="15" spans="1:3">
      <c r="A1868" s="435" t="s">
        <v>6835</v>
      </c>
      <c r="B1868" s="32" t="s">
        <v>6836</v>
      </c>
      <c r="C1868" t="s">
        <v>3263</v>
      </c>
    </row>
    <row r="1869" ht="15" spans="1:3">
      <c r="A1869" s="435" t="s">
        <v>6837</v>
      </c>
      <c r="B1869" s="32" t="s">
        <v>6838</v>
      </c>
      <c r="C1869" t="s">
        <v>3263</v>
      </c>
    </row>
    <row r="1870" ht="15" spans="1:3">
      <c r="A1870" s="435" t="s">
        <v>6839</v>
      </c>
      <c r="B1870" s="32" t="s">
        <v>6840</v>
      </c>
      <c r="C1870" t="s">
        <v>3332</v>
      </c>
    </row>
    <row r="1871" ht="15" spans="1:3">
      <c r="A1871" s="435" t="s">
        <v>6841</v>
      </c>
      <c r="B1871" s="32" t="s">
        <v>6842</v>
      </c>
      <c r="C1871" t="s">
        <v>3263</v>
      </c>
    </row>
    <row r="1872" ht="15" spans="1:3">
      <c r="A1872" s="435" t="s">
        <v>6843</v>
      </c>
      <c r="B1872" s="32" t="s">
        <v>6844</v>
      </c>
      <c r="C1872" t="s">
        <v>3263</v>
      </c>
    </row>
    <row r="1873" ht="15" spans="1:3">
      <c r="A1873" s="435" t="s">
        <v>6845</v>
      </c>
      <c r="B1873" s="32" t="s">
        <v>6846</v>
      </c>
      <c r="C1873" t="s">
        <v>3263</v>
      </c>
    </row>
    <row r="1874" ht="15" spans="1:3">
      <c r="A1874" s="435" t="s">
        <v>6847</v>
      </c>
      <c r="B1874" s="32" t="s">
        <v>6848</v>
      </c>
      <c r="C1874" t="s">
        <v>3263</v>
      </c>
    </row>
    <row r="1875" ht="15" spans="1:3">
      <c r="A1875" s="435" t="s">
        <v>6849</v>
      </c>
      <c r="B1875" s="32" t="s">
        <v>6850</v>
      </c>
      <c r="C1875" t="s">
        <v>3263</v>
      </c>
    </row>
    <row r="1876" ht="15" spans="1:3">
      <c r="A1876" s="435" t="s">
        <v>6851</v>
      </c>
      <c r="B1876" s="32" t="s">
        <v>6852</v>
      </c>
      <c r="C1876" t="s">
        <v>3332</v>
      </c>
    </row>
    <row r="1877" ht="15" spans="1:3">
      <c r="A1877" s="435" t="s">
        <v>6853</v>
      </c>
      <c r="B1877" s="32" t="s">
        <v>6854</v>
      </c>
      <c r="C1877" t="s">
        <v>3263</v>
      </c>
    </row>
    <row r="1878" ht="15" spans="1:3">
      <c r="A1878" s="435" t="s">
        <v>6855</v>
      </c>
      <c r="B1878" s="32" t="s">
        <v>6856</v>
      </c>
      <c r="C1878" t="s">
        <v>3263</v>
      </c>
    </row>
    <row r="1879" ht="15" spans="1:3">
      <c r="A1879" s="435" t="s">
        <v>6857</v>
      </c>
      <c r="B1879" s="32" t="s">
        <v>6858</v>
      </c>
      <c r="C1879" t="s">
        <v>3263</v>
      </c>
    </row>
    <row r="1880" ht="15" spans="1:3">
      <c r="A1880" s="435" t="s">
        <v>6859</v>
      </c>
      <c r="B1880" s="32" t="s">
        <v>6860</v>
      </c>
      <c r="C1880" t="s">
        <v>3263</v>
      </c>
    </row>
    <row r="1881" ht="15" spans="1:3">
      <c r="A1881" s="435" t="s">
        <v>6861</v>
      </c>
      <c r="B1881" s="32" t="s">
        <v>6862</v>
      </c>
      <c r="C1881" t="s">
        <v>3263</v>
      </c>
    </row>
    <row r="1882" ht="15" spans="1:3">
      <c r="A1882" s="435" t="s">
        <v>6863</v>
      </c>
      <c r="B1882" s="32" t="s">
        <v>6864</v>
      </c>
      <c r="C1882" t="s">
        <v>3263</v>
      </c>
    </row>
    <row r="1883" ht="15" spans="1:3">
      <c r="A1883" s="435" t="s">
        <v>6865</v>
      </c>
      <c r="B1883" s="32" t="s">
        <v>6866</v>
      </c>
      <c r="C1883" t="s">
        <v>3263</v>
      </c>
    </row>
    <row r="1884" ht="15" spans="1:3">
      <c r="A1884" s="435" t="s">
        <v>6867</v>
      </c>
      <c r="B1884" s="32" t="s">
        <v>6868</v>
      </c>
      <c r="C1884" t="s">
        <v>3263</v>
      </c>
    </row>
    <row r="1885" ht="15" spans="1:3">
      <c r="A1885" s="435" t="s">
        <v>6869</v>
      </c>
      <c r="B1885" s="32" t="s">
        <v>6870</v>
      </c>
      <c r="C1885" t="s">
        <v>3263</v>
      </c>
    </row>
    <row r="1886" ht="15" spans="1:3">
      <c r="A1886" s="435" t="s">
        <v>6871</v>
      </c>
      <c r="B1886" s="32" t="s">
        <v>6872</v>
      </c>
      <c r="C1886" t="s">
        <v>3263</v>
      </c>
    </row>
    <row r="1887" ht="15" spans="1:3">
      <c r="A1887" s="435" t="s">
        <v>6873</v>
      </c>
      <c r="B1887" s="32" t="s">
        <v>6874</v>
      </c>
      <c r="C1887" t="s">
        <v>3263</v>
      </c>
    </row>
    <row r="1888" ht="15" spans="1:3">
      <c r="A1888" s="435" t="s">
        <v>6875</v>
      </c>
      <c r="B1888" s="32" t="s">
        <v>6876</v>
      </c>
      <c r="C1888" t="s">
        <v>3263</v>
      </c>
    </row>
    <row r="1889" ht="15" spans="1:3">
      <c r="A1889" s="435" t="s">
        <v>6877</v>
      </c>
      <c r="B1889" s="32" t="s">
        <v>6878</v>
      </c>
      <c r="C1889" t="s">
        <v>3332</v>
      </c>
    </row>
    <row r="1890" ht="15" spans="1:3">
      <c r="A1890" s="435" t="s">
        <v>6879</v>
      </c>
      <c r="B1890" s="32" t="s">
        <v>6880</v>
      </c>
      <c r="C1890" t="s">
        <v>3263</v>
      </c>
    </row>
    <row r="1891" ht="15" spans="1:3">
      <c r="A1891" s="435" t="s">
        <v>6881</v>
      </c>
      <c r="B1891" s="32" t="s">
        <v>6882</v>
      </c>
      <c r="C1891" t="s">
        <v>3263</v>
      </c>
    </row>
    <row r="1892" ht="15" spans="1:3">
      <c r="A1892" s="435" t="s">
        <v>6883</v>
      </c>
      <c r="B1892" s="32" t="s">
        <v>6884</v>
      </c>
      <c r="C1892" t="s">
        <v>3263</v>
      </c>
    </row>
    <row r="1893" ht="15" spans="1:3">
      <c r="A1893" s="435" t="s">
        <v>6885</v>
      </c>
      <c r="B1893" s="32" t="s">
        <v>6886</v>
      </c>
      <c r="C1893" t="s">
        <v>3263</v>
      </c>
    </row>
    <row r="1894" ht="15" spans="1:3">
      <c r="A1894" s="435" t="s">
        <v>6887</v>
      </c>
      <c r="B1894" s="32" t="s">
        <v>6888</v>
      </c>
      <c r="C1894" t="s">
        <v>3263</v>
      </c>
    </row>
    <row r="1895" ht="15" spans="1:3">
      <c r="A1895" s="435" t="s">
        <v>6889</v>
      </c>
      <c r="B1895" s="32" t="s">
        <v>6890</v>
      </c>
      <c r="C1895" t="s">
        <v>3263</v>
      </c>
    </row>
    <row r="1896" ht="15" spans="1:3">
      <c r="A1896" s="435" t="s">
        <v>6891</v>
      </c>
      <c r="B1896" s="32" t="s">
        <v>6892</v>
      </c>
      <c r="C1896" t="s">
        <v>3263</v>
      </c>
    </row>
    <row r="1897" ht="15" spans="1:3">
      <c r="A1897" s="435" t="s">
        <v>6893</v>
      </c>
      <c r="B1897" s="32" t="s">
        <v>6894</v>
      </c>
      <c r="C1897" t="s">
        <v>3263</v>
      </c>
    </row>
    <row r="1898" ht="15" spans="1:3">
      <c r="A1898" s="435" t="s">
        <v>6895</v>
      </c>
      <c r="B1898" s="32" t="s">
        <v>6896</v>
      </c>
      <c r="C1898" t="s">
        <v>3263</v>
      </c>
    </row>
    <row r="1899" ht="15" spans="1:3">
      <c r="A1899" s="435" t="s">
        <v>6897</v>
      </c>
      <c r="B1899" s="32" t="s">
        <v>6898</v>
      </c>
      <c r="C1899" t="s">
        <v>3263</v>
      </c>
    </row>
    <row r="1900" ht="15" spans="1:3">
      <c r="A1900" s="435" t="s">
        <v>6899</v>
      </c>
      <c r="B1900" s="32" t="s">
        <v>6900</v>
      </c>
      <c r="C1900" t="s">
        <v>3263</v>
      </c>
    </row>
    <row r="1901" ht="15" spans="1:3">
      <c r="A1901" s="435" t="s">
        <v>6901</v>
      </c>
      <c r="B1901" s="32" t="s">
        <v>6902</v>
      </c>
      <c r="C1901" t="s">
        <v>3263</v>
      </c>
    </row>
    <row r="1902" ht="15" spans="1:3">
      <c r="A1902" s="435" t="s">
        <v>6903</v>
      </c>
      <c r="B1902" s="32" t="s">
        <v>6904</v>
      </c>
      <c r="C1902" t="s">
        <v>3332</v>
      </c>
    </row>
    <row r="1903" ht="15" spans="1:3">
      <c r="A1903" s="435" t="s">
        <v>6905</v>
      </c>
      <c r="B1903" s="32" t="s">
        <v>6906</v>
      </c>
      <c r="C1903" t="s">
        <v>3263</v>
      </c>
    </row>
    <row r="1904" ht="15" spans="1:3">
      <c r="A1904" s="435" t="s">
        <v>6907</v>
      </c>
      <c r="B1904" s="32" t="s">
        <v>6908</v>
      </c>
      <c r="C1904" t="s">
        <v>3263</v>
      </c>
    </row>
    <row r="1905" ht="15" spans="1:3">
      <c r="A1905" s="435" t="s">
        <v>6909</v>
      </c>
      <c r="B1905" s="32" t="s">
        <v>6910</v>
      </c>
      <c r="C1905" t="s">
        <v>3263</v>
      </c>
    </row>
    <row r="1906" ht="15" spans="1:3">
      <c r="A1906" s="435" t="s">
        <v>6911</v>
      </c>
      <c r="B1906" s="32" t="s">
        <v>6912</v>
      </c>
      <c r="C1906" t="s">
        <v>3263</v>
      </c>
    </row>
    <row r="1907" ht="15" spans="1:3">
      <c r="A1907" s="435" t="s">
        <v>6913</v>
      </c>
      <c r="B1907" s="32" t="s">
        <v>6914</v>
      </c>
      <c r="C1907" t="s">
        <v>3263</v>
      </c>
    </row>
    <row r="1908" ht="15" spans="1:3">
      <c r="A1908" s="435" t="s">
        <v>6915</v>
      </c>
      <c r="B1908" s="32" t="s">
        <v>6916</v>
      </c>
      <c r="C1908" t="s">
        <v>3263</v>
      </c>
    </row>
    <row r="1909" ht="15" spans="1:3">
      <c r="A1909" s="435" t="s">
        <v>6917</v>
      </c>
      <c r="B1909" s="32" t="s">
        <v>6918</v>
      </c>
      <c r="C1909" t="s">
        <v>3263</v>
      </c>
    </row>
    <row r="1910" ht="15" spans="1:3">
      <c r="A1910" s="435" t="s">
        <v>6919</v>
      </c>
      <c r="B1910" s="32" t="s">
        <v>6920</v>
      </c>
      <c r="C1910" t="s">
        <v>3263</v>
      </c>
    </row>
    <row r="1911" ht="15" spans="1:3">
      <c r="A1911" s="435" t="s">
        <v>6921</v>
      </c>
      <c r="B1911" s="32" t="s">
        <v>6922</v>
      </c>
      <c r="C1911" t="s">
        <v>3263</v>
      </c>
    </row>
    <row r="1912" ht="15" spans="1:3">
      <c r="A1912" s="435" t="s">
        <v>6923</v>
      </c>
      <c r="B1912" s="32" t="s">
        <v>6924</v>
      </c>
      <c r="C1912" t="s">
        <v>3332</v>
      </c>
    </row>
    <row r="1913" ht="15" spans="1:3">
      <c r="A1913" s="435" t="s">
        <v>6925</v>
      </c>
      <c r="B1913" s="32" t="s">
        <v>6926</v>
      </c>
      <c r="C1913" t="s">
        <v>3263</v>
      </c>
    </row>
    <row r="1914" ht="15" spans="1:3">
      <c r="A1914" s="435" t="s">
        <v>6927</v>
      </c>
      <c r="B1914" s="32" t="s">
        <v>6928</v>
      </c>
      <c r="C1914" t="s">
        <v>3263</v>
      </c>
    </row>
    <row r="1915" ht="15" spans="1:3">
      <c r="A1915" s="435" t="s">
        <v>6929</v>
      </c>
      <c r="B1915" s="32" t="s">
        <v>6930</v>
      </c>
      <c r="C1915" t="s">
        <v>3263</v>
      </c>
    </row>
    <row r="1916" ht="15" spans="1:3">
      <c r="A1916" s="435" t="s">
        <v>6931</v>
      </c>
      <c r="B1916" s="32" t="s">
        <v>6932</v>
      </c>
      <c r="C1916" t="s">
        <v>3263</v>
      </c>
    </row>
    <row r="1917" ht="15" spans="1:3">
      <c r="A1917" s="435" t="s">
        <v>6933</v>
      </c>
      <c r="B1917" s="32" t="s">
        <v>6934</v>
      </c>
      <c r="C1917" t="s">
        <v>3263</v>
      </c>
    </row>
    <row r="1918" ht="15" spans="1:3">
      <c r="A1918" s="435" t="s">
        <v>6935</v>
      </c>
      <c r="B1918" s="32" t="s">
        <v>6936</v>
      </c>
      <c r="C1918" t="s">
        <v>3263</v>
      </c>
    </row>
    <row r="1919" ht="15" spans="1:3">
      <c r="A1919" s="435" t="s">
        <v>6937</v>
      </c>
      <c r="B1919" s="32" t="s">
        <v>6938</v>
      </c>
      <c r="C1919" t="s">
        <v>3263</v>
      </c>
    </row>
    <row r="1920" ht="15" spans="1:3">
      <c r="A1920" s="435" t="s">
        <v>6939</v>
      </c>
      <c r="B1920" s="32" t="s">
        <v>6940</v>
      </c>
      <c r="C1920" t="s">
        <v>3263</v>
      </c>
    </row>
    <row r="1921" ht="15" spans="1:3">
      <c r="A1921" s="435" t="s">
        <v>6941</v>
      </c>
      <c r="B1921" s="32" t="s">
        <v>6942</v>
      </c>
      <c r="C1921" t="s">
        <v>3263</v>
      </c>
    </row>
    <row r="1922" ht="15" spans="1:3">
      <c r="A1922" s="435" t="s">
        <v>6943</v>
      </c>
      <c r="B1922" s="32" t="s">
        <v>6944</v>
      </c>
      <c r="C1922" t="s">
        <v>3332</v>
      </c>
    </row>
    <row r="1923" ht="15" spans="1:3">
      <c r="A1923" s="435" t="s">
        <v>6945</v>
      </c>
      <c r="B1923" s="32" t="s">
        <v>5658</v>
      </c>
      <c r="C1923" t="s">
        <v>3263</v>
      </c>
    </row>
    <row r="1924" ht="15" spans="1:3">
      <c r="A1924" s="435" t="s">
        <v>6946</v>
      </c>
      <c r="B1924" s="32" t="s">
        <v>6947</v>
      </c>
      <c r="C1924" t="s">
        <v>3263</v>
      </c>
    </row>
    <row r="1925" ht="15" spans="1:3">
      <c r="A1925" s="435" t="s">
        <v>6948</v>
      </c>
      <c r="B1925" s="32" t="s">
        <v>6949</v>
      </c>
      <c r="C1925" t="s">
        <v>3263</v>
      </c>
    </row>
    <row r="1926" ht="15" spans="1:3">
      <c r="A1926" s="435" t="s">
        <v>6950</v>
      </c>
      <c r="B1926" s="32" t="s">
        <v>6951</v>
      </c>
      <c r="C1926" t="s">
        <v>3263</v>
      </c>
    </row>
    <row r="1927" ht="15" spans="1:3">
      <c r="A1927" s="435" t="s">
        <v>6952</v>
      </c>
      <c r="B1927" s="32" t="s">
        <v>6953</v>
      </c>
      <c r="C1927" t="s">
        <v>3332</v>
      </c>
    </row>
    <row r="1928" ht="15" spans="1:3">
      <c r="A1928" s="435" t="s">
        <v>6954</v>
      </c>
      <c r="B1928" s="32" t="s">
        <v>6955</v>
      </c>
      <c r="C1928" t="s">
        <v>3263</v>
      </c>
    </row>
    <row r="1929" ht="15" spans="1:3">
      <c r="A1929" s="435" t="s">
        <v>6956</v>
      </c>
      <c r="B1929" s="32" t="s">
        <v>6957</v>
      </c>
      <c r="C1929" t="s">
        <v>3263</v>
      </c>
    </row>
    <row r="1930" ht="15" spans="1:3">
      <c r="A1930" s="435" t="s">
        <v>6958</v>
      </c>
      <c r="B1930" s="32" t="s">
        <v>6959</v>
      </c>
      <c r="C1930" t="s">
        <v>3263</v>
      </c>
    </row>
    <row r="1931" ht="15" spans="1:3">
      <c r="A1931" s="435" t="s">
        <v>6960</v>
      </c>
      <c r="B1931" s="32" t="s">
        <v>6961</v>
      </c>
      <c r="C1931" t="s">
        <v>3263</v>
      </c>
    </row>
    <row r="1932" ht="15" spans="1:3">
      <c r="A1932" s="435" t="s">
        <v>6962</v>
      </c>
      <c r="B1932" s="32" t="s">
        <v>6963</v>
      </c>
      <c r="C1932" t="s">
        <v>3263</v>
      </c>
    </row>
    <row r="1933" ht="15" spans="1:3">
      <c r="A1933" s="435" t="s">
        <v>6964</v>
      </c>
      <c r="B1933" s="32" t="s">
        <v>6965</v>
      </c>
      <c r="C1933" t="s">
        <v>3263</v>
      </c>
    </row>
    <row r="1934" ht="15" spans="1:3">
      <c r="A1934" s="435" t="s">
        <v>6966</v>
      </c>
      <c r="B1934" s="32" t="s">
        <v>6967</v>
      </c>
      <c r="C1934" t="s">
        <v>3332</v>
      </c>
    </row>
    <row r="1935" ht="15" spans="1:3">
      <c r="A1935" s="435" t="s">
        <v>6968</v>
      </c>
      <c r="B1935" s="32" t="s">
        <v>6969</v>
      </c>
      <c r="C1935" t="s">
        <v>3263</v>
      </c>
    </row>
    <row r="1936" ht="15" spans="1:3">
      <c r="A1936" s="435" t="s">
        <v>6970</v>
      </c>
      <c r="B1936" s="32" t="s">
        <v>6971</v>
      </c>
      <c r="C1936" t="s">
        <v>3263</v>
      </c>
    </row>
    <row r="1937" ht="15" spans="1:3">
      <c r="A1937" s="435" t="s">
        <v>6972</v>
      </c>
      <c r="B1937" s="32" t="s">
        <v>6973</v>
      </c>
      <c r="C1937" t="s">
        <v>3263</v>
      </c>
    </row>
    <row r="1938" ht="15" spans="1:3">
      <c r="A1938" s="435" t="s">
        <v>6974</v>
      </c>
      <c r="B1938" s="32" t="s">
        <v>6975</v>
      </c>
      <c r="C1938" t="s">
        <v>3263</v>
      </c>
    </row>
    <row r="1939" ht="15" spans="1:3">
      <c r="A1939" s="435" t="s">
        <v>6976</v>
      </c>
      <c r="B1939" s="32" t="s">
        <v>6977</v>
      </c>
      <c r="C1939" t="s">
        <v>3263</v>
      </c>
    </row>
    <row r="1940" ht="15" spans="1:3">
      <c r="A1940" s="435" t="s">
        <v>6978</v>
      </c>
      <c r="B1940" s="32" t="s">
        <v>6979</v>
      </c>
      <c r="C1940" t="s">
        <v>3263</v>
      </c>
    </row>
    <row r="1941" ht="15" spans="1:3">
      <c r="A1941" s="435" t="s">
        <v>6980</v>
      </c>
      <c r="B1941" s="32" t="s">
        <v>6981</v>
      </c>
      <c r="C1941" t="s">
        <v>3263</v>
      </c>
    </row>
    <row r="1942" ht="15" spans="1:3">
      <c r="A1942" s="435" t="s">
        <v>6982</v>
      </c>
      <c r="B1942" s="32" t="s">
        <v>6983</v>
      </c>
      <c r="C1942" t="s">
        <v>3263</v>
      </c>
    </row>
    <row r="1943" ht="15" spans="1:3">
      <c r="A1943" s="435" t="s">
        <v>6984</v>
      </c>
      <c r="B1943" s="32" t="s">
        <v>6985</v>
      </c>
      <c r="C1943" t="s">
        <v>3263</v>
      </c>
    </row>
    <row r="1944" ht="15" spans="1:3">
      <c r="A1944" s="435" t="s">
        <v>6986</v>
      </c>
      <c r="B1944" s="32" t="s">
        <v>6987</v>
      </c>
      <c r="C1944" t="s">
        <v>3263</v>
      </c>
    </row>
    <row r="1945" ht="15" spans="1:3">
      <c r="A1945" s="435" t="s">
        <v>6988</v>
      </c>
      <c r="B1945" s="32" t="s">
        <v>6989</v>
      </c>
      <c r="C1945" t="s">
        <v>3263</v>
      </c>
    </row>
    <row r="1946" ht="15" spans="1:3">
      <c r="A1946" s="435" t="s">
        <v>6990</v>
      </c>
      <c r="B1946" s="32" t="s">
        <v>6991</v>
      </c>
      <c r="C1946" t="s">
        <v>3332</v>
      </c>
    </row>
    <row r="1947" ht="15" spans="1:3">
      <c r="A1947" s="435" t="s">
        <v>6992</v>
      </c>
      <c r="B1947" s="32" t="s">
        <v>6993</v>
      </c>
      <c r="C1947" t="s">
        <v>3263</v>
      </c>
    </row>
    <row r="1948" ht="15" spans="1:3">
      <c r="A1948" s="435" t="s">
        <v>6994</v>
      </c>
      <c r="B1948" s="32" t="s">
        <v>6995</v>
      </c>
      <c r="C1948" t="s">
        <v>3263</v>
      </c>
    </row>
    <row r="1949" ht="15" spans="1:3">
      <c r="A1949" s="435" t="s">
        <v>6996</v>
      </c>
      <c r="B1949" s="32" t="s">
        <v>6997</v>
      </c>
      <c r="C1949" t="s">
        <v>3263</v>
      </c>
    </row>
    <row r="1950" ht="15" spans="1:3">
      <c r="A1950" s="435" t="s">
        <v>6998</v>
      </c>
      <c r="B1950" s="32" t="s">
        <v>6999</v>
      </c>
      <c r="C1950" t="s">
        <v>3263</v>
      </c>
    </row>
    <row r="1951" ht="15" spans="1:3">
      <c r="A1951" s="435" t="s">
        <v>7000</v>
      </c>
      <c r="B1951" s="32" t="s">
        <v>7001</v>
      </c>
      <c r="C1951" t="s">
        <v>3263</v>
      </c>
    </row>
    <row r="1952" ht="15" spans="1:3">
      <c r="A1952" s="435" t="s">
        <v>7002</v>
      </c>
      <c r="B1952" s="32" t="s">
        <v>7003</v>
      </c>
      <c r="C1952" t="s">
        <v>3263</v>
      </c>
    </row>
    <row r="1953" ht="15" spans="1:3">
      <c r="A1953" s="435" t="s">
        <v>7004</v>
      </c>
      <c r="B1953" s="32" t="s">
        <v>7005</v>
      </c>
      <c r="C1953" t="s">
        <v>3263</v>
      </c>
    </row>
    <row r="1954" ht="15" spans="1:3">
      <c r="A1954" s="435" t="s">
        <v>7006</v>
      </c>
      <c r="B1954" s="32" t="s">
        <v>7007</v>
      </c>
      <c r="C1954" t="s">
        <v>3263</v>
      </c>
    </row>
    <row r="1955" ht="15" spans="1:3">
      <c r="A1955" s="435" t="s">
        <v>7008</v>
      </c>
      <c r="B1955" s="32" t="s">
        <v>7009</v>
      </c>
      <c r="C1955" t="s">
        <v>3263</v>
      </c>
    </row>
    <row r="1956" ht="15" spans="1:3">
      <c r="A1956" s="435" t="s">
        <v>7010</v>
      </c>
      <c r="B1956" s="32" t="s">
        <v>7011</v>
      </c>
      <c r="C1956" t="s">
        <v>3263</v>
      </c>
    </row>
    <row r="1957" ht="15" spans="1:3">
      <c r="A1957" s="435" t="s">
        <v>7012</v>
      </c>
      <c r="B1957" s="32" t="s">
        <v>7013</v>
      </c>
      <c r="C1957" t="s">
        <v>3263</v>
      </c>
    </row>
    <row r="1958" ht="15" spans="1:3">
      <c r="A1958" s="435" t="s">
        <v>7014</v>
      </c>
      <c r="B1958" s="32" t="s">
        <v>7015</v>
      </c>
      <c r="C1958" t="s">
        <v>3332</v>
      </c>
    </row>
    <row r="1959" ht="15" spans="1:3">
      <c r="A1959" s="435" t="s">
        <v>7016</v>
      </c>
      <c r="B1959" s="32" t="s">
        <v>7017</v>
      </c>
      <c r="C1959" t="s">
        <v>3263</v>
      </c>
    </row>
    <row r="1960" ht="15" spans="1:3">
      <c r="A1960" s="435" t="s">
        <v>7018</v>
      </c>
      <c r="B1960" s="32" t="s">
        <v>7019</v>
      </c>
      <c r="C1960" t="s">
        <v>3263</v>
      </c>
    </row>
    <row r="1961" ht="15" spans="1:3">
      <c r="A1961" s="435" t="s">
        <v>7020</v>
      </c>
      <c r="B1961" s="32" t="s">
        <v>7021</v>
      </c>
      <c r="C1961" t="s">
        <v>3263</v>
      </c>
    </row>
    <row r="1962" ht="15" spans="1:3">
      <c r="A1962" s="435" t="s">
        <v>7022</v>
      </c>
      <c r="B1962" s="32" t="s">
        <v>7023</v>
      </c>
      <c r="C1962" t="s">
        <v>3263</v>
      </c>
    </row>
    <row r="1963" ht="15" spans="1:3">
      <c r="A1963" s="435" t="s">
        <v>7024</v>
      </c>
      <c r="B1963" s="32" t="s">
        <v>7025</v>
      </c>
      <c r="C1963" t="s">
        <v>3263</v>
      </c>
    </row>
    <row r="1964" ht="15" spans="1:3">
      <c r="A1964" s="435" t="s">
        <v>7026</v>
      </c>
      <c r="B1964" s="32" t="s">
        <v>7027</v>
      </c>
      <c r="C1964" t="s">
        <v>3263</v>
      </c>
    </row>
    <row r="1965" ht="15" spans="1:3">
      <c r="A1965" s="435" t="s">
        <v>7028</v>
      </c>
      <c r="B1965" s="32" t="s">
        <v>7029</v>
      </c>
      <c r="C1965" t="s">
        <v>3263</v>
      </c>
    </row>
    <row r="1966" ht="15" spans="1:3">
      <c r="A1966" s="435" t="s">
        <v>7030</v>
      </c>
      <c r="B1966" s="32" t="s">
        <v>7031</v>
      </c>
      <c r="C1966" t="s">
        <v>3263</v>
      </c>
    </row>
    <row r="1967" ht="15" spans="1:3">
      <c r="A1967" s="435" t="s">
        <v>7032</v>
      </c>
      <c r="B1967" s="32" t="s">
        <v>7033</v>
      </c>
      <c r="C1967" t="s">
        <v>3263</v>
      </c>
    </row>
    <row r="1968" ht="15" spans="1:3">
      <c r="A1968" s="435" t="s">
        <v>7034</v>
      </c>
      <c r="B1968" s="32" t="s">
        <v>7035</v>
      </c>
      <c r="C1968" t="s">
        <v>3263</v>
      </c>
    </row>
    <row r="1969" ht="15" spans="1:3">
      <c r="A1969" s="435" t="s">
        <v>7036</v>
      </c>
      <c r="B1969" s="32" t="s">
        <v>7037</v>
      </c>
      <c r="C1969" t="s">
        <v>3263</v>
      </c>
    </row>
    <row r="1970" ht="15" spans="1:3">
      <c r="A1970" s="435" t="s">
        <v>7038</v>
      </c>
      <c r="B1970" s="32" t="s">
        <v>7039</v>
      </c>
      <c r="C1970" t="s">
        <v>3263</v>
      </c>
    </row>
    <row r="1971" ht="15" spans="1:3">
      <c r="A1971" s="435" t="s">
        <v>7040</v>
      </c>
      <c r="B1971" s="32" t="s">
        <v>7041</v>
      </c>
      <c r="C1971" t="s">
        <v>3332</v>
      </c>
    </row>
    <row r="1972" ht="15" spans="1:3">
      <c r="A1972" s="435" t="s">
        <v>7042</v>
      </c>
      <c r="B1972" s="32" t="s">
        <v>7043</v>
      </c>
      <c r="C1972" t="s">
        <v>3263</v>
      </c>
    </row>
    <row r="1973" ht="15" spans="1:3">
      <c r="A1973" s="435" t="s">
        <v>7044</v>
      </c>
      <c r="B1973" s="32" t="s">
        <v>7045</v>
      </c>
      <c r="C1973" t="s">
        <v>3263</v>
      </c>
    </row>
    <row r="1974" ht="15" spans="1:3">
      <c r="A1974" s="435" t="s">
        <v>7046</v>
      </c>
      <c r="B1974" s="32" t="s">
        <v>7047</v>
      </c>
      <c r="C1974" t="s">
        <v>3263</v>
      </c>
    </row>
    <row r="1975" ht="15" spans="1:3">
      <c r="A1975" s="435" t="s">
        <v>7048</v>
      </c>
      <c r="B1975" s="32" t="s">
        <v>7049</v>
      </c>
      <c r="C1975" t="s">
        <v>3263</v>
      </c>
    </row>
    <row r="1976" ht="15" spans="1:3">
      <c r="A1976" s="435" t="s">
        <v>7050</v>
      </c>
      <c r="B1976" s="32" t="s">
        <v>7051</v>
      </c>
      <c r="C1976" t="s">
        <v>3263</v>
      </c>
    </row>
    <row r="1977" ht="15" spans="1:3">
      <c r="A1977" s="435" t="s">
        <v>7052</v>
      </c>
      <c r="B1977" s="32" t="s">
        <v>7053</v>
      </c>
      <c r="C1977" t="s">
        <v>3332</v>
      </c>
    </row>
    <row r="1978" ht="15" spans="1:3">
      <c r="A1978" s="435" t="s">
        <v>7054</v>
      </c>
      <c r="B1978" s="32" t="s">
        <v>7055</v>
      </c>
      <c r="C1978" t="s">
        <v>3263</v>
      </c>
    </row>
    <row r="1979" ht="15" spans="1:3">
      <c r="A1979" s="435" t="s">
        <v>7056</v>
      </c>
      <c r="B1979" s="32" t="s">
        <v>7057</v>
      </c>
      <c r="C1979" t="s">
        <v>3263</v>
      </c>
    </row>
    <row r="1980" ht="15" spans="1:3">
      <c r="A1980" s="435" t="s">
        <v>7058</v>
      </c>
      <c r="B1980" s="32" t="s">
        <v>7059</v>
      </c>
      <c r="C1980" t="s">
        <v>3263</v>
      </c>
    </row>
    <row r="1981" ht="15" spans="1:3">
      <c r="A1981" s="435" t="s">
        <v>7060</v>
      </c>
      <c r="B1981" s="32" t="s">
        <v>7061</v>
      </c>
      <c r="C1981" t="s">
        <v>3263</v>
      </c>
    </row>
    <row r="1982" ht="15" spans="1:3">
      <c r="A1982" s="435" t="s">
        <v>7062</v>
      </c>
      <c r="B1982" s="32" t="s">
        <v>7063</v>
      </c>
      <c r="C1982" t="s">
        <v>3263</v>
      </c>
    </row>
    <row r="1983" ht="15" spans="1:3">
      <c r="A1983" s="435" t="s">
        <v>7064</v>
      </c>
      <c r="B1983" s="32" t="s">
        <v>7065</v>
      </c>
      <c r="C1983" t="s">
        <v>3263</v>
      </c>
    </row>
    <row r="1984" ht="15" spans="1:3">
      <c r="A1984" s="435" t="s">
        <v>7066</v>
      </c>
      <c r="B1984" s="32" t="s">
        <v>7067</v>
      </c>
      <c r="C1984" t="s">
        <v>3263</v>
      </c>
    </row>
    <row r="1985" ht="15" spans="1:3">
      <c r="A1985" s="435" t="s">
        <v>7068</v>
      </c>
      <c r="B1985" s="32" t="s">
        <v>7069</v>
      </c>
      <c r="C1985" t="s">
        <v>3263</v>
      </c>
    </row>
    <row r="1986" ht="15" spans="1:3">
      <c r="A1986" s="435" t="s">
        <v>7070</v>
      </c>
      <c r="B1986" s="32" t="s">
        <v>7071</v>
      </c>
      <c r="C1986" t="s">
        <v>13</v>
      </c>
    </row>
    <row r="1987" ht="15" spans="1:3">
      <c r="A1987" s="435" t="s">
        <v>7072</v>
      </c>
      <c r="B1987" s="32" t="s">
        <v>7073</v>
      </c>
      <c r="C1987" t="s">
        <v>3332</v>
      </c>
    </row>
    <row r="1988" ht="15" spans="1:3">
      <c r="A1988" s="435" t="s">
        <v>7074</v>
      </c>
      <c r="B1988" s="32" t="s">
        <v>7075</v>
      </c>
      <c r="C1988" t="s">
        <v>3263</v>
      </c>
    </row>
    <row r="1989" ht="15" spans="1:3">
      <c r="A1989" s="435" t="s">
        <v>7076</v>
      </c>
      <c r="B1989" s="32" t="s">
        <v>7077</v>
      </c>
      <c r="C1989" t="s">
        <v>3263</v>
      </c>
    </row>
    <row r="1990" ht="15" spans="1:3">
      <c r="A1990" s="435" t="s">
        <v>7078</v>
      </c>
      <c r="B1990" s="32" t="s">
        <v>7079</v>
      </c>
      <c r="C1990" t="s">
        <v>3263</v>
      </c>
    </row>
    <row r="1991" ht="15" spans="1:3">
      <c r="A1991" s="435" t="s">
        <v>7080</v>
      </c>
      <c r="B1991" s="32" t="s">
        <v>7081</v>
      </c>
      <c r="C1991" t="s">
        <v>3263</v>
      </c>
    </row>
    <row r="1992" ht="15" spans="1:3">
      <c r="A1992" s="435" t="s">
        <v>7082</v>
      </c>
      <c r="B1992" s="32" t="s">
        <v>7083</v>
      </c>
      <c r="C1992" t="s">
        <v>3263</v>
      </c>
    </row>
    <row r="1993" ht="15" spans="1:3">
      <c r="A1993" s="435" t="s">
        <v>7084</v>
      </c>
      <c r="B1993" s="32" t="s">
        <v>7085</v>
      </c>
      <c r="C1993" t="s">
        <v>3263</v>
      </c>
    </row>
    <row r="1994" ht="15" spans="1:3">
      <c r="A1994" s="435" t="s">
        <v>7086</v>
      </c>
      <c r="B1994" s="32" t="s">
        <v>7087</v>
      </c>
      <c r="C1994" t="s">
        <v>3263</v>
      </c>
    </row>
    <row r="1995" ht="15" spans="1:3">
      <c r="A1995" s="435" t="s">
        <v>7088</v>
      </c>
      <c r="B1995" s="32" t="s">
        <v>7089</v>
      </c>
      <c r="C1995" t="s">
        <v>3263</v>
      </c>
    </row>
    <row r="1996" ht="15" spans="1:3">
      <c r="A1996" s="435" t="s">
        <v>7090</v>
      </c>
      <c r="B1996" s="32" t="s">
        <v>7091</v>
      </c>
      <c r="C1996" t="s">
        <v>3263</v>
      </c>
    </row>
    <row r="1997" ht="15" spans="1:3">
      <c r="A1997" s="435" t="s">
        <v>7092</v>
      </c>
      <c r="B1997" s="32" t="s">
        <v>7093</v>
      </c>
      <c r="C1997" t="s">
        <v>3263</v>
      </c>
    </row>
    <row r="1998" ht="15" spans="1:3">
      <c r="A1998" s="435" t="s">
        <v>7094</v>
      </c>
      <c r="B1998" s="32" t="s">
        <v>7095</v>
      </c>
      <c r="C1998" t="s">
        <v>3263</v>
      </c>
    </row>
    <row r="1999" ht="15" spans="1:3">
      <c r="A1999" s="435" t="s">
        <v>7096</v>
      </c>
      <c r="B1999" s="32" t="s">
        <v>7097</v>
      </c>
      <c r="C1999" t="s">
        <v>3332</v>
      </c>
    </row>
    <row r="2000" ht="15" spans="1:3">
      <c r="A2000" s="435" t="s">
        <v>7098</v>
      </c>
      <c r="B2000" s="32" t="s">
        <v>7099</v>
      </c>
      <c r="C2000" t="s">
        <v>3263</v>
      </c>
    </row>
    <row r="2001" ht="15" spans="1:3">
      <c r="A2001" s="435" t="s">
        <v>7100</v>
      </c>
      <c r="B2001" s="32" t="s">
        <v>7101</v>
      </c>
      <c r="C2001" t="s">
        <v>3263</v>
      </c>
    </row>
    <row r="2002" ht="15" spans="1:3">
      <c r="A2002" s="435" t="s">
        <v>7102</v>
      </c>
      <c r="B2002" s="32" t="s">
        <v>7103</v>
      </c>
      <c r="C2002" t="s">
        <v>3263</v>
      </c>
    </row>
    <row r="2003" ht="15" spans="1:3">
      <c r="A2003" s="435" t="s">
        <v>7104</v>
      </c>
      <c r="B2003" s="32" t="s">
        <v>7105</v>
      </c>
      <c r="C2003" t="s">
        <v>3263</v>
      </c>
    </row>
    <row r="2004" ht="15" spans="1:3">
      <c r="A2004" s="435" t="s">
        <v>7106</v>
      </c>
      <c r="B2004" s="32" t="s">
        <v>7107</v>
      </c>
      <c r="C2004" t="s">
        <v>3263</v>
      </c>
    </row>
    <row r="2005" ht="15" spans="1:3">
      <c r="A2005" s="435" t="s">
        <v>7108</v>
      </c>
      <c r="B2005" s="32" t="s">
        <v>7109</v>
      </c>
      <c r="C2005" t="s">
        <v>3263</v>
      </c>
    </row>
    <row r="2006" ht="15" spans="1:3">
      <c r="A2006" s="435" t="s">
        <v>7110</v>
      </c>
      <c r="B2006" s="32" t="s">
        <v>7111</v>
      </c>
      <c r="C2006" t="s">
        <v>3263</v>
      </c>
    </row>
    <row r="2007" ht="15" spans="1:3">
      <c r="A2007" s="435" t="s">
        <v>7112</v>
      </c>
      <c r="B2007" s="32" t="s">
        <v>7113</v>
      </c>
      <c r="C2007" t="s">
        <v>3263</v>
      </c>
    </row>
    <row r="2008" ht="15" spans="1:3">
      <c r="A2008" s="435" t="s">
        <v>7114</v>
      </c>
      <c r="B2008" s="32" t="s">
        <v>7115</v>
      </c>
      <c r="C2008" t="s">
        <v>3263</v>
      </c>
    </row>
    <row r="2009" ht="15" spans="1:3">
      <c r="A2009" s="435" t="s">
        <v>7116</v>
      </c>
      <c r="B2009" s="32" t="s">
        <v>7117</v>
      </c>
      <c r="C2009" t="s">
        <v>3263</v>
      </c>
    </row>
    <row r="2010" ht="15" spans="1:3">
      <c r="A2010" s="435" t="s">
        <v>7118</v>
      </c>
      <c r="B2010" s="32" t="s">
        <v>7119</v>
      </c>
      <c r="C2010" t="s">
        <v>3332</v>
      </c>
    </row>
    <row r="2011" ht="15" spans="1:3">
      <c r="A2011" s="435" t="s">
        <v>7120</v>
      </c>
      <c r="B2011" s="32" t="s">
        <v>7121</v>
      </c>
      <c r="C2011" t="s">
        <v>3263</v>
      </c>
    </row>
    <row r="2012" ht="15" spans="1:3">
      <c r="A2012" s="435" t="s">
        <v>7122</v>
      </c>
      <c r="B2012" s="32" t="s">
        <v>7123</v>
      </c>
      <c r="C2012" t="s">
        <v>3263</v>
      </c>
    </row>
    <row r="2013" ht="15" spans="1:3">
      <c r="A2013" s="435" t="s">
        <v>7124</v>
      </c>
      <c r="B2013" s="32" t="s">
        <v>4642</v>
      </c>
      <c r="C2013" t="s">
        <v>3263</v>
      </c>
    </row>
    <row r="2014" ht="15" spans="1:3">
      <c r="A2014" s="435" t="s">
        <v>7125</v>
      </c>
      <c r="B2014" s="32" t="s">
        <v>7126</v>
      </c>
      <c r="C2014" t="s">
        <v>3263</v>
      </c>
    </row>
    <row r="2015" ht="15" spans="1:3">
      <c r="A2015" s="435" t="s">
        <v>7127</v>
      </c>
      <c r="B2015" s="32" t="s">
        <v>7128</v>
      </c>
      <c r="C2015" t="s">
        <v>3263</v>
      </c>
    </row>
    <row r="2016" ht="15" spans="1:3">
      <c r="A2016" s="435" t="s">
        <v>7129</v>
      </c>
      <c r="B2016" s="32" t="s">
        <v>7130</v>
      </c>
      <c r="C2016" t="s">
        <v>3263</v>
      </c>
    </row>
    <row r="2017" ht="15" spans="1:3">
      <c r="A2017" s="435" t="s">
        <v>7131</v>
      </c>
      <c r="B2017" s="32" t="s">
        <v>7132</v>
      </c>
      <c r="C2017" t="s">
        <v>3263</v>
      </c>
    </row>
    <row r="2018" ht="15" spans="1:3">
      <c r="A2018" s="435" t="s">
        <v>7133</v>
      </c>
      <c r="B2018" s="32" t="s">
        <v>7134</v>
      </c>
      <c r="C2018" t="s">
        <v>3263</v>
      </c>
    </row>
    <row r="2019" ht="15" spans="1:3">
      <c r="A2019" s="435" t="s">
        <v>7135</v>
      </c>
      <c r="B2019" s="32" t="s">
        <v>7136</v>
      </c>
      <c r="C2019" t="s">
        <v>3263</v>
      </c>
    </row>
    <row r="2020" ht="15" spans="1:3">
      <c r="A2020" s="435" t="s">
        <v>7137</v>
      </c>
      <c r="B2020" s="32" t="s">
        <v>7138</v>
      </c>
      <c r="C2020" t="s">
        <v>3332</v>
      </c>
    </row>
    <row r="2021" ht="15" spans="1:3">
      <c r="A2021" s="435" t="s">
        <v>7139</v>
      </c>
      <c r="B2021" s="32" t="s">
        <v>7140</v>
      </c>
      <c r="C2021" t="s">
        <v>3263</v>
      </c>
    </row>
    <row r="2022" ht="15" spans="1:3">
      <c r="A2022" s="435" t="s">
        <v>7141</v>
      </c>
      <c r="B2022" s="32" t="s">
        <v>7142</v>
      </c>
      <c r="C2022" t="s">
        <v>3263</v>
      </c>
    </row>
    <row r="2023" ht="15" spans="1:3">
      <c r="A2023" s="435" t="s">
        <v>7143</v>
      </c>
      <c r="B2023" s="32" t="s">
        <v>7144</v>
      </c>
      <c r="C2023" t="s">
        <v>3263</v>
      </c>
    </row>
    <row r="2024" ht="15" spans="1:3">
      <c r="A2024" s="435" t="s">
        <v>7145</v>
      </c>
      <c r="B2024" s="32" t="s">
        <v>7146</v>
      </c>
      <c r="C2024" t="s">
        <v>3332</v>
      </c>
    </row>
    <row r="2025" ht="15" spans="1:3">
      <c r="A2025" s="435" t="s">
        <v>7147</v>
      </c>
      <c r="B2025" s="32" t="s">
        <v>7148</v>
      </c>
      <c r="C2025" t="s">
        <v>3263</v>
      </c>
    </row>
    <row r="2026" ht="15" spans="1:3">
      <c r="A2026" s="435" t="s">
        <v>7149</v>
      </c>
      <c r="B2026" s="32" t="s">
        <v>7150</v>
      </c>
      <c r="C2026" t="s">
        <v>3263</v>
      </c>
    </row>
    <row r="2027" ht="15" spans="1:3">
      <c r="A2027" s="435" t="s">
        <v>7151</v>
      </c>
      <c r="B2027" s="32" t="s">
        <v>7152</v>
      </c>
      <c r="C2027" t="s">
        <v>3263</v>
      </c>
    </row>
    <row r="2028" ht="15" spans="1:3">
      <c r="A2028" s="435" t="s">
        <v>7153</v>
      </c>
      <c r="B2028" s="32" t="s">
        <v>7154</v>
      </c>
      <c r="C2028" t="s">
        <v>3263</v>
      </c>
    </row>
    <row r="2029" ht="15" spans="1:3">
      <c r="A2029" s="435" t="s">
        <v>7155</v>
      </c>
      <c r="B2029" s="32" t="s">
        <v>7156</v>
      </c>
      <c r="C2029" t="s">
        <v>3263</v>
      </c>
    </row>
    <row r="2030" ht="15" spans="1:3">
      <c r="A2030" s="435" t="s">
        <v>7157</v>
      </c>
      <c r="B2030" s="32" t="s">
        <v>7158</v>
      </c>
      <c r="C2030" t="s">
        <v>3263</v>
      </c>
    </row>
    <row r="2031" ht="15" spans="1:3">
      <c r="A2031" s="435" t="s">
        <v>7159</v>
      </c>
      <c r="B2031" s="32" t="s">
        <v>7160</v>
      </c>
      <c r="C2031" t="s">
        <v>3263</v>
      </c>
    </row>
    <row r="2032" ht="15" spans="1:3">
      <c r="A2032" s="435" t="s">
        <v>7161</v>
      </c>
      <c r="B2032" s="32" t="s">
        <v>7162</v>
      </c>
      <c r="C2032" t="s">
        <v>3332</v>
      </c>
    </row>
    <row r="2033" ht="15" spans="1:3">
      <c r="A2033" s="435" t="s">
        <v>7163</v>
      </c>
      <c r="B2033" s="32" t="s">
        <v>7164</v>
      </c>
      <c r="C2033" t="s">
        <v>3263</v>
      </c>
    </row>
    <row r="2034" ht="15" spans="1:3">
      <c r="A2034" s="435" t="s">
        <v>7165</v>
      </c>
      <c r="B2034" s="32" t="s">
        <v>7166</v>
      </c>
      <c r="C2034" t="s">
        <v>3263</v>
      </c>
    </row>
    <row r="2035" ht="15" spans="1:3">
      <c r="A2035" s="435" t="s">
        <v>7167</v>
      </c>
      <c r="B2035" s="32" t="s">
        <v>7168</v>
      </c>
      <c r="C2035" t="s">
        <v>3263</v>
      </c>
    </row>
    <row r="2036" ht="15" spans="1:3">
      <c r="A2036" s="435" t="s">
        <v>7169</v>
      </c>
      <c r="B2036" s="32" t="s">
        <v>7170</v>
      </c>
      <c r="C2036" t="s">
        <v>3263</v>
      </c>
    </row>
    <row r="2037" ht="15" spans="1:3">
      <c r="A2037" s="435" t="s">
        <v>7171</v>
      </c>
      <c r="B2037" s="32" t="s">
        <v>7172</v>
      </c>
      <c r="C2037" t="s">
        <v>3263</v>
      </c>
    </row>
    <row r="2038" ht="15" spans="1:3">
      <c r="A2038" s="435" t="s">
        <v>7173</v>
      </c>
      <c r="B2038" s="32" t="s">
        <v>7174</v>
      </c>
      <c r="C2038" t="s">
        <v>3332</v>
      </c>
    </row>
    <row r="2039" ht="15" spans="1:3">
      <c r="A2039" s="435" t="s">
        <v>7175</v>
      </c>
      <c r="B2039" s="32" t="s">
        <v>7176</v>
      </c>
      <c r="C2039" t="s">
        <v>3263</v>
      </c>
    </row>
    <row r="2040" ht="15" spans="1:3">
      <c r="A2040" s="435" t="s">
        <v>7177</v>
      </c>
      <c r="B2040" s="32" t="s">
        <v>7178</v>
      </c>
      <c r="C2040" t="s">
        <v>3263</v>
      </c>
    </row>
    <row r="2041" ht="15" spans="1:3">
      <c r="A2041" s="435" t="s">
        <v>7179</v>
      </c>
      <c r="B2041" s="32" t="s">
        <v>7180</v>
      </c>
      <c r="C2041" t="s">
        <v>3263</v>
      </c>
    </row>
    <row r="2042" ht="15" spans="1:3">
      <c r="A2042" s="435" t="s">
        <v>7181</v>
      </c>
      <c r="B2042" s="32" t="s">
        <v>7182</v>
      </c>
      <c r="C2042" t="s">
        <v>3263</v>
      </c>
    </row>
    <row r="2043" ht="15" spans="1:3">
      <c r="A2043" s="435" t="s">
        <v>7183</v>
      </c>
      <c r="B2043" s="32" t="s">
        <v>7184</v>
      </c>
      <c r="C2043" t="s">
        <v>3263</v>
      </c>
    </row>
    <row r="2044" ht="15" spans="1:3">
      <c r="A2044" s="435" t="s">
        <v>7185</v>
      </c>
      <c r="B2044" s="32" t="s">
        <v>7186</v>
      </c>
      <c r="C2044" t="s">
        <v>3263</v>
      </c>
    </row>
    <row r="2045" ht="15" spans="1:3">
      <c r="A2045" s="435" t="s">
        <v>7187</v>
      </c>
      <c r="B2045" s="32" t="s">
        <v>7188</v>
      </c>
      <c r="C2045" t="s">
        <v>3263</v>
      </c>
    </row>
    <row r="2046" ht="15" spans="1:3">
      <c r="A2046" s="435" t="s">
        <v>7189</v>
      </c>
      <c r="B2046" s="32" t="s">
        <v>7190</v>
      </c>
      <c r="C2046" t="s">
        <v>3332</v>
      </c>
    </row>
    <row r="2047" ht="15" spans="1:3">
      <c r="A2047" s="435" t="s">
        <v>7191</v>
      </c>
      <c r="B2047" s="32" t="s">
        <v>7192</v>
      </c>
      <c r="C2047" t="s">
        <v>3263</v>
      </c>
    </row>
    <row r="2048" ht="15" spans="1:3">
      <c r="A2048" s="435" t="s">
        <v>7193</v>
      </c>
      <c r="B2048" s="32" t="s">
        <v>7194</v>
      </c>
      <c r="C2048" t="s">
        <v>3263</v>
      </c>
    </row>
    <row r="2049" ht="15" spans="1:3">
      <c r="A2049" s="435" t="s">
        <v>7195</v>
      </c>
      <c r="B2049" s="32" t="s">
        <v>7196</v>
      </c>
      <c r="C2049" t="s">
        <v>3263</v>
      </c>
    </row>
    <row r="2050" ht="15" spans="1:3">
      <c r="A2050" s="435" t="s">
        <v>7197</v>
      </c>
      <c r="B2050" s="32" t="s">
        <v>7198</v>
      </c>
      <c r="C2050" t="s">
        <v>3263</v>
      </c>
    </row>
    <row r="2051" ht="15" spans="1:3">
      <c r="A2051" s="435" t="s">
        <v>7199</v>
      </c>
      <c r="B2051" s="32" t="s">
        <v>7200</v>
      </c>
      <c r="C2051" t="s">
        <v>3263</v>
      </c>
    </row>
    <row r="2052" ht="15" spans="1:3">
      <c r="A2052" s="435" t="s">
        <v>7201</v>
      </c>
      <c r="B2052" s="32" t="s">
        <v>7202</v>
      </c>
      <c r="C2052" t="s">
        <v>3263</v>
      </c>
    </row>
    <row r="2053" ht="15" spans="1:3">
      <c r="A2053" s="435" t="s">
        <v>7203</v>
      </c>
      <c r="B2053" s="32" t="s">
        <v>7204</v>
      </c>
      <c r="C2053" t="s">
        <v>3263</v>
      </c>
    </row>
    <row r="2054" ht="15" spans="1:3">
      <c r="A2054" s="435" t="s">
        <v>7205</v>
      </c>
      <c r="B2054" s="32" t="s">
        <v>7206</v>
      </c>
      <c r="C2054" t="s">
        <v>3263</v>
      </c>
    </row>
    <row r="2055" ht="15" spans="1:3">
      <c r="A2055" s="435" t="s">
        <v>7207</v>
      </c>
      <c r="B2055" s="32" t="s">
        <v>7208</v>
      </c>
      <c r="C2055" t="s">
        <v>3263</v>
      </c>
    </row>
    <row r="2056" ht="15" spans="1:3">
      <c r="A2056" s="435" t="s">
        <v>7209</v>
      </c>
      <c r="B2056" s="32" t="s">
        <v>7210</v>
      </c>
      <c r="C2056" t="s">
        <v>3332</v>
      </c>
    </row>
    <row r="2057" ht="15" spans="1:3">
      <c r="A2057" s="435" t="s">
        <v>7211</v>
      </c>
      <c r="B2057" s="32" t="s">
        <v>7212</v>
      </c>
      <c r="C2057" t="s">
        <v>3263</v>
      </c>
    </row>
    <row r="2058" ht="15" spans="1:3">
      <c r="A2058" s="435" t="s">
        <v>7213</v>
      </c>
      <c r="B2058" s="32" t="s">
        <v>7214</v>
      </c>
      <c r="C2058" t="s">
        <v>3263</v>
      </c>
    </row>
    <row r="2059" ht="15" spans="1:3">
      <c r="A2059" s="435" t="s">
        <v>7215</v>
      </c>
      <c r="B2059" s="32" t="s">
        <v>7216</v>
      </c>
      <c r="C2059" t="s">
        <v>3263</v>
      </c>
    </row>
    <row r="2060" ht="15" spans="1:3">
      <c r="A2060" s="435" t="s">
        <v>7217</v>
      </c>
      <c r="B2060" s="32" t="s">
        <v>7218</v>
      </c>
      <c r="C2060" t="s">
        <v>3263</v>
      </c>
    </row>
    <row r="2061" ht="15" spans="1:3">
      <c r="A2061" s="435" t="s">
        <v>7219</v>
      </c>
      <c r="B2061" s="32" t="s">
        <v>7220</v>
      </c>
      <c r="C2061" t="s">
        <v>3263</v>
      </c>
    </row>
    <row r="2062" ht="15" spans="1:3">
      <c r="A2062" s="435" t="s">
        <v>7221</v>
      </c>
      <c r="B2062" s="32" t="s">
        <v>7222</v>
      </c>
      <c r="C2062" t="s">
        <v>3332</v>
      </c>
    </row>
    <row r="2063" ht="15" spans="1:3">
      <c r="A2063" s="435" t="s">
        <v>7223</v>
      </c>
      <c r="B2063" s="32" t="s">
        <v>7224</v>
      </c>
      <c r="C2063" t="s">
        <v>3263</v>
      </c>
    </row>
    <row r="2064" ht="15" spans="1:3">
      <c r="A2064" s="435" t="s">
        <v>7225</v>
      </c>
      <c r="B2064" s="32" t="s">
        <v>7226</v>
      </c>
      <c r="C2064" t="s">
        <v>3263</v>
      </c>
    </row>
    <row r="2065" ht="15" spans="1:3">
      <c r="A2065" s="435" t="s">
        <v>7227</v>
      </c>
      <c r="B2065" s="32" t="s">
        <v>7228</v>
      </c>
      <c r="C2065" t="s">
        <v>3263</v>
      </c>
    </row>
    <row r="2066" ht="15" spans="1:3">
      <c r="A2066" s="435" t="s">
        <v>7229</v>
      </c>
      <c r="B2066" s="32" t="s">
        <v>7230</v>
      </c>
      <c r="C2066" t="s">
        <v>3263</v>
      </c>
    </row>
    <row r="2067" ht="15" spans="1:3">
      <c r="A2067" s="435" t="s">
        <v>7231</v>
      </c>
      <c r="B2067" s="32" t="s">
        <v>7232</v>
      </c>
      <c r="C2067" t="s">
        <v>3263</v>
      </c>
    </row>
    <row r="2068" ht="15" spans="1:3">
      <c r="A2068" s="435" t="s">
        <v>7233</v>
      </c>
      <c r="B2068" s="32" t="s">
        <v>7234</v>
      </c>
      <c r="C2068" t="s">
        <v>3263</v>
      </c>
    </row>
    <row r="2069" ht="15" spans="1:3">
      <c r="A2069" s="435" t="s">
        <v>7235</v>
      </c>
      <c r="B2069" s="32" t="s">
        <v>7236</v>
      </c>
      <c r="C2069" t="s">
        <v>3263</v>
      </c>
    </row>
    <row r="2070" ht="15" spans="1:3">
      <c r="A2070" s="435" t="s">
        <v>7237</v>
      </c>
      <c r="B2070" s="32" t="s">
        <v>7238</v>
      </c>
      <c r="C2070" t="s">
        <v>3263</v>
      </c>
    </row>
    <row r="2071" ht="15" spans="1:3">
      <c r="A2071" s="435" t="s">
        <v>7239</v>
      </c>
      <c r="B2071" s="32" t="s">
        <v>7240</v>
      </c>
      <c r="C2071" t="s">
        <v>3332</v>
      </c>
    </row>
    <row r="2072" ht="15" spans="1:3">
      <c r="A2072" s="435" t="s">
        <v>7241</v>
      </c>
      <c r="B2072" s="32" t="s">
        <v>7242</v>
      </c>
      <c r="C2072" t="s">
        <v>3263</v>
      </c>
    </row>
    <row r="2073" ht="15" spans="1:3">
      <c r="A2073" s="435" t="s">
        <v>7243</v>
      </c>
      <c r="B2073" s="32" t="s">
        <v>7244</v>
      </c>
      <c r="C2073" t="s">
        <v>3263</v>
      </c>
    </row>
    <row r="2074" ht="15" spans="1:3">
      <c r="A2074" s="435" t="s">
        <v>7245</v>
      </c>
      <c r="B2074" s="32" t="s">
        <v>7246</v>
      </c>
      <c r="C2074" t="s">
        <v>3263</v>
      </c>
    </row>
    <row r="2075" ht="15" spans="1:3">
      <c r="A2075" s="435" t="s">
        <v>7247</v>
      </c>
      <c r="B2075" s="32" t="s">
        <v>7248</v>
      </c>
      <c r="C2075" t="s">
        <v>3263</v>
      </c>
    </row>
    <row r="2076" ht="15" spans="1:3">
      <c r="A2076" s="435" t="s">
        <v>7249</v>
      </c>
      <c r="B2076" s="32" t="s">
        <v>7250</v>
      </c>
      <c r="C2076" t="s">
        <v>3263</v>
      </c>
    </row>
    <row r="2077" ht="15" spans="1:3">
      <c r="A2077" s="435" t="s">
        <v>7251</v>
      </c>
      <c r="B2077" s="32" t="s">
        <v>7252</v>
      </c>
      <c r="C2077" t="s">
        <v>3332</v>
      </c>
    </row>
    <row r="2078" ht="15" spans="1:3">
      <c r="A2078" s="435" t="s">
        <v>7253</v>
      </c>
      <c r="B2078" s="32" t="s">
        <v>7254</v>
      </c>
      <c r="C2078" t="s">
        <v>3263</v>
      </c>
    </row>
    <row r="2079" ht="15" spans="1:3">
      <c r="A2079" s="435" t="s">
        <v>7255</v>
      </c>
      <c r="B2079" s="32" t="s">
        <v>7256</v>
      </c>
      <c r="C2079" t="s">
        <v>3263</v>
      </c>
    </row>
    <row r="2080" ht="15" spans="1:3">
      <c r="A2080" s="435" t="s">
        <v>7257</v>
      </c>
      <c r="B2080" s="32" t="s">
        <v>7258</v>
      </c>
      <c r="C2080" t="s">
        <v>3263</v>
      </c>
    </row>
    <row r="2081" ht="15" spans="1:3">
      <c r="A2081" s="435" t="s">
        <v>7259</v>
      </c>
      <c r="B2081" s="32" t="s">
        <v>7260</v>
      </c>
      <c r="C2081" t="s">
        <v>3263</v>
      </c>
    </row>
    <row r="2082" ht="15" spans="1:3">
      <c r="A2082" s="435" t="s">
        <v>7261</v>
      </c>
      <c r="B2082" s="32" t="s">
        <v>7262</v>
      </c>
      <c r="C2082" t="s">
        <v>3263</v>
      </c>
    </row>
    <row r="2083" ht="15" spans="1:3">
      <c r="A2083" s="435" t="s">
        <v>7263</v>
      </c>
      <c r="B2083" s="32" t="s">
        <v>7264</v>
      </c>
      <c r="C2083" t="s">
        <v>3263</v>
      </c>
    </row>
    <row r="2084" ht="15" spans="1:3">
      <c r="A2084" s="435" t="s">
        <v>7265</v>
      </c>
      <c r="B2084" s="32" t="s">
        <v>7266</v>
      </c>
      <c r="C2084" t="s">
        <v>3263</v>
      </c>
    </row>
    <row r="2085" ht="15" spans="1:3">
      <c r="A2085" s="435" t="s">
        <v>7267</v>
      </c>
      <c r="B2085" s="32" t="s">
        <v>7268</v>
      </c>
      <c r="C2085" t="s">
        <v>3263</v>
      </c>
    </row>
    <row r="2086" ht="15" spans="1:3">
      <c r="A2086" s="435" t="s">
        <v>7269</v>
      </c>
      <c r="B2086" s="32" t="s">
        <v>7270</v>
      </c>
      <c r="C2086" t="s">
        <v>3332</v>
      </c>
    </row>
    <row r="2087" ht="15" spans="1:3">
      <c r="A2087" s="435" t="s">
        <v>7271</v>
      </c>
      <c r="B2087" s="32" t="s">
        <v>3736</v>
      </c>
      <c r="C2087" t="s">
        <v>3263</v>
      </c>
    </row>
    <row r="2088" ht="15" spans="1:3">
      <c r="A2088" s="435" t="s">
        <v>7272</v>
      </c>
      <c r="B2088" s="32" t="s">
        <v>7273</v>
      </c>
      <c r="C2088" t="s">
        <v>3263</v>
      </c>
    </row>
    <row r="2089" ht="15" spans="1:3">
      <c r="A2089" s="435" t="s">
        <v>7274</v>
      </c>
      <c r="B2089" s="32" t="s">
        <v>7275</v>
      </c>
      <c r="C2089" t="s">
        <v>3263</v>
      </c>
    </row>
    <row r="2090" ht="15" spans="1:3">
      <c r="A2090" s="435" t="s">
        <v>7276</v>
      </c>
      <c r="B2090" s="32" t="s">
        <v>7277</v>
      </c>
      <c r="C2090" t="s">
        <v>3263</v>
      </c>
    </row>
    <row r="2091" ht="15" spans="1:3">
      <c r="A2091" s="435" t="s">
        <v>7278</v>
      </c>
      <c r="B2091" s="32" t="s">
        <v>7279</v>
      </c>
      <c r="C2091" t="s">
        <v>3332</v>
      </c>
    </row>
    <row r="2092" ht="15" spans="1:3">
      <c r="A2092" s="435" t="s">
        <v>7280</v>
      </c>
      <c r="B2092" s="32" t="s">
        <v>7281</v>
      </c>
      <c r="C2092" t="s">
        <v>3263</v>
      </c>
    </row>
    <row r="2093" ht="15" spans="1:3">
      <c r="A2093" s="435" t="s">
        <v>7282</v>
      </c>
      <c r="B2093" s="32" t="s">
        <v>7283</v>
      </c>
      <c r="C2093" t="s">
        <v>3263</v>
      </c>
    </row>
    <row r="2094" ht="15" spans="1:3">
      <c r="A2094" s="435" t="s">
        <v>7284</v>
      </c>
      <c r="B2094" s="32" t="s">
        <v>7285</v>
      </c>
      <c r="C2094" t="s">
        <v>3263</v>
      </c>
    </row>
    <row r="2095" ht="15" spans="1:3">
      <c r="A2095" s="435" t="s">
        <v>7286</v>
      </c>
      <c r="B2095" s="32" t="s">
        <v>7287</v>
      </c>
      <c r="C2095" t="s">
        <v>3263</v>
      </c>
    </row>
    <row r="2096" ht="15" spans="1:3">
      <c r="A2096" s="435" t="s">
        <v>7288</v>
      </c>
      <c r="B2096" s="32" t="s">
        <v>7289</v>
      </c>
      <c r="C2096" t="s">
        <v>3263</v>
      </c>
    </row>
    <row r="2097" ht="15" spans="1:3">
      <c r="A2097" s="435" t="s">
        <v>7290</v>
      </c>
      <c r="B2097" s="32" t="s">
        <v>7291</v>
      </c>
      <c r="C2097" t="s">
        <v>3263</v>
      </c>
    </row>
    <row r="2098" ht="15" spans="1:3">
      <c r="A2098" s="435" t="s">
        <v>7292</v>
      </c>
      <c r="B2098" s="32" t="s">
        <v>7293</v>
      </c>
      <c r="C2098" t="s">
        <v>3332</v>
      </c>
    </row>
    <row r="2099" ht="15" spans="1:3">
      <c r="A2099" s="435" t="s">
        <v>7294</v>
      </c>
      <c r="B2099" s="32" t="s">
        <v>7295</v>
      </c>
      <c r="C2099" t="s">
        <v>3263</v>
      </c>
    </row>
    <row r="2100" ht="15" spans="1:3">
      <c r="A2100" s="435" t="s">
        <v>7296</v>
      </c>
      <c r="B2100" s="32" t="s">
        <v>7297</v>
      </c>
      <c r="C2100" t="s">
        <v>3263</v>
      </c>
    </row>
    <row r="2101" ht="15" spans="1:3">
      <c r="A2101" s="435" t="s">
        <v>7298</v>
      </c>
      <c r="B2101" s="32" t="s">
        <v>7299</v>
      </c>
      <c r="C2101" t="s">
        <v>3263</v>
      </c>
    </row>
    <row r="2102" ht="15" spans="1:3">
      <c r="A2102" s="435" t="s">
        <v>7300</v>
      </c>
      <c r="B2102" s="32" t="s">
        <v>7301</v>
      </c>
      <c r="C2102" t="s">
        <v>3263</v>
      </c>
    </row>
    <row r="2103" ht="15" spans="1:3">
      <c r="A2103" s="435" t="s">
        <v>7302</v>
      </c>
      <c r="B2103" s="32" t="s">
        <v>7303</v>
      </c>
      <c r="C2103" t="s">
        <v>3332</v>
      </c>
    </row>
    <row r="2104" ht="15" spans="1:3">
      <c r="A2104" s="435" t="s">
        <v>7304</v>
      </c>
      <c r="B2104" s="32" t="s">
        <v>7305</v>
      </c>
      <c r="C2104" t="s">
        <v>3263</v>
      </c>
    </row>
    <row r="2105" ht="15" spans="1:3">
      <c r="A2105" s="435" t="s">
        <v>7306</v>
      </c>
      <c r="B2105" s="32" t="s">
        <v>7307</v>
      </c>
      <c r="C2105" t="s">
        <v>3263</v>
      </c>
    </row>
    <row r="2106" ht="15" spans="1:3">
      <c r="A2106" s="435" t="s">
        <v>7308</v>
      </c>
      <c r="B2106" s="32" t="s">
        <v>7309</v>
      </c>
      <c r="C2106" t="s">
        <v>3263</v>
      </c>
    </row>
    <row r="2107" ht="15" spans="1:3">
      <c r="A2107" s="435" t="s">
        <v>7310</v>
      </c>
      <c r="B2107" s="32" t="s">
        <v>7311</v>
      </c>
      <c r="C2107" t="s">
        <v>3263</v>
      </c>
    </row>
    <row r="2108" ht="15" spans="1:3">
      <c r="A2108" s="435" t="s">
        <v>7312</v>
      </c>
      <c r="B2108" s="32" t="s">
        <v>7313</v>
      </c>
      <c r="C2108" t="s">
        <v>3263</v>
      </c>
    </row>
    <row r="2109" ht="15" spans="1:3">
      <c r="A2109" s="435" t="s">
        <v>7314</v>
      </c>
      <c r="B2109" s="32" t="s">
        <v>7315</v>
      </c>
      <c r="C2109" t="s">
        <v>3263</v>
      </c>
    </row>
    <row r="2110" ht="15" spans="1:3">
      <c r="A2110" s="435" t="s">
        <v>7316</v>
      </c>
      <c r="B2110" s="32" t="s">
        <v>7317</v>
      </c>
      <c r="C2110" t="s">
        <v>3263</v>
      </c>
    </row>
    <row r="2111" ht="15" spans="1:3">
      <c r="A2111" s="435" t="s">
        <v>7318</v>
      </c>
      <c r="B2111" s="32" t="s">
        <v>7319</v>
      </c>
      <c r="C2111" t="s">
        <v>3263</v>
      </c>
    </row>
    <row r="2112" ht="15" spans="1:3">
      <c r="A2112" s="435" t="s">
        <v>7320</v>
      </c>
      <c r="B2112" s="32" t="s">
        <v>7321</v>
      </c>
      <c r="C2112" t="s">
        <v>3332</v>
      </c>
    </row>
    <row r="2113" ht="15" spans="1:3">
      <c r="A2113" s="435" t="s">
        <v>7322</v>
      </c>
      <c r="B2113" s="32" t="s">
        <v>7323</v>
      </c>
      <c r="C2113" t="s">
        <v>3332</v>
      </c>
    </row>
    <row r="2114" ht="15" spans="1:3">
      <c r="A2114" s="435" t="s">
        <v>7324</v>
      </c>
      <c r="B2114" s="32" t="s">
        <v>7325</v>
      </c>
      <c r="C2114" t="s">
        <v>3332</v>
      </c>
    </row>
    <row r="2115" ht="15" spans="1:3">
      <c r="A2115" s="435" t="s">
        <v>7326</v>
      </c>
      <c r="B2115" s="32" t="s">
        <v>7327</v>
      </c>
      <c r="C2115" t="s">
        <v>3263</v>
      </c>
    </row>
    <row r="2116" ht="15" spans="1:3">
      <c r="A2116" s="435" t="s">
        <v>7328</v>
      </c>
      <c r="B2116" s="32" t="s">
        <v>7329</v>
      </c>
      <c r="C2116" t="s">
        <v>3263</v>
      </c>
    </row>
    <row r="2117" ht="15" spans="1:3">
      <c r="A2117" s="435" t="s">
        <v>7330</v>
      </c>
      <c r="B2117" s="32" t="s">
        <v>7331</v>
      </c>
      <c r="C2117" t="s">
        <v>3263</v>
      </c>
    </row>
    <row r="2118" ht="15" spans="1:3">
      <c r="A2118" s="435" t="s">
        <v>7332</v>
      </c>
      <c r="B2118" s="32" t="s">
        <v>7333</v>
      </c>
      <c r="C2118" t="s">
        <v>3332</v>
      </c>
    </row>
    <row r="2119" ht="15" spans="1:3">
      <c r="A2119" s="435" t="s">
        <v>7334</v>
      </c>
      <c r="B2119" s="32" t="s">
        <v>7335</v>
      </c>
      <c r="C2119" t="s">
        <v>3263</v>
      </c>
    </row>
    <row r="2120" ht="15" spans="1:3">
      <c r="A2120" s="435" t="s">
        <v>7336</v>
      </c>
      <c r="B2120" s="32" t="s">
        <v>7337</v>
      </c>
      <c r="C2120" t="s">
        <v>3263</v>
      </c>
    </row>
    <row r="2121" ht="15" spans="1:3">
      <c r="A2121" s="435" t="s">
        <v>7338</v>
      </c>
      <c r="B2121" s="32" t="s">
        <v>7339</v>
      </c>
      <c r="C2121" t="s">
        <v>3263</v>
      </c>
    </row>
    <row r="2122" ht="15" spans="1:3">
      <c r="A2122" s="435" t="s">
        <v>7340</v>
      </c>
      <c r="B2122" s="32" t="s">
        <v>7341</v>
      </c>
      <c r="C2122" t="s">
        <v>3263</v>
      </c>
    </row>
    <row r="2123" ht="15" spans="1:3">
      <c r="A2123" s="435" t="s">
        <v>7342</v>
      </c>
      <c r="B2123" s="32" t="s">
        <v>7343</v>
      </c>
      <c r="C2123" t="s">
        <v>3263</v>
      </c>
    </row>
    <row r="2124" ht="15" spans="1:3">
      <c r="A2124" s="435" t="s">
        <v>7344</v>
      </c>
      <c r="B2124" s="32" t="s">
        <v>7345</v>
      </c>
      <c r="C2124" t="s">
        <v>3332</v>
      </c>
    </row>
    <row r="2125" ht="15" spans="1:3">
      <c r="A2125" s="435" t="s">
        <v>7346</v>
      </c>
      <c r="B2125" s="32" t="s">
        <v>7347</v>
      </c>
      <c r="C2125" t="s">
        <v>3263</v>
      </c>
    </row>
    <row r="2126" ht="15" spans="1:3">
      <c r="A2126" s="435" t="s">
        <v>7348</v>
      </c>
      <c r="B2126" s="32" t="s">
        <v>7349</v>
      </c>
      <c r="C2126" t="s">
        <v>3263</v>
      </c>
    </row>
    <row r="2127" ht="15" spans="1:3">
      <c r="A2127" s="435" t="s">
        <v>7350</v>
      </c>
      <c r="B2127" s="32" t="s">
        <v>7351</v>
      </c>
      <c r="C2127" t="s">
        <v>3263</v>
      </c>
    </row>
    <row r="2128" ht="15" spans="1:3">
      <c r="A2128" s="435" t="s">
        <v>7352</v>
      </c>
      <c r="B2128" s="32" t="s">
        <v>7353</v>
      </c>
      <c r="C2128" t="s">
        <v>3263</v>
      </c>
    </row>
    <row r="2129" ht="15" spans="1:3">
      <c r="A2129" s="435" t="s">
        <v>7354</v>
      </c>
      <c r="B2129" s="32" t="s">
        <v>7355</v>
      </c>
      <c r="C2129" t="s">
        <v>3263</v>
      </c>
    </row>
    <row r="2130" ht="15" spans="1:3">
      <c r="A2130" s="435" t="s">
        <v>7356</v>
      </c>
      <c r="B2130" s="32" t="s">
        <v>7357</v>
      </c>
      <c r="C2130" t="s">
        <v>13</v>
      </c>
    </row>
    <row r="2131" ht="15" spans="1:3">
      <c r="A2131" s="435" t="s">
        <v>7358</v>
      </c>
      <c r="B2131" s="32" t="s">
        <v>7359</v>
      </c>
      <c r="C2131" t="s">
        <v>3332</v>
      </c>
    </row>
    <row r="2132" ht="15" spans="1:3">
      <c r="A2132" s="435" t="s">
        <v>7360</v>
      </c>
      <c r="B2132" s="32" t="s">
        <v>7361</v>
      </c>
      <c r="C2132" t="s">
        <v>3263</v>
      </c>
    </row>
    <row r="2133" ht="15" spans="1:3">
      <c r="A2133" s="435" t="s">
        <v>7362</v>
      </c>
      <c r="B2133" s="32" t="s">
        <v>7363</v>
      </c>
      <c r="C2133" t="s">
        <v>3263</v>
      </c>
    </row>
    <row r="2134" ht="15" spans="1:3">
      <c r="A2134" s="435" t="s">
        <v>7364</v>
      </c>
      <c r="B2134" s="32" t="s">
        <v>7365</v>
      </c>
      <c r="C2134" t="s">
        <v>3263</v>
      </c>
    </row>
    <row r="2135" ht="15" spans="1:3">
      <c r="A2135" s="435" t="s">
        <v>7366</v>
      </c>
      <c r="B2135" s="32" t="s">
        <v>7367</v>
      </c>
      <c r="C2135" t="s">
        <v>3263</v>
      </c>
    </row>
    <row r="2136" ht="15" spans="1:3">
      <c r="A2136" s="435" t="s">
        <v>7368</v>
      </c>
      <c r="B2136" s="32" t="s">
        <v>7369</v>
      </c>
      <c r="C2136" t="s">
        <v>3263</v>
      </c>
    </row>
    <row r="2137" ht="15" spans="1:3">
      <c r="A2137" s="435" t="s">
        <v>7370</v>
      </c>
      <c r="B2137" s="32" t="s">
        <v>7371</v>
      </c>
      <c r="C2137" t="s">
        <v>3263</v>
      </c>
    </row>
    <row r="2138" ht="15" spans="1:3">
      <c r="A2138" s="435" t="s">
        <v>7372</v>
      </c>
      <c r="B2138" s="32" t="s">
        <v>7373</v>
      </c>
      <c r="C2138" t="s">
        <v>3263</v>
      </c>
    </row>
    <row r="2139" ht="15" spans="1:3">
      <c r="A2139" s="435" t="s">
        <v>7374</v>
      </c>
      <c r="B2139" s="32" t="s">
        <v>7375</v>
      </c>
      <c r="C2139" t="s">
        <v>3263</v>
      </c>
    </row>
    <row r="2140" ht="15" spans="1:3">
      <c r="A2140" s="435" t="s">
        <v>7376</v>
      </c>
      <c r="B2140" s="32" t="s">
        <v>7377</v>
      </c>
      <c r="C2140" t="s">
        <v>3263</v>
      </c>
    </row>
    <row r="2141" ht="15" spans="1:3">
      <c r="A2141" s="435" t="s">
        <v>7378</v>
      </c>
      <c r="B2141" s="32" t="s">
        <v>7379</v>
      </c>
      <c r="C2141" t="s">
        <v>3263</v>
      </c>
    </row>
    <row r="2142" ht="15" spans="1:3">
      <c r="A2142" s="435" t="s">
        <v>7380</v>
      </c>
      <c r="B2142" s="32" t="s">
        <v>7381</v>
      </c>
      <c r="C2142" t="s">
        <v>3263</v>
      </c>
    </row>
    <row r="2143" ht="15" spans="1:3">
      <c r="A2143" s="435" t="s">
        <v>7382</v>
      </c>
      <c r="B2143" s="32" t="s">
        <v>7383</v>
      </c>
      <c r="C2143" t="s">
        <v>3263</v>
      </c>
    </row>
    <row r="2144" ht="15" spans="1:3">
      <c r="A2144" s="435" t="s">
        <v>7384</v>
      </c>
      <c r="B2144" s="32" t="s">
        <v>7385</v>
      </c>
      <c r="C2144" t="s">
        <v>3332</v>
      </c>
    </row>
    <row r="2145" ht="15" spans="1:3">
      <c r="A2145" s="435" t="s">
        <v>7386</v>
      </c>
      <c r="B2145" s="32" t="s">
        <v>7387</v>
      </c>
      <c r="C2145" t="s">
        <v>3263</v>
      </c>
    </row>
    <row r="2146" ht="15" spans="1:3">
      <c r="A2146" s="435" t="s">
        <v>7388</v>
      </c>
      <c r="B2146" s="32" t="s">
        <v>7389</v>
      </c>
      <c r="C2146" t="s">
        <v>3263</v>
      </c>
    </row>
    <row r="2147" ht="15" spans="1:3">
      <c r="A2147" s="435" t="s">
        <v>7390</v>
      </c>
      <c r="B2147" s="32" t="s">
        <v>7391</v>
      </c>
      <c r="C2147" t="s">
        <v>3263</v>
      </c>
    </row>
    <row r="2148" ht="15" spans="1:3">
      <c r="A2148" s="435" t="s">
        <v>7392</v>
      </c>
      <c r="B2148" s="32" t="s">
        <v>7393</v>
      </c>
      <c r="C2148" t="s">
        <v>3263</v>
      </c>
    </row>
    <row r="2149" ht="15" spans="1:3">
      <c r="A2149" s="435" t="s">
        <v>7394</v>
      </c>
      <c r="B2149" s="32" t="s">
        <v>7395</v>
      </c>
      <c r="C2149" t="s">
        <v>3263</v>
      </c>
    </row>
    <row r="2150" ht="15" spans="1:3">
      <c r="A2150" s="435" t="s">
        <v>7396</v>
      </c>
      <c r="B2150" s="32" t="s">
        <v>7397</v>
      </c>
      <c r="C2150" t="s">
        <v>3263</v>
      </c>
    </row>
    <row r="2151" ht="15" spans="1:3">
      <c r="A2151" s="435" t="s">
        <v>7398</v>
      </c>
      <c r="B2151" s="32" t="s">
        <v>7399</v>
      </c>
      <c r="C2151" t="s">
        <v>3263</v>
      </c>
    </row>
    <row r="2152" ht="15" spans="1:3">
      <c r="A2152" s="435" t="s">
        <v>7400</v>
      </c>
      <c r="B2152" s="32" t="s">
        <v>7401</v>
      </c>
      <c r="C2152" t="s">
        <v>3263</v>
      </c>
    </row>
    <row r="2153" ht="15" spans="1:3">
      <c r="A2153" s="435" t="s">
        <v>7402</v>
      </c>
      <c r="B2153" s="32" t="s">
        <v>7403</v>
      </c>
      <c r="C2153" t="s">
        <v>3263</v>
      </c>
    </row>
    <row r="2154" ht="15" spans="1:3">
      <c r="A2154" s="435" t="s">
        <v>7404</v>
      </c>
      <c r="B2154" s="32" t="s">
        <v>7405</v>
      </c>
      <c r="C2154" t="s">
        <v>3263</v>
      </c>
    </row>
    <row r="2155" ht="15" spans="1:3">
      <c r="A2155" s="435" t="s">
        <v>7406</v>
      </c>
      <c r="B2155" s="32" t="s">
        <v>7407</v>
      </c>
      <c r="C2155" t="s">
        <v>3332</v>
      </c>
    </row>
    <row r="2156" ht="15" spans="1:3">
      <c r="A2156" s="435" t="s">
        <v>7408</v>
      </c>
      <c r="B2156" s="32" t="s">
        <v>7409</v>
      </c>
      <c r="C2156" t="s">
        <v>3263</v>
      </c>
    </row>
    <row r="2157" ht="15" spans="1:3">
      <c r="A2157" s="435" t="s">
        <v>7410</v>
      </c>
      <c r="B2157" s="32" t="s">
        <v>7411</v>
      </c>
      <c r="C2157" t="s">
        <v>3263</v>
      </c>
    </row>
    <row r="2158" ht="15" spans="1:3">
      <c r="A2158" s="435" t="s">
        <v>7412</v>
      </c>
      <c r="B2158" s="32" t="s">
        <v>7413</v>
      </c>
      <c r="C2158" t="s">
        <v>3263</v>
      </c>
    </row>
    <row r="2159" ht="15" spans="1:3">
      <c r="A2159" s="435" t="s">
        <v>7414</v>
      </c>
      <c r="B2159" s="32" t="s">
        <v>7415</v>
      </c>
      <c r="C2159" t="s">
        <v>3263</v>
      </c>
    </row>
    <row r="2160" ht="15" spans="1:3">
      <c r="A2160" s="435" t="s">
        <v>7416</v>
      </c>
      <c r="B2160" s="32" t="s">
        <v>7417</v>
      </c>
      <c r="C2160" t="s">
        <v>3263</v>
      </c>
    </row>
    <row r="2161" ht="15" spans="1:3">
      <c r="A2161" s="435" t="s">
        <v>7418</v>
      </c>
      <c r="B2161" s="32" t="s">
        <v>7419</v>
      </c>
      <c r="C2161" t="s">
        <v>3263</v>
      </c>
    </row>
    <row r="2162" ht="15" spans="1:3">
      <c r="A2162" s="435" t="s">
        <v>7420</v>
      </c>
      <c r="B2162" s="32" t="s">
        <v>7421</v>
      </c>
      <c r="C2162" t="s">
        <v>3263</v>
      </c>
    </row>
    <row r="2163" ht="15" spans="1:3">
      <c r="A2163" s="435" t="s">
        <v>7422</v>
      </c>
      <c r="B2163" s="32" t="s">
        <v>7423</v>
      </c>
      <c r="C2163" t="s">
        <v>3263</v>
      </c>
    </row>
    <row r="2164" ht="15" spans="1:3">
      <c r="A2164" s="435" t="s">
        <v>7424</v>
      </c>
      <c r="B2164" s="32" t="s">
        <v>7425</v>
      </c>
      <c r="C2164" t="s">
        <v>3263</v>
      </c>
    </row>
    <row r="2165" ht="15" spans="1:3">
      <c r="A2165" s="435" t="s">
        <v>7426</v>
      </c>
      <c r="B2165" s="32" t="s">
        <v>7427</v>
      </c>
      <c r="C2165" t="s">
        <v>3263</v>
      </c>
    </row>
    <row r="2166" ht="15" spans="1:3">
      <c r="A2166" s="435" t="s">
        <v>7428</v>
      </c>
      <c r="B2166" s="32" t="s">
        <v>7429</v>
      </c>
      <c r="C2166" t="s">
        <v>3263</v>
      </c>
    </row>
    <row r="2167" ht="15" spans="1:3">
      <c r="A2167" s="435" t="s">
        <v>7430</v>
      </c>
      <c r="B2167" s="32" t="s">
        <v>7431</v>
      </c>
      <c r="C2167" t="s">
        <v>3263</v>
      </c>
    </row>
    <row r="2168" ht="15" spans="1:3">
      <c r="A2168" s="435" t="s">
        <v>7432</v>
      </c>
      <c r="B2168" s="32" t="s">
        <v>7433</v>
      </c>
      <c r="C2168" t="s">
        <v>3263</v>
      </c>
    </row>
    <row r="2169" ht="15" spans="1:3">
      <c r="A2169" s="435" t="s">
        <v>7434</v>
      </c>
      <c r="B2169" s="32" t="s">
        <v>7435</v>
      </c>
      <c r="C2169" t="s">
        <v>3263</v>
      </c>
    </row>
    <row r="2170" ht="15" spans="1:3">
      <c r="A2170" s="435" t="s">
        <v>7436</v>
      </c>
      <c r="B2170" s="32" t="s">
        <v>7437</v>
      </c>
      <c r="C2170" t="s">
        <v>3263</v>
      </c>
    </row>
    <row r="2171" ht="15" spans="1:3">
      <c r="A2171" s="435" t="s">
        <v>7438</v>
      </c>
      <c r="B2171" s="32" t="s">
        <v>7439</v>
      </c>
      <c r="C2171" t="s">
        <v>3263</v>
      </c>
    </row>
    <row r="2172" ht="15" spans="1:3">
      <c r="A2172" s="435" t="s">
        <v>7440</v>
      </c>
      <c r="B2172" s="32" t="s">
        <v>7441</v>
      </c>
      <c r="C2172" t="s">
        <v>3263</v>
      </c>
    </row>
    <row r="2173" ht="15" spans="1:3">
      <c r="A2173" s="435" t="s">
        <v>7442</v>
      </c>
      <c r="B2173" s="32" t="s">
        <v>7443</v>
      </c>
      <c r="C2173" t="s">
        <v>3332</v>
      </c>
    </row>
    <row r="2174" ht="15" spans="1:3">
      <c r="A2174" s="435" t="s">
        <v>7444</v>
      </c>
      <c r="B2174" s="32" t="s">
        <v>7445</v>
      </c>
      <c r="C2174" t="s">
        <v>3263</v>
      </c>
    </row>
    <row r="2175" ht="15" spans="1:3">
      <c r="A2175" s="435" t="s">
        <v>7446</v>
      </c>
      <c r="B2175" s="32" t="s">
        <v>7447</v>
      </c>
      <c r="C2175" t="s">
        <v>3263</v>
      </c>
    </row>
    <row r="2176" ht="15" spans="1:3">
      <c r="A2176" s="435" t="s">
        <v>7448</v>
      </c>
      <c r="B2176" s="32" t="s">
        <v>7449</v>
      </c>
      <c r="C2176" t="s">
        <v>3263</v>
      </c>
    </row>
    <row r="2177" ht="15" spans="1:3">
      <c r="A2177" s="435" t="s">
        <v>7450</v>
      </c>
      <c r="B2177" s="32" t="s">
        <v>7451</v>
      </c>
      <c r="C2177" t="s">
        <v>3263</v>
      </c>
    </row>
    <row r="2178" ht="15" spans="1:3">
      <c r="A2178" s="435" t="s">
        <v>7452</v>
      </c>
      <c r="B2178" s="32" t="s">
        <v>7453</v>
      </c>
      <c r="C2178" t="s">
        <v>3263</v>
      </c>
    </row>
    <row r="2179" ht="15" spans="1:3">
      <c r="A2179" s="435" t="s">
        <v>7454</v>
      </c>
      <c r="B2179" s="32" t="s">
        <v>7455</v>
      </c>
      <c r="C2179" t="s">
        <v>3263</v>
      </c>
    </row>
    <row r="2180" ht="15" spans="1:3">
      <c r="A2180" s="435" t="s">
        <v>7456</v>
      </c>
      <c r="B2180" s="32" t="s">
        <v>7457</v>
      </c>
      <c r="C2180" t="s">
        <v>3263</v>
      </c>
    </row>
    <row r="2181" ht="15" spans="1:3">
      <c r="A2181" s="435" t="s">
        <v>7458</v>
      </c>
      <c r="B2181" s="32" t="s">
        <v>7459</v>
      </c>
      <c r="C2181" t="s">
        <v>3332</v>
      </c>
    </row>
    <row r="2182" ht="15" spans="1:3">
      <c r="A2182" s="435" t="s">
        <v>7460</v>
      </c>
      <c r="B2182" s="32" t="s">
        <v>7461</v>
      </c>
      <c r="C2182" t="s">
        <v>3263</v>
      </c>
    </row>
    <row r="2183" ht="15" spans="1:3">
      <c r="A2183" s="435" t="s">
        <v>7462</v>
      </c>
      <c r="B2183" s="32" t="s">
        <v>7463</v>
      </c>
      <c r="C2183" t="s">
        <v>3263</v>
      </c>
    </row>
    <row r="2184" ht="15" spans="1:3">
      <c r="A2184" s="435" t="s">
        <v>7464</v>
      </c>
      <c r="B2184" s="32" t="s">
        <v>7465</v>
      </c>
      <c r="C2184" t="s">
        <v>3263</v>
      </c>
    </row>
    <row r="2185" ht="15" spans="1:3">
      <c r="A2185" s="435" t="s">
        <v>7466</v>
      </c>
      <c r="B2185" s="32" t="s">
        <v>7467</v>
      </c>
      <c r="C2185" t="s">
        <v>3263</v>
      </c>
    </row>
    <row r="2186" ht="15" spans="1:3">
      <c r="A2186" s="435" t="s">
        <v>7468</v>
      </c>
      <c r="B2186" s="32" t="s">
        <v>7469</v>
      </c>
      <c r="C2186" t="s">
        <v>3332</v>
      </c>
    </row>
    <row r="2187" ht="15" spans="1:3">
      <c r="A2187" s="435" t="s">
        <v>7470</v>
      </c>
      <c r="B2187" s="32" t="s">
        <v>7471</v>
      </c>
      <c r="C2187" t="s">
        <v>3263</v>
      </c>
    </row>
    <row r="2188" ht="15" spans="1:3">
      <c r="A2188" s="435" t="s">
        <v>7472</v>
      </c>
      <c r="B2188" s="32" t="s">
        <v>7473</v>
      </c>
      <c r="C2188" t="s">
        <v>3263</v>
      </c>
    </row>
    <row r="2189" ht="15" spans="1:3">
      <c r="A2189" s="435" t="s">
        <v>7474</v>
      </c>
      <c r="B2189" s="32" t="s">
        <v>7475</v>
      </c>
      <c r="C2189" t="s">
        <v>3263</v>
      </c>
    </row>
    <row r="2190" ht="15" spans="1:3">
      <c r="A2190" s="435" t="s">
        <v>7476</v>
      </c>
      <c r="B2190" s="32" t="s">
        <v>7477</v>
      </c>
      <c r="C2190" t="s">
        <v>3263</v>
      </c>
    </row>
    <row r="2191" ht="15" spans="1:3">
      <c r="A2191" s="435" t="s">
        <v>7478</v>
      </c>
      <c r="B2191" s="32" t="s">
        <v>7479</v>
      </c>
      <c r="C2191" t="s">
        <v>3332</v>
      </c>
    </row>
    <row r="2192" ht="15" spans="1:3">
      <c r="A2192" s="435" t="s">
        <v>7480</v>
      </c>
      <c r="B2192" s="32" t="s">
        <v>7481</v>
      </c>
      <c r="C2192" t="s">
        <v>3263</v>
      </c>
    </row>
    <row r="2193" ht="15" spans="1:3">
      <c r="A2193" s="435" t="s">
        <v>7482</v>
      </c>
      <c r="B2193" s="32" t="s">
        <v>7483</v>
      </c>
      <c r="C2193" t="s">
        <v>3263</v>
      </c>
    </row>
    <row r="2194" ht="15" spans="1:3">
      <c r="A2194" s="435" t="s">
        <v>7484</v>
      </c>
      <c r="B2194" s="32" t="s">
        <v>7485</v>
      </c>
      <c r="C2194" t="s">
        <v>3263</v>
      </c>
    </row>
    <row r="2195" ht="15" spans="1:3">
      <c r="A2195" s="435" t="s">
        <v>7486</v>
      </c>
      <c r="B2195" s="32" t="s">
        <v>7487</v>
      </c>
      <c r="C2195" t="s">
        <v>3263</v>
      </c>
    </row>
    <row r="2196" ht="15" spans="1:3">
      <c r="A2196" s="435" t="s">
        <v>7488</v>
      </c>
      <c r="B2196" s="32" t="s">
        <v>7489</v>
      </c>
      <c r="C2196" t="s">
        <v>3332</v>
      </c>
    </row>
    <row r="2197" ht="15" spans="1:3">
      <c r="A2197" s="435" t="s">
        <v>7490</v>
      </c>
      <c r="B2197" s="32" t="s">
        <v>7491</v>
      </c>
      <c r="C2197" t="s">
        <v>3263</v>
      </c>
    </row>
    <row r="2198" ht="15" spans="1:3">
      <c r="A2198" s="435" t="s">
        <v>7492</v>
      </c>
      <c r="B2198" s="32" t="s">
        <v>7493</v>
      </c>
      <c r="C2198" t="s">
        <v>3263</v>
      </c>
    </row>
    <row r="2199" ht="15" spans="1:3">
      <c r="A2199" s="435" t="s">
        <v>7494</v>
      </c>
      <c r="B2199" s="32" t="s">
        <v>7495</v>
      </c>
      <c r="C2199" t="s">
        <v>3263</v>
      </c>
    </row>
    <row r="2200" ht="15" spans="1:3">
      <c r="A2200" s="435" t="s">
        <v>7496</v>
      </c>
      <c r="B2200" s="32" t="s">
        <v>7497</v>
      </c>
      <c r="C2200" t="s">
        <v>3263</v>
      </c>
    </row>
    <row r="2201" ht="15" spans="1:3">
      <c r="A2201" s="435" t="s">
        <v>7498</v>
      </c>
      <c r="B2201" s="32" t="s">
        <v>7499</v>
      </c>
      <c r="C2201" t="s">
        <v>3263</v>
      </c>
    </row>
    <row r="2202" ht="15" spans="1:3">
      <c r="A2202" s="435" t="s">
        <v>7500</v>
      </c>
      <c r="B2202" s="32" t="s">
        <v>7501</v>
      </c>
      <c r="C2202" t="s">
        <v>3332</v>
      </c>
    </row>
    <row r="2203" ht="15" spans="1:3">
      <c r="A2203" s="435" t="s">
        <v>7502</v>
      </c>
      <c r="B2203" s="32" t="s">
        <v>7503</v>
      </c>
      <c r="C2203" t="s">
        <v>3263</v>
      </c>
    </row>
    <row r="2204" ht="15" spans="1:3">
      <c r="A2204" s="435" t="s">
        <v>7504</v>
      </c>
      <c r="B2204" s="32" t="s">
        <v>7505</v>
      </c>
      <c r="C2204" t="s">
        <v>3263</v>
      </c>
    </row>
    <row r="2205" ht="15" spans="1:3">
      <c r="A2205" s="435" t="s">
        <v>7506</v>
      </c>
      <c r="B2205" s="32" t="s">
        <v>7507</v>
      </c>
      <c r="C2205" t="s">
        <v>3263</v>
      </c>
    </row>
    <row r="2206" ht="15" spans="1:3">
      <c r="A2206" s="435" t="s">
        <v>7508</v>
      </c>
      <c r="B2206" s="32" t="s">
        <v>7509</v>
      </c>
      <c r="C2206" t="s">
        <v>3263</v>
      </c>
    </row>
    <row r="2207" ht="15" spans="1:3">
      <c r="A2207" s="435" t="s">
        <v>7510</v>
      </c>
      <c r="B2207" s="32" t="s">
        <v>7511</v>
      </c>
      <c r="C2207" t="s">
        <v>3263</v>
      </c>
    </row>
    <row r="2208" ht="15" spans="1:3">
      <c r="A2208" s="435" t="s">
        <v>7512</v>
      </c>
      <c r="B2208" s="32" t="s">
        <v>7513</v>
      </c>
      <c r="C2208" t="s">
        <v>3263</v>
      </c>
    </row>
    <row r="2209" ht="15" spans="1:3">
      <c r="A2209" s="435" t="s">
        <v>7514</v>
      </c>
      <c r="B2209" s="32" t="s">
        <v>7515</v>
      </c>
      <c r="C2209" t="s">
        <v>3263</v>
      </c>
    </row>
    <row r="2210" ht="15" spans="1:3">
      <c r="A2210" s="435" t="s">
        <v>7516</v>
      </c>
      <c r="B2210" s="32" t="s">
        <v>7517</v>
      </c>
      <c r="C2210" t="s">
        <v>3332</v>
      </c>
    </row>
    <row r="2211" ht="15" spans="1:3">
      <c r="A2211" s="435" t="s">
        <v>7518</v>
      </c>
      <c r="B2211" s="32" t="s">
        <v>7519</v>
      </c>
      <c r="C2211" t="s">
        <v>3263</v>
      </c>
    </row>
    <row r="2212" ht="15" spans="1:3">
      <c r="A2212" s="435" t="s">
        <v>7520</v>
      </c>
      <c r="B2212" s="32" t="s">
        <v>7521</v>
      </c>
      <c r="C2212" t="s">
        <v>3263</v>
      </c>
    </row>
    <row r="2213" ht="15" spans="1:3">
      <c r="A2213" s="435" t="s">
        <v>7522</v>
      </c>
      <c r="B2213" s="32" t="s">
        <v>7523</v>
      </c>
      <c r="C2213" t="s">
        <v>3263</v>
      </c>
    </row>
    <row r="2214" ht="15" spans="1:3">
      <c r="A2214" s="435" t="s">
        <v>7524</v>
      </c>
      <c r="B2214" s="32" t="s">
        <v>7525</v>
      </c>
      <c r="C2214" t="s">
        <v>3263</v>
      </c>
    </row>
    <row r="2215" ht="15" spans="1:3">
      <c r="A2215" s="435" t="s">
        <v>7526</v>
      </c>
      <c r="B2215" s="32" t="s">
        <v>7527</v>
      </c>
      <c r="C2215" t="s">
        <v>3263</v>
      </c>
    </row>
    <row r="2216" ht="15" spans="1:3">
      <c r="A2216" s="435" t="s">
        <v>7528</v>
      </c>
      <c r="B2216" s="32" t="s">
        <v>7529</v>
      </c>
      <c r="C2216" t="s">
        <v>3263</v>
      </c>
    </row>
    <row r="2217" ht="15" spans="1:3">
      <c r="A2217" s="435" t="s">
        <v>7530</v>
      </c>
      <c r="B2217" s="32" t="s">
        <v>7531</v>
      </c>
      <c r="C2217" t="s">
        <v>3263</v>
      </c>
    </row>
    <row r="2218" ht="15" spans="1:3">
      <c r="A2218" s="435" t="s">
        <v>7532</v>
      </c>
      <c r="B2218" s="32" t="s">
        <v>7533</v>
      </c>
      <c r="C2218" t="s">
        <v>3263</v>
      </c>
    </row>
    <row r="2219" ht="15" spans="1:3">
      <c r="A2219" s="435" t="s">
        <v>7534</v>
      </c>
      <c r="B2219" s="32" t="s">
        <v>7535</v>
      </c>
      <c r="C2219" t="s">
        <v>3263</v>
      </c>
    </row>
    <row r="2220" ht="15" spans="1:3">
      <c r="A2220" s="435" t="s">
        <v>7536</v>
      </c>
      <c r="B2220" s="32" t="s">
        <v>7537</v>
      </c>
      <c r="C2220" t="s">
        <v>3263</v>
      </c>
    </row>
    <row r="2221" ht="15" spans="1:3">
      <c r="A2221" s="435" t="s">
        <v>7538</v>
      </c>
      <c r="B2221" s="32" t="s">
        <v>7539</v>
      </c>
      <c r="C2221" t="s">
        <v>3263</v>
      </c>
    </row>
    <row r="2222" ht="15" spans="1:3">
      <c r="A2222" s="435" t="s">
        <v>7540</v>
      </c>
      <c r="B2222" s="32" t="s">
        <v>7541</v>
      </c>
      <c r="C2222" t="s">
        <v>3263</v>
      </c>
    </row>
    <row r="2223" ht="15" spans="1:3">
      <c r="A2223" s="435" t="s">
        <v>7542</v>
      </c>
      <c r="B2223" s="32" t="s">
        <v>7543</v>
      </c>
      <c r="C2223" t="s">
        <v>3332</v>
      </c>
    </row>
    <row r="2224" ht="15" spans="1:3">
      <c r="A2224" s="435" t="s">
        <v>7544</v>
      </c>
      <c r="B2224" s="32" t="s">
        <v>7545</v>
      </c>
      <c r="C2224" t="s">
        <v>3263</v>
      </c>
    </row>
    <row r="2225" ht="15" spans="1:3">
      <c r="A2225" s="435" t="s">
        <v>7546</v>
      </c>
      <c r="B2225" s="32" t="s">
        <v>7547</v>
      </c>
      <c r="C2225" t="s">
        <v>3263</v>
      </c>
    </row>
    <row r="2226" ht="15" spans="1:3">
      <c r="A2226" s="435" t="s">
        <v>7548</v>
      </c>
      <c r="B2226" s="32" t="s">
        <v>7549</v>
      </c>
      <c r="C2226" t="s">
        <v>3263</v>
      </c>
    </row>
    <row r="2227" ht="15" spans="1:3">
      <c r="A2227" s="435" t="s">
        <v>7550</v>
      </c>
      <c r="B2227" s="32" t="s">
        <v>7551</v>
      </c>
      <c r="C2227" t="s">
        <v>3263</v>
      </c>
    </row>
    <row r="2228" ht="15" spans="1:3">
      <c r="A2228" s="435" t="s">
        <v>7552</v>
      </c>
      <c r="B2228" s="32" t="s">
        <v>7553</v>
      </c>
      <c r="C2228" t="s">
        <v>3263</v>
      </c>
    </row>
    <row r="2229" ht="15" spans="1:3">
      <c r="A2229" s="435" t="s">
        <v>7554</v>
      </c>
      <c r="B2229" s="32" t="s">
        <v>7555</v>
      </c>
      <c r="C2229" t="s">
        <v>3332</v>
      </c>
    </row>
    <row r="2230" ht="15" spans="1:3">
      <c r="A2230" s="435" t="s">
        <v>7556</v>
      </c>
      <c r="B2230" s="32" t="s">
        <v>7557</v>
      </c>
      <c r="C2230" t="s">
        <v>3263</v>
      </c>
    </row>
    <row r="2231" ht="15" spans="1:3">
      <c r="A2231" s="435" t="s">
        <v>7558</v>
      </c>
      <c r="B2231" s="32" t="s">
        <v>7559</v>
      </c>
      <c r="C2231" t="s">
        <v>3263</v>
      </c>
    </row>
    <row r="2232" ht="15" spans="1:3">
      <c r="A2232" s="435" t="s">
        <v>7560</v>
      </c>
      <c r="B2232" s="32" t="s">
        <v>7561</v>
      </c>
      <c r="C2232" t="s">
        <v>3263</v>
      </c>
    </row>
    <row r="2233" ht="15" spans="1:3">
      <c r="A2233" s="435" t="s">
        <v>7562</v>
      </c>
      <c r="B2233" s="32" t="s">
        <v>7563</v>
      </c>
      <c r="C2233" t="s">
        <v>3263</v>
      </c>
    </row>
    <row r="2234" ht="15" spans="1:3">
      <c r="A2234" s="435" t="s">
        <v>7564</v>
      </c>
      <c r="B2234" s="32" t="s">
        <v>7565</v>
      </c>
      <c r="C2234" t="s">
        <v>3263</v>
      </c>
    </row>
    <row r="2235" ht="15" spans="1:3">
      <c r="A2235" s="435" t="s">
        <v>7566</v>
      </c>
      <c r="B2235" s="32" t="s">
        <v>7567</v>
      </c>
      <c r="C2235" t="s">
        <v>3263</v>
      </c>
    </row>
    <row r="2236" ht="15" spans="1:3">
      <c r="A2236" s="435" t="s">
        <v>7568</v>
      </c>
      <c r="B2236" s="32" t="s">
        <v>7569</v>
      </c>
      <c r="C2236" t="s">
        <v>3263</v>
      </c>
    </row>
    <row r="2237" ht="15" spans="1:3">
      <c r="A2237" s="435" t="s">
        <v>7570</v>
      </c>
      <c r="B2237" s="32" t="s">
        <v>7571</v>
      </c>
      <c r="C2237" t="s">
        <v>3263</v>
      </c>
    </row>
    <row r="2238" ht="15" spans="1:3">
      <c r="A2238" s="435" t="s">
        <v>7572</v>
      </c>
      <c r="B2238" s="32" t="s">
        <v>7573</v>
      </c>
      <c r="C2238" t="s">
        <v>3263</v>
      </c>
    </row>
    <row r="2239" ht="15" spans="1:3">
      <c r="A2239" s="435" t="s">
        <v>7574</v>
      </c>
      <c r="B2239" s="32" t="s">
        <v>7575</v>
      </c>
      <c r="C2239" t="s">
        <v>3263</v>
      </c>
    </row>
    <row r="2240" ht="15" spans="1:3">
      <c r="A2240" s="435" t="s">
        <v>7576</v>
      </c>
      <c r="B2240" s="32" t="s">
        <v>7577</v>
      </c>
      <c r="C2240" t="s">
        <v>3263</v>
      </c>
    </row>
    <row r="2241" ht="15" spans="1:3">
      <c r="A2241" s="435" t="s">
        <v>7578</v>
      </c>
      <c r="B2241" s="32" t="s">
        <v>7579</v>
      </c>
      <c r="C2241" t="s">
        <v>3332</v>
      </c>
    </row>
    <row r="2242" ht="15" spans="1:3">
      <c r="A2242" s="435" t="s">
        <v>7580</v>
      </c>
      <c r="B2242" s="32" t="s">
        <v>7581</v>
      </c>
      <c r="C2242" t="s">
        <v>3263</v>
      </c>
    </row>
    <row r="2243" ht="15" spans="1:3">
      <c r="A2243" s="435" t="s">
        <v>7582</v>
      </c>
      <c r="B2243" s="32" t="s">
        <v>7583</v>
      </c>
      <c r="C2243" t="s">
        <v>3263</v>
      </c>
    </row>
    <row r="2244" ht="15" spans="1:3">
      <c r="A2244" s="435" t="s">
        <v>7584</v>
      </c>
      <c r="B2244" s="32" t="s">
        <v>7585</v>
      </c>
      <c r="C2244" t="s">
        <v>3263</v>
      </c>
    </row>
    <row r="2245" ht="15" spans="1:3">
      <c r="A2245" s="435" t="s">
        <v>7586</v>
      </c>
      <c r="B2245" s="32" t="s">
        <v>7587</v>
      </c>
      <c r="C2245" t="s">
        <v>3263</v>
      </c>
    </row>
    <row r="2246" ht="15" spans="1:3">
      <c r="A2246" s="435" t="s">
        <v>7588</v>
      </c>
      <c r="B2246" s="32" t="s">
        <v>7589</v>
      </c>
      <c r="C2246" t="s">
        <v>3263</v>
      </c>
    </row>
    <row r="2247" ht="15" spans="1:3">
      <c r="A2247" s="435" t="s">
        <v>7590</v>
      </c>
      <c r="B2247" s="32" t="s">
        <v>7591</v>
      </c>
      <c r="C2247" t="s">
        <v>3263</v>
      </c>
    </row>
    <row r="2248" ht="15" spans="1:3">
      <c r="A2248" s="435" t="s">
        <v>7592</v>
      </c>
      <c r="B2248" s="32" t="s">
        <v>7593</v>
      </c>
      <c r="C2248" t="s">
        <v>3332</v>
      </c>
    </row>
    <row r="2249" ht="15" spans="1:3">
      <c r="A2249" s="435" t="s">
        <v>7594</v>
      </c>
      <c r="B2249" s="32" t="s">
        <v>7595</v>
      </c>
      <c r="C2249" t="s">
        <v>3263</v>
      </c>
    </row>
    <row r="2250" ht="15" spans="1:3">
      <c r="A2250" s="435" t="s">
        <v>7596</v>
      </c>
      <c r="B2250" s="32" t="s">
        <v>7597</v>
      </c>
      <c r="C2250" t="s">
        <v>3263</v>
      </c>
    </row>
    <row r="2251" ht="15" spans="1:3">
      <c r="A2251" s="435" t="s">
        <v>7598</v>
      </c>
      <c r="B2251" s="32" t="s">
        <v>7599</v>
      </c>
      <c r="C2251" t="s">
        <v>3263</v>
      </c>
    </row>
    <row r="2252" ht="15" spans="1:3">
      <c r="A2252" s="435" t="s">
        <v>7600</v>
      </c>
      <c r="B2252" s="32" t="s">
        <v>7601</v>
      </c>
      <c r="C2252" t="s">
        <v>3263</v>
      </c>
    </row>
    <row r="2253" ht="15" spans="1:3">
      <c r="A2253" s="435" t="s">
        <v>7602</v>
      </c>
      <c r="B2253" s="32" t="s">
        <v>7603</v>
      </c>
      <c r="C2253" t="s">
        <v>3263</v>
      </c>
    </row>
    <row r="2254" ht="15" spans="1:3">
      <c r="A2254" s="435" t="s">
        <v>7604</v>
      </c>
      <c r="B2254" s="32" t="s">
        <v>7605</v>
      </c>
      <c r="C2254" t="s">
        <v>3263</v>
      </c>
    </row>
    <row r="2255" ht="15" spans="1:3">
      <c r="A2255" s="435" t="s">
        <v>7606</v>
      </c>
      <c r="B2255" s="32" t="s">
        <v>7607</v>
      </c>
      <c r="C2255" t="s">
        <v>3263</v>
      </c>
    </row>
    <row r="2256" ht="15" spans="1:3">
      <c r="A2256" s="435" t="s">
        <v>7608</v>
      </c>
      <c r="B2256" s="32" t="s">
        <v>7609</v>
      </c>
      <c r="C2256" t="s">
        <v>13</v>
      </c>
    </row>
    <row r="2257" ht="15" spans="1:3">
      <c r="A2257" s="435" t="s">
        <v>7610</v>
      </c>
      <c r="B2257" s="32" t="s">
        <v>7611</v>
      </c>
      <c r="C2257" t="s">
        <v>3332</v>
      </c>
    </row>
    <row r="2258" ht="15" spans="1:3">
      <c r="A2258" s="435" t="s">
        <v>7612</v>
      </c>
      <c r="B2258" s="32" t="s">
        <v>7613</v>
      </c>
      <c r="C2258" t="s">
        <v>3263</v>
      </c>
    </row>
    <row r="2259" ht="15" spans="1:3">
      <c r="A2259" s="435" t="s">
        <v>7614</v>
      </c>
      <c r="B2259" s="32" t="s">
        <v>7132</v>
      </c>
      <c r="C2259" t="s">
        <v>3263</v>
      </c>
    </row>
    <row r="2260" ht="15" spans="1:3">
      <c r="A2260" s="435" t="s">
        <v>7615</v>
      </c>
      <c r="B2260" s="32" t="s">
        <v>7616</v>
      </c>
      <c r="C2260" t="s">
        <v>3263</v>
      </c>
    </row>
    <row r="2261" ht="15" spans="1:3">
      <c r="A2261" s="435" t="s">
        <v>7617</v>
      </c>
      <c r="B2261" s="32" t="s">
        <v>7618</v>
      </c>
      <c r="C2261" t="s">
        <v>3263</v>
      </c>
    </row>
    <row r="2262" ht="15" spans="1:3">
      <c r="A2262" s="435" t="s">
        <v>7619</v>
      </c>
      <c r="B2262" s="32" t="s">
        <v>7620</v>
      </c>
      <c r="C2262" t="s">
        <v>3332</v>
      </c>
    </row>
    <row r="2263" ht="15" spans="1:3">
      <c r="A2263" s="435" t="s">
        <v>7621</v>
      </c>
      <c r="B2263" s="32" t="s">
        <v>7622</v>
      </c>
      <c r="C2263" t="s">
        <v>3263</v>
      </c>
    </row>
    <row r="2264" ht="15" spans="1:3">
      <c r="A2264" s="435" t="s">
        <v>7623</v>
      </c>
      <c r="B2264" s="32" t="s">
        <v>7624</v>
      </c>
      <c r="C2264" t="s">
        <v>3263</v>
      </c>
    </row>
    <row r="2265" ht="15" spans="1:3">
      <c r="A2265" s="435" t="s">
        <v>7625</v>
      </c>
      <c r="B2265" s="32" t="s">
        <v>7626</v>
      </c>
      <c r="C2265" t="s">
        <v>3263</v>
      </c>
    </row>
    <row r="2266" ht="15" spans="1:3">
      <c r="A2266" s="435" t="s">
        <v>7627</v>
      </c>
      <c r="B2266" s="32" t="s">
        <v>7628</v>
      </c>
      <c r="C2266" t="s">
        <v>3263</v>
      </c>
    </row>
    <row r="2267" ht="15" spans="1:3">
      <c r="A2267" s="435" t="s">
        <v>7629</v>
      </c>
      <c r="B2267" s="32" t="s">
        <v>7630</v>
      </c>
      <c r="C2267" t="s">
        <v>3332</v>
      </c>
    </row>
    <row r="2268" ht="15" spans="1:3">
      <c r="A2268" s="435" t="s">
        <v>7631</v>
      </c>
      <c r="B2268" s="32" t="s">
        <v>7091</v>
      </c>
      <c r="C2268" t="s">
        <v>3263</v>
      </c>
    </row>
    <row r="2269" ht="15" spans="1:3">
      <c r="A2269" s="435" t="s">
        <v>7632</v>
      </c>
      <c r="B2269" s="32" t="s">
        <v>7633</v>
      </c>
      <c r="C2269" t="s">
        <v>3263</v>
      </c>
    </row>
    <row r="2270" ht="15" spans="1:3">
      <c r="A2270" s="435" t="s">
        <v>7634</v>
      </c>
      <c r="B2270" s="32" t="s">
        <v>7635</v>
      </c>
      <c r="C2270" t="s">
        <v>3332</v>
      </c>
    </row>
    <row r="2271" ht="15" spans="1:3">
      <c r="A2271" s="435" t="s">
        <v>7636</v>
      </c>
      <c r="B2271" s="32" t="s">
        <v>7637</v>
      </c>
      <c r="C2271" t="s">
        <v>3263</v>
      </c>
    </row>
    <row r="2272" ht="15" spans="1:3">
      <c r="A2272" s="435" t="s">
        <v>7638</v>
      </c>
      <c r="B2272" s="32" t="s">
        <v>7639</v>
      </c>
      <c r="C2272" t="s">
        <v>3263</v>
      </c>
    </row>
    <row r="2273" ht="15" spans="1:3">
      <c r="A2273" s="435" t="s">
        <v>7640</v>
      </c>
      <c r="B2273" s="32" t="s">
        <v>7641</v>
      </c>
      <c r="C2273" t="s">
        <v>3263</v>
      </c>
    </row>
    <row r="2274" ht="15" spans="1:3">
      <c r="A2274" s="435" t="s">
        <v>7642</v>
      </c>
      <c r="B2274" s="32" t="s">
        <v>7643</v>
      </c>
      <c r="C2274" t="s">
        <v>3263</v>
      </c>
    </row>
    <row r="2275" ht="15" spans="1:3">
      <c r="A2275" s="435" t="s">
        <v>7644</v>
      </c>
      <c r="B2275" s="32" t="s">
        <v>7645</v>
      </c>
      <c r="C2275" t="s">
        <v>3263</v>
      </c>
    </row>
    <row r="2276" ht="15" spans="1:3">
      <c r="A2276" s="435" t="s">
        <v>7646</v>
      </c>
      <c r="B2276" s="32" t="s">
        <v>7647</v>
      </c>
      <c r="C2276" t="s">
        <v>3263</v>
      </c>
    </row>
    <row r="2277" ht="15" spans="1:3">
      <c r="A2277" s="435" t="s">
        <v>7648</v>
      </c>
      <c r="B2277" s="32" t="s">
        <v>7649</v>
      </c>
      <c r="C2277" t="s">
        <v>3263</v>
      </c>
    </row>
    <row r="2278" ht="15" spans="1:3">
      <c r="A2278" s="435" t="s">
        <v>7650</v>
      </c>
      <c r="B2278" s="32" t="s">
        <v>7651</v>
      </c>
      <c r="C2278" t="s">
        <v>3263</v>
      </c>
    </row>
    <row r="2279" ht="15" spans="1:3">
      <c r="A2279" s="435" t="s">
        <v>7652</v>
      </c>
      <c r="B2279" s="32" t="s">
        <v>7653</v>
      </c>
      <c r="C2279" t="s">
        <v>3263</v>
      </c>
    </row>
    <row r="2280" ht="15" spans="1:3">
      <c r="A2280" s="435" t="s">
        <v>7654</v>
      </c>
      <c r="B2280" s="32" t="s">
        <v>7655</v>
      </c>
      <c r="C2280" t="s">
        <v>3263</v>
      </c>
    </row>
    <row r="2281" ht="15" spans="1:3">
      <c r="A2281" s="435" t="s">
        <v>7656</v>
      </c>
      <c r="B2281" s="32" t="s">
        <v>7657</v>
      </c>
      <c r="C2281" t="s">
        <v>3263</v>
      </c>
    </row>
    <row r="2282" ht="15" spans="1:3">
      <c r="A2282" s="435" t="s">
        <v>7658</v>
      </c>
      <c r="B2282" s="32" t="s">
        <v>7659</v>
      </c>
      <c r="C2282" t="s">
        <v>3263</v>
      </c>
    </row>
    <row r="2283" ht="15" spans="1:3">
      <c r="A2283" s="435" t="s">
        <v>7660</v>
      </c>
      <c r="B2283" s="32" t="s">
        <v>7661</v>
      </c>
      <c r="C2283" t="s">
        <v>3263</v>
      </c>
    </row>
    <row r="2284" ht="15" spans="1:3">
      <c r="A2284" s="435" t="s">
        <v>7662</v>
      </c>
      <c r="B2284" s="32" t="s">
        <v>7663</v>
      </c>
      <c r="C2284" t="s">
        <v>3263</v>
      </c>
    </row>
    <row r="2285" ht="15" spans="1:3">
      <c r="A2285" s="435" t="s">
        <v>7664</v>
      </c>
      <c r="B2285" s="32" t="s">
        <v>7665</v>
      </c>
      <c r="C2285" t="s">
        <v>3263</v>
      </c>
    </row>
    <row r="2286" ht="15" spans="1:3">
      <c r="A2286" s="435" t="s">
        <v>7666</v>
      </c>
      <c r="B2286" s="32" t="s">
        <v>7667</v>
      </c>
      <c r="C2286" t="s">
        <v>13</v>
      </c>
    </row>
    <row r="2287" ht="15" spans="1:3">
      <c r="A2287" s="435" t="s">
        <v>7668</v>
      </c>
      <c r="B2287" s="32" t="s">
        <v>7669</v>
      </c>
      <c r="C2287" t="s">
        <v>3263</v>
      </c>
    </row>
    <row r="2288" ht="15" spans="1:3">
      <c r="A2288" s="435" t="s">
        <v>7670</v>
      </c>
      <c r="B2288" s="32" t="s">
        <v>7671</v>
      </c>
      <c r="C2288" t="s">
        <v>3263</v>
      </c>
    </row>
    <row r="2289" ht="15" spans="1:3">
      <c r="A2289" s="435" t="s">
        <v>7672</v>
      </c>
      <c r="B2289" s="32" t="s">
        <v>7673</v>
      </c>
      <c r="C2289" t="s">
        <v>3263</v>
      </c>
    </row>
    <row r="2290" ht="15" spans="1:3">
      <c r="A2290" s="435" t="s">
        <v>7674</v>
      </c>
      <c r="B2290" s="32" t="s">
        <v>7675</v>
      </c>
      <c r="C2290" t="s">
        <v>3263</v>
      </c>
    </row>
    <row r="2291" ht="15" spans="1:3">
      <c r="A2291" s="435" t="s">
        <v>7676</v>
      </c>
      <c r="B2291" s="32" t="s">
        <v>5093</v>
      </c>
      <c r="C2291" t="s">
        <v>3263</v>
      </c>
    </row>
    <row r="2292" ht="15" spans="1:3">
      <c r="A2292" s="435" t="s">
        <v>7677</v>
      </c>
      <c r="B2292" s="32" t="s">
        <v>7678</v>
      </c>
      <c r="C2292" t="s">
        <v>3263</v>
      </c>
    </row>
    <row r="2293" ht="15" spans="1:3">
      <c r="A2293" s="435" t="s">
        <v>7679</v>
      </c>
      <c r="B2293" s="32" t="s">
        <v>7680</v>
      </c>
      <c r="C2293" t="s">
        <v>3263</v>
      </c>
    </row>
    <row r="2294" ht="15" spans="1:3">
      <c r="A2294" s="435" t="s">
        <v>7681</v>
      </c>
      <c r="B2294" s="32" t="s">
        <v>7682</v>
      </c>
      <c r="C2294" t="s">
        <v>3263</v>
      </c>
    </row>
    <row r="2295" ht="15" spans="1:3">
      <c r="A2295" s="435" t="s">
        <v>7683</v>
      </c>
      <c r="B2295" s="32" t="s">
        <v>7684</v>
      </c>
      <c r="C2295" t="s">
        <v>3263</v>
      </c>
    </row>
    <row r="2296" ht="15" spans="1:3">
      <c r="A2296" s="435" t="s">
        <v>7685</v>
      </c>
      <c r="B2296" s="32" t="s">
        <v>7686</v>
      </c>
      <c r="C2296" t="s">
        <v>3263</v>
      </c>
    </row>
    <row r="2297" ht="15" spans="1:3">
      <c r="A2297" s="435" t="s">
        <v>7687</v>
      </c>
      <c r="B2297" s="32" t="s">
        <v>7688</v>
      </c>
      <c r="C2297" t="s">
        <v>3263</v>
      </c>
    </row>
    <row r="2298" ht="15" spans="1:3">
      <c r="A2298" s="435" t="s">
        <v>7689</v>
      </c>
      <c r="B2298" s="32" t="s">
        <v>7690</v>
      </c>
      <c r="C2298" t="s">
        <v>3263</v>
      </c>
    </row>
    <row r="2299" ht="15" spans="1:3">
      <c r="A2299" s="435" t="s">
        <v>7691</v>
      </c>
      <c r="B2299" s="32" t="s">
        <v>7692</v>
      </c>
      <c r="C2299" t="s">
        <v>3263</v>
      </c>
    </row>
    <row r="2300" ht="15" spans="1:3">
      <c r="A2300" s="435" t="s">
        <v>7693</v>
      </c>
      <c r="B2300" s="32" t="s">
        <v>7694</v>
      </c>
      <c r="C2300" t="s">
        <v>3263</v>
      </c>
    </row>
    <row r="2301" ht="15" spans="1:3">
      <c r="A2301" s="435" t="s">
        <v>7695</v>
      </c>
      <c r="B2301" s="32" t="s">
        <v>7696</v>
      </c>
      <c r="C2301" t="s">
        <v>3263</v>
      </c>
    </row>
    <row r="2302" ht="15" spans="1:3">
      <c r="A2302" s="435" t="s">
        <v>7697</v>
      </c>
      <c r="B2302" s="32" t="s">
        <v>7698</v>
      </c>
      <c r="C2302" t="s">
        <v>3263</v>
      </c>
    </row>
    <row r="2303" ht="15" spans="1:3">
      <c r="A2303" s="435" t="s">
        <v>7699</v>
      </c>
      <c r="B2303" s="32" t="s">
        <v>7700</v>
      </c>
      <c r="C2303" t="s">
        <v>3263</v>
      </c>
    </row>
    <row r="2304" ht="15" spans="1:3">
      <c r="A2304" s="435" t="s">
        <v>7701</v>
      </c>
      <c r="B2304" s="32" t="s">
        <v>7702</v>
      </c>
      <c r="C2304" t="s">
        <v>3263</v>
      </c>
    </row>
    <row r="2305" ht="15" spans="1:3">
      <c r="A2305" s="435" t="s">
        <v>7703</v>
      </c>
      <c r="B2305" s="32" t="s">
        <v>7704</v>
      </c>
      <c r="C2305" t="s">
        <v>3263</v>
      </c>
    </row>
    <row r="2306" ht="15" spans="1:3">
      <c r="A2306" s="435" t="s">
        <v>7705</v>
      </c>
      <c r="B2306" s="32" t="s">
        <v>7706</v>
      </c>
      <c r="C2306" t="s">
        <v>3263</v>
      </c>
    </row>
    <row r="2307" ht="15" spans="1:3">
      <c r="A2307" s="435" t="s">
        <v>7707</v>
      </c>
      <c r="B2307" s="32" t="s">
        <v>7708</v>
      </c>
      <c r="C2307" t="s">
        <v>3263</v>
      </c>
    </row>
    <row r="2308" ht="15" spans="1:3">
      <c r="A2308" s="435" t="s">
        <v>7709</v>
      </c>
      <c r="B2308" s="32" t="s">
        <v>7710</v>
      </c>
      <c r="C2308" t="s">
        <v>3263</v>
      </c>
    </row>
    <row r="2309" ht="15" spans="1:3">
      <c r="A2309" s="435" t="s">
        <v>7711</v>
      </c>
      <c r="B2309" s="32" t="s">
        <v>7712</v>
      </c>
      <c r="C2309" t="s">
        <v>3263</v>
      </c>
    </row>
    <row r="2310" ht="15" spans="1:3">
      <c r="A2310" s="435" t="s">
        <v>7713</v>
      </c>
      <c r="B2310" s="32" t="s">
        <v>7714</v>
      </c>
      <c r="C2310" t="s">
        <v>3263</v>
      </c>
    </row>
    <row r="2311" ht="15" spans="1:3">
      <c r="A2311" s="435" t="s">
        <v>7715</v>
      </c>
      <c r="B2311" s="32" t="s">
        <v>7716</v>
      </c>
      <c r="C2311" t="s">
        <v>3263</v>
      </c>
    </row>
    <row r="2312" ht="15" spans="1:3">
      <c r="A2312" s="435" t="s">
        <v>7717</v>
      </c>
      <c r="B2312" s="32" t="s">
        <v>7718</v>
      </c>
      <c r="C2312" t="s">
        <v>3263</v>
      </c>
    </row>
    <row r="2313" ht="15" spans="1:3">
      <c r="A2313" s="435" t="s">
        <v>7719</v>
      </c>
      <c r="B2313" s="32" t="s">
        <v>7720</v>
      </c>
      <c r="C2313" t="s">
        <v>3263</v>
      </c>
    </row>
    <row r="2314" ht="15" spans="1:3">
      <c r="A2314" s="435" t="s">
        <v>7721</v>
      </c>
      <c r="B2314" s="32" t="s">
        <v>7722</v>
      </c>
      <c r="C2314" t="s">
        <v>3263</v>
      </c>
    </row>
    <row r="2315" ht="15" spans="1:3">
      <c r="A2315" s="435" t="s">
        <v>7723</v>
      </c>
      <c r="B2315" s="32" t="s">
        <v>7724</v>
      </c>
      <c r="C2315" t="s">
        <v>3263</v>
      </c>
    </row>
    <row r="2316" ht="15" spans="1:3">
      <c r="A2316" s="435" t="s">
        <v>7725</v>
      </c>
      <c r="B2316" s="32" t="s">
        <v>7726</v>
      </c>
      <c r="C2316" t="s">
        <v>3263</v>
      </c>
    </row>
    <row r="2317" ht="15" spans="1:3">
      <c r="A2317" s="435" t="s">
        <v>7727</v>
      </c>
      <c r="B2317" s="32" t="s">
        <v>7728</v>
      </c>
      <c r="C2317" t="s">
        <v>3263</v>
      </c>
    </row>
    <row r="2318" ht="15" spans="1:3">
      <c r="A2318" s="435" t="s">
        <v>7729</v>
      </c>
      <c r="B2318" s="32" t="s">
        <v>7730</v>
      </c>
      <c r="C2318" t="s">
        <v>3263</v>
      </c>
    </row>
    <row r="2319" ht="15" spans="1:3">
      <c r="A2319" s="435" t="s">
        <v>7731</v>
      </c>
      <c r="B2319" s="32" t="s">
        <v>7732</v>
      </c>
      <c r="C2319" t="s">
        <v>3263</v>
      </c>
    </row>
    <row r="2320" ht="15" spans="1:3">
      <c r="A2320" s="435" t="s">
        <v>7733</v>
      </c>
      <c r="B2320" s="32" t="s">
        <v>7734</v>
      </c>
      <c r="C2320" t="s">
        <v>3263</v>
      </c>
    </row>
    <row r="2321" ht="15" spans="1:3">
      <c r="A2321" s="435" t="s">
        <v>7735</v>
      </c>
      <c r="B2321" s="32" t="s">
        <v>7736</v>
      </c>
      <c r="C2321" t="s">
        <v>3263</v>
      </c>
    </row>
    <row r="2322" ht="15" spans="1:3">
      <c r="A2322" s="435" t="s">
        <v>7737</v>
      </c>
      <c r="B2322" s="32" t="s">
        <v>7738</v>
      </c>
      <c r="C2322" t="s">
        <v>3263</v>
      </c>
    </row>
    <row r="2323" ht="15" spans="1:3">
      <c r="A2323" s="435" t="s">
        <v>7739</v>
      </c>
      <c r="B2323" s="32" t="s">
        <v>7740</v>
      </c>
      <c r="C2323" t="s">
        <v>3263</v>
      </c>
    </row>
    <row r="2324" ht="15" spans="1:3">
      <c r="A2324" s="435" t="s">
        <v>7741</v>
      </c>
      <c r="B2324" s="32" t="s">
        <v>7742</v>
      </c>
      <c r="C2324" t="s">
        <v>3263</v>
      </c>
    </row>
    <row r="2325" ht="15" spans="1:3">
      <c r="A2325" s="435" t="s">
        <v>7743</v>
      </c>
      <c r="B2325" s="32" t="s">
        <v>7744</v>
      </c>
      <c r="C2325" t="s">
        <v>13</v>
      </c>
    </row>
    <row r="2326" ht="15" spans="1:3">
      <c r="A2326" s="435" t="s">
        <v>7745</v>
      </c>
      <c r="B2326" s="32" t="s">
        <v>7746</v>
      </c>
      <c r="C2326" t="s">
        <v>3332</v>
      </c>
    </row>
    <row r="2327" ht="15" spans="1:3">
      <c r="A2327" s="435" t="s">
        <v>7747</v>
      </c>
      <c r="B2327" s="32" t="s">
        <v>7748</v>
      </c>
      <c r="C2327" t="s">
        <v>3263</v>
      </c>
    </row>
    <row r="2328" ht="15" spans="1:3">
      <c r="A2328" s="435" t="s">
        <v>7749</v>
      </c>
      <c r="B2328" s="32" t="s">
        <v>7750</v>
      </c>
      <c r="C2328" t="s">
        <v>3263</v>
      </c>
    </row>
    <row r="2329" ht="15" spans="1:3">
      <c r="A2329" s="435" t="s">
        <v>7751</v>
      </c>
      <c r="B2329" s="32" t="s">
        <v>7752</v>
      </c>
      <c r="C2329" t="s">
        <v>3263</v>
      </c>
    </row>
    <row r="2330" ht="15" spans="1:3">
      <c r="A2330" s="435" t="s">
        <v>7753</v>
      </c>
      <c r="B2330" s="32" t="s">
        <v>7754</v>
      </c>
      <c r="C2330" t="s">
        <v>3263</v>
      </c>
    </row>
    <row r="2331" ht="15" spans="1:3">
      <c r="A2331" s="435" t="s">
        <v>7755</v>
      </c>
      <c r="B2331" s="32" t="s">
        <v>7756</v>
      </c>
      <c r="C2331" t="s">
        <v>3263</v>
      </c>
    </row>
    <row r="2332" ht="15" spans="1:3">
      <c r="A2332" s="435" t="s">
        <v>7757</v>
      </c>
      <c r="B2332" s="32" t="s">
        <v>7758</v>
      </c>
      <c r="C2332" t="s">
        <v>3263</v>
      </c>
    </row>
    <row r="2333" ht="15" spans="1:3">
      <c r="A2333" s="435" t="s">
        <v>7759</v>
      </c>
      <c r="B2333" s="32" t="s">
        <v>7760</v>
      </c>
      <c r="C2333" t="s">
        <v>3263</v>
      </c>
    </row>
    <row r="2334" ht="15" spans="1:3">
      <c r="A2334" s="435" t="s">
        <v>7761</v>
      </c>
      <c r="B2334" s="32" t="s">
        <v>7762</v>
      </c>
      <c r="C2334" t="s">
        <v>3263</v>
      </c>
    </row>
    <row r="2335" ht="15" spans="1:3">
      <c r="A2335" s="435" t="s">
        <v>7763</v>
      </c>
      <c r="B2335" s="32" t="s">
        <v>7764</v>
      </c>
      <c r="C2335" t="s">
        <v>3263</v>
      </c>
    </row>
    <row r="2336" ht="15" spans="1:3">
      <c r="A2336" s="435" t="s">
        <v>7765</v>
      </c>
      <c r="B2336" s="32" t="s">
        <v>7766</v>
      </c>
      <c r="C2336" t="s">
        <v>3263</v>
      </c>
    </row>
    <row r="2337" ht="15" spans="1:3">
      <c r="A2337" s="435" t="s">
        <v>7767</v>
      </c>
      <c r="B2337" s="32" t="s">
        <v>7768</v>
      </c>
      <c r="C2337" t="s">
        <v>3263</v>
      </c>
    </row>
    <row r="2338" ht="15" spans="1:3">
      <c r="A2338" s="435" t="s">
        <v>7769</v>
      </c>
      <c r="B2338" s="32" t="s">
        <v>7770</v>
      </c>
      <c r="C2338" t="s">
        <v>3263</v>
      </c>
    </row>
    <row r="2339" ht="15" spans="1:3">
      <c r="A2339" s="435" t="s">
        <v>7771</v>
      </c>
      <c r="B2339" s="32" t="s">
        <v>7772</v>
      </c>
      <c r="C2339" t="s">
        <v>3263</v>
      </c>
    </row>
    <row r="2340" ht="15" spans="1:3">
      <c r="A2340" s="435" t="s">
        <v>7773</v>
      </c>
      <c r="B2340" s="32" t="s">
        <v>7774</v>
      </c>
      <c r="C2340" t="s">
        <v>3263</v>
      </c>
    </row>
    <row r="2341" ht="15" spans="1:3">
      <c r="A2341" s="435" t="s">
        <v>7775</v>
      </c>
      <c r="B2341" s="32" t="s">
        <v>7776</v>
      </c>
      <c r="C2341" t="s">
        <v>3263</v>
      </c>
    </row>
    <row r="2342" ht="15" spans="1:3">
      <c r="A2342" s="435" t="s">
        <v>7777</v>
      </c>
      <c r="B2342" s="32" t="s">
        <v>7778</v>
      </c>
      <c r="C2342" t="s">
        <v>3263</v>
      </c>
    </row>
    <row r="2343" ht="15" spans="1:3">
      <c r="A2343" s="435" t="s">
        <v>7779</v>
      </c>
      <c r="B2343" s="32" t="s">
        <v>7780</v>
      </c>
      <c r="C2343" t="s">
        <v>3263</v>
      </c>
    </row>
    <row r="2344" ht="15" spans="1:3">
      <c r="A2344" s="435" t="s">
        <v>7781</v>
      </c>
      <c r="B2344" s="32" t="s">
        <v>7782</v>
      </c>
      <c r="C2344" t="s">
        <v>3263</v>
      </c>
    </row>
    <row r="2345" ht="15" spans="1:3">
      <c r="A2345" s="435" t="s">
        <v>7783</v>
      </c>
      <c r="B2345" s="32" t="s">
        <v>7784</v>
      </c>
      <c r="C2345" t="s">
        <v>3263</v>
      </c>
    </row>
    <row r="2346" ht="15" spans="1:3">
      <c r="A2346" s="435" t="s">
        <v>7785</v>
      </c>
      <c r="B2346" s="32" t="s">
        <v>7786</v>
      </c>
      <c r="C2346" t="s">
        <v>3263</v>
      </c>
    </row>
    <row r="2347" ht="15" spans="1:3">
      <c r="A2347" s="435" t="s">
        <v>7787</v>
      </c>
      <c r="B2347" s="32" t="s">
        <v>7788</v>
      </c>
      <c r="C2347" t="s">
        <v>3332</v>
      </c>
    </row>
    <row r="2348" ht="15" spans="1:3">
      <c r="A2348" s="435" t="s">
        <v>7789</v>
      </c>
      <c r="B2348" s="32" t="s">
        <v>7790</v>
      </c>
      <c r="C2348" t="s">
        <v>3263</v>
      </c>
    </row>
    <row r="2349" ht="15" spans="1:3">
      <c r="A2349" s="435" t="s">
        <v>7791</v>
      </c>
      <c r="B2349" s="32" t="s">
        <v>7792</v>
      </c>
      <c r="C2349" t="s">
        <v>3263</v>
      </c>
    </row>
    <row r="2350" ht="15" spans="1:3">
      <c r="A2350" s="435" t="s">
        <v>7793</v>
      </c>
      <c r="B2350" s="32" t="s">
        <v>7794</v>
      </c>
      <c r="C2350" t="s">
        <v>3263</v>
      </c>
    </row>
    <row r="2351" ht="15" spans="1:3">
      <c r="A2351" s="435" t="s">
        <v>7795</v>
      </c>
      <c r="B2351" s="32" t="s">
        <v>7796</v>
      </c>
      <c r="C2351" t="s">
        <v>3263</v>
      </c>
    </row>
    <row r="2352" ht="15" spans="1:3">
      <c r="A2352" s="435" t="s">
        <v>7797</v>
      </c>
      <c r="B2352" s="32" t="s">
        <v>7798</v>
      </c>
      <c r="C2352" t="s">
        <v>3263</v>
      </c>
    </row>
    <row r="2353" ht="15" spans="1:3">
      <c r="A2353" s="435" t="s">
        <v>7799</v>
      </c>
      <c r="B2353" s="32" t="s">
        <v>7800</v>
      </c>
      <c r="C2353" t="s">
        <v>3263</v>
      </c>
    </row>
    <row r="2354" ht="15" spans="1:3">
      <c r="A2354" s="435" t="s">
        <v>7801</v>
      </c>
      <c r="B2354" s="32" t="s">
        <v>7802</v>
      </c>
      <c r="C2354" t="s">
        <v>3332</v>
      </c>
    </row>
    <row r="2355" ht="15" spans="1:3">
      <c r="A2355" s="435" t="s">
        <v>7803</v>
      </c>
      <c r="B2355" s="32" t="s">
        <v>7804</v>
      </c>
      <c r="C2355" t="s">
        <v>3263</v>
      </c>
    </row>
    <row r="2356" ht="15" spans="1:3">
      <c r="A2356" s="435" t="s">
        <v>7805</v>
      </c>
      <c r="B2356" s="32" t="s">
        <v>7806</v>
      </c>
      <c r="C2356" t="s">
        <v>3263</v>
      </c>
    </row>
    <row r="2357" ht="15" spans="1:3">
      <c r="A2357" s="435" t="s">
        <v>7807</v>
      </c>
      <c r="B2357" s="32" t="s">
        <v>7808</v>
      </c>
      <c r="C2357" t="s">
        <v>3263</v>
      </c>
    </row>
    <row r="2358" ht="15" spans="1:3">
      <c r="A2358" s="435" t="s">
        <v>7809</v>
      </c>
      <c r="B2358" s="32" t="s">
        <v>7810</v>
      </c>
      <c r="C2358" t="s">
        <v>3263</v>
      </c>
    </row>
    <row r="2359" ht="15" spans="1:3">
      <c r="A2359" s="435" t="s">
        <v>7811</v>
      </c>
      <c r="B2359" s="32" t="s">
        <v>7812</v>
      </c>
      <c r="C2359" t="s">
        <v>3263</v>
      </c>
    </row>
    <row r="2360" ht="15" spans="1:3">
      <c r="A2360" s="435" t="s">
        <v>7813</v>
      </c>
      <c r="B2360" s="32" t="s">
        <v>7814</v>
      </c>
      <c r="C2360" t="s">
        <v>3332</v>
      </c>
    </row>
    <row r="2361" ht="15" spans="1:3">
      <c r="A2361" s="435" t="s">
        <v>7815</v>
      </c>
      <c r="B2361" s="32" t="s">
        <v>7816</v>
      </c>
      <c r="C2361" t="s">
        <v>3263</v>
      </c>
    </row>
    <row r="2362" ht="15" spans="1:3">
      <c r="A2362" s="435" t="s">
        <v>7817</v>
      </c>
      <c r="B2362" s="32" t="s">
        <v>7818</v>
      </c>
      <c r="C2362" t="s">
        <v>3263</v>
      </c>
    </row>
    <row r="2363" ht="15" spans="1:3">
      <c r="A2363" s="435" t="s">
        <v>7819</v>
      </c>
      <c r="B2363" s="32" t="s">
        <v>7820</v>
      </c>
      <c r="C2363" t="s">
        <v>3263</v>
      </c>
    </row>
    <row r="2364" ht="15" spans="1:3">
      <c r="A2364" s="435" t="s">
        <v>7821</v>
      </c>
      <c r="B2364" s="32" t="s">
        <v>7822</v>
      </c>
      <c r="C2364" t="s">
        <v>3263</v>
      </c>
    </row>
    <row r="2365" ht="15" spans="1:3">
      <c r="A2365" s="435" t="s">
        <v>7823</v>
      </c>
      <c r="B2365" s="32" t="s">
        <v>7824</v>
      </c>
      <c r="C2365" t="s">
        <v>3263</v>
      </c>
    </row>
    <row r="2366" ht="15" spans="1:3">
      <c r="A2366" s="435" t="s">
        <v>7825</v>
      </c>
      <c r="B2366" s="32" t="s">
        <v>7826</v>
      </c>
      <c r="C2366" t="s">
        <v>3263</v>
      </c>
    </row>
    <row r="2367" ht="15" spans="1:3">
      <c r="A2367" s="435" t="s">
        <v>7827</v>
      </c>
      <c r="B2367" s="32" t="s">
        <v>7828</v>
      </c>
      <c r="C2367" t="s">
        <v>3263</v>
      </c>
    </row>
    <row r="2368" ht="15" spans="1:3">
      <c r="A2368" s="435" t="s">
        <v>7829</v>
      </c>
      <c r="B2368" s="32" t="s">
        <v>7830</v>
      </c>
      <c r="C2368" t="s">
        <v>3332</v>
      </c>
    </row>
    <row r="2369" ht="15" spans="1:3">
      <c r="A2369" s="435" t="s">
        <v>7831</v>
      </c>
      <c r="B2369" s="32" t="s">
        <v>7832</v>
      </c>
      <c r="C2369" t="s">
        <v>3263</v>
      </c>
    </row>
    <row r="2370" ht="15" spans="1:3">
      <c r="A2370" s="435" t="s">
        <v>7833</v>
      </c>
      <c r="B2370" s="32" t="s">
        <v>7834</v>
      </c>
      <c r="C2370" t="s">
        <v>3263</v>
      </c>
    </row>
    <row r="2371" ht="15" spans="1:3">
      <c r="A2371" s="435" t="s">
        <v>7835</v>
      </c>
      <c r="B2371" s="32" t="s">
        <v>7836</v>
      </c>
      <c r="C2371" t="s">
        <v>3263</v>
      </c>
    </row>
    <row r="2372" ht="15" spans="1:3">
      <c r="A2372" s="435" t="s">
        <v>7837</v>
      </c>
      <c r="B2372" s="32" t="s">
        <v>7838</v>
      </c>
      <c r="C2372" t="s">
        <v>3263</v>
      </c>
    </row>
    <row r="2373" ht="15" spans="1:3">
      <c r="A2373" s="435" t="s">
        <v>7839</v>
      </c>
      <c r="B2373" s="32" t="s">
        <v>7840</v>
      </c>
      <c r="C2373" t="s">
        <v>3263</v>
      </c>
    </row>
    <row r="2374" ht="15" spans="1:3">
      <c r="A2374" s="435" t="s">
        <v>7841</v>
      </c>
      <c r="B2374" s="32" t="s">
        <v>7842</v>
      </c>
      <c r="C2374" t="s">
        <v>3263</v>
      </c>
    </row>
    <row r="2375" ht="15" spans="1:3">
      <c r="A2375" s="435" t="s">
        <v>7843</v>
      </c>
      <c r="B2375" s="32" t="s">
        <v>7844</v>
      </c>
      <c r="C2375" t="s">
        <v>3332</v>
      </c>
    </row>
    <row r="2376" ht="15" spans="1:3">
      <c r="A2376" s="435" t="s">
        <v>7845</v>
      </c>
      <c r="B2376" s="32" t="s">
        <v>7846</v>
      </c>
      <c r="C2376" t="s">
        <v>3263</v>
      </c>
    </row>
    <row r="2377" ht="15" spans="1:3">
      <c r="A2377" s="435" t="s">
        <v>7847</v>
      </c>
      <c r="B2377" s="32" t="s">
        <v>7848</v>
      </c>
      <c r="C2377" t="s">
        <v>3263</v>
      </c>
    </row>
    <row r="2378" ht="15" spans="1:3">
      <c r="A2378" s="435" t="s">
        <v>7849</v>
      </c>
      <c r="B2378" s="32" t="s">
        <v>7850</v>
      </c>
      <c r="C2378" t="s">
        <v>3263</v>
      </c>
    </row>
    <row r="2379" ht="15" spans="1:3">
      <c r="A2379" s="435" t="s">
        <v>7851</v>
      </c>
      <c r="B2379" s="32" t="s">
        <v>7852</v>
      </c>
      <c r="C2379" t="s">
        <v>3263</v>
      </c>
    </row>
    <row r="2380" ht="15" spans="1:3">
      <c r="A2380" s="435" t="s">
        <v>7853</v>
      </c>
      <c r="B2380" s="32" t="s">
        <v>7854</v>
      </c>
      <c r="C2380" t="s">
        <v>3263</v>
      </c>
    </row>
    <row r="2381" ht="15" spans="1:3">
      <c r="A2381" s="435" t="s">
        <v>7855</v>
      </c>
      <c r="B2381" s="32" t="s">
        <v>7856</v>
      </c>
      <c r="C2381" t="s">
        <v>3263</v>
      </c>
    </row>
    <row r="2382" ht="15" spans="1:3">
      <c r="A2382" s="435" t="s">
        <v>7857</v>
      </c>
      <c r="B2382" s="32" t="s">
        <v>7858</v>
      </c>
      <c r="C2382" t="s">
        <v>3263</v>
      </c>
    </row>
    <row r="2383" ht="15" spans="1:3">
      <c r="A2383" s="435" t="s">
        <v>7859</v>
      </c>
      <c r="B2383" s="32" t="s">
        <v>7860</v>
      </c>
      <c r="C2383" t="s">
        <v>3263</v>
      </c>
    </row>
    <row r="2384" ht="15" spans="1:3">
      <c r="A2384" s="435" t="s">
        <v>7861</v>
      </c>
      <c r="B2384" s="32" t="s">
        <v>7862</v>
      </c>
      <c r="C2384" t="s">
        <v>3263</v>
      </c>
    </row>
    <row r="2385" ht="15" spans="1:3">
      <c r="A2385" s="435" t="s">
        <v>7863</v>
      </c>
      <c r="B2385" s="32" t="s">
        <v>7864</v>
      </c>
      <c r="C2385" t="s">
        <v>3332</v>
      </c>
    </row>
    <row r="2386" ht="15" spans="1:3">
      <c r="A2386" s="435" t="s">
        <v>7865</v>
      </c>
      <c r="B2386" s="32" t="s">
        <v>7866</v>
      </c>
      <c r="C2386" t="s">
        <v>3263</v>
      </c>
    </row>
    <row r="2387" ht="15" spans="1:3">
      <c r="A2387" s="435" t="s">
        <v>7867</v>
      </c>
      <c r="B2387" s="32" t="s">
        <v>7868</v>
      </c>
      <c r="C2387" t="s">
        <v>3263</v>
      </c>
    </row>
    <row r="2388" ht="15" spans="1:3">
      <c r="A2388" s="435" t="s">
        <v>7869</v>
      </c>
      <c r="B2388" s="32" t="s">
        <v>7870</v>
      </c>
      <c r="C2388" t="s">
        <v>3263</v>
      </c>
    </row>
    <row r="2389" ht="15" spans="1:3">
      <c r="A2389" s="435" t="s">
        <v>7871</v>
      </c>
      <c r="B2389" s="32" t="s">
        <v>7872</v>
      </c>
      <c r="C2389" t="s">
        <v>3263</v>
      </c>
    </row>
    <row r="2390" ht="15" spans="1:3">
      <c r="A2390" s="435" t="s">
        <v>7873</v>
      </c>
      <c r="B2390" s="32" t="s">
        <v>7874</v>
      </c>
      <c r="C2390" t="s">
        <v>3263</v>
      </c>
    </row>
    <row r="2391" ht="15" spans="1:3">
      <c r="A2391" s="435" t="s">
        <v>7875</v>
      </c>
      <c r="B2391" s="32" t="s">
        <v>7876</v>
      </c>
      <c r="C2391" t="s">
        <v>3263</v>
      </c>
    </row>
    <row r="2392" ht="15" spans="1:3">
      <c r="A2392" s="435" t="s">
        <v>7877</v>
      </c>
      <c r="B2392" s="32" t="s">
        <v>7878</v>
      </c>
      <c r="C2392" t="s">
        <v>3263</v>
      </c>
    </row>
    <row r="2393" ht="15" spans="1:3">
      <c r="A2393" s="435" t="s">
        <v>7879</v>
      </c>
      <c r="B2393" s="32" t="s">
        <v>7880</v>
      </c>
      <c r="C2393" t="s">
        <v>3332</v>
      </c>
    </row>
    <row r="2394" ht="15" spans="1:3">
      <c r="A2394" s="435" t="s">
        <v>7881</v>
      </c>
      <c r="B2394" s="32" t="s">
        <v>7882</v>
      </c>
      <c r="C2394" t="s">
        <v>3263</v>
      </c>
    </row>
    <row r="2395" ht="15" spans="1:3">
      <c r="A2395" s="435" t="s">
        <v>7883</v>
      </c>
      <c r="B2395" s="32" t="s">
        <v>7884</v>
      </c>
      <c r="C2395" t="s">
        <v>3263</v>
      </c>
    </row>
    <row r="2396" ht="15" spans="1:3">
      <c r="A2396" s="435" t="s">
        <v>7885</v>
      </c>
      <c r="B2396" s="32" t="s">
        <v>7886</v>
      </c>
      <c r="C2396" t="s">
        <v>3263</v>
      </c>
    </row>
    <row r="2397" ht="15" spans="1:3">
      <c r="A2397" s="435" t="s">
        <v>7887</v>
      </c>
      <c r="B2397" s="32" t="s">
        <v>7888</v>
      </c>
      <c r="C2397" t="s">
        <v>3263</v>
      </c>
    </row>
    <row r="2398" ht="15" spans="1:3">
      <c r="A2398" s="435" t="s">
        <v>7889</v>
      </c>
      <c r="B2398" s="32" t="s">
        <v>7890</v>
      </c>
      <c r="C2398" t="s">
        <v>3263</v>
      </c>
    </row>
    <row r="2399" ht="15" spans="1:3">
      <c r="A2399" s="435" t="s">
        <v>7891</v>
      </c>
      <c r="B2399" s="32" t="s">
        <v>7892</v>
      </c>
      <c r="C2399" t="s">
        <v>3332</v>
      </c>
    </row>
    <row r="2400" ht="15" spans="1:3">
      <c r="A2400" s="435" t="s">
        <v>7893</v>
      </c>
      <c r="B2400" s="32" t="s">
        <v>5919</v>
      </c>
      <c r="C2400" t="s">
        <v>3263</v>
      </c>
    </row>
    <row r="2401" ht="15" spans="1:3">
      <c r="A2401" s="435" t="s">
        <v>7894</v>
      </c>
      <c r="B2401" s="32" t="s">
        <v>7895</v>
      </c>
      <c r="C2401" t="s">
        <v>3263</v>
      </c>
    </row>
    <row r="2402" ht="15" spans="1:3">
      <c r="A2402" s="435" t="s">
        <v>7896</v>
      </c>
      <c r="B2402" s="32" t="s">
        <v>7897</v>
      </c>
      <c r="C2402" t="s">
        <v>3263</v>
      </c>
    </row>
    <row r="2403" ht="15" spans="1:3">
      <c r="A2403" s="435" t="s">
        <v>7898</v>
      </c>
      <c r="B2403" s="32" t="s">
        <v>7899</v>
      </c>
      <c r="C2403" t="s">
        <v>3263</v>
      </c>
    </row>
    <row r="2404" ht="15" spans="1:3">
      <c r="A2404" s="435" t="s">
        <v>7900</v>
      </c>
      <c r="B2404" s="32" t="s">
        <v>7901</v>
      </c>
      <c r="C2404" t="s">
        <v>3263</v>
      </c>
    </row>
    <row r="2405" ht="15" spans="1:3">
      <c r="A2405" s="435" t="s">
        <v>7902</v>
      </c>
      <c r="B2405" s="32" t="s">
        <v>7903</v>
      </c>
      <c r="C2405" t="s">
        <v>3332</v>
      </c>
    </row>
    <row r="2406" ht="15" spans="1:3">
      <c r="A2406" s="435" t="s">
        <v>7904</v>
      </c>
      <c r="B2406" s="32" t="s">
        <v>5919</v>
      </c>
      <c r="C2406" t="s">
        <v>3263</v>
      </c>
    </row>
    <row r="2407" ht="15" spans="1:3">
      <c r="A2407" s="435" t="s">
        <v>7905</v>
      </c>
      <c r="B2407" s="32" t="s">
        <v>7906</v>
      </c>
      <c r="C2407" t="s">
        <v>3263</v>
      </c>
    </row>
    <row r="2408" ht="15" spans="1:3">
      <c r="A2408" s="435" t="s">
        <v>7907</v>
      </c>
      <c r="B2408" s="32" t="s">
        <v>7908</v>
      </c>
      <c r="C2408" t="s">
        <v>3263</v>
      </c>
    </row>
    <row r="2409" ht="15" spans="1:3">
      <c r="A2409" s="435" t="s">
        <v>7909</v>
      </c>
      <c r="B2409" s="32" t="s">
        <v>7910</v>
      </c>
      <c r="C2409" t="s">
        <v>3263</v>
      </c>
    </row>
    <row r="2410" ht="15" spans="1:3">
      <c r="A2410" s="435" t="s">
        <v>7911</v>
      </c>
      <c r="B2410" s="32" t="s">
        <v>7912</v>
      </c>
      <c r="C2410" t="s">
        <v>3263</v>
      </c>
    </row>
    <row r="2411" ht="15" spans="1:3">
      <c r="A2411" s="435" t="s">
        <v>7913</v>
      </c>
      <c r="B2411" s="32" t="s">
        <v>7914</v>
      </c>
      <c r="C2411" t="s">
        <v>3263</v>
      </c>
    </row>
    <row r="2412" ht="15" spans="1:3">
      <c r="A2412" s="435" t="s">
        <v>7915</v>
      </c>
      <c r="B2412" s="32" t="s">
        <v>7916</v>
      </c>
      <c r="C2412" t="s">
        <v>3263</v>
      </c>
    </row>
    <row r="2413" ht="15" spans="1:3">
      <c r="A2413" s="435" t="s">
        <v>7917</v>
      </c>
      <c r="B2413" s="32" t="s">
        <v>7918</v>
      </c>
      <c r="C2413" t="s">
        <v>3263</v>
      </c>
    </row>
    <row r="2414" ht="15" spans="1:3">
      <c r="A2414" s="435" t="s">
        <v>7919</v>
      </c>
      <c r="B2414" s="32" t="s">
        <v>7920</v>
      </c>
      <c r="C2414" t="s">
        <v>3263</v>
      </c>
    </row>
    <row r="2415" ht="15" spans="1:3">
      <c r="A2415" s="435" t="s">
        <v>7921</v>
      </c>
      <c r="B2415" s="32" t="s">
        <v>7922</v>
      </c>
      <c r="C2415" t="s">
        <v>3263</v>
      </c>
    </row>
    <row r="2416" ht="15" spans="1:3">
      <c r="A2416" s="435" t="s">
        <v>7923</v>
      </c>
      <c r="B2416" s="32" t="s">
        <v>7924</v>
      </c>
      <c r="C2416" t="s">
        <v>3263</v>
      </c>
    </row>
    <row r="2417" ht="15" spans="1:3">
      <c r="A2417" s="435" t="s">
        <v>7925</v>
      </c>
      <c r="B2417" s="32" t="s">
        <v>7926</v>
      </c>
      <c r="C2417" t="s">
        <v>3332</v>
      </c>
    </row>
    <row r="2418" ht="15" spans="1:3">
      <c r="A2418" s="435" t="s">
        <v>7927</v>
      </c>
      <c r="B2418" s="32" t="s">
        <v>7928</v>
      </c>
      <c r="C2418" t="s">
        <v>3263</v>
      </c>
    </row>
    <row r="2419" ht="15" spans="1:3">
      <c r="A2419" s="435" t="s">
        <v>7929</v>
      </c>
      <c r="B2419" s="32" t="s">
        <v>7930</v>
      </c>
      <c r="C2419" t="s">
        <v>3263</v>
      </c>
    </row>
    <row r="2420" ht="15" spans="1:3">
      <c r="A2420" s="435" t="s">
        <v>7931</v>
      </c>
      <c r="B2420" s="32" t="s">
        <v>7932</v>
      </c>
      <c r="C2420" t="s">
        <v>3263</v>
      </c>
    </row>
    <row r="2421" ht="15" spans="1:3">
      <c r="A2421" s="435" t="s">
        <v>7933</v>
      </c>
      <c r="B2421" s="32" t="s">
        <v>7934</v>
      </c>
      <c r="C2421" t="s">
        <v>3263</v>
      </c>
    </row>
    <row r="2422" ht="15" spans="1:3">
      <c r="A2422" s="435" t="s">
        <v>7935</v>
      </c>
      <c r="B2422" s="32" t="s">
        <v>7936</v>
      </c>
      <c r="C2422" t="s">
        <v>3263</v>
      </c>
    </row>
    <row r="2423" ht="15" spans="1:3">
      <c r="A2423" s="435" t="s">
        <v>7937</v>
      </c>
      <c r="B2423" s="32" t="s">
        <v>7938</v>
      </c>
      <c r="C2423" t="s">
        <v>3263</v>
      </c>
    </row>
    <row r="2424" ht="15" spans="1:3">
      <c r="A2424" s="435" t="s">
        <v>7939</v>
      </c>
      <c r="B2424" s="32" t="s">
        <v>7940</v>
      </c>
      <c r="C2424" t="s">
        <v>3263</v>
      </c>
    </row>
    <row r="2425" ht="15" spans="1:3">
      <c r="A2425" s="435" t="s">
        <v>7941</v>
      </c>
      <c r="B2425" s="32" t="s">
        <v>7942</v>
      </c>
      <c r="C2425" t="s">
        <v>3263</v>
      </c>
    </row>
    <row r="2426" ht="15" spans="1:3">
      <c r="A2426" s="435" t="s">
        <v>7943</v>
      </c>
      <c r="B2426" s="32" t="s">
        <v>7944</v>
      </c>
      <c r="C2426" t="s">
        <v>3263</v>
      </c>
    </row>
    <row r="2427" ht="15" spans="1:3">
      <c r="A2427" s="435" t="s">
        <v>7945</v>
      </c>
      <c r="B2427" s="32" t="s">
        <v>7946</v>
      </c>
      <c r="C2427" t="s">
        <v>3332</v>
      </c>
    </row>
    <row r="2428" ht="15" spans="1:3">
      <c r="A2428" s="435" t="s">
        <v>7947</v>
      </c>
      <c r="B2428" s="32" t="s">
        <v>7948</v>
      </c>
      <c r="C2428" t="s">
        <v>3263</v>
      </c>
    </row>
    <row r="2429" ht="15" spans="1:3">
      <c r="A2429" s="435" t="s">
        <v>7949</v>
      </c>
      <c r="B2429" s="32" t="s">
        <v>7950</v>
      </c>
      <c r="C2429" t="s">
        <v>3263</v>
      </c>
    </row>
    <row r="2430" ht="15" spans="1:3">
      <c r="A2430" s="435" t="s">
        <v>7951</v>
      </c>
      <c r="B2430" s="32" t="s">
        <v>7952</v>
      </c>
      <c r="C2430" t="s">
        <v>3263</v>
      </c>
    </row>
    <row r="2431" ht="15" spans="1:3">
      <c r="A2431" s="435" t="s">
        <v>7953</v>
      </c>
      <c r="B2431" s="32" t="s">
        <v>7954</v>
      </c>
      <c r="C2431" t="s">
        <v>3263</v>
      </c>
    </row>
    <row r="2432" ht="15" spans="1:3">
      <c r="A2432" s="435" t="s">
        <v>7955</v>
      </c>
      <c r="B2432" s="32" t="s">
        <v>7956</v>
      </c>
      <c r="C2432" t="s">
        <v>3263</v>
      </c>
    </row>
    <row r="2433" ht="15" spans="1:3">
      <c r="A2433" s="435" t="s">
        <v>7957</v>
      </c>
      <c r="B2433" s="32" t="s">
        <v>7958</v>
      </c>
      <c r="C2433" t="s">
        <v>3263</v>
      </c>
    </row>
    <row r="2434" ht="15" spans="1:3">
      <c r="A2434" s="435" t="s">
        <v>7959</v>
      </c>
      <c r="B2434" s="32" t="s">
        <v>7960</v>
      </c>
      <c r="C2434" t="s">
        <v>3332</v>
      </c>
    </row>
    <row r="2435" ht="15" spans="1:3">
      <c r="A2435" s="435" t="s">
        <v>7961</v>
      </c>
      <c r="B2435" s="32" t="s">
        <v>7962</v>
      </c>
      <c r="C2435" t="s">
        <v>3263</v>
      </c>
    </row>
    <row r="2436" ht="15" spans="1:3">
      <c r="A2436" s="435" t="s">
        <v>7963</v>
      </c>
      <c r="B2436" s="32" t="s">
        <v>7964</v>
      </c>
      <c r="C2436" t="s">
        <v>3263</v>
      </c>
    </row>
    <row r="2437" ht="15" spans="1:3">
      <c r="A2437" s="435" t="s">
        <v>7965</v>
      </c>
      <c r="B2437" s="32" t="s">
        <v>7966</v>
      </c>
      <c r="C2437" t="s">
        <v>3263</v>
      </c>
    </row>
    <row r="2438" ht="15" spans="1:3">
      <c r="A2438" s="435" t="s">
        <v>7967</v>
      </c>
      <c r="B2438" s="32" t="s">
        <v>7968</v>
      </c>
      <c r="C2438" t="s">
        <v>3263</v>
      </c>
    </row>
    <row r="2439" ht="15" spans="1:3">
      <c r="A2439" s="435" t="s">
        <v>7969</v>
      </c>
      <c r="B2439" s="32" t="s">
        <v>7970</v>
      </c>
      <c r="C2439" t="s">
        <v>3263</v>
      </c>
    </row>
    <row r="2440" ht="15" spans="1:3">
      <c r="A2440" s="435" t="s">
        <v>7971</v>
      </c>
      <c r="B2440" s="32" t="s">
        <v>7972</v>
      </c>
      <c r="C2440" t="s">
        <v>3263</v>
      </c>
    </row>
    <row r="2441" ht="15" spans="1:3">
      <c r="A2441" s="435" t="s">
        <v>7973</v>
      </c>
      <c r="B2441" s="32" t="s">
        <v>7974</v>
      </c>
      <c r="C2441" t="s">
        <v>3263</v>
      </c>
    </row>
    <row r="2442" ht="15" spans="1:3">
      <c r="A2442" s="435" t="s">
        <v>7975</v>
      </c>
      <c r="B2442" s="32" t="s">
        <v>7976</v>
      </c>
      <c r="C2442" t="s">
        <v>3263</v>
      </c>
    </row>
    <row r="2443" ht="15" spans="1:3">
      <c r="A2443" s="435" t="s">
        <v>7977</v>
      </c>
      <c r="B2443" s="32" t="s">
        <v>7978</v>
      </c>
      <c r="C2443" t="s">
        <v>3263</v>
      </c>
    </row>
    <row r="2444" ht="15" spans="1:3">
      <c r="A2444" s="435" t="s">
        <v>7979</v>
      </c>
      <c r="B2444" s="32" t="s">
        <v>7980</v>
      </c>
      <c r="C2444" t="s">
        <v>3263</v>
      </c>
    </row>
    <row r="2445" ht="15" spans="1:3">
      <c r="A2445" s="435" t="s">
        <v>7981</v>
      </c>
      <c r="B2445" s="32" t="s">
        <v>7982</v>
      </c>
      <c r="C2445" t="s">
        <v>3332</v>
      </c>
    </row>
    <row r="2446" ht="15" spans="1:3">
      <c r="A2446" s="435" t="s">
        <v>7983</v>
      </c>
      <c r="B2446" s="32" t="s">
        <v>7984</v>
      </c>
      <c r="C2446" t="s">
        <v>3263</v>
      </c>
    </row>
    <row r="2447" ht="15" spans="1:3">
      <c r="A2447" s="435" t="s">
        <v>7985</v>
      </c>
      <c r="B2447" s="32" t="s">
        <v>7986</v>
      </c>
      <c r="C2447" t="s">
        <v>3263</v>
      </c>
    </row>
    <row r="2448" ht="15" spans="1:3">
      <c r="A2448" s="435" t="s">
        <v>7987</v>
      </c>
      <c r="B2448" s="32" t="s">
        <v>7988</v>
      </c>
      <c r="C2448" t="s">
        <v>3263</v>
      </c>
    </row>
    <row r="2449" ht="15" spans="1:3">
      <c r="A2449" s="435" t="s">
        <v>7989</v>
      </c>
      <c r="B2449" s="32" t="s">
        <v>7990</v>
      </c>
      <c r="C2449" t="s">
        <v>3263</v>
      </c>
    </row>
    <row r="2450" ht="15" spans="1:3">
      <c r="A2450" s="435" t="s">
        <v>7991</v>
      </c>
      <c r="B2450" s="32" t="s">
        <v>7992</v>
      </c>
      <c r="C2450" t="s">
        <v>3263</v>
      </c>
    </row>
    <row r="2451" ht="15" spans="1:3">
      <c r="A2451" s="435" t="s">
        <v>7993</v>
      </c>
      <c r="B2451" s="32" t="s">
        <v>7994</v>
      </c>
      <c r="C2451" t="s">
        <v>3263</v>
      </c>
    </row>
    <row r="2452" ht="15" spans="1:3">
      <c r="A2452" s="435" t="s">
        <v>7995</v>
      </c>
      <c r="B2452" s="32" t="s">
        <v>7996</v>
      </c>
      <c r="C2452" t="s">
        <v>3332</v>
      </c>
    </row>
    <row r="2453" ht="15" spans="1:3">
      <c r="A2453" s="435" t="s">
        <v>7997</v>
      </c>
      <c r="B2453" s="32" t="s">
        <v>7998</v>
      </c>
      <c r="C2453" t="s">
        <v>3263</v>
      </c>
    </row>
    <row r="2454" ht="15" spans="1:3">
      <c r="A2454" s="435" t="s">
        <v>7999</v>
      </c>
      <c r="B2454" s="32" t="s">
        <v>8000</v>
      </c>
      <c r="C2454" t="s">
        <v>3263</v>
      </c>
    </row>
    <row r="2455" ht="15" spans="1:3">
      <c r="A2455" s="435" t="s">
        <v>8001</v>
      </c>
      <c r="B2455" s="32" t="s">
        <v>8002</v>
      </c>
      <c r="C2455" t="s">
        <v>3263</v>
      </c>
    </row>
    <row r="2456" ht="15" spans="1:3">
      <c r="A2456" s="435" t="s">
        <v>8003</v>
      </c>
      <c r="B2456" s="32" t="s">
        <v>8004</v>
      </c>
      <c r="C2456" t="s">
        <v>3263</v>
      </c>
    </row>
    <row r="2457" ht="15" spans="1:3">
      <c r="A2457" s="435" t="s">
        <v>8005</v>
      </c>
      <c r="B2457" s="32" t="s">
        <v>8006</v>
      </c>
      <c r="C2457" t="s">
        <v>3263</v>
      </c>
    </row>
    <row r="2458" ht="15" spans="1:3">
      <c r="A2458" s="435" t="s">
        <v>8007</v>
      </c>
      <c r="B2458" s="32" t="s">
        <v>8008</v>
      </c>
      <c r="C2458" t="s">
        <v>3263</v>
      </c>
    </row>
    <row r="2459" ht="15" spans="1:3">
      <c r="A2459" s="435" t="s">
        <v>8009</v>
      </c>
      <c r="B2459" s="32" t="s">
        <v>8010</v>
      </c>
      <c r="C2459" t="s">
        <v>3263</v>
      </c>
    </row>
    <row r="2460" ht="15" spans="1:3">
      <c r="A2460" s="435" t="s">
        <v>8011</v>
      </c>
      <c r="B2460" s="32" t="s">
        <v>8012</v>
      </c>
      <c r="C2460" t="s">
        <v>3332</v>
      </c>
    </row>
    <row r="2461" ht="15" spans="1:3">
      <c r="A2461" s="435" t="s">
        <v>8013</v>
      </c>
      <c r="B2461" s="32" t="s">
        <v>8014</v>
      </c>
      <c r="C2461" t="s">
        <v>3263</v>
      </c>
    </row>
    <row r="2462" ht="15" spans="1:3">
      <c r="A2462" s="435" t="s">
        <v>8015</v>
      </c>
      <c r="B2462" s="32" t="s">
        <v>8016</v>
      </c>
      <c r="C2462" t="s">
        <v>3263</v>
      </c>
    </row>
    <row r="2463" ht="15" spans="1:3">
      <c r="A2463" s="435" t="s">
        <v>8017</v>
      </c>
      <c r="B2463" s="32" t="s">
        <v>8018</v>
      </c>
      <c r="C2463" t="s">
        <v>3263</v>
      </c>
    </row>
    <row r="2464" ht="15" spans="1:3">
      <c r="A2464" s="435" t="s">
        <v>8019</v>
      </c>
      <c r="B2464" s="32" t="s">
        <v>8020</v>
      </c>
      <c r="C2464" t="s">
        <v>3263</v>
      </c>
    </row>
    <row r="2465" ht="15" spans="1:3">
      <c r="A2465" s="435" t="s">
        <v>8021</v>
      </c>
      <c r="B2465" s="32" t="s">
        <v>8022</v>
      </c>
      <c r="C2465" t="s">
        <v>3263</v>
      </c>
    </row>
    <row r="2466" ht="15" spans="1:3">
      <c r="A2466" s="435" t="s">
        <v>8023</v>
      </c>
      <c r="B2466" s="32" t="s">
        <v>8024</v>
      </c>
      <c r="C2466" t="s">
        <v>3263</v>
      </c>
    </row>
    <row r="2467" ht="15" spans="1:3">
      <c r="A2467" s="435" t="s">
        <v>8025</v>
      </c>
      <c r="B2467" s="32" t="s">
        <v>8026</v>
      </c>
      <c r="C2467" t="s">
        <v>3263</v>
      </c>
    </row>
    <row r="2468" ht="15" spans="1:3">
      <c r="A2468" s="435" t="s">
        <v>8027</v>
      </c>
      <c r="B2468" s="32" t="s">
        <v>8028</v>
      </c>
      <c r="C2468" t="s">
        <v>3263</v>
      </c>
    </row>
    <row r="2469" ht="15" spans="1:3">
      <c r="A2469" s="435" t="s">
        <v>8029</v>
      </c>
      <c r="B2469" s="32" t="s">
        <v>8030</v>
      </c>
      <c r="C2469" t="s">
        <v>3332</v>
      </c>
    </row>
    <row r="2470" ht="15" spans="1:3">
      <c r="A2470" s="435" t="s">
        <v>8031</v>
      </c>
      <c r="B2470" s="32" t="s">
        <v>8032</v>
      </c>
      <c r="C2470" t="s">
        <v>3263</v>
      </c>
    </row>
    <row r="2471" ht="15" spans="1:3">
      <c r="A2471" s="435" t="s">
        <v>8033</v>
      </c>
      <c r="B2471" s="32" t="s">
        <v>8034</v>
      </c>
      <c r="C2471" t="s">
        <v>3263</v>
      </c>
    </row>
    <row r="2472" ht="15" spans="1:3">
      <c r="A2472" s="435" t="s">
        <v>8035</v>
      </c>
      <c r="B2472" s="32" t="s">
        <v>8036</v>
      </c>
      <c r="C2472" t="s">
        <v>3263</v>
      </c>
    </row>
    <row r="2473" ht="15" spans="1:3">
      <c r="A2473" s="435" t="s">
        <v>8037</v>
      </c>
      <c r="B2473" s="32" t="s">
        <v>8038</v>
      </c>
      <c r="C2473" t="s">
        <v>3263</v>
      </c>
    </row>
    <row r="2474" ht="15" spans="1:3">
      <c r="A2474" s="435" t="s">
        <v>8039</v>
      </c>
      <c r="B2474" s="32" t="s">
        <v>8040</v>
      </c>
      <c r="C2474" t="s">
        <v>3263</v>
      </c>
    </row>
    <row r="2475" ht="15" spans="1:3">
      <c r="A2475" s="435" t="s">
        <v>8041</v>
      </c>
      <c r="B2475" s="32" t="s">
        <v>8042</v>
      </c>
      <c r="C2475" t="s">
        <v>3332</v>
      </c>
    </row>
    <row r="2476" ht="15" spans="1:3">
      <c r="A2476" s="435" t="s">
        <v>8043</v>
      </c>
      <c r="B2476" s="32" t="s">
        <v>8044</v>
      </c>
      <c r="C2476" t="s">
        <v>3263</v>
      </c>
    </row>
    <row r="2477" ht="15" spans="1:3">
      <c r="A2477" s="435" t="s">
        <v>8045</v>
      </c>
      <c r="B2477" s="32" t="s">
        <v>8046</v>
      </c>
      <c r="C2477" t="s">
        <v>3263</v>
      </c>
    </row>
    <row r="2478" ht="15" spans="1:3">
      <c r="A2478" s="435" t="s">
        <v>8047</v>
      </c>
      <c r="B2478" s="32" t="s">
        <v>8048</v>
      </c>
      <c r="C2478" t="s">
        <v>3263</v>
      </c>
    </row>
    <row r="2479" ht="15" spans="1:3">
      <c r="A2479" s="435" t="s">
        <v>8049</v>
      </c>
      <c r="B2479" s="32" t="s">
        <v>8050</v>
      </c>
      <c r="C2479" t="s">
        <v>3332</v>
      </c>
    </row>
    <row r="2480" ht="15" spans="1:3">
      <c r="A2480" s="435" t="s">
        <v>8051</v>
      </c>
      <c r="B2480" s="32" t="s">
        <v>8052</v>
      </c>
      <c r="C2480" t="s">
        <v>3263</v>
      </c>
    </row>
    <row r="2481" ht="15" spans="1:3">
      <c r="A2481" s="435" t="s">
        <v>8053</v>
      </c>
      <c r="B2481" s="32" t="s">
        <v>8054</v>
      </c>
      <c r="C2481" t="s">
        <v>3263</v>
      </c>
    </row>
    <row r="2482" ht="15" spans="1:3">
      <c r="A2482" s="435" t="s">
        <v>8055</v>
      </c>
      <c r="B2482" s="32" t="s">
        <v>8056</v>
      </c>
      <c r="C2482" t="s">
        <v>3263</v>
      </c>
    </row>
    <row r="2483" ht="15" spans="1:3">
      <c r="A2483" s="435" t="s">
        <v>8057</v>
      </c>
      <c r="B2483" s="32" t="s">
        <v>8058</v>
      </c>
      <c r="C2483" t="s">
        <v>3263</v>
      </c>
    </row>
    <row r="2484" ht="15" spans="1:3">
      <c r="A2484" s="435" t="s">
        <v>8059</v>
      </c>
      <c r="B2484" s="32" t="s">
        <v>8060</v>
      </c>
      <c r="C2484" t="s">
        <v>3263</v>
      </c>
    </row>
    <row r="2485" ht="15" spans="1:3">
      <c r="A2485" s="435" t="s">
        <v>8061</v>
      </c>
      <c r="B2485" s="32" t="s">
        <v>8062</v>
      </c>
      <c r="C2485" t="s">
        <v>3263</v>
      </c>
    </row>
    <row r="2486" ht="15" spans="1:3">
      <c r="A2486" s="435" t="s">
        <v>8063</v>
      </c>
      <c r="B2486" s="32" t="s">
        <v>8064</v>
      </c>
      <c r="C2486" t="s">
        <v>3263</v>
      </c>
    </row>
    <row r="2487" ht="15" spans="1:3">
      <c r="A2487" s="435" t="s">
        <v>8065</v>
      </c>
      <c r="B2487" s="32" t="s">
        <v>8066</v>
      </c>
      <c r="C2487" t="s">
        <v>3263</v>
      </c>
    </row>
    <row r="2488" ht="15" spans="1:3">
      <c r="A2488" s="435" t="s">
        <v>8067</v>
      </c>
      <c r="B2488" s="32" t="s">
        <v>8068</v>
      </c>
      <c r="C2488" t="s">
        <v>3263</v>
      </c>
    </row>
    <row r="2489" ht="15" spans="1:3">
      <c r="A2489" s="435" t="s">
        <v>8069</v>
      </c>
      <c r="B2489" s="32" t="s">
        <v>8070</v>
      </c>
      <c r="C2489" t="s">
        <v>3263</v>
      </c>
    </row>
    <row r="2490" ht="15" spans="1:3">
      <c r="A2490" s="435" t="s">
        <v>8071</v>
      </c>
      <c r="B2490" s="32" t="s">
        <v>8072</v>
      </c>
      <c r="C2490" t="s">
        <v>3263</v>
      </c>
    </row>
    <row r="2491" ht="15" spans="1:3">
      <c r="A2491" s="435" t="s">
        <v>8073</v>
      </c>
      <c r="B2491" s="32" t="s">
        <v>8074</v>
      </c>
      <c r="C2491" t="s">
        <v>3263</v>
      </c>
    </row>
    <row r="2492" ht="15" spans="1:3">
      <c r="A2492" s="435" t="s">
        <v>8075</v>
      </c>
      <c r="B2492" s="32" t="s">
        <v>8076</v>
      </c>
      <c r="C2492" t="s">
        <v>3263</v>
      </c>
    </row>
    <row r="2493" ht="15" spans="1:3">
      <c r="A2493" s="435" t="s">
        <v>8077</v>
      </c>
      <c r="B2493" s="32" t="s">
        <v>8078</v>
      </c>
      <c r="C2493" t="s">
        <v>3332</v>
      </c>
    </row>
    <row r="2494" ht="15" spans="1:3">
      <c r="A2494" s="435" t="s">
        <v>8079</v>
      </c>
      <c r="B2494" s="32" t="s">
        <v>8080</v>
      </c>
      <c r="C2494" t="s">
        <v>3263</v>
      </c>
    </row>
    <row r="2495" ht="15" spans="1:3">
      <c r="A2495" s="435" t="s">
        <v>8081</v>
      </c>
      <c r="B2495" s="32" t="s">
        <v>8082</v>
      </c>
      <c r="C2495" t="s">
        <v>3263</v>
      </c>
    </row>
    <row r="2496" ht="15" spans="1:3">
      <c r="A2496" s="435" t="s">
        <v>8083</v>
      </c>
      <c r="B2496" s="32" t="s">
        <v>8084</v>
      </c>
      <c r="C2496" t="s">
        <v>3263</v>
      </c>
    </row>
    <row r="2497" ht="15" spans="1:3">
      <c r="A2497" s="435" t="s">
        <v>8085</v>
      </c>
      <c r="B2497" s="32" t="s">
        <v>8086</v>
      </c>
      <c r="C2497" t="s">
        <v>3263</v>
      </c>
    </row>
    <row r="2498" ht="15" spans="1:3">
      <c r="A2498" s="435" t="s">
        <v>8087</v>
      </c>
      <c r="B2498" s="32" t="s">
        <v>8088</v>
      </c>
      <c r="C2498" t="s">
        <v>3263</v>
      </c>
    </row>
    <row r="2499" ht="15" spans="1:3">
      <c r="A2499" s="435" t="s">
        <v>8089</v>
      </c>
      <c r="B2499" s="32" t="s">
        <v>8090</v>
      </c>
      <c r="C2499" t="s">
        <v>3263</v>
      </c>
    </row>
    <row r="2500" ht="15" spans="1:3">
      <c r="A2500" s="435" t="s">
        <v>8091</v>
      </c>
      <c r="B2500" s="32" t="s">
        <v>8092</v>
      </c>
      <c r="C2500" t="s">
        <v>3263</v>
      </c>
    </row>
    <row r="2501" ht="15" spans="1:3">
      <c r="A2501" s="435" t="s">
        <v>8093</v>
      </c>
      <c r="B2501" s="32" t="s">
        <v>8094</v>
      </c>
      <c r="C2501" t="s">
        <v>3263</v>
      </c>
    </row>
    <row r="2502" ht="15" spans="1:3">
      <c r="A2502" s="435" t="s">
        <v>8095</v>
      </c>
      <c r="B2502" s="32" t="s">
        <v>8096</v>
      </c>
      <c r="C2502" t="s">
        <v>3263</v>
      </c>
    </row>
    <row r="2503" ht="15" spans="1:3">
      <c r="A2503" s="435" t="s">
        <v>8097</v>
      </c>
      <c r="B2503" s="32" t="s">
        <v>8098</v>
      </c>
      <c r="C2503" t="s">
        <v>3263</v>
      </c>
    </row>
    <row r="2504" ht="15" spans="1:3">
      <c r="A2504" s="435" t="s">
        <v>8099</v>
      </c>
      <c r="B2504" s="32" t="s">
        <v>8100</v>
      </c>
      <c r="C2504" t="s">
        <v>3263</v>
      </c>
    </row>
    <row r="2505" ht="15" spans="1:3">
      <c r="A2505" s="435" t="s">
        <v>8101</v>
      </c>
      <c r="B2505" s="32" t="s">
        <v>8102</v>
      </c>
      <c r="C2505" t="s">
        <v>3263</v>
      </c>
    </row>
    <row r="2506" ht="15" spans="1:3">
      <c r="A2506" s="435" t="s">
        <v>8103</v>
      </c>
      <c r="B2506" s="32" t="s">
        <v>8104</v>
      </c>
      <c r="C2506" t="s">
        <v>3263</v>
      </c>
    </row>
    <row r="2507" ht="15" spans="1:3">
      <c r="A2507" s="435" t="s">
        <v>8105</v>
      </c>
      <c r="B2507" s="32" t="s">
        <v>8106</v>
      </c>
      <c r="C2507" t="s">
        <v>3263</v>
      </c>
    </row>
    <row r="2508" ht="15" spans="1:3">
      <c r="A2508" s="435" t="s">
        <v>8107</v>
      </c>
      <c r="B2508" s="32" t="s">
        <v>8108</v>
      </c>
      <c r="C2508" t="s">
        <v>3263</v>
      </c>
    </row>
    <row r="2509" ht="15" spans="1:3">
      <c r="A2509" s="435" t="s">
        <v>8109</v>
      </c>
      <c r="B2509" s="32" t="s">
        <v>8110</v>
      </c>
      <c r="C2509" t="s">
        <v>3263</v>
      </c>
    </row>
    <row r="2510" ht="15" spans="1:3">
      <c r="A2510" s="435" t="s">
        <v>8111</v>
      </c>
      <c r="B2510" s="32" t="s">
        <v>8112</v>
      </c>
      <c r="C2510" t="s">
        <v>3263</v>
      </c>
    </row>
    <row r="2511" ht="15" spans="1:3">
      <c r="A2511" s="435" t="s">
        <v>8113</v>
      </c>
      <c r="B2511" s="32" t="s">
        <v>8114</v>
      </c>
      <c r="C2511" t="s">
        <v>3263</v>
      </c>
    </row>
    <row r="2512" ht="15" spans="1:3">
      <c r="A2512" s="435" t="s">
        <v>8115</v>
      </c>
      <c r="B2512" s="32" t="s">
        <v>8116</v>
      </c>
      <c r="C2512" t="s">
        <v>3332</v>
      </c>
    </row>
    <row r="2513" ht="15" spans="1:3">
      <c r="A2513" s="435" t="s">
        <v>8117</v>
      </c>
      <c r="B2513" s="32" t="s">
        <v>8118</v>
      </c>
      <c r="C2513" t="s">
        <v>3263</v>
      </c>
    </row>
    <row r="2514" ht="15" spans="1:3">
      <c r="A2514" s="435" t="s">
        <v>8119</v>
      </c>
      <c r="B2514" s="32" t="s">
        <v>8120</v>
      </c>
      <c r="C2514" t="s">
        <v>3263</v>
      </c>
    </row>
    <row r="2515" ht="15" spans="1:3">
      <c r="A2515" s="435" t="s">
        <v>8121</v>
      </c>
      <c r="B2515" s="32" t="s">
        <v>8122</v>
      </c>
      <c r="C2515" t="s">
        <v>3263</v>
      </c>
    </row>
    <row r="2516" ht="15" spans="1:3">
      <c r="A2516" s="435" t="s">
        <v>8123</v>
      </c>
      <c r="B2516" s="32" t="s">
        <v>8124</v>
      </c>
      <c r="C2516" t="s">
        <v>3263</v>
      </c>
    </row>
    <row r="2517" ht="15" spans="1:3">
      <c r="A2517" s="435" t="s">
        <v>8125</v>
      </c>
      <c r="B2517" s="32" t="s">
        <v>8126</v>
      </c>
      <c r="C2517" t="s">
        <v>3263</v>
      </c>
    </row>
    <row r="2518" ht="15" spans="1:3">
      <c r="A2518" s="435" t="s">
        <v>8127</v>
      </c>
      <c r="B2518" s="32" t="s">
        <v>8128</v>
      </c>
      <c r="C2518" t="s">
        <v>3263</v>
      </c>
    </row>
    <row r="2519" ht="15" spans="1:3">
      <c r="A2519" s="435" t="s">
        <v>8129</v>
      </c>
      <c r="B2519" s="32" t="s">
        <v>8130</v>
      </c>
      <c r="C2519" t="s">
        <v>3263</v>
      </c>
    </row>
    <row r="2520" ht="15" spans="1:3">
      <c r="A2520" s="435" t="s">
        <v>8131</v>
      </c>
      <c r="B2520" s="32" t="s">
        <v>8132</v>
      </c>
      <c r="C2520" t="s">
        <v>3263</v>
      </c>
    </row>
    <row r="2521" ht="15" spans="1:3">
      <c r="A2521" s="435" t="s">
        <v>8133</v>
      </c>
      <c r="B2521" s="32" t="s">
        <v>8134</v>
      </c>
      <c r="C2521" t="s">
        <v>3263</v>
      </c>
    </row>
    <row r="2522" ht="15" spans="1:3">
      <c r="A2522" s="435" t="s">
        <v>8135</v>
      </c>
      <c r="B2522" s="32" t="s">
        <v>8136</v>
      </c>
      <c r="C2522" t="s">
        <v>3263</v>
      </c>
    </row>
    <row r="2523" ht="15" spans="1:3">
      <c r="A2523" s="435" t="s">
        <v>8137</v>
      </c>
      <c r="B2523" s="32" t="s">
        <v>8138</v>
      </c>
      <c r="C2523" t="s">
        <v>3263</v>
      </c>
    </row>
    <row r="2524" ht="15" spans="1:3">
      <c r="A2524" s="435" t="s">
        <v>8139</v>
      </c>
      <c r="B2524" s="32" t="s">
        <v>8140</v>
      </c>
      <c r="C2524" t="s">
        <v>3263</v>
      </c>
    </row>
    <row r="2525" ht="15" spans="1:3">
      <c r="A2525" s="435" t="s">
        <v>8141</v>
      </c>
      <c r="B2525" s="32" t="s">
        <v>8142</v>
      </c>
      <c r="C2525" t="s">
        <v>3263</v>
      </c>
    </row>
    <row r="2526" ht="15" spans="1:3">
      <c r="A2526" s="435" t="s">
        <v>8143</v>
      </c>
      <c r="B2526" s="32" t="s">
        <v>8144</v>
      </c>
      <c r="C2526" t="s">
        <v>3263</v>
      </c>
    </row>
    <row r="2527" ht="15" spans="1:3">
      <c r="A2527" s="435" t="s">
        <v>8145</v>
      </c>
      <c r="B2527" s="32" t="s">
        <v>8146</v>
      </c>
      <c r="C2527" t="s">
        <v>3263</v>
      </c>
    </row>
    <row r="2528" ht="15" spans="1:3">
      <c r="A2528" s="435" t="s">
        <v>8147</v>
      </c>
      <c r="B2528" s="32" t="s">
        <v>8148</v>
      </c>
      <c r="C2528" t="s">
        <v>3263</v>
      </c>
    </row>
    <row r="2529" ht="15" spans="1:3">
      <c r="A2529" s="435" t="s">
        <v>8149</v>
      </c>
      <c r="B2529" s="32" t="s">
        <v>8150</v>
      </c>
      <c r="C2529" t="s">
        <v>3263</v>
      </c>
    </row>
    <row r="2530" ht="15" spans="1:3">
      <c r="A2530" s="435" t="s">
        <v>8151</v>
      </c>
      <c r="B2530" s="32" t="s">
        <v>8152</v>
      </c>
      <c r="C2530" t="s">
        <v>13</v>
      </c>
    </row>
    <row r="2531" ht="15" spans="1:3">
      <c r="A2531" s="435" t="s">
        <v>8153</v>
      </c>
      <c r="B2531" s="32" t="s">
        <v>8154</v>
      </c>
      <c r="C2531" t="s">
        <v>3332</v>
      </c>
    </row>
    <row r="2532" ht="15" spans="1:3">
      <c r="A2532" s="435" t="s">
        <v>8155</v>
      </c>
      <c r="B2532" s="32" t="s">
        <v>8156</v>
      </c>
      <c r="C2532" t="s">
        <v>3263</v>
      </c>
    </row>
    <row r="2533" ht="15" spans="1:3">
      <c r="A2533" s="435" t="s">
        <v>8157</v>
      </c>
      <c r="B2533" s="32" t="s">
        <v>8158</v>
      </c>
      <c r="C2533" t="s">
        <v>3263</v>
      </c>
    </row>
    <row r="2534" ht="15" spans="1:3">
      <c r="A2534" s="435" t="s">
        <v>8159</v>
      </c>
      <c r="B2534" s="32" t="s">
        <v>8160</v>
      </c>
      <c r="C2534" t="s">
        <v>3263</v>
      </c>
    </row>
    <row r="2535" ht="15" spans="1:3">
      <c r="A2535" s="435" t="s">
        <v>8161</v>
      </c>
      <c r="B2535" s="32" t="s">
        <v>8162</v>
      </c>
      <c r="C2535" t="s">
        <v>3263</v>
      </c>
    </row>
    <row r="2536" ht="15" spans="1:3">
      <c r="A2536" s="435" t="s">
        <v>8163</v>
      </c>
      <c r="B2536" s="32" t="s">
        <v>7083</v>
      </c>
      <c r="C2536" t="s">
        <v>3263</v>
      </c>
    </row>
    <row r="2537" ht="15" spans="1:3">
      <c r="A2537" s="435" t="s">
        <v>8164</v>
      </c>
      <c r="B2537" s="32" t="s">
        <v>8165</v>
      </c>
      <c r="C2537" t="s">
        <v>3263</v>
      </c>
    </row>
    <row r="2538" ht="15" spans="1:3">
      <c r="A2538" s="435" t="s">
        <v>8166</v>
      </c>
      <c r="B2538" s="32" t="s">
        <v>8167</v>
      </c>
      <c r="C2538" t="s">
        <v>3263</v>
      </c>
    </row>
    <row r="2539" ht="15" spans="1:3">
      <c r="A2539" s="435" t="s">
        <v>8168</v>
      </c>
      <c r="B2539" s="32" t="s">
        <v>8169</v>
      </c>
      <c r="C2539" t="s">
        <v>3263</v>
      </c>
    </row>
    <row r="2540" ht="15" spans="1:3">
      <c r="A2540" s="435" t="s">
        <v>8170</v>
      </c>
      <c r="B2540" s="32" t="s">
        <v>8171</v>
      </c>
      <c r="C2540" t="s">
        <v>3263</v>
      </c>
    </row>
    <row r="2541" ht="15" spans="1:3">
      <c r="A2541" s="435" t="s">
        <v>8172</v>
      </c>
      <c r="B2541" s="32" t="s">
        <v>8173</v>
      </c>
      <c r="C2541" t="s">
        <v>3263</v>
      </c>
    </row>
    <row r="2542" ht="15" spans="1:3">
      <c r="A2542" s="435" t="s">
        <v>8174</v>
      </c>
      <c r="B2542" s="32" t="s">
        <v>8175</v>
      </c>
      <c r="C2542" t="s">
        <v>3332</v>
      </c>
    </row>
    <row r="2543" ht="15" spans="1:3">
      <c r="A2543" s="435" t="s">
        <v>8176</v>
      </c>
      <c r="B2543" s="32" t="s">
        <v>8177</v>
      </c>
      <c r="C2543" t="s">
        <v>3263</v>
      </c>
    </row>
    <row r="2544" ht="15" spans="1:3">
      <c r="A2544" s="435" t="s">
        <v>8178</v>
      </c>
      <c r="B2544" s="32" t="s">
        <v>8179</v>
      </c>
      <c r="C2544" t="s">
        <v>3263</v>
      </c>
    </row>
    <row r="2545" ht="15" spans="1:3">
      <c r="A2545" s="435" t="s">
        <v>8180</v>
      </c>
      <c r="B2545" s="32" t="s">
        <v>8181</v>
      </c>
      <c r="C2545" t="s">
        <v>3263</v>
      </c>
    </row>
    <row r="2546" ht="15" spans="1:3">
      <c r="A2546" s="435" t="s">
        <v>8182</v>
      </c>
      <c r="B2546" s="32" t="s">
        <v>8183</v>
      </c>
      <c r="C2546" t="s">
        <v>3263</v>
      </c>
    </row>
    <row r="2547" ht="15" spans="1:3">
      <c r="A2547" s="435" t="s">
        <v>8184</v>
      </c>
      <c r="B2547" s="32" t="s">
        <v>8185</v>
      </c>
      <c r="C2547" t="s">
        <v>3332</v>
      </c>
    </row>
    <row r="2548" ht="15" spans="1:3">
      <c r="A2548" s="435" t="s">
        <v>8186</v>
      </c>
      <c r="B2548" s="32" t="s">
        <v>8187</v>
      </c>
      <c r="C2548" t="s">
        <v>3263</v>
      </c>
    </row>
    <row r="2549" ht="15" spans="1:3">
      <c r="A2549" s="435" t="s">
        <v>8188</v>
      </c>
      <c r="B2549" s="32" t="s">
        <v>8189</v>
      </c>
      <c r="C2549" t="s">
        <v>3263</v>
      </c>
    </row>
    <row r="2550" ht="15" spans="1:3">
      <c r="A2550" s="435" t="s">
        <v>8190</v>
      </c>
      <c r="B2550" s="32" t="s">
        <v>8191</v>
      </c>
      <c r="C2550" t="s">
        <v>3263</v>
      </c>
    </row>
    <row r="2551" ht="15" spans="1:3">
      <c r="A2551" s="435" t="s">
        <v>8192</v>
      </c>
      <c r="B2551" s="32" t="s">
        <v>8193</v>
      </c>
      <c r="C2551" t="s">
        <v>3263</v>
      </c>
    </row>
    <row r="2552" ht="15" spans="1:3">
      <c r="A2552" s="435" t="s">
        <v>8194</v>
      </c>
      <c r="B2552" s="32" t="s">
        <v>8195</v>
      </c>
      <c r="C2552" t="s">
        <v>3263</v>
      </c>
    </row>
    <row r="2553" ht="15" spans="1:3">
      <c r="A2553" s="435" t="s">
        <v>8196</v>
      </c>
      <c r="B2553" s="32" t="s">
        <v>8197</v>
      </c>
      <c r="C2553" t="s">
        <v>3263</v>
      </c>
    </row>
    <row r="2554" ht="15" spans="1:3">
      <c r="A2554" s="435" t="s">
        <v>8198</v>
      </c>
      <c r="B2554" s="32" t="s">
        <v>8199</v>
      </c>
      <c r="C2554" t="s">
        <v>3263</v>
      </c>
    </row>
    <row r="2555" ht="15" spans="1:3">
      <c r="A2555" s="435" t="s">
        <v>8200</v>
      </c>
      <c r="B2555" s="32" t="s">
        <v>8201</v>
      </c>
      <c r="C2555" t="s">
        <v>3263</v>
      </c>
    </row>
    <row r="2556" ht="15" spans="1:3">
      <c r="A2556" s="435" t="s">
        <v>8202</v>
      </c>
      <c r="B2556" s="32" t="s">
        <v>8203</v>
      </c>
      <c r="C2556" t="s">
        <v>3263</v>
      </c>
    </row>
    <row r="2557" ht="15" spans="1:3">
      <c r="A2557" s="435" t="s">
        <v>8204</v>
      </c>
      <c r="B2557" s="32" t="s">
        <v>8205</v>
      </c>
      <c r="C2557" t="s">
        <v>3263</v>
      </c>
    </row>
    <row r="2558" ht="15" spans="1:3">
      <c r="A2558" s="435" t="s">
        <v>8206</v>
      </c>
      <c r="B2558" s="32" t="s">
        <v>8207</v>
      </c>
      <c r="C2558" t="s">
        <v>3263</v>
      </c>
    </row>
    <row r="2559" ht="15" spans="1:3">
      <c r="A2559" s="435" t="s">
        <v>8208</v>
      </c>
      <c r="B2559" s="32" t="s">
        <v>8209</v>
      </c>
      <c r="C2559" t="s">
        <v>3263</v>
      </c>
    </row>
    <row r="2560" ht="15" spans="1:3">
      <c r="A2560" s="435" t="s">
        <v>8210</v>
      </c>
      <c r="B2560" s="32" t="s">
        <v>8211</v>
      </c>
      <c r="C2560" t="s">
        <v>3263</v>
      </c>
    </row>
    <row r="2561" ht="15" spans="1:3">
      <c r="A2561" s="435" t="s">
        <v>8212</v>
      </c>
      <c r="B2561" s="32" t="s">
        <v>8213</v>
      </c>
      <c r="C2561" t="s">
        <v>3263</v>
      </c>
    </row>
    <row r="2562" ht="15" spans="1:3">
      <c r="A2562" s="435" t="s">
        <v>8214</v>
      </c>
      <c r="B2562" s="32" t="s">
        <v>8215</v>
      </c>
      <c r="C2562" t="s">
        <v>3332</v>
      </c>
    </row>
    <row r="2563" ht="15" spans="1:3">
      <c r="A2563" s="435" t="s">
        <v>8216</v>
      </c>
      <c r="B2563" s="32" t="s">
        <v>8217</v>
      </c>
      <c r="C2563" t="s">
        <v>3263</v>
      </c>
    </row>
    <row r="2564" ht="15" spans="1:3">
      <c r="A2564" s="435" t="s">
        <v>8218</v>
      </c>
      <c r="B2564" s="32" t="s">
        <v>8219</v>
      </c>
      <c r="C2564" t="s">
        <v>3263</v>
      </c>
    </row>
    <row r="2565" ht="15" spans="1:3">
      <c r="A2565" s="435" t="s">
        <v>8220</v>
      </c>
      <c r="B2565" s="32" t="s">
        <v>8221</v>
      </c>
      <c r="C2565" t="s">
        <v>3263</v>
      </c>
    </row>
    <row r="2566" ht="15" spans="1:3">
      <c r="A2566" s="435" t="s">
        <v>8222</v>
      </c>
      <c r="B2566" s="32" t="s">
        <v>8223</v>
      </c>
      <c r="C2566" t="s">
        <v>3263</v>
      </c>
    </row>
    <row r="2567" ht="15" spans="1:3">
      <c r="A2567" s="435" t="s">
        <v>8224</v>
      </c>
      <c r="B2567" s="32" t="s">
        <v>8225</v>
      </c>
      <c r="C2567" t="s">
        <v>3263</v>
      </c>
    </row>
    <row r="2568" ht="15" spans="1:3">
      <c r="A2568" s="435" t="s">
        <v>8226</v>
      </c>
      <c r="B2568" s="32" t="s">
        <v>8227</v>
      </c>
      <c r="C2568" t="s">
        <v>3263</v>
      </c>
    </row>
    <row r="2569" ht="15" spans="1:3">
      <c r="A2569" s="435" t="s">
        <v>8228</v>
      </c>
      <c r="B2569" s="32" t="s">
        <v>8229</v>
      </c>
      <c r="C2569" t="s">
        <v>3332</v>
      </c>
    </row>
    <row r="2570" ht="15" spans="1:3">
      <c r="A2570" s="435" t="s">
        <v>8230</v>
      </c>
      <c r="B2570" s="32" t="s">
        <v>8231</v>
      </c>
      <c r="C2570" t="s">
        <v>3263</v>
      </c>
    </row>
    <row r="2571" ht="15" spans="1:3">
      <c r="A2571" s="435" t="s">
        <v>8232</v>
      </c>
      <c r="B2571" s="32" t="s">
        <v>8233</v>
      </c>
      <c r="C2571" t="s">
        <v>3263</v>
      </c>
    </row>
    <row r="2572" ht="15" spans="1:3">
      <c r="A2572" s="435" t="s">
        <v>8234</v>
      </c>
      <c r="B2572" s="32" t="s">
        <v>8235</v>
      </c>
      <c r="C2572" t="s">
        <v>3263</v>
      </c>
    </row>
    <row r="2573" ht="15" spans="1:3">
      <c r="A2573" s="435" t="s">
        <v>8236</v>
      </c>
      <c r="B2573" s="32" t="s">
        <v>8237</v>
      </c>
      <c r="C2573" t="s">
        <v>3263</v>
      </c>
    </row>
    <row r="2574" ht="15" spans="1:3">
      <c r="A2574" s="435" t="s">
        <v>8238</v>
      </c>
      <c r="B2574" s="32" t="s">
        <v>8239</v>
      </c>
      <c r="C2574" t="s">
        <v>3263</v>
      </c>
    </row>
    <row r="2575" ht="15" spans="1:3">
      <c r="A2575" s="435" t="s">
        <v>8240</v>
      </c>
      <c r="B2575" s="32" t="s">
        <v>8241</v>
      </c>
      <c r="C2575" t="s">
        <v>3263</v>
      </c>
    </row>
    <row r="2576" ht="15" spans="1:3">
      <c r="A2576" s="435" t="s">
        <v>8242</v>
      </c>
      <c r="B2576" s="32" t="s">
        <v>8243</v>
      </c>
      <c r="C2576" t="s">
        <v>3263</v>
      </c>
    </row>
    <row r="2577" ht="15" spans="1:3">
      <c r="A2577" s="435" t="s">
        <v>8244</v>
      </c>
      <c r="B2577" s="32" t="s">
        <v>8245</v>
      </c>
      <c r="C2577" t="s">
        <v>3263</v>
      </c>
    </row>
    <row r="2578" ht="15" spans="1:3">
      <c r="A2578" s="435" t="s">
        <v>8246</v>
      </c>
      <c r="B2578" s="32" t="s">
        <v>8247</v>
      </c>
      <c r="C2578" t="s">
        <v>3332</v>
      </c>
    </row>
    <row r="2579" ht="15" spans="1:3">
      <c r="A2579" s="435" t="s">
        <v>8248</v>
      </c>
      <c r="B2579" s="32" t="s">
        <v>8249</v>
      </c>
      <c r="C2579" t="s">
        <v>3263</v>
      </c>
    </row>
    <row r="2580" ht="15" spans="1:3">
      <c r="A2580" s="435" t="s">
        <v>8250</v>
      </c>
      <c r="B2580" s="32" t="s">
        <v>8251</v>
      </c>
      <c r="C2580" t="s">
        <v>3263</v>
      </c>
    </row>
    <row r="2581" ht="15" spans="1:3">
      <c r="A2581" s="435" t="s">
        <v>8252</v>
      </c>
      <c r="B2581" s="32" t="s">
        <v>8253</v>
      </c>
      <c r="C2581" t="s">
        <v>3263</v>
      </c>
    </row>
    <row r="2582" ht="15" spans="1:3">
      <c r="A2582" s="435" t="s">
        <v>8254</v>
      </c>
      <c r="B2582" s="32" t="s">
        <v>8255</v>
      </c>
      <c r="C2582" t="s">
        <v>3263</v>
      </c>
    </row>
    <row r="2583" ht="15" spans="1:3">
      <c r="A2583" s="435" t="s">
        <v>8256</v>
      </c>
      <c r="B2583" s="32" t="s">
        <v>8257</v>
      </c>
      <c r="C2583" t="s">
        <v>3263</v>
      </c>
    </row>
    <row r="2584" ht="15" spans="1:3">
      <c r="A2584" s="435" t="s">
        <v>8258</v>
      </c>
      <c r="B2584" s="32" t="s">
        <v>8259</v>
      </c>
      <c r="C2584" t="s">
        <v>3263</v>
      </c>
    </row>
    <row r="2585" ht="15" spans="1:3">
      <c r="A2585" s="435" t="s">
        <v>8260</v>
      </c>
      <c r="B2585" s="32" t="s">
        <v>8261</v>
      </c>
      <c r="C2585" t="s">
        <v>3263</v>
      </c>
    </row>
    <row r="2586" ht="15" spans="1:3">
      <c r="A2586" s="435" t="s">
        <v>8262</v>
      </c>
      <c r="B2586" s="32" t="s">
        <v>8263</v>
      </c>
      <c r="C2586" t="s">
        <v>3263</v>
      </c>
    </row>
    <row r="2587" ht="15" spans="1:3">
      <c r="A2587" s="435" t="s">
        <v>8264</v>
      </c>
      <c r="B2587" s="32" t="s">
        <v>8265</v>
      </c>
      <c r="C2587" t="s">
        <v>3263</v>
      </c>
    </row>
    <row r="2588" ht="15" spans="1:3">
      <c r="A2588" s="435" t="s">
        <v>8266</v>
      </c>
      <c r="B2588" s="32" t="s">
        <v>8267</v>
      </c>
      <c r="C2588" t="s">
        <v>3263</v>
      </c>
    </row>
    <row r="2589" ht="15" spans="1:3">
      <c r="A2589" s="435" t="s">
        <v>8268</v>
      </c>
      <c r="B2589" s="32" t="s">
        <v>8269</v>
      </c>
      <c r="C2589" t="s">
        <v>3332</v>
      </c>
    </row>
    <row r="2590" ht="15" spans="1:3">
      <c r="A2590" s="435" t="s">
        <v>8270</v>
      </c>
      <c r="B2590" s="32" t="s">
        <v>8271</v>
      </c>
      <c r="C2590" t="s">
        <v>3263</v>
      </c>
    </row>
    <row r="2591" ht="15" spans="1:3">
      <c r="A2591" s="435" t="s">
        <v>8272</v>
      </c>
      <c r="B2591" s="32" t="s">
        <v>8273</v>
      </c>
      <c r="C2591" t="s">
        <v>3263</v>
      </c>
    </row>
    <row r="2592" ht="15" spans="1:3">
      <c r="A2592" s="435" t="s">
        <v>8274</v>
      </c>
      <c r="B2592" s="32" t="s">
        <v>8275</v>
      </c>
      <c r="C2592" t="s">
        <v>3263</v>
      </c>
    </row>
    <row r="2593" ht="15" spans="1:3">
      <c r="A2593" s="435" t="s">
        <v>8276</v>
      </c>
      <c r="B2593" s="32" t="s">
        <v>8277</v>
      </c>
      <c r="C2593" t="s">
        <v>3263</v>
      </c>
    </row>
    <row r="2594" ht="15" spans="1:3">
      <c r="A2594" s="435" t="s">
        <v>8278</v>
      </c>
      <c r="B2594" s="32" t="s">
        <v>8279</v>
      </c>
      <c r="C2594" t="s">
        <v>3263</v>
      </c>
    </row>
    <row r="2595" ht="15" spans="1:3">
      <c r="A2595" s="435" t="s">
        <v>8280</v>
      </c>
      <c r="B2595" s="32" t="s">
        <v>8281</v>
      </c>
      <c r="C2595" t="s">
        <v>3263</v>
      </c>
    </row>
    <row r="2596" ht="15" spans="1:3">
      <c r="A2596" s="435" t="s">
        <v>8282</v>
      </c>
      <c r="B2596" s="32" t="s">
        <v>8283</v>
      </c>
      <c r="C2596" t="s">
        <v>3263</v>
      </c>
    </row>
    <row r="2597" ht="15" spans="1:3">
      <c r="A2597" s="435" t="s">
        <v>8284</v>
      </c>
      <c r="B2597" s="32" t="s">
        <v>8285</v>
      </c>
      <c r="C2597" t="s">
        <v>3263</v>
      </c>
    </row>
    <row r="2598" ht="15" spans="1:3">
      <c r="A2598" s="435" t="s">
        <v>8286</v>
      </c>
      <c r="B2598" s="32" t="s">
        <v>8287</v>
      </c>
      <c r="C2598" t="s">
        <v>3332</v>
      </c>
    </row>
    <row r="2599" ht="15" spans="1:3">
      <c r="A2599" s="435" t="s">
        <v>8288</v>
      </c>
      <c r="B2599" s="32" t="s">
        <v>8289</v>
      </c>
      <c r="C2599" t="s">
        <v>3263</v>
      </c>
    </row>
    <row r="2600" ht="15" spans="1:3">
      <c r="A2600" s="435" t="s">
        <v>8290</v>
      </c>
      <c r="B2600" s="32" t="s">
        <v>8291</v>
      </c>
      <c r="C2600" t="s">
        <v>3263</v>
      </c>
    </row>
    <row r="2601" ht="15" spans="1:3">
      <c r="A2601" s="435" t="s">
        <v>8292</v>
      </c>
      <c r="B2601" s="32" t="s">
        <v>8293</v>
      </c>
      <c r="C2601" t="s">
        <v>3263</v>
      </c>
    </row>
    <row r="2602" ht="15" spans="1:3">
      <c r="A2602" s="435" t="s">
        <v>8294</v>
      </c>
      <c r="B2602" s="32" t="s">
        <v>8295</v>
      </c>
      <c r="C2602" t="s">
        <v>3263</v>
      </c>
    </row>
    <row r="2603" ht="15" spans="1:3">
      <c r="A2603" s="435" t="s">
        <v>8296</v>
      </c>
      <c r="B2603" s="32" t="s">
        <v>8297</v>
      </c>
      <c r="C2603" t="s">
        <v>3263</v>
      </c>
    </row>
    <row r="2604" ht="15" spans="1:3">
      <c r="A2604" s="435" t="s">
        <v>8298</v>
      </c>
      <c r="B2604" s="32" t="s">
        <v>8299</v>
      </c>
      <c r="C2604" t="s">
        <v>3263</v>
      </c>
    </row>
    <row r="2605" ht="15" spans="1:3">
      <c r="A2605" s="435" t="s">
        <v>8300</v>
      </c>
      <c r="B2605" s="32" t="s">
        <v>8301</v>
      </c>
      <c r="C2605" t="s">
        <v>3263</v>
      </c>
    </row>
    <row r="2606" ht="15" spans="1:3">
      <c r="A2606" s="435" t="s">
        <v>8302</v>
      </c>
      <c r="B2606" s="32" t="s">
        <v>8303</v>
      </c>
      <c r="C2606" t="s">
        <v>3263</v>
      </c>
    </row>
    <row r="2607" ht="15" spans="1:3">
      <c r="A2607" s="435" t="s">
        <v>8304</v>
      </c>
      <c r="B2607" s="32" t="s">
        <v>8305</v>
      </c>
      <c r="C2607" t="s">
        <v>3263</v>
      </c>
    </row>
    <row r="2608" ht="15" spans="1:3">
      <c r="A2608" s="435" t="s">
        <v>8306</v>
      </c>
      <c r="B2608" s="32" t="s">
        <v>8307</v>
      </c>
      <c r="C2608" t="s">
        <v>3263</v>
      </c>
    </row>
    <row r="2609" ht="15" spans="1:3">
      <c r="A2609" s="435" t="s">
        <v>8308</v>
      </c>
      <c r="B2609" s="32" t="s">
        <v>8309</v>
      </c>
      <c r="C2609" t="s">
        <v>3263</v>
      </c>
    </row>
    <row r="2610" ht="15" spans="1:3">
      <c r="A2610" s="435" t="s">
        <v>8310</v>
      </c>
      <c r="B2610" s="32" t="s">
        <v>8311</v>
      </c>
      <c r="C2610" t="s">
        <v>3263</v>
      </c>
    </row>
    <row r="2611" ht="15" spans="1:3">
      <c r="A2611" s="435" t="s">
        <v>8312</v>
      </c>
      <c r="B2611" s="32" t="s">
        <v>8313</v>
      </c>
      <c r="C2611" t="s">
        <v>3263</v>
      </c>
    </row>
    <row r="2612" ht="15" spans="1:3">
      <c r="A2612" s="435" t="s">
        <v>8314</v>
      </c>
      <c r="B2612" s="32" t="s">
        <v>8315</v>
      </c>
      <c r="C2612" t="s">
        <v>3263</v>
      </c>
    </row>
    <row r="2613" ht="15" spans="1:3">
      <c r="A2613" s="435" t="s">
        <v>8316</v>
      </c>
      <c r="B2613" s="32" t="s">
        <v>8317</v>
      </c>
      <c r="C2613" t="s">
        <v>3263</v>
      </c>
    </row>
    <row r="2614" ht="15" spans="1:3">
      <c r="A2614" s="435" t="s">
        <v>8318</v>
      </c>
      <c r="B2614" s="32" t="s">
        <v>8319</v>
      </c>
      <c r="C2614" t="s">
        <v>3263</v>
      </c>
    </row>
    <row r="2615" ht="15" spans="1:3">
      <c r="A2615" s="435" t="s">
        <v>8320</v>
      </c>
      <c r="B2615" s="32" t="s">
        <v>8321</v>
      </c>
      <c r="C2615" t="s">
        <v>3332</v>
      </c>
    </row>
    <row r="2616" ht="15" spans="1:3">
      <c r="A2616" s="435" t="s">
        <v>8322</v>
      </c>
      <c r="B2616" s="32" t="s">
        <v>8323</v>
      </c>
      <c r="C2616" t="s">
        <v>3263</v>
      </c>
    </row>
    <row r="2617" ht="15" spans="1:3">
      <c r="A2617" s="435" t="s">
        <v>8324</v>
      </c>
      <c r="B2617" s="32" t="s">
        <v>8325</v>
      </c>
      <c r="C2617" t="s">
        <v>3263</v>
      </c>
    </row>
    <row r="2618" ht="15" spans="1:3">
      <c r="A2618" s="435" t="s">
        <v>8326</v>
      </c>
      <c r="B2618" s="32" t="s">
        <v>8327</v>
      </c>
      <c r="C2618" t="s">
        <v>3263</v>
      </c>
    </row>
    <row r="2619" ht="15" spans="1:3">
      <c r="A2619" s="435" t="s">
        <v>8328</v>
      </c>
      <c r="B2619" s="32" t="s">
        <v>8329</v>
      </c>
      <c r="C2619" t="s">
        <v>3263</v>
      </c>
    </row>
    <row r="2620" ht="15" spans="1:3">
      <c r="A2620" s="435" t="s">
        <v>8330</v>
      </c>
      <c r="B2620" s="32" t="s">
        <v>8331</v>
      </c>
      <c r="C2620" t="s">
        <v>3263</v>
      </c>
    </row>
    <row r="2621" ht="15" spans="1:3">
      <c r="A2621" s="435" t="s">
        <v>8332</v>
      </c>
      <c r="B2621" s="32" t="s">
        <v>8333</v>
      </c>
      <c r="C2621" t="s">
        <v>3263</v>
      </c>
    </row>
    <row r="2622" ht="15" spans="1:3">
      <c r="A2622" s="435" t="s">
        <v>8334</v>
      </c>
      <c r="B2622" s="32" t="s">
        <v>8335</v>
      </c>
      <c r="C2622" t="s">
        <v>3263</v>
      </c>
    </row>
    <row r="2623" ht="15" spans="1:3">
      <c r="A2623" s="435" t="s">
        <v>8336</v>
      </c>
      <c r="B2623" s="32" t="s">
        <v>8337</v>
      </c>
      <c r="C2623" t="s">
        <v>3263</v>
      </c>
    </row>
    <row r="2624" ht="15" spans="1:3">
      <c r="A2624" s="435" t="s">
        <v>8338</v>
      </c>
      <c r="B2624" s="32" t="s">
        <v>8339</v>
      </c>
      <c r="C2624" t="s">
        <v>3263</v>
      </c>
    </row>
    <row r="2625" ht="15" spans="1:3">
      <c r="A2625" s="435" t="s">
        <v>8340</v>
      </c>
      <c r="B2625" s="32" t="s">
        <v>8341</v>
      </c>
      <c r="C2625" t="s">
        <v>3263</v>
      </c>
    </row>
    <row r="2626" ht="15" spans="1:3">
      <c r="A2626" s="435" t="s">
        <v>8342</v>
      </c>
      <c r="B2626" s="32" t="s">
        <v>8343</v>
      </c>
      <c r="C2626" t="s">
        <v>3263</v>
      </c>
    </row>
    <row r="2627" ht="15" spans="1:3">
      <c r="A2627" s="435" t="s">
        <v>8344</v>
      </c>
      <c r="B2627" s="32" t="s">
        <v>8345</v>
      </c>
      <c r="C2627" t="s">
        <v>3263</v>
      </c>
    </row>
    <row r="2628" ht="15" spans="1:3">
      <c r="A2628" s="435" t="s">
        <v>8346</v>
      </c>
      <c r="B2628" s="32" t="s">
        <v>8347</v>
      </c>
      <c r="C2628" t="s">
        <v>13</v>
      </c>
    </row>
    <row r="2629" ht="15" spans="1:3">
      <c r="A2629" s="435" t="s">
        <v>8348</v>
      </c>
      <c r="B2629" s="32" t="s">
        <v>8349</v>
      </c>
      <c r="C2629" t="s">
        <v>3332</v>
      </c>
    </row>
    <row r="2630" ht="15" spans="1:3">
      <c r="A2630" s="435" t="s">
        <v>8350</v>
      </c>
      <c r="B2630" s="32" t="s">
        <v>8351</v>
      </c>
      <c r="C2630" t="s">
        <v>3263</v>
      </c>
    </row>
    <row r="2631" ht="15" spans="1:3">
      <c r="A2631" s="435" t="s">
        <v>8352</v>
      </c>
      <c r="B2631" s="32" t="s">
        <v>8353</v>
      </c>
      <c r="C2631" t="s">
        <v>3263</v>
      </c>
    </row>
    <row r="2632" ht="15" spans="1:3">
      <c r="A2632" s="435" t="s">
        <v>8354</v>
      </c>
      <c r="B2632" s="32" t="s">
        <v>8355</v>
      </c>
      <c r="C2632" t="s">
        <v>3263</v>
      </c>
    </row>
    <row r="2633" ht="15" spans="1:3">
      <c r="A2633" s="435" t="s">
        <v>8356</v>
      </c>
      <c r="B2633" s="32" t="s">
        <v>8357</v>
      </c>
      <c r="C2633" t="s">
        <v>3263</v>
      </c>
    </row>
    <row r="2634" ht="15" spans="1:3">
      <c r="A2634" s="435" t="s">
        <v>8358</v>
      </c>
      <c r="B2634" s="32" t="s">
        <v>8359</v>
      </c>
      <c r="C2634" t="s">
        <v>3263</v>
      </c>
    </row>
    <row r="2635" ht="15" spans="1:3">
      <c r="A2635" s="435" t="s">
        <v>8360</v>
      </c>
      <c r="B2635" s="32" t="s">
        <v>8361</v>
      </c>
      <c r="C2635" t="s">
        <v>3263</v>
      </c>
    </row>
    <row r="2636" ht="15" spans="1:3">
      <c r="A2636" s="435" t="s">
        <v>8362</v>
      </c>
      <c r="B2636" s="32" t="s">
        <v>8363</v>
      </c>
      <c r="C2636" t="s">
        <v>3263</v>
      </c>
    </row>
    <row r="2637" ht="15" spans="1:3">
      <c r="A2637" s="435" t="s">
        <v>8364</v>
      </c>
      <c r="B2637" s="32" t="s">
        <v>8365</v>
      </c>
      <c r="C2637" t="s">
        <v>3263</v>
      </c>
    </row>
    <row r="2638" ht="15" spans="1:3">
      <c r="A2638" s="435" t="s">
        <v>8366</v>
      </c>
      <c r="B2638" s="32" t="s">
        <v>8367</v>
      </c>
      <c r="C2638" t="s">
        <v>3263</v>
      </c>
    </row>
    <row r="2639" ht="15" spans="1:3">
      <c r="A2639" s="435" t="s">
        <v>8368</v>
      </c>
      <c r="B2639" s="32" t="s">
        <v>8369</v>
      </c>
      <c r="C2639" t="s">
        <v>3263</v>
      </c>
    </row>
    <row r="2640" ht="15" spans="1:3">
      <c r="A2640" s="435" t="s">
        <v>8370</v>
      </c>
      <c r="B2640" s="32" t="s">
        <v>8371</v>
      </c>
      <c r="C2640" t="s">
        <v>3263</v>
      </c>
    </row>
    <row r="2641" ht="15" spans="1:3">
      <c r="A2641" s="435" t="s">
        <v>8372</v>
      </c>
      <c r="B2641" s="32" t="s">
        <v>8373</v>
      </c>
      <c r="C2641" t="s">
        <v>3263</v>
      </c>
    </row>
    <row r="2642" ht="15" spans="1:3">
      <c r="A2642" s="435" t="s">
        <v>8374</v>
      </c>
      <c r="B2642" s="32" t="s">
        <v>8375</v>
      </c>
      <c r="C2642" t="s">
        <v>3263</v>
      </c>
    </row>
    <row r="2643" ht="15" spans="1:3">
      <c r="A2643" s="435" t="s">
        <v>8376</v>
      </c>
      <c r="B2643" s="32" t="s">
        <v>8377</v>
      </c>
      <c r="C2643" t="s">
        <v>3263</v>
      </c>
    </row>
    <row r="2644" ht="15" spans="1:3">
      <c r="A2644" s="435" t="s">
        <v>8378</v>
      </c>
      <c r="B2644" s="32" t="s">
        <v>8379</v>
      </c>
      <c r="C2644" t="s">
        <v>3332</v>
      </c>
    </row>
    <row r="2645" ht="15" spans="1:3">
      <c r="A2645" s="435" t="s">
        <v>8380</v>
      </c>
      <c r="B2645" s="32" t="s">
        <v>8381</v>
      </c>
      <c r="C2645" t="s">
        <v>3263</v>
      </c>
    </row>
    <row r="2646" ht="15" spans="1:3">
      <c r="A2646" s="435" t="s">
        <v>8382</v>
      </c>
      <c r="B2646" s="32" t="s">
        <v>8383</v>
      </c>
      <c r="C2646" t="s">
        <v>3263</v>
      </c>
    </row>
    <row r="2647" ht="15" spans="1:3">
      <c r="A2647" s="435" t="s">
        <v>8384</v>
      </c>
      <c r="B2647" s="32" t="s">
        <v>8385</v>
      </c>
      <c r="C2647" t="s">
        <v>3263</v>
      </c>
    </row>
    <row r="2648" ht="15" spans="1:3">
      <c r="A2648" s="435" t="s">
        <v>8386</v>
      </c>
      <c r="B2648" s="32" t="s">
        <v>8387</v>
      </c>
      <c r="C2648" t="s">
        <v>3263</v>
      </c>
    </row>
    <row r="2649" ht="15" spans="1:3">
      <c r="A2649" s="435" t="s">
        <v>8388</v>
      </c>
      <c r="B2649" s="32" t="s">
        <v>8389</v>
      </c>
      <c r="C2649" t="s">
        <v>3263</v>
      </c>
    </row>
    <row r="2650" ht="15" spans="1:3">
      <c r="A2650" s="435" t="s">
        <v>8390</v>
      </c>
      <c r="B2650" s="32" t="s">
        <v>8391</v>
      </c>
      <c r="C2650" t="s">
        <v>3263</v>
      </c>
    </row>
    <row r="2651" ht="15" spans="1:3">
      <c r="A2651" s="435" t="s">
        <v>8392</v>
      </c>
      <c r="B2651" s="32" t="s">
        <v>8393</v>
      </c>
      <c r="C2651" t="s">
        <v>3263</v>
      </c>
    </row>
    <row r="2652" ht="15" spans="1:3">
      <c r="A2652" s="435" t="s">
        <v>8394</v>
      </c>
      <c r="B2652" s="32" t="s">
        <v>8395</v>
      </c>
      <c r="C2652" t="s">
        <v>3263</v>
      </c>
    </row>
    <row r="2653" ht="15" spans="1:3">
      <c r="A2653" s="435" t="s">
        <v>8396</v>
      </c>
      <c r="B2653" s="32" t="s">
        <v>8397</v>
      </c>
      <c r="C2653" t="s">
        <v>3263</v>
      </c>
    </row>
    <row r="2654" ht="15" spans="1:3">
      <c r="A2654" s="435" t="s">
        <v>8398</v>
      </c>
      <c r="B2654" s="32" t="s">
        <v>8399</v>
      </c>
      <c r="C2654" t="s">
        <v>3332</v>
      </c>
    </row>
    <row r="2655" ht="15" spans="1:3">
      <c r="A2655" s="435" t="s">
        <v>8400</v>
      </c>
      <c r="B2655" s="32" t="s">
        <v>8401</v>
      </c>
      <c r="C2655" t="s">
        <v>3263</v>
      </c>
    </row>
    <row r="2656" ht="15" spans="1:3">
      <c r="A2656" s="435" t="s">
        <v>8402</v>
      </c>
      <c r="B2656" s="32" t="s">
        <v>8403</v>
      </c>
      <c r="C2656" t="s">
        <v>3263</v>
      </c>
    </row>
    <row r="2657" ht="15" spans="1:3">
      <c r="A2657" s="435" t="s">
        <v>8404</v>
      </c>
      <c r="B2657" s="32" t="s">
        <v>8405</v>
      </c>
      <c r="C2657" t="s">
        <v>3263</v>
      </c>
    </row>
    <row r="2658" ht="15" spans="1:3">
      <c r="A2658" s="435" t="s">
        <v>8406</v>
      </c>
      <c r="B2658" s="32" t="s">
        <v>8407</v>
      </c>
      <c r="C2658" t="s">
        <v>3263</v>
      </c>
    </row>
    <row r="2659" ht="15" spans="1:3">
      <c r="A2659" s="435" t="s">
        <v>8408</v>
      </c>
      <c r="B2659" s="32" t="s">
        <v>8409</v>
      </c>
      <c r="C2659" t="s">
        <v>3263</v>
      </c>
    </row>
    <row r="2660" ht="15" spans="1:3">
      <c r="A2660" s="435" t="s">
        <v>8410</v>
      </c>
      <c r="B2660" s="32" t="s">
        <v>8411</v>
      </c>
      <c r="C2660" t="s">
        <v>3263</v>
      </c>
    </row>
    <row r="2661" ht="15" spans="1:3">
      <c r="A2661" s="435" t="s">
        <v>8412</v>
      </c>
      <c r="B2661" s="32" t="s">
        <v>8413</v>
      </c>
      <c r="C2661" t="s">
        <v>3263</v>
      </c>
    </row>
    <row r="2662" ht="15" spans="1:3">
      <c r="A2662" s="435" t="s">
        <v>8414</v>
      </c>
      <c r="B2662" s="32" t="s">
        <v>8415</v>
      </c>
      <c r="C2662" t="s">
        <v>3263</v>
      </c>
    </row>
    <row r="2663" ht="15" spans="1:3">
      <c r="A2663" s="435" t="s">
        <v>8416</v>
      </c>
      <c r="B2663" s="32" t="s">
        <v>8417</v>
      </c>
      <c r="C2663" t="s">
        <v>3263</v>
      </c>
    </row>
    <row r="2664" ht="15" spans="1:3">
      <c r="A2664" s="435" t="s">
        <v>8418</v>
      </c>
      <c r="B2664" s="32" t="s">
        <v>8419</v>
      </c>
      <c r="C2664" t="s">
        <v>3332</v>
      </c>
    </row>
    <row r="2665" ht="15" spans="1:3">
      <c r="A2665" s="435" t="s">
        <v>8420</v>
      </c>
      <c r="B2665" s="32" t="s">
        <v>8421</v>
      </c>
      <c r="C2665" t="s">
        <v>3263</v>
      </c>
    </row>
    <row r="2666" ht="15" spans="1:3">
      <c r="A2666" s="435" t="s">
        <v>8422</v>
      </c>
      <c r="B2666" s="32" t="s">
        <v>8423</v>
      </c>
      <c r="C2666" t="s">
        <v>3263</v>
      </c>
    </row>
    <row r="2667" ht="15" spans="1:3">
      <c r="A2667" s="435" t="s">
        <v>8424</v>
      </c>
      <c r="B2667" s="32" t="s">
        <v>8425</v>
      </c>
      <c r="C2667" t="s">
        <v>3263</v>
      </c>
    </row>
    <row r="2668" ht="15" spans="1:3">
      <c r="A2668" s="435" t="s">
        <v>8426</v>
      </c>
      <c r="B2668" s="32" t="s">
        <v>8427</v>
      </c>
      <c r="C2668" t="s">
        <v>3263</v>
      </c>
    </row>
    <row r="2669" ht="15" spans="1:3">
      <c r="A2669" s="435" t="s">
        <v>8428</v>
      </c>
      <c r="B2669" s="32" t="s">
        <v>8429</v>
      </c>
      <c r="C2669" t="s">
        <v>3263</v>
      </c>
    </row>
    <row r="2670" ht="15" spans="1:3">
      <c r="A2670" s="435" t="s">
        <v>8430</v>
      </c>
      <c r="B2670" s="32" t="s">
        <v>8431</v>
      </c>
      <c r="C2670" t="s">
        <v>3332</v>
      </c>
    </row>
    <row r="2671" ht="15" spans="1:3">
      <c r="A2671" s="435" t="s">
        <v>8432</v>
      </c>
      <c r="B2671" s="32" t="s">
        <v>8433</v>
      </c>
      <c r="C2671" t="s">
        <v>3263</v>
      </c>
    </row>
    <row r="2672" ht="15" spans="1:3">
      <c r="A2672" s="435" t="s">
        <v>8434</v>
      </c>
      <c r="B2672" s="32" t="s">
        <v>8435</v>
      </c>
      <c r="C2672" t="s">
        <v>3263</v>
      </c>
    </row>
    <row r="2673" ht="15" spans="1:3">
      <c r="A2673" s="435" t="s">
        <v>8436</v>
      </c>
      <c r="B2673" s="32" t="s">
        <v>8437</v>
      </c>
      <c r="C2673" t="s">
        <v>3263</v>
      </c>
    </row>
    <row r="2674" ht="15" spans="1:3">
      <c r="A2674" s="435" t="s">
        <v>8438</v>
      </c>
      <c r="B2674" s="32" t="s">
        <v>8439</v>
      </c>
      <c r="C2674" t="s">
        <v>3263</v>
      </c>
    </row>
    <row r="2675" ht="15" spans="1:3">
      <c r="A2675" s="435" t="s">
        <v>8440</v>
      </c>
      <c r="B2675" s="32" t="s">
        <v>8441</v>
      </c>
      <c r="C2675" t="s">
        <v>3263</v>
      </c>
    </row>
    <row r="2676" ht="15" spans="1:3">
      <c r="A2676" s="435" t="s">
        <v>8442</v>
      </c>
      <c r="B2676" s="32" t="s">
        <v>8443</v>
      </c>
      <c r="C2676" t="s">
        <v>3263</v>
      </c>
    </row>
    <row r="2677" ht="15" spans="1:3">
      <c r="A2677" s="435" t="s">
        <v>8444</v>
      </c>
      <c r="B2677" s="32" t="s">
        <v>8445</v>
      </c>
      <c r="C2677" t="s">
        <v>3263</v>
      </c>
    </row>
    <row r="2678" ht="15" spans="1:3">
      <c r="A2678" s="435" t="s">
        <v>8446</v>
      </c>
      <c r="B2678" s="32" t="s">
        <v>8447</v>
      </c>
      <c r="C2678" t="s">
        <v>3263</v>
      </c>
    </row>
    <row r="2679" ht="15" spans="1:3">
      <c r="A2679" s="435" t="s">
        <v>8448</v>
      </c>
      <c r="B2679" s="32" t="s">
        <v>8449</v>
      </c>
      <c r="C2679" t="s">
        <v>3263</v>
      </c>
    </row>
    <row r="2680" ht="15" spans="1:3">
      <c r="A2680" s="435" t="s">
        <v>8450</v>
      </c>
      <c r="B2680" s="32" t="s">
        <v>8451</v>
      </c>
      <c r="C2680" t="s">
        <v>3263</v>
      </c>
    </row>
    <row r="2681" ht="15" spans="1:3">
      <c r="A2681" s="435" t="s">
        <v>8452</v>
      </c>
      <c r="B2681" s="32" t="s">
        <v>8453</v>
      </c>
      <c r="C2681" t="s">
        <v>3263</v>
      </c>
    </row>
    <row r="2682" ht="15" spans="1:3">
      <c r="A2682" s="435" t="s">
        <v>8454</v>
      </c>
      <c r="B2682" s="32" t="s">
        <v>8455</v>
      </c>
      <c r="C2682" t="s">
        <v>3332</v>
      </c>
    </row>
    <row r="2683" ht="15" spans="1:3">
      <c r="A2683" s="435" t="s">
        <v>8456</v>
      </c>
      <c r="B2683" s="32" t="s">
        <v>8457</v>
      </c>
      <c r="C2683" t="s">
        <v>3263</v>
      </c>
    </row>
    <row r="2684" ht="15" spans="1:3">
      <c r="A2684" s="435" t="s">
        <v>8458</v>
      </c>
      <c r="B2684" s="32" t="s">
        <v>8459</v>
      </c>
      <c r="C2684" t="s">
        <v>3263</v>
      </c>
    </row>
    <row r="2685" ht="15" spans="1:3">
      <c r="A2685" s="435" t="s">
        <v>8460</v>
      </c>
      <c r="B2685" s="32" t="s">
        <v>8461</v>
      </c>
      <c r="C2685" t="s">
        <v>3263</v>
      </c>
    </row>
    <row r="2686" ht="15" spans="1:3">
      <c r="A2686" s="435" t="s">
        <v>8462</v>
      </c>
      <c r="B2686" s="32" t="s">
        <v>8463</v>
      </c>
      <c r="C2686" t="s">
        <v>3263</v>
      </c>
    </row>
    <row r="2687" ht="15" spans="1:3">
      <c r="A2687" s="435" t="s">
        <v>8464</v>
      </c>
      <c r="B2687" s="32" t="s">
        <v>8465</v>
      </c>
      <c r="C2687" t="s">
        <v>3263</v>
      </c>
    </row>
    <row r="2688" ht="15" spans="1:3">
      <c r="A2688" s="435" t="s">
        <v>8466</v>
      </c>
      <c r="B2688" s="32" t="s">
        <v>8467</v>
      </c>
      <c r="C2688" t="s">
        <v>3332</v>
      </c>
    </row>
    <row r="2689" ht="15" spans="1:3">
      <c r="A2689" s="435" t="s">
        <v>8468</v>
      </c>
      <c r="B2689" s="32" t="s">
        <v>8469</v>
      </c>
      <c r="C2689" t="s">
        <v>3263</v>
      </c>
    </row>
    <row r="2690" ht="15" spans="1:3">
      <c r="A2690" s="435" t="s">
        <v>8470</v>
      </c>
      <c r="B2690" s="32" t="s">
        <v>8471</v>
      </c>
      <c r="C2690" t="s">
        <v>3263</v>
      </c>
    </row>
    <row r="2691" ht="15" spans="1:3">
      <c r="A2691" s="435" t="s">
        <v>8472</v>
      </c>
      <c r="B2691" s="32" t="s">
        <v>8473</v>
      </c>
      <c r="C2691" t="s">
        <v>3263</v>
      </c>
    </row>
    <row r="2692" ht="15" spans="1:3">
      <c r="A2692" s="435" t="s">
        <v>8474</v>
      </c>
      <c r="B2692" s="32" t="s">
        <v>8475</v>
      </c>
      <c r="C2692" t="s">
        <v>3263</v>
      </c>
    </row>
    <row r="2693" ht="15" spans="1:3">
      <c r="A2693" s="435" t="s">
        <v>8476</v>
      </c>
      <c r="B2693" s="32" t="s">
        <v>8477</v>
      </c>
      <c r="C2693" t="s">
        <v>3263</v>
      </c>
    </row>
    <row r="2694" ht="15" spans="1:3">
      <c r="A2694" s="435" t="s">
        <v>8478</v>
      </c>
      <c r="B2694" s="32" t="s">
        <v>8479</v>
      </c>
      <c r="C2694" t="s">
        <v>3263</v>
      </c>
    </row>
    <row r="2695" ht="15" spans="1:3">
      <c r="A2695" s="435" t="s">
        <v>8480</v>
      </c>
      <c r="B2695" s="32" t="s">
        <v>8481</v>
      </c>
      <c r="C2695" t="s">
        <v>3263</v>
      </c>
    </row>
    <row r="2696" ht="15" spans="1:3">
      <c r="A2696" s="435" t="s">
        <v>8482</v>
      </c>
      <c r="B2696" s="32" t="s">
        <v>8483</v>
      </c>
      <c r="C2696" t="s">
        <v>3263</v>
      </c>
    </row>
    <row r="2697" ht="15" spans="1:3">
      <c r="A2697" s="435" t="s">
        <v>8484</v>
      </c>
      <c r="B2697" s="32" t="s">
        <v>8485</v>
      </c>
      <c r="C2697" t="s">
        <v>3263</v>
      </c>
    </row>
    <row r="2698" ht="15" spans="1:3">
      <c r="A2698" s="435" t="s">
        <v>8486</v>
      </c>
      <c r="B2698" s="32" t="s">
        <v>8487</v>
      </c>
      <c r="C2698" t="s">
        <v>3263</v>
      </c>
    </row>
    <row r="2699" ht="15" spans="1:3">
      <c r="A2699" s="435" t="s">
        <v>8488</v>
      </c>
      <c r="B2699" s="32" t="s">
        <v>8489</v>
      </c>
      <c r="C2699" t="s">
        <v>3332</v>
      </c>
    </row>
    <row r="2700" ht="15" spans="1:3">
      <c r="A2700" s="435" t="s">
        <v>8490</v>
      </c>
      <c r="B2700" s="32" t="s">
        <v>8491</v>
      </c>
      <c r="C2700" t="s">
        <v>3263</v>
      </c>
    </row>
    <row r="2701" ht="15" spans="1:3">
      <c r="A2701" s="435" t="s">
        <v>8492</v>
      </c>
      <c r="B2701" s="32" t="s">
        <v>8493</v>
      </c>
      <c r="C2701" t="s">
        <v>3263</v>
      </c>
    </row>
    <row r="2702" ht="15" spans="1:3">
      <c r="A2702" s="435" t="s">
        <v>8494</v>
      </c>
      <c r="B2702" s="32" t="s">
        <v>8495</v>
      </c>
      <c r="C2702" t="s">
        <v>3263</v>
      </c>
    </row>
    <row r="2703" ht="15" spans="1:3">
      <c r="A2703" s="435" t="s">
        <v>8496</v>
      </c>
      <c r="B2703" s="32" t="s">
        <v>8497</v>
      </c>
      <c r="C2703" t="s">
        <v>3263</v>
      </c>
    </row>
    <row r="2704" ht="15" spans="1:3">
      <c r="A2704" s="435" t="s">
        <v>8498</v>
      </c>
      <c r="B2704" s="32" t="s">
        <v>8499</v>
      </c>
      <c r="C2704" t="s">
        <v>3263</v>
      </c>
    </row>
    <row r="2705" ht="15" spans="1:3">
      <c r="A2705" s="435" t="s">
        <v>8500</v>
      </c>
      <c r="B2705" s="32" t="s">
        <v>8501</v>
      </c>
      <c r="C2705" t="s">
        <v>3263</v>
      </c>
    </row>
    <row r="2706" ht="15" spans="1:3">
      <c r="A2706" s="435" t="s">
        <v>8502</v>
      </c>
      <c r="B2706" s="32" t="s">
        <v>8503</v>
      </c>
      <c r="C2706" t="s">
        <v>3263</v>
      </c>
    </row>
    <row r="2707" ht="15" spans="1:3">
      <c r="A2707" s="435" t="s">
        <v>8504</v>
      </c>
      <c r="B2707" s="32" t="s">
        <v>8505</v>
      </c>
      <c r="C2707" t="s">
        <v>3263</v>
      </c>
    </row>
    <row r="2708" ht="15" spans="1:3">
      <c r="A2708" s="435" t="s">
        <v>8506</v>
      </c>
      <c r="B2708" s="32" t="s">
        <v>8507</v>
      </c>
      <c r="C2708" t="s">
        <v>3332</v>
      </c>
    </row>
    <row r="2709" ht="15" spans="1:3">
      <c r="A2709" s="435" t="s">
        <v>8508</v>
      </c>
      <c r="B2709" s="32" t="s">
        <v>8509</v>
      </c>
      <c r="C2709" t="s">
        <v>3263</v>
      </c>
    </row>
    <row r="2710" ht="15" spans="1:3">
      <c r="A2710" s="435" t="s">
        <v>8510</v>
      </c>
      <c r="B2710" s="32" t="s">
        <v>8511</v>
      </c>
      <c r="C2710" t="s">
        <v>3263</v>
      </c>
    </row>
    <row r="2711" ht="15" spans="1:3">
      <c r="A2711" s="435" t="s">
        <v>8512</v>
      </c>
      <c r="B2711" s="32" t="s">
        <v>8513</v>
      </c>
      <c r="C2711" t="s">
        <v>3263</v>
      </c>
    </row>
    <row r="2712" ht="15" spans="1:3">
      <c r="A2712" s="435" t="s">
        <v>8514</v>
      </c>
      <c r="B2712" s="32" t="s">
        <v>8515</v>
      </c>
      <c r="C2712" t="s">
        <v>3263</v>
      </c>
    </row>
    <row r="2713" ht="15" spans="1:3">
      <c r="A2713" s="435" t="s">
        <v>8516</v>
      </c>
      <c r="B2713" s="32" t="s">
        <v>8517</v>
      </c>
      <c r="C2713" t="s">
        <v>3263</v>
      </c>
    </row>
    <row r="2714" ht="15" spans="1:3">
      <c r="A2714" s="435" t="s">
        <v>8518</v>
      </c>
      <c r="B2714" s="32" t="s">
        <v>8519</v>
      </c>
      <c r="C2714" t="s">
        <v>3263</v>
      </c>
    </row>
    <row r="2715" ht="15" spans="1:3">
      <c r="A2715" s="435" t="s">
        <v>8520</v>
      </c>
      <c r="B2715" s="32" t="s">
        <v>8521</v>
      </c>
      <c r="C2715" t="s">
        <v>3263</v>
      </c>
    </row>
    <row r="2716" ht="15" spans="1:3">
      <c r="A2716" s="435" t="s">
        <v>8522</v>
      </c>
      <c r="B2716" s="32" t="s">
        <v>8523</v>
      </c>
      <c r="C2716" t="s">
        <v>3263</v>
      </c>
    </row>
    <row r="2717" ht="15" spans="1:3">
      <c r="A2717" s="435" t="s">
        <v>8524</v>
      </c>
      <c r="B2717" s="32" t="s">
        <v>8525</v>
      </c>
      <c r="C2717" t="s">
        <v>3263</v>
      </c>
    </row>
    <row r="2718" ht="15" spans="1:3">
      <c r="A2718" s="435" t="s">
        <v>8526</v>
      </c>
      <c r="B2718" s="32" t="s">
        <v>8527</v>
      </c>
      <c r="C2718" t="s">
        <v>3263</v>
      </c>
    </row>
    <row r="2719" ht="15" spans="1:3">
      <c r="A2719" s="435" t="s">
        <v>8528</v>
      </c>
      <c r="B2719" s="32" t="s">
        <v>8529</v>
      </c>
      <c r="C2719" t="s">
        <v>3332</v>
      </c>
    </row>
    <row r="2720" ht="15" spans="1:3">
      <c r="A2720" s="435" t="s">
        <v>8530</v>
      </c>
      <c r="B2720" s="32" t="s">
        <v>8531</v>
      </c>
      <c r="C2720" t="s">
        <v>3263</v>
      </c>
    </row>
    <row r="2721" ht="15" spans="1:3">
      <c r="A2721" s="435" t="s">
        <v>8532</v>
      </c>
      <c r="B2721" s="32" t="s">
        <v>8533</v>
      </c>
      <c r="C2721" t="s">
        <v>3263</v>
      </c>
    </row>
    <row r="2722" ht="15" spans="1:3">
      <c r="A2722" s="435" t="s">
        <v>8534</v>
      </c>
      <c r="B2722" s="32" t="s">
        <v>8535</v>
      </c>
      <c r="C2722" t="s">
        <v>3263</v>
      </c>
    </row>
    <row r="2723" ht="15" spans="1:3">
      <c r="A2723" s="435" t="s">
        <v>8536</v>
      </c>
      <c r="B2723" s="32" t="s">
        <v>8537</v>
      </c>
      <c r="C2723" t="s">
        <v>3263</v>
      </c>
    </row>
    <row r="2724" ht="15" spans="1:3">
      <c r="A2724" s="435" t="s">
        <v>8538</v>
      </c>
      <c r="B2724" s="32" t="s">
        <v>8539</v>
      </c>
      <c r="C2724" t="s">
        <v>3263</v>
      </c>
    </row>
    <row r="2725" ht="15" spans="1:3">
      <c r="A2725" s="435" t="s">
        <v>8540</v>
      </c>
      <c r="B2725" s="32" t="s">
        <v>8541</v>
      </c>
      <c r="C2725" t="s">
        <v>3263</v>
      </c>
    </row>
    <row r="2726" ht="15" spans="1:3">
      <c r="A2726" s="435" t="s">
        <v>8542</v>
      </c>
      <c r="B2726" s="32" t="s">
        <v>8543</v>
      </c>
      <c r="C2726" t="s">
        <v>3263</v>
      </c>
    </row>
    <row r="2727" ht="15" spans="1:3">
      <c r="A2727" s="435" t="s">
        <v>8544</v>
      </c>
      <c r="B2727" s="32" t="s">
        <v>8545</v>
      </c>
      <c r="C2727" t="s">
        <v>3263</v>
      </c>
    </row>
    <row r="2728" ht="15" spans="1:3">
      <c r="A2728" s="435" t="s">
        <v>8546</v>
      </c>
      <c r="B2728" s="32" t="s">
        <v>8547</v>
      </c>
      <c r="C2728" t="s">
        <v>3263</v>
      </c>
    </row>
    <row r="2729" ht="15" spans="1:3">
      <c r="A2729" s="435" t="s">
        <v>8548</v>
      </c>
      <c r="B2729" s="32" t="s">
        <v>8549</v>
      </c>
      <c r="C2729" t="s">
        <v>3263</v>
      </c>
    </row>
    <row r="2730" ht="15" spans="1:3">
      <c r="A2730" s="435" t="s">
        <v>8550</v>
      </c>
      <c r="B2730" s="32" t="s">
        <v>8551</v>
      </c>
      <c r="C2730" t="s">
        <v>3263</v>
      </c>
    </row>
    <row r="2731" ht="15" spans="1:3">
      <c r="A2731" s="435" t="s">
        <v>8552</v>
      </c>
      <c r="B2731" s="32" t="s">
        <v>8553</v>
      </c>
      <c r="C2731" t="s">
        <v>3263</v>
      </c>
    </row>
    <row r="2732" ht="15" spans="1:3">
      <c r="A2732" s="435" t="s">
        <v>8554</v>
      </c>
      <c r="B2732" s="32" t="s">
        <v>8555</v>
      </c>
      <c r="C2732" t="s">
        <v>3263</v>
      </c>
    </row>
    <row r="2733" ht="15" spans="1:3">
      <c r="A2733" s="435" t="s">
        <v>8556</v>
      </c>
      <c r="B2733" s="32" t="s">
        <v>8557</v>
      </c>
      <c r="C2733" t="s">
        <v>3332</v>
      </c>
    </row>
    <row r="2734" ht="15" spans="1:3">
      <c r="A2734" s="435" t="s">
        <v>8558</v>
      </c>
      <c r="B2734" s="32" t="s">
        <v>8559</v>
      </c>
      <c r="C2734" t="s">
        <v>3263</v>
      </c>
    </row>
    <row r="2735" ht="15" spans="1:3">
      <c r="A2735" s="435" t="s">
        <v>8560</v>
      </c>
      <c r="B2735" s="32" t="s">
        <v>8561</v>
      </c>
      <c r="C2735" t="s">
        <v>3263</v>
      </c>
    </row>
    <row r="2736" ht="15" spans="1:3">
      <c r="A2736" s="435" t="s">
        <v>8562</v>
      </c>
      <c r="B2736" s="32" t="s">
        <v>8563</v>
      </c>
      <c r="C2736" t="s">
        <v>3263</v>
      </c>
    </row>
    <row r="2737" ht="15" spans="1:3">
      <c r="A2737" s="435" t="s">
        <v>8564</v>
      </c>
      <c r="B2737" s="32" t="s">
        <v>8565</v>
      </c>
      <c r="C2737" t="s">
        <v>3263</v>
      </c>
    </row>
    <row r="2738" ht="15" spans="1:3">
      <c r="A2738" s="435" t="s">
        <v>8566</v>
      </c>
      <c r="B2738" s="32" t="s">
        <v>8567</v>
      </c>
      <c r="C2738" t="s">
        <v>3263</v>
      </c>
    </row>
    <row r="2739" ht="15" spans="1:3">
      <c r="A2739" s="435" t="s">
        <v>8568</v>
      </c>
      <c r="B2739" s="32" t="s">
        <v>8569</v>
      </c>
      <c r="C2739" t="s">
        <v>3263</v>
      </c>
    </row>
    <row r="2740" ht="15" spans="1:3">
      <c r="A2740" s="435" t="s">
        <v>8570</v>
      </c>
      <c r="B2740" s="32" t="s">
        <v>8571</v>
      </c>
      <c r="C2740" t="s">
        <v>3263</v>
      </c>
    </row>
    <row r="2741" ht="15" spans="1:3">
      <c r="A2741" s="435" t="s">
        <v>8572</v>
      </c>
      <c r="B2741" s="32" t="s">
        <v>8573</v>
      </c>
      <c r="C2741" t="s">
        <v>3263</v>
      </c>
    </row>
    <row r="2742" ht="15" spans="1:3">
      <c r="A2742" s="435" t="s">
        <v>8574</v>
      </c>
      <c r="B2742" s="32" t="s">
        <v>8575</v>
      </c>
      <c r="C2742" t="s">
        <v>3332</v>
      </c>
    </row>
    <row r="2743" ht="15" spans="1:3">
      <c r="A2743" s="435" t="s">
        <v>8576</v>
      </c>
      <c r="B2743" s="32" t="s">
        <v>8577</v>
      </c>
      <c r="C2743" t="s">
        <v>3263</v>
      </c>
    </row>
    <row r="2744" ht="15" spans="1:3">
      <c r="A2744" s="435" t="s">
        <v>8578</v>
      </c>
      <c r="B2744" s="32" t="s">
        <v>8579</v>
      </c>
      <c r="C2744" t="s">
        <v>3263</v>
      </c>
    </row>
    <row r="2745" ht="15" spans="1:3">
      <c r="A2745" s="435" t="s">
        <v>8580</v>
      </c>
      <c r="B2745" s="32" t="s">
        <v>8581</v>
      </c>
      <c r="C2745" t="s">
        <v>3263</v>
      </c>
    </row>
    <row r="2746" ht="15" spans="1:3">
      <c r="A2746" s="435" t="s">
        <v>8582</v>
      </c>
      <c r="B2746" s="32" t="s">
        <v>8583</v>
      </c>
      <c r="C2746" t="s">
        <v>3332</v>
      </c>
    </row>
    <row r="2747" ht="15" spans="1:3">
      <c r="A2747" s="435" t="s">
        <v>8584</v>
      </c>
      <c r="B2747" s="32" t="s">
        <v>8585</v>
      </c>
      <c r="C2747" t="s">
        <v>3263</v>
      </c>
    </row>
    <row r="2748" ht="15" spans="1:3">
      <c r="A2748" s="435" t="s">
        <v>8586</v>
      </c>
      <c r="B2748" s="32" t="s">
        <v>8587</v>
      </c>
      <c r="C2748" t="s">
        <v>3263</v>
      </c>
    </row>
    <row r="2749" ht="15" spans="1:3">
      <c r="A2749" s="435" t="s">
        <v>8588</v>
      </c>
      <c r="B2749" s="32" t="s">
        <v>8589</v>
      </c>
      <c r="C2749" t="s">
        <v>3263</v>
      </c>
    </row>
    <row r="2750" ht="15" spans="1:3">
      <c r="A2750" s="435" t="s">
        <v>8590</v>
      </c>
      <c r="B2750" s="32" t="s">
        <v>8591</v>
      </c>
      <c r="C2750" t="s">
        <v>3263</v>
      </c>
    </row>
    <row r="2751" ht="15" spans="1:3">
      <c r="A2751" s="435" t="s">
        <v>8592</v>
      </c>
      <c r="B2751" s="32" t="s">
        <v>8593</v>
      </c>
      <c r="C2751" t="s">
        <v>3263</v>
      </c>
    </row>
    <row r="2752" ht="15" spans="1:3">
      <c r="A2752" s="435" t="s">
        <v>8594</v>
      </c>
      <c r="B2752" s="32" t="s">
        <v>8595</v>
      </c>
      <c r="C2752" t="s">
        <v>3263</v>
      </c>
    </row>
    <row r="2753" ht="15" spans="1:3">
      <c r="A2753" s="435" t="s">
        <v>8596</v>
      </c>
      <c r="B2753" s="32" t="s">
        <v>8597</v>
      </c>
      <c r="C2753" t="s">
        <v>3263</v>
      </c>
    </row>
    <row r="2754" ht="15" spans="1:3">
      <c r="A2754" s="435" t="s">
        <v>8598</v>
      </c>
      <c r="B2754" s="32" t="s">
        <v>8599</v>
      </c>
      <c r="C2754" t="s">
        <v>3263</v>
      </c>
    </row>
    <row r="2755" ht="15" spans="1:3">
      <c r="A2755" s="435" t="s">
        <v>8600</v>
      </c>
      <c r="B2755" s="32" t="s">
        <v>8601</v>
      </c>
      <c r="C2755" t="s">
        <v>3263</v>
      </c>
    </row>
    <row r="2756" ht="15" spans="1:3">
      <c r="A2756" s="435" t="s">
        <v>8602</v>
      </c>
      <c r="B2756" s="32" t="s">
        <v>8603</v>
      </c>
      <c r="C2756" t="s">
        <v>3263</v>
      </c>
    </row>
    <row r="2757" ht="15" spans="1:3">
      <c r="A2757" s="435" t="s">
        <v>8604</v>
      </c>
      <c r="B2757" s="32" t="s">
        <v>8605</v>
      </c>
      <c r="C2757" t="s">
        <v>3263</v>
      </c>
    </row>
    <row r="2758" ht="15" spans="1:3">
      <c r="A2758" s="435" t="s">
        <v>8606</v>
      </c>
      <c r="B2758" s="32" t="s">
        <v>8607</v>
      </c>
      <c r="C2758" t="s">
        <v>3263</v>
      </c>
    </row>
    <row r="2759" ht="15" spans="1:3">
      <c r="A2759" s="435" t="s">
        <v>8608</v>
      </c>
      <c r="B2759" s="32" t="s">
        <v>8609</v>
      </c>
      <c r="C2759" t="s">
        <v>3332</v>
      </c>
    </row>
    <row r="2760" ht="15" spans="1:3">
      <c r="A2760" s="435" t="s">
        <v>8610</v>
      </c>
      <c r="B2760" s="32" t="s">
        <v>8611</v>
      </c>
      <c r="C2760" t="s">
        <v>3263</v>
      </c>
    </row>
    <row r="2761" ht="15" spans="1:3">
      <c r="A2761" s="435" t="s">
        <v>8612</v>
      </c>
      <c r="B2761" s="32" t="s">
        <v>8613</v>
      </c>
      <c r="C2761" t="s">
        <v>3263</v>
      </c>
    </row>
    <row r="2762" ht="15" spans="1:3">
      <c r="A2762" s="435" t="s">
        <v>8614</v>
      </c>
      <c r="B2762" s="32" t="s">
        <v>8615</v>
      </c>
      <c r="C2762" t="s">
        <v>3263</v>
      </c>
    </row>
    <row r="2763" ht="15" spans="1:3">
      <c r="A2763" s="435" t="s">
        <v>8616</v>
      </c>
      <c r="B2763" s="32" t="s">
        <v>8617</v>
      </c>
      <c r="C2763" t="s">
        <v>3263</v>
      </c>
    </row>
    <row r="2764" ht="15" spans="1:3">
      <c r="A2764" s="435" t="s">
        <v>8618</v>
      </c>
      <c r="B2764" s="32" t="s">
        <v>8619</v>
      </c>
      <c r="C2764" t="s">
        <v>3263</v>
      </c>
    </row>
    <row r="2765" ht="15" spans="1:3">
      <c r="A2765" s="435" t="s">
        <v>8620</v>
      </c>
      <c r="B2765" s="32" t="s">
        <v>8621</v>
      </c>
      <c r="C2765" t="s">
        <v>3332</v>
      </c>
    </row>
    <row r="2766" ht="15" spans="1:3">
      <c r="A2766" s="435" t="s">
        <v>8622</v>
      </c>
      <c r="B2766" s="32" t="s">
        <v>8623</v>
      </c>
      <c r="C2766" t="s">
        <v>3263</v>
      </c>
    </row>
    <row r="2767" ht="15" spans="1:3">
      <c r="A2767" s="435" t="s">
        <v>8624</v>
      </c>
      <c r="B2767" s="32" t="s">
        <v>8625</v>
      </c>
      <c r="C2767" t="s">
        <v>3263</v>
      </c>
    </row>
    <row r="2768" ht="15" spans="1:3">
      <c r="A2768" s="435" t="s">
        <v>8626</v>
      </c>
      <c r="B2768" s="32" t="s">
        <v>8627</v>
      </c>
      <c r="C2768" t="s">
        <v>3263</v>
      </c>
    </row>
    <row r="2769" ht="15" spans="1:3">
      <c r="A2769" s="435" t="s">
        <v>8628</v>
      </c>
      <c r="B2769" s="32" t="s">
        <v>8629</v>
      </c>
      <c r="C2769" t="s">
        <v>3263</v>
      </c>
    </row>
    <row r="2770" ht="15" spans="1:3">
      <c r="A2770" s="435" t="s">
        <v>8630</v>
      </c>
      <c r="B2770" s="32" t="s">
        <v>8631</v>
      </c>
      <c r="C2770" t="s">
        <v>3332</v>
      </c>
    </row>
    <row r="2771" ht="15" spans="1:3">
      <c r="A2771" s="435" t="s">
        <v>8632</v>
      </c>
      <c r="B2771" s="32" t="s">
        <v>8633</v>
      </c>
      <c r="C2771" t="s">
        <v>3263</v>
      </c>
    </row>
    <row r="2772" ht="15" spans="1:3">
      <c r="A2772" s="435" t="s">
        <v>8634</v>
      </c>
      <c r="B2772" s="32" t="s">
        <v>8635</v>
      </c>
      <c r="C2772" t="s">
        <v>3263</v>
      </c>
    </row>
    <row r="2773" ht="15" spans="1:3">
      <c r="A2773" s="435" t="s">
        <v>8636</v>
      </c>
      <c r="B2773" s="32" t="s">
        <v>8637</v>
      </c>
      <c r="C2773" t="s">
        <v>3263</v>
      </c>
    </row>
    <row r="2774" ht="15" spans="1:3">
      <c r="A2774" s="435" t="s">
        <v>8638</v>
      </c>
      <c r="B2774" s="32" t="s">
        <v>8639</v>
      </c>
      <c r="C2774" t="s">
        <v>13</v>
      </c>
    </row>
    <row r="2775" ht="15" spans="1:3">
      <c r="A2775" s="435" t="s">
        <v>8640</v>
      </c>
      <c r="B2775" s="32" t="s">
        <v>8641</v>
      </c>
      <c r="C2775" t="s">
        <v>3332</v>
      </c>
    </row>
    <row r="2776" ht="15" spans="1:3">
      <c r="A2776" s="435" t="s">
        <v>8642</v>
      </c>
      <c r="B2776" s="32" t="s">
        <v>8643</v>
      </c>
      <c r="C2776" t="s">
        <v>3263</v>
      </c>
    </row>
    <row r="2777" ht="15" spans="1:3">
      <c r="A2777" s="435" t="s">
        <v>8644</v>
      </c>
      <c r="B2777" s="32" t="s">
        <v>8645</v>
      </c>
      <c r="C2777" t="s">
        <v>3263</v>
      </c>
    </row>
    <row r="2778" ht="15" spans="1:3">
      <c r="A2778" s="435" t="s">
        <v>8646</v>
      </c>
      <c r="B2778" s="32" t="s">
        <v>8647</v>
      </c>
      <c r="C2778" t="s">
        <v>3263</v>
      </c>
    </row>
    <row r="2779" ht="15" spans="1:3">
      <c r="A2779" s="435" t="s">
        <v>8648</v>
      </c>
      <c r="B2779" s="32" t="s">
        <v>8649</v>
      </c>
      <c r="C2779" t="s">
        <v>3263</v>
      </c>
    </row>
    <row r="2780" ht="15" spans="1:3">
      <c r="A2780" s="435" t="s">
        <v>8650</v>
      </c>
      <c r="B2780" s="32" t="s">
        <v>8651</v>
      </c>
      <c r="C2780" t="s">
        <v>3263</v>
      </c>
    </row>
    <row r="2781" ht="15" spans="1:3">
      <c r="A2781" s="435" t="s">
        <v>8652</v>
      </c>
      <c r="B2781" s="32" t="s">
        <v>8653</v>
      </c>
      <c r="C2781" t="s">
        <v>3263</v>
      </c>
    </row>
    <row r="2782" ht="15" spans="1:3">
      <c r="A2782" s="435" t="s">
        <v>8654</v>
      </c>
      <c r="B2782" s="32" t="s">
        <v>8655</v>
      </c>
      <c r="C2782" t="s">
        <v>3263</v>
      </c>
    </row>
    <row r="2783" ht="15" spans="1:3">
      <c r="A2783" s="435" t="s">
        <v>8656</v>
      </c>
      <c r="B2783" s="32" t="s">
        <v>8657</v>
      </c>
      <c r="C2783" t="s">
        <v>3263</v>
      </c>
    </row>
    <row r="2784" ht="15" spans="1:3">
      <c r="A2784" s="435" t="s">
        <v>8658</v>
      </c>
      <c r="B2784" s="32" t="s">
        <v>8659</v>
      </c>
      <c r="C2784" t="s">
        <v>3332</v>
      </c>
    </row>
    <row r="2785" ht="15" spans="1:3">
      <c r="A2785" s="435" t="s">
        <v>8660</v>
      </c>
      <c r="B2785" s="32" t="s">
        <v>8661</v>
      </c>
      <c r="C2785" t="s">
        <v>3263</v>
      </c>
    </row>
    <row r="2786" ht="15" spans="1:3">
      <c r="A2786" s="435" t="s">
        <v>8662</v>
      </c>
      <c r="B2786" s="32" t="s">
        <v>8663</v>
      </c>
      <c r="C2786" t="s">
        <v>3263</v>
      </c>
    </row>
    <row r="2787" ht="15" spans="1:3">
      <c r="A2787" s="435" t="s">
        <v>8664</v>
      </c>
      <c r="B2787" s="32" t="s">
        <v>8665</v>
      </c>
      <c r="C2787" t="s">
        <v>3263</v>
      </c>
    </row>
    <row r="2788" ht="15" spans="1:3">
      <c r="A2788" s="435" t="s">
        <v>8666</v>
      </c>
      <c r="B2788" s="32" t="s">
        <v>8667</v>
      </c>
      <c r="C2788" t="s">
        <v>3263</v>
      </c>
    </row>
    <row r="2789" ht="15" spans="1:3">
      <c r="A2789" s="435" t="s">
        <v>8668</v>
      </c>
      <c r="B2789" s="32" t="s">
        <v>8669</v>
      </c>
      <c r="C2789" t="s">
        <v>3263</v>
      </c>
    </row>
    <row r="2790" ht="15" spans="1:3">
      <c r="A2790" s="435" t="s">
        <v>8670</v>
      </c>
      <c r="B2790" s="32" t="s">
        <v>8671</v>
      </c>
      <c r="C2790" t="s">
        <v>3263</v>
      </c>
    </row>
    <row r="2791" ht="15" spans="1:3">
      <c r="A2791" s="435" t="s">
        <v>8672</v>
      </c>
      <c r="B2791" s="32" t="s">
        <v>8673</v>
      </c>
      <c r="C2791" t="s">
        <v>3263</v>
      </c>
    </row>
    <row r="2792" ht="15" spans="1:3">
      <c r="A2792" s="435" t="s">
        <v>8674</v>
      </c>
      <c r="B2792" s="32" t="s">
        <v>8675</v>
      </c>
      <c r="C2792" t="s">
        <v>3263</v>
      </c>
    </row>
    <row r="2793" ht="15" spans="1:3">
      <c r="A2793" s="435" t="s">
        <v>8676</v>
      </c>
      <c r="B2793" s="32" t="s">
        <v>8677</v>
      </c>
      <c r="C2793" t="s">
        <v>3263</v>
      </c>
    </row>
    <row r="2794" ht="15" spans="1:3">
      <c r="A2794" s="435" t="s">
        <v>8678</v>
      </c>
      <c r="B2794" s="32" t="s">
        <v>8679</v>
      </c>
      <c r="C2794" t="s">
        <v>3263</v>
      </c>
    </row>
    <row r="2795" ht="15" spans="1:3">
      <c r="A2795" s="435" t="s">
        <v>8680</v>
      </c>
      <c r="B2795" s="32" t="s">
        <v>8681</v>
      </c>
      <c r="C2795" t="s">
        <v>3263</v>
      </c>
    </row>
    <row r="2796" ht="15" spans="1:3">
      <c r="A2796" s="435" t="s">
        <v>8682</v>
      </c>
      <c r="B2796" s="32" t="s">
        <v>8683</v>
      </c>
      <c r="C2796" t="s">
        <v>3263</v>
      </c>
    </row>
    <row r="2797" ht="15" spans="1:3">
      <c r="A2797" s="435" t="s">
        <v>8684</v>
      </c>
      <c r="B2797" s="32" t="s">
        <v>8685</v>
      </c>
      <c r="C2797" t="s">
        <v>3263</v>
      </c>
    </row>
    <row r="2798" ht="15" spans="1:3">
      <c r="A2798" s="435" t="s">
        <v>8686</v>
      </c>
      <c r="B2798" s="32" t="s">
        <v>8687</v>
      </c>
      <c r="C2798" t="s">
        <v>3263</v>
      </c>
    </row>
    <row r="2799" ht="15" spans="1:3">
      <c r="A2799" s="435" t="s">
        <v>8688</v>
      </c>
      <c r="B2799" s="32" t="s">
        <v>8689</v>
      </c>
      <c r="C2799" t="s">
        <v>3263</v>
      </c>
    </row>
    <row r="2800" ht="15" spans="1:3">
      <c r="A2800" s="435" t="s">
        <v>8690</v>
      </c>
      <c r="B2800" s="32" t="s">
        <v>8691</v>
      </c>
      <c r="C2800" t="s">
        <v>3263</v>
      </c>
    </row>
    <row r="2801" ht="15" spans="1:3">
      <c r="A2801" s="435" t="s">
        <v>8692</v>
      </c>
      <c r="B2801" s="32" t="s">
        <v>8693</v>
      </c>
      <c r="C2801" t="s">
        <v>3263</v>
      </c>
    </row>
    <row r="2802" ht="15" spans="1:3">
      <c r="A2802" s="435" t="s">
        <v>8694</v>
      </c>
      <c r="B2802" s="32" t="s">
        <v>8695</v>
      </c>
      <c r="C2802" t="s">
        <v>3263</v>
      </c>
    </row>
    <row r="2803" ht="15" spans="1:3">
      <c r="A2803" s="435" t="s">
        <v>8696</v>
      </c>
      <c r="B2803" s="32" t="s">
        <v>8697</v>
      </c>
      <c r="C2803" t="s">
        <v>3332</v>
      </c>
    </row>
    <row r="2804" ht="15" spans="1:3">
      <c r="A2804" s="435" t="s">
        <v>8698</v>
      </c>
      <c r="B2804" s="32" t="s">
        <v>8699</v>
      </c>
      <c r="C2804" t="s">
        <v>3263</v>
      </c>
    </row>
    <row r="2805" ht="15" spans="1:3">
      <c r="A2805" s="435" t="s">
        <v>8700</v>
      </c>
      <c r="B2805" s="32" t="s">
        <v>8701</v>
      </c>
      <c r="C2805" t="s">
        <v>3263</v>
      </c>
    </row>
    <row r="2806" ht="15" spans="1:3">
      <c r="A2806" s="435" t="s">
        <v>8702</v>
      </c>
      <c r="B2806" s="32" t="s">
        <v>8703</v>
      </c>
      <c r="C2806" t="s">
        <v>3263</v>
      </c>
    </row>
    <row r="2807" ht="15" spans="1:3">
      <c r="A2807" s="435" t="s">
        <v>8704</v>
      </c>
      <c r="B2807" s="32" t="s">
        <v>8705</v>
      </c>
      <c r="C2807" t="s">
        <v>3263</v>
      </c>
    </row>
    <row r="2808" ht="15" spans="1:3">
      <c r="A2808" s="435" t="s">
        <v>8706</v>
      </c>
      <c r="B2808" s="32" t="s">
        <v>8707</v>
      </c>
      <c r="C2808" t="s">
        <v>3263</v>
      </c>
    </row>
    <row r="2809" ht="15" spans="1:3">
      <c r="A2809" s="435" t="s">
        <v>8708</v>
      </c>
      <c r="B2809" s="32" t="s">
        <v>8709</v>
      </c>
      <c r="C2809" t="s">
        <v>3263</v>
      </c>
    </row>
    <row r="2810" ht="15" spans="1:3">
      <c r="A2810" s="435" t="s">
        <v>8710</v>
      </c>
      <c r="B2810" s="32" t="s">
        <v>8711</v>
      </c>
      <c r="C2810" t="s">
        <v>3263</v>
      </c>
    </row>
    <row r="2811" ht="15" spans="1:3">
      <c r="A2811" s="435" t="s">
        <v>8712</v>
      </c>
      <c r="B2811" s="32" t="s">
        <v>8713</v>
      </c>
      <c r="C2811" t="s">
        <v>3263</v>
      </c>
    </row>
    <row r="2812" ht="15" spans="1:3">
      <c r="A2812" s="435" t="s">
        <v>8714</v>
      </c>
      <c r="B2812" s="32" t="s">
        <v>8715</v>
      </c>
      <c r="C2812" t="s">
        <v>3263</v>
      </c>
    </row>
    <row r="2813" ht="15" spans="1:3">
      <c r="A2813" s="435" t="s">
        <v>8716</v>
      </c>
      <c r="B2813" s="32" t="s">
        <v>8717</v>
      </c>
      <c r="C2813" t="s">
        <v>3263</v>
      </c>
    </row>
    <row r="2814" ht="15" spans="1:3">
      <c r="A2814" s="435" t="s">
        <v>8718</v>
      </c>
      <c r="B2814" s="32" t="s">
        <v>8719</v>
      </c>
      <c r="C2814" t="s">
        <v>3263</v>
      </c>
    </row>
    <row r="2815" ht="15" spans="1:3">
      <c r="A2815" s="435" t="s">
        <v>8720</v>
      </c>
      <c r="B2815" s="32" t="s">
        <v>8721</v>
      </c>
      <c r="C2815" t="s">
        <v>3332</v>
      </c>
    </row>
    <row r="2816" ht="15" spans="1:3">
      <c r="A2816" s="435" t="s">
        <v>8722</v>
      </c>
      <c r="B2816" s="32" t="s">
        <v>8723</v>
      </c>
      <c r="C2816" t="s">
        <v>3263</v>
      </c>
    </row>
    <row r="2817" ht="15" spans="1:3">
      <c r="A2817" s="435" t="s">
        <v>8724</v>
      </c>
      <c r="B2817" s="32" t="s">
        <v>8725</v>
      </c>
      <c r="C2817" t="s">
        <v>3263</v>
      </c>
    </row>
    <row r="2818" ht="15" spans="1:3">
      <c r="A2818" s="435" t="s">
        <v>8726</v>
      </c>
      <c r="B2818" s="32" t="s">
        <v>8727</v>
      </c>
      <c r="C2818" t="s">
        <v>3263</v>
      </c>
    </row>
    <row r="2819" ht="15" spans="1:3">
      <c r="A2819" s="435" t="s">
        <v>8728</v>
      </c>
      <c r="B2819" s="32" t="s">
        <v>8729</v>
      </c>
      <c r="C2819" t="s">
        <v>3263</v>
      </c>
    </row>
    <row r="2820" ht="15" spans="1:3">
      <c r="A2820" s="435" t="s">
        <v>8730</v>
      </c>
      <c r="B2820" s="32" t="s">
        <v>8731</v>
      </c>
      <c r="C2820" t="s">
        <v>3263</v>
      </c>
    </row>
    <row r="2821" ht="15" spans="1:3">
      <c r="A2821" s="435" t="s">
        <v>8732</v>
      </c>
      <c r="B2821" s="32" t="s">
        <v>8733</v>
      </c>
      <c r="C2821" t="s">
        <v>3263</v>
      </c>
    </row>
    <row r="2822" ht="15" spans="1:3">
      <c r="A2822" s="435" t="s">
        <v>8734</v>
      </c>
      <c r="B2822" s="32" t="s">
        <v>8735</v>
      </c>
      <c r="C2822" t="s">
        <v>3263</v>
      </c>
    </row>
    <row r="2823" ht="15" spans="1:3">
      <c r="A2823" s="435" t="s">
        <v>8736</v>
      </c>
      <c r="B2823" s="32" t="s">
        <v>8737</v>
      </c>
      <c r="C2823" t="s">
        <v>3332</v>
      </c>
    </row>
    <row r="2824" ht="15" spans="1:3">
      <c r="A2824" s="435" t="s">
        <v>8738</v>
      </c>
      <c r="B2824" s="32" t="s">
        <v>8739</v>
      </c>
      <c r="C2824" t="s">
        <v>3263</v>
      </c>
    </row>
    <row r="2825" ht="15" spans="1:3">
      <c r="A2825" s="435" t="s">
        <v>8740</v>
      </c>
      <c r="B2825" s="32" t="s">
        <v>8741</v>
      </c>
      <c r="C2825" t="s">
        <v>3263</v>
      </c>
    </row>
    <row r="2826" ht="15" spans="1:3">
      <c r="A2826" s="435" t="s">
        <v>8742</v>
      </c>
      <c r="B2826" s="32" t="s">
        <v>8743</v>
      </c>
      <c r="C2826" t="s">
        <v>3263</v>
      </c>
    </row>
    <row r="2827" ht="15" spans="1:3">
      <c r="A2827" s="435" t="s">
        <v>8744</v>
      </c>
      <c r="B2827" s="32" t="s">
        <v>8745</v>
      </c>
      <c r="C2827" t="s">
        <v>3263</v>
      </c>
    </row>
    <row r="2828" ht="15" spans="1:3">
      <c r="A2828" s="435" t="s">
        <v>8746</v>
      </c>
      <c r="B2828" s="32" t="s">
        <v>8747</v>
      </c>
      <c r="C2828" t="s">
        <v>3263</v>
      </c>
    </row>
    <row r="2829" ht="15" spans="1:3">
      <c r="A2829" s="435" t="s">
        <v>8748</v>
      </c>
      <c r="B2829" s="32" t="s">
        <v>8749</v>
      </c>
      <c r="C2829" t="s">
        <v>3263</v>
      </c>
    </row>
    <row r="2830" ht="15" spans="1:3">
      <c r="A2830" s="435" t="s">
        <v>8750</v>
      </c>
      <c r="B2830" s="32" t="s">
        <v>8751</v>
      </c>
      <c r="C2830" t="s">
        <v>3263</v>
      </c>
    </row>
    <row r="2831" ht="15" spans="1:3">
      <c r="A2831" s="435" t="s">
        <v>8752</v>
      </c>
      <c r="B2831" s="32" t="s">
        <v>8753</v>
      </c>
      <c r="C2831" t="s">
        <v>3263</v>
      </c>
    </row>
    <row r="2832" ht="15" spans="1:3">
      <c r="A2832" s="435" t="s">
        <v>8754</v>
      </c>
      <c r="B2832" s="32" t="s">
        <v>8755</v>
      </c>
      <c r="C2832" t="s">
        <v>3263</v>
      </c>
    </row>
    <row r="2833" ht="15" spans="1:3">
      <c r="A2833" s="435" t="s">
        <v>8756</v>
      </c>
      <c r="B2833" s="32" t="s">
        <v>8757</v>
      </c>
      <c r="C2833" t="s">
        <v>3263</v>
      </c>
    </row>
    <row r="2834" ht="15" spans="1:3">
      <c r="A2834" s="435" t="s">
        <v>8758</v>
      </c>
      <c r="B2834" s="32" t="s">
        <v>8759</v>
      </c>
      <c r="C2834" t="s">
        <v>3263</v>
      </c>
    </row>
    <row r="2835" ht="15" spans="1:3">
      <c r="A2835" s="435" t="s">
        <v>8760</v>
      </c>
      <c r="B2835" s="32" t="s">
        <v>8761</v>
      </c>
      <c r="C2835" t="s">
        <v>3263</v>
      </c>
    </row>
    <row r="2836" ht="15" spans="1:3">
      <c r="A2836" s="435" t="s">
        <v>8762</v>
      </c>
      <c r="B2836" s="32" t="s">
        <v>8763</v>
      </c>
      <c r="C2836" t="s">
        <v>3332</v>
      </c>
    </row>
    <row r="2837" ht="15" spans="1:3">
      <c r="A2837" s="435" t="s">
        <v>8764</v>
      </c>
      <c r="B2837" s="32" t="s">
        <v>8765</v>
      </c>
      <c r="C2837" t="s">
        <v>3263</v>
      </c>
    </row>
    <row r="2838" ht="15" spans="1:3">
      <c r="A2838" s="435" t="s">
        <v>8766</v>
      </c>
      <c r="B2838" s="32" t="s">
        <v>8767</v>
      </c>
      <c r="C2838" t="s">
        <v>3263</v>
      </c>
    </row>
    <row r="2839" ht="15" spans="1:3">
      <c r="A2839" s="435" t="s">
        <v>8768</v>
      </c>
      <c r="B2839" s="32" t="s">
        <v>8769</v>
      </c>
      <c r="C2839" t="s">
        <v>3263</v>
      </c>
    </row>
    <row r="2840" ht="15" spans="1:3">
      <c r="A2840" s="435" t="s">
        <v>8770</v>
      </c>
      <c r="B2840" s="32" t="s">
        <v>8771</v>
      </c>
      <c r="C2840" t="s">
        <v>3263</v>
      </c>
    </row>
    <row r="2841" ht="15" spans="1:3">
      <c r="A2841" s="435" t="s">
        <v>8772</v>
      </c>
      <c r="B2841" s="32" t="s">
        <v>8773</v>
      </c>
      <c r="C2841" t="s">
        <v>3263</v>
      </c>
    </row>
    <row r="2842" ht="15" spans="1:3">
      <c r="A2842" s="435" t="s">
        <v>8774</v>
      </c>
      <c r="B2842" s="32" t="s">
        <v>8775</v>
      </c>
      <c r="C2842" t="s">
        <v>3263</v>
      </c>
    </row>
    <row r="2843" ht="15" spans="1:3">
      <c r="A2843" s="435" t="s">
        <v>8776</v>
      </c>
      <c r="B2843" s="32" t="s">
        <v>8777</v>
      </c>
      <c r="C2843" t="s">
        <v>3263</v>
      </c>
    </row>
    <row r="2844" ht="15" spans="1:3">
      <c r="A2844" s="435" t="s">
        <v>8778</v>
      </c>
      <c r="B2844" s="32" t="s">
        <v>8779</v>
      </c>
      <c r="C2844" t="s">
        <v>3263</v>
      </c>
    </row>
    <row r="2845" ht="15" spans="1:3">
      <c r="A2845" s="435" t="s">
        <v>8780</v>
      </c>
      <c r="B2845" s="32" t="s">
        <v>8781</v>
      </c>
      <c r="C2845" t="s">
        <v>3263</v>
      </c>
    </row>
    <row r="2846" ht="15" spans="1:3">
      <c r="A2846" s="435" t="s">
        <v>8782</v>
      </c>
      <c r="B2846" s="32" t="s">
        <v>8783</v>
      </c>
      <c r="C2846" t="s">
        <v>3263</v>
      </c>
    </row>
    <row r="2847" ht="15" spans="1:3">
      <c r="A2847" s="435" t="s">
        <v>8784</v>
      </c>
      <c r="B2847" s="32" t="s">
        <v>8785</v>
      </c>
      <c r="C2847" t="s">
        <v>3263</v>
      </c>
    </row>
    <row r="2848" ht="15" spans="1:3">
      <c r="A2848" s="435" t="s">
        <v>8786</v>
      </c>
      <c r="B2848" s="32" t="s">
        <v>8787</v>
      </c>
      <c r="C2848" t="s">
        <v>3332</v>
      </c>
    </row>
    <row r="2849" ht="15" spans="1:3">
      <c r="A2849" s="435" t="s">
        <v>8788</v>
      </c>
      <c r="B2849" s="32" t="s">
        <v>8789</v>
      </c>
      <c r="C2849" t="s">
        <v>3263</v>
      </c>
    </row>
    <row r="2850" ht="15" spans="1:3">
      <c r="A2850" s="435" t="s">
        <v>8790</v>
      </c>
      <c r="B2850" s="32" t="s">
        <v>8791</v>
      </c>
      <c r="C2850" t="s">
        <v>3263</v>
      </c>
    </row>
    <row r="2851" ht="15" spans="1:3">
      <c r="A2851" s="435" t="s">
        <v>8792</v>
      </c>
      <c r="B2851" s="32" t="s">
        <v>8793</v>
      </c>
      <c r="C2851" t="s">
        <v>3263</v>
      </c>
    </row>
    <row r="2852" ht="15" spans="1:3">
      <c r="A2852" s="435" t="s">
        <v>8794</v>
      </c>
      <c r="B2852" s="32" t="s">
        <v>8795</v>
      </c>
      <c r="C2852" t="s">
        <v>3263</v>
      </c>
    </row>
    <row r="2853" ht="15" spans="1:3">
      <c r="A2853" s="435" t="s">
        <v>8796</v>
      </c>
      <c r="B2853" s="32" t="s">
        <v>8797</v>
      </c>
      <c r="C2853" t="s">
        <v>3263</v>
      </c>
    </row>
    <row r="2854" ht="15" spans="1:3">
      <c r="A2854" s="435" t="s">
        <v>8798</v>
      </c>
      <c r="B2854" s="32" t="s">
        <v>8799</v>
      </c>
      <c r="C2854" t="s">
        <v>3263</v>
      </c>
    </row>
    <row r="2855" ht="15" spans="1:3">
      <c r="A2855" s="435" t="s">
        <v>8800</v>
      </c>
      <c r="B2855" s="32" t="s">
        <v>8801</v>
      </c>
      <c r="C2855" t="s">
        <v>3263</v>
      </c>
    </row>
    <row r="2856" ht="15" spans="1:3">
      <c r="A2856" s="435" t="s">
        <v>8802</v>
      </c>
      <c r="B2856" s="32" t="s">
        <v>8803</v>
      </c>
      <c r="C2856" t="s">
        <v>13</v>
      </c>
    </row>
    <row r="2857" ht="15" spans="1:3">
      <c r="A2857" s="435" t="s">
        <v>8804</v>
      </c>
      <c r="B2857" s="32" t="s">
        <v>8805</v>
      </c>
      <c r="C2857" t="s">
        <v>3332</v>
      </c>
    </row>
    <row r="2858" ht="15" spans="1:3">
      <c r="A2858" s="435" t="s">
        <v>8806</v>
      </c>
      <c r="B2858" s="32" t="s">
        <v>3949</v>
      </c>
      <c r="C2858" t="s">
        <v>3263</v>
      </c>
    </row>
    <row r="2859" ht="15" spans="1:3">
      <c r="A2859" s="435" t="s">
        <v>8807</v>
      </c>
      <c r="B2859" s="32" t="s">
        <v>8808</v>
      </c>
      <c r="C2859" t="s">
        <v>3263</v>
      </c>
    </row>
    <row r="2860" ht="15" spans="1:3">
      <c r="A2860" s="435" t="s">
        <v>8809</v>
      </c>
      <c r="B2860" s="32" t="s">
        <v>8810</v>
      </c>
      <c r="C2860" t="s">
        <v>3263</v>
      </c>
    </row>
    <row r="2861" ht="15" spans="1:3">
      <c r="A2861" s="435" t="s">
        <v>8811</v>
      </c>
      <c r="B2861" s="32" t="s">
        <v>8812</v>
      </c>
      <c r="C2861" t="s">
        <v>3263</v>
      </c>
    </row>
    <row r="2862" ht="15" spans="1:3">
      <c r="A2862" s="435" t="s">
        <v>8813</v>
      </c>
      <c r="B2862" s="32" t="s">
        <v>8814</v>
      </c>
      <c r="C2862" t="s">
        <v>3263</v>
      </c>
    </row>
    <row r="2863" ht="15" spans="1:3">
      <c r="A2863" s="435" t="s">
        <v>8815</v>
      </c>
      <c r="B2863" s="32" t="s">
        <v>8816</v>
      </c>
      <c r="C2863" t="s">
        <v>3263</v>
      </c>
    </row>
    <row r="2864" ht="15" spans="1:3">
      <c r="A2864" s="435" t="s">
        <v>8817</v>
      </c>
      <c r="B2864" s="32" t="s">
        <v>8818</v>
      </c>
      <c r="C2864" t="s">
        <v>3263</v>
      </c>
    </row>
    <row r="2865" ht="15" spans="1:3">
      <c r="A2865" s="435" t="s">
        <v>8819</v>
      </c>
      <c r="B2865" s="32" t="s">
        <v>8820</v>
      </c>
      <c r="C2865" t="s">
        <v>3263</v>
      </c>
    </row>
    <row r="2866" ht="15" spans="1:3">
      <c r="A2866" s="435" t="s">
        <v>8821</v>
      </c>
      <c r="B2866" s="32" t="s">
        <v>3334</v>
      </c>
      <c r="C2866" t="s">
        <v>3263</v>
      </c>
    </row>
    <row r="2867" ht="15" spans="1:3">
      <c r="A2867" s="435" t="s">
        <v>8822</v>
      </c>
      <c r="B2867" s="32" t="s">
        <v>8823</v>
      </c>
      <c r="C2867" t="s">
        <v>3263</v>
      </c>
    </row>
    <row r="2868" ht="15" spans="1:3">
      <c r="A2868" s="435" t="s">
        <v>8824</v>
      </c>
      <c r="B2868" s="32" t="s">
        <v>8825</v>
      </c>
      <c r="C2868" t="s">
        <v>3263</v>
      </c>
    </row>
    <row r="2869" ht="15" spans="1:3">
      <c r="A2869" s="435" t="s">
        <v>8826</v>
      </c>
      <c r="B2869" s="32" t="s">
        <v>8827</v>
      </c>
      <c r="C2869" t="s">
        <v>3263</v>
      </c>
    </row>
    <row r="2870" ht="15" spans="1:3">
      <c r="A2870" s="435" t="s">
        <v>8828</v>
      </c>
      <c r="B2870" s="32" t="s">
        <v>8829</v>
      </c>
      <c r="C2870" t="s">
        <v>3263</v>
      </c>
    </row>
    <row r="2871" ht="15" spans="1:3">
      <c r="A2871" s="435" t="s">
        <v>8830</v>
      </c>
      <c r="B2871" s="32" t="s">
        <v>8831</v>
      </c>
      <c r="C2871" t="s">
        <v>3332</v>
      </c>
    </row>
    <row r="2872" ht="15" spans="1:3">
      <c r="A2872" s="435" t="s">
        <v>8832</v>
      </c>
      <c r="B2872" s="32" t="s">
        <v>8833</v>
      </c>
      <c r="C2872" t="s">
        <v>3263</v>
      </c>
    </row>
    <row r="2873" ht="15" spans="1:3">
      <c r="A2873" s="435" t="s">
        <v>8834</v>
      </c>
      <c r="B2873" s="32" t="s">
        <v>8835</v>
      </c>
      <c r="C2873" t="s">
        <v>3263</v>
      </c>
    </row>
    <row r="2874" ht="15" spans="1:3">
      <c r="A2874" s="435" t="s">
        <v>8836</v>
      </c>
      <c r="B2874" s="32" t="s">
        <v>8837</v>
      </c>
      <c r="C2874" t="s">
        <v>3263</v>
      </c>
    </row>
    <row r="2875" ht="15" spans="1:3">
      <c r="A2875" s="435" t="s">
        <v>8838</v>
      </c>
      <c r="B2875" s="32" t="s">
        <v>8839</v>
      </c>
      <c r="C2875" t="s">
        <v>3263</v>
      </c>
    </row>
    <row r="2876" ht="15" spans="1:3">
      <c r="A2876" s="435" t="s">
        <v>8840</v>
      </c>
      <c r="B2876" s="32" t="s">
        <v>8841</v>
      </c>
      <c r="C2876" t="s">
        <v>3332</v>
      </c>
    </row>
    <row r="2877" ht="15" spans="1:3">
      <c r="A2877" s="435" t="s">
        <v>8842</v>
      </c>
      <c r="B2877" s="32" t="s">
        <v>8843</v>
      </c>
      <c r="C2877" t="s">
        <v>3263</v>
      </c>
    </row>
    <row r="2878" ht="15" spans="1:3">
      <c r="A2878" s="435" t="s">
        <v>8844</v>
      </c>
      <c r="B2878" s="32" t="s">
        <v>8845</v>
      </c>
      <c r="C2878" t="s">
        <v>3263</v>
      </c>
    </row>
    <row r="2879" ht="15" spans="1:3">
      <c r="A2879" s="435" t="s">
        <v>8846</v>
      </c>
      <c r="B2879" s="32" t="s">
        <v>8847</v>
      </c>
      <c r="C2879" t="s">
        <v>3263</v>
      </c>
    </row>
    <row r="2880" ht="15" spans="1:3">
      <c r="A2880" s="435" t="s">
        <v>8848</v>
      </c>
      <c r="B2880" s="32" t="s">
        <v>8849</v>
      </c>
      <c r="C2880" t="s">
        <v>3263</v>
      </c>
    </row>
    <row r="2881" ht="15" spans="1:3">
      <c r="A2881" s="435" t="s">
        <v>8850</v>
      </c>
      <c r="B2881" s="32" t="s">
        <v>8851</v>
      </c>
      <c r="C2881" t="s">
        <v>3263</v>
      </c>
    </row>
    <row r="2882" ht="15" spans="1:3">
      <c r="A2882" s="435" t="s">
        <v>8852</v>
      </c>
      <c r="B2882" s="32" t="s">
        <v>8853</v>
      </c>
      <c r="C2882" t="s">
        <v>3263</v>
      </c>
    </row>
    <row r="2883" ht="15" spans="1:3">
      <c r="A2883" s="435" t="s">
        <v>8854</v>
      </c>
      <c r="B2883" s="32" t="s">
        <v>8855</v>
      </c>
      <c r="C2883" t="s">
        <v>3263</v>
      </c>
    </row>
    <row r="2884" ht="15" spans="1:3">
      <c r="A2884" s="435" t="s">
        <v>8856</v>
      </c>
      <c r="B2884" s="32" t="s">
        <v>8857</v>
      </c>
      <c r="C2884" t="s">
        <v>3263</v>
      </c>
    </row>
    <row r="2885" ht="15" spans="1:3">
      <c r="A2885" s="435" t="s">
        <v>8858</v>
      </c>
      <c r="B2885" s="32" t="s">
        <v>8859</v>
      </c>
      <c r="C2885" t="s">
        <v>3263</v>
      </c>
    </row>
    <row r="2886" ht="15" spans="1:3">
      <c r="A2886" s="435" t="s">
        <v>8860</v>
      </c>
      <c r="B2886" s="32" t="s">
        <v>8861</v>
      </c>
      <c r="C2886" t="s">
        <v>3263</v>
      </c>
    </row>
    <row r="2887" ht="15" spans="1:3">
      <c r="A2887" s="435" t="s">
        <v>8862</v>
      </c>
      <c r="B2887" s="32" t="s">
        <v>8863</v>
      </c>
      <c r="C2887" t="s">
        <v>3263</v>
      </c>
    </row>
    <row r="2888" ht="15" spans="1:3">
      <c r="A2888" s="435" t="s">
        <v>8864</v>
      </c>
      <c r="B2888" s="32" t="s">
        <v>8865</v>
      </c>
      <c r="C2888" t="s">
        <v>3263</v>
      </c>
    </row>
    <row r="2889" ht="15" spans="1:3">
      <c r="A2889" s="435" t="s">
        <v>8866</v>
      </c>
      <c r="B2889" s="32" t="s">
        <v>8867</v>
      </c>
      <c r="C2889" t="s">
        <v>3332</v>
      </c>
    </row>
    <row r="2890" ht="15" spans="1:3">
      <c r="A2890" s="435" t="s">
        <v>8868</v>
      </c>
      <c r="B2890" s="32" t="s">
        <v>8869</v>
      </c>
      <c r="C2890" t="s">
        <v>3263</v>
      </c>
    </row>
    <row r="2891" ht="15" spans="1:3">
      <c r="A2891" s="435" t="s">
        <v>8870</v>
      </c>
      <c r="B2891" s="32" t="s">
        <v>8871</v>
      </c>
      <c r="C2891" t="s">
        <v>3263</v>
      </c>
    </row>
    <row r="2892" ht="15" spans="1:3">
      <c r="A2892" s="435" t="s">
        <v>8872</v>
      </c>
      <c r="B2892" s="32" t="s">
        <v>8873</v>
      </c>
      <c r="C2892" t="s">
        <v>3263</v>
      </c>
    </row>
    <row r="2893" ht="15" spans="1:3">
      <c r="A2893" s="435" t="s">
        <v>8874</v>
      </c>
      <c r="B2893" s="32" t="s">
        <v>8875</v>
      </c>
      <c r="C2893" t="s">
        <v>3263</v>
      </c>
    </row>
    <row r="2894" ht="15" spans="1:3">
      <c r="A2894" s="435" t="s">
        <v>8876</v>
      </c>
      <c r="B2894" s="32" t="s">
        <v>8877</v>
      </c>
      <c r="C2894" t="s">
        <v>3263</v>
      </c>
    </row>
    <row r="2895" ht="15" spans="1:3">
      <c r="A2895" s="435" t="s">
        <v>8878</v>
      </c>
      <c r="B2895" s="32" t="s">
        <v>8879</v>
      </c>
      <c r="C2895" t="s">
        <v>3263</v>
      </c>
    </row>
    <row r="2896" ht="15" spans="1:3">
      <c r="A2896" s="435" t="s">
        <v>8880</v>
      </c>
      <c r="B2896" s="32" t="s">
        <v>8881</v>
      </c>
      <c r="C2896" t="s">
        <v>3263</v>
      </c>
    </row>
    <row r="2897" ht="15" spans="1:3">
      <c r="A2897" s="435" t="s">
        <v>8882</v>
      </c>
      <c r="B2897" s="32" t="s">
        <v>8883</v>
      </c>
      <c r="C2897" t="s">
        <v>3263</v>
      </c>
    </row>
    <row r="2898" ht="15" spans="1:3">
      <c r="A2898" s="435" t="s">
        <v>8884</v>
      </c>
      <c r="B2898" s="32" t="s">
        <v>8885</v>
      </c>
      <c r="C2898" t="s">
        <v>3263</v>
      </c>
    </row>
    <row r="2899" ht="15" spans="1:3">
      <c r="A2899" s="435" t="s">
        <v>8886</v>
      </c>
      <c r="B2899" s="32" t="s">
        <v>8887</v>
      </c>
      <c r="C2899" t="s">
        <v>3263</v>
      </c>
    </row>
    <row r="2900" ht="15" spans="1:3">
      <c r="A2900" s="435" t="s">
        <v>8888</v>
      </c>
      <c r="B2900" s="32" t="s">
        <v>8889</v>
      </c>
      <c r="C2900" t="s">
        <v>3263</v>
      </c>
    </row>
    <row r="2901" ht="15" spans="1:3">
      <c r="A2901" s="435" t="s">
        <v>8890</v>
      </c>
      <c r="B2901" s="32" t="s">
        <v>8891</v>
      </c>
      <c r="C2901" t="s">
        <v>3263</v>
      </c>
    </row>
    <row r="2902" ht="15" spans="1:3">
      <c r="A2902" s="435" t="s">
        <v>8892</v>
      </c>
      <c r="B2902" s="32" t="s">
        <v>8893</v>
      </c>
      <c r="C2902" t="s">
        <v>3263</v>
      </c>
    </row>
    <row r="2903" ht="15" spans="1:3">
      <c r="A2903" s="435" t="s">
        <v>8894</v>
      </c>
      <c r="B2903" s="32" t="s">
        <v>8895</v>
      </c>
      <c r="C2903" t="s">
        <v>3332</v>
      </c>
    </row>
    <row r="2904" ht="15" spans="1:3">
      <c r="A2904" s="435" t="s">
        <v>8896</v>
      </c>
      <c r="B2904" s="32" t="s">
        <v>8897</v>
      </c>
      <c r="C2904" t="s">
        <v>3263</v>
      </c>
    </row>
    <row r="2905" ht="15" spans="1:3">
      <c r="A2905" s="435" t="s">
        <v>8898</v>
      </c>
      <c r="B2905" s="32" t="s">
        <v>8899</v>
      </c>
      <c r="C2905" t="s">
        <v>3263</v>
      </c>
    </row>
    <row r="2906" ht="15" spans="1:3">
      <c r="A2906" s="435" t="s">
        <v>8900</v>
      </c>
      <c r="B2906" s="32" t="s">
        <v>8901</v>
      </c>
      <c r="C2906" t="s">
        <v>3263</v>
      </c>
    </row>
    <row r="2907" ht="15" spans="1:3">
      <c r="A2907" s="435" t="s">
        <v>8902</v>
      </c>
      <c r="B2907" s="32" t="s">
        <v>8903</v>
      </c>
      <c r="C2907" t="s">
        <v>3263</v>
      </c>
    </row>
    <row r="2908" ht="15" spans="1:3">
      <c r="A2908" s="435" t="s">
        <v>8904</v>
      </c>
      <c r="B2908" s="32" t="s">
        <v>8905</v>
      </c>
      <c r="C2908" t="s">
        <v>3263</v>
      </c>
    </row>
    <row r="2909" ht="15" spans="1:3">
      <c r="A2909" s="435" t="s">
        <v>8906</v>
      </c>
      <c r="B2909" s="32" t="s">
        <v>8907</v>
      </c>
      <c r="C2909" t="s">
        <v>3263</v>
      </c>
    </row>
    <row r="2910" ht="15" spans="1:3">
      <c r="A2910" s="435" t="s">
        <v>8908</v>
      </c>
      <c r="B2910" s="32" t="s">
        <v>8909</v>
      </c>
      <c r="C2910" t="s">
        <v>3263</v>
      </c>
    </row>
    <row r="2911" ht="15" spans="1:3">
      <c r="A2911" s="435" t="s">
        <v>8910</v>
      </c>
      <c r="B2911" s="32" t="s">
        <v>8911</v>
      </c>
      <c r="C2911" t="s">
        <v>3263</v>
      </c>
    </row>
    <row r="2912" ht="15" spans="1:3">
      <c r="A2912" s="435" t="s">
        <v>8912</v>
      </c>
      <c r="B2912" s="32" t="s">
        <v>8913</v>
      </c>
      <c r="C2912" t="s">
        <v>3263</v>
      </c>
    </row>
    <row r="2913" ht="15" spans="1:3">
      <c r="A2913" s="435" t="s">
        <v>8914</v>
      </c>
      <c r="B2913" s="32" t="s">
        <v>8915</v>
      </c>
      <c r="C2913" t="s">
        <v>3263</v>
      </c>
    </row>
    <row r="2914" ht="15" spans="1:3">
      <c r="A2914" s="435" t="s">
        <v>8916</v>
      </c>
      <c r="B2914" s="32" t="s">
        <v>8917</v>
      </c>
      <c r="C2914" t="s">
        <v>3263</v>
      </c>
    </row>
    <row r="2915" ht="15" spans="1:3">
      <c r="A2915" s="435" t="s">
        <v>8918</v>
      </c>
      <c r="B2915" s="32" t="s">
        <v>8919</v>
      </c>
      <c r="C2915" t="s">
        <v>3332</v>
      </c>
    </row>
    <row r="2916" ht="15" spans="1:3">
      <c r="A2916" s="435" t="s">
        <v>8920</v>
      </c>
      <c r="B2916" s="32" t="s">
        <v>8921</v>
      </c>
      <c r="C2916" t="s">
        <v>3263</v>
      </c>
    </row>
    <row r="2917" ht="15" spans="1:3">
      <c r="A2917" s="435" t="s">
        <v>8922</v>
      </c>
      <c r="B2917" s="32" t="s">
        <v>8923</v>
      </c>
      <c r="C2917" t="s">
        <v>3263</v>
      </c>
    </row>
    <row r="2918" ht="15" spans="1:3">
      <c r="A2918" s="435" t="s">
        <v>8924</v>
      </c>
      <c r="B2918" s="32" t="s">
        <v>8925</v>
      </c>
      <c r="C2918" t="s">
        <v>3263</v>
      </c>
    </row>
    <row r="2919" ht="15" spans="1:3">
      <c r="A2919" s="435" t="s">
        <v>8926</v>
      </c>
      <c r="B2919" s="32" t="s">
        <v>8927</v>
      </c>
      <c r="C2919" t="s">
        <v>3263</v>
      </c>
    </row>
    <row r="2920" ht="15" spans="1:3">
      <c r="A2920" s="435" t="s">
        <v>8928</v>
      </c>
      <c r="B2920" s="32" t="s">
        <v>8929</v>
      </c>
      <c r="C2920" t="s">
        <v>3263</v>
      </c>
    </row>
    <row r="2921" ht="15" spans="1:3">
      <c r="A2921" s="435" t="s">
        <v>8930</v>
      </c>
      <c r="B2921" s="32" t="s">
        <v>8931</v>
      </c>
      <c r="C2921" t="s">
        <v>3263</v>
      </c>
    </row>
    <row r="2922" ht="15" spans="1:3">
      <c r="A2922" s="435" t="s">
        <v>8932</v>
      </c>
      <c r="B2922" s="32" t="s">
        <v>8933</v>
      </c>
      <c r="C2922" t="s">
        <v>3263</v>
      </c>
    </row>
    <row r="2923" ht="15" spans="1:3">
      <c r="A2923" s="435" t="s">
        <v>8934</v>
      </c>
      <c r="B2923" s="32" t="s">
        <v>8935</v>
      </c>
      <c r="C2923" t="s">
        <v>3263</v>
      </c>
    </row>
    <row r="2924" ht="15" spans="1:3">
      <c r="A2924" s="435" t="s">
        <v>8936</v>
      </c>
      <c r="B2924" s="32" t="s">
        <v>8937</v>
      </c>
      <c r="C2924" t="s">
        <v>3263</v>
      </c>
    </row>
    <row r="2925" ht="15" spans="1:3">
      <c r="A2925" s="435" t="s">
        <v>8938</v>
      </c>
      <c r="B2925" s="32" t="s">
        <v>8939</v>
      </c>
      <c r="C2925" t="s">
        <v>3263</v>
      </c>
    </row>
    <row r="2926" ht="15" spans="1:3">
      <c r="A2926" s="435" t="s">
        <v>8940</v>
      </c>
      <c r="B2926" s="32" t="s">
        <v>8941</v>
      </c>
      <c r="C2926" t="s">
        <v>3263</v>
      </c>
    </row>
    <row r="2927" ht="15" spans="1:3">
      <c r="A2927" s="435" t="s">
        <v>8942</v>
      </c>
      <c r="B2927" s="32" t="s">
        <v>8943</v>
      </c>
      <c r="C2927" t="s">
        <v>3263</v>
      </c>
    </row>
    <row r="2928" ht="15" spans="1:3">
      <c r="A2928" s="435" t="s">
        <v>8944</v>
      </c>
      <c r="B2928" s="32" t="s">
        <v>8945</v>
      </c>
      <c r="C2928" t="s">
        <v>3263</v>
      </c>
    </row>
    <row r="2929" ht="15" spans="1:3">
      <c r="A2929" s="435" t="s">
        <v>8946</v>
      </c>
      <c r="B2929" s="32" t="s">
        <v>8947</v>
      </c>
      <c r="C2929" t="s">
        <v>3332</v>
      </c>
    </row>
    <row r="2930" ht="15" spans="1:3">
      <c r="A2930" s="435" t="s">
        <v>8948</v>
      </c>
      <c r="B2930" s="32" t="s">
        <v>8949</v>
      </c>
      <c r="C2930" t="s">
        <v>3263</v>
      </c>
    </row>
    <row r="2931" ht="15" spans="1:3">
      <c r="A2931" s="435" t="s">
        <v>8950</v>
      </c>
      <c r="B2931" s="32" t="s">
        <v>8951</v>
      </c>
      <c r="C2931" t="s">
        <v>3263</v>
      </c>
    </row>
    <row r="2932" ht="15" spans="1:3">
      <c r="A2932" s="435" t="s">
        <v>8952</v>
      </c>
      <c r="B2932" s="32" t="s">
        <v>8953</v>
      </c>
      <c r="C2932" t="s">
        <v>3263</v>
      </c>
    </row>
    <row r="2933" ht="15" spans="1:3">
      <c r="A2933" s="435" t="s">
        <v>8954</v>
      </c>
      <c r="B2933" s="32" t="s">
        <v>8955</v>
      </c>
      <c r="C2933" t="s">
        <v>3263</v>
      </c>
    </row>
    <row r="2934" ht="15" spans="1:3">
      <c r="A2934" s="435" t="s">
        <v>8956</v>
      </c>
      <c r="B2934" s="32" t="s">
        <v>8957</v>
      </c>
      <c r="C2934" t="s">
        <v>3263</v>
      </c>
    </row>
    <row r="2935" ht="15" spans="1:3">
      <c r="A2935" s="435" t="s">
        <v>8958</v>
      </c>
      <c r="B2935" s="32" t="s">
        <v>8959</v>
      </c>
      <c r="C2935" t="s">
        <v>3263</v>
      </c>
    </row>
    <row r="2936" ht="15" spans="1:3">
      <c r="A2936" s="435" t="s">
        <v>8960</v>
      </c>
      <c r="B2936" s="32" t="s">
        <v>8961</v>
      </c>
      <c r="C2936" t="s">
        <v>3263</v>
      </c>
    </row>
    <row r="2937" ht="15" spans="1:3">
      <c r="A2937" s="435" t="s">
        <v>8962</v>
      </c>
      <c r="B2937" s="32" t="s">
        <v>8963</v>
      </c>
      <c r="C2937" t="s">
        <v>3263</v>
      </c>
    </row>
    <row r="2938" ht="15" spans="1:3">
      <c r="A2938" s="435" t="s">
        <v>8964</v>
      </c>
      <c r="B2938" s="32" t="s">
        <v>8965</v>
      </c>
      <c r="C2938" t="s">
        <v>3263</v>
      </c>
    </row>
    <row r="2939" ht="15" spans="1:3">
      <c r="A2939" s="435" t="s">
        <v>8966</v>
      </c>
      <c r="B2939" s="32" t="s">
        <v>8967</v>
      </c>
      <c r="C2939" t="s">
        <v>3263</v>
      </c>
    </row>
    <row r="2940" ht="15" spans="1:3">
      <c r="A2940" s="435" t="s">
        <v>8968</v>
      </c>
      <c r="B2940" s="32" t="s">
        <v>8969</v>
      </c>
      <c r="C2940" t="s">
        <v>3263</v>
      </c>
    </row>
    <row r="2941" ht="15" spans="1:3">
      <c r="A2941" s="435" t="s">
        <v>8970</v>
      </c>
      <c r="B2941" s="32" t="s">
        <v>8971</v>
      </c>
      <c r="C2941" t="s">
        <v>3332</v>
      </c>
    </row>
    <row r="2942" ht="15" spans="1:3">
      <c r="A2942" s="435" t="s">
        <v>8972</v>
      </c>
      <c r="B2942" s="32" t="s">
        <v>8973</v>
      </c>
      <c r="C2942" t="s">
        <v>3263</v>
      </c>
    </row>
    <row r="2943" ht="15" spans="1:3">
      <c r="A2943" s="435" t="s">
        <v>8974</v>
      </c>
      <c r="B2943" s="32" t="s">
        <v>8975</v>
      </c>
      <c r="C2943" t="s">
        <v>3263</v>
      </c>
    </row>
    <row r="2944" ht="15" spans="1:3">
      <c r="A2944" s="435" t="s">
        <v>8976</v>
      </c>
      <c r="B2944" s="32" t="s">
        <v>8977</v>
      </c>
      <c r="C2944" t="s">
        <v>3263</v>
      </c>
    </row>
    <row r="2945" ht="15" spans="1:3">
      <c r="A2945" s="435" t="s">
        <v>8978</v>
      </c>
      <c r="B2945" s="32" t="s">
        <v>8979</v>
      </c>
      <c r="C2945" t="s">
        <v>3263</v>
      </c>
    </row>
    <row r="2946" ht="15" spans="1:3">
      <c r="A2946" s="435" t="s">
        <v>8980</v>
      </c>
      <c r="B2946" s="32" t="s">
        <v>8981</v>
      </c>
      <c r="C2946" t="s">
        <v>3263</v>
      </c>
    </row>
    <row r="2947" ht="15" spans="1:3">
      <c r="A2947" s="435" t="s">
        <v>8982</v>
      </c>
      <c r="B2947" s="32" t="s">
        <v>8983</v>
      </c>
      <c r="C2947" t="s">
        <v>3263</v>
      </c>
    </row>
    <row r="2948" ht="15" spans="1:3">
      <c r="A2948" s="435" t="s">
        <v>8984</v>
      </c>
      <c r="B2948" s="32" t="s">
        <v>8985</v>
      </c>
      <c r="C2948" t="s">
        <v>3263</v>
      </c>
    </row>
    <row r="2949" ht="15" spans="1:3">
      <c r="A2949" s="435" t="s">
        <v>8986</v>
      </c>
      <c r="B2949" s="32" t="s">
        <v>8987</v>
      </c>
      <c r="C2949" t="s">
        <v>3263</v>
      </c>
    </row>
    <row r="2950" ht="15" spans="1:3">
      <c r="A2950" s="435" t="s">
        <v>8988</v>
      </c>
      <c r="B2950" s="32" t="s">
        <v>8989</v>
      </c>
      <c r="C2950" t="s">
        <v>3263</v>
      </c>
    </row>
    <row r="2951" ht="15" spans="1:3">
      <c r="A2951" s="435" t="s">
        <v>8990</v>
      </c>
      <c r="B2951" s="32" t="s">
        <v>8991</v>
      </c>
      <c r="C2951" t="s">
        <v>3263</v>
      </c>
    </row>
    <row r="2952" ht="15" spans="1:3">
      <c r="A2952" s="435" t="s">
        <v>8992</v>
      </c>
      <c r="B2952" s="32" t="s">
        <v>8993</v>
      </c>
      <c r="C2952" t="s">
        <v>3263</v>
      </c>
    </row>
    <row r="2953" ht="15" spans="1:3">
      <c r="A2953" s="435" t="s">
        <v>8994</v>
      </c>
      <c r="B2953" s="32" t="s">
        <v>8995</v>
      </c>
      <c r="C2953" t="s">
        <v>3263</v>
      </c>
    </row>
    <row r="2954" ht="15" spans="1:3">
      <c r="A2954" s="435" t="s">
        <v>8996</v>
      </c>
      <c r="B2954" s="32" t="s">
        <v>8997</v>
      </c>
      <c r="C2954" t="s">
        <v>3332</v>
      </c>
    </row>
    <row r="2955" ht="15" spans="1:3">
      <c r="A2955" s="435" t="s">
        <v>8998</v>
      </c>
      <c r="B2955" s="32" t="s">
        <v>8999</v>
      </c>
      <c r="C2955" t="s">
        <v>3263</v>
      </c>
    </row>
    <row r="2956" ht="15" spans="1:3">
      <c r="A2956" s="435" t="s">
        <v>9000</v>
      </c>
      <c r="B2956" s="32" t="s">
        <v>9001</v>
      </c>
      <c r="C2956" t="s">
        <v>3263</v>
      </c>
    </row>
    <row r="2957" ht="15" spans="1:3">
      <c r="A2957" s="435" t="s">
        <v>9002</v>
      </c>
      <c r="B2957" s="32" t="s">
        <v>9003</v>
      </c>
      <c r="C2957" t="s">
        <v>3263</v>
      </c>
    </row>
    <row r="2958" ht="15" spans="1:3">
      <c r="A2958" s="435" t="s">
        <v>9004</v>
      </c>
      <c r="B2958" s="32" t="s">
        <v>9005</v>
      </c>
      <c r="C2958" t="s">
        <v>3263</v>
      </c>
    </row>
    <row r="2959" ht="15" spans="1:3">
      <c r="A2959" s="435" t="s">
        <v>9006</v>
      </c>
      <c r="B2959" s="32" t="s">
        <v>9007</v>
      </c>
      <c r="C2959" t="s">
        <v>3263</v>
      </c>
    </row>
    <row r="2960" ht="15" spans="1:3">
      <c r="A2960" s="435" t="s">
        <v>9008</v>
      </c>
      <c r="B2960" s="32" t="s">
        <v>9009</v>
      </c>
      <c r="C2960" t="s">
        <v>3263</v>
      </c>
    </row>
    <row r="2961" ht="15" spans="1:3">
      <c r="A2961" s="435" t="s">
        <v>9010</v>
      </c>
      <c r="B2961" s="32" t="s">
        <v>9011</v>
      </c>
      <c r="C2961" t="s">
        <v>3263</v>
      </c>
    </row>
    <row r="2962" ht="15" spans="1:3">
      <c r="A2962" s="435" t="s">
        <v>9012</v>
      </c>
      <c r="B2962" s="32" t="s">
        <v>9013</v>
      </c>
      <c r="C2962" t="s">
        <v>3263</v>
      </c>
    </row>
    <row r="2963" ht="15" spans="1:3">
      <c r="A2963" s="435" t="s">
        <v>9014</v>
      </c>
      <c r="B2963" s="32" t="s">
        <v>9015</v>
      </c>
      <c r="C2963" t="s">
        <v>3263</v>
      </c>
    </row>
    <row r="2964" ht="15" spans="1:3">
      <c r="A2964" s="435" t="s">
        <v>9016</v>
      </c>
      <c r="B2964" s="32" t="s">
        <v>9017</v>
      </c>
      <c r="C2964" t="s">
        <v>3263</v>
      </c>
    </row>
    <row r="2965" ht="15" spans="1:3">
      <c r="A2965" s="435" t="s">
        <v>9018</v>
      </c>
      <c r="B2965" s="32" t="s">
        <v>9019</v>
      </c>
      <c r="C2965" t="s">
        <v>3332</v>
      </c>
    </row>
    <row r="2966" ht="15" spans="1:3">
      <c r="A2966" s="435" t="s">
        <v>9020</v>
      </c>
      <c r="B2966" s="32" t="s">
        <v>9021</v>
      </c>
      <c r="C2966" t="s">
        <v>3263</v>
      </c>
    </row>
    <row r="2967" ht="15" spans="1:3">
      <c r="A2967" s="435" t="s">
        <v>9022</v>
      </c>
      <c r="B2967" s="32" t="s">
        <v>9023</v>
      </c>
      <c r="C2967" t="s">
        <v>3263</v>
      </c>
    </row>
    <row r="2968" ht="15" spans="1:3">
      <c r="A2968" s="435" t="s">
        <v>9024</v>
      </c>
      <c r="B2968" s="32" t="s">
        <v>9025</v>
      </c>
      <c r="C2968" t="s">
        <v>3263</v>
      </c>
    </row>
    <row r="2969" ht="15" spans="1:3">
      <c r="A2969" s="435" t="s">
        <v>9026</v>
      </c>
      <c r="B2969" s="32" t="s">
        <v>9027</v>
      </c>
      <c r="C2969" t="s">
        <v>3263</v>
      </c>
    </row>
    <row r="2970" ht="15" spans="1:3">
      <c r="A2970" s="435" t="s">
        <v>9028</v>
      </c>
      <c r="B2970" s="32" t="s">
        <v>9029</v>
      </c>
      <c r="C2970" t="s">
        <v>3263</v>
      </c>
    </row>
    <row r="2971" ht="15" spans="1:3">
      <c r="A2971" s="435" t="s">
        <v>9030</v>
      </c>
      <c r="B2971" s="32" t="s">
        <v>9031</v>
      </c>
      <c r="C2971" t="s">
        <v>3263</v>
      </c>
    </row>
    <row r="2972" ht="15" spans="1:3">
      <c r="A2972" s="435" t="s">
        <v>9032</v>
      </c>
      <c r="B2972" s="32" t="s">
        <v>9033</v>
      </c>
      <c r="C2972" t="s">
        <v>3263</v>
      </c>
    </row>
    <row r="2973" ht="15" spans="1:3">
      <c r="A2973" s="435" t="s">
        <v>9034</v>
      </c>
      <c r="B2973" s="32" t="s">
        <v>9035</v>
      </c>
      <c r="C2973" t="s">
        <v>3332</v>
      </c>
    </row>
    <row r="2974" ht="15" spans="1:3">
      <c r="A2974" s="435" t="s">
        <v>9036</v>
      </c>
      <c r="B2974" s="32" t="s">
        <v>9037</v>
      </c>
      <c r="C2974" t="s">
        <v>3263</v>
      </c>
    </row>
    <row r="2975" ht="15" spans="1:3">
      <c r="A2975" s="435" t="s">
        <v>9038</v>
      </c>
      <c r="B2975" s="32" t="s">
        <v>9039</v>
      </c>
      <c r="C2975" t="s">
        <v>13</v>
      </c>
    </row>
    <row r="2976" ht="15" spans="1:3">
      <c r="A2976" s="435" t="s">
        <v>9040</v>
      </c>
      <c r="B2976" s="32" t="s">
        <v>9041</v>
      </c>
      <c r="C2976" t="s">
        <v>3332</v>
      </c>
    </row>
    <row r="2977" ht="15" spans="1:3">
      <c r="A2977" s="435" t="s">
        <v>9042</v>
      </c>
      <c r="B2977" s="32" t="s">
        <v>8643</v>
      </c>
      <c r="C2977" t="s">
        <v>3263</v>
      </c>
    </row>
    <row r="2978" ht="15" spans="1:3">
      <c r="A2978" s="435" t="s">
        <v>9043</v>
      </c>
      <c r="B2978" s="32" t="s">
        <v>9044</v>
      </c>
      <c r="C2978" t="s">
        <v>3263</v>
      </c>
    </row>
    <row r="2979" ht="15" spans="1:3">
      <c r="A2979" s="435" t="s">
        <v>9045</v>
      </c>
      <c r="B2979" s="32" t="s">
        <v>9046</v>
      </c>
      <c r="C2979" t="s">
        <v>3263</v>
      </c>
    </row>
    <row r="2980" ht="15" spans="1:3">
      <c r="A2980" s="435" t="s">
        <v>9047</v>
      </c>
      <c r="B2980" s="32" t="s">
        <v>9048</v>
      </c>
      <c r="C2980" t="s">
        <v>3263</v>
      </c>
    </row>
    <row r="2981" ht="15" spans="1:3">
      <c r="A2981" s="435" t="s">
        <v>9049</v>
      </c>
      <c r="B2981" s="32" t="s">
        <v>9050</v>
      </c>
      <c r="C2981" t="s">
        <v>3263</v>
      </c>
    </row>
    <row r="2982" ht="15" spans="1:3">
      <c r="A2982" s="435" t="s">
        <v>9051</v>
      </c>
      <c r="B2982" s="32" t="s">
        <v>9052</v>
      </c>
      <c r="C2982" t="s">
        <v>3263</v>
      </c>
    </row>
    <row r="2983" ht="15" spans="1:3">
      <c r="A2983" s="435" t="s">
        <v>9053</v>
      </c>
      <c r="B2983" s="32" t="s">
        <v>9054</v>
      </c>
      <c r="C2983" t="s">
        <v>3263</v>
      </c>
    </row>
    <row r="2984" ht="15" spans="1:3">
      <c r="A2984" s="435" t="s">
        <v>9055</v>
      </c>
      <c r="B2984" s="32" t="s">
        <v>9056</v>
      </c>
      <c r="C2984" t="s">
        <v>3263</v>
      </c>
    </row>
    <row r="2985" ht="15" spans="1:3">
      <c r="A2985" s="435" t="s">
        <v>9057</v>
      </c>
      <c r="B2985" s="32" t="s">
        <v>9058</v>
      </c>
      <c r="C2985" t="s">
        <v>3332</v>
      </c>
    </row>
    <row r="2986" ht="15" spans="1:3">
      <c r="A2986" s="435" t="s">
        <v>9059</v>
      </c>
      <c r="B2986" s="32" t="s">
        <v>9060</v>
      </c>
      <c r="C2986" t="s">
        <v>3332</v>
      </c>
    </row>
    <row r="2987" ht="15" spans="1:3">
      <c r="A2987" s="435" t="s">
        <v>9061</v>
      </c>
      <c r="B2987" s="32" t="s">
        <v>9062</v>
      </c>
      <c r="C2987" t="s">
        <v>3263</v>
      </c>
    </row>
    <row r="2988" ht="15" spans="1:3">
      <c r="A2988" s="435" t="s">
        <v>9063</v>
      </c>
      <c r="B2988" s="32" t="s">
        <v>9064</v>
      </c>
      <c r="C2988" t="s">
        <v>3263</v>
      </c>
    </row>
    <row r="2989" ht="15" spans="1:3">
      <c r="A2989" s="435" t="s">
        <v>9065</v>
      </c>
      <c r="B2989" s="32" t="s">
        <v>9066</v>
      </c>
      <c r="C2989" t="s">
        <v>3332</v>
      </c>
    </row>
    <row r="2990" ht="15" spans="1:3">
      <c r="A2990" s="435" t="s">
        <v>9067</v>
      </c>
      <c r="B2990" s="32" t="s">
        <v>9068</v>
      </c>
      <c r="C2990" t="s">
        <v>3263</v>
      </c>
    </row>
    <row r="2991" ht="15" spans="1:3">
      <c r="A2991" s="435" t="s">
        <v>9069</v>
      </c>
      <c r="B2991" s="32" t="s">
        <v>9070</v>
      </c>
      <c r="C2991" t="s">
        <v>3263</v>
      </c>
    </row>
    <row r="2992" ht="15" spans="1:3">
      <c r="A2992" s="435" t="s">
        <v>9071</v>
      </c>
      <c r="B2992" s="32" t="s">
        <v>9072</v>
      </c>
      <c r="C2992" t="s">
        <v>3263</v>
      </c>
    </row>
    <row r="2993" ht="15" spans="1:3">
      <c r="A2993" s="435" t="s">
        <v>9073</v>
      </c>
      <c r="B2993" s="32" t="s">
        <v>9074</v>
      </c>
      <c r="C2993" t="s">
        <v>3263</v>
      </c>
    </row>
    <row r="2994" ht="15" spans="1:3">
      <c r="A2994" s="435" t="s">
        <v>9075</v>
      </c>
      <c r="B2994" s="32" t="s">
        <v>9076</v>
      </c>
      <c r="C2994" t="s">
        <v>3263</v>
      </c>
    </row>
    <row r="2995" ht="15" spans="1:3">
      <c r="A2995" s="435" t="s">
        <v>9077</v>
      </c>
      <c r="B2995" s="32" t="s">
        <v>9078</v>
      </c>
      <c r="C2995" t="s">
        <v>3332</v>
      </c>
    </row>
    <row r="2996" ht="15" spans="1:3">
      <c r="A2996" s="435" t="s">
        <v>9079</v>
      </c>
      <c r="B2996" s="32" t="s">
        <v>9080</v>
      </c>
      <c r="C2996" t="s">
        <v>3263</v>
      </c>
    </row>
    <row r="2997" ht="15" spans="1:3">
      <c r="A2997" s="435" t="s">
        <v>9081</v>
      </c>
      <c r="B2997" s="32" t="s">
        <v>9082</v>
      </c>
      <c r="C2997" t="s">
        <v>3263</v>
      </c>
    </row>
    <row r="2998" ht="15" spans="1:3">
      <c r="A2998" s="435" t="s">
        <v>9083</v>
      </c>
      <c r="B2998" s="32" t="s">
        <v>9084</v>
      </c>
      <c r="C2998" t="s">
        <v>3263</v>
      </c>
    </row>
    <row r="2999" ht="15" spans="1:3">
      <c r="A2999" s="435" t="s">
        <v>9085</v>
      </c>
      <c r="B2999" s="32" t="s">
        <v>9086</v>
      </c>
      <c r="C2999" t="s">
        <v>3263</v>
      </c>
    </row>
    <row r="3000" ht="15" spans="1:3">
      <c r="A3000" s="435" t="s">
        <v>9087</v>
      </c>
      <c r="B3000" s="32" t="s">
        <v>9088</v>
      </c>
      <c r="C3000" t="s">
        <v>3263</v>
      </c>
    </row>
    <row r="3001" ht="15" spans="1:3">
      <c r="A3001" s="435" t="s">
        <v>9089</v>
      </c>
      <c r="B3001" s="32" t="s">
        <v>9090</v>
      </c>
      <c r="C3001" t="s">
        <v>3263</v>
      </c>
    </row>
    <row r="3002" ht="15" spans="1:3">
      <c r="A3002" s="435" t="s">
        <v>9091</v>
      </c>
      <c r="B3002" s="32" t="s">
        <v>9092</v>
      </c>
      <c r="C3002" t="s">
        <v>3263</v>
      </c>
    </row>
    <row r="3003" ht="15" spans="1:3">
      <c r="A3003" s="435" t="s">
        <v>9093</v>
      </c>
      <c r="B3003" s="32" t="s">
        <v>9094</v>
      </c>
      <c r="C3003" t="s">
        <v>3332</v>
      </c>
    </row>
    <row r="3004" ht="15" spans="1:3">
      <c r="A3004" s="435" t="s">
        <v>9095</v>
      </c>
      <c r="B3004" s="32" t="s">
        <v>9096</v>
      </c>
      <c r="C3004" t="s">
        <v>3263</v>
      </c>
    </row>
    <row r="3005" ht="15" spans="1:3">
      <c r="A3005" s="435" t="s">
        <v>9097</v>
      </c>
      <c r="B3005" s="32" t="s">
        <v>9098</v>
      </c>
      <c r="C3005" t="s">
        <v>3263</v>
      </c>
    </row>
    <row r="3006" ht="15" spans="1:3">
      <c r="A3006" s="435" t="s">
        <v>9099</v>
      </c>
      <c r="B3006" s="32" t="s">
        <v>9100</v>
      </c>
      <c r="C3006" t="s">
        <v>3263</v>
      </c>
    </row>
    <row r="3007" ht="15" spans="1:3">
      <c r="A3007" s="435" t="s">
        <v>9101</v>
      </c>
      <c r="B3007" s="32" t="s">
        <v>9102</v>
      </c>
      <c r="C3007" t="s">
        <v>3263</v>
      </c>
    </row>
    <row r="3008" ht="15" spans="1:3">
      <c r="A3008" s="435" t="s">
        <v>9103</v>
      </c>
      <c r="B3008" s="32" t="s">
        <v>9104</v>
      </c>
      <c r="C3008" t="s">
        <v>3332</v>
      </c>
    </row>
    <row r="3009" ht="15" spans="1:3">
      <c r="A3009" s="435" t="s">
        <v>9105</v>
      </c>
      <c r="B3009" s="32" t="s">
        <v>9106</v>
      </c>
      <c r="C3009" t="s">
        <v>3263</v>
      </c>
    </row>
    <row r="3010" ht="15" spans="1:3">
      <c r="A3010" s="435" t="s">
        <v>9107</v>
      </c>
      <c r="B3010" s="32" t="s">
        <v>9108</v>
      </c>
      <c r="C3010" t="s">
        <v>3263</v>
      </c>
    </row>
    <row r="3011" ht="15" spans="1:3">
      <c r="A3011" s="435" t="s">
        <v>9109</v>
      </c>
      <c r="B3011" s="32" t="s">
        <v>9110</v>
      </c>
      <c r="C3011" t="s">
        <v>3263</v>
      </c>
    </row>
    <row r="3012" ht="15" spans="1:3">
      <c r="A3012" s="435" t="s">
        <v>9111</v>
      </c>
      <c r="B3012" s="32" t="s">
        <v>9112</v>
      </c>
      <c r="C3012" t="s">
        <v>3263</v>
      </c>
    </row>
    <row r="3013" ht="15" spans="1:3">
      <c r="A3013" s="435" t="s">
        <v>9113</v>
      </c>
      <c r="B3013" s="32" t="s">
        <v>9114</v>
      </c>
      <c r="C3013" t="s">
        <v>3263</v>
      </c>
    </row>
    <row r="3014" ht="15" spans="1:3">
      <c r="A3014" s="435" t="s">
        <v>9115</v>
      </c>
      <c r="B3014" s="32" t="s">
        <v>9116</v>
      </c>
      <c r="C3014" t="s">
        <v>3263</v>
      </c>
    </row>
    <row r="3015" ht="15" spans="1:3">
      <c r="A3015" s="435" t="s">
        <v>9117</v>
      </c>
      <c r="B3015" s="32" t="s">
        <v>9118</v>
      </c>
      <c r="C3015" t="s">
        <v>3332</v>
      </c>
    </row>
    <row r="3016" ht="15" spans="1:3">
      <c r="A3016" s="435" t="s">
        <v>9119</v>
      </c>
      <c r="B3016" s="32" t="s">
        <v>9120</v>
      </c>
      <c r="C3016" t="s">
        <v>3263</v>
      </c>
    </row>
    <row r="3017" ht="15" spans="1:3">
      <c r="A3017" s="435" t="s">
        <v>9121</v>
      </c>
      <c r="B3017" s="32" t="s">
        <v>9122</v>
      </c>
      <c r="C3017" t="s">
        <v>3263</v>
      </c>
    </row>
    <row r="3018" ht="15" spans="1:3">
      <c r="A3018" s="435" t="s">
        <v>9123</v>
      </c>
      <c r="B3018" s="32" t="s">
        <v>9124</v>
      </c>
      <c r="C3018" t="s">
        <v>3263</v>
      </c>
    </row>
    <row r="3019" ht="15" spans="1:3">
      <c r="A3019" s="435" t="s">
        <v>9125</v>
      </c>
      <c r="B3019" s="32" t="s">
        <v>9126</v>
      </c>
      <c r="C3019" t="s">
        <v>3263</v>
      </c>
    </row>
    <row r="3020" ht="15" spans="1:3">
      <c r="A3020" s="435" t="s">
        <v>9127</v>
      </c>
      <c r="B3020" s="32" t="s">
        <v>9128</v>
      </c>
      <c r="C3020" t="s">
        <v>3263</v>
      </c>
    </row>
    <row r="3021" ht="15" spans="1:3">
      <c r="A3021" s="435" t="s">
        <v>9129</v>
      </c>
      <c r="B3021" s="32" t="s">
        <v>9130</v>
      </c>
      <c r="C3021" t="s">
        <v>3263</v>
      </c>
    </row>
    <row r="3022" ht="15" spans="1:3">
      <c r="A3022" s="435" t="s">
        <v>9131</v>
      </c>
      <c r="B3022" s="32" t="s">
        <v>9132</v>
      </c>
      <c r="C3022" t="s">
        <v>3263</v>
      </c>
    </row>
    <row r="3023" ht="15" spans="1:3">
      <c r="A3023" s="435" t="s">
        <v>9133</v>
      </c>
      <c r="B3023" s="32" t="s">
        <v>9134</v>
      </c>
      <c r="C3023" t="s">
        <v>3332</v>
      </c>
    </row>
    <row r="3024" ht="15" spans="1:3">
      <c r="A3024" s="435" t="s">
        <v>9135</v>
      </c>
      <c r="B3024" s="32" t="s">
        <v>9136</v>
      </c>
      <c r="C3024" t="s">
        <v>3263</v>
      </c>
    </row>
    <row r="3025" ht="15" spans="1:3">
      <c r="A3025" s="435" t="s">
        <v>9137</v>
      </c>
      <c r="B3025" s="32" t="s">
        <v>9138</v>
      </c>
      <c r="C3025" t="s">
        <v>3263</v>
      </c>
    </row>
    <row r="3026" ht="15" spans="1:3">
      <c r="A3026" s="435" t="s">
        <v>9139</v>
      </c>
      <c r="B3026" s="32" t="s">
        <v>9140</v>
      </c>
      <c r="C3026" t="s">
        <v>3263</v>
      </c>
    </row>
    <row r="3027" ht="15" spans="1:3">
      <c r="A3027" s="435" t="s">
        <v>9141</v>
      </c>
      <c r="B3027" s="32" t="s">
        <v>9142</v>
      </c>
      <c r="C3027" t="s">
        <v>3263</v>
      </c>
    </row>
    <row r="3028" ht="15" spans="1:3">
      <c r="A3028" s="435" t="s">
        <v>9143</v>
      </c>
      <c r="B3028" s="32" t="s">
        <v>9144</v>
      </c>
      <c r="C3028" t="s">
        <v>3263</v>
      </c>
    </row>
    <row r="3029" ht="15" spans="1:3">
      <c r="A3029" s="435" t="s">
        <v>9145</v>
      </c>
      <c r="B3029" s="32" t="s">
        <v>9146</v>
      </c>
      <c r="C3029" t="s">
        <v>3263</v>
      </c>
    </row>
    <row r="3030" ht="15" spans="1:3">
      <c r="A3030" s="435" t="s">
        <v>9147</v>
      </c>
      <c r="B3030" s="32" t="s">
        <v>9148</v>
      </c>
      <c r="C3030" t="s">
        <v>3263</v>
      </c>
    </row>
    <row r="3031" ht="15" spans="1:3">
      <c r="A3031" s="435" t="s">
        <v>9149</v>
      </c>
      <c r="B3031" s="32" t="s">
        <v>9150</v>
      </c>
      <c r="C3031" t="s">
        <v>3332</v>
      </c>
    </row>
    <row r="3032" ht="15" spans="1:3">
      <c r="A3032" s="435" t="s">
        <v>9151</v>
      </c>
      <c r="B3032" s="32" t="s">
        <v>9152</v>
      </c>
      <c r="C3032" t="s">
        <v>3263</v>
      </c>
    </row>
    <row r="3033" ht="15" spans="1:3">
      <c r="A3033" s="435" t="s">
        <v>9153</v>
      </c>
      <c r="B3033" s="32" t="s">
        <v>9154</v>
      </c>
      <c r="C3033" t="s">
        <v>3263</v>
      </c>
    </row>
    <row r="3034" ht="15" spans="1:3">
      <c r="A3034" s="435" t="s">
        <v>9155</v>
      </c>
      <c r="B3034" s="32" t="s">
        <v>9156</v>
      </c>
      <c r="C3034" t="s">
        <v>3263</v>
      </c>
    </row>
    <row r="3035" ht="15" spans="1:3">
      <c r="A3035" s="435" t="s">
        <v>9157</v>
      </c>
      <c r="B3035" s="32" t="s">
        <v>9158</v>
      </c>
      <c r="C3035" t="s">
        <v>3263</v>
      </c>
    </row>
    <row r="3036" ht="15" spans="1:3">
      <c r="A3036" s="435" t="s">
        <v>9159</v>
      </c>
      <c r="B3036" s="32" t="s">
        <v>9160</v>
      </c>
      <c r="C3036" t="s">
        <v>3263</v>
      </c>
    </row>
    <row r="3037" ht="15" spans="1:3">
      <c r="A3037" s="435" t="s">
        <v>9161</v>
      </c>
      <c r="B3037" s="32" t="s">
        <v>9162</v>
      </c>
      <c r="C3037" t="s">
        <v>3263</v>
      </c>
    </row>
    <row r="3038" ht="15" spans="1:3">
      <c r="A3038" s="435" t="s">
        <v>9163</v>
      </c>
      <c r="B3038" s="32" t="s">
        <v>9164</v>
      </c>
      <c r="C3038" t="s">
        <v>3263</v>
      </c>
    </row>
    <row r="3039" ht="15" spans="1:3">
      <c r="A3039" s="435" t="s">
        <v>9165</v>
      </c>
      <c r="B3039" s="32" t="s">
        <v>9166</v>
      </c>
      <c r="C3039" t="s">
        <v>3263</v>
      </c>
    </row>
    <row r="3040" ht="15" spans="1:3">
      <c r="A3040" s="435" t="s">
        <v>9167</v>
      </c>
      <c r="B3040" s="32" t="s">
        <v>9168</v>
      </c>
      <c r="C3040" t="s">
        <v>3332</v>
      </c>
    </row>
    <row r="3041" ht="15" spans="1:3">
      <c r="A3041" s="435" t="s">
        <v>9169</v>
      </c>
      <c r="B3041" s="32" t="s">
        <v>9170</v>
      </c>
      <c r="C3041" t="s">
        <v>3263</v>
      </c>
    </row>
    <row r="3042" ht="15" spans="1:3">
      <c r="A3042" s="435" t="s">
        <v>9171</v>
      </c>
      <c r="B3042" s="32" t="s">
        <v>9172</v>
      </c>
      <c r="C3042" t="s">
        <v>3263</v>
      </c>
    </row>
    <row r="3043" ht="15" spans="1:3">
      <c r="A3043" s="435" t="s">
        <v>9173</v>
      </c>
      <c r="B3043" s="32" t="s">
        <v>9174</v>
      </c>
      <c r="C3043" t="s">
        <v>3263</v>
      </c>
    </row>
    <row r="3044" ht="15" spans="1:3">
      <c r="A3044" s="435" t="s">
        <v>9175</v>
      </c>
      <c r="B3044" s="32" t="s">
        <v>9176</v>
      </c>
      <c r="C3044" t="s">
        <v>3263</v>
      </c>
    </row>
    <row r="3045" ht="15" spans="1:3">
      <c r="A3045" s="435" t="s">
        <v>9177</v>
      </c>
      <c r="B3045" s="32" t="s">
        <v>9178</v>
      </c>
      <c r="C3045" t="s">
        <v>3263</v>
      </c>
    </row>
    <row r="3046" ht="15" spans="1:3">
      <c r="A3046" s="435" t="s">
        <v>9179</v>
      </c>
      <c r="B3046" s="32" t="s">
        <v>9180</v>
      </c>
      <c r="C3046" t="s">
        <v>3263</v>
      </c>
    </row>
    <row r="3047" ht="15" spans="1:3">
      <c r="A3047" s="435" t="s">
        <v>9181</v>
      </c>
      <c r="B3047" s="32" t="s">
        <v>9182</v>
      </c>
      <c r="C3047" t="s">
        <v>3263</v>
      </c>
    </row>
    <row r="3048" ht="15" spans="1:3">
      <c r="A3048" s="435" t="s">
        <v>9183</v>
      </c>
      <c r="B3048" s="32" t="s">
        <v>9184</v>
      </c>
      <c r="C3048" t="s">
        <v>3332</v>
      </c>
    </row>
    <row r="3049" ht="15" spans="1:3">
      <c r="A3049" s="435" t="s">
        <v>9185</v>
      </c>
      <c r="B3049" s="32" t="s">
        <v>9186</v>
      </c>
      <c r="C3049" t="s">
        <v>3263</v>
      </c>
    </row>
    <row r="3050" ht="15" spans="1:3">
      <c r="A3050" s="435" t="s">
        <v>9187</v>
      </c>
      <c r="B3050" s="32" t="s">
        <v>9188</v>
      </c>
      <c r="C3050" t="s">
        <v>3263</v>
      </c>
    </row>
    <row r="3051" ht="15" spans="1:3">
      <c r="A3051" s="435" t="s">
        <v>9189</v>
      </c>
      <c r="B3051" s="32" t="s">
        <v>9190</v>
      </c>
      <c r="C3051" t="s">
        <v>3263</v>
      </c>
    </row>
    <row r="3052" ht="15" spans="1:3">
      <c r="A3052" s="435" t="s">
        <v>9191</v>
      </c>
      <c r="B3052" s="32" t="s">
        <v>9192</v>
      </c>
      <c r="C3052" t="s">
        <v>3263</v>
      </c>
    </row>
    <row r="3053" ht="15" spans="1:3">
      <c r="A3053" s="435" t="s">
        <v>9193</v>
      </c>
      <c r="B3053" s="32" t="s">
        <v>9194</v>
      </c>
      <c r="C3053" t="s">
        <v>3263</v>
      </c>
    </row>
    <row r="3054" ht="15" spans="1:3">
      <c r="A3054" s="435" t="s">
        <v>9195</v>
      </c>
      <c r="B3054" s="32" t="s">
        <v>9196</v>
      </c>
      <c r="C3054" t="s">
        <v>3263</v>
      </c>
    </row>
    <row r="3055" ht="15" spans="1:3">
      <c r="A3055" s="435" t="s">
        <v>9197</v>
      </c>
      <c r="B3055" s="32" t="s">
        <v>9198</v>
      </c>
      <c r="C3055" t="s">
        <v>3263</v>
      </c>
    </row>
    <row r="3056" ht="15" spans="1:3">
      <c r="A3056" s="435" t="s">
        <v>9199</v>
      </c>
      <c r="B3056" s="32" t="s">
        <v>9200</v>
      </c>
      <c r="C3056" t="s">
        <v>3263</v>
      </c>
    </row>
    <row r="3057" ht="15" spans="1:3">
      <c r="A3057" s="435" t="s">
        <v>9201</v>
      </c>
      <c r="B3057" s="32" t="s">
        <v>9202</v>
      </c>
      <c r="C3057" t="s">
        <v>3263</v>
      </c>
    </row>
    <row r="3058" ht="15" spans="1:3">
      <c r="A3058" s="435" t="s">
        <v>9203</v>
      </c>
      <c r="B3058" s="32" t="s">
        <v>9204</v>
      </c>
      <c r="C3058" t="s">
        <v>3332</v>
      </c>
    </row>
    <row r="3059" ht="15" spans="1:3">
      <c r="A3059" s="435" t="s">
        <v>9205</v>
      </c>
      <c r="B3059" s="32" t="s">
        <v>9206</v>
      </c>
      <c r="C3059" t="s">
        <v>3263</v>
      </c>
    </row>
    <row r="3060" ht="15" spans="1:3">
      <c r="A3060" s="435" t="s">
        <v>9207</v>
      </c>
      <c r="B3060" s="32" t="s">
        <v>9208</v>
      </c>
      <c r="C3060" t="s">
        <v>3263</v>
      </c>
    </row>
    <row r="3061" ht="15" spans="1:3">
      <c r="A3061" s="435" t="s">
        <v>9209</v>
      </c>
      <c r="B3061" s="32" t="s">
        <v>9210</v>
      </c>
      <c r="C3061" t="s">
        <v>3263</v>
      </c>
    </row>
    <row r="3062" ht="15" spans="1:3">
      <c r="A3062" s="435" t="s">
        <v>9211</v>
      </c>
      <c r="B3062" s="32" t="s">
        <v>9212</v>
      </c>
      <c r="C3062" t="s">
        <v>3263</v>
      </c>
    </row>
    <row r="3063" ht="15" spans="1:3">
      <c r="A3063" s="435" t="s">
        <v>9213</v>
      </c>
      <c r="B3063" s="32" t="s">
        <v>9214</v>
      </c>
      <c r="C3063" t="s">
        <v>3263</v>
      </c>
    </row>
    <row r="3064" ht="15" spans="1:3">
      <c r="A3064" s="435" t="s">
        <v>9215</v>
      </c>
      <c r="B3064" s="32" t="s">
        <v>9216</v>
      </c>
      <c r="C3064" t="s">
        <v>3263</v>
      </c>
    </row>
    <row r="3065" ht="15" spans="1:3">
      <c r="A3065" s="435" t="s">
        <v>9217</v>
      </c>
      <c r="B3065" s="32" t="s">
        <v>9218</v>
      </c>
      <c r="C3065" t="s">
        <v>3263</v>
      </c>
    </row>
    <row r="3066" ht="15" spans="1:3">
      <c r="A3066" s="435" t="s">
        <v>9219</v>
      </c>
      <c r="B3066" s="32" t="s">
        <v>9220</v>
      </c>
      <c r="C3066" t="s">
        <v>3263</v>
      </c>
    </row>
    <row r="3067" ht="15" spans="1:3">
      <c r="A3067" s="435" t="s">
        <v>9221</v>
      </c>
      <c r="B3067" s="32" t="s">
        <v>9222</v>
      </c>
      <c r="C3067" t="s">
        <v>3332</v>
      </c>
    </row>
    <row r="3068" ht="15" spans="1:3">
      <c r="A3068" s="435" t="s">
        <v>9223</v>
      </c>
      <c r="B3068" s="32" t="s">
        <v>9224</v>
      </c>
      <c r="C3068" t="s">
        <v>3263</v>
      </c>
    </row>
    <row r="3069" ht="15" spans="1:3">
      <c r="A3069" s="435" t="s">
        <v>9225</v>
      </c>
      <c r="B3069" s="32" t="s">
        <v>9226</v>
      </c>
      <c r="C3069" t="s">
        <v>3263</v>
      </c>
    </row>
    <row r="3070" ht="15" spans="1:3">
      <c r="A3070" s="435" t="s">
        <v>9227</v>
      </c>
      <c r="B3070" s="32" t="s">
        <v>9228</v>
      </c>
      <c r="C3070" t="s">
        <v>3263</v>
      </c>
    </row>
    <row r="3071" ht="15" spans="1:3">
      <c r="A3071" s="435" t="s">
        <v>9229</v>
      </c>
      <c r="B3071" s="32" t="s">
        <v>9230</v>
      </c>
      <c r="C3071" t="s">
        <v>3263</v>
      </c>
    </row>
    <row r="3072" ht="15" spans="1:3">
      <c r="A3072" s="435" t="s">
        <v>9231</v>
      </c>
      <c r="B3072" s="32" t="s">
        <v>9232</v>
      </c>
      <c r="C3072" t="s">
        <v>3263</v>
      </c>
    </row>
    <row r="3073" ht="15" spans="1:3">
      <c r="A3073" s="435" t="s">
        <v>9233</v>
      </c>
      <c r="B3073" s="32" t="s">
        <v>9234</v>
      </c>
      <c r="C3073" t="s">
        <v>3263</v>
      </c>
    </row>
    <row r="3074" ht="15" spans="1:3">
      <c r="A3074" s="435" t="s">
        <v>9235</v>
      </c>
      <c r="B3074" s="32" t="s">
        <v>9236</v>
      </c>
      <c r="C3074" t="s">
        <v>3263</v>
      </c>
    </row>
    <row r="3075" ht="15" spans="1:3">
      <c r="A3075" s="435" t="s">
        <v>9237</v>
      </c>
      <c r="B3075" s="32" t="s">
        <v>9238</v>
      </c>
      <c r="C3075" t="s">
        <v>3263</v>
      </c>
    </row>
    <row r="3076" ht="15" spans="1:3">
      <c r="A3076" s="435" t="s">
        <v>9239</v>
      </c>
      <c r="B3076" s="32" t="s">
        <v>9240</v>
      </c>
      <c r="C3076" t="s">
        <v>13</v>
      </c>
    </row>
    <row r="3077" ht="15" spans="1:3">
      <c r="A3077" s="435" t="s">
        <v>9241</v>
      </c>
      <c r="B3077" s="32" t="s">
        <v>9242</v>
      </c>
      <c r="C3077" t="s">
        <v>3332</v>
      </c>
    </row>
    <row r="3078" ht="15" spans="1:3">
      <c r="A3078" s="435" t="s">
        <v>9243</v>
      </c>
      <c r="B3078" s="32" t="s">
        <v>9244</v>
      </c>
      <c r="C3078" t="s">
        <v>3263</v>
      </c>
    </row>
    <row r="3079" ht="15" spans="1:3">
      <c r="A3079" s="435" t="s">
        <v>9245</v>
      </c>
      <c r="B3079" s="32" t="s">
        <v>7387</v>
      </c>
      <c r="C3079" t="s">
        <v>3263</v>
      </c>
    </row>
    <row r="3080" ht="15" spans="1:3">
      <c r="A3080" s="435" t="s">
        <v>9246</v>
      </c>
      <c r="B3080" s="32" t="s">
        <v>9247</v>
      </c>
      <c r="C3080" t="s">
        <v>3263</v>
      </c>
    </row>
    <row r="3081" ht="15" spans="1:3">
      <c r="A3081" s="435" t="s">
        <v>9248</v>
      </c>
      <c r="B3081" s="32" t="s">
        <v>9249</v>
      </c>
      <c r="C3081" t="s">
        <v>3263</v>
      </c>
    </row>
    <row r="3082" ht="15" spans="1:3">
      <c r="A3082" s="435" t="s">
        <v>9250</v>
      </c>
      <c r="B3082" s="32" t="s">
        <v>9251</v>
      </c>
      <c r="C3082" t="s">
        <v>3263</v>
      </c>
    </row>
    <row r="3083" ht="15" spans="1:3">
      <c r="A3083" s="435" t="s">
        <v>9252</v>
      </c>
      <c r="B3083" s="32" t="s">
        <v>9253</v>
      </c>
      <c r="C3083" t="s">
        <v>3263</v>
      </c>
    </row>
    <row r="3084" ht="15" spans="1:3">
      <c r="A3084" s="435" t="s">
        <v>9254</v>
      </c>
      <c r="B3084" s="32" t="s">
        <v>9255</v>
      </c>
      <c r="C3084" t="s">
        <v>3263</v>
      </c>
    </row>
    <row r="3085" ht="15" spans="1:3">
      <c r="A3085" s="435" t="s">
        <v>9256</v>
      </c>
      <c r="B3085" s="32" t="s">
        <v>9257</v>
      </c>
      <c r="C3085" t="s">
        <v>3332</v>
      </c>
    </row>
    <row r="3086" ht="15" spans="1:3">
      <c r="A3086" s="435" t="s">
        <v>9258</v>
      </c>
      <c r="B3086" s="32" t="s">
        <v>9259</v>
      </c>
      <c r="C3086" t="s">
        <v>3263</v>
      </c>
    </row>
    <row r="3087" ht="15" spans="1:3">
      <c r="A3087" s="435" t="s">
        <v>9260</v>
      </c>
      <c r="B3087" s="32" t="s">
        <v>9261</v>
      </c>
      <c r="C3087" t="s">
        <v>3263</v>
      </c>
    </row>
    <row r="3088" ht="15" spans="1:3">
      <c r="A3088" s="435" t="s">
        <v>9262</v>
      </c>
      <c r="B3088" s="32" t="s">
        <v>9263</v>
      </c>
      <c r="C3088" t="s">
        <v>3263</v>
      </c>
    </row>
    <row r="3089" ht="15" spans="1:3">
      <c r="A3089" s="435" t="s">
        <v>9264</v>
      </c>
      <c r="B3089" s="32" t="s">
        <v>9265</v>
      </c>
      <c r="C3089" t="s">
        <v>3263</v>
      </c>
    </row>
    <row r="3090" ht="15" spans="1:3">
      <c r="A3090" s="435" t="s">
        <v>9266</v>
      </c>
      <c r="B3090" s="32" t="s">
        <v>9267</v>
      </c>
      <c r="C3090" t="s">
        <v>3263</v>
      </c>
    </row>
    <row r="3091" ht="15" spans="1:3">
      <c r="A3091" s="435" t="s">
        <v>9268</v>
      </c>
      <c r="B3091" s="32" t="s">
        <v>9269</v>
      </c>
      <c r="C3091" t="s">
        <v>3263</v>
      </c>
    </row>
    <row r="3092" ht="15" spans="1:3">
      <c r="A3092" s="435" t="s">
        <v>9270</v>
      </c>
      <c r="B3092" s="32" t="s">
        <v>9271</v>
      </c>
      <c r="C3092" t="s">
        <v>3332</v>
      </c>
    </row>
    <row r="3093" ht="15" spans="1:3">
      <c r="A3093" s="435" t="s">
        <v>9272</v>
      </c>
      <c r="B3093" s="32" t="s">
        <v>9273</v>
      </c>
      <c r="C3093" t="s">
        <v>3263</v>
      </c>
    </row>
    <row r="3094" ht="15" spans="1:3">
      <c r="A3094" s="435" t="s">
        <v>9274</v>
      </c>
      <c r="B3094" s="32" t="s">
        <v>9275</v>
      </c>
      <c r="C3094" t="s">
        <v>3263</v>
      </c>
    </row>
    <row r="3095" ht="15" spans="1:3">
      <c r="A3095" s="435" t="s">
        <v>9276</v>
      </c>
      <c r="B3095" s="32" t="s">
        <v>9277</v>
      </c>
      <c r="C3095" t="s">
        <v>3263</v>
      </c>
    </row>
    <row r="3096" ht="15" spans="1:3">
      <c r="A3096" s="435" t="s">
        <v>9278</v>
      </c>
      <c r="B3096" s="32" t="s">
        <v>9279</v>
      </c>
      <c r="C3096" t="s">
        <v>3263</v>
      </c>
    </row>
    <row r="3097" ht="15" spans="1:3">
      <c r="A3097" s="435" t="s">
        <v>9280</v>
      </c>
      <c r="B3097" s="32" t="s">
        <v>9281</v>
      </c>
      <c r="C3097" t="s">
        <v>3332</v>
      </c>
    </row>
    <row r="3098" ht="15" spans="1:3">
      <c r="A3098" s="435" t="s">
        <v>9282</v>
      </c>
      <c r="B3098" s="32" t="s">
        <v>9283</v>
      </c>
      <c r="C3098" t="s">
        <v>3263</v>
      </c>
    </row>
    <row r="3099" ht="15" spans="1:3">
      <c r="A3099" s="435" t="s">
        <v>9284</v>
      </c>
      <c r="B3099" s="32" t="s">
        <v>9285</v>
      </c>
      <c r="C3099" t="s">
        <v>3263</v>
      </c>
    </row>
    <row r="3100" ht="15" spans="1:3">
      <c r="A3100" s="435" t="s">
        <v>9286</v>
      </c>
      <c r="B3100" s="32" t="s">
        <v>9287</v>
      </c>
      <c r="C3100" t="s">
        <v>3263</v>
      </c>
    </row>
    <row r="3101" ht="15" spans="1:3">
      <c r="A3101" s="435" t="s">
        <v>9288</v>
      </c>
      <c r="B3101" s="32" t="s">
        <v>9289</v>
      </c>
      <c r="C3101" t="s">
        <v>3263</v>
      </c>
    </row>
    <row r="3102" ht="15" spans="1:3">
      <c r="A3102" s="435" t="s">
        <v>9290</v>
      </c>
      <c r="B3102" s="32" t="s">
        <v>9291</v>
      </c>
      <c r="C3102" t="s">
        <v>3332</v>
      </c>
    </row>
    <row r="3103" ht="15" spans="1:3">
      <c r="A3103" s="435" t="s">
        <v>9292</v>
      </c>
      <c r="B3103" s="32" t="s">
        <v>9293</v>
      </c>
      <c r="C3103" t="s">
        <v>3263</v>
      </c>
    </row>
    <row r="3104" ht="15" spans="1:3">
      <c r="A3104" s="435" t="s">
        <v>9294</v>
      </c>
      <c r="B3104" s="32" t="s">
        <v>9295</v>
      </c>
      <c r="C3104" t="s">
        <v>3263</v>
      </c>
    </row>
    <row r="3105" ht="15" spans="1:3">
      <c r="A3105" s="435" t="s">
        <v>9296</v>
      </c>
      <c r="B3105" s="32" t="s">
        <v>9297</v>
      </c>
      <c r="C3105" t="s">
        <v>3263</v>
      </c>
    </row>
    <row r="3106" ht="15" spans="1:3">
      <c r="A3106" s="435" t="s">
        <v>9298</v>
      </c>
      <c r="B3106" s="32" t="s">
        <v>9299</v>
      </c>
      <c r="C3106" t="s">
        <v>3263</v>
      </c>
    </row>
    <row r="3107" ht="15" spans="1:3">
      <c r="A3107" s="435" t="s">
        <v>9300</v>
      </c>
      <c r="B3107" s="32" t="s">
        <v>9301</v>
      </c>
      <c r="C3107" t="s">
        <v>3263</v>
      </c>
    </row>
    <row r="3108" ht="15" spans="1:3">
      <c r="A3108" s="435" t="s">
        <v>9302</v>
      </c>
      <c r="B3108" s="32" t="s">
        <v>9303</v>
      </c>
      <c r="C3108" t="s">
        <v>3332</v>
      </c>
    </row>
    <row r="3109" ht="15" spans="1:3">
      <c r="A3109" s="435" t="s">
        <v>9304</v>
      </c>
      <c r="B3109" s="32" t="s">
        <v>9305</v>
      </c>
      <c r="C3109" t="s">
        <v>3263</v>
      </c>
    </row>
    <row r="3110" ht="15" spans="1:3">
      <c r="A3110" s="435" t="s">
        <v>9306</v>
      </c>
      <c r="B3110" s="32" t="s">
        <v>9307</v>
      </c>
      <c r="C3110" t="s">
        <v>3263</v>
      </c>
    </row>
    <row r="3111" ht="15" spans="1:3">
      <c r="A3111" s="435" t="s">
        <v>9308</v>
      </c>
      <c r="B3111" s="32" t="s">
        <v>9309</v>
      </c>
      <c r="C3111" t="s">
        <v>3263</v>
      </c>
    </row>
    <row r="3112" ht="15" spans="1:3">
      <c r="A3112" s="435" t="s">
        <v>9310</v>
      </c>
      <c r="B3112" s="32" t="s">
        <v>9311</v>
      </c>
      <c r="C3112" t="s">
        <v>3263</v>
      </c>
    </row>
    <row r="3113" ht="15" spans="1:3">
      <c r="A3113" s="435" t="s">
        <v>9312</v>
      </c>
      <c r="B3113" s="32" t="s">
        <v>9313</v>
      </c>
      <c r="C3113" t="s">
        <v>3263</v>
      </c>
    </row>
    <row r="3114" ht="15" spans="1:3">
      <c r="A3114" s="435" t="s">
        <v>9314</v>
      </c>
      <c r="B3114" s="32" t="s">
        <v>9315</v>
      </c>
      <c r="C3114" t="s">
        <v>3263</v>
      </c>
    </row>
    <row r="3115" ht="15" spans="1:3">
      <c r="A3115" s="435" t="s">
        <v>9316</v>
      </c>
      <c r="B3115" s="32" t="s">
        <v>9317</v>
      </c>
      <c r="C3115" t="s">
        <v>3332</v>
      </c>
    </row>
    <row r="3116" ht="15" spans="1:3">
      <c r="A3116" s="435" t="s">
        <v>9318</v>
      </c>
      <c r="B3116" s="32" t="s">
        <v>9319</v>
      </c>
      <c r="C3116" t="s">
        <v>3263</v>
      </c>
    </row>
    <row r="3117" ht="15" spans="1:3">
      <c r="A3117" s="435" t="s">
        <v>9320</v>
      </c>
      <c r="B3117" s="32" t="s">
        <v>9321</v>
      </c>
      <c r="C3117" t="s">
        <v>3263</v>
      </c>
    </row>
    <row r="3118" ht="15" spans="1:3">
      <c r="A3118" s="435" t="s">
        <v>9322</v>
      </c>
      <c r="B3118" s="32" t="s">
        <v>9323</v>
      </c>
      <c r="C3118" t="s">
        <v>3263</v>
      </c>
    </row>
    <row r="3119" ht="15" spans="1:3">
      <c r="A3119" s="435" t="s">
        <v>9324</v>
      </c>
      <c r="B3119" s="32" t="s">
        <v>9325</v>
      </c>
      <c r="C3119" t="s">
        <v>3263</v>
      </c>
    </row>
    <row r="3120" ht="15" spans="1:3">
      <c r="A3120" s="435" t="s">
        <v>9326</v>
      </c>
      <c r="B3120" s="32" t="s">
        <v>9327</v>
      </c>
      <c r="C3120" t="s">
        <v>3263</v>
      </c>
    </row>
    <row r="3121" ht="15" spans="1:3">
      <c r="A3121" s="435" t="s">
        <v>9328</v>
      </c>
      <c r="B3121" s="32" t="s">
        <v>9329</v>
      </c>
      <c r="C3121" t="s">
        <v>3263</v>
      </c>
    </row>
    <row r="3122" ht="15" spans="1:3">
      <c r="A3122" s="435" t="s">
        <v>9330</v>
      </c>
      <c r="B3122" s="32" t="s">
        <v>9331</v>
      </c>
      <c r="C3122" t="s">
        <v>3332</v>
      </c>
    </row>
    <row r="3123" ht="15" spans="1:3">
      <c r="A3123" s="435" t="s">
        <v>9332</v>
      </c>
      <c r="B3123" s="32" t="s">
        <v>9333</v>
      </c>
      <c r="C3123" t="s">
        <v>3263</v>
      </c>
    </row>
    <row r="3124" ht="15" spans="1:3">
      <c r="A3124" s="435" t="s">
        <v>9334</v>
      </c>
      <c r="B3124" s="32" t="s">
        <v>9335</v>
      </c>
      <c r="C3124" t="s">
        <v>3263</v>
      </c>
    </row>
    <row r="3125" ht="15" spans="1:3">
      <c r="A3125" s="435" t="s">
        <v>9336</v>
      </c>
      <c r="B3125" s="32" t="s">
        <v>9337</v>
      </c>
      <c r="C3125" t="s">
        <v>3263</v>
      </c>
    </row>
    <row r="3126" ht="15" spans="1:3">
      <c r="A3126" s="435" t="s">
        <v>9338</v>
      </c>
      <c r="B3126" s="32" t="s">
        <v>9339</v>
      </c>
      <c r="C3126" t="s">
        <v>3263</v>
      </c>
    </row>
    <row r="3127" ht="15" spans="1:3">
      <c r="A3127" s="435" t="s">
        <v>9340</v>
      </c>
      <c r="B3127" s="32" t="s">
        <v>9341</v>
      </c>
      <c r="C3127" t="s">
        <v>3263</v>
      </c>
    </row>
    <row r="3128" ht="15" spans="1:3">
      <c r="A3128" s="435" t="s">
        <v>9342</v>
      </c>
      <c r="B3128" s="32" t="s">
        <v>9343</v>
      </c>
      <c r="C3128" t="s">
        <v>3263</v>
      </c>
    </row>
    <row r="3129" ht="15" spans="1:3">
      <c r="A3129" s="435" t="s">
        <v>9344</v>
      </c>
      <c r="B3129" s="32" t="s">
        <v>9345</v>
      </c>
      <c r="C3129" t="s">
        <v>3263</v>
      </c>
    </row>
    <row r="3130" ht="15" spans="1:3">
      <c r="A3130" s="435" t="s">
        <v>9346</v>
      </c>
      <c r="B3130" s="32" t="s">
        <v>9347</v>
      </c>
      <c r="C3130" t="s">
        <v>13</v>
      </c>
    </row>
    <row r="3131" ht="15" spans="1:3">
      <c r="A3131" s="435" t="s">
        <v>9348</v>
      </c>
      <c r="B3131" s="32" t="s">
        <v>9349</v>
      </c>
      <c r="C3131" t="s">
        <v>3332</v>
      </c>
    </row>
    <row r="3132" ht="15" spans="1:3">
      <c r="A3132" s="435" t="s">
        <v>9350</v>
      </c>
      <c r="B3132" s="32" t="s">
        <v>9351</v>
      </c>
      <c r="C3132" t="s">
        <v>3263</v>
      </c>
    </row>
    <row r="3133" ht="15" spans="1:3">
      <c r="A3133" s="435" t="s">
        <v>9352</v>
      </c>
      <c r="B3133" s="32" t="s">
        <v>9353</v>
      </c>
      <c r="C3133" t="s">
        <v>3263</v>
      </c>
    </row>
    <row r="3134" ht="15" spans="1:3">
      <c r="A3134" s="435" t="s">
        <v>9354</v>
      </c>
      <c r="B3134" s="32" t="s">
        <v>9355</v>
      </c>
      <c r="C3134" t="s">
        <v>3263</v>
      </c>
    </row>
    <row r="3135" ht="15" spans="1:3">
      <c r="A3135" s="435" t="s">
        <v>9356</v>
      </c>
      <c r="B3135" s="32" t="s">
        <v>9357</v>
      </c>
      <c r="C3135" t="s">
        <v>3263</v>
      </c>
    </row>
    <row r="3136" ht="15" spans="1:3">
      <c r="A3136" s="435" t="s">
        <v>9358</v>
      </c>
      <c r="B3136" s="32" t="s">
        <v>9359</v>
      </c>
      <c r="C3136" t="s">
        <v>3263</v>
      </c>
    </row>
    <row r="3137" ht="15" spans="1:3">
      <c r="A3137" s="435" t="s">
        <v>9360</v>
      </c>
      <c r="B3137" s="32" t="s">
        <v>9361</v>
      </c>
      <c r="C3137" t="s">
        <v>3263</v>
      </c>
    </row>
    <row r="3138" ht="15" spans="1:3">
      <c r="A3138" s="435" t="s">
        <v>9362</v>
      </c>
      <c r="B3138" s="32" t="s">
        <v>9363</v>
      </c>
      <c r="C3138" t="s">
        <v>3332</v>
      </c>
    </row>
    <row r="3139" ht="15" spans="1:3">
      <c r="A3139" s="435" t="s">
        <v>9364</v>
      </c>
      <c r="B3139" s="32" t="s">
        <v>9365</v>
      </c>
      <c r="C3139" t="s">
        <v>3263</v>
      </c>
    </row>
    <row r="3140" ht="15" spans="1:3">
      <c r="A3140" s="435" t="s">
        <v>9366</v>
      </c>
      <c r="B3140" s="32" t="s">
        <v>9367</v>
      </c>
      <c r="C3140" t="s">
        <v>3263</v>
      </c>
    </row>
    <row r="3141" ht="15" spans="1:3">
      <c r="A3141" s="435" t="s">
        <v>9368</v>
      </c>
      <c r="B3141" s="32" t="s">
        <v>9369</v>
      </c>
      <c r="C3141" t="s">
        <v>3263</v>
      </c>
    </row>
    <row r="3142" ht="15" spans="1:3">
      <c r="A3142" s="435" t="s">
        <v>9370</v>
      </c>
      <c r="B3142" s="32" t="s">
        <v>9371</v>
      </c>
      <c r="C3142" t="s">
        <v>3332</v>
      </c>
    </row>
    <row r="3143" ht="15" spans="1:3">
      <c r="A3143" s="435" t="s">
        <v>9372</v>
      </c>
      <c r="B3143" s="32" t="s">
        <v>9373</v>
      </c>
      <c r="C3143" t="s">
        <v>3263</v>
      </c>
    </row>
    <row r="3144" ht="15" spans="1:3">
      <c r="A3144" s="435" t="s">
        <v>9374</v>
      </c>
      <c r="B3144" s="32" t="s">
        <v>9375</v>
      </c>
      <c r="C3144" t="s">
        <v>3263</v>
      </c>
    </row>
    <row r="3145" ht="15" spans="1:3">
      <c r="A3145" s="435" t="s">
        <v>9376</v>
      </c>
      <c r="B3145" s="32" t="s">
        <v>9377</v>
      </c>
      <c r="C3145" t="s">
        <v>3263</v>
      </c>
    </row>
    <row r="3146" ht="15" spans="1:3">
      <c r="A3146" s="435" t="s">
        <v>9378</v>
      </c>
      <c r="B3146" s="32" t="s">
        <v>9379</v>
      </c>
      <c r="C3146" t="s">
        <v>3263</v>
      </c>
    </row>
    <row r="3147" ht="15" spans="1:3">
      <c r="A3147" s="435" t="s">
        <v>9380</v>
      </c>
      <c r="B3147" s="32" t="s">
        <v>9381</v>
      </c>
      <c r="C3147" t="s">
        <v>3263</v>
      </c>
    </row>
    <row r="3148" ht="15" spans="1:3">
      <c r="A3148" s="435" t="s">
        <v>9382</v>
      </c>
      <c r="B3148" s="32" t="s">
        <v>9383</v>
      </c>
      <c r="C3148" t="s">
        <v>3332</v>
      </c>
    </row>
    <row r="3149" ht="15" spans="1:3">
      <c r="A3149" s="435" t="s">
        <v>9384</v>
      </c>
      <c r="B3149" s="32" t="s">
        <v>9385</v>
      </c>
      <c r="C3149" t="s">
        <v>3263</v>
      </c>
    </row>
    <row r="3150" ht="15" spans="1:3">
      <c r="A3150" s="435" t="s">
        <v>9386</v>
      </c>
      <c r="B3150" s="32" t="s">
        <v>9387</v>
      </c>
      <c r="C3150" t="s">
        <v>3263</v>
      </c>
    </row>
    <row r="3151" ht="15" spans="1:3">
      <c r="A3151" s="435" t="s">
        <v>9388</v>
      </c>
      <c r="B3151" s="32" t="s">
        <v>9389</v>
      </c>
      <c r="C3151" t="s">
        <v>3263</v>
      </c>
    </row>
    <row r="3152" ht="15" spans="1:3">
      <c r="A3152" s="435" t="s">
        <v>9390</v>
      </c>
      <c r="B3152" s="32" t="s">
        <v>9391</v>
      </c>
      <c r="C3152" t="s">
        <v>3263</v>
      </c>
    </row>
    <row r="3153" ht="15" spans="1:3">
      <c r="A3153" s="435" t="s">
        <v>9392</v>
      </c>
      <c r="B3153" s="32" t="s">
        <v>9393</v>
      </c>
      <c r="C3153" t="s">
        <v>3263</v>
      </c>
    </row>
    <row r="3154" ht="15" spans="1:3">
      <c r="A3154" s="435" t="s">
        <v>9394</v>
      </c>
      <c r="B3154" s="32" t="s">
        <v>9395</v>
      </c>
      <c r="C3154" t="s">
        <v>3332</v>
      </c>
    </row>
    <row r="3155" ht="15" spans="1:3">
      <c r="A3155" s="435" t="s">
        <v>9396</v>
      </c>
      <c r="B3155" s="32" t="s">
        <v>9397</v>
      </c>
      <c r="C3155" t="s">
        <v>3263</v>
      </c>
    </row>
    <row r="3156" ht="15" spans="1:3">
      <c r="A3156" s="435" t="s">
        <v>9398</v>
      </c>
      <c r="B3156" s="32" t="s">
        <v>9399</v>
      </c>
      <c r="C3156" t="s">
        <v>3263</v>
      </c>
    </row>
    <row r="3157" ht="15" spans="1:3">
      <c r="A3157" s="435" t="s">
        <v>9400</v>
      </c>
      <c r="B3157" s="32" t="s">
        <v>9401</v>
      </c>
      <c r="C3157" t="s">
        <v>3263</v>
      </c>
    </row>
    <row r="3158" ht="15" spans="1:3">
      <c r="A3158" s="435" t="s">
        <v>9402</v>
      </c>
      <c r="B3158" s="32" t="s">
        <v>9403</v>
      </c>
      <c r="C3158" t="s">
        <v>13</v>
      </c>
    </row>
    <row r="3159" ht="15" spans="1:3">
      <c r="A3159" s="435" t="s">
        <v>9404</v>
      </c>
      <c r="B3159" s="32" t="s">
        <v>9405</v>
      </c>
      <c r="C3159" t="s">
        <v>3332</v>
      </c>
    </row>
    <row r="3160" ht="15" spans="1:3">
      <c r="A3160" s="435" t="s">
        <v>9406</v>
      </c>
      <c r="B3160" s="32" t="s">
        <v>9407</v>
      </c>
      <c r="C3160" t="s">
        <v>3263</v>
      </c>
    </row>
    <row r="3161" ht="15" spans="1:3">
      <c r="A3161" s="435" t="s">
        <v>9408</v>
      </c>
      <c r="B3161" s="32" t="s">
        <v>9409</v>
      </c>
      <c r="C3161" t="s">
        <v>3263</v>
      </c>
    </row>
    <row r="3162" ht="15" spans="1:3">
      <c r="A3162" s="435" t="s">
        <v>9410</v>
      </c>
      <c r="B3162" s="32" t="s">
        <v>9411</v>
      </c>
      <c r="C3162" t="s">
        <v>3263</v>
      </c>
    </row>
    <row r="3163" ht="15" spans="1:3">
      <c r="A3163" s="435" t="s">
        <v>9412</v>
      </c>
      <c r="B3163" s="32" t="s">
        <v>9413</v>
      </c>
      <c r="C3163" t="s">
        <v>3263</v>
      </c>
    </row>
    <row r="3164" ht="15" spans="1:3">
      <c r="A3164" s="435" t="s">
        <v>9414</v>
      </c>
      <c r="B3164" s="32" t="s">
        <v>9415</v>
      </c>
      <c r="C3164" t="s">
        <v>3263</v>
      </c>
    </row>
    <row r="3165" ht="15" spans="1:3">
      <c r="A3165" s="435" t="s">
        <v>9416</v>
      </c>
      <c r="B3165" s="32" t="s">
        <v>9417</v>
      </c>
      <c r="C3165" t="s">
        <v>3263</v>
      </c>
    </row>
    <row r="3166" ht="15" spans="1:3">
      <c r="A3166" s="435" t="s">
        <v>9418</v>
      </c>
      <c r="B3166" s="32" t="s">
        <v>9419</v>
      </c>
      <c r="C3166" t="s">
        <v>3263</v>
      </c>
    </row>
    <row r="3167" ht="15" spans="1:3">
      <c r="A3167" s="435" t="s">
        <v>9420</v>
      </c>
      <c r="B3167" s="32" t="s">
        <v>9421</v>
      </c>
      <c r="C3167" t="s">
        <v>3263</v>
      </c>
    </row>
    <row r="3168" ht="15" spans="1:3">
      <c r="A3168" s="435" t="s">
        <v>9422</v>
      </c>
      <c r="B3168" s="32" t="s">
        <v>9423</v>
      </c>
      <c r="C3168" t="s">
        <v>3332</v>
      </c>
    </row>
    <row r="3169" ht="15" spans="1:3">
      <c r="A3169" s="435" t="s">
        <v>9424</v>
      </c>
      <c r="B3169" s="32" t="s">
        <v>9425</v>
      </c>
      <c r="C3169" t="s">
        <v>3263</v>
      </c>
    </row>
    <row r="3170" ht="15" spans="1:3">
      <c r="A3170" s="435" t="s">
        <v>9426</v>
      </c>
      <c r="B3170" s="32" t="s">
        <v>9427</v>
      </c>
      <c r="C3170" t="s">
        <v>3263</v>
      </c>
    </row>
    <row r="3171" ht="15" spans="1:3">
      <c r="A3171" s="435" t="s">
        <v>9428</v>
      </c>
      <c r="B3171" s="32" t="s">
        <v>9429</v>
      </c>
      <c r="C3171" t="s">
        <v>3263</v>
      </c>
    </row>
    <row r="3172" ht="15" spans="1:3">
      <c r="A3172" s="435" t="s">
        <v>9430</v>
      </c>
      <c r="B3172" s="32" t="s">
        <v>9431</v>
      </c>
      <c r="C3172" t="s">
        <v>3263</v>
      </c>
    </row>
    <row r="3173" ht="15" spans="1:3">
      <c r="A3173" s="435" t="s">
        <v>9432</v>
      </c>
      <c r="B3173" s="32" t="s">
        <v>9433</v>
      </c>
      <c r="C3173" t="s">
        <v>3332</v>
      </c>
    </row>
    <row r="3174" ht="15" spans="1:3">
      <c r="A3174" s="435" t="s">
        <v>9434</v>
      </c>
      <c r="B3174" s="32" t="s">
        <v>9435</v>
      </c>
      <c r="C3174" t="s">
        <v>3263</v>
      </c>
    </row>
    <row r="3175" ht="15" spans="1:3">
      <c r="A3175" s="435" t="s">
        <v>9436</v>
      </c>
      <c r="B3175" s="32" t="s">
        <v>9437</v>
      </c>
      <c r="C3175" t="s">
        <v>3263</v>
      </c>
    </row>
    <row r="3176" ht="15" spans="1:3">
      <c r="A3176" s="435" t="s">
        <v>9438</v>
      </c>
      <c r="B3176" s="32" t="s">
        <v>9439</v>
      </c>
      <c r="C3176" t="s">
        <v>3263</v>
      </c>
    </row>
    <row r="3177" ht="15" spans="1:3">
      <c r="A3177" s="435" t="s">
        <v>9440</v>
      </c>
      <c r="B3177" s="32" t="s">
        <v>9441</v>
      </c>
      <c r="C3177" t="s">
        <v>3332</v>
      </c>
    </row>
    <row r="3178" ht="15" spans="1:3">
      <c r="A3178" s="435" t="s">
        <v>9442</v>
      </c>
      <c r="B3178" s="32" t="s">
        <v>9443</v>
      </c>
      <c r="C3178" t="s">
        <v>3263</v>
      </c>
    </row>
    <row r="3179" ht="15" spans="1:3">
      <c r="A3179" s="435" t="s">
        <v>9444</v>
      </c>
      <c r="B3179" s="32" t="s">
        <v>9445</v>
      </c>
      <c r="C3179" t="s">
        <v>3263</v>
      </c>
    </row>
    <row r="3180" ht="15" spans="1:3">
      <c r="A3180" s="435" t="s">
        <v>9446</v>
      </c>
      <c r="B3180" s="32" t="s">
        <v>9447</v>
      </c>
      <c r="C3180" t="s">
        <v>3263</v>
      </c>
    </row>
    <row r="3181" ht="15" spans="1:3">
      <c r="A3181" s="435" t="s">
        <v>9448</v>
      </c>
      <c r="B3181" s="32" t="s">
        <v>9449</v>
      </c>
      <c r="C3181" t="s">
        <v>3332</v>
      </c>
    </row>
    <row r="3182" ht="15" spans="1:3">
      <c r="A3182" s="435" t="s">
        <v>9450</v>
      </c>
      <c r="B3182" s="32" t="s">
        <v>9451</v>
      </c>
      <c r="C3182" t="s">
        <v>3263</v>
      </c>
    </row>
    <row r="3183" ht="15" spans="1:3">
      <c r="A3183" s="435" t="s">
        <v>9452</v>
      </c>
      <c r="B3183" s="32" t="s">
        <v>9453</v>
      </c>
      <c r="C3183" t="s">
        <v>3263</v>
      </c>
    </row>
    <row r="3184" ht="15" spans="1:3">
      <c r="A3184" s="435" t="s">
        <v>9454</v>
      </c>
      <c r="B3184" s="32" t="s">
        <v>9455</v>
      </c>
      <c r="C3184" t="s">
        <v>3263</v>
      </c>
    </row>
    <row r="3185" ht="15" spans="1:3">
      <c r="A3185" s="435" t="s">
        <v>9456</v>
      </c>
      <c r="B3185" s="32" t="s">
        <v>9457</v>
      </c>
      <c r="C3185" t="s">
        <v>3263</v>
      </c>
    </row>
    <row r="3186" ht="15" spans="1:3">
      <c r="A3186" s="435" t="s">
        <v>9458</v>
      </c>
      <c r="B3186" s="32" t="s">
        <v>9459</v>
      </c>
      <c r="C3186" t="s">
        <v>3263</v>
      </c>
    </row>
    <row r="3187" ht="15" spans="1:3">
      <c r="A3187" s="435" t="s">
        <v>9460</v>
      </c>
      <c r="B3187" s="32" t="s">
        <v>9461</v>
      </c>
      <c r="C3187" t="s">
        <v>3263</v>
      </c>
    </row>
    <row r="3188" ht="15" spans="1:3">
      <c r="A3188" s="435" t="s">
        <v>9462</v>
      </c>
      <c r="B3188" s="32" t="s">
        <v>9463</v>
      </c>
      <c r="C3188" t="s">
        <v>3263</v>
      </c>
    </row>
    <row r="3189" ht="15" spans="1:3">
      <c r="A3189" s="435" t="s">
        <v>9464</v>
      </c>
      <c r="B3189" s="32" t="s">
        <v>9465</v>
      </c>
      <c r="C3189" t="s">
        <v>3332</v>
      </c>
    </row>
    <row r="3190" ht="15" spans="1:3">
      <c r="A3190" s="435" t="s">
        <v>9466</v>
      </c>
      <c r="B3190" s="32" t="s">
        <v>9467</v>
      </c>
      <c r="C3190" t="s">
        <v>3263</v>
      </c>
    </row>
    <row r="3191" ht="15" spans="1:3">
      <c r="A3191" s="435" t="s">
        <v>9468</v>
      </c>
      <c r="B3191" s="32" t="s">
        <v>9469</v>
      </c>
      <c r="C3191" t="s">
        <v>3263</v>
      </c>
    </row>
    <row r="3192" ht="15" spans="1:3">
      <c r="A3192" s="435" t="s">
        <v>9470</v>
      </c>
      <c r="B3192" s="32" t="s">
        <v>9471</v>
      </c>
      <c r="C3192" t="s">
        <v>3263</v>
      </c>
    </row>
    <row r="3193" ht="15" spans="1:3">
      <c r="A3193" s="435" t="s">
        <v>9472</v>
      </c>
      <c r="B3193" s="32" t="s">
        <v>9473</v>
      </c>
      <c r="C3193" t="s">
        <v>3263</v>
      </c>
    </row>
    <row r="3194" ht="15" spans="1:3">
      <c r="A3194" s="435" t="s">
        <v>9474</v>
      </c>
      <c r="B3194" s="32" t="s">
        <v>9475</v>
      </c>
      <c r="C3194" t="s">
        <v>3332</v>
      </c>
    </row>
    <row r="3195" ht="15" spans="1:3">
      <c r="A3195" s="435" t="s">
        <v>9476</v>
      </c>
      <c r="B3195" s="32" t="s">
        <v>9477</v>
      </c>
      <c r="C3195" t="s">
        <v>3263</v>
      </c>
    </row>
    <row r="3196" ht="15" spans="1:3">
      <c r="A3196" s="435" t="s">
        <v>9478</v>
      </c>
      <c r="B3196" s="32" t="s">
        <v>9479</v>
      </c>
      <c r="C3196" t="s">
        <v>3263</v>
      </c>
    </row>
    <row r="3197" ht="15" spans="1:3">
      <c r="A3197" s="435" t="s">
        <v>9480</v>
      </c>
      <c r="B3197" s="32" t="s">
        <v>9481</v>
      </c>
      <c r="C3197" t="s">
        <v>3263</v>
      </c>
    </row>
    <row r="3198" ht="15" spans="1:3">
      <c r="A3198" s="435" t="s">
        <v>9482</v>
      </c>
      <c r="B3198" s="32" t="s">
        <v>9483</v>
      </c>
      <c r="C3198" t="s">
        <v>3263</v>
      </c>
    </row>
    <row r="3199" ht="15" spans="1:3">
      <c r="A3199" s="435" t="s">
        <v>9484</v>
      </c>
      <c r="B3199" s="32" t="s">
        <v>9485</v>
      </c>
      <c r="C3199" t="s">
        <v>3263</v>
      </c>
    </row>
    <row r="3200" ht="15" spans="1:3">
      <c r="A3200" s="435" t="s">
        <v>9486</v>
      </c>
      <c r="B3200" s="32" t="s">
        <v>9487</v>
      </c>
      <c r="C3200" t="s">
        <v>3263</v>
      </c>
    </row>
    <row r="3201" ht="15" spans="1:3">
      <c r="A3201" s="435" t="s">
        <v>9488</v>
      </c>
      <c r="B3201" s="32" t="s">
        <v>9489</v>
      </c>
      <c r="C3201" t="s">
        <v>3263</v>
      </c>
    </row>
    <row r="3202" ht="15" spans="1:3">
      <c r="A3202" s="435" t="s">
        <v>9490</v>
      </c>
      <c r="B3202" s="32" t="s">
        <v>9491</v>
      </c>
      <c r="C3202" t="s">
        <v>3263</v>
      </c>
    </row>
    <row r="3203" ht="15" spans="1:3">
      <c r="A3203" s="435" t="s">
        <v>9492</v>
      </c>
      <c r="B3203" s="32" t="s">
        <v>9493</v>
      </c>
      <c r="C3203" t="s">
        <v>3263</v>
      </c>
    </row>
    <row r="3204" ht="15" spans="1:3">
      <c r="A3204" s="435" t="s">
        <v>9494</v>
      </c>
      <c r="B3204" s="32" t="s">
        <v>9495</v>
      </c>
      <c r="C3204" t="s">
        <v>3332</v>
      </c>
    </row>
    <row r="3205" ht="15" spans="1:3">
      <c r="A3205" s="435" t="s">
        <v>9496</v>
      </c>
      <c r="B3205" s="32" t="s">
        <v>9497</v>
      </c>
      <c r="C3205" t="s">
        <v>3263</v>
      </c>
    </row>
    <row r="3206" ht="15" spans="1:3">
      <c r="A3206" s="435" t="s">
        <v>9498</v>
      </c>
      <c r="B3206" s="32" t="s">
        <v>9499</v>
      </c>
      <c r="C3206" t="s">
        <v>3263</v>
      </c>
    </row>
    <row r="3207" ht="15" spans="1:3">
      <c r="A3207" s="435" t="s">
        <v>9500</v>
      </c>
      <c r="B3207" s="32" t="s">
        <v>9501</v>
      </c>
      <c r="C3207" t="s">
        <v>3263</v>
      </c>
    </row>
    <row r="3208" ht="15" spans="1:3">
      <c r="A3208" s="435" t="s">
        <v>9502</v>
      </c>
      <c r="B3208" s="32" t="s">
        <v>9503</v>
      </c>
      <c r="C3208" t="s">
        <v>3263</v>
      </c>
    </row>
    <row r="3209" ht="15" spans="1:3">
      <c r="A3209" s="435" t="s">
        <v>9504</v>
      </c>
      <c r="B3209" s="32" t="s">
        <v>9505</v>
      </c>
      <c r="C3209" t="s">
        <v>3263</v>
      </c>
    </row>
    <row r="3210" ht="15" spans="1:3">
      <c r="A3210" s="435" t="s">
        <v>9506</v>
      </c>
      <c r="B3210" s="32" t="s">
        <v>9507</v>
      </c>
      <c r="C3210" t="s">
        <v>3263</v>
      </c>
    </row>
    <row r="3211" ht="15" spans="1:3">
      <c r="A3211" s="435" t="s">
        <v>9508</v>
      </c>
      <c r="B3211" s="32" t="s">
        <v>9509</v>
      </c>
      <c r="C3211" t="s">
        <v>3263</v>
      </c>
    </row>
    <row r="3212" ht="15" spans="1:3">
      <c r="A3212" s="435" t="s">
        <v>9510</v>
      </c>
      <c r="B3212" s="32" t="s">
        <v>9511</v>
      </c>
      <c r="C3212" t="s">
        <v>3263</v>
      </c>
    </row>
    <row r="3213" ht="15" spans="1:3">
      <c r="A3213" s="435" t="s">
        <v>9512</v>
      </c>
      <c r="B3213" s="32" t="s">
        <v>9513</v>
      </c>
      <c r="C3213" t="s">
        <v>3263</v>
      </c>
    </row>
    <row r="3214" ht="15" spans="1:3">
      <c r="A3214" s="435" t="s">
        <v>9514</v>
      </c>
      <c r="B3214" s="32" t="s">
        <v>9515</v>
      </c>
      <c r="C3214" t="s">
        <v>3332</v>
      </c>
    </row>
    <row r="3215" ht="15" spans="1:3">
      <c r="A3215" s="435" t="s">
        <v>9516</v>
      </c>
      <c r="B3215" s="32" t="s">
        <v>9517</v>
      </c>
      <c r="C3215" t="s">
        <v>3263</v>
      </c>
    </row>
    <row r="3216" ht="15" spans="1:3">
      <c r="A3216" s="435" t="s">
        <v>9518</v>
      </c>
      <c r="B3216" s="32" t="s">
        <v>9519</v>
      </c>
      <c r="C3216" t="s">
        <v>3263</v>
      </c>
    </row>
    <row r="3217" ht="15" spans="1:3">
      <c r="A3217" s="435" t="s">
        <v>9520</v>
      </c>
      <c r="B3217" s="32" t="s">
        <v>9521</v>
      </c>
      <c r="C3217" t="s">
        <v>3263</v>
      </c>
    </row>
    <row r="3218" ht="15" spans="1:3">
      <c r="A3218" s="435" t="s">
        <v>9522</v>
      </c>
      <c r="B3218" s="32" t="s">
        <v>9523</v>
      </c>
      <c r="C3218" t="s">
        <v>3263</v>
      </c>
    </row>
    <row r="3219" ht="15" spans="1:3">
      <c r="A3219" s="435" t="s">
        <v>9524</v>
      </c>
      <c r="B3219" s="32" t="s">
        <v>9525</v>
      </c>
      <c r="C3219" t="s">
        <v>3332</v>
      </c>
    </row>
    <row r="3220" ht="15" spans="1:3">
      <c r="A3220" s="435" t="s">
        <v>9526</v>
      </c>
      <c r="B3220" s="32" t="s">
        <v>9527</v>
      </c>
      <c r="C3220" t="s">
        <v>3263</v>
      </c>
    </row>
    <row r="3221" ht="15" spans="1:3">
      <c r="A3221" s="435" t="s">
        <v>9528</v>
      </c>
      <c r="B3221" s="32" t="s">
        <v>9529</v>
      </c>
      <c r="C3221" t="s">
        <v>3263</v>
      </c>
    </row>
    <row r="3222" ht="15" spans="1:3">
      <c r="A3222" s="435" t="s">
        <v>9530</v>
      </c>
      <c r="B3222" s="32" t="s">
        <v>9531</v>
      </c>
      <c r="C3222" t="s">
        <v>3263</v>
      </c>
    </row>
    <row r="3223" ht="15" spans="1:3">
      <c r="A3223" s="435" t="s">
        <v>9532</v>
      </c>
      <c r="B3223" s="32" t="s">
        <v>9533</v>
      </c>
      <c r="C3223" t="s">
        <v>3263</v>
      </c>
    </row>
    <row r="3224" ht="15" spans="1:3">
      <c r="A3224" s="435" t="s">
        <v>9534</v>
      </c>
      <c r="B3224" s="32" t="s">
        <v>9535</v>
      </c>
      <c r="C3224" t="s">
        <v>3263</v>
      </c>
    </row>
    <row r="3225" ht="15" spans="1:3">
      <c r="A3225" s="435" t="s">
        <v>9536</v>
      </c>
      <c r="B3225" s="32" t="s">
        <v>9537</v>
      </c>
      <c r="C3225" t="s">
        <v>3263</v>
      </c>
    </row>
    <row r="3226" ht="15" spans="1:3">
      <c r="A3226" s="435" t="s">
        <v>9538</v>
      </c>
      <c r="B3226" s="32" t="s">
        <v>9539</v>
      </c>
      <c r="C3226" t="s">
        <v>3263</v>
      </c>
    </row>
    <row r="3227" ht="15" spans="1:3">
      <c r="A3227" s="435" t="s">
        <v>9540</v>
      </c>
      <c r="B3227" s="32" t="s">
        <v>9541</v>
      </c>
      <c r="C3227" t="s">
        <v>3263</v>
      </c>
    </row>
    <row r="3228" ht="15" spans="1:3">
      <c r="A3228" s="435" t="s">
        <v>9542</v>
      </c>
      <c r="B3228" s="32" t="s">
        <v>9543</v>
      </c>
      <c r="C3228" t="s">
        <v>3263</v>
      </c>
    </row>
    <row r="3229" ht="15" spans="1:3">
      <c r="A3229" s="435" t="s">
        <v>9544</v>
      </c>
      <c r="B3229" s="32" t="s">
        <v>9545</v>
      </c>
      <c r="C3229" t="s">
        <v>3263</v>
      </c>
    </row>
    <row r="3230" ht="15" spans="1:3">
      <c r="A3230" s="435" t="s">
        <v>9546</v>
      </c>
      <c r="B3230" s="32" t="s">
        <v>9547</v>
      </c>
      <c r="C3230" t="s">
        <v>3263</v>
      </c>
    </row>
    <row r="3231" ht="15" spans="1:3">
      <c r="A3231" s="435" t="s">
        <v>9548</v>
      </c>
      <c r="B3231" s="32" t="s">
        <v>9549</v>
      </c>
      <c r="C3231" t="s">
        <v>3263</v>
      </c>
    </row>
    <row r="3232" ht="15" spans="1:3">
      <c r="A3232" s="435" t="s">
        <v>9550</v>
      </c>
      <c r="B3232" s="32" t="s">
        <v>9551</v>
      </c>
      <c r="C3232" t="s">
        <v>3332</v>
      </c>
    </row>
    <row r="3233" ht="15" spans="1:3">
      <c r="A3233" s="435" t="s">
        <v>9552</v>
      </c>
      <c r="B3233" s="32" t="s">
        <v>9553</v>
      </c>
      <c r="C3233" t="s">
        <v>3263</v>
      </c>
    </row>
    <row r="3234" ht="15" spans="1:3">
      <c r="A3234" s="435" t="s">
        <v>9554</v>
      </c>
      <c r="B3234" s="32" t="s">
        <v>9555</v>
      </c>
      <c r="C3234" t="s">
        <v>3263</v>
      </c>
    </row>
    <row r="3235" ht="15" spans="1:3">
      <c r="A3235" s="435" t="s">
        <v>9556</v>
      </c>
      <c r="B3235" s="32" t="s">
        <v>9557</v>
      </c>
      <c r="C3235" t="s">
        <v>3263</v>
      </c>
    </row>
    <row r="3236" ht="15" spans="1:3">
      <c r="A3236" s="435" t="s">
        <v>9558</v>
      </c>
      <c r="B3236" s="32" t="s">
        <v>9559</v>
      </c>
      <c r="C3236" t="s">
        <v>3263</v>
      </c>
    </row>
    <row r="3237" ht="15" spans="1:3">
      <c r="A3237" s="435" t="s">
        <v>9560</v>
      </c>
      <c r="B3237" s="32" t="s">
        <v>9561</v>
      </c>
      <c r="C3237" t="s">
        <v>3263</v>
      </c>
    </row>
    <row r="3238" ht="15" spans="1:3">
      <c r="A3238" s="435" t="s">
        <v>9562</v>
      </c>
      <c r="B3238" s="32" t="s">
        <v>9563</v>
      </c>
      <c r="C3238" t="s">
        <v>3263</v>
      </c>
    </row>
    <row r="3239" ht="15" spans="1:3">
      <c r="A3239" s="435" t="s">
        <v>9564</v>
      </c>
      <c r="B3239" s="32" t="s">
        <v>9565</v>
      </c>
      <c r="C3239" t="s">
        <v>3263</v>
      </c>
    </row>
    <row r="3240" ht="15" spans="1:3">
      <c r="A3240" s="435" t="s">
        <v>9566</v>
      </c>
      <c r="B3240" s="32" t="s">
        <v>9567</v>
      </c>
      <c r="C3240" t="s">
        <v>3263</v>
      </c>
    </row>
    <row r="3241" ht="15" spans="1:3">
      <c r="A3241" s="435" t="s">
        <v>9568</v>
      </c>
      <c r="B3241" s="32" t="s">
        <v>9569</v>
      </c>
      <c r="C3241" t="s">
        <v>3332</v>
      </c>
    </row>
    <row r="3242" ht="15" spans="1:3">
      <c r="A3242" s="435" t="s">
        <v>9570</v>
      </c>
      <c r="B3242" s="32" t="s">
        <v>9571</v>
      </c>
      <c r="C3242" t="s">
        <v>3263</v>
      </c>
    </row>
    <row r="3243" ht="15" spans="1:3">
      <c r="A3243" s="435" t="s">
        <v>9572</v>
      </c>
      <c r="B3243" s="32" t="s">
        <v>9573</v>
      </c>
      <c r="C3243" t="s">
        <v>3263</v>
      </c>
    </row>
    <row r="3244" ht="15" spans="1:3">
      <c r="A3244" s="435" t="s">
        <v>9574</v>
      </c>
      <c r="B3244" s="32" t="s">
        <v>9575</v>
      </c>
      <c r="C3244" t="s">
        <v>3263</v>
      </c>
    </row>
    <row r="3245" ht="15" spans="1:3">
      <c r="A3245" s="435" t="s">
        <v>9576</v>
      </c>
      <c r="B3245" s="32" t="s">
        <v>9577</v>
      </c>
      <c r="C3245" t="s">
        <v>3263</v>
      </c>
    </row>
    <row r="3246" ht="15" spans="1:3">
      <c r="A3246" s="435" t="s">
        <v>9578</v>
      </c>
      <c r="B3246" s="32" t="s">
        <v>9579</v>
      </c>
      <c r="C3246" t="s">
        <v>3263</v>
      </c>
    </row>
    <row r="3247" ht="15" spans="1:3">
      <c r="A3247" s="435" t="s">
        <v>9580</v>
      </c>
      <c r="B3247" s="32" t="s">
        <v>9581</v>
      </c>
      <c r="C3247" t="s">
        <v>3263</v>
      </c>
    </row>
    <row r="3248" ht="15" spans="1:3">
      <c r="A3248" s="435" t="s">
        <v>9582</v>
      </c>
      <c r="B3248" s="32" t="s">
        <v>9583</v>
      </c>
      <c r="C3248" t="s">
        <v>3263</v>
      </c>
    </row>
    <row r="3249" ht="15" spans="1:3">
      <c r="A3249" s="435" t="s">
        <v>9584</v>
      </c>
      <c r="B3249" s="32" t="s">
        <v>9585</v>
      </c>
      <c r="C3249" t="s">
        <v>3263</v>
      </c>
    </row>
    <row r="3250" ht="15" spans="1:3">
      <c r="A3250" s="435" t="s">
        <v>9586</v>
      </c>
      <c r="B3250" s="32" t="s">
        <v>9587</v>
      </c>
      <c r="C3250" t="s">
        <v>3263</v>
      </c>
    </row>
    <row r="3251" ht="15" spans="1:3">
      <c r="A3251" s="435" t="s">
        <v>9588</v>
      </c>
      <c r="B3251" s="32" t="s">
        <v>9589</v>
      </c>
      <c r="C3251" t="s">
        <v>3263</v>
      </c>
    </row>
    <row r="3252" ht="15" spans="1:3">
      <c r="A3252" s="435" t="s">
        <v>9590</v>
      </c>
      <c r="B3252" s="32" t="s">
        <v>9591</v>
      </c>
      <c r="C3252" t="s">
        <v>3263</v>
      </c>
    </row>
    <row r="3253" ht="15" spans="1:3">
      <c r="A3253" s="435" t="s">
        <v>9592</v>
      </c>
      <c r="B3253" s="32" t="s">
        <v>9593</v>
      </c>
      <c r="C3253" t="s">
        <v>3332</v>
      </c>
    </row>
    <row r="3254" ht="15" spans="1:3">
      <c r="A3254" s="435" t="s">
        <v>9594</v>
      </c>
      <c r="B3254" s="32" t="s">
        <v>9595</v>
      </c>
      <c r="C3254" t="s">
        <v>3263</v>
      </c>
    </row>
    <row r="3255" ht="15" spans="1:3">
      <c r="A3255" s="435" t="s">
        <v>9596</v>
      </c>
      <c r="B3255" s="32" t="s">
        <v>9597</v>
      </c>
      <c r="C3255" t="s">
        <v>3263</v>
      </c>
    </row>
    <row r="3256" ht="15" spans="1:3">
      <c r="A3256" s="435" t="s">
        <v>9598</v>
      </c>
      <c r="B3256" s="32" t="s">
        <v>9599</v>
      </c>
      <c r="C3256" t="s">
        <v>3263</v>
      </c>
    </row>
    <row r="3257" ht="15" spans="1:3">
      <c r="A3257" s="435" t="s">
        <v>9600</v>
      </c>
      <c r="B3257" s="32" t="s">
        <v>9601</v>
      </c>
      <c r="C3257" t="s">
        <v>3263</v>
      </c>
    </row>
    <row r="3258" ht="15" spans="1:3">
      <c r="A3258" s="435" t="s">
        <v>9602</v>
      </c>
      <c r="B3258" s="32" t="s">
        <v>9603</v>
      </c>
      <c r="C3258" t="s">
        <v>3263</v>
      </c>
    </row>
    <row r="3259" ht="15" spans="1:3">
      <c r="A3259" s="435" t="s">
        <v>9604</v>
      </c>
      <c r="B3259" s="32" t="s">
        <v>9605</v>
      </c>
      <c r="C3259" t="s">
        <v>3263</v>
      </c>
    </row>
    <row r="3260" ht="15" spans="1:3">
      <c r="A3260" s="435" t="s">
        <v>9606</v>
      </c>
      <c r="B3260" s="32" t="s">
        <v>9607</v>
      </c>
      <c r="C3260" t="s">
        <v>3263</v>
      </c>
    </row>
    <row r="3261" ht="15" spans="1:3">
      <c r="A3261" s="435" t="s">
        <v>9608</v>
      </c>
      <c r="B3261" s="32" t="s">
        <v>9609</v>
      </c>
      <c r="C3261" t="s">
        <v>3332</v>
      </c>
    </row>
    <row r="3262" ht="15" spans="1:3">
      <c r="A3262" s="435" t="s">
        <v>9610</v>
      </c>
      <c r="B3262" s="32" t="s">
        <v>9611</v>
      </c>
      <c r="C3262" t="s">
        <v>3263</v>
      </c>
    </row>
    <row r="3263" ht="15" spans="1:3">
      <c r="A3263" s="435" t="s">
        <v>9612</v>
      </c>
      <c r="B3263" s="32" t="s">
        <v>9613</v>
      </c>
      <c r="C3263" t="s">
        <v>3263</v>
      </c>
    </row>
    <row r="3264" ht="15" spans="1:3">
      <c r="A3264" s="435" t="s">
        <v>9614</v>
      </c>
      <c r="B3264" s="32" t="s">
        <v>9615</v>
      </c>
      <c r="C3264" t="s">
        <v>3263</v>
      </c>
    </row>
    <row r="3265" ht="15" spans="1:3">
      <c r="A3265" s="435" t="s">
        <v>9616</v>
      </c>
      <c r="B3265" s="32" t="s">
        <v>9617</v>
      </c>
      <c r="C3265" t="s">
        <v>3263</v>
      </c>
    </row>
    <row r="3266" ht="15" spans="1:3">
      <c r="A3266" s="435" t="s">
        <v>9618</v>
      </c>
      <c r="B3266" s="32" t="s">
        <v>9619</v>
      </c>
      <c r="C3266" t="s">
        <v>3263</v>
      </c>
    </row>
    <row r="3267" ht="15" spans="1:3">
      <c r="A3267" s="435" t="s">
        <v>9620</v>
      </c>
      <c r="B3267" s="32" t="s">
        <v>9621</v>
      </c>
      <c r="C3267" t="s">
        <v>3263</v>
      </c>
    </row>
    <row r="3268" ht="15" spans="1:3">
      <c r="A3268" s="435" t="s">
        <v>9622</v>
      </c>
      <c r="B3268" s="32" t="s">
        <v>9623</v>
      </c>
      <c r="C3268" t="s">
        <v>3263</v>
      </c>
    </row>
    <row r="3269" ht="15" spans="1:3">
      <c r="A3269" s="435" t="s">
        <v>9624</v>
      </c>
      <c r="B3269" s="32" t="s">
        <v>9625</v>
      </c>
      <c r="C3269" t="s">
        <v>13</v>
      </c>
    </row>
    <row r="3270" ht="15" spans="1:3">
      <c r="A3270" s="435" t="s">
        <v>9626</v>
      </c>
      <c r="B3270" s="32" t="s">
        <v>9627</v>
      </c>
      <c r="C3270" t="s">
        <v>3263</v>
      </c>
    </row>
    <row r="3271" ht="15" spans="1:3">
      <c r="A3271" s="435" t="s">
        <v>9628</v>
      </c>
      <c r="B3271" s="32" t="s">
        <v>9629</v>
      </c>
      <c r="C3271" t="s">
        <v>3263</v>
      </c>
    </row>
    <row r="3272" ht="15" spans="1:3">
      <c r="A3272" s="435" t="s">
        <v>9630</v>
      </c>
      <c r="B3272" s="32" t="s">
        <v>9631</v>
      </c>
      <c r="C3272" t="s">
        <v>3263</v>
      </c>
    </row>
    <row r="3273" ht="15" spans="1:3">
      <c r="A3273" s="435" t="s">
        <v>9632</v>
      </c>
      <c r="B3273" s="32" t="s">
        <v>9633</v>
      </c>
      <c r="C3273" t="s">
        <v>3263</v>
      </c>
    </row>
    <row r="3274" ht="15" spans="1:3">
      <c r="A3274" s="435" t="s">
        <v>9634</v>
      </c>
      <c r="B3274" s="32" t="s">
        <v>9635</v>
      </c>
      <c r="C3274" t="s">
        <v>3263</v>
      </c>
    </row>
    <row r="3275" ht="15" spans="1:3">
      <c r="A3275" s="435" t="s">
        <v>9636</v>
      </c>
      <c r="B3275" s="32" t="s">
        <v>9637</v>
      </c>
      <c r="C3275" t="s">
        <v>3263</v>
      </c>
    </row>
    <row r="3276" ht="15" spans="1:3">
      <c r="A3276" s="435" t="s">
        <v>9638</v>
      </c>
      <c r="B3276" s="32" t="s">
        <v>9639</v>
      </c>
      <c r="C3276" t="s">
        <v>3263</v>
      </c>
    </row>
    <row r="3277" ht="15" spans="1:3">
      <c r="A3277" s="435" t="s">
        <v>9640</v>
      </c>
      <c r="B3277" s="32" t="s">
        <v>9641</v>
      </c>
      <c r="C3277" t="s">
        <v>3263</v>
      </c>
    </row>
    <row r="3278" ht="15" spans="1:3">
      <c r="A3278" s="435" t="s">
        <v>9642</v>
      </c>
      <c r="B3278" s="32" t="s">
        <v>9643</v>
      </c>
      <c r="C3278" t="s">
        <v>3263</v>
      </c>
    </row>
    <row r="3279" ht="15" spans="1:3">
      <c r="A3279" s="435" t="s">
        <v>9644</v>
      </c>
      <c r="B3279" s="32" t="s">
        <v>9645</v>
      </c>
      <c r="C3279" t="s">
        <v>3263</v>
      </c>
    </row>
    <row r="3280" ht="15" spans="1:3">
      <c r="A3280" s="435" t="s">
        <v>9646</v>
      </c>
      <c r="B3280" s="32" t="s">
        <v>9647</v>
      </c>
      <c r="C3280" t="s">
        <v>3263</v>
      </c>
    </row>
    <row r="3281" ht="15" spans="1:3">
      <c r="A3281" s="435" t="s">
        <v>9648</v>
      </c>
      <c r="B3281" s="32" t="s">
        <v>9649</v>
      </c>
      <c r="C3281" t="s">
        <v>3263</v>
      </c>
    </row>
  </sheetData>
  <sheetProtection algorithmName="SHA-512" hashValue="xg0xewh4A90twQmXol7+R5kPueXb/mI6s9LVeuO/st7zmZQvjsPMPeGWQ6PNU78tc0XCbaGJvU4qWIug1HVcUw==" saltValue="xoqqePzSbkh8ujMYyXZbxA==" spinCount="100000" sheet="1" autoFilter="0" objects="1" scenarios="1"/>
  <sortState ref="NC2:NC8">
    <sortCondition ref="NC2:NC8"/>
  </sortState>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showGridLines="0" showZeros="0" workbookViewId="0">
      <pane xSplit="3" ySplit="6" topLeftCell="D10" activePane="bottomRight" state="frozen"/>
      <selection/>
      <selection pane="topRight"/>
      <selection pane="bottomLeft"/>
      <selection pane="bottomRight" activeCell="D45" sqref="D45"/>
    </sheetView>
  </sheetViews>
  <sheetFormatPr defaultColWidth="8.775" defaultRowHeight="13.5"/>
  <cols>
    <col min="1" max="1" width="6.44166666666667" style="182" customWidth="1"/>
    <col min="2" max="2" width="54.3333333333333" style="182" customWidth="1"/>
    <col min="3" max="9" width="13.5583333333333" style="183" customWidth="1"/>
    <col min="10" max="16384" width="8.775" style="182"/>
  </cols>
  <sheetData>
    <row r="1" ht="14.25" spans="1:2">
      <c r="A1" s="184" t="s">
        <v>13943</v>
      </c>
      <c r="B1" s="185"/>
    </row>
    <row r="2" s="180" customFormat="1" ht="24" spans="1:9">
      <c r="A2" s="136" t="s">
        <v>13944</v>
      </c>
      <c r="B2" s="136"/>
      <c r="C2" s="186"/>
      <c r="D2" s="186"/>
      <c r="E2" s="186"/>
      <c r="F2" s="186"/>
      <c r="G2" s="186"/>
      <c r="H2" s="186"/>
      <c r="I2" s="186"/>
    </row>
    <row r="3" ht="18" customHeight="1" spans="9:9">
      <c r="I3" s="203" t="s">
        <v>9667</v>
      </c>
    </row>
    <row r="4" s="181" customFormat="1" ht="31.5" customHeight="1" spans="1:9">
      <c r="A4" s="23" t="s">
        <v>9672</v>
      </c>
      <c r="B4" s="23" t="s">
        <v>9732</v>
      </c>
      <c r="C4" s="187" t="s">
        <v>12390</v>
      </c>
      <c r="D4" s="187" t="s">
        <v>13945</v>
      </c>
      <c r="E4" s="187" t="s">
        <v>13946</v>
      </c>
      <c r="F4" s="187" t="s">
        <v>13947</v>
      </c>
      <c r="G4" s="188" t="s">
        <v>12197</v>
      </c>
      <c r="H4" s="187" t="s">
        <v>12394</v>
      </c>
      <c r="I4" s="187" t="s">
        <v>12395</v>
      </c>
    </row>
    <row r="5" s="181" customFormat="1" ht="27.75" customHeight="1" spans="1:9">
      <c r="A5" s="23"/>
      <c r="B5" s="23"/>
      <c r="C5" s="189"/>
      <c r="D5" s="189"/>
      <c r="E5" s="189"/>
      <c r="F5" s="190"/>
      <c r="G5" s="191"/>
      <c r="H5" s="189"/>
      <c r="I5" s="189"/>
    </row>
    <row r="6" ht="18.45" customHeight="1" spans="1:9">
      <c r="A6" s="192" t="s">
        <v>13328</v>
      </c>
      <c r="B6" s="193" t="s">
        <v>13948</v>
      </c>
      <c r="C6" s="168">
        <f>VLOOKUP(A6,'表九之一（汇总表）'!$H$7:$L$270,5,0)</f>
        <v>0</v>
      </c>
      <c r="D6" s="194"/>
      <c r="E6" s="194"/>
      <c r="F6" s="195"/>
      <c r="G6" s="194"/>
      <c r="H6" s="194"/>
      <c r="I6" s="168">
        <f t="shared" ref="I6:I37" si="0">C6-SUM(D6:H6)</f>
        <v>0</v>
      </c>
    </row>
    <row r="7" ht="18.45" customHeight="1" spans="1:9">
      <c r="A7" s="192" t="s">
        <v>13358</v>
      </c>
      <c r="B7" s="193" t="s">
        <v>13949</v>
      </c>
      <c r="C7" s="168">
        <f>VLOOKUP(A7,'表九之一（汇总表）'!$H$7:$L$270,5,0)</f>
        <v>0</v>
      </c>
      <c r="D7" s="194"/>
      <c r="E7" s="194"/>
      <c r="F7" s="194"/>
      <c r="G7" s="194"/>
      <c r="H7" s="194"/>
      <c r="I7" s="168">
        <f t="shared" si="0"/>
        <v>0</v>
      </c>
    </row>
    <row r="8" ht="18.45" customHeight="1" spans="1:9">
      <c r="A8" s="196" t="s">
        <v>13382</v>
      </c>
      <c r="B8" s="193" t="s">
        <v>13950</v>
      </c>
      <c r="C8" s="168">
        <f>VLOOKUP(A8,'表九之一（汇总表）'!$H$7:$L$270,5,0)</f>
        <v>0</v>
      </c>
      <c r="D8" s="194"/>
      <c r="E8" s="194"/>
      <c r="F8" s="194"/>
      <c r="G8" s="194"/>
      <c r="H8" s="194"/>
      <c r="I8" s="168">
        <f t="shared" si="0"/>
        <v>0</v>
      </c>
    </row>
    <row r="9" ht="18.45" customHeight="1" spans="1:9">
      <c r="A9" s="192" t="s">
        <v>13406</v>
      </c>
      <c r="B9" s="193" t="s">
        <v>13951</v>
      </c>
      <c r="C9" s="168">
        <f>VLOOKUP(A9,'表九之一（汇总表）'!$H$7:$L$270,5,0)</f>
        <v>0</v>
      </c>
      <c r="D9" s="194"/>
      <c r="E9" s="194"/>
      <c r="F9" s="194"/>
      <c r="G9" s="194"/>
      <c r="H9" s="194"/>
      <c r="I9" s="168">
        <f t="shared" si="0"/>
        <v>0</v>
      </c>
    </row>
    <row r="10" ht="18.45" customHeight="1" spans="1:9">
      <c r="A10" s="196" t="s">
        <v>13418</v>
      </c>
      <c r="B10" s="193" t="s">
        <v>13952</v>
      </c>
      <c r="C10" s="168">
        <f>VLOOKUP(A10,'表九之一（汇总表）'!$H$7:$L$270,5,0)</f>
        <v>0</v>
      </c>
      <c r="D10" s="194"/>
      <c r="E10" s="194"/>
      <c r="F10" s="194"/>
      <c r="G10" s="194"/>
      <c r="H10" s="194"/>
      <c r="I10" s="168">
        <f t="shared" si="0"/>
        <v>0</v>
      </c>
    </row>
    <row r="11" ht="18.45" customHeight="1" spans="1:9">
      <c r="A11" s="196" t="s">
        <v>13438</v>
      </c>
      <c r="B11" s="193" t="s">
        <v>13953</v>
      </c>
      <c r="C11" s="168">
        <f>VLOOKUP(A11,'表九之一（汇总表）'!$H$7:$L$270,5,0)</f>
        <v>0</v>
      </c>
      <c r="D11" s="194"/>
      <c r="E11" s="194"/>
      <c r="F11" s="194"/>
      <c r="G11" s="194"/>
      <c r="H11" s="194"/>
      <c r="I11" s="168">
        <f t="shared" si="0"/>
        <v>0</v>
      </c>
    </row>
    <row r="12" ht="18.45" customHeight="1" spans="1:9">
      <c r="A12" s="196" t="s">
        <v>13458</v>
      </c>
      <c r="B12" s="193" t="s">
        <v>13954</v>
      </c>
      <c r="C12" s="168">
        <f>VLOOKUP(A12,'表九之一（汇总表）'!$H$7:$L$270,5,0)</f>
        <v>562618</v>
      </c>
      <c r="D12" s="194">
        <v>562618</v>
      </c>
      <c r="E12" s="194"/>
      <c r="F12" s="194"/>
      <c r="G12" s="194"/>
      <c r="H12" s="194"/>
      <c r="I12" s="168">
        <f t="shared" si="0"/>
        <v>0</v>
      </c>
    </row>
    <row r="13" ht="18.45" customHeight="1" spans="1:9">
      <c r="A13" s="196" t="s">
        <v>13519</v>
      </c>
      <c r="B13" s="193" t="s">
        <v>13955</v>
      </c>
      <c r="C13" s="168">
        <f>VLOOKUP(A13,'表九之一（汇总表）'!$H$7:$L$270,5,0)</f>
        <v>0</v>
      </c>
      <c r="D13" s="194"/>
      <c r="E13" s="194"/>
      <c r="F13" s="194"/>
      <c r="G13" s="194"/>
      <c r="H13" s="194"/>
      <c r="I13" s="168">
        <f t="shared" si="0"/>
        <v>0</v>
      </c>
    </row>
    <row r="14" ht="18.45" customHeight="1" spans="1:9">
      <c r="A14" s="196" t="s">
        <v>13525</v>
      </c>
      <c r="B14" s="193" t="s">
        <v>13956</v>
      </c>
      <c r="C14" s="168">
        <f>VLOOKUP(A14,'表九之一（汇总表）'!$H$7:$L$270,5,0)</f>
        <v>0</v>
      </c>
      <c r="D14" s="194"/>
      <c r="E14" s="194"/>
      <c r="F14" s="194"/>
      <c r="G14" s="194"/>
      <c r="H14" s="194"/>
      <c r="I14" s="168">
        <f t="shared" si="0"/>
        <v>0</v>
      </c>
    </row>
    <row r="15" ht="18.45" customHeight="1" spans="1:9">
      <c r="A15" s="196" t="s">
        <v>13527</v>
      </c>
      <c r="B15" s="193" t="s">
        <v>13957</v>
      </c>
      <c r="C15" s="168">
        <f>VLOOKUP(A15,'表九之一（汇总表）'!$H$7:$L$270,5,0)</f>
        <v>14000</v>
      </c>
      <c r="D15" s="194">
        <v>14000</v>
      </c>
      <c r="E15" s="194"/>
      <c r="F15" s="194"/>
      <c r="G15" s="194"/>
      <c r="H15" s="194"/>
      <c r="I15" s="168">
        <f t="shared" si="0"/>
        <v>0</v>
      </c>
    </row>
    <row r="16" ht="18.45" customHeight="1" spans="1:9">
      <c r="A16" s="196" t="s">
        <v>13539</v>
      </c>
      <c r="B16" s="193" t="s">
        <v>13958</v>
      </c>
      <c r="C16" s="168">
        <f>VLOOKUP(A16,'表九之一（汇总表）'!$H$7:$L$270,5,0)</f>
        <v>6500</v>
      </c>
      <c r="D16" s="194">
        <v>6500</v>
      </c>
      <c r="E16" s="194"/>
      <c r="F16" s="194"/>
      <c r="G16" s="194"/>
      <c r="H16" s="194"/>
      <c r="I16" s="168">
        <f t="shared" si="0"/>
        <v>0</v>
      </c>
    </row>
    <row r="17" ht="18.45" customHeight="1" spans="1:9">
      <c r="A17" s="196" t="s">
        <v>13547</v>
      </c>
      <c r="B17" s="193" t="s">
        <v>13959</v>
      </c>
      <c r="C17" s="168">
        <f>VLOOKUP(A17,'表九之一（汇总表）'!$H$7:$L$270,5,0)</f>
        <v>0</v>
      </c>
      <c r="D17" s="194"/>
      <c r="E17" s="194"/>
      <c r="F17" s="194"/>
      <c r="G17" s="194"/>
      <c r="H17" s="194"/>
      <c r="I17" s="168">
        <f t="shared" si="0"/>
        <v>0</v>
      </c>
    </row>
    <row r="18" ht="18.45" customHeight="1" spans="1:9">
      <c r="A18" s="196" t="s">
        <v>13553</v>
      </c>
      <c r="B18" s="193" t="s">
        <v>13960</v>
      </c>
      <c r="C18" s="168">
        <f>VLOOKUP(A18,'表九之一（汇总表）'!$H$7:$L$270,5,0)</f>
        <v>0</v>
      </c>
      <c r="D18" s="194"/>
      <c r="E18" s="194"/>
      <c r="F18" s="194"/>
      <c r="G18" s="194"/>
      <c r="H18" s="194"/>
      <c r="I18" s="168">
        <f t="shared" si="0"/>
        <v>0</v>
      </c>
    </row>
    <row r="19" ht="18.45" customHeight="1" spans="1:9">
      <c r="A19" s="196" t="s">
        <v>13559</v>
      </c>
      <c r="B19" s="193" t="s">
        <v>13961</v>
      </c>
      <c r="C19" s="168">
        <f>VLOOKUP(A19,'表九之一（汇总表）'!$H$7:$L$270,5,0)</f>
        <v>0</v>
      </c>
      <c r="D19" s="194"/>
      <c r="E19" s="194"/>
      <c r="F19" s="194"/>
      <c r="G19" s="194"/>
      <c r="H19" s="194"/>
      <c r="I19" s="168">
        <f t="shared" si="0"/>
        <v>0</v>
      </c>
    </row>
    <row r="20" ht="18.45" customHeight="1" spans="1:9">
      <c r="A20" s="196" t="s">
        <v>13567</v>
      </c>
      <c r="B20" s="193" t="s">
        <v>13962</v>
      </c>
      <c r="C20" s="168">
        <f>VLOOKUP(A20,'表九之一（汇总表）'!$H$7:$L$270,5,0)</f>
        <v>0</v>
      </c>
      <c r="D20" s="194"/>
      <c r="E20" s="194"/>
      <c r="F20" s="194"/>
      <c r="G20" s="194"/>
      <c r="H20" s="194"/>
      <c r="I20" s="168">
        <f t="shared" si="0"/>
        <v>0</v>
      </c>
    </row>
    <row r="21" ht="18.45" customHeight="1" spans="1:9">
      <c r="A21" s="196" t="s">
        <v>13572</v>
      </c>
      <c r="B21" s="193" t="s">
        <v>13963</v>
      </c>
      <c r="C21" s="168">
        <f>VLOOKUP(A21,'表九之一（汇总表）'!$H$7:$L$270,5,0)</f>
        <v>0</v>
      </c>
      <c r="D21" s="194"/>
      <c r="E21" s="194"/>
      <c r="F21" s="194"/>
      <c r="G21" s="194"/>
      <c r="H21" s="194"/>
      <c r="I21" s="168">
        <f t="shared" si="0"/>
        <v>0</v>
      </c>
    </row>
    <row r="22" ht="18.45" customHeight="1" spans="1:9">
      <c r="A22" s="197" t="s">
        <v>13583</v>
      </c>
      <c r="B22" s="193" t="s">
        <v>13964</v>
      </c>
      <c r="C22" s="168">
        <f>VLOOKUP(A22,'表九之一（汇总表）'!$H$7:$L$270,5,0)</f>
        <v>0</v>
      </c>
      <c r="D22" s="194"/>
      <c r="E22" s="194"/>
      <c r="F22" s="194"/>
      <c r="G22" s="194"/>
      <c r="H22" s="194"/>
      <c r="I22" s="168">
        <f t="shared" si="0"/>
        <v>0</v>
      </c>
    </row>
    <row r="23" ht="18.45" customHeight="1" spans="1:9">
      <c r="A23" s="198" t="s">
        <v>13593</v>
      </c>
      <c r="B23" s="199" t="s">
        <v>13965</v>
      </c>
      <c r="C23" s="168">
        <f>VLOOKUP(A23,'表九之一（汇总表）'!$H$7:$L$270,5,0)</f>
        <v>0</v>
      </c>
      <c r="D23" s="194"/>
      <c r="E23" s="194"/>
      <c r="F23" s="194"/>
      <c r="G23" s="194"/>
      <c r="H23" s="194"/>
      <c r="I23" s="168">
        <f t="shared" si="0"/>
        <v>0</v>
      </c>
    </row>
    <row r="24" ht="18.45" customHeight="1" spans="1:9">
      <c r="A24" s="198" t="s">
        <v>13601</v>
      </c>
      <c r="B24" s="199" t="s">
        <v>13966</v>
      </c>
      <c r="C24" s="168">
        <f>VLOOKUP(A24,'表九之一（汇总表）'!$H$7:$L$270,5,0)</f>
        <v>0</v>
      </c>
      <c r="D24" s="194"/>
      <c r="E24" s="194"/>
      <c r="F24" s="194"/>
      <c r="G24" s="194"/>
      <c r="H24" s="194"/>
      <c r="I24" s="168">
        <f t="shared" si="0"/>
        <v>0</v>
      </c>
    </row>
    <row r="25" ht="18.45" customHeight="1" spans="1:9">
      <c r="A25" s="192" t="s">
        <v>13611</v>
      </c>
      <c r="B25" s="193" t="s">
        <v>13967</v>
      </c>
      <c r="C25" s="168">
        <f>VLOOKUP(A25,'表九之一（汇总表）'!$H$7:$L$270,5,0)</f>
        <v>0</v>
      </c>
      <c r="D25" s="194"/>
      <c r="E25" s="194"/>
      <c r="F25" s="194"/>
      <c r="G25" s="194"/>
      <c r="H25" s="194"/>
      <c r="I25" s="168">
        <f t="shared" si="0"/>
        <v>0</v>
      </c>
    </row>
    <row r="26" ht="18.45" customHeight="1" spans="1:9">
      <c r="A26" s="197" t="s">
        <v>13616</v>
      </c>
      <c r="B26" s="193" t="s">
        <v>13968</v>
      </c>
      <c r="C26" s="168">
        <f>VLOOKUP(A26,'表九之一（汇总表）'!$H$7:$L$270,5,0)</f>
        <v>0</v>
      </c>
      <c r="D26" s="194"/>
      <c r="E26" s="194"/>
      <c r="F26" s="194"/>
      <c r="G26" s="194"/>
      <c r="H26" s="194"/>
      <c r="I26" s="168">
        <f t="shared" si="0"/>
        <v>0</v>
      </c>
    </row>
    <row r="27" ht="18.45" customHeight="1" spans="1:9">
      <c r="A27" s="197" t="s">
        <v>13624</v>
      </c>
      <c r="B27" s="193" t="s">
        <v>13625</v>
      </c>
      <c r="C27" s="168">
        <f>VLOOKUP(A27,'表九之一（汇总表）'!$H$7:$L$270,5,0)</f>
        <v>0</v>
      </c>
      <c r="D27" s="194"/>
      <c r="E27" s="194"/>
      <c r="F27" s="194"/>
      <c r="G27" s="194"/>
      <c r="H27" s="194"/>
      <c r="I27" s="168">
        <f t="shared" ref="I27:I29" si="1">C27-SUM(D27:H27)</f>
        <v>0</v>
      </c>
    </row>
    <row r="28" ht="18.45" customHeight="1" spans="1:9">
      <c r="A28" s="197" t="s">
        <v>13632</v>
      </c>
      <c r="B28" s="193" t="s">
        <v>13633</v>
      </c>
      <c r="C28" s="168">
        <f>VLOOKUP(A28,'表九之一（汇总表）'!$H$7:$L$270,5,0)</f>
        <v>0</v>
      </c>
      <c r="D28" s="194"/>
      <c r="E28" s="194"/>
      <c r="F28" s="194"/>
      <c r="G28" s="194"/>
      <c r="H28" s="194"/>
      <c r="I28" s="168">
        <f t="shared" si="1"/>
        <v>0</v>
      </c>
    </row>
    <row r="29" ht="18.45" customHeight="1" spans="1:9">
      <c r="A29" s="197" t="s">
        <v>13638</v>
      </c>
      <c r="B29" s="193" t="s">
        <v>13639</v>
      </c>
      <c r="C29" s="168">
        <f>VLOOKUP(A29,'表九之一（汇总表）'!$H$7:$L$270,5,0)</f>
        <v>0</v>
      </c>
      <c r="D29" s="194"/>
      <c r="E29" s="194"/>
      <c r="F29" s="194"/>
      <c r="G29" s="194"/>
      <c r="H29" s="194"/>
      <c r="I29" s="168">
        <f t="shared" si="1"/>
        <v>0</v>
      </c>
    </row>
    <row r="30" ht="18.45" customHeight="1" spans="1:9">
      <c r="A30" s="197" t="s">
        <v>13643</v>
      </c>
      <c r="B30" s="193" t="s">
        <v>13969</v>
      </c>
      <c r="C30" s="168">
        <f>VLOOKUP(A30,'表九之一（汇总表）'!$H$7:$L$270,5,0)</f>
        <v>0</v>
      </c>
      <c r="D30" s="194"/>
      <c r="E30" s="194"/>
      <c r="F30" s="194"/>
      <c r="G30" s="194"/>
      <c r="H30" s="194"/>
      <c r="I30" s="168">
        <f t="shared" si="0"/>
        <v>0</v>
      </c>
    </row>
    <row r="31" ht="18.45" customHeight="1" spans="1:9">
      <c r="A31" s="197" t="s">
        <v>13653</v>
      </c>
      <c r="B31" s="193" t="s">
        <v>13970</v>
      </c>
      <c r="C31" s="168">
        <f>VLOOKUP(A31,'表九之一（汇总表）'!$H$7:$L$270,5,0)</f>
        <v>0</v>
      </c>
      <c r="D31" s="194"/>
      <c r="E31" s="194"/>
      <c r="F31" s="194"/>
      <c r="G31" s="194"/>
      <c r="H31" s="194"/>
      <c r="I31" s="168">
        <f t="shared" si="0"/>
        <v>0</v>
      </c>
    </row>
    <row r="32" ht="18.45" customHeight="1" spans="1:9">
      <c r="A32" s="197" t="s">
        <v>13662</v>
      </c>
      <c r="B32" s="193" t="s">
        <v>13971</v>
      </c>
      <c r="C32" s="168">
        <f>VLOOKUP(A32,'表九之一（汇总表）'!$H$7:$L$270,5,0)</f>
        <v>0</v>
      </c>
      <c r="D32" s="194"/>
      <c r="E32" s="194"/>
      <c r="F32" s="194"/>
      <c r="G32" s="194"/>
      <c r="H32" s="194"/>
      <c r="I32" s="168">
        <f t="shared" si="0"/>
        <v>0</v>
      </c>
    </row>
    <row r="33" ht="18.45" customHeight="1" spans="1:9">
      <c r="A33" s="197" t="s">
        <v>13680</v>
      </c>
      <c r="B33" s="193" t="s">
        <v>13972</v>
      </c>
      <c r="C33" s="168">
        <f>VLOOKUP(A33,'表九之一（汇总表）'!$H$7:$L$270,5,0)</f>
        <v>0</v>
      </c>
      <c r="D33" s="194"/>
      <c r="E33" s="194"/>
      <c r="F33" s="194"/>
      <c r="G33" s="194"/>
      <c r="H33" s="194"/>
      <c r="I33" s="168">
        <f t="shared" si="0"/>
        <v>0</v>
      </c>
    </row>
    <row r="34" ht="18.45" customHeight="1" spans="1:9">
      <c r="A34" s="197" t="s">
        <v>13694</v>
      </c>
      <c r="B34" s="193" t="s">
        <v>13973</v>
      </c>
      <c r="C34" s="168">
        <f>VLOOKUP(A34,'表九之一（汇总表）'!$H$7:$L$270,5,0)</f>
        <v>0</v>
      </c>
      <c r="D34" s="194"/>
      <c r="E34" s="194"/>
      <c r="F34" s="194"/>
      <c r="G34" s="194"/>
      <c r="H34" s="194"/>
      <c r="I34" s="168">
        <f t="shared" si="0"/>
        <v>0</v>
      </c>
    </row>
    <row r="35" ht="18.45" customHeight="1" spans="1:9">
      <c r="A35" s="197" t="s">
        <v>13714</v>
      </c>
      <c r="B35" s="193" t="s">
        <v>13974</v>
      </c>
      <c r="C35" s="168">
        <f>VLOOKUP(A35,'表九之一（汇总表）'!$H$7:$L$270,5,0)</f>
        <v>0</v>
      </c>
      <c r="D35" s="194"/>
      <c r="E35" s="194"/>
      <c r="F35" s="194"/>
      <c r="G35" s="194"/>
      <c r="H35" s="194"/>
      <c r="I35" s="168">
        <f t="shared" si="0"/>
        <v>0</v>
      </c>
    </row>
    <row r="36" ht="18.45" customHeight="1" spans="1:9">
      <c r="A36" s="192" t="s">
        <v>13719</v>
      </c>
      <c r="B36" s="193" t="s">
        <v>13975</v>
      </c>
      <c r="C36" s="168">
        <f>VLOOKUP(A36,'表九之一（汇总表）'!$H$7:$L$270,5,0)</f>
        <v>0</v>
      </c>
      <c r="D36" s="194"/>
      <c r="E36" s="194"/>
      <c r="F36" s="194"/>
      <c r="G36" s="194"/>
      <c r="H36" s="194"/>
      <c r="I36" s="168">
        <f t="shared" si="0"/>
        <v>0</v>
      </c>
    </row>
    <row r="37" ht="18.45" customHeight="1" spans="1:9">
      <c r="A37" s="197" t="s">
        <v>13724</v>
      </c>
      <c r="B37" s="193" t="s">
        <v>13976</v>
      </c>
      <c r="C37" s="168">
        <f>VLOOKUP(A37,'表九之一（汇总表）'!$H$7:$L$270,5,0)</f>
        <v>0</v>
      </c>
      <c r="D37" s="194"/>
      <c r="E37" s="194"/>
      <c r="F37" s="194"/>
      <c r="G37" s="194"/>
      <c r="H37" s="194"/>
      <c r="I37" s="168">
        <f t="shared" si="0"/>
        <v>0</v>
      </c>
    </row>
    <row r="38" ht="18.45" customHeight="1" spans="1:9">
      <c r="A38" s="197" t="s">
        <v>13726</v>
      </c>
      <c r="B38" s="193" t="s">
        <v>13977</v>
      </c>
      <c r="C38" s="168">
        <f>VLOOKUP(A38,'表九之一（汇总表）'!$H$7:$L$270,5,0)</f>
        <v>0</v>
      </c>
      <c r="D38" s="194"/>
      <c r="E38" s="194"/>
      <c r="F38" s="194"/>
      <c r="G38" s="194"/>
      <c r="H38" s="194"/>
      <c r="I38" s="168">
        <f t="shared" ref="I38:I61" si="2">C38-SUM(D38:H38)</f>
        <v>0</v>
      </c>
    </row>
    <row r="39" ht="18.45" customHeight="1" spans="1:9">
      <c r="A39" s="455" t="s">
        <v>10083</v>
      </c>
      <c r="B39" s="193" t="s">
        <v>10084</v>
      </c>
      <c r="C39" s="168">
        <f>VLOOKUP(A39,'表九之一（汇总表）'!$H$7:$L$270,5,0)</f>
        <v>0</v>
      </c>
      <c r="D39" s="194"/>
      <c r="E39" s="194"/>
      <c r="F39" s="194"/>
      <c r="G39" s="194"/>
      <c r="H39" s="194"/>
      <c r="I39" s="168">
        <f t="shared" ref="I39" si="3">C39-SUM(D39:H39)</f>
        <v>0</v>
      </c>
    </row>
    <row r="40" ht="18.45" customHeight="1" spans="1:9">
      <c r="A40" s="192" t="s">
        <v>13738</v>
      </c>
      <c r="B40" s="193" t="s">
        <v>13978</v>
      </c>
      <c r="C40" s="168">
        <f>VLOOKUP(A40,'表九之一（汇总表）'!$H$7:$L$270,5,0)</f>
        <v>0</v>
      </c>
      <c r="D40" s="194"/>
      <c r="E40" s="194"/>
      <c r="F40" s="194"/>
      <c r="G40" s="194"/>
      <c r="H40" s="194"/>
      <c r="I40" s="168">
        <f t="shared" si="2"/>
        <v>0</v>
      </c>
    </row>
    <row r="41" ht="18.45" customHeight="1" spans="1:9">
      <c r="A41" s="192" t="s">
        <v>13746</v>
      </c>
      <c r="B41" s="193" t="s">
        <v>13979</v>
      </c>
      <c r="C41" s="168">
        <f>VLOOKUP(A41,'表九之一（汇总表）'!$H$7:$L$270,5,0)</f>
        <v>0</v>
      </c>
      <c r="D41" s="194"/>
      <c r="E41" s="194"/>
      <c r="F41" s="194"/>
      <c r="G41" s="194"/>
      <c r="H41" s="194"/>
      <c r="I41" s="168">
        <f t="shared" si="2"/>
        <v>0</v>
      </c>
    </row>
    <row r="42" ht="18.45" customHeight="1" spans="1:9">
      <c r="A42" s="140" t="s">
        <v>13764</v>
      </c>
      <c r="B42" s="193" t="s">
        <v>13980</v>
      </c>
      <c r="C42" s="168">
        <f>VLOOKUP(A42,'表九之一（汇总表）'!$H$7:$L$270,5,0)</f>
        <v>0</v>
      </c>
      <c r="D42" s="194"/>
      <c r="E42" s="194"/>
      <c r="F42" s="194"/>
      <c r="G42" s="194"/>
      <c r="H42" s="194"/>
      <c r="I42" s="168">
        <f t="shared" si="2"/>
        <v>0</v>
      </c>
    </row>
    <row r="43" ht="18.45" customHeight="1" spans="1:9">
      <c r="A43" s="140" t="s">
        <v>13768</v>
      </c>
      <c r="B43" s="193" t="s">
        <v>13981</v>
      </c>
      <c r="C43" s="168">
        <f>VLOOKUP(A43,'表九之一（汇总表）'!$H$7:$L$270,5,0)</f>
        <v>0</v>
      </c>
      <c r="D43" s="194"/>
      <c r="E43" s="194"/>
      <c r="F43" s="194"/>
      <c r="G43" s="194"/>
      <c r="H43" s="194"/>
      <c r="I43" s="168">
        <f t="shared" si="2"/>
        <v>0</v>
      </c>
    </row>
    <row r="44" ht="18.45" customHeight="1" spans="1:9">
      <c r="A44" s="140" t="s">
        <v>13792</v>
      </c>
      <c r="B44" s="193" t="s">
        <v>13982</v>
      </c>
      <c r="C44" s="168">
        <f>VLOOKUP(A44,'表九之一（汇总表）'!$H$7:$L$270,5,0)</f>
        <v>57200</v>
      </c>
      <c r="D44" s="194">
        <v>57200</v>
      </c>
      <c r="E44" s="194"/>
      <c r="F44" s="194"/>
      <c r="G44" s="194"/>
      <c r="H44" s="194"/>
      <c r="I44" s="168">
        <f t="shared" si="2"/>
        <v>0</v>
      </c>
    </row>
    <row r="45" ht="18.45" customHeight="1" spans="1:9">
      <c r="A45" s="140" t="s">
        <v>13824</v>
      </c>
      <c r="B45" s="193" t="s">
        <v>13983</v>
      </c>
      <c r="C45" s="168">
        <f>VLOOKUP(A45,'表九之一（汇总表）'!$H$7:$L$270,5,0)</f>
        <v>0</v>
      </c>
      <c r="D45" s="194"/>
      <c r="E45" s="194"/>
      <c r="F45" s="194"/>
      <c r="G45" s="194"/>
      <c r="H45" s="194"/>
      <c r="I45" s="168">
        <f t="shared" si="2"/>
        <v>0</v>
      </c>
    </row>
    <row r="46" ht="18.45" customHeight="1" spans="1:9">
      <c r="A46" s="140" t="s">
        <v>13858</v>
      </c>
      <c r="B46" s="193" t="s">
        <v>13984</v>
      </c>
      <c r="C46" s="168">
        <f>VLOOKUP(A46,'表九之一（汇总表）'!$H$7:$L$270,5,0)</f>
        <v>0</v>
      </c>
      <c r="D46" s="194"/>
      <c r="E46" s="194"/>
      <c r="F46" s="194"/>
      <c r="G46" s="194"/>
      <c r="H46" s="194"/>
      <c r="I46" s="168">
        <f t="shared" si="2"/>
        <v>0</v>
      </c>
    </row>
    <row r="47" ht="18.45" customHeight="1" spans="1:9">
      <c r="A47" s="140" t="s">
        <v>13884</v>
      </c>
      <c r="B47" s="193" t="s">
        <v>13985</v>
      </c>
      <c r="C47" s="168">
        <f>VLOOKUP(A47,'表九之一（汇总表）'!$H$7:$L$270,5,0)</f>
        <v>0</v>
      </c>
      <c r="D47" s="194"/>
      <c r="E47" s="194"/>
      <c r="F47" s="194"/>
      <c r="G47" s="194"/>
      <c r="H47" s="194"/>
      <c r="I47" s="168">
        <f t="shared" si="2"/>
        <v>0</v>
      </c>
    </row>
    <row r="48" ht="18.45" customHeight="1" spans="1:9">
      <c r="A48" s="140"/>
      <c r="B48" s="193"/>
      <c r="C48" s="169"/>
      <c r="D48" s="169"/>
      <c r="E48" s="169"/>
      <c r="F48" s="169"/>
      <c r="G48" s="169"/>
      <c r="H48" s="169"/>
      <c r="I48" s="169"/>
    </row>
    <row r="49" ht="18.45" customHeight="1" spans="1:9">
      <c r="A49" s="140"/>
      <c r="B49" s="193"/>
      <c r="C49" s="169"/>
      <c r="D49" s="169"/>
      <c r="E49" s="169"/>
      <c r="F49" s="169"/>
      <c r="G49" s="169"/>
      <c r="H49" s="169"/>
      <c r="I49" s="169"/>
    </row>
    <row r="50" ht="18.45" customHeight="1" spans="1:9">
      <c r="A50" s="196" t="s">
        <v>9869</v>
      </c>
      <c r="B50" s="193" t="s">
        <v>9870</v>
      </c>
      <c r="C50" s="168">
        <f>VLOOKUP(A50,'表九之一（汇总表）'!$H$7:$L$270,5,0)</f>
        <v>0</v>
      </c>
      <c r="D50" s="168">
        <f t="shared" ref="D50:H61" si="4">SUMPRODUCT(D$6:D$47*(LEFT($A$6:$A$47,3)=$A50))</f>
        <v>0</v>
      </c>
      <c r="E50" s="168">
        <f t="shared" si="4"/>
        <v>0</v>
      </c>
      <c r="F50" s="168">
        <f t="shared" si="4"/>
        <v>0</v>
      </c>
      <c r="G50" s="168">
        <f t="shared" si="4"/>
        <v>0</v>
      </c>
      <c r="H50" s="168">
        <f t="shared" si="4"/>
        <v>0</v>
      </c>
      <c r="I50" s="168">
        <f t="shared" si="2"/>
        <v>0</v>
      </c>
    </row>
    <row r="51" ht="18.45" customHeight="1" spans="1:9">
      <c r="A51" s="192" t="s">
        <v>9891</v>
      </c>
      <c r="B51" s="193" t="s">
        <v>9892</v>
      </c>
      <c r="C51" s="168">
        <f>VLOOKUP(A51,'表九之一（汇总表）'!$H$7:$L$270,5,0)</f>
        <v>0</v>
      </c>
      <c r="D51" s="168">
        <f t="shared" si="4"/>
        <v>0</v>
      </c>
      <c r="E51" s="168">
        <f t="shared" si="4"/>
        <v>0</v>
      </c>
      <c r="F51" s="168">
        <f t="shared" si="4"/>
        <v>0</v>
      </c>
      <c r="G51" s="168">
        <f t="shared" si="4"/>
        <v>0</v>
      </c>
      <c r="H51" s="168">
        <f t="shared" si="4"/>
        <v>0</v>
      </c>
      <c r="I51" s="168">
        <f t="shared" si="2"/>
        <v>0</v>
      </c>
    </row>
    <row r="52" ht="18.45" customHeight="1" spans="1:9">
      <c r="A52" s="196" t="s">
        <v>9977</v>
      </c>
      <c r="B52" s="193" t="s">
        <v>9978</v>
      </c>
      <c r="C52" s="168">
        <f>VLOOKUP(A52,'表九之一（汇总表）'!$H$7:$L$270,5,0)</f>
        <v>0</v>
      </c>
      <c r="D52" s="168">
        <f t="shared" si="4"/>
        <v>0</v>
      </c>
      <c r="E52" s="168">
        <f t="shared" si="4"/>
        <v>0</v>
      </c>
      <c r="F52" s="168">
        <f t="shared" si="4"/>
        <v>0</v>
      </c>
      <c r="G52" s="168">
        <f t="shared" si="4"/>
        <v>0</v>
      </c>
      <c r="H52" s="168">
        <f t="shared" si="4"/>
        <v>0</v>
      </c>
      <c r="I52" s="168">
        <f t="shared" si="2"/>
        <v>0</v>
      </c>
    </row>
    <row r="53" ht="18.45" customHeight="1" spans="1:9">
      <c r="A53" s="196" t="s">
        <v>10007</v>
      </c>
      <c r="B53" s="193" t="s">
        <v>10008</v>
      </c>
      <c r="C53" s="168">
        <f>VLOOKUP(A53,'表九之一（汇总表）'!$H$7:$L$270,5,0)</f>
        <v>583118</v>
      </c>
      <c r="D53" s="168">
        <f t="shared" si="4"/>
        <v>583118</v>
      </c>
      <c r="E53" s="168">
        <f t="shared" si="4"/>
        <v>0</v>
      </c>
      <c r="F53" s="168">
        <f t="shared" si="4"/>
        <v>0</v>
      </c>
      <c r="G53" s="168">
        <f t="shared" si="4"/>
        <v>0</v>
      </c>
      <c r="H53" s="168">
        <f t="shared" si="4"/>
        <v>0</v>
      </c>
      <c r="I53" s="168">
        <f t="shared" si="2"/>
        <v>0</v>
      </c>
    </row>
    <row r="54" ht="20.7" customHeight="1" spans="1:9">
      <c r="A54" s="197" t="s">
        <v>10021</v>
      </c>
      <c r="B54" s="193" t="s">
        <v>10022</v>
      </c>
      <c r="C54" s="168">
        <f>VLOOKUP(A54,'表九之一（汇总表）'!$H$7:$L$270,5,0)</f>
        <v>0</v>
      </c>
      <c r="D54" s="168">
        <f t="shared" si="4"/>
        <v>0</v>
      </c>
      <c r="E54" s="168">
        <f t="shared" si="4"/>
        <v>0</v>
      </c>
      <c r="F54" s="168">
        <f t="shared" si="4"/>
        <v>0</v>
      </c>
      <c r="G54" s="168">
        <f t="shared" si="4"/>
        <v>0</v>
      </c>
      <c r="H54" s="168">
        <f t="shared" si="4"/>
        <v>0</v>
      </c>
      <c r="I54" s="168">
        <f t="shared" si="2"/>
        <v>0</v>
      </c>
    </row>
    <row r="55" ht="20.7" customHeight="1" spans="1:9">
      <c r="A55" s="197" t="s">
        <v>10039</v>
      </c>
      <c r="B55" s="193" t="s">
        <v>10040</v>
      </c>
      <c r="C55" s="168">
        <f>VLOOKUP(A55,'表九之一（汇总表）'!$H$7:$L$270,5,0)</f>
        <v>0</v>
      </c>
      <c r="D55" s="168">
        <f t="shared" si="4"/>
        <v>0</v>
      </c>
      <c r="E55" s="168">
        <f t="shared" si="4"/>
        <v>0</v>
      </c>
      <c r="F55" s="168">
        <f t="shared" si="4"/>
        <v>0</v>
      </c>
      <c r="G55" s="168">
        <f t="shared" si="4"/>
        <v>0</v>
      </c>
      <c r="H55" s="168">
        <f t="shared" si="4"/>
        <v>0</v>
      </c>
      <c r="I55" s="168">
        <f t="shared" si="2"/>
        <v>0</v>
      </c>
    </row>
    <row r="56" ht="20.7" customHeight="1" spans="1:9">
      <c r="A56" s="192" t="s">
        <v>10051</v>
      </c>
      <c r="B56" s="193" t="s">
        <v>10052</v>
      </c>
      <c r="C56" s="168">
        <f>VLOOKUP(A56,'表九之一（汇总表）'!$H$7:$L$270,5,0)</f>
        <v>0</v>
      </c>
      <c r="D56" s="168">
        <f t="shared" si="4"/>
        <v>0</v>
      </c>
      <c r="E56" s="168">
        <f t="shared" si="4"/>
        <v>0</v>
      </c>
      <c r="F56" s="168">
        <f t="shared" si="4"/>
        <v>0</v>
      </c>
      <c r="G56" s="168">
        <f t="shared" si="4"/>
        <v>0</v>
      </c>
      <c r="H56" s="168">
        <f t="shared" si="4"/>
        <v>0</v>
      </c>
      <c r="I56" s="168">
        <f t="shared" si="2"/>
        <v>0</v>
      </c>
    </row>
    <row r="57" ht="20.7" customHeight="1" spans="1:9">
      <c r="A57" s="197" t="s">
        <v>10075</v>
      </c>
      <c r="B57" s="193" t="s">
        <v>10076</v>
      </c>
      <c r="C57" s="168">
        <f>VLOOKUP(A57,'表九之一（汇总表）'!$H$7:$L$270,5,0)</f>
        <v>0</v>
      </c>
      <c r="D57" s="168">
        <f t="shared" si="4"/>
        <v>0</v>
      </c>
      <c r="E57" s="168">
        <f t="shared" si="4"/>
        <v>0</v>
      </c>
      <c r="F57" s="168">
        <f t="shared" si="4"/>
        <v>0</v>
      </c>
      <c r="G57" s="168">
        <f t="shared" si="4"/>
        <v>0</v>
      </c>
      <c r="H57" s="168">
        <f t="shared" si="4"/>
        <v>0</v>
      </c>
      <c r="I57" s="168">
        <f t="shared" si="2"/>
        <v>0</v>
      </c>
    </row>
    <row r="58" ht="20.7" customHeight="1" spans="1:9">
      <c r="A58" s="197" t="s">
        <v>10150</v>
      </c>
      <c r="B58" s="193" t="s">
        <v>10105</v>
      </c>
      <c r="C58" s="168">
        <f>VLOOKUP(A58,'表九之一（汇总表）'!$H$7:$L$270,5,0)</f>
        <v>0</v>
      </c>
      <c r="D58" s="168">
        <f t="shared" si="4"/>
        <v>0</v>
      </c>
      <c r="E58" s="168">
        <f t="shared" si="4"/>
        <v>0</v>
      </c>
      <c r="F58" s="168">
        <f t="shared" si="4"/>
        <v>0</v>
      </c>
      <c r="G58" s="168">
        <f t="shared" si="4"/>
        <v>0</v>
      </c>
      <c r="H58" s="168">
        <f t="shared" si="4"/>
        <v>0</v>
      </c>
      <c r="I58" s="168">
        <f t="shared" si="2"/>
        <v>0</v>
      </c>
    </row>
    <row r="59" ht="20.7" customHeight="1" spans="1:9">
      <c r="A59" s="140" t="s">
        <v>10154</v>
      </c>
      <c r="B59" s="193" t="s">
        <v>10155</v>
      </c>
      <c r="C59" s="168">
        <f>VLOOKUP(A59,'表九之一（汇总表）'!$H$7:$L$270,5,0)</f>
        <v>57200</v>
      </c>
      <c r="D59" s="168">
        <f t="shared" si="4"/>
        <v>57200</v>
      </c>
      <c r="E59" s="168">
        <f t="shared" si="4"/>
        <v>0</v>
      </c>
      <c r="F59" s="168">
        <f t="shared" si="4"/>
        <v>0</v>
      </c>
      <c r="G59" s="168">
        <f t="shared" si="4"/>
        <v>0</v>
      </c>
      <c r="H59" s="168">
        <f t="shared" si="4"/>
        <v>0</v>
      </c>
      <c r="I59" s="168">
        <f t="shared" si="2"/>
        <v>0</v>
      </c>
    </row>
    <row r="60" ht="20.7" customHeight="1" spans="1:9">
      <c r="A60" s="140" t="s">
        <v>10158</v>
      </c>
      <c r="B60" s="193" t="s">
        <v>10159</v>
      </c>
      <c r="C60" s="168">
        <f>VLOOKUP(A60,'表九之一（汇总表）'!$H$7:$L$270,5,0)</f>
        <v>0</v>
      </c>
      <c r="D60" s="168">
        <f t="shared" si="4"/>
        <v>0</v>
      </c>
      <c r="E60" s="168">
        <f t="shared" si="4"/>
        <v>0</v>
      </c>
      <c r="F60" s="168">
        <f t="shared" si="4"/>
        <v>0</v>
      </c>
      <c r="G60" s="168">
        <f t="shared" si="4"/>
        <v>0</v>
      </c>
      <c r="H60" s="168">
        <f t="shared" si="4"/>
        <v>0</v>
      </c>
      <c r="I60" s="168">
        <f t="shared" si="2"/>
        <v>0</v>
      </c>
    </row>
    <row r="61" ht="20.7" customHeight="1" spans="1:9">
      <c r="A61" s="140" t="s">
        <v>13856</v>
      </c>
      <c r="B61" s="193" t="s">
        <v>13986</v>
      </c>
      <c r="C61" s="168">
        <f>VLOOKUP(A61,'表九之一（汇总表）'!$H$7:$L$270,5,0)</f>
        <v>0</v>
      </c>
      <c r="D61" s="168">
        <f t="shared" si="4"/>
        <v>0</v>
      </c>
      <c r="E61" s="168">
        <f t="shared" si="4"/>
        <v>0</v>
      </c>
      <c r="F61" s="168">
        <f t="shared" si="4"/>
        <v>0</v>
      </c>
      <c r="G61" s="168">
        <f t="shared" si="4"/>
        <v>0</v>
      </c>
      <c r="H61" s="168">
        <f t="shared" si="4"/>
        <v>0</v>
      </c>
      <c r="I61" s="168">
        <f t="shared" si="2"/>
        <v>0</v>
      </c>
    </row>
    <row r="62" ht="20.7" customHeight="1" spans="1:9">
      <c r="A62" s="140"/>
      <c r="B62" s="193"/>
      <c r="C62" s="169"/>
      <c r="D62" s="169"/>
      <c r="E62" s="169"/>
      <c r="F62" s="169"/>
      <c r="G62" s="169"/>
      <c r="H62" s="169"/>
      <c r="I62" s="169"/>
    </row>
    <row r="63" ht="20.1" customHeight="1" spans="1:9">
      <c r="A63" s="200"/>
      <c r="B63" s="201" t="s">
        <v>12280</v>
      </c>
      <c r="C63" s="168">
        <f>'表九之一（汇总表）'!$L$272</f>
        <v>640318</v>
      </c>
      <c r="D63" s="168">
        <f t="shared" ref="D63:I63" si="5">SUM(D50:D61)</f>
        <v>640318</v>
      </c>
      <c r="E63" s="168">
        <f t="shared" si="5"/>
        <v>0</v>
      </c>
      <c r="F63" s="168">
        <f t="shared" si="5"/>
        <v>0</v>
      </c>
      <c r="G63" s="168">
        <f t="shared" si="5"/>
        <v>0</v>
      </c>
      <c r="H63" s="168">
        <f t="shared" si="5"/>
        <v>0</v>
      </c>
      <c r="I63" s="168">
        <f t="shared" si="5"/>
        <v>0</v>
      </c>
    </row>
    <row r="64" ht="38.7" customHeight="1" spans="5:8">
      <c r="E64" s="202" t="str">
        <f>IF(('表九之一（汇总表）'!E279-E63)&lt;0,"请检查，收入安排的支出不应该大于收入来源！","")</f>
        <v/>
      </c>
      <c r="F64" s="202" t="str">
        <f>IF(('表九之一（汇总表）'!E282-F63)&lt;0,"请检查，收入安排的支出不应该大于收入来源！","")</f>
        <v/>
      </c>
      <c r="G64" s="202" t="str">
        <f>IF(('表九之一（汇总表）'!E284-G63)&lt;0,"请检查，收入安排的支出不应该大于收入来源！","")</f>
        <v/>
      </c>
      <c r="H64" s="202" t="str">
        <f>IF(('表九之一（汇总表）'!E274+'表九之一（汇总表）'!E287-H63)&lt;0,"请检查，收入安排的支出不应该大于收入来源！","")</f>
        <v/>
      </c>
    </row>
  </sheetData>
  <sheetProtection algorithmName="SHA-512" hashValue="BV8O+RNxCCRHP19jZAdvVXOSoQ+xyi3vhSBMCxd/h8GtxOS5FyUfQ/os39yRW4w7rBFa43r43QdDPDTcI5WF2g==" saltValue="VKtTWyErj3c59K4dMh2Pjw==" spinCount="100000" sheet="1" selectLockedCells="1" autoFilter="0" objects="1" scenarios="1"/>
  <sortState ref="A50:B61">
    <sortCondition ref="A50:A61"/>
  </sortState>
  <mergeCells count="10">
    <mergeCell ref="A2:I2"/>
    <mergeCell ref="A4:A5"/>
    <mergeCell ref="B4:B5"/>
    <mergeCell ref="C4:C5"/>
    <mergeCell ref="D4:D5"/>
    <mergeCell ref="E4:E5"/>
    <mergeCell ref="F4:F5"/>
    <mergeCell ref="G4:G5"/>
    <mergeCell ref="H4:H5"/>
    <mergeCell ref="I4:I5"/>
  </mergeCells>
  <printOptions horizontalCentered="1"/>
  <pageMargins left="0.47244094488189" right="0.47244094488189" top="0.590551181102362" bottom="0.47244094488189" header="0.31496062992126" footer="0.31496062992126"/>
  <pageSetup paperSize="9" scale="80" orientation="landscape" blackAndWhite="1"/>
  <headerFooter>
    <oddFooter>&amp;C&amp;P/&amp;N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showZeros="0" zoomScale="85" zoomScaleNormal="85" workbookViewId="0">
      <pane xSplit="3" ySplit="7" topLeftCell="D20" activePane="bottomRight" state="frozen"/>
      <selection/>
      <selection pane="topRight"/>
      <selection pane="bottomLeft"/>
      <selection pane="bottomRight" activeCell="L21" sqref="L21"/>
    </sheetView>
  </sheetViews>
  <sheetFormatPr defaultColWidth="7.775" defaultRowHeight="13.5"/>
  <cols>
    <col min="1" max="1" width="8.55833333333333" style="120" customWidth="1"/>
    <col min="2" max="2" width="33.775" style="120" customWidth="1"/>
    <col min="3" max="4" width="10.775" style="120" customWidth="1"/>
    <col min="5" max="5" width="8.44166666666667" style="120" customWidth="1"/>
    <col min="6" max="6" width="8.55833333333333" style="120" customWidth="1"/>
    <col min="7" max="7" width="33.775" style="120" customWidth="1"/>
    <col min="8" max="15" width="10.775" style="120" customWidth="1"/>
    <col min="16" max="16" width="8.44166666666667" style="120" customWidth="1"/>
    <col min="17" max="16384" width="7.775" style="120"/>
  </cols>
  <sheetData>
    <row r="1" ht="15.75" spans="1:16">
      <c r="A1" s="121" t="s">
        <v>13987</v>
      </c>
      <c r="B1" s="153"/>
      <c r="C1" s="122"/>
      <c r="D1" s="122"/>
      <c r="E1" s="122"/>
      <c r="F1" s="122"/>
      <c r="G1" s="122"/>
      <c r="H1" s="122"/>
      <c r="I1" s="122"/>
      <c r="J1" s="122"/>
      <c r="K1" s="122"/>
      <c r="L1" s="122"/>
      <c r="M1" s="122"/>
      <c r="N1" s="122"/>
      <c r="O1" s="122"/>
      <c r="P1" s="122"/>
    </row>
    <row r="2" s="119" customFormat="1" ht="30" customHeight="1" spans="1:16">
      <c r="A2" s="154" t="s">
        <v>13988</v>
      </c>
      <c r="B2" s="154"/>
      <c r="C2" s="154"/>
      <c r="D2" s="154"/>
      <c r="E2" s="154"/>
      <c r="F2" s="154"/>
      <c r="G2" s="154"/>
      <c r="H2" s="154"/>
      <c r="I2" s="154"/>
      <c r="J2" s="154"/>
      <c r="K2" s="154"/>
      <c r="L2" s="154"/>
      <c r="M2" s="154"/>
      <c r="N2" s="154"/>
      <c r="O2" s="154"/>
      <c r="P2" s="154"/>
    </row>
    <row r="3" ht="21" customHeight="1" spans="1:16">
      <c r="A3" s="155" t="str">
        <f>IF(ABS(D23-L23)&gt;0,"2024年预算数收支不平衡，请检查！","")</f>
        <v/>
      </c>
      <c r="C3" s="124"/>
      <c r="D3" s="124"/>
      <c r="E3" s="124"/>
      <c r="F3" s="124"/>
      <c r="G3" s="124"/>
      <c r="H3" s="124"/>
      <c r="I3" s="124"/>
      <c r="J3" s="124"/>
      <c r="K3" s="124"/>
      <c r="L3" s="124"/>
      <c r="M3" s="124"/>
      <c r="N3" s="124"/>
      <c r="O3" s="174" t="s">
        <v>9667</v>
      </c>
      <c r="P3" s="174"/>
    </row>
    <row r="4" ht="31.8" customHeight="1" spans="1:16">
      <c r="A4" s="156" t="s">
        <v>12023</v>
      </c>
      <c r="B4" s="157"/>
      <c r="C4" s="157"/>
      <c r="D4" s="157"/>
      <c r="E4" s="158"/>
      <c r="F4" s="159" t="s">
        <v>12024</v>
      </c>
      <c r="G4" s="159"/>
      <c r="H4" s="159"/>
      <c r="I4" s="159"/>
      <c r="J4" s="159"/>
      <c r="K4" s="159"/>
      <c r="L4" s="159"/>
      <c r="M4" s="159"/>
      <c r="N4" s="159"/>
      <c r="O4" s="159"/>
      <c r="P4" s="159"/>
    </row>
    <row r="5" ht="37.2" customHeight="1" spans="1:16">
      <c r="A5" s="160" t="s">
        <v>9672</v>
      </c>
      <c r="B5" s="161" t="s">
        <v>13989</v>
      </c>
      <c r="C5" s="162" t="s">
        <v>13990</v>
      </c>
      <c r="D5" s="162" t="s">
        <v>13991</v>
      </c>
      <c r="E5" s="162" t="s">
        <v>13992</v>
      </c>
      <c r="F5" s="162" t="s">
        <v>13993</v>
      </c>
      <c r="G5" s="161" t="s">
        <v>13989</v>
      </c>
      <c r="H5" s="163" t="s">
        <v>13994</v>
      </c>
      <c r="I5" s="175"/>
      <c r="J5" s="175"/>
      <c r="K5" s="176"/>
      <c r="L5" s="177" t="s">
        <v>13995</v>
      </c>
      <c r="M5" s="178"/>
      <c r="N5" s="178"/>
      <c r="O5" s="179"/>
      <c r="P5" s="162" t="s">
        <v>13992</v>
      </c>
    </row>
    <row r="6" ht="37.2" customHeight="1" spans="1:16">
      <c r="A6" s="164"/>
      <c r="B6" s="165"/>
      <c r="C6" s="149"/>
      <c r="D6" s="149"/>
      <c r="E6" s="149"/>
      <c r="F6" s="149"/>
      <c r="G6" s="165"/>
      <c r="H6" s="55" t="s">
        <v>13996</v>
      </c>
      <c r="I6" s="55" t="s">
        <v>13997</v>
      </c>
      <c r="J6" s="55" t="s">
        <v>13998</v>
      </c>
      <c r="K6" s="55" t="s">
        <v>13999</v>
      </c>
      <c r="L6" s="55" t="s">
        <v>13996</v>
      </c>
      <c r="M6" s="55" t="s">
        <v>13997</v>
      </c>
      <c r="N6" s="55" t="s">
        <v>13998</v>
      </c>
      <c r="O6" s="55" t="s">
        <v>13999</v>
      </c>
      <c r="P6" s="149"/>
    </row>
    <row r="7" ht="33" customHeight="1" spans="1:16">
      <c r="A7" s="129" t="s">
        <v>14000</v>
      </c>
      <c r="B7" s="129" t="s">
        <v>14001</v>
      </c>
      <c r="C7" s="166">
        <f>SUMPRODUCT('表十二之二（其它收入录入表）'!C$5:C$53*(LEFT('表十二之二（其它收入录入表）'!$A$5:$A$53,7)=$A7))</f>
        <v>0</v>
      </c>
      <c r="D7" s="166">
        <f>SUMPRODUCT('表十二之二（其它收入录入表）'!D$5:D$53*(LEFT('表十二之二（其它收入录入表）'!$A$5:$A$53,7)=$A7))</f>
        <v>0</v>
      </c>
      <c r="E7" s="167" t="str">
        <f>IFERROR($D7/C7,"")</f>
        <v/>
      </c>
      <c r="F7" s="129" t="s">
        <v>14002</v>
      </c>
      <c r="G7" s="129" t="s">
        <v>14003</v>
      </c>
      <c r="H7" s="168">
        <f t="shared" ref="H7:H13" si="0">SUM(I7:K7)</f>
        <v>0</v>
      </c>
      <c r="I7" s="166">
        <f>SUMPRODUCT('表十三之二（其它支出录入表）'!D$6:D$34*(LEFT('表十三之二（其它支出录入表）'!$A$6:$A$34,5)=$F7))</f>
        <v>0</v>
      </c>
      <c r="J7" s="166">
        <f>SUMPRODUCT('表十三之二（其它支出录入表）'!E$6:E$34*(LEFT('表十三之二（其它支出录入表）'!$A$6:$A$34,5)=$F7))</f>
        <v>0</v>
      </c>
      <c r="K7" s="166">
        <f>SUMPRODUCT('表十三之二（其它支出录入表）'!F$6:F$34*(LEFT('表十三之二（其它支出录入表）'!$A$6:$A$34,5)=$F7))</f>
        <v>0</v>
      </c>
      <c r="L7" s="168">
        <f t="shared" ref="L7:L13" si="1">SUM(M7:O7)</f>
        <v>0</v>
      </c>
      <c r="M7" s="166">
        <f>SUMPRODUCT('表十三之二（其它支出录入表）'!H$6:H$34*(LEFT('表十三之二（其它支出录入表）'!$A$6:$A$34,5)=$F7))</f>
        <v>0</v>
      </c>
      <c r="N7" s="166">
        <f>SUMPRODUCT('表十三之二（其它支出录入表）'!I$6:I$34*(LEFT('表十三之二（其它支出录入表）'!$A$6:$A$34,5)=$F7))</f>
        <v>0</v>
      </c>
      <c r="O7" s="166">
        <f>SUMPRODUCT('表十三之二（其它支出录入表）'!J$6:J$34*(LEFT('表十三之二（其它支出录入表）'!$A$6:$A$34,5)=$F7))</f>
        <v>0</v>
      </c>
      <c r="P7" s="167" t="str">
        <f>IFERROR($L7/H7,"")</f>
        <v/>
      </c>
    </row>
    <row r="8" ht="33" customHeight="1" spans="1:16">
      <c r="A8" s="129" t="s">
        <v>14004</v>
      </c>
      <c r="B8" s="129" t="s">
        <v>14005</v>
      </c>
      <c r="C8" s="166">
        <f>SUMPRODUCT('表十二之二（其它收入录入表）'!C$5:C$53*(LEFT('表十二之二（其它收入录入表）'!$A$5:$A$53,7)=$A8))</f>
        <v>0</v>
      </c>
      <c r="D8" s="166">
        <f>SUMPRODUCT('表十二之二（其它收入录入表）'!D$5:D$53*(LEFT('表十二之二（其它收入录入表）'!$A$5:$A$53,7)=$A8))</f>
        <v>0</v>
      </c>
      <c r="E8" s="167" t="str">
        <f t="shared" ref="E8:E23" si="2">IFERROR($D8/C8,"")</f>
        <v/>
      </c>
      <c r="F8" s="129" t="s">
        <v>14006</v>
      </c>
      <c r="G8" s="129" t="s">
        <v>14007</v>
      </c>
      <c r="H8" s="168">
        <f t="shared" si="0"/>
        <v>0</v>
      </c>
      <c r="I8" s="166">
        <f>SUMPRODUCT('表十三之二（其它支出录入表）'!D$6:D$34*(LEFT('表十三之二（其它支出录入表）'!$A$6:$A$34,5)=$F8))</f>
        <v>0</v>
      </c>
      <c r="J8" s="166">
        <f>SUMPRODUCT('表十三之二（其它支出录入表）'!E$6:E$34*(LEFT('表十三之二（其它支出录入表）'!$A$6:$A$34,5)=$F8))</f>
        <v>0</v>
      </c>
      <c r="K8" s="166">
        <f>SUMPRODUCT('表十三之二（其它支出录入表）'!F$6:F$34*(LEFT('表十三之二（其它支出录入表）'!$A$6:$A$34,5)=$F8))</f>
        <v>0</v>
      </c>
      <c r="L8" s="168">
        <f t="shared" si="1"/>
        <v>0</v>
      </c>
      <c r="M8" s="166">
        <f>SUMPRODUCT('表十三之二（其它支出录入表）'!H$6:H$34*(LEFT('表十三之二（其它支出录入表）'!$A$6:$A$34,5)=$F8))</f>
        <v>0</v>
      </c>
      <c r="N8" s="166">
        <f>SUMPRODUCT('表十三之二（其它支出录入表）'!I$6:I$34*(LEFT('表十三之二（其它支出录入表）'!$A$6:$A$34,5)=$F8))</f>
        <v>0</v>
      </c>
      <c r="O8" s="166">
        <f>SUMPRODUCT('表十三之二（其它支出录入表）'!J$6:J$34*(LEFT('表十三之二（其它支出录入表）'!$A$6:$A$34,5)=$F8))</f>
        <v>0</v>
      </c>
      <c r="P8" s="167" t="str">
        <f t="shared" ref="P8:P23" si="3">IFERROR($L8/H8,"")</f>
        <v/>
      </c>
    </row>
    <row r="9" ht="33" customHeight="1" spans="1:16">
      <c r="A9" s="129" t="s">
        <v>14008</v>
      </c>
      <c r="B9" s="129" t="s">
        <v>14009</v>
      </c>
      <c r="C9" s="166">
        <f>SUMPRODUCT('表十二之二（其它收入录入表）'!C$5:C$53*(LEFT('表十二之二（其它收入录入表）'!$A$5:$A$53,7)=$A9))</f>
        <v>0</v>
      </c>
      <c r="D9" s="166">
        <f>SUMPRODUCT('表十二之二（其它收入录入表）'!D$5:D$53*(LEFT('表十二之二（其它收入录入表）'!$A$5:$A$53,7)=$A9))</f>
        <v>0</v>
      </c>
      <c r="E9" s="167" t="str">
        <f t="shared" si="2"/>
        <v/>
      </c>
      <c r="F9" s="129" t="s">
        <v>14010</v>
      </c>
      <c r="G9" s="129" t="s">
        <v>14011</v>
      </c>
      <c r="H9" s="168">
        <f t="shared" si="0"/>
        <v>0</v>
      </c>
      <c r="I9" s="166">
        <f>SUMPRODUCT('表十三之二（其它支出录入表）'!D$6:D$34*(LEFT('表十三之二（其它支出录入表）'!$A$6:$A$34,5)=$F9))</f>
        <v>0</v>
      </c>
      <c r="J9" s="166">
        <f>SUMPRODUCT('表十三之二（其它支出录入表）'!E$6:E$34*(LEFT('表十三之二（其它支出录入表）'!$A$6:$A$34,5)=$F9))</f>
        <v>0</v>
      </c>
      <c r="K9" s="166">
        <f>SUMPRODUCT('表十三之二（其它支出录入表）'!F$6:F$34*(LEFT('表十三之二（其它支出录入表）'!$A$6:$A$34,5)=$F9))</f>
        <v>0</v>
      </c>
      <c r="L9" s="168">
        <f t="shared" si="1"/>
        <v>0</v>
      </c>
      <c r="M9" s="166">
        <f>SUMPRODUCT('表十三之二（其它支出录入表）'!H$6:H$34*(LEFT('表十三之二（其它支出录入表）'!$A$6:$A$34,5)=$F9))</f>
        <v>0</v>
      </c>
      <c r="N9" s="166">
        <f>SUMPRODUCT('表十三之二（其它支出录入表）'!I$6:I$34*(LEFT('表十三之二（其它支出录入表）'!$A$6:$A$34,5)=$F9))</f>
        <v>0</v>
      </c>
      <c r="O9" s="166">
        <f>SUMPRODUCT('表十三之二（其它支出录入表）'!J$6:J$34*(LEFT('表十三之二（其它支出录入表）'!$A$6:$A$34,5)=$F9))</f>
        <v>0</v>
      </c>
      <c r="P9" s="167" t="str">
        <f t="shared" si="3"/>
        <v/>
      </c>
    </row>
    <row r="10" ht="33" customHeight="1" spans="1:16">
      <c r="A10" s="129" t="s">
        <v>14012</v>
      </c>
      <c r="B10" s="129" t="s">
        <v>14013</v>
      </c>
      <c r="C10" s="166">
        <f>SUMPRODUCT('表十二之二（其它收入录入表）'!C$5:C$53*(LEFT('表十二之二（其它收入录入表）'!$A$5:$A$53,7)=$A10))</f>
        <v>0</v>
      </c>
      <c r="D10" s="166">
        <f>SUMPRODUCT('表十二之二（其它收入录入表）'!D$5:D$53*(LEFT('表十二之二（其它收入录入表）'!$A$5:$A$53,7)=$A10))</f>
        <v>0</v>
      </c>
      <c r="E10" s="167" t="str">
        <f t="shared" si="2"/>
        <v/>
      </c>
      <c r="F10" s="129" t="s">
        <v>14014</v>
      </c>
      <c r="G10" s="129" t="s">
        <v>14015</v>
      </c>
      <c r="H10" s="168">
        <f t="shared" si="0"/>
        <v>0</v>
      </c>
      <c r="I10" s="166">
        <f>SUMPRODUCT('表十三之二（其它支出录入表）'!D$6:D$34*(LEFT('表十三之二（其它支出录入表）'!$A$6:$A$34,5)=$F10))</f>
        <v>0</v>
      </c>
      <c r="J10" s="166">
        <f>SUMPRODUCT('表十三之二（其它支出录入表）'!E$6:E$34*(LEFT('表十三之二（其它支出录入表）'!$A$6:$A$34,5)=$F10))</f>
        <v>0</v>
      </c>
      <c r="K10" s="166">
        <f>SUMPRODUCT('表十三之二（其它支出录入表）'!F$6:F$34*(LEFT('表十三之二（其它支出录入表）'!$A$6:$A$34,5)=$F10))</f>
        <v>0</v>
      </c>
      <c r="L10" s="168">
        <f t="shared" si="1"/>
        <v>0</v>
      </c>
      <c r="M10" s="166">
        <f>SUMPRODUCT('表十三之二（其它支出录入表）'!H$6:H$34*(LEFT('表十三之二（其它支出录入表）'!$A$6:$A$34,5)=$F10))</f>
        <v>0</v>
      </c>
      <c r="N10" s="166">
        <f>SUMPRODUCT('表十三之二（其它支出录入表）'!I$6:I$34*(LEFT('表十三之二（其它支出录入表）'!$A$6:$A$34,5)=$F10))</f>
        <v>0</v>
      </c>
      <c r="O10" s="166">
        <f>SUMPRODUCT('表十三之二（其它支出录入表）'!J$6:J$34*(LEFT('表十三之二（其它支出录入表）'!$A$6:$A$34,5)=$F10))</f>
        <v>0</v>
      </c>
      <c r="P10" s="167" t="str">
        <f t="shared" si="3"/>
        <v/>
      </c>
    </row>
    <row r="11" ht="33" customHeight="1" spans="1:16">
      <c r="A11" s="129" t="s">
        <v>14016</v>
      </c>
      <c r="B11" s="129" t="s">
        <v>14017</v>
      </c>
      <c r="C11" s="166">
        <f>SUMPRODUCT('表十二之二（其它收入录入表）'!C$5:C$53*(LEFT('表十二之二（其它收入录入表）'!$A$5:$A$53,7)=$A11))</f>
        <v>0</v>
      </c>
      <c r="D11" s="166">
        <f>SUMPRODUCT('表十二之二（其它收入录入表）'!D$5:D$53*(LEFT('表十二之二（其它收入录入表）'!$A$5:$A$53,7)=$A11))</f>
        <v>0</v>
      </c>
      <c r="E11" s="167" t="str">
        <f t="shared" si="2"/>
        <v/>
      </c>
      <c r="F11" s="129" t="s">
        <v>14018</v>
      </c>
      <c r="G11" s="129" t="s">
        <v>14019</v>
      </c>
      <c r="H11" s="168">
        <f t="shared" si="0"/>
        <v>8</v>
      </c>
      <c r="I11" s="166">
        <f>SUMPRODUCT('表十三之二（其它支出录入表）'!D$6:D$34*(LEFT('表十三之二（其它支出录入表）'!$A$6:$A$34,5)=$F11))</f>
        <v>0</v>
      </c>
      <c r="J11" s="166">
        <f>SUMPRODUCT('表十三之二（其它支出录入表）'!E$6:E$34*(LEFT('表十三之二（其它支出录入表）'!$A$6:$A$34,5)=$F11))</f>
        <v>0</v>
      </c>
      <c r="K11" s="166">
        <f>SUMPRODUCT('表十三之二（其它支出录入表）'!F$6:F$34*(LEFT('表十三之二（其它支出录入表）'!$A$6:$A$34,5)=$F11))</f>
        <v>8</v>
      </c>
      <c r="L11" s="168">
        <f t="shared" si="1"/>
        <v>0</v>
      </c>
      <c r="M11" s="166">
        <f>SUMPRODUCT('表十三之二（其它支出录入表）'!H$6:H$34*(LEFT('表十三之二（其它支出录入表）'!$A$6:$A$34,5)=$F11))</f>
        <v>0</v>
      </c>
      <c r="N11" s="166">
        <f>SUMPRODUCT('表十三之二（其它支出录入表）'!I$6:I$34*(LEFT('表十三之二（其它支出录入表）'!$A$6:$A$34,5)=$F11))</f>
        <v>0</v>
      </c>
      <c r="O11" s="166">
        <f>SUMPRODUCT('表十三之二（其它支出录入表）'!J$6:J$34*(LEFT('表十三之二（其它支出录入表）'!$A$6:$A$34,5)=$F11))</f>
        <v>0</v>
      </c>
      <c r="P11" s="167">
        <f t="shared" si="3"/>
        <v>0</v>
      </c>
    </row>
    <row r="12" ht="33" customHeight="1" spans="1:16">
      <c r="A12" s="129"/>
      <c r="B12" s="129"/>
      <c r="C12" s="169"/>
      <c r="D12" s="169"/>
      <c r="E12" s="167" t="str">
        <f t="shared" si="2"/>
        <v/>
      </c>
      <c r="F12" s="129"/>
      <c r="G12" s="129"/>
      <c r="H12" s="168"/>
      <c r="I12" s="169"/>
      <c r="J12" s="169"/>
      <c r="K12" s="169"/>
      <c r="L12" s="168"/>
      <c r="M12" s="169"/>
      <c r="N12" s="169"/>
      <c r="O12" s="169"/>
      <c r="P12" s="167" t="str">
        <f t="shared" si="3"/>
        <v/>
      </c>
    </row>
    <row r="13" ht="33" customHeight="1" spans="1:16">
      <c r="A13" s="129"/>
      <c r="B13" s="170" t="s">
        <v>14020</v>
      </c>
      <c r="C13" s="168">
        <f t="shared" ref="C13:D13" si="4">SUM(C7:C11)</f>
        <v>0</v>
      </c>
      <c r="D13" s="168">
        <f t="shared" si="4"/>
        <v>0</v>
      </c>
      <c r="E13" s="167" t="str">
        <f t="shared" si="2"/>
        <v/>
      </c>
      <c r="F13" s="129"/>
      <c r="G13" s="170" t="s">
        <v>14021</v>
      </c>
      <c r="H13" s="168">
        <f t="shared" si="0"/>
        <v>8</v>
      </c>
      <c r="I13" s="168">
        <f t="shared" ref="I13:K13" si="5">SUM(I7:I11)</f>
        <v>0</v>
      </c>
      <c r="J13" s="168">
        <f t="shared" si="5"/>
        <v>0</v>
      </c>
      <c r="K13" s="168">
        <f t="shared" si="5"/>
        <v>8</v>
      </c>
      <c r="L13" s="168">
        <f t="shared" si="1"/>
        <v>0</v>
      </c>
      <c r="M13" s="168">
        <f t="shared" ref="M13:O13" si="6">SUM(M7:M11)</f>
        <v>0</v>
      </c>
      <c r="N13" s="168">
        <f t="shared" si="6"/>
        <v>0</v>
      </c>
      <c r="O13" s="168">
        <f t="shared" si="6"/>
        <v>0</v>
      </c>
      <c r="P13" s="167">
        <f t="shared" si="3"/>
        <v>0</v>
      </c>
    </row>
    <row r="14" ht="33" customHeight="1" spans="1:16">
      <c r="A14" s="129" t="s">
        <v>12032</v>
      </c>
      <c r="B14" s="129" t="s">
        <v>14022</v>
      </c>
      <c r="C14" s="168">
        <f>SUMPRODUCT('表十二之二（其它收入录入表）'!C$5:C$53*(LEFT('表十二之二（其它收入录入表）'!$A$5:$A$53,LEN($A14))=$A14))+SUMPRODUCT('表十二之一（需明确收入对象级次的录入表）'!C$6*(LEFT('表十二之一（需明确收入对象级次的录入表）'!$A$6,LEN($A14))=$A14))</f>
        <v>38</v>
      </c>
      <c r="D14" s="168">
        <f>SUMPRODUCT('表十二之二（其它收入录入表）'!D$5:D$53*(LEFT('表十二之二（其它收入录入表）'!$A$5:$A$53,LEN($A14))=$A14))+SUMPRODUCT('表十二之一（需明确收入对象级次的录入表）'!D$6*(LEFT('表十二之一（需明确收入对象级次的录入表）'!$A$6,LEN($A14))=$A14))</f>
        <v>30</v>
      </c>
      <c r="E14" s="167">
        <f t="shared" si="2"/>
        <v>0.789473684210526</v>
      </c>
      <c r="F14" s="129" t="s">
        <v>12034</v>
      </c>
      <c r="G14" s="129" t="s">
        <v>14023</v>
      </c>
      <c r="H14" s="168">
        <f>SUMPRODUCT('表十三之二（其它支出录入表）'!C$6:C$34*(LEFT('表十三之二（其它支出录入表）'!$A$6:$A$34,LEN($F14))=$F14))+SUMPRODUCT('表十三之一（需明确支出对象级次的录入表）'!C$6*(LEFT('表十三之一（需明确支出对象级次的录入表）'!$A$6,LEN($F14))=$F14))</f>
        <v>30</v>
      </c>
      <c r="I14" s="144"/>
      <c r="J14" s="144"/>
      <c r="K14" s="144"/>
      <c r="L14" s="168">
        <f>SUMPRODUCT('表十三之二（其它支出录入表）'!G$6:G$34*(LEFT('表十三之二（其它支出录入表）'!$A$6:$A$34,LEN($F14))=$F14))+SUMPRODUCT('表十三之一（需明确支出对象级次的录入表）'!D$6*(LEFT('表十三之一（需明确支出对象级次的录入表）'!$A$6,LEN($F14))=$F14))</f>
        <v>30</v>
      </c>
      <c r="M14" s="144"/>
      <c r="N14" s="144"/>
      <c r="O14" s="144"/>
      <c r="P14" s="167">
        <f t="shared" si="3"/>
        <v>1</v>
      </c>
    </row>
    <row r="15" ht="33" customHeight="1" spans="1:16">
      <c r="A15" s="129" t="s">
        <v>14024</v>
      </c>
      <c r="B15" s="129" t="s">
        <v>14025</v>
      </c>
      <c r="C15" s="168">
        <f>SUMPRODUCT('表十二之二（其它收入录入表）'!C$5:C$53*(LEFT('表十二之二（其它收入录入表）'!$A$5:$A$53,LEN($A15))=$A15))+SUMPRODUCT('表十二之一（需明确收入对象级次的录入表）'!C$6*(LEFT('表十二之一（需明确收入对象级次的录入表）'!$A$6,LEN($A15))=$A15))</f>
        <v>0</v>
      </c>
      <c r="D15" s="168">
        <f>SUMPRODUCT('表十二之二（其它收入录入表）'!D$5:D$53*(LEFT('表十二之二（其它收入录入表）'!$A$5:$A$53,LEN($A15))=$A15))+SUMPRODUCT('表十二之一（需明确收入对象级次的录入表）'!D$6*(LEFT('表十二之一（需明确收入对象级次的录入表）'!$A$6,LEN($A15))=$A15))</f>
        <v>0</v>
      </c>
      <c r="E15" s="167" t="str">
        <f t="shared" si="2"/>
        <v/>
      </c>
      <c r="F15" s="129" t="s">
        <v>14026</v>
      </c>
      <c r="G15" s="171" t="s">
        <v>14027</v>
      </c>
      <c r="H15" s="168">
        <f>SUMPRODUCT('表十三之二（其它支出录入表）'!C$6:C$34*(LEFT('表十三之二（其它支出录入表）'!$A$6:$A$34,LEN($F15))=$F15))+SUMPRODUCT('表十三之一（需明确支出对象级次的录入表）'!C$6*(LEFT('表十三之一（需明确支出对象级次的录入表）'!$A$6,LEN($F15))=$F15))</f>
        <v>0</v>
      </c>
      <c r="I15" s="144"/>
      <c r="J15" s="144"/>
      <c r="K15" s="144"/>
      <c r="L15" s="168">
        <f>SUMPRODUCT('表十三之二（其它支出录入表）'!G$6:G$34*(LEFT('表十三之二（其它支出录入表）'!$A$6:$A$34,LEN($F15))=$F15))+SUMPRODUCT('表十三之一（需明确支出对象级次的录入表）'!D$6*(LEFT('表十三之一（需明确支出对象级次的录入表）'!$A$6,LEN($F15))=$F15))</f>
        <v>0</v>
      </c>
      <c r="M15" s="144"/>
      <c r="N15" s="144"/>
      <c r="O15" s="144"/>
      <c r="P15" s="167" t="str">
        <f t="shared" si="3"/>
        <v/>
      </c>
    </row>
    <row r="16" ht="33" customHeight="1" spans="1:16">
      <c r="A16" s="129" t="s">
        <v>14028</v>
      </c>
      <c r="B16" s="171" t="s">
        <v>14029</v>
      </c>
      <c r="C16" s="168">
        <f>SUMPRODUCT('表十二之二（其它收入录入表）'!C$5:C$53*(LEFT('表十二之二（其它收入录入表）'!$A$5:$A$53,LEN($A16))=$A16))+SUMPRODUCT('表十二之一（需明确收入对象级次的录入表）'!C$6*(LEFT('表十二之一（需明确收入对象级次的录入表）'!$A$6,LEN($A16))=$A16))</f>
        <v>0</v>
      </c>
      <c r="D16" s="168">
        <f>SUMPRODUCT('表十二之二（其它收入录入表）'!D$5:D$53*(LEFT('表十二之二（其它收入录入表）'!$A$5:$A$53,LEN($A16))=$A16))+SUMPRODUCT('表十二之一（需明确收入对象级次的录入表）'!D$6*(LEFT('表十二之一（需明确收入对象级次的录入表）'!$A$6,LEN($A16))=$A16))</f>
        <v>0</v>
      </c>
      <c r="E16" s="167" t="str">
        <f t="shared" si="2"/>
        <v/>
      </c>
      <c r="F16" s="129" t="s">
        <v>14030</v>
      </c>
      <c r="G16" s="171" t="s">
        <v>14031</v>
      </c>
      <c r="H16" s="166">
        <f>SUMPRODUCT('表十三之二（其它支出录入表）'!C$6:C$34*(LEFT('表十三之二（其它支出录入表）'!$A$6:$A$34,LEN($F16))=$F16))+SUMPRODUCT('表十三之一（需明确支出对象级次的录入表）'!C$6*(LEFT('表十三之一（需明确支出对象级次的录入表）'!$A$6,LEN($F16))=$F16))</f>
        <v>0</v>
      </c>
      <c r="I16" s="144"/>
      <c r="J16" s="144"/>
      <c r="K16" s="144"/>
      <c r="L16" s="166">
        <f>SUMPRODUCT('表十三之二（其它支出录入表）'!G$6:G$34*(LEFT('表十三之二（其它支出录入表）'!$A$6:$A$34,LEN($F16))=$F16))+SUMPRODUCT('表十三之一（需明确支出对象级次的录入表）'!D$6*(LEFT('表十三之一（需明确支出对象级次的录入表）'!$A$6,LEN($F16))=$F16))</f>
        <v>0</v>
      </c>
      <c r="M16" s="144"/>
      <c r="N16" s="144"/>
      <c r="O16" s="144"/>
      <c r="P16" s="167" t="str">
        <f t="shared" si="3"/>
        <v/>
      </c>
    </row>
    <row r="17" ht="33" customHeight="1" spans="1:16">
      <c r="A17" s="129" t="s">
        <v>12172</v>
      </c>
      <c r="B17" s="129" t="s">
        <v>14032</v>
      </c>
      <c r="C17" s="168">
        <f>SUMPRODUCT('表十二之二（其它收入录入表）'!C$5:C$53*(LEFT('表十二之二（其它收入录入表）'!$A$5:$A$53,LEN($A17))=$A17))+SUMPRODUCT('表十二之一（需明确收入对象级次的录入表）'!C$6*(LEFT('表十二之一（需明确收入对象级次的录入表）'!$A$6,LEN($A17))=$A17))</f>
        <v>0</v>
      </c>
      <c r="D17" s="168">
        <f>SUMPRODUCT('表十二之二（其它收入录入表）'!D$5:D$53*(LEFT('表十二之二（其它收入录入表）'!$A$5:$A$53,LEN($A17))=$A17))+SUMPRODUCT('表十二之一（需明确收入对象级次的录入表）'!D$6*(LEFT('表十二之一（需明确收入对象级次的录入表）'!$A$6,LEN($A17))=$A17))</f>
        <v>0</v>
      </c>
      <c r="E17" s="167" t="str">
        <f t="shared" si="2"/>
        <v/>
      </c>
      <c r="F17" s="129" t="s">
        <v>12174</v>
      </c>
      <c r="G17" s="129" t="s">
        <v>14033</v>
      </c>
      <c r="H17" s="168">
        <f>SUMPRODUCT('表十三之二（其它支出录入表）'!C$6:C$34*(LEFT('表十三之二（其它支出录入表）'!$A$6:$A$34,LEN($F17))=$F17))+SUMPRODUCT('表十三之一（需明确支出对象级次的录入表）'!C$6*(LEFT('表十三之一（需明确支出对象级次的录入表）'!$A$6,LEN($F17))=$F17))</f>
        <v>0</v>
      </c>
      <c r="I17" s="144"/>
      <c r="J17" s="144"/>
      <c r="K17" s="144"/>
      <c r="L17" s="168">
        <f>SUMPRODUCT('表十三之二（其它支出录入表）'!G$6:G$34*(LEFT('表十三之二（其它支出录入表）'!$A$6:$A$34,LEN($F17))=$F17))+SUMPRODUCT('表十三之一（需明确支出对象级次的录入表）'!D$6*(LEFT('表十三之一（需明确支出对象级次的录入表）'!$A$6,LEN($F17))=$F17))</f>
        <v>0</v>
      </c>
      <c r="M17" s="144"/>
      <c r="N17" s="144"/>
      <c r="O17" s="144"/>
      <c r="P17" s="167" t="str">
        <f t="shared" si="3"/>
        <v/>
      </c>
    </row>
    <row r="18" ht="33" customHeight="1" spans="1:16">
      <c r="A18" s="129" t="s">
        <v>14034</v>
      </c>
      <c r="B18" s="129" t="s">
        <v>14035</v>
      </c>
      <c r="C18" s="166">
        <f>SUMPRODUCT('表十二之二（其它收入录入表）'!C$5:C$53*(LEFT('表十二之二（其它收入录入表）'!$A$5:$A$53,LEN($A18))=$A18))+SUMPRODUCT('表十二之一（需明确收入对象级次的录入表）'!C$6*(LEFT('表十二之一（需明确收入对象级次的录入表）'!$A$6,LEN($A18))=$A18))</f>
        <v>0</v>
      </c>
      <c r="D18" s="166">
        <f>SUMPRODUCT('表十二之二（其它收入录入表）'!D$5:D$53*(LEFT('表十二之二（其它收入录入表）'!$A$5:$A$53,LEN($A18))=$A18))+SUMPRODUCT('表十二之一（需明确收入对象级次的录入表）'!D$6*(LEFT('表十二之一（需明确收入对象级次的录入表）'!$A$6,LEN($A18))=$A18))</f>
        <v>0</v>
      </c>
      <c r="E18" s="167" t="str">
        <f t="shared" si="2"/>
        <v/>
      </c>
      <c r="F18" s="129" t="s">
        <v>14036</v>
      </c>
      <c r="G18" s="129" t="s">
        <v>14037</v>
      </c>
      <c r="H18" s="166">
        <f>SUMPRODUCT('表十三之二（其它支出录入表）'!C$6:C$34*(LEFT('表十三之二（其它支出录入表）'!$A$6:$A$34,LEN($F18))=$F18))+SUMPRODUCT('表十三之一（需明确支出对象级次的录入表）'!C$6*(LEFT('表十三之一（需明确支出对象级次的录入表）'!$A$6,LEN($F18))=$F18))</f>
        <v>0</v>
      </c>
      <c r="I18" s="144"/>
      <c r="J18" s="144"/>
      <c r="K18" s="144"/>
      <c r="L18" s="166">
        <f>SUMPRODUCT('表十三之二（其它支出录入表）'!G$6:G$34*(LEFT('表十三之二（其它支出录入表）'!$A$6:$A$34,LEN($F18))=$F18))+SUMPRODUCT('表十三之一（需明确支出对象级次的录入表）'!D$6*(LEFT('表十三之一（需明确支出对象级次的录入表）'!$A$6,LEN($F18))=$F18))</f>
        <v>0</v>
      </c>
      <c r="M18" s="144"/>
      <c r="N18" s="144"/>
      <c r="O18" s="144"/>
      <c r="P18" s="167" t="str">
        <f t="shared" si="3"/>
        <v/>
      </c>
    </row>
    <row r="19" ht="33" customHeight="1" spans="1:16">
      <c r="A19" s="129" t="s">
        <v>12184</v>
      </c>
      <c r="B19" s="129" t="s">
        <v>14038</v>
      </c>
      <c r="C19" s="168">
        <f>SUMPRODUCT('表十二之二（其它收入录入表）'!C$5:C$53*(LEFT('表十二之二（其它收入录入表）'!$A$5:$A$53,LEN($A19))=$A19))+SUMPRODUCT('表十二之一（需明确收入对象级次的录入表）'!C$6*(LEFT('表十二之一（需明确收入对象级次的录入表）'!$A$6,LEN($A19))=$A19))</f>
        <v>38</v>
      </c>
      <c r="D19" s="168">
        <f>SUMPRODUCT('表十二之二（其它收入录入表）'!D$5:D$53*(LEFT('表十二之二（其它收入录入表）'!$A$5:$A$53,LEN($A19))=$A19))+SUMPRODUCT('表十二之一（需明确收入对象级次的录入表）'!D$6*(LEFT('表十二之一（需明确收入对象级次的录入表）'!$A$6,LEN($A19))=$A19))</f>
        <v>30</v>
      </c>
      <c r="E19" s="167">
        <f t="shared" si="2"/>
        <v>0.789473684210526</v>
      </c>
      <c r="F19" s="129" t="s">
        <v>12186</v>
      </c>
      <c r="G19" s="129" t="s">
        <v>14039</v>
      </c>
      <c r="H19" s="168">
        <f>SUMPRODUCT('表十三之二（其它支出录入表）'!C$6:C$34*(LEFT('表十三之二（其它支出录入表）'!$A$6:$A$34,LEN($F19))=$F19))+SUMPRODUCT('表十三之一（需明确支出对象级次的录入表）'!C$6*(LEFT('表十三之一（需明确支出对象级次的录入表）'!$A$6,LEN($F19))=$F19))</f>
        <v>0</v>
      </c>
      <c r="I19" s="144"/>
      <c r="J19" s="144"/>
      <c r="K19" s="144"/>
      <c r="L19" s="168">
        <f>SUMPRODUCT('表十三之二（其它支出录入表）'!G$6:G$34*(LEFT('表十三之二（其它支出录入表）'!$A$6:$A$34,LEN($F19))=$F19))+SUMPRODUCT('表十三之一（需明确支出对象级次的录入表）'!D$6*(LEFT('表十三之一（需明确支出对象级次的录入表）'!$A$6,LEN($F19))=$F19))</f>
        <v>0</v>
      </c>
      <c r="M19" s="144"/>
      <c r="N19" s="144"/>
      <c r="O19" s="144"/>
      <c r="P19" s="167" t="str">
        <f t="shared" si="3"/>
        <v/>
      </c>
    </row>
    <row r="20" ht="33" customHeight="1" spans="1:16">
      <c r="A20" s="129" t="s">
        <v>14040</v>
      </c>
      <c r="B20" s="171" t="s">
        <v>14041</v>
      </c>
      <c r="C20" s="166">
        <f>SUMPRODUCT('表十二之二（其它收入录入表）'!C$5:C$53*(LEFT('表十二之二（其它收入录入表）'!$A$5:$A$53,LEN($A20))=$A20))+SUMPRODUCT('表十二之一（需明确收入对象级次的录入表）'!C$6*(LEFT('表十二之一（需明确收入对象级次的录入表）'!$A$6,LEN($A20))=$A20))</f>
        <v>38</v>
      </c>
      <c r="D20" s="168">
        <f>SUMPRODUCT('表十二之二（其它收入录入表）'!D$5:D$53*(LEFT('表十二之二（其它收入录入表）'!$A$5:$A$53,LEN($A20))=$A20))+SUMPRODUCT('表十二之一（需明确收入对象级次的录入表）'!D$6*(LEFT('表十二之一（需明确收入对象级次的录入表）'!$A$6,LEN($A20))=$A20))</f>
        <v>30</v>
      </c>
      <c r="E20" s="167">
        <f t="shared" si="2"/>
        <v>0.789473684210526</v>
      </c>
      <c r="F20" s="129" t="s">
        <v>14042</v>
      </c>
      <c r="G20" s="129" t="s">
        <v>14043</v>
      </c>
      <c r="H20" s="166">
        <f>SUMPRODUCT('表十三之二（其它支出录入表）'!C$6:C$34*(LEFT('表十三之二（其它支出录入表）'!$A$6:$A$34,LEN($F20))=$F20))+SUMPRODUCT('表十三之一（需明确支出对象级次的录入表）'!C$6*(LEFT('表十三之一（需明确支出对象级次的录入表）'!$A$6,LEN($F20))=$F20))</f>
        <v>0</v>
      </c>
      <c r="I20" s="144"/>
      <c r="J20" s="144"/>
      <c r="K20" s="144"/>
      <c r="L20" s="166">
        <f>SUMPRODUCT('表十三之二（其它支出录入表）'!G$6:G$34*(LEFT('表十三之二（其它支出录入表）'!$A$6:$A$34,LEN($F20))=$F20))+SUMPRODUCT('表十三之一（需明确支出对象级次的录入表）'!D$6*(LEFT('表十三之一（需明确支出对象级次的录入表）'!$A$6,LEN($F20))=$F20))</f>
        <v>0</v>
      </c>
      <c r="M20" s="144"/>
      <c r="N20" s="144"/>
      <c r="O20" s="144"/>
      <c r="P20" s="167" t="str">
        <f t="shared" si="3"/>
        <v/>
      </c>
    </row>
    <row r="21" ht="33" customHeight="1" spans="1:16">
      <c r="A21" s="129"/>
      <c r="B21" s="129"/>
      <c r="C21" s="169"/>
      <c r="D21" s="169"/>
      <c r="E21" s="167" t="str">
        <f t="shared" si="2"/>
        <v/>
      </c>
      <c r="F21" s="129" t="s">
        <v>12192</v>
      </c>
      <c r="G21" s="129" t="s">
        <v>14044</v>
      </c>
      <c r="H21" s="168">
        <f>SUMPRODUCT('表十三之二（其它支出录入表）'!C$6:C$34*(LEFT('表十三之二（其它支出录入表）'!$A$6:$A$34,LEN($F21))=$F21))+SUMPRODUCT('表十三之一（需明确支出对象级次的录入表）'!C$6*(LEFT('表十三之一（需明确支出对象级次的录入表）'!$A$6,LEN($F21))=$F21))</f>
        <v>30</v>
      </c>
      <c r="I21" s="144"/>
      <c r="J21" s="144"/>
      <c r="K21" s="144"/>
      <c r="L21" s="168">
        <f>SUMPRODUCT('表十三之二（其它支出录入表）'!G$6:G$34*(LEFT('表十三之二（其它支出录入表）'!$A$6:$A$34,LEN($F21))=$F21))+SUMPRODUCT('表十三之一（需明确支出对象级次的录入表）'!D$6*(LEFT('表十三之一（需明确支出对象级次的录入表）'!$A$6,LEN($F21))=$F21))</f>
        <v>30</v>
      </c>
      <c r="M21" s="144"/>
      <c r="N21" s="144"/>
      <c r="O21" s="144"/>
      <c r="P21" s="167">
        <f t="shared" si="3"/>
        <v>1</v>
      </c>
    </row>
    <row r="22" ht="33" customHeight="1" spans="1:16">
      <c r="A22" s="129"/>
      <c r="B22" s="129"/>
      <c r="C22" s="169"/>
      <c r="D22" s="169"/>
      <c r="E22" s="167" t="str">
        <f t="shared" si="2"/>
        <v/>
      </c>
      <c r="F22" s="129" t="s">
        <v>14045</v>
      </c>
      <c r="G22" s="171" t="s">
        <v>14046</v>
      </c>
      <c r="H22" s="166">
        <f>SUMPRODUCT('表十三之二（其它支出录入表）'!C$6:C$34*(LEFT('表十三之二（其它支出录入表）'!$A$6:$A$34,LEN($F22))=$F22))+SUMPRODUCT('表十三之一（需明确支出对象级次的录入表）'!C$6*(LEFT('表十三之一（需明确支出对象级次的录入表）'!$A$6,LEN($F22))=$F22))</f>
        <v>30</v>
      </c>
      <c r="I22" s="144"/>
      <c r="J22" s="144"/>
      <c r="K22" s="144"/>
      <c r="L22" s="166">
        <f>SUMPRODUCT('表十三之二（其它支出录入表）'!G$6:G$34*(LEFT('表十三之二（其它支出录入表）'!$A$6:$A$34,LEN($F22))=$F22))+SUMPRODUCT('表十三之一（需明确支出对象级次的录入表）'!D$6*(LEFT('表十三之一（需明确支出对象级次的录入表）'!$A$6,LEN($F22))=$F22))</f>
        <v>30</v>
      </c>
      <c r="M22" s="144"/>
      <c r="N22" s="144"/>
      <c r="O22" s="144"/>
      <c r="P22" s="167">
        <f t="shared" si="3"/>
        <v>1</v>
      </c>
    </row>
    <row r="23" ht="33" customHeight="1" spans="1:16">
      <c r="A23" s="129"/>
      <c r="B23" s="172" t="s">
        <v>14047</v>
      </c>
      <c r="C23" s="168">
        <f t="shared" ref="C23:D23" si="7">SUM(C13,C14)</f>
        <v>38</v>
      </c>
      <c r="D23" s="168">
        <f t="shared" si="7"/>
        <v>30</v>
      </c>
      <c r="E23" s="167">
        <f t="shared" si="2"/>
        <v>0.789473684210526</v>
      </c>
      <c r="F23" s="129"/>
      <c r="G23" s="172" t="s">
        <v>14048</v>
      </c>
      <c r="H23" s="168">
        <f>SUM(H13:H14)</f>
        <v>38</v>
      </c>
      <c r="I23" s="144"/>
      <c r="J23" s="144"/>
      <c r="K23" s="144"/>
      <c r="L23" s="168">
        <f>SUM(L13:L14)</f>
        <v>30</v>
      </c>
      <c r="M23" s="144"/>
      <c r="N23" s="144"/>
      <c r="O23" s="144"/>
      <c r="P23" s="167">
        <f t="shared" si="3"/>
        <v>0.789473684210526</v>
      </c>
    </row>
    <row r="24" ht="45" customHeight="1" spans="3:4">
      <c r="C24" s="173">
        <f>IF(ABS(C23-H23)&gt;0,"请检查平衡！",0)</f>
        <v>0</v>
      </c>
      <c r="D24" s="173">
        <f>IF(ABS(D23-L23)&gt;0,"请检查平衡！",0)</f>
        <v>0</v>
      </c>
    </row>
  </sheetData>
  <sheetProtection algorithmName="SHA-512" hashValue="6+YyD2IOlznmC2tEwMv6RvjIPn16YfhDH1Muw8dQFaLYV3VN1qVAR/nrsO1IZ1tDsRGon/VRr8sKSnCQRvzAgQ==" saltValue="XXRQvCBxbBVMJg+TRQt6mA==" spinCount="100000" sheet="1" autoFilter="0" objects="1" scenarios="1"/>
  <mergeCells count="14">
    <mergeCell ref="A2:P2"/>
    <mergeCell ref="O3:P3"/>
    <mergeCell ref="A4:E4"/>
    <mergeCell ref="F4:P4"/>
    <mergeCell ref="H5:K5"/>
    <mergeCell ref="L5:O5"/>
    <mergeCell ref="A5:A6"/>
    <mergeCell ref="B5:B6"/>
    <mergeCell ref="C5:C6"/>
    <mergeCell ref="D5:D6"/>
    <mergeCell ref="E5:E6"/>
    <mergeCell ref="F5:F6"/>
    <mergeCell ref="G5:G6"/>
    <mergeCell ref="P5:P6"/>
  </mergeCells>
  <printOptions horizontalCentered="1"/>
  <pageMargins left="0.15748031496063" right="0.15748031496063" top="0.984251968503937" bottom="0.984251968503937" header="0.511811023622047" footer="0.511811023622047"/>
  <pageSetup paperSize="9" scale="67" orientation="landscape" blackAndWhite="1"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workbookViewId="0">
      <pane xSplit="8" ySplit="7" topLeftCell="I8" activePane="bottomRight" state="frozen"/>
      <selection/>
      <selection pane="topRight"/>
      <selection pane="bottomLeft"/>
      <selection pane="bottomRight" activeCell="G6" sqref="G6"/>
    </sheetView>
  </sheetViews>
  <sheetFormatPr defaultColWidth="7.775" defaultRowHeight="13.5" outlineLevelRow="5" outlineLevelCol="6"/>
  <cols>
    <col min="1" max="1" width="7.66666666666667" style="120" customWidth="1"/>
    <col min="2" max="2" width="28.3333333333333" style="120" customWidth="1"/>
    <col min="3" max="7" width="12.1083333333333" style="120" customWidth="1"/>
    <col min="8" max="16384" width="7.775" style="120"/>
  </cols>
  <sheetData>
    <row r="1" ht="15" spans="1:7">
      <c r="A1" s="134" t="s">
        <v>14049</v>
      </c>
      <c r="B1" s="135"/>
      <c r="C1" s="135"/>
      <c r="D1" s="135"/>
      <c r="E1" s="135"/>
      <c r="F1" s="135"/>
      <c r="G1" s="135"/>
    </row>
    <row r="2" s="119" customFormat="1" ht="35.1" customHeight="1" spans="1:7">
      <c r="A2" s="136" t="s">
        <v>14050</v>
      </c>
      <c r="B2" s="136"/>
      <c r="C2" s="136"/>
      <c r="D2" s="136"/>
      <c r="E2" s="136"/>
      <c r="F2" s="136"/>
      <c r="G2" s="136"/>
    </row>
    <row r="3" ht="21" customHeight="1" spans="2:7">
      <c r="B3" s="137"/>
      <c r="C3" s="137"/>
      <c r="D3" s="137"/>
      <c r="E3" s="137"/>
      <c r="F3" s="137"/>
      <c r="G3" s="145" t="s">
        <v>9667</v>
      </c>
    </row>
    <row r="4" ht="33.45" customHeight="1" spans="1:7">
      <c r="A4" s="147" t="s">
        <v>14051</v>
      </c>
      <c r="B4" s="147" t="s">
        <v>14052</v>
      </c>
      <c r="C4" s="147" t="s">
        <v>14053</v>
      </c>
      <c r="D4" s="55" t="s">
        <v>14054</v>
      </c>
      <c r="E4" s="55"/>
      <c r="F4" s="55"/>
      <c r="G4" s="55"/>
    </row>
    <row r="5" ht="33.45" customHeight="1" spans="1:7">
      <c r="A5" s="148"/>
      <c r="B5" s="148"/>
      <c r="C5" s="148"/>
      <c r="D5" s="149" t="s">
        <v>14055</v>
      </c>
      <c r="E5" s="148" t="s">
        <v>14056</v>
      </c>
      <c r="F5" s="148" t="s">
        <v>14057</v>
      </c>
      <c r="G5" s="148" t="s">
        <v>14058</v>
      </c>
    </row>
    <row r="6" ht="22.2" customHeight="1" spans="1:7">
      <c r="A6" s="452" t="s">
        <v>14028</v>
      </c>
      <c r="B6" s="152" t="s">
        <v>14059</v>
      </c>
      <c r="C6" s="99"/>
      <c r="D6" s="48">
        <f>SUM(E6:G6)</f>
        <v>0</v>
      </c>
      <c r="E6" s="150"/>
      <c r="F6" s="150"/>
      <c r="G6" s="150"/>
    </row>
  </sheetData>
  <sheetProtection algorithmName="SHA-512" hashValue="iUwZeSfOJFdV01TjWZNL+CdUYzzxaqPRRwRr+MAawoDHLGa/nrQ+KcP7bOLloHCbAjBQSIZ36WDERHGvs56Bug==" saltValue="PhgCeT91wTJBSHXA8WcBuA==" spinCount="100000" sheet="1" autoFilter="0" objects="1" scenarios="1"/>
  <mergeCells count="5">
    <mergeCell ref="A2:G2"/>
    <mergeCell ref="D4:G4"/>
    <mergeCell ref="A4:A5"/>
    <mergeCell ref="B4:B5"/>
    <mergeCell ref="C4:C5"/>
  </mergeCells>
  <dataValidations count="3">
    <dataValidation allowBlank="1" showInputMessage="1" showErrorMessage="1" prompt="地市本级、县级或行政管理区录入。省本级禁用。" sqref="E6"/>
    <dataValidation allowBlank="1" showInputMessage="1" showErrorMessage="1" prompt="县级或行政管理区录入。省本级、地市本级禁用。" sqref="F6"/>
    <dataValidation allowBlank="1" showInputMessage="1" showErrorMessage="1" prompt="省本级或计划单列市本级录入。县级或行政管理区禁用。" sqref="G6"/>
  </dataValidations>
  <printOptions horizontalCentered="1"/>
  <pageMargins left="0.748031496062992" right="0.748031496062992" top="0.984251968503937" bottom="0.984251968503937" header="0.511811023622047" footer="0.511811023622047"/>
  <pageSetup paperSize="9" orientation="landscape" blackAndWhite="1"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3"/>
  <sheetViews>
    <sheetView workbookViewId="0">
      <pane xSplit="5" ySplit="5" topLeftCell="F42" activePane="bottomRight" state="frozen"/>
      <selection/>
      <selection pane="topRight"/>
      <selection pane="bottomLeft"/>
      <selection pane="bottomRight" activeCell="D53" sqref="D53"/>
    </sheetView>
  </sheetViews>
  <sheetFormatPr defaultColWidth="7.775" defaultRowHeight="13.5" outlineLevelCol="3"/>
  <cols>
    <col min="1" max="1" width="11.775" style="120" customWidth="1"/>
    <col min="2" max="2" width="37.2166666666667" style="120" customWidth="1"/>
    <col min="3" max="4" width="12.1083333333333" style="120" customWidth="1"/>
    <col min="5" max="16384" width="7.775" style="120"/>
  </cols>
  <sheetData>
    <row r="1" ht="15" spans="1:4">
      <c r="A1" s="134" t="s">
        <v>14060</v>
      </c>
      <c r="B1" s="135"/>
      <c r="C1" s="135"/>
      <c r="D1" s="135"/>
    </row>
    <row r="2" s="119" customFormat="1" ht="35.1" customHeight="1" spans="1:4">
      <c r="A2" s="136" t="s">
        <v>14050</v>
      </c>
      <c r="B2" s="136"/>
      <c r="C2" s="136"/>
      <c r="D2" s="136"/>
    </row>
    <row r="3" ht="21" customHeight="1" spans="2:4">
      <c r="B3" s="137"/>
      <c r="C3" s="137"/>
      <c r="D3" s="145" t="s">
        <v>9667</v>
      </c>
    </row>
    <row r="4" ht="33.45" customHeight="1" spans="1:4">
      <c r="A4" s="55" t="s">
        <v>14051</v>
      </c>
      <c r="B4" s="55" t="s">
        <v>14052</v>
      </c>
      <c r="C4" s="55" t="s">
        <v>14053</v>
      </c>
      <c r="D4" s="55" t="s">
        <v>14054</v>
      </c>
    </row>
    <row r="5" ht="15.6" customHeight="1" spans="1:4">
      <c r="A5" s="140" t="s">
        <v>14061</v>
      </c>
      <c r="B5" s="140" t="s">
        <v>14062</v>
      </c>
      <c r="C5" s="141"/>
      <c r="D5" s="141"/>
    </row>
    <row r="6" ht="15.6" customHeight="1" spans="1:4">
      <c r="A6" s="140" t="s">
        <v>14063</v>
      </c>
      <c r="B6" s="140" t="s">
        <v>14064</v>
      </c>
      <c r="C6" s="141"/>
      <c r="D6" s="141"/>
    </row>
    <row r="7" ht="15.6" customHeight="1" spans="1:4">
      <c r="A7" s="140" t="s">
        <v>14065</v>
      </c>
      <c r="B7" s="140" t="s">
        <v>14066</v>
      </c>
      <c r="C7" s="141"/>
      <c r="D7" s="141"/>
    </row>
    <row r="8" ht="15.6" customHeight="1" spans="1:4">
      <c r="A8" s="140" t="s">
        <v>14067</v>
      </c>
      <c r="B8" s="140" t="s">
        <v>14068</v>
      </c>
      <c r="C8" s="141"/>
      <c r="D8" s="141"/>
    </row>
    <row r="9" ht="15.6" customHeight="1" spans="1:4">
      <c r="A9" s="140" t="s">
        <v>14069</v>
      </c>
      <c r="B9" s="140" t="s">
        <v>14070</v>
      </c>
      <c r="C9" s="141"/>
      <c r="D9" s="141"/>
    </row>
    <row r="10" ht="15.6" customHeight="1" spans="1:4">
      <c r="A10" s="140" t="s">
        <v>14071</v>
      </c>
      <c r="B10" s="140" t="s">
        <v>14072</v>
      </c>
      <c r="C10" s="141"/>
      <c r="D10" s="141"/>
    </row>
    <row r="11" ht="15.6" customHeight="1" spans="1:4">
      <c r="A11" s="140" t="s">
        <v>14073</v>
      </c>
      <c r="B11" s="140" t="s">
        <v>14074</v>
      </c>
      <c r="C11" s="141"/>
      <c r="D11" s="141"/>
    </row>
    <row r="12" ht="15.6" customHeight="1" spans="1:4">
      <c r="A12" s="140" t="s">
        <v>14075</v>
      </c>
      <c r="B12" s="140" t="s">
        <v>14076</v>
      </c>
      <c r="C12" s="141"/>
      <c r="D12" s="141"/>
    </row>
    <row r="13" ht="15.6" customHeight="1" spans="1:4">
      <c r="A13" s="140" t="s">
        <v>14077</v>
      </c>
      <c r="B13" s="140" t="s">
        <v>14078</v>
      </c>
      <c r="C13" s="141"/>
      <c r="D13" s="141"/>
    </row>
    <row r="14" ht="15.6" customHeight="1" spans="1:4">
      <c r="A14" s="140" t="s">
        <v>14079</v>
      </c>
      <c r="B14" s="140" t="s">
        <v>14080</v>
      </c>
      <c r="C14" s="141"/>
      <c r="D14" s="141"/>
    </row>
    <row r="15" ht="15.6" customHeight="1" spans="1:4">
      <c r="A15" s="140" t="s">
        <v>14081</v>
      </c>
      <c r="B15" s="140" t="s">
        <v>14082</v>
      </c>
      <c r="C15" s="141"/>
      <c r="D15" s="141"/>
    </row>
    <row r="16" ht="15.6" customHeight="1" spans="1:4">
      <c r="A16" s="140" t="s">
        <v>14083</v>
      </c>
      <c r="B16" s="140" t="s">
        <v>14084</v>
      </c>
      <c r="C16" s="141"/>
      <c r="D16" s="141"/>
    </row>
    <row r="17" ht="15.6" customHeight="1" spans="1:4">
      <c r="A17" s="140" t="s">
        <v>14085</v>
      </c>
      <c r="B17" s="140" t="s">
        <v>14086</v>
      </c>
      <c r="C17" s="141"/>
      <c r="D17" s="141"/>
    </row>
    <row r="18" ht="15.6" customHeight="1" spans="1:4">
      <c r="A18" s="140" t="s">
        <v>14087</v>
      </c>
      <c r="B18" s="140" t="s">
        <v>14088</v>
      </c>
      <c r="C18" s="141"/>
      <c r="D18" s="141"/>
    </row>
    <row r="19" ht="15.6" customHeight="1" spans="1:4">
      <c r="A19" s="140" t="s">
        <v>14089</v>
      </c>
      <c r="B19" s="140" t="s">
        <v>14090</v>
      </c>
      <c r="C19" s="141"/>
      <c r="D19" s="141"/>
    </row>
    <row r="20" ht="15.6" customHeight="1" spans="1:4">
      <c r="A20" s="140" t="s">
        <v>14091</v>
      </c>
      <c r="B20" s="140" t="s">
        <v>14092</v>
      </c>
      <c r="C20" s="141"/>
      <c r="D20" s="141"/>
    </row>
    <row r="21" ht="15.6" customHeight="1" spans="1:4">
      <c r="A21" s="140" t="s">
        <v>14093</v>
      </c>
      <c r="B21" s="140" t="s">
        <v>14094</v>
      </c>
      <c r="C21" s="141"/>
      <c r="D21" s="141"/>
    </row>
    <row r="22" ht="15.6" customHeight="1" spans="1:4">
      <c r="A22" s="140" t="s">
        <v>14095</v>
      </c>
      <c r="B22" s="140" t="s">
        <v>14096</v>
      </c>
      <c r="C22" s="141"/>
      <c r="D22" s="141"/>
    </row>
    <row r="23" ht="15.6" customHeight="1" spans="1:4">
      <c r="A23" s="140" t="s">
        <v>14097</v>
      </c>
      <c r="B23" s="140" t="s">
        <v>14098</v>
      </c>
      <c r="C23" s="141"/>
      <c r="D23" s="141"/>
    </row>
    <row r="24" ht="15.6" customHeight="1" spans="1:4">
      <c r="A24" s="140" t="s">
        <v>14099</v>
      </c>
      <c r="B24" s="140" t="s">
        <v>14100</v>
      </c>
      <c r="C24" s="141"/>
      <c r="D24" s="141"/>
    </row>
    <row r="25" ht="15.6" customHeight="1" spans="1:4">
      <c r="A25" s="140" t="s">
        <v>14101</v>
      </c>
      <c r="B25" s="140" t="s">
        <v>14102</v>
      </c>
      <c r="C25" s="141"/>
      <c r="D25" s="141"/>
    </row>
    <row r="26" ht="15.6" customHeight="1" spans="1:4">
      <c r="A26" s="140" t="s">
        <v>14103</v>
      </c>
      <c r="B26" s="140" t="s">
        <v>14104</v>
      </c>
      <c r="C26" s="141"/>
      <c r="D26" s="141"/>
    </row>
    <row r="27" ht="15.6" customHeight="1" spans="1:4">
      <c r="A27" s="140" t="s">
        <v>14105</v>
      </c>
      <c r="B27" s="140" t="s">
        <v>14106</v>
      </c>
      <c r="C27" s="141"/>
      <c r="D27" s="141"/>
    </row>
    <row r="28" ht="15.6" customHeight="1" spans="1:4">
      <c r="A28" s="140" t="s">
        <v>14107</v>
      </c>
      <c r="B28" s="140" t="s">
        <v>14108</v>
      </c>
      <c r="C28" s="141"/>
      <c r="D28" s="141"/>
    </row>
    <row r="29" ht="15.6" customHeight="1" spans="1:4">
      <c r="A29" s="140" t="s">
        <v>14109</v>
      </c>
      <c r="B29" s="140" t="s">
        <v>14110</v>
      </c>
      <c r="C29" s="141"/>
      <c r="D29" s="141"/>
    </row>
    <row r="30" ht="15.6" customHeight="1" spans="1:4">
      <c r="A30" s="140" t="s">
        <v>14111</v>
      </c>
      <c r="B30" s="140" t="s">
        <v>14112</v>
      </c>
      <c r="C30" s="141"/>
      <c r="D30" s="141"/>
    </row>
    <row r="31" ht="15.6" customHeight="1" spans="1:4">
      <c r="A31" s="140" t="s">
        <v>14113</v>
      </c>
      <c r="B31" s="140" t="s">
        <v>14114</v>
      </c>
      <c r="C31" s="141"/>
      <c r="D31" s="141"/>
    </row>
    <row r="32" ht="15.6" customHeight="1" spans="1:4">
      <c r="A32" s="140" t="s">
        <v>14115</v>
      </c>
      <c r="B32" s="140" t="s">
        <v>14116</v>
      </c>
      <c r="C32" s="141"/>
      <c r="D32" s="141"/>
    </row>
    <row r="33" ht="15.6" customHeight="1" spans="1:4">
      <c r="A33" s="140" t="s">
        <v>14117</v>
      </c>
      <c r="B33" s="140" t="s">
        <v>14118</v>
      </c>
      <c r="C33" s="141"/>
      <c r="D33" s="141"/>
    </row>
    <row r="34" ht="15.6" customHeight="1" spans="1:4">
      <c r="A34" s="140" t="s">
        <v>14119</v>
      </c>
      <c r="B34" s="140" t="s">
        <v>14120</v>
      </c>
      <c r="C34" s="141"/>
      <c r="D34" s="141"/>
    </row>
    <row r="35" ht="15.6" customHeight="1" spans="1:4">
      <c r="A35" s="140" t="s">
        <v>14121</v>
      </c>
      <c r="B35" s="140" t="s">
        <v>14122</v>
      </c>
      <c r="C35" s="141"/>
      <c r="D35" s="141"/>
    </row>
    <row r="36" ht="15.6" customHeight="1" spans="1:4">
      <c r="A36" s="140" t="s">
        <v>14123</v>
      </c>
      <c r="B36" s="140" t="s">
        <v>14124</v>
      </c>
      <c r="C36" s="141"/>
      <c r="D36" s="141"/>
    </row>
    <row r="37" ht="15.6" customHeight="1" spans="1:4">
      <c r="A37" s="140" t="s">
        <v>14125</v>
      </c>
      <c r="B37" s="140" t="s">
        <v>14126</v>
      </c>
      <c r="C37" s="141"/>
      <c r="D37" s="141"/>
    </row>
    <row r="38" ht="15.6" customHeight="1" spans="1:4">
      <c r="A38" s="140" t="s">
        <v>14127</v>
      </c>
      <c r="B38" s="140" t="s">
        <v>14128</v>
      </c>
      <c r="C38" s="141"/>
      <c r="D38" s="141"/>
    </row>
    <row r="39" ht="15.6" customHeight="1" spans="1:4">
      <c r="A39" s="140" t="s">
        <v>14129</v>
      </c>
      <c r="B39" s="140" t="s">
        <v>14130</v>
      </c>
      <c r="C39" s="141"/>
      <c r="D39" s="141"/>
    </row>
    <row r="40" ht="15.6" customHeight="1" spans="1:4">
      <c r="A40" s="140" t="s">
        <v>14131</v>
      </c>
      <c r="B40" s="140" t="s">
        <v>14132</v>
      </c>
      <c r="C40" s="141"/>
      <c r="D40" s="141"/>
    </row>
    <row r="41" ht="15.6" customHeight="1" spans="1:4">
      <c r="A41" s="140" t="s">
        <v>14133</v>
      </c>
      <c r="B41" s="140" t="s">
        <v>14134</v>
      </c>
      <c r="C41" s="141"/>
      <c r="D41" s="141"/>
    </row>
    <row r="42" ht="15.6" customHeight="1" spans="1:4">
      <c r="A42" s="140" t="s">
        <v>14135</v>
      </c>
      <c r="B42" s="140" t="s">
        <v>14136</v>
      </c>
      <c r="C42" s="141"/>
      <c r="D42" s="141"/>
    </row>
    <row r="43" ht="15.6" customHeight="1" spans="1:4">
      <c r="A43" s="140" t="s">
        <v>14137</v>
      </c>
      <c r="B43" s="140" t="s">
        <v>14138</v>
      </c>
      <c r="C43" s="141"/>
      <c r="D43" s="141"/>
    </row>
    <row r="44" ht="15.6" customHeight="1" spans="1:4">
      <c r="A44" s="140" t="s">
        <v>14139</v>
      </c>
      <c r="B44" s="140" t="s">
        <v>14140</v>
      </c>
      <c r="C44" s="141"/>
      <c r="D44" s="141"/>
    </row>
    <row r="45" ht="15.6" customHeight="1" spans="1:4">
      <c r="A45" s="140" t="s">
        <v>14141</v>
      </c>
      <c r="B45" s="140" t="s">
        <v>14142</v>
      </c>
      <c r="C45" s="141"/>
      <c r="D45" s="141"/>
    </row>
    <row r="46" ht="15.6" customHeight="1" spans="1:4">
      <c r="A46" s="140" t="s">
        <v>14016</v>
      </c>
      <c r="B46" s="140" t="s">
        <v>14143</v>
      </c>
      <c r="C46" s="141"/>
      <c r="D46" s="141"/>
    </row>
    <row r="47" ht="15.6" customHeight="1" spans="1:4">
      <c r="A47" s="142"/>
      <c r="B47" s="143"/>
      <c r="C47" s="141"/>
      <c r="D47" s="141"/>
    </row>
    <row r="48" ht="15.6" customHeight="1" spans="1:4">
      <c r="A48" s="142"/>
      <c r="B48" s="143"/>
      <c r="C48" s="141"/>
      <c r="D48" s="141"/>
    </row>
    <row r="49" ht="15.6" customHeight="1" spans="1:4">
      <c r="A49" s="142"/>
      <c r="B49" s="143"/>
      <c r="C49" s="141"/>
      <c r="D49" s="141"/>
    </row>
    <row r="50" ht="15.6" customHeight="1" spans="1:4">
      <c r="A50" s="142"/>
      <c r="B50" s="143"/>
      <c r="C50" s="141"/>
      <c r="D50" s="141"/>
    </row>
    <row r="51" ht="15.6" customHeight="1" spans="1:4">
      <c r="A51" s="142"/>
      <c r="B51" s="143"/>
      <c r="C51" s="141"/>
      <c r="D51" s="141"/>
    </row>
    <row r="52" ht="15.6" customHeight="1" spans="1:4">
      <c r="A52" s="140" t="s">
        <v>14034</v>
      </c>
      <c r="B52" s="140" t="s">
        <v>14144</v>
      </c>
      <c r="C52" s="141"/>
      <c r="D52" s="141"/>
    </row>
    <row r="53" ht="15.6" customHeight="1" spans="1:4">
      <c r="A53" s="140" t="s">
        <v>14040</v>
      </c>
      <c r="B53" s="140" t="s">
        <v>14145</v>
      </c>
      <c r="C53" s="141">
        <v>38</v>
      </c>
      <c r="D53" s="151">
        <f>'表十三之二（其它支出录入表）'!$C$34</f>
        <v>30</v>
      </c>
    </row>
  </sheetData>
  <sheetProtection algorithmName="SHA-512" hashValue="S7njFT46b21b8peDPNUNLLg1llDo2vxaPgi/+JMhxsmIueVuyuXm0MIjeR3xKo59jdpBZdhVQUGu5apuO4BZCw==" saltValue="6JIE+Y54t48ZgvlhNqgbAw==" spinCount="100000" sheet="1" autoFilter="0" objects="1" scenarios="1"/>
  <mergeCells count="1">
    <mergeCell ref="A2:D2"/>
  </mergeCells>
  <dataValidations count="1">
    <dataValidation allowBlank="1" showInputMessage="1" showErrorMessage="1" promptTitle="注意：新增科目必须以政府收支分类科目书或中央修订通知为准。" prompt="新增收入科目在此录入。&#10;根据科目编码汇总。" sqref="A47:B51"/>
  </dataValidations>
  <printOptions horizontalCentered="1"/>
  <pageMargins left="0.354330708661417" right="0.354330708661417" top="0.27" bottom="0.41" header="0.511811023622047" footer="0.29"/>
  <pageSetup paperSize="9" fitToHeight="5" orientation="portrait" blackAndWhite="1" horizontalDpi="300" verticalDpi="300"/>
  <headerFooter alignWithMargins="0" scaleWithDoc="0"/>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workbookViewId="0">
      <pane xSplit="8" ySplit="8" topLeftCell="I9" activePane="bottomRight" state="frozen"/>
      <selection/>
      <selection pane="topRight"/>
      <selection pane="bottomLeft"/>
      <selection pane="bottomRight" activeCell="C6" sqref="C6"/>
    </sheetView>
  </sheetViews>
  <sheetFormatPr defaultColWidth="7.775" defaultRowHeight="13.5" outlineLevelRow="5" outlineLevelCol="6"/>
  <cols>
    <col min="1" max="1" width="8.10833333333333" style="120" customWidth="1"/>
    <col min="2" max="2" width="24.3333333333333" style="120" customWidth="1"/>
    <col min="3" max="7" width="12.8833333333333" style="120" customWidth="1"/>
    <col min="8" max="16384" width="7.775" style="120"/>
  </cols>
  <sheetData>
    <row r="1" ht="15" spans="1:7">
      <c r="A1" s="134" t="s">
        <v>14146</v>
      </c>
      <c r="B1" s="135"/>
      <c r="C1" s="135"/>
      <c r="D1" s="135"/>
      <c r="E1" s="135"/>
      <c r="F1" s="135"/>
      <c r="G1" s="135"/>
    </row>
    <row r="2" s="119" customFormat="1" ht="45" customHeight="1" spans="1:7">
      <c r="A2" s="136" t="s">
        <v>14147</v>
      </c>
      <c r="B2" s="136"/>
      <c r="C2" s="136"/>
      <c r="D2" s="136"/>
      <c r="E2" s="136"/>
      <c r="F2" s="136"/>
      <c r="G2" s="136"/>
    </row>
    <row r="3" ht="21" customHeight="1" spans="2:7">
      <c r="B3" s="137"/>
      <c r="C3" s="137"/>
      <c r="D3" s="137"/>
      <c r="E3" s="137"/>
      <c r="F3" s="137"/>
      <c r="G3" s="145" t="s">
        <v>9667</v>
      </c>
    </row>
    <row r="4" ht="29.1" customHeight="1" spans="1:7">
      <c r="A4" s="147" t="s">
        <v>14051</v>
      </c>
      <c r="B4" s="147" t="s">
        <v>14052</v>
      </c>
      <c r="C4" s="147" t="s">
        <v>14053</v>
      </c>
      <c r="D4" s="55" t="s">
        <v>14054</v>
      </c>
      <c r="E4" s="55"/>
      <c r="F4" s="55"/>
      <c r="G4" s="55"/>
    </row>
    <row r="5" ht="29.1" customHeight="1" spans="1:7">
      <c r="A5" s="148"/>
      <c r="B5" s="148"/>
      <c r="C5" s="148"/>
      <c r="D5" s="149" t="s">
        <v>14055</v>
      </c>
      <c r="E5" s="148" t="s">
        <v>14056</v>
      </c>
      <c r="F5" s="148" t="s">
        <v>14057</v>
      </c>
      <c r="G5" s="148" t="s">
        <v>14058</v>
      </c>
    </row>
    <row r="6" ht="32.1" customHeight="1" spans="1:7">
      <c r="A6" s="452" t="s">
        <v>14036</v>
      </c>
      <c r="B6" s="140" t="s">
        <v>14148</v>
      </c>
      <c r="C6" s="141"/>
      <c r="D6" s="48">
        <f>SUM(E6:G6)</f>
        <v>0</v>
      </c>
      <c r="E6" s="141"/>
      <c r="F6" s="150"/>
      <c r="G6" s="150"/>
    </row>
  </sheetData>
  <sheetProtection algorithmName="SHA-512" hashValue="4lBHjJNIt5GWwzt9DOdHfP8sBcmHNKfttU+BpYOzjNpTs+XItzlf0rngFpEYEwFgg7Ynb5JyQQQ6l13fkeLWUw==" saltValue="vkqnHahid7s3thDAgdA0mw==" spinCount="100000" sheet="1" autoFilter="0" objects="1" scenarios="1"/>
  <mergeCells count="5">
    <mergeCell ref="A2:G2"/>
    <mergeCell ref="D4:G4"/>
    <mergeCell ref="A4:A5"/>
    <mergeCell ref="B4:B5"/>
    <mergeCell ref="C4:C5"/>
  </mergeCells>
  <dataValidations count="3">
    <dataValidation allowBlank="1" showInputMessage="1" showErrorMessage="1" prompt="地市本级、县级或行政管理区录入。省本级禁用。" sqref="E6"/>
    <dataValidation allowBlank="1" showInputMessage="1" showErrorMessage="1" prompt="县级或行政管理区录入。省本级、地市本级禁用。" sqref="F6"/>
    <dataValidation allowBlank="1" showInputMessage="1" showErrorMessage="1" prompt="省本级或计划单列市本级录入。县级或行政管理区禁用。" sqref="G6"/>
  </dataValidations>
  <printOptions horizontalCentered="1"/>
  <pageMargins left="0.748031496062992" right="0.748031496062992" top="0.984251968503937" bottom="0.984251968503937" header="0.511811023622047" footer="0.511811023622047"/>
  <pageSetup paperSize="9" orientation="landscape" blackAndWhite="1"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workbookViewId="0">
      <pane xSplit="3" ySplit="6" topLeftCell="D7" activePane="bottomRight" state="frozen"/>
      <selection/>
      <selection pane="topRight"/>
      <selection pane="bottomLeft"/>
      <selection pane="bottomRight" activeCell="C33" sqref="C33"/>
    </sheetView>
  </sheetViews>
  <sheetFormatPr defaultColWidth="7.775" defaultRowHeight="13.5"/>
  <cols>
    <col min="1" max="1" width="8.44166666666667" style="120" customWidth="1"/>
    <col min="2" max="2" width="33.3333333333333" style="120" customWidth="1"/>
    <col min="3" max="3" width="12.8833333333333" style="120" customWidth="1"/>
    <col min="4" max="6" width="11.775" style="120" customWidth="1"/>
    <col min="7" max="7" width="12.8833333333333" style="120" customWidth="1"/>
    <col min="8" max="10" width="11.775" style="120" customWidth="1"/>
    <col min="11" max="16384" width="7.775" style="120"/>
  </cols>
  <sheetData>
    <row r="1" ht="15" spans="1:10">
      <c r="A1" s="134" t="s">
        <v>14149</v>
      </c>
      <c r="B1" s="135"/>
      <c r="C1" s="135"/>
      <c r="D1" s="135"/>
      <c r="E1" s="135"/>
      <c r="F1" s="135"/>
      <c r="G1" s="135"/>
      <c r="H1" s="135"/>
      <c r="I1" s="135"/>
      <c r="J1" s="135"/>
    </row>
    <row r="2" s="119" customFormat="1" ht="45" customHeight="1" spans="1:10">
      <c r="A2" s="136" t="s">
        <v>14147</v>
      </c>
      <c r="B2" s="136"/>
      <c r="C2" s="136"/>
      <c r="D2" s="136"/>
      <c r="E2" s="136"/>
      <c r="F2" s="136"/>
      <c r="G2" s="136"/>
      <c r="H2" s="136"/>
      <c r="I2" s="136"/>
      <c r="J2" s="136"/>
    </row>
    <row r="3" ht="21" customHeight="1" spans="2:10">
      <c r="B3" s="137"/>
      <c r="C3" s="137"/>
      <c r="D3" s="137"/>
      <c r="E3" s="137"/>
      <c r="F3" s="137"/>
      <c r="G3" s="137"/>
      <c r="H3" s="137"/>
      <c r="I3" s="137"/>
      <c r="J3" s="145" t="s">
        <v>9667</v>
      </c>
    </row>
    <row r="4" ht="22.2" customHeight="1" spans="1:10">
      <c r="A4" s="138" t="s">
        <v>14051</v>
      </c>
      <c r="B4" s="130" t="s">
        <v>14150</v>
      </c>
      <c r="C4" s="130" t="s">
        <v>14053</v>
      </c>
      <c r="D4" s="130"/>
      <c r="E4" s="130"/>
      <c r="F4" s="130"/>
      <c r="G4" s="130" t="s">
        <v>14054</v>
      </c>
      <c r="H4" s="130"/>
      <c r="I4" s="130"/>
      <c r="J4" s="130"/>
    </row>
    <row r="5" ht="22.2" customHeight="1" spans="1:10">
      <c r="A5" s="139"/>
      <c r="B5" s="130"/>
      <c r="C5" s="130" t="s">
        <v>13996</v>
      </c>
      <c r="D5" s="130" t="s">
        <v>13997</v>
      </c>
      <c r="E5" s="130" t="s">
        <v>13998</v>
      </c>
      <c r="F5" s="130" t="s">
        <v>13999</v>
      </c>
      <c r="G5" s="130" t="s">
        <v>13996</v>
      </c>
      <c r="H5" s="130" t="s">
        <v>13997</v>
      </c>
      <c r="I5" s="130" t="s">
        <v>13998</v>
      </c>
      <c r="J5" s="146" t="s">
        <v>10105</v>
      </c>
    </row>
    <row r="6" ht="32.1" customHeight="1" spans="1:10">
      <c r="A6" s="140" t="s">
        <v>14151</v>
      </c>
      <c r="B6" s="140" t="s">
        <v>14152</v>
      </c>
      <c r="C6" s="48">
        <f t="shared" ref="C6:C31" si="0">SUM(D6:F6)</f>
        <v>0</v>
      </c>
      <c r="D6" s="141"/>
      <c r="E6" s="141"/>
      <c r="F6" s="141"/>
      <c r="G6" s="48">
        <f t="shared" ref="G6:G31" si="1">SUM(H6:J6)</f>
        <v>0</v>
      </c>
      <c r="H6" s="141"/>
      <c r="I6" s="141"/>
      <c r="J6" s="141"/>
    </row>
    <row r="7" ht="32.1" customHeight="1" spans="1:10">
      <c r="A7" s="140" t="s">
        <v>14153</v>
      </c>
      <c r="B7" s="140" t="s">
        <v>14154</v>
      </c>
      <c r="C7" s="48">
        <f t="shared" si="0"/>
        <v>0</v>
      </c>
      <c r="D7" s="141"/>
      <c r="E7" s="141"/>
      <c r="F7" s="141"/>
      <c r="G7" s="48">
        <f t="shared" si="1"/>
        <v>0</v>
      </c>
      <c r="H7" s="141"/>
      <c r="I7" s="141"/>
      <c r="J7" s="141"/>
    </row>
    <row r="8" ht="32.1" customHeight="1" spans="1:10">
      <c r="A8" s="140" t="s">
        <v>14155</v>
      </c>
      <c r="B8" s="140" t="s">
        <v>14156</v>
      </c>
      <c r="C8" s="48">
        <f t="shared" si="0"/>
        <v>0</v>
      </c>
      <c r="D8" s="141"/>
      <c r="E8" s="141"/>
      <c r="F8" s="141"/>
      <c r="G8" s="48">
        <f t="shared" si="1"/>
        <v>0</v>
      </c>
      <c r="H8" s="141"/>
      <c r="I8" s="141"/>
      <c r="J8" s="141"/>
    </row>
    <row r="9" ht="32.1" customHeight="1" spans="1:10">
      <c r="A9" s="140" t="s">
        <v>14157</v>
      </c>
      <c r="B9" s="140" t="s">
        <v>14158</v>
      </c>
      <c r="C9" s="48">
        <f t="shared" si="0"/>
        <v>0</v>
      </c>
      <c r="D9" s="141"/>
      <c r="E9" s="141"/>
      <c r="F9" s="141"/>
      <c r="G9" s="48">
        <f t="shared" si="1"/>
        <v>0</v>
      </c>
      <c r="H9" s="141"/>
      <c r="I9" s="141"/>
      <c r="J9" s="141"/>
    </row>
    <row r="10" ht="32.1" customHeight="1" spans="1:10">
      <c r="A10" s="140" t="s">
        <v>14159</v>
      </c>
      <c r="B10" s="140" t="s">
        <v>14160</v>
      </c>
      <c r="C10" s="48">
        <f t="shared" si="0"/>
        <v>0</v>
      </c>
      <c r="D10" s="141"/>
      <c r="E10" s="141"/>
      <c r="F10" s="141"/>
      <c r="G10" s="48">
        <f t="shared" si="1"/>
        <v>0</v>
      </c>
      <c r="H10" s="141"/>
      <c r="I10" s="141"/>
      <c r="J10" s="141"/>
    </row>
    <row r="11" ht="32.1" customHeight="1" spans="1:10">
      <c r="A11" s="140" t="s">
        <v>14161</v>
      </c>
      <c r="B11" s="140" t="s">
        <v>14162</v>
      </c>
      <c r="C11" s="48">
        <f t="shared" si="0"/>
        <v>0</v>
      </c>
      <c r="D11" s="141"/>
      <c r="E11" s="141"/>
      <c r="F11" s="141"/>
      <c r="G11" s="48">
        <f t="shared" si="1"/>
        <v>0</v>
      </c>
      <c r="H11" s="141"/>
      <c r="I11" s="141"/>
      <c r="J11" s="141"/>
    </row>
    <row r="12" ht="32.1" customHeight="1" spans="1:10">
      <c r="A12" s="140" t="s">
        <v>14163</v>
      </c>
      <c r="B12" s="140" t="s">
        <v>14164</v>
      </c>
      <c r="C12" s="48">
        <f t="shared" si="0"/>
        <v>0</v>
      </c>
      <c r="D12" s="141"/>
      <c r="E12" s="141"/>
      <c r="F12" s="141"/>
      <c r="G12" s="48">
        <f t="shared" si="1"/>
        <v>0</v>
      </c>
      <c r="H12" s="141"/>
      <c r="I12" s="141"/>
      <c r="J12" s="141"/>
    </row>
    <row r="13" ht="32.1" customHeight="1" spans="1:10">
      <c r="A13" s="140" t="s">
        <v>14165</v>
      </c>
      <c r="B13" s="140" t="s">
        <v>14166</v>
      </c>
      <c r="C13" s="48">
        <f t="shared" si="0"/>
        <v>0</v>
      </c>
      <c r="D13" s="141"/>
      <c r="E13" s="141"/>
      <c r="F13" s="141"/>
      <c r="G13" s="48">
        <f t="shared" si="1"/>
        <v>0</v>
      </c>
      <c r="H13" s="141"/>
      <c r="I13" s="141"/>
      <c r="J13" s="141"/>
    </row>
    <row r="14" ht="32.1" customHeight="1" spans="1:10">
      <c r="A14" s="140" t="s">
        <v>14167</v>
      </c>
      <c r="B14" s="140" t="s">
        <v>14168</v>
      </c>
      <c r="C14" s="48">
        <f t="shared" si="0"/>
        <v>0</v>
      </c>
      <c r="D14" s="141"/>
      <c r="E14" s="141"/>
      <c r="F14" s="141"/>
      <c r="G14" s="48">
        <f t="shared" si="1"/>
        <v>0</v>
      </c>
      <c r="H14" s="141"/>
      <c r="I14" s="141"/>
      <c r="J14" s="141"/>
    </row>
    <row r="15" ht="32.1" customHeight="1" spans="1:10">
      <c r="A15" s="140" t="s">
        <v>14169</v>
      </c>
      <c r="B15" s="140" t="s">
        <v>14170</v>
      </c>
      <c r="C15" s="48">
        <f t="shared" si="0"/>
        <v>0</v>
      </c>
      <c r="D15" s="141"/>
      <c r="E15" s="141"/>
      <c r="F15" s="141"/>
      <c r="G15" s="48">
        <f t="shared" si="1"/>
        <v>0</v>
      </c>
      <c r="H15" s="141"/>
      <c r="I15" s="141"/>
      <c r="J15" s="141"/>
    </row>
    <row r="16" ht="32.1" customHeight="1" spans="1:10">
      <c r="A16" s="140" t="s">
        <v>14171</v>
      </c>
      <c r="B16" s="140" t="s">
        <v>14172</v>
      </c>
      <c r="C16" s="48">
        <f t="shared" si="0"/>
        <v>0</v>
      </c>
      <c r="D16" s="141"/>
      <c r="E16" s="141"/>
      <c r="F16" s="141"/>
      <c r="G16" s="48">
        <f t="shared" si="1"/>
        <v>0</v>
      </c>
      <c r="H16" s="141"/>
      <c r="I16" s="141"/>
      <c r="J16" s="141"/>
    </row>
    <row r="17" ht="32.1" customHeight="1" spans="1:10">
      <c r="A17" s="140" t="s">
        <v>14173</v>
      </c>
      <c r="B17" s="140" t="s">
        <v>14174</v>
      </c>
      <c r="C17" s="48">
        <f t="shared" si="0"/>
        <v>0</v>
      </c>
      <c r="D17" s="141"/>
      <c r="E17" s="141"/>
      <c r="F17" s="141"/>
      <c r="G17" s="48">
        <f t="shared" si="1"/>
        <v>0</v>
      </c>
      <c r="H17" s="141"/>
      <c r="I17" s="141"/>
      <c r="J17" s="141"/>
    </row>
    <row r="18" ht="32.1" customHeight="1" spans="1:10">
      <c r="A18" s="140" t="s">
        <v>14175</v>
      </c>
      <c r="B18" s="140" t="s">
        <v>14176</v>
      </c>
      <c r="C18" s="48">
        <f t="shared" si="0"/>
        <v>0</v>
      </c>
      <c r="D18" s="141"/>
      <c r="E18" s="141"/>
      <c r="F18" s="141"/>
      <c r="G18" s="48">
        <f t="shared" si="1"/>
        <v>0</v>
      </c>
      <c r="H18" s="141"/>
      <c r="I18" s="141"/>
      <c r="J18" s="141"/>
    </row>
    <row r="19" ht="32.1" customHeight="1" spans="1:10">
      <c r="A19" s="140" t="s">
        <v>14177</v>
      </c>
      <c r="B19" s="140" t="s">
        <v>14178</v>
      </c>
      <c r="C19" s="48">
        <f t="shared" si="0"/>
        <v>0</v>
      </c>
      <c r="D19" s="141"/>
      <c r="E19" s="141"/>
      <c r="F19" s="141"/>
      <c r="G19" s="48">
        <f t="shared" si="1"/>
        <v>0</v>
      </c>
      <c r="H19" s="141"/>
      <c r="I19" s="141"/>
      <c r="J19" s="141"/>
    </row>
    <row r="20" ht="32.1" customHeight="1" spans="1:10">
      <c r="A20" s="140" t="s">
        <v>14179</v>
      </c>
      <c r="B20" s="140" t="s">
        <v>14180</v>
      </c>
      <c r="C20" s="48">
        <f t="shared" si="0"/>
        <v>0</v>
      </c>
      <c r="D20" s="141"/>
      <c r="E20" s="141"/>
      <c r="F20" s="141"/>
      <c r="G20" s="48">
        <f t="shared" si="1"/>
        <v>0</v>
      </c>
      <c r="H20" s="141"/>
      <c r="I20" s="141"/>
      <c r="J20" s="141"/>
    </row>
    <row r="21" ht="32.1" customHeight="1" spans="1:10">
      <c r="A21" s="140" t="s">
        <v>14181</v>
      </c>
      <c r="B21" s="140" t="s">
        <v>14182</v>
      </c>
      <c r="C21" s="48">
        <f t="shared" si="0"/>
        <v>0</v>
      </c>
      <c r="D21" s="141"/>
      <c r="E21" s="141"/>
      <c r="F21" s="141"/>
      <c r="G21" s="48">
        <f t="shared" si="1"/>
        <v>0</v>
      </c>
      <c r="H21" s="141"/>
      <c r="I21" s="141"/>
      <c r="J21" s="141"/>
    </row>
    <row r="22" ht="32.1" customHeight="1" spans="1:10">
      <c r="A22" s="140" t="s">
        <v>14183</v>
      </c>
      <c r="B22" s="140" t="s">
        <v>14184</v>
      </c>
      <c r="C22" s="48">
        <f t="shared" si="0"/>
        <v>0</v>
      </c>
      <c r="D22" s="141"/>
      <c r="E22" s="141"/>
      <c r="F22" s="141"/>
      <c r="G22" s="48">
        <f t="shared" si="1"/>
        <v>0</v>
      </c>
      <c r="H22" s="141"/>
      <c r="I22" s="141"/>
      <c r="J22" s="141"/>
    </row>
    <row r="23" ht="32.1" customHeight="1" spans="1:10">
      <c r="A23" s="140" t="s">
        <v>14185</v>
      </c>
      <c r="B23" s="140" t="s">
        <v>14186</v>
      </c>
      <c r="C23" s="48">
        <f t="shared" si="0"/>
        <v>0</v>
      </c>
      <c r="D23" s="141"/>
      <c r="E23" s="141"/>
      <c r="F23" s="141"/>
      <c r="G23" s="48">
        <f t="shared" si="1"/>
        <v>0</v>
      </c>
      <c r="H23" s="141"/>
      <c r="I23" s="141"/>
      <c r="J23" s="141"/>
    </row>
    <row r="24" ht="32.1" customHeight="1" spans="1:10">
      <c r="A24" s="140" t="s">
        <v>14187</v>
      </c>
      <c r="B24" s="140" t="s">
        <v>14188</v>
      </c>
      <c r="C24" s="48">
        <f t="shared" si="0"/>
        <v>0</v>
      </c>
      <c r="D24" s="141"/>
      <c r="E24" s="141"/>
      <c r="F24" s="141"/>
      <c r="G24" s="48">
        <f t="shared" si="1"/>
        <v>0</v>
      </c>
      <c r="H24" s="141"/>
      <c r="I24" s="141"/>
      <c r="J24" s="141"/>
    </row>
    <row r="25" ht="32.1" customHeight="1" spans="1:10">
      <c r="A25" s="140" t="s">
        <v>14189</v>
      </c>
      <c r="B25" s="140" t="s">
        <v>14190</v>
      </c>
      <c r="C25" s="48">
        <f t="shared" si="0"/>
        <v>0</v>
      </c>
      <c r="D25" s="141"/>
      <c r="E25" s="141"/>
      <c r="F25" s="141"/>
      <c r="G25" s="48">
        <f t="shared" si="1"/>
        <v>0</v>
      </c>
      <c r="H25" s="141"/>
      <c r="I25" s="141"/>
      <c r="J25" s="141"/>
    </row>
    <row r="26" ht="32.1" customHeight="1" spans="1:10">
      <c r="A26" s="140" t="s">
        <v>14191</v>
      </c>
      <c r="B26" s="140" t="s">
        <v>14192</v>
      </c>
      <c r="C26" s="48">
        <f t="shared" si="0"/>
        <v>8</v>
      </c>
      <c r="D26" s="141"/>
      <c r="E26" s="141"/>
      <c r="F26" s="141">
        <v>8</v>
      </c>
      <c r="G26" s="48">
        <f t="shared" si="1"/>
        <v>0</v>
      </c>
      <c r="H26" s="141"/>
      <c r="I26" s="141"/>
      <c r="J26" s="141"/>
    </row>
    <row r="27" ht="32.1" customHeight="1" spans="1:10">
      <c r="A27" s="142"/>
      <c r="B27" s="143"/>
      <c r="C27" s="48"/>
      <c r="D27" s="141"/>
      <c r="E27" s="141"/>
      <c r="F27" s="141"/>
      <c r="G27" s="48"/>
      <c r="H27" s="141"/>
      <c r="I27" s="141"/>
      <c r="J27" s="141"/>
    </row>
    <row r="28" ht="32.1" customHeight="1" spans="1:10">
      <c r="A28" s="142"/>
      <c r="B28" s="143"/>
      <c r="C28" s="48"/>
      <c r="D28" s="141"/>
      <c r="E28" s="141"/>
      <c r="F28" s="141"/>
      <c r="G28" s="48"/>
      <c r="H28" s="141"/>
      <c r="I28" s="141"/>
      <c r="J28" s="141"/>
    </row>
    <row r="29" ht="32.1" customHeight="1" spans="1:10">
      <c r="A29" s="142"/>
      <c r="B29" s="143"/>
      <c r="C29" s="48">
        <f t="shared" si="0"/>
        <v>0</v>
      </c>
      <c r="D29" s="141"/>
      <c r="E29" s="141"/>
      <c r="F29" s="141"/>
      <c r="G29" s="48">
        <f t="shared" si="1"/>
        <v>0</v>
      </c>
      <c r="H29" s="141"/>
      <c r="I29" s="141"/>
      <c r="J29" s="141"/>
    </row>
    <row r="30" ht="32.1" customHeight="1" spans="1:10">
      <c r="A30" s="142"/>
      <c r="B30" s="143"/>
      <c r="C30" s="48">
        <f t="shared" si="0"/>
        <v>0</v>
      </c>
      <c r="D30" s="141"/>
      <c r="E30" s="141"/>
      <c r="F30" s="141"/>
      <c r="G30" s="48">
        <f t="shared" si="1"/>
        <v>0</v>
      </c>
      <c r="H30" s="141"/>
      <c r="I30" s="141"/>
      <c r="J30" s="141"/>
    </row>
    <row r="31" ht="32.1" customHeight="1" spans="1:10">
      <c r="A31" s="142"/>
      <c r="B31" s="143"/>
      <c r="C31" s="48">
        <f t="shared" si="0"/>
        <v>0</v>
      </c>
      <c r="D31" s="141"/>
      <c r="E31" s="141"/>
      <c r="F31" s="141"/>
      <c r="G31" s="48">
        <f t="shared" si="1"/>
        <v>0</v>
      </c>
      <c r="H31" s="141"/>
      <c r="I31" s="141"/>
      <c r="J31" s="141"/>
    </row>
    <row r="32" ht="32.1" customHeight="1" spans="1:10">
      <c r="A32" s="140" t="s">
        <v>14030</v>
      </c>
      <c r="B32" s="140" t="s">
        <v>14193</v>
      </c>
      <c r="C32" s="141"/>
      <c r="D32" s="144"/>
      <c r="E32" s="144"/>
      <c r="F32" s="144"/>
      <c r="G32" s="141"/>
      <c r="H32" s="144"/>
      <c r="I32" s="144"/>
      <c r="J32" s="144"/>
    </row>
    <row r="33" ht="32.1" customHeight="1" spans="1:10">
      <c r="A33" s="140" t="s">
        <v>14042</v>
      </c>
      <c r="B33" s="140" t="s">
        <v>14194</v>
      </c>
      <c r="C33" s="48">
        <f>'表三之三（其它收支录入表）'!E12</f>
        <v>0</v>
      </c>
      <c r="D33" s="144"/>
      <c r="E33" s="144"/>
      <c r="F33" s="144"/>
      <c r="G33" s="48">
        <f>'表三之三（其它收支录入表）'!F12</f>
        <v>0</v>
      </c>
      <c r="H33" s="144"/>
      <c r="I33" s="144"/>
      <c r="J33" s="144"/>
    </row>
    <row r="34" ht="32.1" customHeight="1" spans="1:10">
      <c r="A34" s="140" t="s">
        <v>14045</v>
      </c>
      <c r="B34" s="140" t="s">
        <v>14195</v>
      </c>
      <c r="C34" s="141">
        <v>30</v>
      </c>
      <c r="D34" s="144"/>
      <c r="E34" s="144"/>
      <c r="F34" s="144"/>
      <c r="G34" s="141">
        <v>30</v>
      </c>
      <c r="H34" s="144"/>
      <c r="I34" s="144"/>
      <c r="J34" s="144"/>
    </row>
  </sheetData>
  <sheetProtection algorithmName="SHA-512" hashValue="LLqDrHONSZxalyeA1o8h+uNGd8unWBuBFNSqFmJgtD3eRv2d3JM44uilEr7zGGoJ2jrCX31xEt0VyjAQNDZCLA==" saltValue="JV7E8y+rS+KcB5zdaChpMg==" spinCount="100000" sheet="1" autoFilter="0" objects="1" scenarios="1"/>
  <mergeCells count="5">
    <mergeCell ref="A2:J2"/>
    <mergeCell ref="C4:F4"/>
    <mergeCell ref="G4:J4"/>
    <mergeCell ref="A4:A5"/>
    <mergeCell ref="B4:B5"/>
  </mergeCells>
  <dataValidations count="1">
    <dataValidation allowBlank="1" showInputMessage="1" showErrorMessage="1" promptTitle="注意：新增科目必须以政府收支分类科目书或中央修订通知为准。" prompt="新增支出科目在此录入。&#10;根据科目编码汇总。" sqref="A27:B31"/>
  </dataValidations>
  <printOptions horizontalCentered="1"/>
  <pageMargins left="0.15748031496063" right="0.15748031496063" top="0.984251968503937" bottom="0.984251968503937" header="0.511811023622047" footer="0.511811023622047"/>
  <pageSetup paperSize="9" scale="65" orientation="portrait" blackAndWhite="1" horizontalDpi="300" verticalDpi="300"/>
  <headerFooter alignWithMargins="0" scaleWithDoc="0"/>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workbookViewId="0">
      <pane xSplit="5" ySplit="6" topLeftCell="F13" activePane="bottomRight" state="frozen"/>
      <selection/>
      <selection pane="topRight"/>
      <selection pane="bottomLeft"/>
      <selection pane="bottomRight" activeCell="E1" sqref="E$1:K$1048576"/>
    </sheetView>
  </sheetViews>
  <sheetFormatPr defaultColWidth="7.775" defaultRowHeight="13.5" outlineLevelCol="3"/>
  <cols>
    <col min="1" max="1" width="6.21666666666667" style="120" customWidth="1"/>
    <col min="2" max="2" width="45" style="120" customWidth="1"/>
    <col min="3" max="3" width="4.21666666666667" style="120" customWidth="1"/>
    <col min="4" max="4" width="17.2166666666667" style="120" customWidth="1"/>
    <col min="5" max="16384" width="7.775" style="120"/>
  </cols>
  <sheetData>
    <row r="1" ht="15" spans="1:4">
      <c r="A1" s="121" t="s">
        <v>14196</v>
      </c>
      <c r="B1" s="122"/>
      <c r="C1" s="122"/>
      <c r="D1" s="122"/>
    </row>
    <row r="2" s="119" customFormat="1" ht="24" spans="1:4">
      <c r="A2" s="123" t="s">
        <v>14197</v>
      </c>
      <c r="B2" s="123"/>
      <c r="C2" s="123"/>
      <c r="D2" s="123"/>
    </row>
    <row r="3" ht="21" customHeight="1" spans="2:4">
      <c r="B3" s="124"/>
      <c r="C3" s="124"/>
      <c r="D3" s="125" t="s">
        <v>9667</v>
      </c>
    </row>
    <row r="4" ht="22.2" customHeight="1" spans="1:4">
      <c r="A4" s="126" t="s">
        <v>14198</v>
      </c>
      <c r="B4" s="127"/>
      <c r="C4" s="126" t="s">
        <v>14199</v>
      </c>
      <c r="D4" s="128" t="s">
        <v>14200</v>
      </c>
    </row>
    <row r="5" ht="22.2" customHeight="1" spans="1:4">
      <c r="A5" s="129" t="s">
        <v>14201</v>
      </c>
      <c r="B5" s="129"/>
      <c r="C5" s="130" t="s">
        <v>14202</v>
      </c>
      <c r="D5" s="131"/>
    </row>
    <row r="6" ht="22.2" customHeight="1" spans="1:4">
      <c r="A6" s="129"/>
      <c r="B6" s="129" t="s">
        <v>14203</v>
      </c>
      <c r="C6" s="130" t="s">
        <v>14204</v>
      </c>
      <c r="D6" s="132"/>
    </row>
    <row r="7" ht="22.2" customHeight="1" spans="1:4">
      <c r="A7" s="129"/>
      <c r="B7" s="129" t="s">
        <v>14205</v>
      </c>
      <c r="C7" s="130" t="s">
        <v>14206</v>
      </c>
      <c r="D7" s="132"/>
    </row>
    <row r="8" ht="22.2" customHeight="1" spans="1:4">
      <c r="A8" s="129"/>
      <c r="B8" s="129" t="s">
        <v>14207</v>
      </c>
      <c r="C8" s="130" t="s">
        <v>14208</v>
      </c>
      <c r="D8" s="132"/>
    </row>
    <row r="9" ht="22.2" customHeight="1" spans="1:4">
      <c r="A9" s="129"/>
      <c r="B9" s="129" t="s">
        <v>14209</v>
      </c>
      <c r="C9" s="130" t="s">
        <v>14210</v>
      </c>
      <c r="D9" s="133"/>
    </row>
    <row r="10" ht="22.2" customHeight="1" spans="1:4">
      <c r="A10" s="129"/>
      <c r="B10" s="129" t="s">
        <v>14211</v>
      </c>
      <c r="C10" s="130" t="s">
        <v>14212</v>
      </c>
      <c r="D10" s="133"/>
    </row>
    <row r="11" ht="22.2" customHeight="1" spans="1:4">
      <c r="A11" s="129"/>
      <c r="B11" s="129" t="s">
        <v>14213</v>
      </c>
      <c r="C11" s="130" t="s">
        <v>14214</v>
      </c>
      <c r="D11" s="133"/>
    </row>
    <row r="12" ht="22.2" customHeight="1" spans="1:4">
      <c r="A12" s="129"/>
      <c r="B12" s="129" t="s">
        <v>14215</v>
      </c>
      <c r="C12" s="130" t="s">
        <v>14216</v>
      </c>
      <c r="D12" s="133"/>
    </row>
    <row r="13" ht="22.2" customHeight="1" spans="1:4">
      <c r="A13" s="129" t="s">
        <v>14217</v>
      </c>
      <c r="B13" s="129"/>
      <c r="C13" s="130" t="s">
        <v>14218</v>
      </c>
      <c r="D13" s="131"/>
    </row>
    <row r="14" ht="22.2" customHeight="1" spans="1:4">
      <c r="A14" s="129"/>
      <c r="B14" s="129" t="s">
        <v>14219</v>
      </c>
      <c r="C14" s="130" t="s">
        <v>14220</v>
      </c>
      <c r="D14" s="133"/>
    </row>
    <row r="15" ht="22.2" customHeight="1" spans="1:4">
      <c r="A15" s="129"/>
      <c r="B15" s="129" t="s">
        <v>14221</v>
      </c>
      <c r="C15" s="130" t="s">
        <v>12481</v>
      </c>
      <c r="D15" s="133"/>
    </row>
    <row r="16" ht="22.2" customHeight="1" spans="1:4">
      <c r="A16" s="129"/>
      <c r="B16" s="129" t="s">
        <v>14222</v>
      </c>
      <c r="C16" s="130" t="s">
        <v>12483</v>
      </c>
      <c r="D16" s="133"/>
    </row>
    <row r="17" ht="22.2" customHeight="1" spans="1:4">
      <c r="A17" s="129"/>
      <c r="B17" s="129" t="s">
        <v>14223</v>
      </c>
      <c r="C17" s="130" t="s">
        <v>12485</v>
      </c>
      <c r="D17" s="133"/>
    </row>
    <row r="18" ht="22.2" customHeight="1" spans="1:4">
      <c r="A18" s="129"/>
      <c r="B18" s="129" t="s">
        <v>14224</v>
      </c>
      <c r="C18" s="130" t="s">
        <v>12487</v>
      </c>
      <c r="D18" s="133"/>
    </row>
    <row r="19" ht="22.2" customHeight="1" spans="1:4">
      <c r="A19" s="129"/>
      <c r="B19" s="129" t="s">
        <v>14225</v>
      </c>
      <c r="C19" s="130" t="s">
        <v>12489</v>
      </c>
      <c r="D19" s="133"/>
    </row>
    <row r="20" ht="22.2" customHeight="1" spans="1:4">
      <c r="A20" s="129"/>
      <c r="B20" s="129" t="s">
        <v>14226</v>
      </c>
      <c r="C20" s="130" t="s">
        <v>14227</v>
      </c>
      <c r="D20" s="133"/>
    </row>
    <row r="21" ht="22.2" customHeight="1" spans="1:4">
      <c r="A21" s="129"/>
      <c r="B21" s="129" t="s">
        <v>14228</v>
      </c>
      <c r="C21" s="130" t="s">
        <v>14229</v>
      </c>
      <c r="D21" s="133"/>
    </row>
    <row r="22" ht="22.2" customHeight="1" spans="1:4">
      <c r="A22" s="129"/>
      <c r="B22" s="129" t="s">
        <v>14221</v>
      </c>
      <c r="C22" s="130" t="s">
        <v>14230</v>
      </c>
      <c r="D22" s="133"/>
    </row>
    <row r="23" ht="22.2" customHeight="1" spans="1:4">
      <c r="A23" s="129"/>
      <c r="B23" s="129" t="s">
        <v>14222</v>
      </c>
      <c r="C23" s="130" t="s">
        <v>14231</v>
      </c>
      <c r="D23" s="133"/>
    </row>
    <row r="24" ht="22.2" customHeight="1" spans="1:4">
      <c r="A24" s="129"/>
      <c r="B24" s="129" t="s">
        <v>14223</v>
      </c>
      <c r="C24" s="130" t="s">
        <v>14232</v>
      </c>
      <c r="D24" s="133"/>
    </row>
    <row r="25" ht="22.2" customHeight="1" spans="1:4">
      <c r="A25" s="129"/>
      <c r="B25" s="129" t="s">
        <v>14224</v>
      </c>
      <c r="C25" s="130" t="s">
        <v>12491</v>
      </c>
      <c r="D25" s="133"/>
    </row>
    <row r="26" ht="22.2" customHeight="1" spans="1:4">
      <c r="A26" s="129"/>
      <c r="B26" s="129" t="s">
        <v>14225</v>
      </c>
      <c r="C26" s="130" t="s">
        <v>12493</v>
      </c>
      <c r="D26" s="133"/>
    </row>
    <row r="27" ht="22.2" customHeight="1" spans="1:4">
      <c r="A27" s="129"/>
      <c r="B27" s="129" t="s">
        <v>14226</v>
      </c>
      <c r="C27" s="130" t="s">
        <v>12495</v>
      </c>
      <c r="D27" s="133"/>
    </row>
    <row r="28" ht="22.2" customHeight="1" spans="1:4">
      <c r="A28" s="129" t="s">
        <v>14233</v>
      </c>
      <c r="B28" s="129"/>
      <c r="C28" s="130" t="s">
        <v>14234</v>
      </c>
      <c r="D28" s="131"/>
    </row>
    <row r="29" ht="22.2" customHeight="1" spans="1:4">
      <c r="A29" s="129"/>
      <c r="B29" s="129" t="s">
        <v>14235</v>
      </c>
      <c r="C29" s="130" t="s">
        <v>14236</v>
      </c>
      <c r="D29" s="133"/>
    </row>
    <row r="30" ht="22.2" customHeight="1" spans="1:4">
      <c r="A30" s="129"/>
      <c r="B30" s="129" t="s">
        <v>14237</v>
      </c>
      <c r="C30" s="130" t="s">
        <v>14238</v>
      </c>
      <c r="D30" s="133"/>
    </row>
    <row r="31" ht="22.2" customHeight="1" spans="1:4">
      <c r="A31" s="129" t="s">
        <v>14239</v>
      </c>
      <c r="B31" s="129"/>
      <c r="C31" s="130" t="s">
        <v>14240</v>
      </c>
      <c r="D31" s="131"/>
    </row>
    <row r="32" ht="22.2" customHeight="1" spans="1:4">
      <c r="A32" s="129"/>
      <c r="B32" s="129" t="s">
        <v>14241</v>
      </c>
      <c r="C32" s="130" t="s">
        <v>14242</v>
      </c>
      <c r="D32" s="133"/>
    </row>
    <row r="33" ht="22.2" customHeight="1" spans="1:4">
      <c r="A33" s="129"/>
      <c r="B33" s="129" t="s">
        <v>14243</v>
      </c>
      <c r="C33" s="130" t="s">
        <v>14244</v>
      </c>
      <c r="D33" s="133"/>
    </row>
  </sheetData>
  <sheetProtection algorithmName="SHA-512" hashValue="ZYlWN14fECc81LmR6QUUc2L5sQ7MKdcG84oc1Aur43WUwjdPnDSYcDE/x4krFZIA03zRVPn2x0GJKoJSFFQdgg==" saltValue="vE+kstEHgpUAsPJkaG/lUw==" spinCount="100000" sheet="1" autoFilter="0" objects="1" scenarios="1"/>
  <mergeCells count="6">
    <mergeCell ref="A2:D2"/>
    <mergeCell ref="A4:B4"/>
    <mergeCell ref="A5:B5"/>
    <mergeCell ref="A13:B13"/>
    <mergeCell ref="A28:B28"/>
    <mergeCell ref="A31:B31"/>
  </mergeCells>
  <printOptions horizontalCentered="1"/>
  <pageMargins left="0.62992125984252" right="0.236220472440945" top="0.62992125984252" bottom="0.433070866141732" header="0.236220472440945" footer="0.511811023622047"/>
  <pageSetup paperSize="9" orientation="portrait" blackAndWhite="1" horizontalDpi="3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L599"/>
  <sheetViews>
    <sheetView topLeftCell="A2" workbookViewId="0">
      <pane xSplit="4" ySplit="7" topLeftCell="E204" activePane="bottomRight" state="frozen"/>
      <selection/>
      <selection pane="topRight"/>
      <selection pane="bottomLeft"/>
      <selection pane="bottomRight" activeCell="G217" sqref="G217"/>
    </sheetView>
  </sheetViews>
  <sheetFormatPr defaultColWidth="9" defaultRowHeight="13.5"/>
  <cols>
    <col min="1" max="1" width="6.55833333333333" customWidth="1"/>
    <col min="2" max="2" width="4.66666666666667" customWidth="1"/>
    <col min="3" max="3" width="16.775" customWidth="1"/>
    <col min="33" max="33" width="2.775" customWidth="1"/>
    <col min="52" max="52" width="2.775" customWidth="1"/>
    <col min="61" max="61" width="2.10833333333333" customWidth="1"/>
  </cols>
  <sheetData>
    <row r="2" ht="20.1" customHeight="1" spans="34:61">
      <c r="AH2" s="52" t="s">
        <v>14245</v>
      </c>
      <c r="AI2" s="53"/>
      <c r="AJ2" s="53"/>
      <c r="AK2" s="53"/>
      <c r="AL2" s="53"/>
      <c r="AM2" s="53"/>
      <c r="AN2" s="53"/>
      <c r="AO2" s="53"/>
      <c r="AP2" s="53"/>
      <c r="AQ2" s="53"/>
      <c r="AR2" s="53"/>
      <c r="AS2" s="53"/>
      <c r="AT2" s="53"/>
      <c r="AU2" s="53"/>
      <c r="AV2" s="108"/>
      <c r="AW2" s="54" t="s">
        <v>14246</v>
      </c>
      <c r="AX2" s="54"/>
      <c r="AY2" s="54"/>
      <c r="BA2" s="54" t="s">
        <v>14247</v>
      </c>
      <c r="BB2" s="54"/>
      <c r="BC2" s="54"/>
      <c r="BD2" s="54"/>
      <c r="BE2" s="54"/>
      <c r="BF2" s="54"/>
      <c r="BH2" s="56" t="s">
        <v>14248</v>
      </c>
      <c r="BI2" s="14"/>
    </row>
    <row r="3" ht="24.6" customHeight="1" spans="1:61">
      <c r="A3" s="18" t="s">
        <v>14249</v>
      </c>
      <c r="B3" s="19"/>
      <c r="C3" s="20"/>
      <c r="D3" s="111" t="s">
        <v>12023</v>
      </c>
      <c r="E3" s="112"/>
      <c r="F3" s="112"/>
      <c r="G3" s="112"/>
      <c r="H3" s="112"/>
      <c r="I3" s="112"/>
      <c r="J3" s="112"/>
      <c r="K3" s="112"/>
      <c r="L3" s="112"/>
      <c r="M3" s="112"/>
      <c r="N3" s="112"/>
      <c r="O3" s="112"/>
      <c r="P3" s="112"/>
      <c r="Q3" s="116"/>
      <c r="R3" s="47" t="s">
        <v>12024</v>
      </c>
      <c r="S3" s="47"/>
      <c r="T3" s="47"/>
      <c r="U3" s="47"/>
      <c r="V3" s="47"/>
      <c r="W3" s="47"/>
      <c r="X3" s="47"/>
      <c r="Y3" s="47"/>
      <c r="Z3" s="47"/>
      <c r="AA3" s="47"/>
      <c r="AB3" s="47"/>
      <c r="AC3" s="47"/>
      <c r="AD3" s="47"/>
      <c r="AE3" s="47"/>
      <c r="AF3" s="47"/>
      <c r="AH3" s="23" t="s">
        <v>12036</v>
      </c>
      <c r="AI3" s="23"/>
      <c r="AJ3" s="23"/>
      <c r="AK3" s="23"/>
      <c r="AL3" s="23" t="s">
        <v>12039</v>
      </c>
      <c r="AM3" s="23"/>
      <c r="AN3" s="23"/>
      <c r="AO3" s="23" t="s">
        <v>12059</v>
      </c>
      <c r="AP3" s="23"/>
      <c r="AQ3" s="23"/>
      <c r="AR3" s="23" t="s">
        <v>12137</v>
      </c>
      <c r="AS3" s="23"/>
      <c r="AT3" s="23"/>
      <c r="AU3" s="24" t="s">
        <v>14250</v>
      </c>
      <c r="AV3" s="24"/>
      <c r="AW3" s="23" t="s">
        <v>12175</v>
      </c>
      <c r="AX3" s="23"/>
      <c r="AY3" s="23"/>
      <c r="BA3" s="55" t="s">
        <v>14056</v>
      </c>
      <c r="BB3" s="55" t="s">
        <v>14057</v>
      </c>
      <c r="BC3" s="55" t="s">
        <v>14056</v>
      </c>
      <c r="BD3" s="55" t="s">
        <v>14057</v>
      </c>
      <c r="BE3" s="55" t="s">
        <v>14056</v>
      </c>
      <c r="BF3" s="55" t="s">
        <v>14057</v>
      </c>
      <c r="BH3" s="57"/>
      <c r="BI3" s="14"/>
    </row>
    <row r="4" ht="40.5" spans="1:61">
      <c r="A4" s="23" t="s">
        <v>12448</v>
      </c>
      <c r="B4" s="23" t="s">
        <v>14251</v>
      </c>
      <c r="C4" s="23" t="s">
        <v>14252</v>
      </c>
      <c r="D4" s="24" t="s">
        <v>14253</v>
      </c>
      <c r="E4" s="24" t="s">
        <v>14254</v>
      </c>
      <c r="F4" s="24" t="s">
        <v>14255</v>
      </c>
      <c r="G4" s="24" t="s">
        <v>14256</v>
      </c>
      <c r="H4" s="24" t="s">
        <v>14257</v>
      </c>
      <c r="I4" s="24" t="s">
        <v>14258</v>
      </c>
      <c r="J4" s="24" t="s">
        <v>14259</v>
      </c>
      <c r="K4" s="24" t="s">
        <v>14260</v>
      </c>
      <c r="L4" s="24" t="s">
        <v>14261</v>
      </c>
      <c r="M4" s="24" t="s">
        <v>14262</v>
      </c>
      <c r="N4" s="24" t="s">
        <v>14250</v>
      </c>
      <c r="O4" s="24" t="s">
        <v>14263</v>
      </c>
      <c r="P4" s="24" t="s">
        <v>14264</v>
      </c>
      <c r="Q4" s="24" t="s">
        <v>14265</v>
      </c>
      <c r="R4" s="24" t="s">
        <v>14266</v>
      </c>
      <c r="S4" s="24" t="s">
        <v>14267</v>
      </c>
      <c r="T4" s="24" t="s">
        <v>12416</v>
      </c>
      <c r="U4" s="24" t="s">
        <v>14268</v>
      </c>
      <c r="V4" s="24" t="s">
        <v>12041</v>
      </c>
      <c r="W4" s="24" t="s">
        <v>12045</v>
      </c>
      <c r="X4" s="24" t="s">
        <v>12049</v>
      </c>
      <c r="Y4" s="24" t="s">
        <v>14269</v>
      </c>
      <c r="Z4" s="24" t="s">
        <v>14270</v>
      </c>
      <c r="AA4" s="24" t="s">
        <v>14271</v>
      </c>
      <c r="AB4" s="24" t="s">
        <v>14272</v>
      </c>
      <c r="AC4" s="24" t="s">
        <v>14273</v>
      </c>
      <c r="AD4" s="24" t="s">
        <v>14274</v>
      </c>
      <c r="AE4" s="24" t="s">
        <v>14275</v>
      </c>
      <c r="AF4" s="24" t="s">
        <v>12415</v>
      </c>
      <c r="AH4" s="55" t="s">
        <v>13314</v>
      </c>
      <c r="AI4" s="55" t="s">
        <v>14056</v>
      </c>
      <c r="AJ4" s="55" t="s">
        <v>14057</v>
      </c>
      <c r="AK4" s="55" t="s">
        <v>14058</v>
      </c>
      <c r="AL4" s="55" t="s">
        <v>14056</v>
      </c>
      <c r="AM4" s="55" t="s">
        <v>14057</v>
      </c>
      <c r="AN4" s="55" t="s">
        <v>14058</v>
      </c>
      <c r="AO4" s="55" t="s">
        <v>14056</v>
      </c>
      <c r="AP4" s="55" t="s">
        <v>14057</v>
      </c>
      <c r="AQ4" s="55" t="s">
        <v>14058</v>
      </c>
      <c r="AR4" s="55" t="s">
        <v>14056</v>
      </c>
      <c r="AS4" s="55" t="s">
        <v>14057</v>
      </c>
      <c r="AT4" s="55" t="s">
        <v>14058</v>
      </c>
      <c r="AU4" s="55" t="s">
        <v>14056</v>
      </c>
      <c r="AV4" s="55" t="s">
        <v>14057</v>
      </c>
      <c r="AW4" s="55" t="s">
        <v>14056</v>
      </c>
      <c r="AX4" s="55" t="s">
        <v>14057</v>
      </c>
      <c r="AY4" s="55" t="s">
        <v>14058</v>
      </c>
      <c r="BA4" s="24" t="s">
        <v>14260</v>
      </c>
      <c r="BB4" s="24"/>
      <c r="BC4" s="24" t="s">
        <v>14268</v>
      </c>
      <c r="BD4" s="24"/>
      <c r="BE4" s="24" t="s">
        <v>14272</v>
      </c>
      <c r="BF4" s="24"/>
      <c r="BH4" s="57"/>
      <c r="BI4" s="59"/>
    </row>
    <row r="5" ht="15" spans="1:61">
      <c r="A5" s="25" t="s">
        <v>9672</v>
      </c>
      <c r="B5" s="26"/>
      <c r="C5" s="27"/>
      <c r="D5" s="28"/>
      <c r="E5" s="28"/>
      <c r="F5" s="28" t="s">
        <v>12032</v>
      </c>
      <c r="G5" s="28"/>
      <c r="H5" s="28" t="s">
        <v>12038</v>
      </c>
      <c r="I5" s="28" t="s">
        <v>12058</v>
      </c>
      <c r="J5" s="28" t="s">
        <v>12136</v>
      </c>
      <c r="K5" s="28" t="s">
        <v>12172</v>
      </c>
      <c r="L5" s="28" t="s">
        <v>12184</v>
      </c>
      <c r="M5" s="28" t="s">
        <v>12196</v>
      </c>
      <c r="N5" s="28" t="s">
        <v>12216</v>
      </c>
      <c r="O5" s="28" t="s">
        <v>12240</v>
      </c>
      <c r="P5" s="28" t="s">
        <v>12244</v>
      </c>
      <c r="Q5" s="28" t="s">
        <v>12254</v>
      </c>
      <c r="R5" s="28"/>
      <c r="S5" s="28"/>
      <c r="T5" s="28" t="s">
        <v>12034</v>
      </c>
      <c r="U5" s="28" t="s">
        <v>14268</v>
      </c>
      <c r="V5" s="28" t="s">
        <v>12040</v>
      </c>
      <c r="W5" s="28" t="s">
        <v>12044</v>
      </c>
      <c r="X5" s="28" t="s">
        <v>12048</v>
      </c>
      <c r="Y5" s="28" t="s">
        <v>12174</v>
      </c>
      <c r="Z5" s="28" t="s">
        <v>12186</v>
      </c>
      <c r="AA5" s="456" t="s">
        <v>12192</v>
      </c>
      <c r="AB5" s="28" t="s">
        <v>12198</v>
      </c>
      <c r="AC5" s="28" t="s">
        <v>12218</v>
      </c>
      <c r="AD5" s="28" t="s">
        <v>12222</v>
      </c>
      <c r="AE5" s="28" t="s">
        <v>12226</v>
      </c>
      <c r="AF5" s="28" t="s">
        <v>12258</v>
      </c>
      <c r="AH5" s="28"/>
      <c r="AI5" s="28"/>
      <c r="AJ5" s="28"/>
      <c r="AK5" s="28"/>
      <c r="AL5" s="28" t="s">
        <v>12038</v>
      </c>
      <c r="AM5" s="28" t="s">
        <v>12038</v>
      </c>
      <c r="AN5" s="28" t="s">
        <v>12038</v>
      </c>
      <c r="AO5" s="28" t="s">
        <v>12058</v>
      </c>
      <c r="AP5" s="28" t="s">
        <v>12058</v>
      </c>
      <c r="AQ5" s="28" t="s">
        <v>12058</v>
      </c>
      <c r="AR5" s="28" t="s">
        <v>12136</v>
      </c>
      <c r="AS5" s="28" t="s">
        <v>12136</v>
      </c>
      <c r="AT5" s="28" t="s">
        <v>12136</v>
      </c>
      <c r="AU5" s="28" t="s">
        <v>12216</v>
      </c>
      <c r="AV5" s="28" t="s">
        <v>12216</v>
      </c>
      <c r="AW5" s="28" t="s">
        <v>12174</v>
      </c>
      <c r="AX5" s="28" t="s">
        <v>12174</v>
      </c>
      <c r="AY5" s="28" t="s">
        <v>12174</v>
      </c>
      <c r="BA5" s="28" t="s">
        <v>12172</v>
      </c>
      <c r="BB5" s="28" t="s">
        <v>12172</v>
      </c>
      <c r="BC5" s="117"/>
      <c r="BD5" s="117"/>
      <c r="BE5" s="28" t="s">
        <v>12198</v>
      </c>
      <c r="BF5" s="28" t="s">
        <v>12198</v>
      </c>
      <c r="BH5" s="60"/>
      <c r="BI5" s="59"/>
    </row>
    <row r="6" ht="15" spans="1:61">
      <c r="A6" s="7" t="str">
        <f>封面!$C$7</f>
        <v>431200</v>
      </c>
      <c r="B6" s="8" t="str">
        <f>IFERROR(VLOOKUP(A6,内置数据!$A$69:$C$3281,3,0),"")</f>
        <v>地级</v>
      </c>
      <c r="C6" s="8" t="str">
        <f>IFERROR(封面!$D$11&amp;IF(封面!C11="","","("&amp;封面!C11&amp;")"),"请在封面页选择地区")</f>
        <v>怀化市本级</v>
      </c>
      <c r="D6" s="48">
        <f>SUM(E6:F6,Q6)</f>
        <v>1063119</v>
      </c>
      <c r="E6" s="30">
        <f>'表三之一（汇总表）'!$E$7</f>
        <v>378200</v>
      </c>
      <c r="F6" s="31">
        <f>SUM(G6,K6:P6)</f>
        <v>684919</v>
      </c>
      <c r="G6" s="31">
        <f>SUM(H6:J6)</f>
        <v>547492</v>
      </c>
      <c r="H6" s="30">
        <f>VLOOKUP(H5,'表三之一（汇总表）'!$A$8:$E$109,5,0)</f>
        <v>47611</v>
      </c>
      <c r="I6" s="30">
        <f>VLOOKUP(I5,'表三之一（汇总表）'!$A$8:$E$109,5,0)</f>
        <v>501875</v>
      </c>
      <c r="J6" s="30">
        <f>VLOOKUP(J5,'表三之一（汇总表）'!$A$8:$E$109,5,0)</f>
        <v>-1994</v>
      </c>
      <c r="K6" s="30">
        <f>VLOOKUP(K5,'表三之一（汇总表）'!$A$8:$E$109,5,0)</f>
        <v>0</v>
      </c>
      <c r="L6" s="30">
        <f>VLOOKUP(L5,'表三之一（汇总表）'!$A$8:$E$109,5,0)</f>
        <v>73302</v>
      </c>
      <c r="M6" s="30">
        <f>VLOOKUP(M5,'表三之一（汇总表）'!$A$8:$E$109,5,0)</f>
        <v>64125</v>
      </c>
      <c r="N6" s="30">
        <f>VLOOKUP(N5,'表三之一（汇总表）'!$A$8:$E$109,5,0)</f>
        <v>0</v>
      </c>
      <c r="O6" s="30">
        <f>VLOOKUP(O5,'表三之一（汇总表）'!$A$8:$E$109,5,0)</f>
        <v>0</v>
      </c>
      <c r="P6" s="30">
        <f>VLOOKUP(P5,'表三之一（汇总表）'!$A$8:$E$109,5,0)</f>
        <v>0</v>
      </c>
      <c r="Q6" s="30">
        <f>VLOOKUP(Q5,'表三之一（汇总表）'!$A$8:$E$109,5,0)</f>
        <v>0</v>
      </c>
      <c r="R6" s="48">
        <f>SUM(S6:T6,AF6)</f>
        <v>1063119</v>
      </c>
      <c r="S6" s="30">
        <f>'表三之一（汇总表）'!L7</f>
        <v>1015205</v>
      </c>
      <c r="T6" s="31">
        <f>SUM(V6:AE6)</f>
        <v>47914</v>
      </c>
      <c r="U6" s="31">
        <f>SUM(V6:X6)</f>
        <v>0</v>
      </c>
      <c r="V6" s="30">
        <f>VLOOKUP(V5,'表三之一（汇总表）'!$H$8:$L$109,5,0)</f>
        <v>0</v>
      </c>
      <c r="W6" s="30">
        <f>VLOOKUP(W5,'表三之一（汇总表）'!$H$8:$L$109,5,0)</f>
        <v>0</v>
      </c>
      <c r="X6" s="30">
        <f>VLOOKUP(X5,'表三之一（汇总表）'!$H$8:$L$109,5,0)</f>
        <v>0</v>
      </c>
      <c r="Y6" s="30">
        <f>VLOOKUP(Y5,'表三之一（汇总表）'!$H$8:$L$109,5,0)</f>
        <v>39</v>
      </c>
      <c r="Z6" s="30">
        <f>VLOOKUP(Z5,'表三之一（汇总表）'!$H$8:$L$109,5,0)</f>
        <v>0</v>
      </c>
      <c r="AA6" s="30">
        <f>VLOOKUP(AA5,'表三之一（汇总表）'!$H$8:$L$109,5,0)</f>
        <v>47875</v>
      </c>
      <c r="AB6" s="30">
        <f>VLOOKUP(AB5,'表三之一（汇总表）'!$H$8:$L$109,5,0)</f>
        <v>0</v>
      </c>
      <c r="AC6" s="30">
        <f>VLOOKUP(AC5,'表三之一（汇总表）'!$H$8:$L$109,5,0)</f>
        <v>0</v>
      </c>
      <c r="AD6" s="30">
        <f>VLOOKUP(AD5,'表三之一（汇总表）'!$H$8:$L$109,5,0)</f>
        <v>0</v>
      </c>
      <c r="AE6" s="30">
        <f>VLOOKUP(AE5,'表三之一（汇总表）'!$H$8:$L$109,5,0)</f>
        <v>0</v>
      </c>
      <c r="AF6" s="30">
        <f>VLOOKUP(AF5,'表三之一（汇总表）'!$H$8:$L$109,5,0)</f>
        <v>0</v>
      </c>
      <c r="AH6" s="48">
        <f>SUM(AI6:AK6)</f>
        <v>547492</v>
      </c>
      <c r="AI6" s="31">
        <f>SUM(AL6,AO6,AR6)</f>
        <v>338988</v>
      </c>
      <c r="AJ6" s="31">
        <f>SUM(AM6,AP6,AS6)</f>
        <v>0</v>
      </c>
      <c r="AK6" s="31">
        <f>SUM(AN6,AQ6,AT6)</f>
        <v>208504</v>
      </c>
      <c r="AL6" s="30">
        <f>SUMPRODUCT('表三之二（需明确收支对象级次的录入表）'!$F$7:$H$80*(LEFT('表三之二（需明确收支对象级次的录入表）'!$B$7:$B$80,5)=AL$5)*('表三之二（需明确收支对象级次的录入表）'!$F$6:$H$6=AL$4))</f>
        <v>0</v>
      </c>
      <c r="AM6" s="30">
        <f>SUMPRODUCT('表三之二（需明确收支对象级次的录入表）'!$F$7:$H$80*(LEFT('表三之二（需明确收支对象级次的录入表）'!$B$7:$B$80,5)=AM$5)*('表三之二（需明确收支对象级次的录入表）'!$F$6:$H$6=AM$4))</f>
        <v>0</v>
      </c>
      <c r="AN6" s="30">
        <f>SUMPRODUCT('表三之二（需明确收支对象级次的录入表）'!$F$7:$H$80*(LEFT('表三之二（需明确收支对象级次的录入表）'!$B$7:$B$80,5)=AN$5)*('表三之二（需明确收支对象级次的录入表）'!$F$6:$H$6=AN$4))</f>
        <v>47611</v>
      </c>
      <c r="AO6" s="30">
        <f>SUMPRODUCT('表三之二（需明确收支对象级次的录入表）'!$F$7:$H$80*(LEFT('表三之二（需明确收支对象级次的录入表）'!$B$7:$B$80,5)=AO$5)*('表三之二（需明确收支对象级次的录入表）'!$F$6:$H$6=AO$4))</f>
        <v>340982</v>
      </c>
      <c r="AP6" s="30">
        <f>SUMPRODUCT('表三之二（需明确收支对象级次的录入表）'!$F$7:$H$80*(LEFT('表三之二（需明确收支对象级次的录入表）'!$B$7:$B$80,5)=AP$5)*('表三之二（需明确收支对象级次的录入表）'!$F$6:$H$6=AP$4))</f>
        <v>0</v>
      </c>
      <c r="AQ6" s="30">
        <f>SUMPRODUCT('表三之二（需明确收支对象级次的录入表）'!$F$7:$H$80*(LEFT('表三之二（需明确收支对象级次的录入表）'!$B$7:$B$80,5)=AQ$5)*('表三之二（需明确收支对象级次的录入表）'!$F$6:$H$6=AQ$4))</f>
        <v>160893</v>
      </c>
      <c r="AR6" s="30">
        <f>SUMPRODUCT('表三之二（需明确收支对象级次的录入表）'!$F$7:$H$80*(LEFT('表三之二（需明确收支对象级次的录入表）'!$B$7:$B$80,5)=AR$5)*('表三之二（需明确收支对象级次的录入表）'!$F$6:$H$6=AR$4))</f>
        <v>-1994</v>
      </c>
      <c r="AS6" s="30">
        <f>SUMPRODUCT('表三之二（需明确收支对象级次的录入表）'!$F$7:$H$80*(LEFT('表三之二（需明确收支对象级次的录入表）'!$B$7:$B$80,5)=AS$5)*('表三之二（需明确收支对象级次的录入表）'!$F$6:$H$6=AS$4))</f>
        <v>0</v>
      </c>
      <c r="AT6" s="30">
        <f>SUMPRODUCT('表三之二（需明确收支对象级次的录入表）'!$F$7:$H$80*(LEFT('表三之二（需明确收支对象级次的录入表）'!$B$7:$B$80,5)=AT$5)*('表三之二（需明确收支对象级次的录入表）'!$F$6:$H$6=AT$4))</f>
        <v>0</v>
      </c>
      <c r="AU6" s="30">
        <f>SUMPRODUCT('表三之二（需明确收支对象级次的录入表）'!$F$7:$H$80*(LEFT('表三之二（需明确收支对象级次的录入表）'!$B$7:$B$80,5)=AU$5)*('表三之二（需明确收支对象级次的录入表）'!$F$6:$H$6=AU$4))</f>
        <v>0</v>
      </c>
      <c r="AV6" s="30">
        <f>SUMPRODUCT('表三之二（需明确收支对象级次的录入表）'!$F$7:$H$80*(LEFT('表三之二（需明确收支对象级次的录入表）'!$B$7:$B$80,5)=AV$5)*('表三之二（需明确收支对象级次的录入表）'!$F$6:$H$6=AV$4))</f>
        <v>0</v>
      </c>
      <c r="AW6" s="30">
        <f>SUMPRODUCT('表三之二（需明确收支对象级次的录入表）'!$F$7:$H$80*(LEFT('表三之二（需明确收支对象级次的录入表）'!$B$7:$B$80,5)=AW$5)*('表三之二（需明确收支对象级次的录入表）'!$F$6:$H$6=AW$4))</f>
        <v>39</v>
      </c>
      <c r="AX6" s="30">
        <f>SUMPRODUCT('表三之二（需明确收支对象级次的录入表）'!$F$7:$H$80*(LEFT('表三之二（需明确收支对象级次的录入表）'!$B$7:$B$80,5)=AX$5)*('表三之二（需明确收支对象级次的录入表）'!$F$6:$H$6=AX$4))</f>
        <v>0</v>
      </c>
      <c r="AY6" s="30">
        <f>SUMPRODUCT('表三之二（需明确收支对象级次的录入表）'!$F$7:$H$80*(LEFT('表三之二（需明确收支对象级次的录入表）'!$B$7:$B$80,5)=AY$5)*('表三之二（需明确收支对象级次的录入表）'!$F$6:$H$6=AY$4))</f>
        <v>0</v>
      </c>
      <c r="BA6" s="30">
        <f>IF(B6="省级",VLOOKUP(BA5,'表三之一（汇总表）'!$A$8:$E$109,5,0),0)</f>
        <v>0</v>
      </c>
      <c r="BB6" s="30">
        <f>VLOOKUP(BB5,'表三之一（汇总表）'!$A$8:$E$109,5,0)-BA6</f>
        <v>0</v>
      </c>
      <c r="BC6" s="30">
        <f>IF(B6="省级",U6,0)</f>
        <v>0</v>
      </c>
      <c r="BD6" s="30">
        <f>U6-BC6</f>
        <v>0</v>
      </c>
      <c r="BE6" s="30">
        <f>IF(B6="省级",VLOOKUP(BE5,'表三之一（汇总表）'!$H$8:$L$109,5,0),0)</f>
        <v>0</v>
      </c>
      <c r="BF6" s="30">
        <f>VLOOKUP(BF5,'表三之一（汇总表）'!$H$8:$L$109,5,0)-BE6</f>
        <v>0</v>
      </c>
      <c r="BG6" s="61" t="str">
        <f>IF(COUNT('表三之一（汇总表）'!C113:E113)=3,"","收支不平！")</f>
        <v/>
      </c>
      <c r="BI6" s="14" t="s">
        <v>12480</v>
      </c>
    </row>
    <row r="7" spans="2:61">
      <c r="B7" s="32"/>
      <c r="C7" s="32"/>
      <c r="S7" s="11"/>
      <c r="AZ7" s="118"/>
      <c r="BI7" s="14"/>
    </row>
    <row r="8" ht="15" spans="1:61">
      <c r="A8" s="33" t="s">
        <v>12481</v>
      </c>
      <c r="B8" s="34">
        <f t="shared" ref="B8:B71" si="0">D8-R8</f>
        <v>0</v>
      </c>
      <c r="C8" s="35" t="s">
        <v>12482</v>
      </c>
      <c r="D8" s="29">
        <f t="shared" ref="D8:D71" si="1">SUM(E8:F8,Q8)</f>
        <v>0</v>
      </c>
      <c r="E8" s="36">
        <f t="shared" ref="E8:E71" si="2">SUMPRODUCT(E$374:E$599*(LEFT($A$374:$A$599,LEN($A8))=$A8))</f>
        <v>0</v>
      </c>
      <c r="F8" s="37">
        <f t="shared" ref="F8:F71" si="3">SUM(G8,K8:P8)</f>
        <v>0</v>
      </c>
      <c r="G8" s="113">
        <f t="shared" ref="G8:G71" si="4">SUM(H8:J8)</f>
        <v>0</v>
      </c>
      <c r="H8" s="38">
        <f t="shared" ref="H8:H39" si="5">AN8</f>
        <v>0</v>
      </c>
      <c r="I8" s="38">
        <f t="shared" ref="I8:I39" si="6">AQ8</f>
        <v>0</v>
      </c>
      <c r="J8" s="38">
        <f t="shared" ref="J8:J39" si="7">AT8</f>
        <v>0</v>
      </c>
      <c r="K8" s="39">
        <v>0</v>
      </c>
      <c r="L8" s="36">
        <f t="shared" ref="L8:M27" si="8">SUMPRODUCT(L$374:L$599*(LEFT($A$374:$A$599,LEN($A8))=$A8))</f>
        <v>0</v>
      </c>
      <c r="M8" s="36">
        <f t="shared" si="8"/>
        <v>0</v>
      </c>
      <c r="N8" s="39">
        <v>0</v>
      </c>
      <c r="O8" s="36">
        <f t="shared" ref="O8:Q27" si="9">SUMPRODUCT(O$374:O$599*(LEFT($A$374:$A$599,LEN($A8))=$A8))</f>
        <v>0</v>
      </c>
      <c r="P8" s="36">
        <f t="shared" si="9"/>
        <v>0</v>
      </c>
      <c r="Q8" s="36">
        <f t="shared" si="9"/>
        <v>0</v>
      </c>
      <c r="R8" s="29">
        <f t="shared" ref="R8:R71" si="10">SUM(S8:T8,AF8)</f>
        <v>0</v>
      </c>
      <c r="S8" s="36">
        <f>SUMPRODUCT(S$374:S$599*(LEFT($A$374:$A$599,LEN($A8))=$A8))+MIN(0,SUMPRODUCT(($AA$374:$AA$599+$AC$374:$AC$599)*(LEFT($A$374:$A$599,LEN($A8))=$A8))+BH8)</f>
        <v>0</v>
      </c>
      <c r="T8" s="31">
        <f t="shared" ref="T8:T71" si="11">SUM(V8:AE8)</f>
        <v>0</v>
      </c>
      <c r="U8" s="31">
        <f t="shared" ref="U8:U71" si="12">SUM(V8:X8)</f>
        <v>0</v>
      </c>
      <c r="V8" s="39">
        <v>0</v>
      </c>
      <c r="W8" s="39">
        <v>0</v>
      </c>
      <c r="X8" s="39">
        <v>0</v>
      </c>
      <c r="Y8" s="38">
        <f t="shared" ref="Y8:Y39" si="13">AY8</f>
        <v>0</v>
      </c>
      <c r="Z8" s="36">
        <f t="shared" ref="Z8:Z71" si="14">SUMPRODUCT(Z$374:Z$599*(LEFT($A$374:$A$599,LEN($A8))=$A8))</f>
        <v>0</v>
      </c>
      <c r="AA8" s="36">
        <f>MAX(SUMPRODUCT(AA$374:AA$599*(LEFT($A$374:$A$599,LEN($A8))=$A8))+MIN(BH8,0),0)</f>
        <v>0</v>
      </c>
      <c r="AB8" s="39">
        <v>0</v>
      </c>
      <c r="AC8" s="36">
        <f>MAX(SUMPRODUCT(AC$374:AC$599*(LEFT($A$374:$A$599,LEN($A8))=$A8))+MAX(BH8,0)+MIN(SUMPRODUCT($AA$374:$AA$599*(LEFT($A$374:$A$599,LEN($A8))=$A8))+BH8,0),0)</f>
        <v>0</v>
      </c>
      <c r="AD8" s="36">
        <f t="shared" ref="AD8:AF27" si="15">SUMPRODUCT(AD$374:AD$599*(LEFT($A$374:$A$599,LEN($A8))=$A8))</f>
        <v>0</v>
      </c>
      <c r="AE8" s="36">
        <f t="shared" si="15"/>
        <v>0</v>
      </c>
      <c r="AF8" s="36">
        <f t="shared" si="15"/>
        <v>0</v>
      </c>
      <c r="AH8" s="36">
        <f t="shared" ref="AH8:AQ17" si="16">SUMPRODUCT(AH$374:AH$599*(LEFT($A$374:$A$599,LEN($A8))=$A8))</f>
        <v>0</v>
      </c>
      <c r="AI8" s="36">
        <f t="shared" si="16"/>
        <v>0</v>
      </c>
      <c r="AJ8" s="36">
        <f t="shared" si="16"/>
        <v>0</v>
      </c>
      <c r="AK8" s="36">
        <f t="shared" si="16"/>
        <v>0</v>
      </c>
      <c r="AL8" s="36">
        <f t="shared" si="16"/>
        <v>0</v>
      </c>
      <c r="AM8" s="36">
        <f t="shared" si="16"/>
        <v>0</v>
      </c>
      <c r="AN8" s="36">
        <f t="shared" si="16"/>
        <v>0</v>
      </c>
      <c r="AO8" s="36">
        <f t="shared" si="16"/>
        <v>0</v>
      </c>
      <c r="AP8" s="36">
        <f t="shared" si="16"/>
        <v>0</v>
      </c>
      <c r="AQ8" s="36">
        <f t="shared" si="16"/>
        <v>0</v>
      </c>
      <c r="AR8" s="36">
        <f t="shared" ref="AR8:AY17" si="17">SUMPRODUCT(AR$374:AR$599*(LEFT($A$374:$A$599,LEN($A8))=$A8))</f>
        <v>0</v>
      </c>
      <c r="AS8" s="36">
        <f t="shared" si="17"/>
        <v>0</v>
      </c>
      <c r="AT8" s="36">
        <f t="shared" si="17"/>
        <v>0</v>
      </c>
      <c r="AU8" s="36">
        <f t="shared" si="17"/>
        <v>0</v>
      </c>
      <c r="AV8" s="36">
        <f t="shared" si="17"/>
        <v>0</v>
      </c>
      <c r="AW8" s="36">
        <f t="shared" si="17"/>
        <v>0</v>
      </c>
      <c r="AX8" s="36">
        <f t="shared" si="17"/>
        <v>0</v>
      </c>
      <c r="AY8" s="36">
        <f t="shared" si="17"/>
        <v>0</v>
      </c>
      <c r="BA8" s="36">
        <f t="shared" ref="BA8:BF17" si="18">SUMPRODUCT(BA$374:BA$599*(LEFT($A$374:$A$599,LEN($A8))=$A8))</f>
        <v>0</v>
      </c>
      <c r="BB8" s="36">
        <f t="shared" si="18"/>
        <v>0</v>
      </c>
      <c r="BC8" s="36">
        <f t="shared" si="18"/>
        <v>0</v>
      </c>
      <c r="BD8" s="36">
        <f t="shared" si="18"/>
        <v>0</v>
      </c>
      <c r="BE8" s="36">
        <f t="shared" si="18"/>
        <v>0</v>
      </c>
      <c r="BF8" s="36">
        <f t="shared" si="18"/>
        <v>0</v>
      </c>
      <c r="BH8" s="62">
        <f>(BC8-AI8)+(BE8-AU8)+(AW8-BA8)+(BD8-AJ8)+(BF8-AV8)+(AX8-BB8)</f>
        <v>0</v>
      </c>
      <c r="BI8" s="59"/>
    </row>
    <row r="9" ht="15" spans="1:61">
      <c r="A9" s="40" t="s">
        <v>12483</v>
      </c>
      <c r="B9" s="34">
        <f t="shared" si="0"/>
        <v>0</v>
      </c>
      <c r="C9" s="41" t="s">
        <v>12484</v>
      </c>
      <c r="D9" s="104">
        <f t="shared" si="1"/>
        <v>0</v>
      </c>
      <c r="E9" s="36">
        <f t="shared" si="2"/>
        <v>0</v>
      </c>
      <c r="F9" s="49">
        <f t="shared" si="3"/>
        <v>0</v>
      </c>
      <c r="G9" s="114">
        <f t="shared" si="4"/>
        <v>0</v>
      </c>
      <c r="H9" s="50">
        <f t="shared" si="5"/>
        <v>0</v>
      </c>
      <c r="I9" s="50">
        <f t="shared" si="6"/>
        <v>0</v>
      </c>
      <c r="J9" s="50">
        <f t="shared" si="7"/>
        <v>0</v>
      </c>
      <c r="K9" s="42">
        <v>0</v>
      </c>
      <c r="L9" s="36">
        <f t="shared" si="8"/>
        <v>0</v>
      </c>
      <c r="M9" s="36">
        <f t="shared" si="8"/>
        <v>0</v>
      </c>
      <c r="N9" s="42">
        <v>0</v>
      </c>
      <c r="O9" s="36">
        <f t="shared" si="9"/>
        <v>0</v>
      </c>
      <c r="P9" s="36">
        <f t="shared" si="9"/>
        <v>0</v>
      </c>
      <c r="Q9" s="36">
        <f t="shared" si="9"/>
        <v>0</v>
      </c>
      <c r="R9" s="104">
        <f t="shared" si="10"/>
        <v>0</v>
      </c>
      <c r="S9" s="36">
        <f t="shared" ref="S9:S72" si="19">SUMPRODUCT(S$374:S$599*(LEFT($A$374:$A$599,LEN($A9))=$A9))+MIN(0,SUMPRODUCT(($AA$374:$AA$599+$AC$374:$AC$599)*(LEFT($A$374:$A$599,LEN($A9))=$A9))+BH9)</f>
        <v>0</v>
      </c>
      <c r="T9" s="31">
        <f t="shared" si="11"/>
        <v>0</v>
      </c>
      <c r="U9" s="31">
        <f t="shared" si="12"/>
        <v>0</v>
      </c>
      <c r="V9" s="42">
        <v>0</v>
      </c>
      <c r="W9" s="42">
        <v>0</v>
      </c>
      <c r="X9" s="42">
        <v>0</v>
      </c>
      <c r="Y9" s="50">
        <f t="shared" si="13"/>
        <v>0</v>
      </c>
      <c r="Z9" s="36">
        <f t="shared" si="14"/>
        <v>0</v>
      </c>
      <c r="AA9" s="36">
        <f t="shared" ref="AA9:AA72" si="20">MAX(SUMPRODUCT(AA$374:AA$599*(LEFT($A$374:$A$599,LEN($A9))=$A9))+MIN(BH9,0),0)</f>
        <v>0</v>
      </c>
      <c r="AB9" s="42">
        <v>0</v>
      </c>
      <c r="AC9" s="36">
        <f t="shared" ref="AC9:AC72" si="21">MAX(SUMPRODUCT(AC$374:AC$599*(LEFT($A$374:$A$599,LEN($A9))=$A9))+MAX(BH9,0)+MIN(SUMPRODUCT($AA$374:$AA$599*(LEFT($A$374:$A$599,LEN($A9))=$A9))+BH9,0),0)</f>
        <v>0</v>
      </c>
      <c r="AD9" s="36">
        <f t="shared" si="15"/>
        <v>0</v>
      </c>
      <c r="AE9" s="36">
        <f t="shared" si="15"/>
        <v>0</v>
      </c>
      <c r="AF9" s="36">
        <f t="shared" si="15"/>
        <v>0</v>
      </c>
      <c r="AH9" s="36">
        <f t="shared" si="16"/>
        <v>0</v>
      </c>
      <c r="AI9" s="36">
        <f t="shared" si="16"/>
        <v>0</v>
      </c>
      <c r="AJ9" s="36">
        <f t="shared" si="16"/>
        <v>0</v>
      </c>
      <c r="AK9" s="36">
        <f t="shared" si="16"/>
        <v>0</v>
      </c>
      <c r="AL9" s="36">
        <f t="shared" si="16"/>
        <v>0</v>
      </c>
      <c r="AM9" s="36">
        <f t="shared" si="16"/>
        <v>0</v>
      </c>
      <c r="AN9" s="36">
        <f t="shared" si="16"/>
        <v>0</v>
      </c>
      <c r="AO9" s="36">
        <f t="shared" si="16"/>
        <v>0</v>
      </c>
      <c r="AP9" s="36">
        <f t="shared" si="16"/>
        <v>0</v>
      </c>
      <c r="AQ9" s="36">
        <f t="shared" si="16"/>
        <v>0</v>
      </c>
      <c r="AR9" s="36">
        <f t="shared" si="17"/>
        <v>0</v>
      </c>
      <c r="AS9" s="36">
        <f t="shared" si="17"/>
        <v>0</v>
      </c>
      <c r="AT9" s="36">
        <f t="shared" si="17"/>
        <v>0</v>
      </c>
      <c r="AU9" s="36">
        <f t="shared" si="17"/>
        <v>0</v>
      </c>
      <c r="AV9" s="36">
        <f t="shared" si="17"/>
        <v>0</v>
      </c>
      <c r="AW9" s="36">
        <f t="shared" si="17"/>
        <v>0</v>
      </c>
      <c r="AX9" s="36">
        <f t="shared" si="17"/>
        <v>0</v>
      </c>
      <c r="AY9" s="36">
        <f t="shared" si="17"/>
        <v>0</v>
      </c>
      <c r="BA9" s="36">
        <f t="shared" si="18"/>
        <v>0</v>
      </c>
      <c r="BB9" s="36">
        <f t="shared" si="18"/>
        <v>0</v>
      </c>
      <c r="BC9" s="36">
        <f t="shared" si="18"/>
        <v>0</v>
      </c>
      <c r="BD9" s="36">
        <f t="shared" si="18"/>
        <v>0</v>
      </c>
      <c r="BE9" s="36">
        <f t="shared" si="18"/>
        <v>0</v>
      </c>
      <c r="BF9" s="36">
        <f t="shared" si="18"/>
        <v>0</v>
      </c>
      <c r="BH9" s="62">
        <f t="shared" ref="BH9:BH39" si="22">(BC9-AI9)+(BE9-AU9)+(AW9-BA9)+(BD9-AJ9)+(BF9-AV9)+(AX9-BB9)</f>
        <v>0</v>
      </c>
      <c r="BI9" s="59"/>
    </row>
    <row r="10" ht="15" spans="1:61">
      <c r="A10" s="40" t="s">
        <v>12485</v>
      </c>
      <c r="B10" s="34">
        <f t="shared" si="0"/>
        <v>0</v>
      </c>
      <c r="C10" s="41" t="s">
        <v>12486</v>
      </c>
      <c r="D10" s="104">
        <f t="shared" si="1"/>
        <v>0</v>
      </c>
      <c r="E10" s="36">
        <f t="shared" si="2"/>
        <v>0</v>
      </c>
      <c r="F10" s="49">
        <f t="shared" si="3"/>
        <v>0</v>
      </c>
      <c r="G10" s="114">
        <f t="shared" si="4"/>
        <v>0</v>
      </c>
      <c r="H10" s="50">
        <f t="shared" si="5"/>
        <v>0</v>
      </c>
      <c r="I10" s="50">
        <f t="shared" si="6"/>
        <v>0</v>
      </c>
      <c r="J10" s="50">
        <f t="shared" si="7"/>
        <v>0</v>
      </c>
      <c r="K10" s="42">
        <v>0</v>
      </c>
      <c r="L10" s="36">
        <f t="shared" si="8"/>
        <v>0</v>
      </c>
      <c r="M10" s="36">
        <f t="shared" si="8"/>
        <v>0</v>
      </c>
      <c r="N10" s="42">
        <v>0</v>
      </c>
      <c r="O10" s="36">
        <f t="shared" si="9"/>
        <v>0</v>
      </c>
      <c r="P10" s="36">
        <f t="shared" si="9"/>
        <v>0</v>
      </c>
      <c r="Q10" s="36">
        <f t="shared" si="9"/>
        <v>0</v>
      </c>
      <c r="R10" s="104">
        <f t="shared" si="10"/>
        <v>0</v>
      </c>
      <c r="S10" s="36">
        <f t="shared" si="19"/>
        <v>0</v>
      </c>
      <c r="T10" s="31">
        <f t="shared" si="11"/>
        <v>0</v>
      </c>
      <c r="U10" s="31">
        <f t="shared" si="12"/>
        <v>0</v>
      </c>
      <c r="V10" s="42">
        <v>0</v>
      </c>
      <c r="W10" s="42">
        <v>0</v>
      </c>
      <c r="X10" s="42">
        <v>0</v>
      </c>
      <c r="Y10" s="50">
        <f t="shared" si="13"/>
        <v>0</v>
      </c>
      <c r="Z10" s="36">
        <f t="shared" si="14"/>
        <v>0</v>
      </c>
      <c r="AA10" s="36">
        <f t="shared" si="20"/>
        <v>0</v>
      </c>
      <c r="AB10" s="42">
        <v>0</v>
      </c>
      <c r="AC10" s="36">
        <f t="shared" si="21"/>
        <v>0</v>
      </c>
      <c r="AD10" s="36">
        <f t="shared" si="15"/>
        <v>0</v>
      </c>
      <c r="AE10" s="36">
        <f t="shared" si="15"/>
        <v>0</v>
      </c>
      <c r="AF10" s="36">
        <f t="shared" si="15"/>
        <v>0</v>
      </c>
      <c r="AH10" s="36">
        <f t="shared" si="16"/>
        <v>0</v>
      </c>
      <c r="AI10" s="36">
        <f t="shared" si="16"/>
        <v>0</v>
      </c>
      <c r="AJ10" s="36">
        <f t="shared" si="16"/>
        <v>0</v>
      </c>
      <c r="AK10" s="36">
        <f t="shared" si="16"/>
        <v>0</v>
      </c>
      <c r="AL10" s="36">
        <f t="shared" si="16"/>
        <v>0</v>
      </c>
      <c r="AM10" s="36">
        <f t="shared" si="16"/>
        <v>0</v>
      </c>
      <c r="AN10" s="36">
        <f t="shared" si="16"/>
        <v>0</v>
      </c>
      <c r="AO10" s="36">
        <f t="shared" si="16"/>
        <v>0</v>
      </c>
      <c r="AP10" s="36">
        <f t="shared" si="16"/>
        <v>0</v>
      </c>
      <c r="AQ10" s="36">
        <f t="shared" si="16"/>
        <v>0</v>
      </c>
      <c r="AR10" s="36">
        <f t="shared" si="17"/>
        <v>0</v>
      </c>
      <c r="AS10" s="36">
        <f t="shared" si="17"/>
        <v>0</v>
      </c>
      <c r="AT10" s="36">
        <f t="shared" si="17"/>
        <v>0</v>
      </c>
      <c r="AU10" s="36">
        <f t="shared" si="17"/>
        <v>0</v>
      </c>
      <c r="AV10" s="36">
        <f t="shared" si="17"/>
        <v>0</v>
      </c>
      <c r="AW10" s="36">
        <f t="shared" si="17"/>
        <v>0</v>
      </c>
      <c r="AX10" s="36">
        <f t="shared" si="17"/>
        <v>0</v>
      </c>
      <c r="AY10" s="36">
        <f t="shared" si="17"/>
        <v>0</v>
      </c>
      <c r="BA10" s="36">
        <f t="shared" si="18"/>
        <v>0</v>
      </c>
      <c r="BB10" s="36">
        <f t="shared" si="18"/>
        <v>0</v>
      </c>
      <c r="BC10" s="36">
        <f t="shared" si="18"/>
        <v>0</v>
      </c>
      <c r="BD10" s="36">
        <f t="shared" si="18"/>
        <v>0</v>
      </c>
      <c r="BE10" s="36">
        <f t="shared" si="18"/>
        <v>0</v>
      </c>
      <c r="BF10" s="36">
        <f t="shared" si="18"/>
        <v>0</v>
      </c>
      <c r="BH10" s="62">
        <f t="shared" si="22"/>
        <v>0</v>
      </c>
      <c r="BI10" s="14"/>
    </row>
    <row r="11" ht="15" spans="1:61">
      <c r="A11" s="40" t="s">
        <v>12487</v>
      </c>
      <c r="B11" s="34">
        <f t="shared" si="0"/>
        <v>0</v>
      </c>
      <c r="C11" s="41" t="s">
        <v>12488</v>
      </c>
      <c r="D11" s="104">
        <f t="shared" si="1"/>
        <v>0</v>
      </c>
      <c r="E11" s="36">
        <f t="shared" si="2"/>
        <v>0</v>
      </c>
      <c r="F11" s="49">
        <f t="shared" si="3"/>
        <v>0</v>
      </c>
      <c r="G11" s="114">
        <f t="shared" si="4"/>
        <v>0</v>
      </c>
      <c r="H11" s="50">
        <f t="shared" si="5"/>
        <v>0</v>
      </c>
      <c r="I11" s="50">
        <f t="shared" si="6"/>
        <v>0</v>
      </c>
      <c r="J11" s="50">
        <f t="shared" si="7"/>
        <v>0</v>
      </c>
      <c r="K11" s="42">
        <v>0</v>
      </c>
      <c r="L11" s="36">
        <f t="shared" si="8"/>
        <v>0</v>
      </c>
      <c r="M11" s="36">
        <f t="shared" si="8"/>
        <v>0</v>
      </c>
      <c r="N11" s="42">
        <v>0</v>
      </c>
      <c r="O11" s="36">
        <f t="shared" si="9"/>
        <v>0</v>
      </c>
      <c r="P11" s="36">
        <f t="shared" si="9"/>
        <v>0</v>
      </c>
      <c r="Q11" s="36">
        <f t="shared" si="9"/>
        <v>0</v>
      </c>
      <c r="R11" s="104">
        <f t="shared" si="10"/>
        <v>0</v>
      </c>
      <c r="S11" s="36">
        <f t="shared" si="19"/>
        <v>0</v>
      </c>
      <c r="T11" s="31">
        <f t="shared" si="11"/>
        <v>0</v>
      </c>
      <c r="U11" s="31">
        <f t="shared" si="12"/>
        <v>0</v>
      </c>
      <c r="V11" s="42">
        <v>0</v>
      </c>
      <c r="W11" s="42">
        <v>0</v>
      </c>
      <c r="X11" s="42">
        <v>0</v>
      </c>
      <c r="Y11" s="50">
        <f t="shared" si="13"/>
        <v>0</v>
      </c>
      <c r="Z11" s="36">
        <f t="shared" si="14"/>
        <v>0</v>
      </c>
      <c r="AA11" s="36">
        <f t="shared" si="20"/>
        <v>0</v>
      </c>
      <c r="AB11" s="42">
        <v>0</v>
      </c>
      <c r="AC11" s="36">
        <f t="shared" si="21"/>
        <v>0</v>
      </c>
      <c r="AD11" s="36">
        <f t="shared" si="15"/>
        <v>0</v>
      </c>
      <c r="AE11" s="36">
        <f t="shared" si="15"/>
        <v>0</v>
      </c>
      <c r="AF11" s="36">
        <f t="shared" si="15"/>
        <v>0</v>
      </c>
      <c r="AH11" s="36">
        <f t="shared" si="16"/>
        <v>0</v>
      </c>
      <c r="AI11" s="36">
        <f t="shared" si="16"/>
        <v>0</v>
      </c>
      <c r="AJ11" s="36">
        <f t="shared" si="16"/>
        <v>0</v>
      </c>
      <c r="AK11" s="36">
        <f t="shared" si="16"/>
        <v>0</v>
      </c>
      <c r="AL11" s="36">
        <f t="shared" si="16"/>
        <v>0</v>
      </c>
      <c r="AM11" s="36">
        <f t="shared" si="16"/>
        <v>0</v>
      </c>
      <c r="AN11" s="36">
        <f t="shared" si="16"/>
        <v>0</v>
      </c>
      <c r="AO11" s="36">
        <f t="shared" si="16"/>
        <v>0</v>
      </c>
      <c r="AP11" s="36">
        <f t="shared" si="16"/>
        <v>0</v>
      </c>
      <c r="AQ11" s="36">
        <f t="shared" si="16"/>
        <v>0</v>
      </c>
      <c r="AR11" s="36">
        <f t="shared" si="17"/>
        <v>0</v>
      </c>
      <c r="AS11" s="36">
        <f t="shared" si="17"/>
        <v>0</v>
      </c>
      <c r="AT11" s="36">
        <f t="shared" si="17"/>
        <v>0</v>
      </c>
      <c r="AU11" s="36">
        <f t="shared" si="17"/>
        <v>0</v>
      </c>
      <c r="AV11" s="36">
        <f t="shared" si="17"/>
        <v>0</v>
      </c>
      <c r="AW11" s="36">
        <f t="shared" si="17"/>
        <v>0</v>
      </c>
      <c r="AX11" s="36">
        <f t="shared" si="17"/>
        <v>0</v>
      </c>
      <c r="AY11" s="36">
        <f t="shared" si="17"/>
        <v>0</v>
      </c>
      <c r="BA11" s="36">
        <f t="shared" si="18"/>
        <v>0</v>
      </c>
      <c r="BB11" s="36">
        <f t="shared" si="18"/>
        <v>0</v>
      </c>
      <c r="BC11" s="36">
        <f t="shared" si="18"/>
        <v>0</v>
      </c>
      <c r="BD11" s="36">
        <f t="shared" si="18"/>
        <v>0</v>
      </c>
      <c r="BE11" s="36">
        <f t="shared" si="18"/>
        <v>0</v>
      </c>
      <c r="BF11" s="36">
        <f t="shared" si="18"/>
        <v>0</v>
      </c>
      <c r="BH11" s="62">
        <f t="shared" si="22"/>
        <v>0</v>
      </c>
      <c r="BI11" s="14"/>
    </row>
    <row r="12" ht="15" spans="1:61">
      <c r="A12" s="43" t="s">
        <v>12489</v>
      </c>
      <c r="B12" s="34">
        <f t="shared" si="0"/>
        <v>0</v>
      </c>
      <c r="C12" s="41" t="s">
        <v>12490</v>
      </c>
      <c r="D12" s="105">
        <f t="shared" si="1"/>
        <v>0</v>
      </c>
      <c r="E12" s="36">
        <f t="shared" si="2"/>
        <v>0</v>
      </c>
      <c r="F12" s="9">
        <f t="shared" si="3"/>
        <v>0</v>
      </c>
      <c r="G12" s="115">
        <f t="shared" si="4"/>
        <v>0</v>
      </c>
      <c r="H12" s="50">
        <f t="shared" si="5"/>
        <v>0</v>
      </c>
      <c r="I12" s="50">
        <f t="shared" si="6"/>
        <v>0</v>
      </c>
      <c r="J12" s="50">
        <f t="shared" si="7"/>
        <v>0</v>
      </c>
      <c r="K12" s="42">
        <v>0</v>
      </c>
      <c r="L12" s="36">
        <f t="shared" si="8"/>
        <v>0</v>
      </c>
      <c r="M12" s="36">
        <f t="shared" si="8"/>
        <v>0</v>
      </c>
      <c r="N12" s="42">
        <v>0</v>
      </c>
      <c r="O12" s="36">
        <f t="shared" si="9"/>
        <v>0</v>
      </c>
      <c r="P12" s="36">
        <f t="shared" si="9"/>
        <v>0</v>
      </c>
      <c r="Q12" s="36">
        <f t="shared" si="9"/>
        <v>0</v>
      </c>
      <c r="R12" s="105">
        <f t="shared" si="10"/>
        <v>0</v>
      </c>
      <c r="S12" s="36">
        <f t="shared" si="19"/>
        <v>0</v>
      </c>
      <c r="T12" s="31">
        <f t="shared" si="11"/>
        <v>0</v>
      </c>
      <c r="U12" s="31">
        <f t="shared" si="12"/>
        <v>0</v>
      </c>
      <c r="V12" s="42">
        <v>0</v>
      </c>
      <c r="W12" s="42">
        <v>0</v>
      </c>
      <c r="X12" s="42">
        <v>0</v>
      </c>
      <c r="Y12" s="50">
        <f t="shared" si="13"/>
        <v>0</v>
      </c>
      <c r="Z12" s="36">
        <f t="shared" si="14"/>
        <v>0</v>
      </c>
      <c r="AA12" s="36">
        <f t="shared" si="20"/>
        <v>0</v>
      </c>
      <c r="AB12" s="42">
        <v>0</v>
      </c>
      <c r="AC12" s="36">
        <f t="shared" si="21"/>
        <v>0</v>
      </c>
      <c r="AD12" s="36">
        <f t="shared" si="15"/>
        <v>0</v>
      </c>
      <c r="AE12" s="36">
        <f t="shared" si="15"/>
        <v>0</v>
      </c>
      <c r="AF12" s="36">
        <f t="shared" si="15"/>
        <v>0</v>
      </c>
      <c r="AH12" s="36">
        <f t="shared" si="16"/>
        <v>0</v>
      </c>
      <c r="AI12" s="36">
        <f t="shared" si="16"/>
        <v>0</v>
      </c>
      <c r="AJ12" s="36">
        <f t="shared" si="16"/>
        <v>0</v>
      </c>
      <c r="AK12" s="36">
        <f t="shared" si="16"/>
        <v>0</v>
      </c>
      <c r="AL12" s="36">
        <f t="shared" si="16"/>
        <v>0</v>
      </c>
      <c r="AM12" s="36">
        <f t="shared" si="16"/>
        <v>0</v>
      </c>
      <c r="AN12" s="36">
        <f t="shared" si="16"/>
        <v>0</v>
      </c>
      <c r="AO12" s="36">
        <f t="shared" si="16"/>
        <v>0</v>
      </c>
      <c r="AP12" s="36">
        <f t="shared" si="16"/>
        <v>0</v>
      </c>
      <c r="AQ12" s="36">
        <f t="shared" si="16"/>
        <v>0</v>
      </c>
      <c r="AR12" s="36">
        <f t="shared" si="17"/>
        <v>0</v>
      </c>
      <c r="AS12" s="36">
        <f t="shared" si="17"/>
        <v>0</v>
      </c>
      <c r="AT12" s="36">
        <f t="shared" si="17"/>
        <v>0</v>
      </c>
      <c r="AU12" s="36">
        <f t="shared" si="17"/>
        <v>0</v>
      </c>
      <c r="AV12" s="36">
        <f t="shared" si="17"/>
        <v>0</v>
      </c>
      <c r="AW12" s="36">
        <f t="shared" si="17"/>
        <v>0</v>
      </c>
      <c r="AX12" s="36">
        <f t="shared" si="17"/>
        <v>0</v>
      </c>
      <c r="AY12" s="36">
        <f t="shared" si="17"/>
        <v>0</v>
      </c>
      <c r="BA12" s="36">
        <f t="shared" si="18"/>
        <v>0</v>
      </c>
      <c r="BB12" s="36">
        <f t="shared" si="18"/>
        <v>0</v>
      </c>
      <c r="BC12" s="36">
        <f t="shared" si="18"/>
        <v>0</v>
      </c>
      <c r="BD12" s="36">
        <f t="shared" si="18"/>
        <v>0</v>
      </c>
      <c r="BE12" s="36">
        <f t="shared" si="18"/>
        <v>0</v>
      </c>
      <c r="BF12" s="36">
        <f t="shared" si="18"/>
        <v>0</v>
      </c>
      <c r="BH12" s="62">
        <f t="shared" si="22"/>
        <v>0</v>
      </c>
      <c r="BI12" s="59"/>
    </row>
    <row r="13" ht="15" spans="1:61">
      <c r="A13" s="43" t="s">
        <v>12491</v>
      </c>
      <c r="B13" s="34">
        <f t="shared" si="0"/>
        <v>0</v>
      </c>
      <c r="C13" s="41" t="s">
        <v>12492</v>
      </c>
      <c r="D13" s="105">
        <f t="shared" si="1"/>
        <v>0</v>
      </c>
      <c r="E13" s="36">
        <f t="shared" si="2"/>
        <v>0</v>
      </c>
      <c r="F13" s="9">
        <f t="shared" si="3"/>
        <v>0</v>
      </c>
      <c r="G13" s="115">
        <f t="shared" si="4"/>
        <v>0</v>
      </c>
      <c r="H13" s="50">
        <f t="shared" si="5"/>
        <v>0</v>
      </c>
      <c r="I13" s="50">
        <f t="shared" si="6"/>
        <v>0</v>
      </c>
      <c r="J13" s="50">
        <f t="shared" si="7"/>
        <v>0</v>
      </c>
      <c r="K13" s="42">
        <v>0</v>
      </c>
      <c r="L13" s="36">
        <f t="shared" si="8"/>
        <v>0</v>
      </c>
      <c r="M13" s="36">
        <f t="shared" si="8"/>
        <v>0</v>
      </c>
      <c r="N13" s="42">
        <v>0</v>
      </c>
      <c r="O13" s="36">
        <f t="shared" si="9"/>
        <v>0</v>
      </c>
      <c r="P13" s="36">
        <f t="shared" si="9"/>
        <v>0</v>
      </c>
      <c r="Q13" s="36">
        <f t="shared" si="9"/>
        <v>0</v>
      </c>
      <c r="R13" s="105">
        <f t="shared" si="10"/>
        <v>0</v>
      </c>
      <c r="S13" s="36">
        <f t="shared" si="19"/>
        <v>0</v>
      </c>
      <c r="T13" s="31">
        <f t="shared" si="11"/>
        <v>0</v>
      </c>
      <c r="U13" s="31">
        <f t="shared" si="12"/>
        <v>0</v>
      </c>
      <c r="V13" s="42">
        <v>0</v>
      </c>
      <c r="W13" s="42">
        <v>0</v>
      </c>
      <c r="X13" s="42">
        <v>0</v>
      </c>
      <c r="Y13" s="50">
        <f t="shared" si="13"/>
        <v>0</v>
      </c>
      <c r="Z13" s="36">
        <f t="shared" si="14"/>
        <v>0</v>
      </c>
      <c r="AA13" s="36">
        <f t="shared" si="20"/>
        <v>0</v>
      </c>
      <c r="AB13" s="42">
        <v>0</v>
      </c>
      <c r="AC13" s="36">
        <f t="shared" si="21"/>
        <v>0</v>
      </c>
      <c r="AD13" s="36">
        <f t="shared" si="15"/>
        <v>0</v>
      </c>
      <c r="AE13" s="36">
        <f t="shared" si="15"/>
        <v>0</v>
      </c>
      <c r="AF13" s="36">
        <f t="shared" si="15"/>
        <v>0</v>
      </c>
      <c r="AH13" s="36">
        <f t="shared" si="16"/>
        <v>0</v>
      </c>
      <c r="AI13" s="36">
        <f t="shared" si="16"/>
        <v>0</v>
      </c>
      <c r="AJ13" s="36">
        <f t="shared" si="16"/>
        <v>0</v>
      </c>
      <c r="AK13" s="36">
        <f t="shared" si="16"/>
        <v>0</v>
      </c>
      <c r="AL13" s="36">
        <f t="shared" si="16"/>
        <v>0</v>
      </c>
      <c r="AM13" s="36">
        <f t="shared" si="16"/>
        <v>0</v>
      </c>
      <c r="AN13" s="36">
        <f t="shared" si="16"/>
        <v>0</v>
      </c>
      <c r="AO13" s="36">
        <f t="shared" si="16"/>
        <v>0</v>
      </c>
      <c r="AP13" s="36">
        <f t="shared" si="16"/>
        <v>0</v>
      </c>
      <c r="AQ13" s="36">
        <f t="shared" si="16"/>
        <v>0</v>
      </c>
      <c r="AR13" s="36">
        <f t="shared" si="17"/>
        <v>0</v>
      </c>
      <c r="AS13" s="36">
        <f t="shared" si="17"/>
        <v>0</v>
      </c>
      <c r="AT13" s="36">
        <f t="shared" si="17"/>
        <v>0</v>
      </c>
      <c r="AU13" s="36">
        <f t="shared" si="17"/>
        <v>0</v>
      </c>
      <c r="AV13" s="36">
        <f t="shared" si="17"/>
        <v>0</v>
      </c>
      <c r="AW13" s="36">
        <f t="shared" si="17"/>
        <v>0</v>
      </c>
      <c r="AX13" s="36">
        <f t="shared" si="17"/>
        <v>0</v>
      </c>
      <c r="AY13" s="36">
        <f t="shared" si="17"/>
        <v>0</v>
      </c>
      <c r="BA13" s="36">
        <f t="shared" si="18"/>
        <v>0</v>
      </c>
      <c r="BB13" s="36">
        <f t="shared" si="18"/>
        <v>0</v>
      </c>
      <c r="BC13" s="36">
        <f t="shared" si="18"/>
        <v>0</v>
      </c>
      <c r="BD13" s="36">
        <f t="shared" si="18"/>
        <v>0</v>
      </c>
      <c r="BE13" s="36">
        <f t="shared" si="18"/>
        <v>0</v>
      </c>
      <c r="BF13" s="36">
        <f t="shared" si="18"/>
        <v>0</v>
      </c>
      <c r="BH13" s="62">
        <f t="shared" si="22"/>
        <v>0</v>
      </c>
      <c r="BI13" s="59"/>
    </row>
    <row r="14" ht="15" spans="1:61">
      <c r="A14" s="43" t="s">
        <v>12493</v>
      </c>
      <c r="B14" s="34">
        <f t="shared" si="0"/>
        <v>0</v>
      </c>
      <c r="C14" s="41" t="s">
        <v>12494</v>
      </c>
      <c r="D14" s="105">
        <f t="shared" si="1"/>
        <v>0</v>
      </c>
      <c r="E14" s="36">
        <f t="shared" si="2"/>
        <v>0</v>
      </c>
      <c r="F14" s="9">
        <f t="shared" si="3"/>
        <v>0</v>
      </c>
      <c r="G14" s="115">
        <f t="shared" si="4"/>
        <v>0</v>
      </c>
      <c r="H14" s="50">
        <f t="shared" si="5"/>
        <v>0</v>
      </c>
      <c r="I14" s="50">
        <f t="shared" si="6"/>
        <v>0</v>
      </c>
      <c r="J14" s="50">
        <f t="shared" si="7"/>
        <v>0</v>
      </c>
      <c r="K14" s="42">
        <v>0</v>
      </c>
      <c r="L14" s="36">
        <f t="shared" si="8"/>
        <v>0</v>
      </c>
      <c r="M14" s="36">
        <f t="shared" si="8"/>
        <v>0</v>
      </c>
      <c r="N14" s="42">
        <v>0</v>
      </c>
      <c r="O14" s="36">
        <f t="shared" si="9"/>
        <v>0</v>
      </c>
      <c r="P14" s="36">
        <f t="shared" si="9"/>
        <v>0</v>
      </c>
      <c r="Q14" s="36">
        <f t="shared" si="9"/>
        <v>0</v>
      </c>
      <c r="R14" s="105">
        <f t="shared" si="10"/>
        <v>0</v>
      </c>
      <c r="S14" s="36">
        <f t="shared" si="19"/>
        <v>0</v>
      </c>
      <c r="T14" s="31">
        <f t="shared" si="11"/>
        <v>0</v>
      </c>
      <c r="U14" s="31">
        <f t="shared" si="12"/>
        <v>0</v>
      </c>
      <c r="V14" s="42">
        <v>0</v>
      </c>
      <c r="W14" s="42">
        <v>0</v>
      </c>
      <c r="X14" s="42">
        <v>0</v>
      </c>
      <c r="Y14" s="50">
        <f t="shared" si="13"/>
        <v>0</v>
      </c>
      <c r="Z14" s="36">
        <f t="shared" si="14"/>
        <v>0</v>
      </c>
      <c r="AA14" s="36">
        <f t="shared" si="20"/>
        <v>0</v>
      </c>
      <c r="AB14" s="42">
        <v>0</v>
      </c>
      <c r="AC14" s="36">
        <f t="shared" si="21"/>
        <v>0</v>
      </c>
      <c r="AD14" s="36">
        <f t="shared" si="15"/>
        <v>0</v>
      </c>
      <c r="AE14" s="36">
        <f t="shared" si="15"/>
        <v>0</v>
      </c>
      <c r="AF14" s="36">
        <f t="shared" si="15"/>
        <v>0</v>
      </c>
      <c r="AH14" s="36">
        <f t="shared" si="16"/>
        <v>0</v>
      </c>
      <c r="AI14" s="36">
        <f t="shared" si="16"/>
        <v>0</v>
      </c>
      <c r="AJ14" s="36">
        <f t="shared" si="16"/>
        <v>0</v>
      </c>
      <c r="AK14" s="36">
        <f t="shared" si="16"/>
        <v>0</v>
      </c>
      <c r="AL14" s="36">
        <f t="shared" si="16"/>
        <v>0</v>
      </c>
      <c r="AM14" s="36">
        <f t="shared" si="16"/>
        <v>0</v>
      </c>
      <c r="AN14" s="36">
        <f t="shared" si="16"/>
        <v>0</v>
      </c>
      <c r="AO14" s="36">
        <f t="shared" si="16"/>
        <v>0</v>
      </c>
      <c r="AP14" s="36">
        <f t="shared" si="16"/>
        <v>0</v>
      </c>
      <c r="AQ14" s="36">
        <f t="shared" si="16"/>
        <v>0</v>
      </c>
      <c r="AR14" s="36">
        <f t="shared" si="17"/>
        <v>0</v>
      </c>
      <c r="AS14" s="36">
        <f t="shared" si="17"/>
        <v>0</v>
      </c>
      <c r="AT14" s="36">
        <f t="shared" si="17"/>
        <v>0</v>
      </c>
      <c r="AU14" s="36">
        <f t="shared" si="17"/>
        <v>0</v>
      </c>
      <c r="AV14" s="36">
        <f t="shared" si="17"/>
        <v>0</v>
      </c>
      <c r="AW14" s="36">
        <f t="shared" si="17"/>
        <v>0</v>
      </c>
      <c r="AX14" s="36">
        <f t="shared" si="17"/>
        <v>0</v>
      </c>
      <c r="AY14" s="36">
        <f t="shared" si="17"/>
        <v>0</v>
      </c>
      <c r="BA14" s="36">
        <f t="shared" si="18"/>
        <v>0</v>
      </c>
      <c r="BB14" s="36">
        <f t="shared" si="18"/>
        <v>0</v>
      </c>
      <c r="BC14" s="36">
        <f t="shared" si="18"/>
        <v>0</v>
      </c>
      <c r="BD14" s="36">
        <f t="shared" si="18"/>
        <v>0</v>
      </c>
      <c r="BE14" s="36">
        <f t="shared" si="18"/>
        <v>0</v>
      </c>
      <c r="BF14" s="36">
        <f t="shared" si="18"/>
        <v>0</v>
      </c>
      <c r="BH14" s="62">
        <f t="shared" si="22"/>
        <v>0</v>
      </c>
      <c r="BI14" s="14"/>
    </row>
    <row r="15" ht="15" spans="1:61">
      <c r="A15" s="43" t="s">
        <v>12495</v>
      </c>
      <c r="B15" s="34">
        <f t="shared" si="0"/>
        <v>0</v>
      </c>
      <c r="C15" s="41" t="s">
        <v>12496</v>
      </c>
      <c r="D15" s="105">
        <f t="shared" si="1"/>
        <v>0</v>
      </c>
      <c r="E15" s="36">
        <f t="shared" si="2"/>
        <v>0</v>
      </c>
      <c r="F15" s="9">
        <f t="shared" si="3"/>
        <v>0</v>
      </c>
      <c r="G15" s="115">
        <f t="shared" si="4"/>
        <v>0</v>
      </c>
      <c r="H15" s="50">
        <f t="shared" si="5"/>
        <v>0</v>
      </c>
      <c r="I15" s="50">
        <f t="shared" si="6"/>
        <v>0</v>
      </c>
      <c r="J15" s="50">
        <f t="shared" si="7"/>
        <v>0</v>
      </c>
      <c r="K15" s="42">
        <v>0</v>
      </c>
      <c r="L15" s="36">
        <f t="shared" si="8"/>
        <v>0</v>
      </c>
      <c r="M15" s="36">
        <f t="shared" si="8"/>
        <v>0</v>
      </c>
      <c r="N15" s="42">
        <v>0</v>
      </c>
      <c r="O15" s="36">
        <f t="shared" si="9"/>
        <v>0</v>
      </c>
      <c r="P15" s="36">
        <f t="shared" si="9"/>
        <v>0</v>
      </c>
      <c r="Q15" s="36">
        <f t="shared" si="9"/>
        <v>0</v>
      </c>
      <c r="R15" s="105">
        <f t="shared" si="10"/>
        <v>0</v>
      </c>
      <c r="S15" s="36">
        <f t="shared" si="19"/>
        <v>0</v>
      </c>
      <c r="T15" s="31">
        <f t="shared" si="11"/>
        <v>0</v>
      </c>
      <c r="U15" s="31">
        <f t="shared" si="12"/>
        <v>0</v>
      </c>
      <c r="V15" s="42">
        <v>0</v>
      </c>
      <c r="W15" s="42">
        <v>0</v>
      </c>
      <c r="X15" s="42">
        <v>0</v>
      </c>
      <c r="Y15" s="50">
        <f t="shared" si="13"/>
        <v>0</v>
      </c>
      <c r="Z15" s="36">
        <f t="shared" si="14"/>
        <v>0</v>
      </c>
      <c r="AA15" s="36">
        <f t="shared" si="20"/>
        <v>0</v>
      </c>
      <c r="AB15" s="42">
        <v>0</v>
      </c>
      <c r="AC15" s="36">
        <f t="shared" si="21"/>
        <v>0</v>
      </c>
      <c r="AD15" s="36">
        <f t="shared" si="15"/>
        <v>0</v>
      </c>
      <c r="AE15" s="36">
        <f t="shared" si="15"/>
        <v>0</v>
      </c>
      <c r="AF15" s="36">
        <f t="shared" si="15"/>
        <v>0</v>
      </c>
      <c r="AH15" s="36">
        <f t="shared" si="16"/>
        <v>0</v>
      </c>
      <c r="AI15" s="36">
        <f t="shared" si="16"/>
        <v>0</v>
      </c>
      <c r="AJ15" s="36">
        <f t="shared" si="16"/>
        <v>0</v>
      </c>
      <c r="AK15" s="36">
        <f t="shared" si="16"/>
        <v>0</v>
      </c>
      <c r="AL15" s="36">
        <f t="shared" si="16"/>
        <v>0</v>
      </c>
      <c r="AM15" s="36">
        <f t="shared" si="16"/>
        <v>0</v>
      </c>
      <c r="AN15" s="36">
        <f t="shared" si="16"/>
        <v>0</v>
      </c>
      <c r="AO15" s="36">
        <f t="shared" si="16"/>
        <v>0</v>
      </c>
      <c r="AP15" s="36">
        <f t="shared" si="16"/>
        <v>0</v>
      </c>
      <c r="AQ15" s="36">
        <f t="shared" si="16"/>
        <v>0</v>
      </c>
      <c r="AR15" s="36">
        <f t="shared" si="17"/>
        <v>0</v>
      </c>
      <c r="AS15" s="36">
        <f t="shared" si="17"/>
        <v>0</v>
      </c>
      <c r="AT15" s="36">
        <f t="shared" si="17"/>
        <v>0</v>
      </c>
      <c r="AU15" s="36">
        <f t="shared" si="17"/>
        <v>0</v>
      </c>
      <c r="AV15" s="36">
        <f t="shared" si="17"/>
        <v>0</v>
      </c>
      <c r="AW15" s="36">
        <f t="shared" si="17"/>
        <v>0</v>
      </c>
      <c r="AX15" s="36">
        <f t="shared" si="17"/>
        <v>0</v>
      </c>
      <c r="AY15" s="36">
        <f t="shared" si="17"/>
        <v>0</v>
      </c>
      <c r="BA15" s="36">
        <f t="shared" si="18"/>
        <v>0</v>
      </c>
      <c r="BB15" s="36">
        <f t="shared" si="18"/>
        <v>0</v>
      </c>
      <c r="BC15" s="36">
        <f t="shared" si="18"/>
        <v>0</v>
      </c>
      <c r="BD15" s="36">
        <f t="shared" si="18"/>
        <v>0</v>
      </c>
      <c r="BE15" s="36">
        <f t="shared" si="18"/>
        <v>0</v>
      </c>
      <c r="BF15" s="36">
        <f t="shared" si="18"/>
        <v>0</v>
      </c>
      <c r="BH15" s="62">
        <f t="shared" si="22"/>
        <v>0</v>
      </c>
      <c r="BI15" s="14"/>
    </row>
    <row r="16" ht="15" spans="1:61">
      <c r="A16" s="43" t="s">
        <v>12497</v>
      </c>
      <c r="B16" s="34">
        <f t="shared" si="0"/>
        <v>0</v>
      </c>
      <c r="C16" s="41" t="s">
        <v>12498</v>
      </c>
      <c r="D16" s="105">
        <f t="shared" si="1"/>
        <v>0</v>
      </c>
      <c r="E16" s="36">
        <f t="shared" si="2"/>
        <v>0</v>
      </c>
      <c r="F16" s="9">
        <f t="shared" si="3"/>
        <v>0</v>
      </c>
      <c r="G16" s="115">
        <f t="shared" si="4"/>
        <v>0</v>
      </c>
      <c r="H16" s="50">
        <f t="shared" si="5"/>
        <v>0</v>
      </c>
      <c r="I16" s="50">
        <f t="shared" si="6"/>
        <v>0</v>
      </c>
      <c r="J16" s="50">
        <f t="shared" si="7"/>
        <v>0</v>
      </c>
      <c r="K16" s="42">
        <v>0</v>
      </c>
      <c r="L16" s="36">
        <f t="shared" si="8"/>
        <v>0</v>
      </c>
      <c r="M16" s="36">
        <f t="shared" si="8"/>
        <v>0</v>
      </c>
      <c r="N16" s="42">
        <v>0</v>
      </c>
      <c r="O16" s="36">
        <f t="shared" si="9"/>
        <v>0</v>
      </c>
      <c r="P16" s="36">
        <f t="shared" si="9"/>
        <v>0</v>
      </c>
      <c r="Q16" s="36">
        <f t="shared" si="9"/>
        <v>0</v>
      </c>
      <c r="R16" s="105">
        <f t="shared" si="10"/>
        <v>0</v>
      </c>
      <c r="S16" s="36">
        <f t="shared" si="19"/>
        <v>0</v>
      </c>
      <c r="T16" s="31">
        <f t="shared" si="11"/>
        <v>0</v>
      </c>
      <c r="U16" s="31">
        <f t="shared" si="12"/>
        <v>0</v>
      </c>
      <c r="V16" s="42">
        <v>0</v>
      </c>
      <c r="W16" s="42">
        <v>0</v>
      </c>
      <c r="X16" s="42">
        <v>0</v>
      </c>
      <c r="Y16" s="50">
        <f t="shared" si="13"/>
        <v>0</v>
      </c>
      <c r="Z16" s="36">
        <f t="shared" si="14"/>
        <v>0</v>
      </c>
      <c r="AA16" s="36">
        <f t="shared" si="20"/>
        <v>0</v>
      </c>
      <c r="AB16" s="42">
        <v>0</v>
      </c>
      <c r="AC16" s="36">
        <f t="shared" si="21"/>
        <v>0</v>
      </c>
      <c r="AD16" s="36">
        <f t="shared" si="15"/>
        <v>0</v>
      </c>
      <c r="AE16" s="36">
        <f t="shared" si="15"/>
        <v>0</v>
      </c>
      <c r="AF16" s="36">
        <f t="shared" si="15"/>
        <v>0</v>
      </c>
      <c r="AH16" s="36">
        <f t="shared" si="16"/>
        <v>0</v>
      </c>
      <c r="AI16" s="36">
        <f t="shared" si="16"/>
        <v>0</v>
      </c>
      <c r="AJ16" s="36">
        <f t="shared" si="16"/>
        <v>0</v>
      </c>
      <c r="AK16" s="36">
        <f t="shared" si="16"/>
        <v>0</v>
      </c>
      <c r="AL16" s="36">
        <f t="shared" si="16"/>
        <v>0</v>
      </c>
      <c r="AM16" s="36">
        <f t="shared" si="16"/>
        <v>0</v>
      </c>
      <c r="AN16" s="36">
        <f t="shared" si="16"/>
        <v>0</v>
      </c>
      <c r="AO16" s="36">
        <f t="shared" si="16"/>
        <v>0</v>
      </c>
      <c r="AP16" s="36">
        <f t="shared" si="16"/>
        <v>0</v>
      </c>
      <c r="AQ16" s="36">
        <f t="shared" si="16"/>
        <v>0</v>
      </c>
      <c r="AR16" s="36">
        <f t="shared" si="17"/>
        <v>0</v>
      </c>
      <c r="AS16" s="36">
        <f t="shared" si="17"/>
        <v>0</v>
      </c>
      <c r="AT16" s="36">
        <f t="shared" si="17"/>
        <v>0</v>
      </c>
      <c r="AU16" s="36">
        <f t="shared" si="17"/>
        <v>0</v>
      </c>
      <c r="AV16" s="36">
        <f t="shared" si="17"/>
        <v>0</v>
      </c>
      <c r="AW16" s="36">
        <f t="shared" si="17"/>
        <v>0</v>
      </c>
      <c r="AX16" s="36">
        <f t="shared" si="17"/>
        <v>0</v>
      </c>
      <c r="AY16" s="36">
        <f t="shared" si="17"/>
        <v>0</v>
      </c>
      <c r="BA16" s="36">
        <f t="shared" si="18"/>
        <v>0</v>
      </c>
      <c r="BB16" s="36">
        <f t="shared" si="18"/>
        <v>0</v>
      </c>
      <c r="BC16" s="36">
        <f t="shared" si="18"/>
        <v>0</v>
      </c>
      <c r="BD16" s="36">
        <f t="shared" si="18"/>
        <v>0</v>
      </c>
      <c r="BE16" s="36">
        <f t="shared" si="18"/>
        <v>0</v>
      </c>
      <c r="BF16" s="36">
        <f t="shared" si="18"/>
        <v>0</v>
      </c>
      <c r="BH16" s="62">
        <f t="shared" si="22"/>
        <v>0</v>
      </c>
      <c r="BI16" s="59"/>
    </row>
    <row r="17" ht="15" spans="1:61">
      <c r="A17" s="43" t="s">
        <v>12499</v>
      </c>
      <c r="B17" s="34">
        <f t="shared" si="0"/>
        <v>0</v>
      </c>
      <c r="C17" s="41" t="s">
        <v>12500</v>
      </c>
      <c r="D17" s="105">
        <f t="shared" si="1"/>
        <v>0</v>
      </c>
      <c r="E17" s="36">
        <f t="shared" si="2"/>
        <v>0</v>
      </c>
      <c r="F17" s="9">
        <f t="shared" si="3"/>
        <v>0</v>
      </c>
      <c r="G17" s="115">
        <f t="shared" si="4"/>
        <v>0</v>
      </c>
      <c r="H17" s="50">
        <f t="shared" si="5"/>
        <v>0</v>
      </c>
      <c r="I17" s="50">
        <f t="shared" si="6"/>
        <v>0</v>
      </c>
      <c r="J17" s="50">
        <f t="shared" si="7"/>
        <v>0</v>
      </c>
      <c r="K17" s="42">
        <v>0</v>
      </c>
      <c r="L17" s="36">
        <f t="shared" si="8"/>
        <v>0</v>
      </c>
      <c r="M17" s="36">
        <f t="shared" si="8"/>
        <v>0</v>
      </c>
      <c r="N17" s="42">
        <v>0</v>
      </c>
      <c r="O17" s="36">
        <f t="shared" si="9"/>
        <v>0</v>
      </c>
      <c r="P17" s="36">
        <f t="shared" si="9"/>
        <v>0</v>
      </c>
      <c r="Q17" s="36">
        <f t="shared" si="9"/>
        <v>0</v>
      </c>
      <c r="R17" s="105">
        <f t="shared" si="10"/>
        <v>0</v>
      </c>
      <c r="S17" s="36">
        <f t="shared" si="19"/>
        <v>0</v>
      </c>
      <c r="T17" s="31">
        <f t="shared" si="11"/>
        <v>0</v>
      </c>
      <c r="U17" s="31">
        <f t="shared" si="12"/>
        <v>0</v>
      </c>
      <c r="V17" s="42">
        <v>0</v>
      </c>
      <c r="W17" s="42">
        <v>0</v>
      </c>
      <c r="X17" s="42">
        <v>0</v>
      </c>
      <c r="Y17" s="50">
        <f t="shared" si="13"/>
        <v>0</v>
      </c>
      <c r="Z17" s="36">
        <f t="shared" si="14"/>
        <v>0</v>
      </c>
      <c r="AA17" s="36">
        <f t="shared" si="20"/>
        <v>0</v>
      </c>
      <c r="AB17" s="42">
        <v>0</v>
      </c>
      <c r="AC17" s="36">
        <f t="shared" si="21"/>
        <v>0</v>
      </c>
      <c r="AD17" s="36">
        <f t="shared" si="15"/>
        <v>0</v>
      </c>
      <c r="AE17" s="36">
        <f t="shared" si="15"/>
        <v>0</v>
      </c>
      <c r="AF17" s="36">
        <f t="shared" si="15"/>
        <v>0</v>
      </c>
      <c r="AH17" s="36">
        <f t="shared" si="16"/>
        <v>0</v>
      </c>
      <c r="AI17" s="36">
        <f t="shared" si="16"/>
        <v>0</v>
      </c>
      <c r="AJ17" s="36">
        <f t="shared" si="16"/>
        <v>0</v>
      </c>
      <c r="AK17" s="36">
        <f t="shared" si="16"/>
        <v>0</v>
      </c>
      <c r="AL17" s="36">
        <f t="shared" si="16"/>
        <v>0</v>
      </c>
      <c r="AM17" s="36">
        <f t="shared" si="16"/>
        <v>0</v>
      </c>
      <c r="AN17" s="36">
        <f t="shared" si="16"/>
        <v>0</v>
      </c>
      <c r="AO17" s="36">
        <f t="shared" si="16"/>
        <v>0</v>
      </c>
      <c r="AP17" s="36">
        <f t="shared" si="16"/>
        <v>0</v>
      </c>
      <c r="AQ17" s="36">
        <f t="shared" si="16"/>
        <v>0</v>
      </c>
      <c r="AR17" s="36">
        <f t="shared" si="17"/>
        <v>0</v>
      </c>
      <c r="AS17" s="36">
        <f t="shared" si="17"/>
        <v>0</v>
      </c>
      <c r="AT17" s="36">
        <f t="shared" si="17"/>
        <v>0</v>
      </c>
      <c r="AU17" s="36">
        <f t="shared" si="17"/>
        <v>0</v>
      </c>
      <c r="AV17" s="36">
        <f t="shared" si="17"/>
        <v>0</v>
      </c>
      <c r="AW17" s="36">
        <f t="shared" si="17"/>
        <v>0</v>
      </c>
      <c r="AX17" s="36">
        <f t="shared" si="17"/>
        <v>0</v>
      </c>
      <c r="AY17" s="36">
        <f t="shared" si="17"/>
        <v>0</v>
      </c>
      <c r="BA17" s="36">
        <f t="shared" si="18"/>
        <v>0</v>
      </c>
      <c r="BB17" s="36">
        <f t="shared" si="18"/>
        <v>0</v>
      </c>
      <c r="BC17" s="36">
        <f t="shared" si="18"/>
        <v>0</v>
      </c>
      <c r="BD17" s="36">
        <f t="shared" si="18"/>
        <v>0</v>
      </c>
      <c r="BE17" s="36">
        <f t="shared" si="18"/>
        <v>0</v>
      </c>
      <c r="BF17" s="36">
        <f t="shared" si="18"/>
        <v>0</v>
      </c>
      <c r="BH17" s="62">
        <f t="shared" si="22"/>
        <v>0</v>
      </c>
      <c r="BI17" s="59"/>
    </row>
    <row r="18" ht="15" spans="1:61">
      <c r="A18" s="43" t="s">
        <v>12501</v>
      </c>
      <c r="B18" s="34">
        <f t="shared" si="0"/>
        <v>0</v>
      </c>
      <c r="C18" s="41" t="s">
        <v>12502</v>
      </c>
      <c r="D18" s="105">
        <f t="shared" si="1"/>
        <v>0</v>
      </c>
      <c r="E18" s="36">
        <f t="shared" si="2"/>
        <v>0</v>
      </c>
      <c r="F18" s="9">
        <f t="shared" si="3"/>
        <v>0</v>
      </c>
      <c r="G18" s="115">
        <f t="shared" si="4"/>
        <v>0</v>
      </c>
      <c r="H18" s="50">
        <f t="shared" si="5"/>
        <v>0</v>
      </c>
      <c r="I18" s="50">
        <f t="shared" si="6"/>
        <v>0</v>
      </c>
      <c r="J18" s="50">
        <f t="shared" si="7"/>
        <v>0</v>
      </c>
      <c r="K18" s="42">
        <v>0</v>
      </c>
      <c r="L18" s="36">
        <f t="shared" si="8"/>
        <v>0</v>
      </c>
      <c r="M18" s="36">
        <f t="shared" si="8"/>
        <v>0</v>
      </c>
      <c r="N18" s="42">
        <v>0</v>
      </c>
      <c r="O18" s="36">
        <f t="shared" si="9"/>
        <v>0</v>
      </c>
      <c r="P18" s="36">
        <f t="shared" si="9"/>
        <v>0</v>
      </c>
      <c r="Q18" s="36">
        <f t="shared" si="9"/>
        <v>0</v>
      </c>
      <c r="R18" s="105">
        <f t="shared" si="10"/>
        <v>0</v>
      </c>
      <c r="S18" s="36">
        <f t="shared" si="19"/>
        <v>0</v>
      </c>
      <c r="T18" s="31">
        <f t="shared" si="11"/>
        <v>0</v>
      </c>
      <c r="U18" s="31">
        <f t="shared" si="12"/>
        <v>0</v>
      </c>
      <c r="V18" s="42">
        <v>0</v>
      </c>
      <c r="W18" s="42">
        <v>0</v>
      </c>
      <c r="X18" s="42">
        <v>0</v>
      </c>
      <c r="Y18" s="50">
        <f t="shared" si="13"/>
        <v>0</v>
      </c>
      <c r="Z18" s="36">
        <f t="shared" si="14"/>
        <v>0</v>
      </c>
      <c r="AA18" s="36">
        <f t="shared" si="20"/>
        <v>0</v>
      </c>
      <c r="AB18" s="42">
        <v>0</v>
      </c>
      <c r="AC18" s="36">
        <f t="shared" si="21"/>
        <v>0</v>
      </c>
      <c r="AD18" s="36">
        <f t="shared" si="15"/>
        <v>0</v>
      </c>
      <c r="AE18" s="36">
        <f t="shared" si="15"/>
        <v>0</v>
      </c>
      <c r="AF18" s="36">
        <f t="shared" si="15"/>
        <v>0</v>
      </c>
      <c r="AH18" s="36">
        <f t="shared" ref="AH18:AQ27" si="23">SUMPRODUCT(AH$374:AH$599*(LEFT($A$374:$A$599,LEN($A18))=$A18))</f>
        <v>0</v>
      </c>
      <c r="AI18" s="36">
        <f t="shared" si="23"/>
        <v>0</v>
      </c>
      <c r="AJ18" s="36">
        <f t="shared" si="23"/>
        <v>0</v>
      </c>
      <c r="AK18" s="36">
        <f t="shared" si="23"/>
        <v>0</v>
      </c>
      <c r="AL18" s="36">
        <f t="shared" si="23"/>
        <v>0</v>
      </c>
      <c r="AM18" s="36">
        <f t="shared" si="23"/>
        <v>0</v>
      </c>
      <c r="AN18" s="36">
        <f t="shared" si="23"/>
        <v>0</v>
      </c>
      <c r="AO18" s="36">
        <f t="shared" si="23"/>
        <v>0</v>
      </c>
      <c r="AP18" s="36">
        <f t="shared" si="23"/>
        <v>0</v>
      </c>
      <c r="AQ18" s="36">
        <f t="shared" si="23"/>
        <v>0</v>
      </c>
      <c r="AR18" s="36">
        <f t="shared" ref="AR18:AY27" si="24">SUMPRODUCT(AR$374:AR$599*(LEFT($A$374:$A$599,LEN($A18))=$A18))</f>
        <v>0</v>
      </c>
      <c r="AS18" s="36">
        <f t="shared" si="24"/>
        <v>0</v>
      </c>
      <c r="AT18" s="36">
        <f t="shared" si="24"/>
        <v>0</v>
      </c>
      <c r="AU18" s="36">
        <f t="shared" si="24"/>
        <v>0</v>
      </c>
      <c r="AV18" s="36">
        <f t="shared" si="24"/>
        <v>0</v>
      </c>
      <c r="AW18" s="36">
        <f t="shared" si="24"/>
        <v>0</v>
      </c>
      <c r="AX18" s="36">
        <f t="shared" si="24"/>
        <v>0</v>
      </c>
      <c r="AY18" s="36">
        <f t="shared" si="24"/>
        <v>0</v>
      </c>
      <c r="BA18" s="36">
        <f t="shared" ref="BA18:BF27" si="25">SUMPRODUCT(BA$374:BA$599*(LEFT($A$374:$A$599,LEN($A18))=$A18))</f>
        <v>0</v>
      </c>
      <c r="BB18" s="36">
        <f t="shared" si="25"/>
        <v>0</v>
      </c>
      <c r="BC18" s="36">
        <f t="shared" si="25"/>
        <v>0</v>
      </c>
      <c r="BD18" s="36">
        <f t="shared" si="25"/>
        <v>0</v>
      </c>
      <c r="BE18" s="36">
        <f t="shared" si="25"/>
        <v>0</v>
      </c>
      <c r="BF18" s="36">
        <f t="shared" si="25"/>
        <v>0</v>
      </c>
      <c r="BH18" s="62">
        <f t="shared" si="22"/>
        <v>0</v>
      </c>
      <c r="BI18" s="14"/>
    </row>
    <row r="19" ht="15" spans="1:61">
      <c r="A19" s="43" t="s">
        <v>12503</v>
      </c>
      <c r="B19" s="34">
        <f t="shared" si="0"/>
        <v>0</v>
      </c>
      <c r="C19" s="41" t="s">
        <v>12504</v>
      </c>
      <c r="D19" s="105">
        <f t="shared" si="1"/>
        <v>0</v>
      </c>
      <c r="E19" s="36">
        <f t="shared" si="2"/>
        <v>0</v>
      </c>
      <c r="F19" s="9">
        <f t="shared" si="3"/>
        <v>0</v>
      </c>
      <c r="G19" s="115">
        <f t="shared" si="4"/>
        <v>0</v>
      </c>
      <c r="H19" s="50">
        <f t="shared" si="5"/>
        <v>0</v>
      </c>
      <c r="I19" s="50">
        <f t="shared" si="6"/>
        <v>0</v>
      </c>
      <c r="J19" s="50">
        <f t="shared" si="7"/>
        <v>0</v>
      </c>
      <c r="K19" s="42">
        <v>0</v>
      </c>
      <c r="L19" s="36">
        <f t="shared" si="8"/>
        <v>0</v>
      </c>
      <c r="M19" s="36">
        <f t="shared" si="8"/>
        <v>0</v>
      </c>
      <c r="N19" s="42">
        <v>0</v>
      </c>
      <c r="O19" s="36">
        <f t="shared" si="9"/>
        <v>0</v>
      </c>
      <c r="P19" s="36">
        <f t="shared" si="9"/>
        <v>0</v>
      </c>
      <c r="Q19" s="36">
        <f t="shared" si="9"/>
        <v>0</v>
      </c>
      <c r="R19" s="105">
        <f t="shared" si="10"/>
        <v>0</v>
      </c>
      <c r="S19" s="36">
        <f t="shared" si="19"/>
        <v>0</v>
      </c>
      <c r="T19" s="31">
        <f t="shared" si="11"/>
        <v>0</v>
      </c>
      <c r="U19" s="31">
        <f t="shared" si="12"/>
        <v>0</v>
      </c>
      <c r="V19" s="42">
        <v>0</v>
      </c>
      <c r="W19" s="42">
        <v>0</v>
      </c>
      <c r="X19" s="42">
        <v>0</v>
      </c>
      <c r="Y19" s="50">
        <f t="shared" si="13"/>
        <v>0</v>
      </c>
      <c r="Z19" s="36">
        <f t="shared" si="14"/>
        <v>0</v>
      </c>
      <c r="AA19" s="36">
        <f t="shared" si="20"/>
        <v>0</v>
      </c>
      <c r="AB19" s="42">
        <v>0</v>
      </c>
      <c r="AC19" s="36">
        <f t="shared" si="21"/>
        <v>0</v>
      </c>
      <c r="AD19" s="36">
        <f t="shared" si="15"/>
        <v>0</v>
      </c>
      <c r="AE19" s="36">
        <f t="shared" si="15"/>
        <v>0</v>
      </c>
      <c r="AF19" s="36">
        <f t="shared" si="15"/>
        <v>0</v>
      </c>
      <c r="AH19" s="36">
        <f t="shared" si="23"/>
        <v>0</v>
      </c>
      <c r="AI19" s="36">
        <f t="shared" si="23"/>
        <v>0</v>
      </c>
      <c r="AJ19" s="36">
        <f t="shared" si="23"/>
        <v>0</v>
      </c>
      <c r="AK19" s="36">
        <f t="shared" si="23"/>
        <v>0</v>
      </c>
      <c r="AL19" s="36">
        <f t="shared" si="23"/>
        <v>0</v>
      </c>
      <c r="AM19" s="36">
        <f t="shared" si="23"/>
        <v>0</v>
      </c>
      <c r="AN19" s="36">
        <f t="shared" si="23"/>
        <v>0</v>
      </c>
      <c r="AO19" s="36">
        <f t="shared" si="23"/>
        <v>0</v>
      </c>
      <c r="AP19" s="36">
        <f t="shared" si="23"/>
        <v>0</v>
      </c>
      <c r="AQ19" s="36">
        <f t="shared" si="23"/>
        <v>0</v>
      </c>
      <c r="AR19" s="36">
        <f t="shared" si="24"/>
        <v>0</v>
      </c>
      <c r="AS19" s="36">
        <f t="shared" si="24"/>
        <v>0</v>
      </c>
      <c r="AT19" s="36">
        <f t="shared" si="24"/>
        <v>0</v>
      </c>
      <c r="AU19" s="36">
        <f t="shared" si="24"/>
        <v>0</v>
      </c>
      <c r="AV19" s="36">
        <f t="shared" si="24"/>
        <v>0</v>
      </c>
      <c r="AW19" s="36">
        <f t="shared" si="24"/>
        <v>0</v>
      </c>
      <c r="AX19" s="36">
        <f t="shared" si="24"/>
        <v>0</v>
      </c>
      <c r="AY19" s="36">
        <f t="shared" si="24"/>
        <v>0</v>
      </c>
      <c r="BA19" s="36">
        <f t="shared" si="25"/>
        <v>0</v>
      </c>
      <c r="BB19" s="36">
        <f t="shared" si="25"/>
        <v>0</v>
      </c>
      <c r="BC19" s="36">
        <f t="shared" si="25"/>
        <v>0</v>
      </c>
      <c r="BD19" s="36">
        <f t="shared" si="25"/>
        <v>0</v>
      </c>
      <c r="BE19" s="36">
        <f t="shared" si="25"/>
        <v>0</v>
      </c>
      <c r="BF19" s="36">
        <f t="shared" si="25"/>
        <v>0</v>
      </c>
      <c r="BH19" s="62">
        <f t="shared" si="22"/>
        <v>0</v>
      </c>
      <c r="BI19" s="14"/>
    </row>
    <row r="20" ht="15" spans="1:61">
      <c r="A20" s="43" t="s">
        <v>12505</v>
      </c>
      <c r="B20" s="34">
        <f t="shared" si="0"/>
        <v>0</v>
      </c>
      <c r="C20" s="41" t="s">
        <v>12506</v>
      </c>
      <c r="D20" s="105">
        <f t="shared" si="1"/>
        <v>0</v>
      </c>
      <c r="E20" s="36">
        <f t="shared" si="2"/>
        <v>0</v>
      </c>
      <c r="F20" s="9">
        <f t="shared" si="3"/>
        <v>0</v>
      </c>
      <c r="G20" s="115">
        <f t="shared" si="4"/>
        <v>0</v>
      </c>
      <c r="H20" s="50">
        <f t="shared" si="5"/>
        <v>0</v>
      </c>
      <c r="I20" s="50">
        <f t="shared" si="6"/>
        <v>0</v>
      </c>
      <c r="J20" s="50">
        <f t="shared" si="7"/>
        <v>0</v>
      </c>
      <c r="K20" s="42">
        <v>0</v>
      </c>
      <c r="L20" s="36">
        <f t="shared" si="8"/>
        <v>0</v>
      </c>
      <c r="M20" s="36">
        <f t="shared" si="8"/>
        <v>0</v>
      </c>
      <c r="N20" s="42">
        <v>0</v>
      </c>
      <c r="O20" s="36">
        <f t="shared" si="9"/>
        <v>0</v>
      </c>
      <c r="P20" s="36">
        <f t="shared" si="9"/>
        <v>0</v>
      </c>
      <c r="Q20" s="36">
        <f t="shared" si="9"/>
        <v>0</v>
      </c>
      <c r="R20" s="105">
        <f t="shared" si="10"/>
        <v>0</v>
      </c>
      <c r="S20" s="36">
        <f t="shared" si="19"/>
        <v>0</v>
      </c>
      <c r="T20" s="31">
        <f t="shared" si="11"/>
        <v>0</v>
      </c>
      <c r="U20" s="31">
        <f t="shared" si="12"/>
        <v>0</v>
      </c>
      <c r="V20" s="42">
        <v>0</v>
      </c>
      <c r="W20" s="42">
        <v>0</v>
      </c>
      <c r="X20" s="42">
        <v>0</v>
      </c>
      <c r="Y20" s="50">
        <f t="shared" si="13"/>
        <v>0</v>
      </c>
      <c r="Z20" s="36">
        <f t="shared" si="14"/>
        <v>0</v>
      </c>
      <c r="AA20" s="36">
        <f t="shared" si="20"/>
        <v>0</v>
      </c>
      <c r="AB20" s="42">
        <v>0</v>
      </c>
      <c r="AC20" s="36">
        <f t="shared" si="21"/>
        <v>0</v>
      </c>
      <c r="AD20" s="36">
        <f t="shared" si="15"/>
        <v>0</v>
      </c>
      <c r="AE20" s="36">
        <f t="shared" si="15"/>
        <v>0</v>
      </c>
      <c r="AF20" s="36">
        <f t="shared" si="15"/>
        <v>0</v>
      </c>
      <c r="AH20" s="36">
        <f t="shared" si="23"/>
        <v>0</v>
      </c>
      <c r="AI20" s="36">
        <f t="shared" si="23"/>
        <v>0</v>
      </c>
      <c r="AJ20" s="36">
        <f t="shared" si="23"/>
        <v>0</v>
      </c>
      <c r="AK20" s="36">
        <f t="shared" si="23"/>
        <v>0</v>
      </c>
      <c r="AL20" s="36">
        <f t="shared" si="23"/>
        <v>0</v>
      </c>
      <c r="AM20" s="36">
        <f t="shared" si="23"/>
        <v>0</v>
      </c>
      <c r="AN20" s="36">
        <f t="shared" si="23"/>
        <v>0</v>
      </c>
      <c r="AO20" s="36">
        <f t="shared" si="23"/>
        <v>0</v>
      </c>
      <c r="AP20" s="36">
        <f t="shared" si="23"/>
        <v>0</v>
      </c>
      <c r="AQ20" s="36">
        <f t="shared" si="23"/>
        <v>0</v>
      </c>
      <c r="AR20" s="36">
        <f t="shared" si="24"/>
        <v>0</v>
      </c>
      <c r="AS20" s="36">
        <f t="shared" si="24"/>
        <v>0</v>
      </c>
      <c r="AT20" s="36">
        <f t="shared" si="24"/>
        <v>0</v>
      </c>
      <c r="AU20" s="36">
        <f t="shared" si="24"/>
        <v>0</v>
      </c>
      <c r="AV20" s="36">
        <f t="shared" si="24"/>
        <v>0</v>
      </c>
      <c r="AW20" s="36">
        <f t="shared" si="24"/>
        <v>0</v>
      </c>
      <c r="AX20" s="36">
        <f t="shared" si="24"/>
        <v>0</v>
      </c>
      <c r="AY20" s="36">
        <f t="shared" si="24"/>
        <v>0</v>
      </c>
      <c r="BA20" s="36">
        <f t="shared" si="25"/>
        <v>0</v>
      </c>
      <c r="BB20" s="36">
        <f t="shared" si="25"/>
        <v>0</v>
      </c>
      <c r="BC20" s="36">
        <f t="shared" si="25"/>
        <v>0</v>
      </c>
      <c r="BD20" s="36">
        <f t="shared" si="25"/>
        <v>0</v>
      </c>
      <c r="BE20" s="36">
        <f t="shared" si="25"/>
        <v>0</v>
      </c>
      <c r="BF20" s="36">
        <f t="shared" si="25"/>
        <v>0</v>
      </c>
      <c r="BH20" s="62">
        <f t="shared" si="22"/>
        <v>0</v>
      </c>
      <c r="BI20" s="59"/>
    </row>
    <row r="21" ht="15" spans="1:61">
      <c r="A21" s="43" t="s">
        <v>12507</v>
      </c>
      <c r="B21" s="34">
        <f t="shared" si="0"/>
        <v>0</v>
      </c>
      <c r="C21" s="41" t="s">
        <v>12508</v>
      </c>
      <c r="D21" s="105">
        <f t="shared" si="1"/>
        <v>0</v>
      </c>
      <c r="E21" s="36">
        <f t="shared" si="2"/>
        <v>0</v>
      </c>
      <c r="F21" s="9">
        <f t="shared" si="3"/>
        <v>0</v>
      </c>
      <c r="G21" s="115">
        <f t="shared" si="4"/>
        <v>0</v>
      </c>
      <c r="H21" s="50">
        <f t="shared" si="5"/>
        <v>0</v>
      </c>
      <c r="I21" s="50">
        <f t="shared" si="6"/>
        <v>0</v>
      </c>
      <c r="J21" s="50">
        <f t="shared" si="7"/>
        <v>0</v>
      </c>
      <c r="K21" s="42">
        <v>0</v>
      </c>
      <c r="L21" s="36">
        <f t="shared" si="8"/>
        <v>0</v>
      </c>
      <c r="M21" s="36">
        <f t="shared" si="8"/>
        <v>0</v>
      </c>
      <c r="N21" s="42">
        <v>0</v>
      </c>
      <c r="O21" s="36">
        <f t="shared" si="9"/>
        <v>0</v>
      </c>
      <c r="P21" s="36">
        <f t="shared" si="9"/>
        <v>0</v>
      </c>
      <c r="Q21" s="36">
        <f t="shared" si="9"/>
        <v>0</v>
      </c>
      <c r="R21" s="105">
        <f t="shared" si="10"/>
        <v>0</v>
      </c>
      <c r="S21" s="36">
        <f t="shared" si="19"/>
        <v>0</v>
      </c>
      <c r="T21" s="31">
        <f t="shared" si="11"/>
        <v>0</v>
      </c>
      <c r="U21" s="31">
        <f t="shared" si="12"/>
        <v>0</v>
      </c>
      <c r="V21" s="42">
        <v>0</v>
      </c>
      <c r="W21" s="42">
        <v>0</v>
      </c>
      <c r="X21" s="42">
        <v>0</v>
      </c>
      <c r="Y21" s="50">
        <f t="shared" si="13"/>
        <v>0</v>
      </c>
      <c r="Z21" s="36">
        <f t="shared" si="14"/>
        <v>0</v>
      </c>
      <c r="AA21" s="36">
        <f t="shared" si="20"/>
        <v>0</v>
      </c>
      <c r="AB21" s="42">
        <v>0</v>
      </c>
      <c r="AC21" s="36">
        <f t="shared" si="21"/>
        <v>0</v>
      </c>
      <c r="AD21" s="36">
        <f t="shared" si="15"/>
        <v>0</v>
      </c>
      <c r="AE21" s="36">
        <f t="shared" si="15"/>
        <v>0</v>
      </c>
      <c r="AF21" s="36">
        <f t="shared" si="15"/>
        <v>0</v>
      </c>
      <c r="AH21" s="36">
        <f t="shared" si="23"/>
        <v>0</v>
      </c>
      <c r="AI21" s="36">
        <f t="shared" si="23"/>
        <v>0</v>
      </c>
      <c r="AJ21" s="36">
        <f t="shared" si="23"/>
        <v>0</v>
      </c>
      <c r="AK21" s="36">
        <f t="shared" si="23"/>
        <v>0</v>
      </c>
      <c r="AL21" s="36">
        <f t="shared" si="23"/>
        <v>0</v>
      </c>
      <c r="AM21" s="36">
        <f t="shared" si="23"/>
        <v>0</v>
      </c>
      <c r="AN21" s="36">
        <f t="shared" si="23"/>
        <v>0</v>
      </c>
      <c r="AO21" s="36">
        <f t="shared" si="23"/>
        <v>0</v>
      </c>
      <c r="AP21" s="36">
        <f t="shared" si="23"/>
        <v>0</v>
      </c>
      <c r="AQ21" s="36">
        <f t="shared" si="23"/>
        <v>0</v>
      </c>
      <c r="AR21" s="36">
        <f t="shared" si="24"/>
        <v>0</v>
      </c>
      <c r="AS21" s="36">
        <f t="shared" si="24"/>
        <v>0</v>
      </c>
      <c r="AT21" s="36">
        <f t="shared" si="24"/>
        <v>0</v>
      </c>
      <c r="AU21" s="36">
        <f t="shared" si="24"/>
        <v>0</v>
      </c>
      <c r="AV21" s="36">
        <f t="shared" si="24"/>
        <v>0</v>
      </c>
      <c r="AW21" s="36">
        <f t="shared" si="24"/>
        <v>0</v>
      </c>
      <c r="AX21" s="36">
        <f t="shared" si="24"/>
        <v>0</v>
      </c>
      <c r="AY21" s="36">
        <f t="shared" si="24"/>
        <v>0</v>
      </c>
      <c r="BA21" s="36">
        <f t="shared" si="25"/>
        <v>0</v>
      </c>
      <c r="BB21" s="36">
        <f t="shared" si="25"/>
        <v>0</v>
      </c>
      <c r="BC21" s="36">
        <f t="shared" si="25"/>
        <v>0</v>
      </c>
      <c r="BD21" s="36">
        <f t="shared" si="25"/>
        <v>0</v>
      </c>
      <c r="BE21" s="36">
        <f t="shared" si="25"/>
        <v>0</v>
      </c>
      <c r="BF21" s="36">
        <f t="shared" si="25"/>
        <v>0</v>
      </c>
      <c r="BH21" s="62">
        <f t="shared" si="22"/>
        <v>0</v>
      </c>
      <c r="BI21" s="59"/>
    </row>
    <row r="22" ht="15" spans="1:61">
      <c r="A22" s="43" t="s">
        <v>12509</v>
      </c>
      <c r="B22" s="34">
        <f t="shared" si="0"/>
        <v>0</v>
      </c>
      <c r="C22" s="41" t="s">
        <v>12510</v>
      </c>
      <c r="D22" s="105">
        <f t="shared" si="1"/>
        <v>0</v>
      </c>
      <c r="E22" s="36">
        <f t="shared" si="2"/>
        <v>0</v>
      </c>
      <c r="F22" s="9">
        <f t="shared" si="3"/>
        <v>0</v>
      </c>
      <c r="G22" s="115">
        <f t="shared" si="4"/>
        <v>0</v>
      </c>
      <c r="H22" s="50">
        <f t="shared" si="5"/>
        <v>0</v>
      </c>
      <c r="I22" s="50">
        <f t="shared" si="6"/>
        <v>0</v>
      </c>
      <c r="J22" s="50">
        <f t="shared" si="7"/>
        <v>0</v>
      </c>
      <c r="K22" s="42">
        <v>0</v>
      </c>
      <c r="L22" s="36">
        <f t="shared" si="8"/>
        <v>0</v>
      </c>
      <c r="M22" s="36">
        <f t="shared" si="8"/>
        <v>0</v>
      </c>
      <c r="N22" s="42">
        <v>0</v>
      </c>
      <c r="O22" s="36">
        <f t="shared" si="9"/>
        <v>0</v>
      </c>
      <c r="P22" s="36">
        <f t="shared" si="9"/>
        <v>0</v>
      </c>
      <c r="Q22" s="36">
        <f t="shared" si="9"/>
        <v>0</v>
      </c>
      <c r="R22" s="105">
        <f t="shared" si="10"/>
        <v>0</v>
      </c>
      <c r="S22" s="36">
        <f t="shared" si="19"/>
        <v>0</v>
      </c>
      <c r="T22" s="31">
        <f t="shared" si="11"/>
        <v>0</v>
      </c>
      <c r="U22" s="31">
        <f t="shared" si="12"/>
        <v>0</v>
      </c>
      <c r="V22" s="42">
        <v>0</v>
      </c>
      <c r="W22" s="42">
        <v>0</v>
      </c>
      <c r="X22" s="42">
        <v>0</v>
      </c>
      <c r="Y22" s="50">
        <f t="shared" si="13"/>
        <v>0</v>
      </c>
      <c r="Z22" s="36">
        <f t="shared" si="14"/>
        <v>0</v>
      </c>
      <c r="AA22" s="36">
        <f t="shared" si="20"/>
        <v>0</v>
      </c>
      <c r="AB22" s="42">
        <v>0</v>
      </c>
      <c r="AC22" s="36">
        <f t="shared" si="21"/>
        <v>0</v>
      </c>
      <c r="AD22" s="36">
        <f t="shared" si="15"/>
        <v>0</v>
      </c>
      <c r="AE22" s="36">
        <f t="shared" si="15"/>
        <v>0</v>
      </c>
      <c r="AF22" s="36">
        <f t="shared" si="15"/>
        <v>0</v>
      </c>
      <c r="AH22" s="36">
        <f t="shared" si="23"/>
        <v>0</v>
      </c>
      <c r="AI22" s="36">
        <f t="shared" si="23"/>
        <v>0</v>
      </c>
      <c r="AJ22" s="36">
        <f t="shared" si="23"/>
        <v>0</v>
      </c>
      <c r="AK22" s="36">
        <f t="shared" si="23"/>
        <v>0</v>
      </c>
      <c r="AL22" s="36">
        <f t="shared" si="23"/>
        <v>0</v>
      </c>
      <c r="AM22" s="36">
        <f t="shared" si="23"/>
        <v>0</v>
      </c>
      <c r="AN22" s="36">
        <f t="shared" si="23"/>
        <v>0</v>
      </c>
      <c r="AO22" s="36">
        <f t="shared" si="23"/>
        <v>0</v>
      </c>
      <c r="AP22" s="36">
        <f t="shared" si="23"/>
        <v>0</v>
      </c>
      <c r="AQ22" s="36">
        <f t="shared" si="23"/>
        <v>0</v>
      </c>
      <c r="AR22" s="36">
        <f t="shared" si="24"/>
        <v>0</v>
      </c>
      <c r="AS22" s="36">
        <f t="shared" si="24"/>
        <v>0</v>
      </c>
      <c r="AT22" s="36">
        <f t="shared" si="24"/>
        <v>0</v>
      </c>
      <c r="AU22" s="36">
        <f t="shared" si="24"/>
        <v>0</v>
      </c>
      <c r="AV22" s="36">
        <f t="shared" si="24"/>
        <v>0</v>
      </c>
      <c r="AW22" s="36">
        <f t="shared" si="24"/>
        <v>0</v>
      </c>
      <c r="AX22" s="36">
        <f t="shared" si="24"/>
        <v>0</v>
      </c>
      <c r="AY22" s="36">
        <f t="shared" si="24"/>
        <v>0</v>
      </c>
      <c r="BA22" s="36">
        <f t="shared" si="25"/>
        <v>0</v>
      </c>
      <c r="BB22" s="36">
        <f t="shared" si="25"/>
        <v>0</v>
      </c>
      <c r="BC22" s="36">
        <f t="shared" si="25"/>
        <v>0</v>
      </c>
      <c r="BD22" s="36">
        <f t="shared" si="25"/>
        <v>0</v>
      </c>
      <c r="BE22" s="36">
        <f t="shared" si="25"/>
        <v>0</v>
      </c>
      <c r="BF22" s="36">
        <f t="shared" si="25"/>
        <v>0</v>
      </c>
      <c r="BH22" s="62">
        <f t="shared" si="22"/>
        <v>0</v>
      </c>
      <c r="BI22" s="14"/>
    </row>
    <row r="23" ht="15" spans="1:61">
      <c r="A23" s="43" t="s">
        <v>12511</v>
      </c>
      <c r="B23" s="34">
        <f t="shared" si="0"/>
        <v>0</v>
      </c>
      <c r="C23" s="41" t="s">
        <v>12512</v>
      </c>
      <c r="D23" s="105">
        <f t="shared" si="1"/>
        <v>0</v>
      </c>
      <c r="E23" s="36">
        <f t="shared" si="2"/>
        <v>0</v>
      </c>
      <c r="F23" s="9">
        <f t="shared" si="3"/>
        <v>0</v>
      </c>
      <c r="G23" s="115">
        <f t="shared" si="4"/>
        <v>0</v>
      </c>
      <c r="H23" s="50">
        <f t="shared" si="5"/>
        <v>0</v>
      </c>
      <c r="I23" s="50">
        <f t="shared" si="6"/>
        <v>0</v>
      </c>
      <c r="J23" s="50">
        <f t="shared" si="7"/>
        <v>0</v>
      </c>
      <c r="K23" s="42">
        <v>0</v>
      </c>
      <c r="L23" s="36">
        <f t="shared" si="8"/>
        <v>0</v>
      </c>
      <c r="M23" s="36">
        <f t="shared" si="8"/>
        <v>0</v>
      </c>
      <c r="N23" s="42">
        <v>0</v>
      </c>
      <c r="O23" s="36">
        <f t="shared" si="9"/>
        <v>0</v>
      </c>
      <c r="P23" s="36">
        <f t="shared" si="9"/>
        <v>0</v>
      </c>
      <c r="Q23" s="36">
        <f t="shared" si="9"/>
        <v>0</v>
      </c>
      <c r="R23" s="105">
        <f t="shared" si="10"/>
        <v>0</v>
      </c>
      <c r="S23" s="36">
        <f t="shared" si="19"/>
        <v>0</v>
      </c>
      <c r="T23" s="31">
        <f t="shared" si="11"/>
        <v>0</v>
      </c>
      <c r="U23" s="31">
        <f t="shared" si="12"/>
        <v>0</v>
      </c>
      <c r="V23" s="42">
        <v>0</v>
      </c>
      <c r="W23" s="42">
        <v>0</v>
      </c>
      <c r="X23" s="42">
        <v>0</v>
      </c>
      <c r="Y23" s="50">
        <f t="shared" si="13"/>
        <v>0</v>
      </c>
      <c r="Z23" s="36">
        <f t="shared" si="14"/>
        <v>0</v>
      </c>
      <c r="AA23" s="36">
        <f t="shared" si="20"/>
        <v>0</v>
      </c>
      <c r="AB23" s="42">
        <v>0</v>
      </c>
      <c r="AC23" s="36">
        <f t="shared" si="21"/>
        <v>0</v>
      </c>
      <c r="AD23" s="36">
        <f t="shared" si="15"/>
        <v>0</v>
      </c>
      <c r="AE23" s="36">
        <f t="shared" si="15"/>
        <v>0</v>
      </c>
      <c r="AF23" s="36">
        <f t="shared" si="15"/>
        <v>0</v>
      </c>
      <c r="AH23" s="36">
        <f t="shared" si="23"/>
        <v>0</v>
      </c>
      <c r="AI23" s="36">
        <f t="shared" si="23"/>
        <v>0</v>
      </c>
      <c r="AJ23" s="36">
        <f t="shared" si="23"/>
        <v>0</v>
      </c>
      <c r="AK23" s="36">
        <f t="shared" si="23"/>
        <v>0</v>
      </c>
      <c r="AL23" s="36">
        <f t="shared" si="23"/>
        <v>0</v>
      </c>
      <c r="AM23" s="36">
        <f t="shared" si="23"/>
        <v>0</v>
      </c>
      <c r="AN23" s="36">
        <f t="shared" si="23"/>
        <v>0</v>
      </c>
      <c r="AO23" s="36">
        <f t="shared" si="23"/>
        <v>0</v>
      </c>
      <c r="AP23" s="36">
        <f t="shared" si="23"/>
        <v>0</v>
      </c>
      <c r="AQ23" s="36">
        <f t="shared" si="23"/>
        <v>0</v>
      </c>
      <c r="AR23" s="36">
        <f t="shared" si="24"/>
        <v>0</v>
      </c>
      <c r="AS23" s="36">
        <f t="shared" si="24"/>
        <v>0</v>
      </c>
      <c r="AT23" s="36">
        <f t="shared" si="24"/>
        <v>0</v>
      </c>
      <c r="AU23" s="36">
        <f t="shared" si="24"/>
        <v>0</v>
      </c>
      <c r="AV23" s="36">
        <f t="shared" si="24"/>
        <v>0</v>
      </c>
      <c r="AW23" s="36">
        <f t="shared" si="24"/>
        <v>0</v>
      </c>
      <c r="AX23" s="36">
        <f t="shared" si="24"/>
        <v>0</v>
      </c>
      <c r="AY23" s="36">
        <f t="shared" si="24"/>
        <v>0</v>
      </c>
      <c r="BA23" s="36">
        <f t="shared" si="25"/>
        <v>0</v>
      </c>
      <c r="BB23" s="36">
        <f t="shared" si="25"/>
        <v>0</v>
      </c>
      <c r="BC23" s="36">
        <f t="shared" si="25"/>
        <v>0</v>
      </c>
      <c r="BD23" s="36">
        <f t="shared" si="25"/>
        <v>0</v>
      </c>
      <c r="BE23" s="36">
        <f t="shared" si="25"/>
        <v>0</v>
      </c>
      <c r="BF23" s="36">
        <f t="shared" si="25"/>
        <v>0</v>
      </c>
      <c r="BH23" s="62">
        <f t="shared" si="22"/>
        <v>0</v>
      </c>
      <c r="BI23" s="14"/>
    </row>
    <row r="24" ht="15" spans="1:61">
      <c r="A24" s="43" t="s">
        <v>12513</v>
      </c>
      <c r="B24" s="34">
        <f t="shared" si="0"/>
        <v>0</v>
      </c>
      <c r="C24" s="41" t="s">
        <v>12514</v>
      </c>
      <c r="D24" s="105">
        <f t="shared" si="1"/>
        <v>0</v>
      </c>
      <c r="E24" s="36">
        <f t="shared" si="2"/>
        <v>0</v>
      </c>
      <c r="F24" s="9">
        <f t="shared" si="3"/>
        <v>0</v>
      </c>
      <c r="G24" s="115">
        <f t="shared" si="4"/>
        <v>0</v>
      </c>
      <c r="H24" s="50">
        <f t="shared" si="5"/>
        <v>0</v>
      </c>
      <c r="I24" s="50">
        <f t="shared" si="6"/>
        <v>0</v>
      </c>
      <c r="J24" s="50">
        <f t="shared" si="7"/>
        <v>0</v>
      </c>
      <c r="K24" s="42">
        <v>0</v>
      </c>
      <c r="L24" s="36">
        <f t="shared" si="8"/>
        <v>0</v>
      </c>
      <c r="M24" s="36">
        <f t="shared" si="8"/>
        <v>0</v>
      </c>
      <c r="N24" s="42">
        <v>0</v>
      </c>
      <c r="O24" s="36">
        <f t="shared" si="9"/>
        <v>0</v>
      </c>
      <c r="P24" s="36">
        <f t="shared" si="9"/>
        <v>0</v>
      </c>
      <c r="Q24" s="36">
        <f t="shared" si="9"/>
        <v>0</v>
      </c>
      <c r="R24" s="105">
        <f t="shared" si="10"/>
        <v>0</v>
      </c>
      <c r="S24" s="36">
        <f t="shared" si="19"/>
        <v>0</v>
      </c>
      <c r="T24" s="31">
        <f t="shared" si="11"/>
        <v>0</v>
      </c>
      <c r="U24" s="31">
        <f t="shared" si="12"/>
        <v>0</v>
      </c>
      <c r="V24" s="42">
        <v>0</v>
      </c>
      <c r="W24" s="42">
        <v>0</v>
      </c>
      <c r="X24" s="42">
        <v>0</v>
      </c>
      <c r="Y24" s="50">
        <f t="shared" si="13"/>
        <v>0</v>
      </c>
      <c r="Z24" s="36">
        <f t="shared" si="14"/>
        <v>0</v>
      </c>
      <c r="AA24" s="36">
        <f t="shared" si="20"/>
        <v>0</v>
      </c>
      <c r="AB24" s="42">
        <v>0</v>
      </c>
      <c r="AC24" s="36">
        <f t="shared" si="21"/>
        <v>0</v>
      </c>
      <c r="AD24" s="36">
        <f t="shared" si="15"/>
        <v>0</v>
      </c>
      <c r="AE24" s="36">
        <f t="shared" si="15"/>
        <v>0</v>
      </c>
      <c r="AF24" s="36">
        <f t="shared" si="15"/>
        <v>0</v>
      </c>
      <c r="AH24" s="36">
        <f t="shared" si="23"/>
        <v>0</v>
      </c>
      <c r="AI24" s="36">
        <f t="shared" si="23"/>
        <v>0</v>
      </c>
      <c r="AJ24" s="36">
        <f t="shared" si="23"/>
        <v>0</v>
      </c>
      <c r="AK24" s="36">
        <f t="shared" si="23"/>
        <v>0</v>
      </c>
      <c r="AL24" s="36">
        <f t="shared" si="23"/>
        <v>0</v>
      </c>
      <c r="AM24" s="36">
        <f t="shared" si="23"/>
        <v>0</v>
      </c>
      <c r="AN24" s="36">
        <f t="shared" si="23"/>
        <v>0</v>
      </c>
      <c r="AO24" s="36">
        <f t="shared" si="23"/>
        <v>0</v>
      </c>
      <c r="AP24" s="36">
        <f t="shared" si="23"/>
        <v>0</v>
      </c>
      <c r="AQ24" s="36">
        <f t="shared" si="23"/>
        <v>0</v>
      </c>
      <c r="AR24" s="36">
        <f t="shared" si="24"/>
        <v>0</v>
      </c>
      <c r="AS24" s="36">
        <f t="shared" si="24"/>
        <v>0</v>
      </c>
      <c r="AT24" s="36">
        <f t="shared" si="24"/>
        <v>0</v>
      </c>
      <c r="AU24" s="36">
        <f t="shared" si="24"/>
        <v>0</v>
      </c>
      <c r="AV24" s="36">
        <f t="shared" si="24"/>
        <v>0</v>
      </c>
      <c r="AW24" s="36">
        <f t="shared" si="24"/>
        <v>0</v>
      </c>
      <c r="AX24" s="36">
        <f t="shared" si="24"/>
        <v>0</v>
      </c>
      <c r="AY24" s="36">
        <f t="shared" si="24"/>
        <v>0</v>
      </c>
      <c r="BA24" s="36">
        <f t="shared" si="25"/>
        <v>0</v>
      </c>
      <c r="BB24" s="36">
        <f t="shared" si="25"/>
        <v>0</v>
      </c>
      <c r="BC24" s="36">
        <f t="shared" si="25"/>
        <v>0</v>
      </c>
      <c r="BD24" s="36">
        <f t="shared" si="25"/>
        <v>0</v>
      </c>
      <c r="BE24" s="36">
        <f t="shared" si="25"/>
        <v>0</v>
      </c>
      <c r="BF24" s="36">
        <f t="shared" si="25"/>
        <v>0</v>
      </c>
      <c r="BH24" s="62">
        <f t="shared" si="22"/>
        <v>0</v>
      </c>
      <c r="BI24" s="59"/>
    </row>
    <row r="25" ht="15" spans="1:61">
      <c r="A25" s="43" t="s">
        <v>12515</v>
      </c>
      <c r="B25" s="34">
        <f t="shared" si="0"/>
        <v>0</v>
      </c>
      <c r="C25" s="41" t="s">
        <v>12516</v>
      </c>
      <c r="D25" s="105">
        <f t="shared" si="1"/>
        <v>0</v>
      </c>
      <c r="E25" s="36">
        <f t="shared" si="2"/>
        <v>0</v>
      </c>
      <c r="F25" s="9">
        <f t="shared" si="3"/>
        <v>0</v>
      </c>
      <c r="G25" s="115">
        <f t="shared" si="4"/>
        <v>0</v>
      </c>
      <c r="H25" s="50">
        <f t="shared" si="5"/>
        <v>0</v>
      </c>
      <c r="I25" s="50">
        <f t="shared" si="6"/>
        <v>0</v>
      </c>
      <c r="J25" s="50">
        <f t="shared" si="7"/>
        <v>0</v>
      </c>
      <c r="K25" s="42">
        <v>0</v>
      </c>
      <c r="L25" s="36">
        <f t="shared" si="8"/>
        <v>0</v>
      </c>
      <c r="M25" s="36">
        <f t="shared" si="8"/>
        <v>0</v>
      </c>
      <c r="N25" s="42">
        <v>0</v>
      </c>
      <c r="O25" s="36">
        <f t="shared" si="9"/>
        <v>0</v>
      </c>
      <c r="P25" s="36">
        <f t="shared" si="9"/>
        <v>0</v>
      </c>
      <c r="Q25" s="36">
        <f t="shared" si="9"/>
        <v>0</v>
      </c>
      <c r="R25" s="105">
        <f t="shared" si="10"/>
        <v>0</v>
      </c>
      <c r="S25" s="36">
        <f t="shared" si="19"/>
        <v>0</v>
      </c>
      <c r="T25" s="31">
        <f t="shared" si="11"/>
        <v>0</v>
      </c>
      <c r="U25" s="31">
        <f t="shared" si="12"/>
        <v>0</v>
      </c>
      <c r="V25" s="42">
        <v>0</v>
      </c>
      <c r="W25" s="42">
        <v>0</v>
      </c>
      <c r="X25" s="42">
        <v>0</v>
      </c>
      <c r="Y25" s="50">
        <f t="shared" si="13"/>
        <v>0</v>
      </c>
      <c r="Z25" s="36">
        <f t="shared" si="14"/>
        <v>0</v>
      </c>
      <c r="AA25" s="36">
        <f t="shared" si="20"/>
        <v>0</v>
      </c>
      <c r="AB25" s="42">
        <v>0</v>
      </c>
      <c r="AC25" s="36">
        <f t="shared" si="21"/>
        <v>0</v>
      </c>
      <c r="AD25" s="36">
        <f t="shared" si="15"/>
        <v>0</v>
      </c>
      <c r="AE25" s="36">
        <f t="shared" si="15"/>
        <v>0</v>
      </c>
      <c r="AF25" s="36">
        <f t="shared" si="15"/>
        <v>0</v>
      </c>
      <c r="AH25" s="36">
        <f t="shared" si="23"/>
        <v>0</v>
      </c>
      <c r="AI25" s="36">
        <f t="shared" si="23"/>
        <v>0</v>
      </c>
      <c r="AJ25" s="36">
        <f t="shared" si="23"/>
        <v>0</v>
      </c>
      <c r="AK25" s="36">
        <f t="shared" si="23"/>
        <v>0</v>
      </c>
      <c r="AL25" s="36">
        <f t="shared" si="23"/>
        <v>0</v>
      </c>
      <c r="AM25" s="36">
        <f t="shared" si="23"/>
        <v>0</v>
      </c>
      <c r="AN25" s="36">
        <f t="shared" si="23"/>
        <v>0</v>
      </c>
      <c r="AO25" s="36">
        <f t="shared" si="23"/>
        <v>0</v>
      </c>
      <c r="AP25" s="36">
        <f t="shared" si="23"/>
        <v>0</v>
      </c>
      <c r="AQ25" s="36">
        <f t="shared" si="23"/>
        <v>0</v>
      </c>
      <c r="AR25" s="36">
        <f t="shared" si="24"/>
        <v>0</v>
      </c>
      <c r="AS25" s="36">
        <f t="shared" si="24"/>
        <v>0</v>
      </c>
      <c r="AT25" s="36">
        <f t="shared" si="24"/>
        <v>0</v>
      </c>
      <c r="AU25" s="36">
        <f t="shared" si="24"/>
        <v>0</v>
      </c>
      <c r="AV25" s="36">
        <f t="shared" si="24"/>
        <v>0</v>
      </c>
      <c r="AW25" s="36">
        <f t="shared" si="24"/>
        <v>0</v>
      </c>
      <c r="AX25" s="36">
        <f t="shared" si="24"/>
        <v>0</v>
      </c>
      <c r="AY25" s="36">
        <f t="shared" si="24"/>
        <v>0</v>
      </c>
      <c r="BA25" s="36">
        <f t="shared" si="25"/>
        <v>0</v>
      </c>
      <c r="BB25" s="36">
        <f t="shared" si="25"/>
        <v>0</v>
      </c>
      <c r="BC25" s="36">
        <f t="shared" si="25"/>
        <v>0</v>
      </c>
      <c r="BD25" s="36">
        <f t="shared" si="25"/>
        <v>0</v>
      </c>
      <c r="BE25" s="36">
        <f t="shared" si="25"/>
        <v>0</v>
      </c>
      <c r="BF25" s="36">
        <f t="shared" si="25"/>
        <v>0</v>
      </c>
      <c r="BH25" s="62">
        <f t="shared" si="22"/>
        <v>0</v>
      </c>
      <c r="BI25" s="59"/>
    </row>
    <row r="26" ht="15" spans="1:61">
      <c r="A26" s="43" t="s">
        <v>12517</v>
      </c>
      <c r="B26" s="34">
        <f t="shared" si="0"/>
        <v>0</v>
      </c>
      <c r="C26" s="41" t="s">
        <v>12518</v>
      </c>
      <c r="D26" s="105">
        <f t="shared" si="1"/>
        <v>0</v>
      </c>
      <c r="E26" s="36">
        <f t="shared" si="2"/>
        <v>0</v>
      </c>
      <c r="F26" s="9">
        <f t="shared" si="3"/>
        <v>0</v>
      </c>
      <c r="G26" s="115">
        <f t="shared" si="4"/>
        <v>0</v>
      </c>
      <c r="H26" s="38">
        <f t="shared" si="5"/>
        <v>0</v>
      </c>
      <c r="I26" s="38">
        <f t="shared" si="6"/>
        <v>0</v>
      </c>
      <c r="J26" s="38">
        <f t="shared" si="7"/>
        <v>0</v>
      </c>
      <c r="K26" s="39">
        <v>0</v>
      </c>
      <c r="L26" s="36">
        <f t="shared" si="8"/>
        <v>0</v>
      </c>
      <c r="M26" s="36">
        <f t="shared" si="8"/>
        <v>0</v>
      </c>
      <c r="N26" s="39">
        <v>0</v>
      </c>
      <c r="O26" s="36">
        <f t="shared" si="9"/>
        <v>0</v>
      </c>
      <c r="P26" s="36">
        <f t="shared" si="9"/>
        <v>0</v>
      </c>
      <c r="Q26" s="36">
        <f t="shared" si="9"/>
        <v>0</v>
      </c>
      <c r="R26" s="105">
        <f t="shared" si="10"/>
        <v>0</v>
      </c>
      <c r="S26" s="36">
        <f t="shared" si="19"/>
        <v>0</v>
      </c>
      <c r="T26" s="31">
        <f t="shared" si="11"/>
        <v>0</v>
      </c>
      <c r="U26" s="31">
        <f t="shared" si="12"/>
        <v>0</v>
      </c>
      <c r="V26" s="39">
        <v>0</v>
      </c>
      <c r="W26" s="39">
        <v>0</v>
      </c>
      <c r="X26" s="39">
        <v>0</v>
      </c>
      <c r="Y26" s="38">
        <f t="shared" si="13"/>
        <v>0</v>
      </c>
      <c r="Z26" s="36">
        <f t="shared" si="14"/>
        <v>0</v>
      </c>
      <c r="AA26" s="36">
        <f t="shared" si="20"/>
        <v>0</v>
      </c>
      <c r="AB26" s="39">
        <v>0</v>
      </c>
      <c r="AC26" s="36">
        <f t="shared" si="21"/>
        <v>0</v>
      </c>
      <c r="AD26" s="36">
        <f t="shared" si="15"/>
        <v>0</v>
      </c>
      <c r="AE26" s="36">
        <f t="shared" si="15"/>
        <v>0</v>
      </c>
      <c r="AF26" s="36">
        <f t="shared" si="15"/>
        <v>0</v>
      </c>
      <c r="AH26" s="36">
        <f t="shared" si="23"/>
        <v>0</v>
      </c>
      <c r="AI26" s="36">
        <f t="shared" si="23"/>
        <v>0</v>
      </c>
      <c r="AJ26" s="36">
        <f t="shared" si="23"/>
        <v>0</v>
      </c>
      <c r="AK26" s="36">
        <f t="shared" si="23"/>
        <v>0</v>
      </c>
      <c r="AL26" s="36">
        <f t="shared" si="23"/>
        <v>0</v>
      </c>
      <c r="AM26" s="36">
        <f t="shared" si="23"/>
        <v>0</v>
      </c>
      <c r="AN26" s="36">
        <f t="shared" si="23"/>
        <v>0</v>
      </c>
      <c r="AO26" s="36">
        <f t="shared" si="23"/>
        <v>0</v>
      </c>
      <c r="AP26" s="36">
        <f t="shared" si="23"/>
        <v>0</v>
      </c>
      <c r="AQ26" s="36">
        <f t="shared" si="23"/>
        <v>0</v>
      </c>
      <c r="AR26" s="36">
        <f t="shared" si="24"/>
        <v>0</v>
      </c>
      <c r="AS26" s="36">
        <f t="shared" si="24"/>
        <v>0</v>
      </c>
      <c r="AT26" s="36">
        <f t="shared" si="24"/>
        <v>0</v>
      </c>
      <c r="AU26" s="36">
        <f t="shared" si="24"/>
        <v>0</v>
      </c>
      <c r="AV26" s="36">
        <f t="shared" si="24"/>
        <v>0</v>
      </c>
      <c r="AW26" s="36">
        <f t="shared" si="24"/>
        <v>0</v>
      </c>
      <c r="AX26" s="36">
        <f t="shared" si="24"/>
        <v>0</v>
      </c>
      <c r="AY26" s="36">
        <f t="shared" si="24"/>
        <v>0</v>
      </c>
      <c r="BA26" s="36">
        <f t="shared" si="25"/>
        <v>0</v>
      </c>
      <c r="BB26" s="36">
        <f t="shared" si="25"/>
        <v>0</v>
      </c>
      <c r="BC26" s="36">
        <f t="shared" si="25"/>
        <v>0</v>
      </c>
      <c r="BD26" s="36">
        <f t="shared" si="25"/>
        <v>0</v>
      </c>
      <c r="BE26" s="36">
        <f t="shared" si="25"/>
        <v>0</v>
      </c>
      <c r="BF26" s="36">
        <f t="shared" si="25"/>
        <v>0</v>
      </c>
      <c r="BH26" s="62">
        <f t="shared" si="22"/>
        <v>0</v>
      </c>
      <c r="BI26" s="14"/>
    </row>
    <row r="27" ht="15" spans="1:61">
      <c r="A27" s="43" t="s">
        <v>12519</v>
      </c>
      <c r="B27" s="34">
        <f t="shared" si="0"/>
        <v>0</v>
      </c>
      <c r="C27" s="41" t="s">
        <v>12520</v>
      </c>
      <c r="D27" s="105">
        <f t="shared" si="1"/>
        <v>0</v>
      </c>
      <c r="E27" s="36">
        <f t="shared" si="2"/>
        <v>0</v>
      </c>
      <c r="F27" s="9">
        <f t="shared" si="3"/>
        <v>0</v>
      </c>
      <c r="G27" s="115">
        <f t="shared" si="4"/>
        <v>0</v>
      </c>
      <c r="H27" s="50">
        <f t="shared" si="5"/>
        <v>0</v>
      </c>
      <c r="I27" s="50">
        <f t="shared" si="6"/>
        <v>0</v>
      </c>
      <c r="J27" s="50">
        <f t="shared" si="7"/>
        <v>0</v>
      </c>
      <c r="K27" s="42">
        <v>0</v>
      </c>
      <c r="L27" s="36">
        <f t="shared" si="8"/>
        <v>0</v>
      </c>
      <c r="M27" s="36">
        <f t="shared" si="8"/>
        <v>0</v>
      </c>
      <c r="N27" s="42">
        <v>0</v>
      </c>
      <c r="O27" s="36">
        <f t="shared" si="9"/>
        <v>0</v>
      </c>
      <c r="P27" s="36">
        <f t="shared" si="9"/>
        <v>0</v>
      </c>
      <c r="Q27" s="36">
        <f t="shared" si="9"/>
        <v>0</v>
      </c>
      <c r="R27" s="105">
        <f t="shared" si="10"/>
        <v>0</v>
      </c>
      <c r="S27" s="36">
        <f t="shared" si="19"/>
        <v>0</v>
      </c>
      <c r="T27" s="31">
        <f t="shared" si="11"/>
        <v>0</v>
      </c>
      <c r="U27" s="31">
        <f t="shared" si="12"/>
        <v>0</v>
      </c>
      <c r="V27" s="42">
        <v>0</v>
      </c>
      <c r="W27" s="42">
        <v>0</v>
      </c>
      <c r="X27" s="42">
        <v>0</v>
      </c>
      <c r="Y27" s="50">
        <f t="shared" si="13"/>
        <v>0</v>
      </c>
      <c r="Z27" s="36">
        <f t="shared" si="14"/>
        <v>0</v>
      </c>
      <c r="AA27" s="36">
        <f t="shared" si="20"/>
        <v>0</v>
      </c>
      <c r="AB27" s="42">
        <v>0</v>
      </c>
      <c r="AC27" s="36">
        <f t="shared" si="21"/>
        <v>0</v>
      </c>
      <c r="AD27" s="36">
        <f t="shared" si="15"/>
        <v>0</v>
      </c>
      <c r="AE27" s="36">
        <f t="shared" si="15"/>
        <v>0</v>
      </c>
      <c r="AF27" s="36">
        <f t="shared" si="15"/>
        <v>0</v>
      </c>
      <c r="AH27" s="36">
        <f t="shared" si="23"/>
        <v>0</v>
      </c>
      <c r="AI27" s="36">
        <f t="shared" si="23"/>
        <v>0</v>
      </c>
      <c r="AJ27" s="36">
        <f t="shared" si="23"/>
        <v>0</v>
      </c>
      <c r="AK27" s="36">
        <f t="shared" si="23"/>
        <v>0</v>
      </c>
      <c r="AL27" s="36">
        <f t="shared" si="23"/>
        <v>0</v>
      </c>
      <c r="AM27" s="36">
        <f t="shared" si="23"/>
        <v>0</v>
      </c>
      <c r="AN27" s="36">
        <f t="shared" si="23"/>
        <v>0</v>
      </c>
      <c r="AO27" s="36">
        <f t="shared" si="23"/>
        <v>0</v>
      </c>
      <c r="AP27" s="36">
        <f t="shared" si="23"/>
        <v>0</v>
      </c>
      <c r="AQ27" s="36">
        <f t="shared" si="23"/>
        <v>0</v>
      </c>
      <c r="AR27" s="36">
        <f t="shared" si="24"/>
        <v>0</v>
      </c>
      <c r="AS27" s="36">
        <f t="shared" si="24"/>
        <v>0</v>
      </c>
      <c r="AT27" s="36">
        <f t="shared" si="24"/>
        <v>0</v>
      </c>
      <c r="AU27" s="36">
        <f t="shared" si="24"/>
        <v>0</v>
      </c>
      <c r="AV27" s="36">
        <f t="shared" si="24"/>
        <v>0</v>
      </c>
      <c r="AW27" s="36">
        <f t="shared" si="24"/>
        <v>0</v>
      </c>
      <c r="AX27" s="36">
        <f t="shared" si="24"/>
        <v>0</v>
      </c>
      <c r="AY27" s="36">
        <f t="shared" si="24"/>
        <v>0</v>
      </c>
      <c r="BA27" s="36">
        <f t="shared" si="25"/>
        <v>0</v>
      </c>
      <c r="BB27" s="36">
        <f t="shared" si="25"/>
        <v>0</v>
      </c>
      <c r="BC27" s="36">
        <f t="shared" si="25"/>
        <v>0</v>
      </c>
      <c r="BD27" s="36">
        <f t="shared" si="25"/>
        <v>0</v>
      </c>
      <c r="BE27" s="36">
        <f t="shared" si="25"/>
        <v>0</v>
      </c>
      <c r="BF27" s="36">
        <f t="shared" si="25"/>
        <v>0</v>
      </c>
      <c r="BH27" s="62">
        <f t="shared" si="22"/>
        <v>0</v>
      </c>
      <c r="BI27" s="14"/>
    </row>
    <row r="28" ht="15" spans="1:61">
      <c r="A28" s="43" t="s">
        <v>12521</v>
      </c>
      <c r="B28" s="34">
        <f t="shared" si="0"/>
        <v>0</v>
      </c>
      <c r="C28" s="41" t="s">
        <v>12522</v>
      </c>
      <c r="D28" s="105">
        <f t="shared" si="1"/>
        <v>0</v>
      </c>
      <c r="E28" s="36">
        <f t="shared" si="2"/>
        <v>0</v>
      </c>
      <c r="F28" s="9">
        <f t="shared" si="3"/>
        <v>0</v>
      </c>
      <c r="G28" s="115">
        <f t="shared" si="4"/>
        <v>0</v>
      </c>
      <c r="H28" s="50">
        <f t="shared" si="5"/>
        <v>0</v>
      </c>
      <c r="I28" s="50">
        <f t="shared" si="6"/>
        <v>0</v>
      </c>
      <c r="J28" s="50">
        <f t="shared" si="7"/>
        <v>0</v>
      </c>
      <c r="K28" s="42">
        <v>0</v>
      </c>
      <c r="L28" s="36">
        <f t="shared" ref="L28:M47" si="26">SUMPRODUCT(L$374:L$599*(LEFT($A$374:$A$599,LEN($A28))=$A28))</f>
        <v>0</v>
      </c>
      <c r="M28" s="36">
        <f t="shared" si="26"/>
        <v>0</v>
      </c>
      <c r="N28" s="42">
        <v>0</v>
      </c>
      <c r="O28" s="36">
        <f t="shared" ref="O28:Q47" si="27">SUMPRODUCT(O$374:O$599*(LEFT($A$374:$A$599,LEN($A28))=$A28))</f>
        <v>0</v>
      </c>
      <c r="P28" s="36">
        <f t="shared" si="27"/>
        <v>0</v>
      </c>
      <c r="Q28" s="36">
        <f t="shared" si="27"/>
        <v>0</v>
      </c>
      <c r="R28" s="105">
        <f t="shared" si="10"/>
        <v>0</v>
      </c>
      <c r="S28" s="36">
        <f t="shared" si="19"/>
        <v>0</v>
      </c>
      <c r="T28" s="31">
        <f t="shared" si="11"/>
        <v>0</v>
      </c>
      <c r="U28" s="31">
        <f t="shared" si="12"/>
        <v>0</v>
      </c>
      <c r="V28" s="42">
        <v>0</v>
      </c>
      <c r="W28" s="42">
        <v>0</v>
      </c>
      <c r="X28" s="42">
        <v>0</v>
      </c>
      <c r="Y28" s="50">
        <f t="shared" si="13"/>
        <v>0</v>
      </c>
      <c r="Z28" s="36">
        <f t="shared" si="14"/>
        <v>0</v>
      </c>
      <c r="AA28" s="36">
        <f t="shared" si="20"/>
        <v>0</v>
      </c>
      <c r="AB28" s="42">
        <v>0</v>
      </c>
      <c r="AC28" s="36">
        <f t="shared" si="21"/>
        <v>0</v>
      </c>
      <c r="AD28" s="36">
        <f t="shared" ref="AD28:AF47" si="28">SUMPRODUCT(AD$374:AD$599*(LEFT($A$374:$A$599,LEN($A28))=$A28))</f>
        <v>0</v>
      </c>
      <c r="AE28" s="36">
        <f t="shared" si="28"/>
        <v>0</v>
      </c>
      <c r="AF28" s="36">
        <f t="shared" si="28"/>
        <v>0</v>
      </c>
      <c r="AH28" s="36">
        <f t="shared" ref="AH28:AQ37" si="29">SUMPRODUCT(AH$374:AH$599*(LEFT($A$374:$A$599,LEN($A28))=$A28))</f>
        <v>0</v>
      </c>
      <c r="AI28" s="36">
        <f t="shared" si="29"/>
        <v>0</v>
      </c>
      <c r="AJ28" s="36">
        <f t="shared" si="29"/>
        <v>0</v>
      </c>
      <c r="AK28" s="36">
        <f t="shared" si="29"/>
        <v>0</v>
      </c>
      <c r="AL28" s="36">
        <f t="shared" si="29"/>
        <v>0</v>
      </c>
      <c r="AM28" s="36">
        <f t="shared" si="29"/>
        <v>0</v>
      </c>
      <c r="AN28" s="36">
        <f t="shared" si="29"/>
        <v>0</v>
      </c>
      <c r="AO28" s="36">
        <f t="shared" si="29"/>
        <v>0</v>
      </c>
      <c r="AP28" s="36">
        <f t="shared" si="29"/>
        <v>0</v>
      </c>
      <c r="AQ28" s="36">
        <f t="shared" si="29"/>
        <v>0</v>
      </c>
      <c r="AR28" s="36">
        <f t="shared" ref="AR28:AY37" si="30">SUMPRODUCT(AR$374:AR$599*(LEFT($A$374:$A$599,LEN($A28))=$A28))</f>
        <v>0</v>
      </c>
      <c r="AS28" s="36">
        <f t="shared" si="30"/>
        <v>0</v>
      </c>
      <c r="AT28" s="36">
        <f t="shared" si="30"/>
        <v>0</v>
      </c>
      <c r="AU28" s="36">
        <f t="shared" si="30"/>
        <v>0</v>
      </c>
      <c r="AV28" s="36">
        <f t="shared" si="30"/>
        <v>0</v>
      </c>
      <c r="AW28" s="36">
        <f t="shared" si="30"/>
        <v>0</v>
      </c>
      <c r="AX28" s="36">
        <f t="shared" si="30"/>
        <v>0</v>
      </c>
      <c r="AY28" s="36">
        <f t="shared" si="30"/>
        <v>0</v>
      </c>
      <c r="BA28" s="36">
        <f t="shared" ref="BA28:BF37" si="31">SUMPRODUCT(BA$374:BA$599*(LEFT($A$374:$A$599,LEN($A28))=$A28))</f>
        <v>0</v>
      </c>
      <c r="BB28" s="36">
        <f t="shared" si="31"/>
        <v>0</v>
      </c>
      <c r="BC28" s="36">
        <f t="shared" si="31"/>
        <v>0</v>
      </c>
      <c r="BD28" s="36">
        <f t="shared" si="31"/>
        <v>0</v>
      </c>
      <c r="BE28" s="36">
        <f t="shared" si="31"/>
        <v>0</v>
      </c>
      <c r="BF28" s="36">
        <f t="shared" si="31"/>
        <v>0</v>
      </c>
      <c r="BH28" s="62">
        <f t="shared" si="22"/>
        <v>0</v>
      </c>
      <c r="BI28" s="59"/>
    </row>
    <row r="29" ht="15" spans="1:61">
      <c r="A29" s="43" t="s">
        <v>12523</v>
      </c>
      <c r="B29" s="34">
        <f t="shared" si="0"/>
        <v>0</v>
      </c>
      <c r="C29" s="41" t="s">
        <v>12524</v>
      </c>
      <c r="D29" s="105">
        <f t="shared" si="1"/>
        <v>0</v>
      </c>
      <c r="E29" s="36">
        <f t="shared" si="2"/>
        <v>0</v>
      </c>
      <c r="F29" s="9">
        <f t="shared" si="3"/>
        <v>0</v>
      </c>
      <c r="G29" s="115">
        <f t="shared" si="4"/>
        <v>0</v>
      </c>
      <c r="H29" s="50">
        <f t="shared" si="5"/>
        <v>0</v>
      </c>
      <c r="I29" s="50">
        <f t="shared" si="6"/>
        <v>0</v>
      </c>
      <c r="J29" s="50">
        <f t="shared" si="7"/>
        <v>0</v>
      </c>
      <c r="K29" s="42">
        <v>0</v>
      </c>
      <c r="L29" s="36">
        <f t="shared" si="26"/>
        <v>0</v>
      </c>
      <c r="M29" s="36">
        <f t="shared" si="26"/>
        <v>0</v>
      </c>
      <c r="N29" s="42">
        <v>0</v>
      </c>
      <c r="O29" s="36">
        <f t="shared" si="27"/>
        <v>0</v>
      </c>
      <c r="P29" s="36">
        <f t="shared" si="27"/>
        <v>0</v>
      </c>
      <c r="Q29" s="36">
        <f t="shared" si="27"/>
        <v>0</v>
      </c>
      <c r="R29" s="105">
        <f t="shared" si="10"/>
        <v>0</v>
      </c>
      <c r="S29" s="36">
        <f t="shared" si="19"/>
        <v>0</v>
      </c>
      <c r="T29" s="31">
        <f t="shared" si="11"/>
        <v>0</v>
      </c>
      <c r="U29" s="31">
        <f t="shared" si="12"/>
        <v>0</v>
      </c>
      <c r="V29" s="42">
        <v>0</v>
      </c>
      <c r="W29" s="42">
        <v>0</v>
      </c>
      <c r="X29" s="42">
        <v>0</v>
      </c>
      <c r="Y29" s="50">
        <f t="shared" si="13"/>
        <v>0</v>
      </c>
      <c r="Z29" s="36">
        <f t="shared" si="14"/>
        <v>0</v>
      </c>
      <c r="AA29" s="36">
        <f t="shared" si="20"/>
        <v>0</v>
      </c>
      <c r="AB29" s="42">
        <v>0</v>
      </c>
      <c r="AC29" s="36">
        <f t="shared" si="21"/>
        <v>0</v>
      </c>
      <c r="AD29" s="36">
        <f t="shared" si="28"/>
        <v>0</v>
      </c>
      <c r="AE29" s="36">
        <f t="shared" si="28"/>
        <v>0</v>
      </c>
      <c r="AF29" s="36">
        <f t="shared" si="28"/>
        <v>0</v>
      </c>
      <c r="AH29" s="36">
        <f t="shared" si="29"/>
        <v>0</v>
      </c>
      <c r="AI29" s="36">
        <f t="shared" si="29"/>
        <v>0</v>
      </c>
      <c r="AJ29" s="36">
        <f t="shared" si="29"/>
        <v>0</v>
      </c>
      <c r="AK29" s="36">
        <f t="shared" si="29"/>
        <v>0</v>
      </c>
      <c r="AL29" s="36">
        <f t="shared" si="29"/>
        <v>0</v>
      </c>
      <c r="AM29" s="36">
        <f t="shared" si="29"/>
        <v>0</v>
      </c>
      <c r="AN29" s="36">
        <f t="shared" si="29"/>
        <v>0</v>
      </c>
      <c r="AO29" s="36">
        <f t="shared" si="29"/>
        <v>0</v>
      </c>
      <c r="AP29" s="36">
        <f t="shared" si="29"/>
        <v>0</v>
      </c>
      <c r="AQ29" s="36">
        <f t="shared" si="29"/>
        <v>0</v>
      </c>
      <c r="AR29" s="36">
        <f t="shared" si="30"/>
        <v>0</v>
      </c>
      <c r="AS29" s="36">
        <f t="shared" si="30"/>
        <v>0</v>
      </c>
      <c r="AT29" s="36">
        <f t="shared" si="30"/>
        <v>0</v>
      </c>
      <c r="AU29" s="36">
        <f t="shared" si="30"/>
        <v>0</v>
      </c>
      <c r="AV29" s="36">
        <f t="shared" si="30"/>
        <v>0</v>
      </c>
      <c r="AW29" s="36">
        <f t="shared" si="30"/>
        <v>0</v>
      </c>
      <c r="AX29" s="36">
        <f t="shared" si="30"/>
        <v>0</v>
      </c>
      <c r="AY29" s="36">
        <f t="shared" si="30"/>
        <v>0</v>
      </c>
      <c r="BA29" s="36">
        <f t="shared" si="31"/>
        <v>0</v>
      </c>
      <c r="BB29" s="36">
        <f t="shared" si="31"/>
        <v>0</v>
      </c>
      <c r="BC29" s="36">
        <f t="shared" si="31"/>
        <v>0</v>
      </c>
      <c r="BD29" s="36">
        <f t="shared" si="31"/>
        <v>0</v>
      </c>
      <c r="BE29" s="36">
        <f t="shared" si="31"/>
        <v>0</v>
      </c>
      <c r="BF29" s="36">
        <f t="shared" si="31"/>
        <v>0</v>
      </c>
      <c r="BH29" s="62">
        <f t="shared" si="22"/>
        <v>0</v>
      </c>
      <c r="BI29" s="59"/>
    </row>
    <row r="30" ht="15" spans="1:61">
      <c r="A30" s="43" t="s">
        <v>12525</v>
      </c>
      <c r="B30" s="34">
        <f t="shared" si="0"/>
        <v>0</v>
      </c>
      <c r="C30" s="41" t="s">
        <v>12526</v>
      </c>
      <c r="D30" s="105">
        <f t="shared" si="1"/>
        <v>0</v>
      </c>
      <c r="E30" s="36">
        <f t="shared" si="2"/>
        <v>0</v>
      </c>
      <c r="F30" s="9">
        <f t="shared" si="3"/>
        <v>0</v>
      </c>
      <c r="G30" s="115">
        <f t="shared" si="4"/>
        <v>0</v>
      </c>
      <c r="H30" s="50">
        <f t="shared" si="5"/>
        <v>0</v>
      </c>
      <c r="I30" s="50">
        <f t="shared" si="6"/>
        <v>0</v>
      </c>
      <c r="J30" s="50">
        <f t="shared" si="7"/>
        <v>0</v>
      </c>
      <c r="K30" s="42">
        <v>0</v>
      </c>
      <c r="L30" s="36">
        <f t="shared" si="26"/>
        <v>0</v>
      </c>
      <c r="M30" s="36">
        <f t="shared" si="26"/>
        <v>0</v>
      </c>
      <c r="N30" s="42">
        <v>0</v>
      </c>
      <c r="O30" s="36">
        <f t="shared" si="27"/>
        <v>0</v>
      </c>
      <c r="P30" s="36">
        <f t="shared" si="27"/>
        <v>0</v>
      </c>
      <c r="Q30" s="36">
        <f t="shared" si="27"/>
        <v>0</v>
      </c>
      <c r="R30" s="105">
        <f t="shared" si="10"/>
        <v>0</v>
      </c>
      <c r="S30" s="36">
        <f t="shared" si="19"/>
        <v>0</v>
      </c>
      <c r="T30" s="31">
        <f t="shared" si="11"/>
        <v>0</v>
      </c>
      <c r="U30" s="31">
        <f t="shared" si="12"/>
        <v>0</v>
      </c>
      <c r="V30" s="42">
        <v>0</v>
      </c>
      <c r="W30" s="42">
        <v>0</v>
      </c>
      <c r="X30" s="42">
        <v>0</v>
      </c>
      <c r="Y30" s="50">
        <f t="shared" si="13"/>
        <v>0</v>
      </c>
      <c r="Z30" s="36">
        <f t="shared" si="14"/>
        <v>0</v>
      </c>
      <c r="AA30" s="36">
        <f t="shared" si="20"/>
        <v>0</v>
      </c>
      <c r="AB30" s="42">
        <v>0</v>
      </c>
      <c r="AC30" s="36">
        <f t="shared" si="21"/>
        <v>0</v>
      </c>
      <c r="AD30" s="36">
        <f t="shared" si="28"/>
        <v>0</v>
      </c>
      <c r="AE30" s="36">
        <f t="shared" si="28"/>
        <v>0</v>
      </c>
      <c r="AF30" s="36">
        <f t="shared" si="28"/>
        <v>0</v>
      </c>
      <c r="AH30" s="36">
        <f t="shared" si="29"/>
        <v>0</v>
      </c>
      <c r="AI30" s="36">
        <f t="shared" si="29"/>
        <v>0</v>
      </c>
      <c r="AJ30" s="36">
        <f t="shared" si="29"/>
        <v>0</v>
      </c>
      <c r="AK30" s="36">
        <f t="shared" si="29"/>
        <v>0</v>
      </c>
      <c r="AL30" s="36">
        <f t="shared" si="29"/>
        <v>0</v>
      </c>
      <c r="AM30" s="36">
        <f t="shared" si="29"/>
        <v>0</v>
      </c>
      <c r="AN30" s="36">
        <f t="shared" si="29"/>
        <v>0</v>
      </c>
      <c r="AO30" s="36">
        <f t="shared" si="29"/>
        <v>0</v>
      </c>
      <c r="AP30" s="36">
        <f t="shared" si="29"/>
        <v>0</v>
      </c>
      <c r="AQ30" s="36">
        <f t="shared" si="29"/>
        <v>0</v>
      </c>
      <c r="AR30" s="36">
        <f t="shared" si="30"/>
        <v>0</v>
      </c>
      <c r="AS30" s="36">
        <f t="shared" si="30"/>
        <v>0</v>
      </c>
      <c r="AT30" s="36">
        <f t="shared" si="30"/>
        <v>0</v>
      </c>
      <c r="AU30" s="36">
        <f t="shared" si="30"/>
        <v>0</v>
      </c>
      <c r="AV30" s="36">
        <f t="shared" si="30"/>
        <v>0</v>
      </c>
      <c r="AW30" s="36">
        <f t="shared" si="30"/>
        <v>0</v>
      </c>
      <c r="AX30" s="36">
        <f t="shared" si="30"/>
        <v>0</v>
      </c>
      <c r="AY30" s="36">
        <f t="shared" si="30"/>
        <v>0</v>
      </c>
      <c r="BA30" s="36">
        <f t="shared" si="31"/>
        <v>0</v>
      </c>
      <c r="BB30" s="36">
        <f t="shared" si="31"/>
        <v>0</v>
      </c>
      <c r="BC30" s="36">
        <f t="shared" si="31"/>
        <v>0</v>
      </c>
      <c r="BD30" s="36">
        <f t="shared" si="31"/>
        <v>0</v>
      </c>
      <c r="BE30" s="36">
        <f t="shared" si="31"/>
        <v>0</v>
      </c>
      <c r="BF30" s="36">
        <f t="shared" si="31"/>
        <v>0</v>
      </c>
      <c r="BH30" s="62">
        <f t="shared" si="22"/>
        <v>0</v>
      </c>
      <c r="BI30" s="14"/>
    </row>
    <row r="31" ht="15" spans="1:61">
      <c r="A31" s="43" t="s">
        <v>12527</v>
      </c>
      <c r="B31" s="34">
        <f t="shared" si="0"/>
        <v>0</v>
      </c>
      <c r="C31" s="41" t="s">
        <v>12528</v>
      </c>
      <c r="D31" s="105">
        <f t="shared" si="1"/>
        <v>0</v>
      </c>
      <c r="E31" s="36">
        <f t="shared" si="2"/>
        <v>0</v>
      </c>
      <c r="F31" s="9">
        <f t="shared" si="3"/>
        <v>0</v>
      </c>
      <c r="G31" s="115">
        <f t="shared" si="4"/>
        <v>0</v>
      </c>
      <c r="H31" s="50">
        <f t="shared" si="5"/>
        <v>0</v>
      </c>
      <c r="I31" s="50">
        <f t="shared" si="6"/>
        <v>0</v>
      </c>
      <c r="J31" s="50">
        <f t="shared" si="7"/>
        <v>0</v>
      </c>
      <c r="K31" s="42">
        <v>0</v>
      </c>
      <c r="L31" s="36">
        <f t="shared" si="26"/>
        <v>0</v>
      </c>
      <c r="M31" s="36">
        <f t="shared" si="26"/>
        <v>0</v>
      </c>
      <c r="N31" s="42">
        <v>0</v>
      </c>
      <c r="O31" s="36">
        <f t="shared" si="27"/>
        <v>0</v>
      </c>
      <c r="P31" s="36">
        <f t="shared" si="27"/>
        <v>0</v>
      </c>
      <c r="Q31" s="36">
        <f t="shared" si="27"/>
        <v>0</v>
      </c>
      <c r="R31" s="105">
        <f t="shared" si="10"/>
        <v>0</v>
      </c>
      <c r="S31" s="36">
        <f t="shared" si="19"/>
        <v>0</v>
      </c>
      <c r="T31" s="31">
        <f t="shared" si="11"/>
        <v>0</v>
      </c>
      <c r="U31" s="31">
        <f t="shared" si="12"/>
        <v>0</v>
      </c>
      <c r="V31" s="42">
        <v>0</v>
      </c>
      <c r="W31" s="42">
        <v>0</v>
      </c>
      <c r="X31" s="42">
        <v>0</v>
      </c>
      <c r="Y31" s="50">
        <f t="shared" si="13"/>
        <v>0</v>
      </c>
      <c r="Z31" s="36">
        <f t="shared" si="14"/>
        <v>0</v>
      </c>
      <c r="AA31" s="36">
        <f t="shared" si="20"/>
        <v>0</v>
      </c>
      <c r="AB31" s="42">
        <v>0</v>
      </c>
      <c r="AC31" s="36">
        <f t="shared" si="21"/>
        <v>0</v>
      </c>
      <c r="AD31" s="36">
        <f t="shared" si="28"/>
        <v>0</v>
      </c>
      <c r="AE31" s="36">
        <f t="shared" si="28"/>
        <v>0</v>
      </c>
      <c r="AF31" s="36">
        <f t="shared" si="28"/>
        <v>0</v>
      </c>
      <c r="AH31" s="36">
        <f t="shared" si="29"/>
        <v>0</v>
      </c>
      <c r="AI31" s="36">
        <f t="shared" si="29"/>
        <v>0</v>
      </c>
      <c r="AJ31" s="36">
        <f t="shared" si="29"/>
        <v>0</v>
      </c>
      <c r="AK31" s="36">
        <f t="shared" si="29"/>
        <v>0</v>
      </c>
      <c r="AL31" s="36">
        <f t="shared" si="29"/>
        <v>0</v>
      </c>
      <c r="AM31" s="36">
        <f t="shared" si="29"/>
        <v>0</v>
      </c>
      <c r="AN31" s="36">
        <f t="shared" si="29"/>
        <v>0</v>
      </c>
      <c r="AO31" s="36">
        <f t="shared" si="29"/>
        <v>0</v>
      </c>
      <c r="AP31" s="36">
        <f t="shared" si="29"/>
        <v>0</v>
      </c>
      <c r="AQ31" s="36">
        <f t="shared" si="29"/>
        <v>0</v>
      </c>
      <c r="AR31" s="36">
        <f t="shared" si="30"/>
        <v>0</v>
      </c>
      <c r="AS31" s="36">
        <f t="shared" si="30"/>
        <v>0</v>
      </c>
      <c r="AT31" s="36">
        <f t="shared" si="30"/>
        <v>0</v>
      </c>
      <c r="AU31" s="36">
        <f t="shared" si="30"/>
        <v>0</v>
      </c>
      <c r="AV31" s="36">
        <f t="shared" si="30"/>
        <v>0</v>
      </c>
      <c r="AW31" s="36">
        <f t="shared" si="30"/>
        <v>0</v>
      </c>
      <c r="AX31" s="36">
        <f t="shared" si="30"/>
        <v>0</v>
      </c>
      <c r="AY31" s="36">
        <f t="shared" si="30"/>
        <v>0</v>
      </c>
      <c r="BA31" s="36">
        <f t="shared" si="31"/>
        <v>0</v>
      </c>
      <c r="BB31" s="36">
        <f t="shared" si="31"/>
        <v>0</v>
      </c>
      <c r="BC31" s="36">
        <f t="shared" si="31"/>
        <v>0</v>
      </c>
      <c r="BD31" s="36">
        <f t="shared" si="31"/>
        <v>0</v>
      </c>
      <c r="BE31" s="36">
        <f t="shared" si="31"/>
        <v>0</v>
      </c>
      <c r="BF31" s="36">
        <f t="shared" si="31"/>
        <v>0</v>
      </c>
      <c r="BH31" s="62">
        <f t="shared" si="22"/>
        <v>0</v>
      </c>
      <c r="BI31" s="14"/>
    </row>
    <row r="32" ht="15" spans="1:61">
      <c r="A32" s="43" t="s">
        <v>12529</v>
      </c>
      <c r="B32" s="34">
        <f t="shared" si="0"/>
        <v>0</v>
      </c>
      <c r="C32" s="41" t="s">
        <v>12530</v>
      </c>
      <c r="D32" s="105">
        <f t="shared" si="1"/>
        <v>0</v>
      </c>
      <c r="E32" s="36">
        <f t="shared" si="2"/>
        <v>0</v>
      </c>
      <c r="F32" s="9">
        <f t="shared" si="3"/>
        <v>0</v>
      </c>
      <c r="G32" s="115">
        <f t="shared" si="4"/>
        <v>0</v>
      </c>
      <c r="H32" s="50">
        <f t="shared" si="5"/>
        <v>0</v>
      </c>
      <c r="I32" s="50">
        <f t="shared" si="6"/>
        <v>0</v>
      </c>
      <c r="J32" s="50">
        <f t="shared" si="7"/>
        <v>0</v>
      </c>
      <c r="K32" s="42">
        <v>0</v>
      </c>
      <c r="L32" s="36">
        <f t="shared" si="26"/>
        <v>0</v>
      </c>
      <c r="M32" s="36">
        <f t="shared" si="26"/>
        <v>0</v>
      </c>
      <c r="N32" s="42">
        <v>0</v>
      </c>
      <c r="O32" s="36">
        <f t="shared" si="27"/>
        <v>0</v>
      </c>
      <c r="P32" s="36">
        <f t="shared" si="27"/>
        <v>0</v>
      </c>
      <c r="Q32" s="36">
        <f t="shared" si="27"/>
        <v>0</v>
      </c>
      <c r="R32" s="105">
        <f t="shared" si="10"/>
        <v>0</v>
      </c>
      <c r="S32" s="36">
        <f t="shared" si="19"/>
        <v>0</v>
      </c>
      <c r="T32" s="31">
        <f t="shared" si="11"/>
        <v>0</v>
      </c>
      <c r="U32" s="31">
        <f t="shared" si="12"/>
        <v>0</v>
      </c>
      <c r="V32" s="42">
        <v>0</v>
      </c>
      <c r="W32" s="42">
        <v>0</v>
      </c>
      <c r="X32" s="42">
        <v>0</v>
      </c>
      <c r="Y32" s="50">
        <f t="shared" si="13"/>
        <v>0</v>
      </c>
      <c r="Z32" s="36">
        <f t="shared" si="14"/>
        <v>0</v>
      </c>
      <c r="AA32" s="36">
        <f t="shared" si="20"/>
        <v>0</v>
      </c>
      <c r="AB32" s="42">
        <v>0</v>
      </c>
      <c r="AC32" s="36">
        <f t="shared" si="21"/>
        <v>0</v>
      </c>
      <c r="AD32" s="36">
        <f t="shared" si="28"/>
        <v>0</v>
      </c>
      <c r="AE32" s="36">
        <f t="shared" si="28"/>
        <v>0</v>
      </c>
      <c r="AF32" s="36">
        <f t="shared" si="28"/>
        <v>0</v>
      </c>
      <c r="AH32" s="36">
        <f t="shared" si="29"/>
        <v>0</v>
      </c>
      <c r="AI32" s="36">
        <f t="shared" si="29"/>
        <v>0</v>
      </c>
      <c r="AJ32" s="36">
        <f t="shared" si="29"/>
        <v>0</v>
      </c>
      <c r="AK32" s="36">
        <f t="shared" si="29"/>
        <v>0</v>
      </c>
      <c r="AL32" s="36">
        <f t="shared" si="29"/>
        <v>0</v>
      </c>
      <c r="AM32" s="36">
        <f t="shared" si="29"/>
        <v>0</v>
      </c>
      <c r="AN32" s="36">
        <f t="shared" si="29"/>
        <v>0</v>
      </c>
      <c r="AO32" s="36">
        <f t="shared" si="29"/>
        <v>0</v>
      </c>
      <c r="AP32" s="36">
        <f t="shared" si="29"/>
        <v>0</v>
      </c>
      <c r="AQ32" s="36">
        <f t="shared" si="29"/>
        <v>0</v>
      </c>
      <c r="AR32" s="36">
        <f t="shared" si="30"/>
        <v>0</v>
      </c>
      <c r="AS32" s="36">
        <f t="shared" si="30"/>
        <v>0</v>
      </c>
      <c r="AT32" s="36">
        <f t="shared" si="30"/>
        <v>0</v>
      </c>
      <c r="AU32" s="36">
        <f t="shared" si="30"/>
        <v>0</v>
      </c>
      <c r="AV32" s="36">
        <f t="shared" si="30"/>
        <v>0</v>
      </c>
      <c r="AW32" s="36">
        <f t="shared" si="30"/>
        <v>0</v>
      </c>
      <c r="AX32" s="36">
        <f t="shared" si="30"/>
        <v>0</v>
      </c>
      <c r="AY32" s="36">
        <f t="shared" si="30"/>
        <v>0</v>
      </c>
      <c r="BA32" s="36">
        <f t="shared" si="31"/>
        <v>0</v>
      </c>
      <c r="BB32" s="36">
        <f t="shared" si="31"/>
        <v>0</v>
      </c>
      <c r="BC32" s="36">
        <f t="shared" si="31"/>
        <v>0</v>
      </c>
      <c r="BD32" s="36">
        <f t="shared" si="31"/>
        <v>0</v>
      </c>
      <c r="BE32" s="36">
        <f t="shared" si="31"/>
        <v>0</v>
      </c>
      <c r="BF32" s="36">
        <f t="shared" si="31"/>
        <v>0</v>
      </c>
      <c r="BH32" s="62">
        <f t="shared" si="22"/>
        <v>0</v>
      </c>
      <c r="BI32" s="59"/>
    </row>
    <row r="33" ht="15" spans="1:61">
      <c r="A33" s="43" t="s">
        <v>12531</v>
      </c>
      <c r="B33" s="34">
        <f t="shared" si="0"/>
        <v>0</v>
      </c>
      <c r="C33" s="41" t="s">
        <v>12532</v>
      </c>
      <c r="D33" s="105">
        <f t="shared" si="1"/>
        <v>0</v>
      </c>
      <c r="E33" s="36">
        <f t="shared" si="2"/>
        <v>0</v>
      </c>
      <c r="F33" s="9">
        <f t="shared" si="3"/>
        <v>0</v>
      </c>
      <c r="G33" s="115">
        <f t="shared" si="4"/>
        <v>0</v>
      </c>
      <c r="H33" s="50">
        <f t="shared" si="5"/>
        <v>0</v>
      </c>
      <c r="I33" s="50">
        <f t="shared" si="6"/>
        <v>0</v>
      </c>
      <c r="J33" s="50">
        <f t="shared" si="7"/>
        <v>0</v>
      </c>
      <c r="K33" s="42">
        <v>0</v>
      </c>
      <c r="L33" s="36">
        <f t="shared" si="26"/>
        <v>0</v>
      </c>
      <c r="M33" s="36">
        <f t="shared" si="26"/>
        <v>0</v>
      </c>
      <c r="N33" s="42">
        <v>0</v>
      </c>
      <c r="O33" s="36">
        <f t="shared" si="27"/>
        <v>0</v>
      </c>
      <c r="P33" s="36">
        <f t="shared" si="27"/>
        <v>0</v>
      </c>
      <c r="Q33" s="36">
        <f t="shared" si="27"/>
        <v>0</v>
      </c>
      <c r="R33" s="105">
        <f t="shared" si="10"/>
        <v>0</v>
      </c>
      <c r="S33" s="36">
        <f t="shared" si="19"/>
        <v>0</v>
      </c>
      <c r="T33" s="31">
        <f t="shared" si="11"/>
        <v>0</v>
      </c>
      <c r="U33" s="31">
        <f t="shared" si="12"/>
        <v>0</v>
      </c>
      <c r="V33" s="42">
        <v>0</v>
      </c>
      <c r="W33" s="42">
        <v>0</v>
      </c>
      <c r="X33" s="42">
        <v>0</v>
      </c>
      <c r="Y33" s="50">
        <f t="shared" si="13"/>
        <v>0</v>
      </c>
      <c r="Z33" s="36">
        <f t="shared" si="14"/>
        <v>0</v>
      </c>
      <c r="AA33" s="36">
        <f t="shared" si="20"/>
        <v>0</v>
      </c>
      <c r="AB33" s="42">
        <v>0</v>
      </c>
      <c r="AC33" s="36">
        <f t="shared" si="21"/>
        <v>0</v>
      </c>
      <c r="AD33" s="36">
        <f t="shared" si="28"/>
        <v>0</v>
      </c>
      <c r="AE33" s="36">
        <f t="shared" si="28"/>
        <v>0</v>
      </c>
      <c r="AF33" s="36">
        <f t="shared" si="28"/>
        <v>0</v>
      </c>
      <c r="AH33" s="36">
        <f t="shared" si="29"/>
        <v>0</v>
      </c>
      <c r="AI33" s="36">
        <f t="shared" si="29"/>
        <v>0</v>
      </c>
      <c r="AJ33" s="36">
        <f t="shared" si="29"/>
        <v>0</v>
      </c>
      <c r="AK33" s="36">
        <f t="shared" si="29"/>
        <v>0</v>
      </c>
      <c r="AL33" s="36">
        <f t="shared" si="29"/>
        <v>0</v>
      </c>
      <c r="AM33" s="36">
        <f t="shared" si="29"/>
        <v>0</v>
      </c>
      <c r="AN33" s="36">
        <f t="shared" si="29"/>
        <v>0</v>
      </c>
      <c r="AO33" s="36">
        <f t="shared" si="29"/>
        <v>0</v>
      </c>
      <c r="AP33" s="36">
        <f t="shared" si="29"/>
        <v>0</v>
      </c>
      <c r="AQ33" s="36">
        <f t="shared" si="29"/>
        <v>0</v>
      </c>
      <c r="AR33" s="36">
        <f t="shared" si="30"/>
        <v>0</v>
      </c>
      <c r="AS33" s="36">
        <f t="shared" si="30"/>
        <v>0</v>
      </c>
      <c r="AT33" s="36">
        <f t="shared" si="30"/>
        <v>0</v>
      </c>
      <c r="AU33" s="36">
        <f t="shared" si="30"/>
        <v>0</v>
      </c>
      <c r="AV33" s="36">
        <f t="shared" si="30"/>
        <v>0</v>
      </c>
      <c r="AW33" s="36">
        <f t="shared" si="30"/>
        <v>0</v>
      </c>
      <c r="AX33" s="36">
        <f t="shared" si="30"/>
        <v>0</v>
      </c>
      <c r="AY33" s="36">
        <f t="shared" si="30"/>
        <v>0</v>
      </c>
      <c r="BA33" s="36">
        <f t="shared" si="31"/>
        <v>0</v>
      </c>
      <c r="BB33" s="36">
        <f t="shared" si="31"/>
        <v>0</v>
      </c>
      <c r="BC33" s="36">
        <f t="shared" si="31"/>
        <v>0</v>
      </c>
      <c r="BD33" s="36">
        <f t="shared" si="31"/>
        <v>0</v>
      </c>
      <c r="BE33" s="36">
        <f t="shared" si="31"/>
        <v>0</v>
      </c>
      <c r="BF33" s="36">
        <f t="shared" si="31"/>
        <v>0</v>
      </c>
      <c r="BH33" s="62">
        <f t="shared" si="22"/>
        <v>0</v>
      </c>
      <c r="BI33" s="59"/>
    </row>
    <row r="34" ht="15" spans="1:61">
      <c r="A34" s="43" t="s">
        <v>12533</v>
      </c>
      <c r="B34" s="34">
        <f t="shared" si="0"/>
        <v>0</v>
      </c>
      <c r="C34" s="41" t="s">
        <v>12534</v>
      </c>
      <c r="D34" s="105">
        <f t="shared" si="1"/>
        <v>0</v>
      </c>
      <c r="E34" s="36">
        <f t="shared" si="2"/>
        <v>0</v>
      </c>
      <c r="F34" s="9">
        <f t="shared" si="3"/>
        <v>0</v>
      </c>
      <c r="G34" s="115">
        <f t="shared" si="4"/>
        <v>0</v>
      </c>
      <c r="H34" s="50">
        <f t="shared" si="5"/>
        <v>0</v>
      </c>
      <c r="I34" s="50">
        <f t="shared" si="6"/>
        <v>0</v>
      </c>
      <c r="J34" s="50">
        <f t="shared" si="7"/>
        <v>0</v>
      </c>
      <c r="K34" s="42">
        <v>0</v>
      </c>
      <c r="L34" s="36">
        <f t="shared" si="26"/>
        <v>0</v>
      </c>
      <c r="M34" s="36">
        <f t="shared" si="26"/>
        <v>0</v>
      </c>
      <c r="N34" s="42">
        <v>0</v>
      </c>
      <c r="O34" s="36">
        <f t="shared" si="27"/>
        <v>0</v>
      </c>
      <c r="P34" s="36">
        <f t="shared" si="27"/>
        <v>0</v>
      </c>
      <c r="Q34" s="36">
        <f t="shared" si="27"/>
        <v>0</v>
      </c>
      <c r="R34" s="105">
        <f t="shared" si="10"/>
        <v>0</v>
      </c>
      <c r="S34" s="36">
        <f t="shared" si="19"/>
        <v>0</v>
      </c>
      <c r="T34" s="31">
        <f t="shared" si="11"/>
        <v>0</v>
      </c>
      <c r="U34" s="31">
        <f t="shared" si="12"/>
        <v>0</v>
      </c>
      <c r="V34" s="42">
        <v>0</v>
      </c>
      <c r="W34" s="42">
        <v>0</v>
      </c>
      <c r="X34" s="42">
        <v>0</v>
      </c>
      <c r="Y34" s="50">
        <f t="shared" si="13"/>
        <v>0</v>
      </c>
      <c r="Z34" s="36">
        <f t="shared" si="14"/>
        <v>0</v>
      </c>
      <c r="AA34" s="36">
        <f t="shared" si="20"/>
        <v>0</v>
      </c>
      <c r="AB34" s="42">
        <v>0</v>
      </c>
      <c r="AC34" s="36">
        <f t="shared" si="21"/>
        <v>0</v>
      </c>
      <c r="AD34" s="36">
        <f t="shared" si="28"/>
        <v>0</v>
      </c>
      <c r="AE34" s="36">
        <f t="shared" si="28"/>
        <v>0</v>
      </c>
      <c r="AF34" s="36">
        <f t="shared" si="28"/>
        <v>0</v>
      </c>
      <c r="AH34" s="36">
        <f t="shared" si="29"/>
        <v>0</v>
      </c>
      <c r="AI34" s="36">
        <f t="shared" si="29"/>
        <v>0</v>
      </c>
      <c r="AJ34" s="36">
        <f t="shared" si="29"/>
        <v>0</v>
      </c>
      <c r="AK34" s="36">
        <f t="shared" si="29"/>
        <v>0</v>
      </c>
      <c r="AL34" s="36">
        <f t="shared" si="29"/>
        <v>0</v>
      </c>
      <c r="AM34" s="36">
        <f t="shared" si="29"/>
        <v>0</v>
      </c>
      <c r="AN34" s="36">
        <f t="shared" si="29"/>
        <v>0</v>
      </c>
      <c r="AO34" s="36">
        <f t="shared" si="29"/>
        <v>0</v>
      </c>
      <c r="AP34" s="36">
        <f t="shared" si="29"/>
        <v>0</v>
      </c>
      <c r="AQ34" s="36">
        <f t="shared" si="29"/>
        <v>0</v>
      </c>
      <c r="AR34" s="36">
        <f t="shared" si="30"/>
        <v>0</v>
      </c>
      <c r="AS34" s="36">
        <f t="shared" si="30"/>
        <v>0</v>
      </c>
      <c r="AT34" s="36">
        <f t="shared" si="30"/>
        <v>0</v>
      </c>
      <c r="AU34" s="36">
        <f t="shared" si="30"/>
        <v>0</v>
      </c>
      <c r="AV34" s="36">
        <f t="shared" si="30"/>
        <v>0</v>
      </c>
      <c r="AW34" s="36">
        <f t="shared" si="30"/>
        <v>0</v>
      </c>
      <c r="AX34" s="36">
        <f t="shared" si="30"/>
        <v>0</v>
      </c>
      <c r="AY34" s="36">
        <f t="shared" si="30"/>
        <v>0</v>
      </c>
      <c r="BA34" s="36">
        <f t="shared" si="31"/>
        <v>0</v>
      </c>
      <c r="BB34" s="36">
        <f t="shared" si="31"/>
        <v>0</v>
      </c>
      <c r="BC34" s="36">
        <f t="shared" si="31"/>
        <v>0</v>
      </c>
      <c r="BD34" s="36">
        <f t="shared" si="31"/>
        <v>0</v>
      </c>
      <c r="BE34" s="36">
        <f t="shared" si="31"/>
        <v>0</v>
      </c>
      <c r="BF34" s="36">
        <f t="shared" si="31"/>
        <v>0</v>
      </c>
      <c r="BH34" s="62">
        <f t="shared" si="22"/>
        <v>0</v>
      </c>
      <c r="BI34" s="14"/>
    </row>
    <row r="35" ht="15" spans="1:61">
      <c r="A35" s="43" t="s">
        <v>12535</v>
      </c>
      <c r="B35" s="34">
        <f t="shared" si="0"/>
        <v>0</v>
      </c>
      <c r="C35" s="41" t="s">
        <v>12536</v>
      </c>
      <c r="D35" s="105">
        <f t="shared" si="1"/>
        <v>0</v>
      </c>
      <c r="E35" s="36">
        <f t="shared" si="2"/>
        <v>0</v>
      </c>
      <c r="F35" s="9">
        <f t="shared" si="3"/>
        <v>0</v>
      </c>
      <c r="G35" s="115">
        <f t="shared" si="4"/>
        <v>0</v>
      </c>
      <c r="H35" s="50">
        <f t="shared" si="5"/>
        <v>0</v>
      </c>
      <c r="I35" s="50">
        <f t="shared" si="6"/>
        <v>0</v>
      </c>
      <c r="J35" s="50">
        <f t="shared" si="7"/>
        <v>0</v>
      </c>
      <c r="K35" s="42">
        <v>0</v>
      </c>
      <c r="L35" s="36">
        <f t="shared" si="26"/>
        <v>0</v>
      </c>
      <c r="M35" s="36">
        <f t="shared" si="26"/>
        <v>0</v>
      </c>
      <c r="N35" s="42">
        <v>0</v>
      </c>
      <c r="O35" s="36">
        <f t="shared" si="27"/>
        <v>0</v>
      </c>
      <c r="P35" s="36">
        <f t="shared" si="27"/>
        <v>0</v>
      </c>
      <c r="Q35" s="36">
        <f t="shared" si="27"/>
        <v>0</v>
      </c>
      <c r="R35" s="105">
        <f t="shared" si="10"/>
        <v>0</v>
      </c>
      <c r="S35" s="36">
        <f t="shared" si="19"/>
        <v>0</v>
      </c>
      <c r="T35" s="31">
        <f t="shared" si="11"/>
        <v>0</v>
      </c>
      <c r="U35" s="31">
        <f t="shared" si="12"/>
        <v>0</v>
      </c>
      <c r="V35" s="42">
        <v>0</v>
      </c>
      <c r="W35" s="42">
        <v>0</v>
      </c>
      <c r="X35" s="42">
        <v>0</v>
      </c>
      <c r="Y35" s="50">
        <f t="shared" si="13"/>
        <v>0</v>
      </c>
      <c r="Z35" s="36">
        <f t="shared" si="14"/>
        <v>0</v>
      </c>
      <c r="AA35" s="36">
        <f t="shared" si="20"/>
        <v>0</v>
      </c>
      <c r="AB35" s="42">
        <v>0</v>
      </c>
      <c r="AC35" s="36">
        <f t="shared" si="21"/>
        <v>0</v>
      </c>
      <c r="AD35" s="36">
        <f t="shared" si="28"/>
        <v>0</v>
      </c>
      <c r="AE35" s="36">
        <f t="shared" si="28"/>
        <v>0</v>
      </c>
      <c r="AF35" s="36">
        <f t="shared" si="28"/>
        <v>0</v>
      </c>
      <c r="AH35" s="36">
        <f t="shared" si="29"/>
        <v>0</v>
      </c>
      <c r="AI35" s="36">
        <f t="shared" si="29"/>
        <v>0</v>
      </c>
      <c r="AJ35" s="36">
        <f t="shared" si="29"/>
        <v>0</v>
      </c>
      <c r="AK35" s="36">
        <f t="shared" si="29"/>
        <v>0</v>
      </c>
      <c r="AL35" s="36">
        <f t="shared" si="29"/>
        <v>0</v>
      </c>
      <c r="AM35" s="36">
        <f t="shared" si="29"/>
        <v>0</v>
      </c>
      <c r="AN35" s="36">
        <f t="shared" si="29"/>
        <v>0</v>
      </c>
      <c r="AO35" s="36">
        <f t="shared" si="29"/>
        <v>0</v>
      </c>
      <c r="AP35" s="36">
        <f t="shared" si="29"/>
        <v>0</v>
      </c>
      <c r="AQ35" s="36">
        <f t="shared" si="29"/>
        <v>0</v>
      </c>
      <c r="AR35" s="36">
        <f t="shared" si="30"/>
        <v>0</v>
      </c>
      <c r="AS35" s="36">
        <f t="shared" si="30"/>
        <v>0</v>
      </c>
      <c r="AT35" s="36">
        <f t="shared" si="30"/>
        <v>0</v>
      </c>
      <c r="AU35" s="36">
        <f t="shared" si="30"/>
        <v>0</v>
      </c>
      <c r="AV35" s="36">
        <f t="shared" si="30"/>
        <v>0</v>
      </c>
      <c r="AW35" s="36">
        <f t="shared" si="30"/>
        <v>0</v>
      </c>
      <c r="AX35" s="36">
        <f t="shared" si="30"/>
        <v>0</v>
      </c>
      <c r="AY35" s="36">
        <f t="shared" si="30"/>
        <v>0</v>
      </c>
      <c r="BA35" s="36">
        <f t="shared" si="31"/>
        <v>0</v>
      </c>
      <c r="BB35" s="36">
        <f t="shared" si="31"/>
        <v>0</v>
      </c>
      <c r="BC35" s="36">
        <f t="shared" si="31"/>
        <v>0</v>
      </c>
      <c r="BD35" s="36">
        <f t="shared" si="31"/>
        <v>0</v>
      </c>
      <c r="BE35" s="36">
        <f t="shared" si="31"/>
        <v>0</v>
      </c>
      <c r="BF35" s="36">
        <f t="shared" si="31"/>
        <v>0</v>
      </c>
      <c r="BH35" s="62">
        <f t="shared" si="22"/>
        <v>0</v>
      </c>
      <c r="BI35" s="14"/>
    </row>
    <row r="36" ht="15" spans="1:61">
      <c r="A36" s="43" t="s">
        <v>12537</v>
      </c>
      <c r="B36" s="34">
        <f t="shared" si="0"/>
        <v>0</v>
      </c>
      <c r="C36" s="41" t="s">
        <v>12538</v>
      </c>
      <c r="D36" s="105">
        <f t="shared" si="1"/>
        <v>0</v>
      </c>
      <c r="E36" s="36">
        <f t="shared" si="2"/>
        <v>0</v>
      </c>
      <c r="F36" s="9">
        <f t="shared" si="3"/>
        <v>0</v>
      </c>
      <c r="G36" s="115">
        <f t="shared" si="4"/>
        <v>0</v>
      </c>
      <c r="H36" s="50">
        <f t="shared" si="5"/>
        <v>0</v>
      </c>
      <c r="I36" s="50">
        <f t="shared" si="6"/>
        <v>0</v>
      </c>
      <c r="J36" s="50">
        <f t="shared" si="7"/>
        <v>0</v>
      </c>
      <c r="K36" s="42">
        <v>0</v>
      </c>
      <c r="L36" s="36">
        <f t="shared" si="26"/>
        <v>0</v>
      </c>
      <c r="M36" s="36">
        <f t="shared" si="26"/>
        <v>0</v>
      </c>
      <c r="N36" s="42">
        <v>0</v>
      </c>
      <c r="O36" s="36">
        <f t="shared" si="27"/>
        <v>0</v>
      </c>
      <c r="P36" s="36">
        <f t="shared" si="27"/>
        <v>0</v>
      </c>
      <c r="Q36" s="36">
        <f t="shared" si="27"/>
        <v>0</v>
      </c>
      <c r="R36" s="105">
        <f t="shared" si="10"/>
        <v>0</v>
      </c>
      <c r="S36" s="36">
        <f t="shared" si="19"/>
        <v>0</v>
      </c>
      <c r="T36" s="31">
        <f t="shared" si="11"/>
        <v>0</v>
      </c>
      <c r="U36" s="31">
        <f t="shared" si="12"/>
        <v>0</v>
      </c>
      <c r="V36" s="42">
        <v>0</v>
      </c>
      <c r="W36" s="42">
        <v>0</v>
      </c>
      <c r="X36" s="42">
        <v>0</v>
      </c>
      <c r="Y36" s="50">
        <f t="shared" si="13"/>
        <v>0</v>
      </c>
      <c r="Z36" s="36">
        <f t="shared" si="14"/>
        <v>0</v>
      </c>
      <c r="AA36" s="36">
        <f t="shared" si="20"/>
        <v>0</v>
      </c>
      <c r="AB36" s="42">
        <v>0</v>
      </c>
      <c r="AC36" s="36">
        <f t="shared" si="21"/>
        <v>0</v>
      </c>
      <c r="AD36" s="36">
        <f t="shared" si="28"/>
        <v>0</v>
      </c>
      <c r="AE36" s="36">
        <f t="shared" si="28"/>
        <v>0</v>
      </c>
      <c r="AF36" s="36">
        <f t="shared" si="28"/>
        <v>0</v>
      </c>
      <c r="AH36" s="36">
        <f t="shared" si="29"/>
        <v>0</v>
      </c>
      <c r="AI36" s="36">
        <f t="shared" si="29"/>
        <v>0</v>
      </c>
      <c r="AJ36" s="36">
        <f t="shared" si="29"/>
        <v>0</v>
      </c>
      <c r="AK36" s="36">
        <f t="shared" si="29"/>
        <v>0</v>
      </c>
      <c r="AL36" s="36">
        <f t="shared" si="29"/>
        <v>0</v>
      </c>
      <c r="AM36" s="36">
        <f t="shared" si="29"/>
        <v>0</v>
      </c>
      <c r="AN36" s="36">
        <f t="shared" si="29"/>
        <v>0</v>
      </c>
      <c r="AO36" s="36">
        <f t="shared" si="29"/>
        <v>0</v>
      </c>
      <c r="AP36" s="36">
        <f t="shared" si="29"/>
        <v>0</v>
      </c>
      <c r="AQ36" s="36">
        <f t="shared" si="29"/>
        <v>0</v>
      </c>
      <c r="AR36" s="36">
        <f t="shared" si="30"/>
        <v>0</v>
      </c>
      <c r="AS36" s="36">
        <f t="shared" si="30"/>
        <v>0</v>
      </c>
      <c r="AT36" s="36">
        <f t="shared" si="30"/>
        <v>0</v>
      </c>
      <c r="AU36" s="36">
        <f t="shared" si="30"/>
        <v>0</v>
      </c>
      <c r="AV36" s="36">
        <f t="shared" si="30"/>
        <v>0</v>
      </c>
      <c r="AW36" s="36">
        <f t="shared" si="30"/>
        <v>0</v>
      </c>
      <c r="AX36" s="36">
        <f t="shared" si="30"/>
        <v>0</v>
      </c>
      <c r="AY36" s="36">
        <f t="shared" si="30"/>
        <v>0</v>
      </c>
      <c r="BA36" s="36">
        <f t="shared" si="31"/>
        <v>0</v>
      </c>
      <c r="BB36" s="36">
        <f t="shared" si="31"/>
        <v>0</v>
      </c>
      <c r="BC36" s="36">
        <f t="shared" si="31"/>
        <v>0</v>
      </c>
      <c r="BD36" s="36">
        <f t="shared" si="31"/>
        <v>0</v>
      </c>
      <c r="BE36" s="36">
        <f t="shared" si="31"/>
        <v>0</v>
      </c>
      <c r="BF36" s="36">
        <f t="shared" si="31"/>
        <v>0</v>
      </c>
      <c r="BH36" s="62">
        <f t="shared" si="22"/>
        <v>0</v>
      </c>
      <c r="BI36" s="59"/>
    </row>
    <row r="37" ht="15" spans="1:61">
      <c r="A37" s="43" t="s">
        <v>12539</v>
      </c>
      <c r="B37" s="34">
        <f t="shared" si="0"/>
        <v>0</v>
      </c>
      <c r="C37" s="41" t="s">
        <v>12540</v>
      </c>
      <c r="D37" s="105">
        <f t="shared" si="1"/>
        <v>0</v>
      </c>
      <c r="E37" s="36">
        <f t="shared" si="2"/>
        <v>0</v>
      </c>
      <c r="F37" s="9">
        <f t="shared" si="3"/>
        <v>0</v>
      </c>
      <c r="G37" s="115">
        <f t="shared" si="4"/>
        <v>0</v>
      </c>
      <c r="H37" s="50">
        <f t="shared" si="5"/>
        <v>0</v>
      </c>
      <c r="I37" s="50">
        <f t="shared" si="6"/>
        <v>0</v>
      </c>
      <c r="J37" s="50">
        <f t="shared" si="7"/>
        <v>0</v>
      </c>
      <c r="K37" s="42">
        <v>0</v>
      </c>
      <c r="L37" s="36">
        <f t="shared" si="26"/>
        <v>0</v>
      </c>
      <c r="M37" s="36">
        <f t="shared" si="26"/>
        <v>0</v>
      </c>
      <c r="N37" s="42">
        <v>0</v>
      </c>
      <c r="O37" s="36">
        <f t="shared" si="27"/>
        <v>0</v>
      </c>
      <c r="P37" s="36">
        <f t="shared" si="27"/>
        <v>0</v>
      </c>
      <c r="Q37" s="36">
        <f t="shared" si="27"/>
        <v>0</v>
      </c>
      <c r="R37" s="105">
        <f t="shared" si="10"/>
        <v>0</v>
      </c>
      <c r="S37" s="36">
        <f t="shared" si="19"/>
        <v>0</v>
      </c>
      <c r="T37" s="31">
        <f t="shared" si="11"/>
        <v>0</v>
      </c>
      <c r="U37" s="31">
        <f t="shared" si="12"/>
        <v>0</v>
      </c>
      <c r="V37" s="42">
        <v>0</v>
      </c>
      <c r="W37" s="42">
        <v>0</v>
      </c>
      <c r="X37" s="42">
        <v>0</v>
      </c>
      <c r="Y37" s="50">
        <f t="shared" si="13"/>
        <v>0</v>
      </c>
      <c r="Z37" s="36">
        <f t="shared" si="14"/>
        <v>0</v>
      </c>
      <c r="AA37" s="36">
        <f t="shared" si="20"/>
        <v>0</v>
      </c>
      <c r="AB37" s="42">
        <v>0</v>
      </c>
      <c r="AC37" s="36">
        <f t="shared" si="21"/>
        <v>0</v>
      </c>
      <c r="AD37" s="36">
        <f t="shared" si="28"/>
        <v>0</v>
      </c>
      <c r="AE37" s="36">
        <f t="shared" si="28"/>
        <v>0</v>
      </c>
      <c r="AF37" s="36">
        <f t="shared" si="28"/>
        <v>0</v>
      </c>
      <c r="AH37" s="36">
        <f t="shared" si="29"/>
        <v>0</v>
      </c>
      <c r="AI37" s="36">
        <f t="shared" si="29"/>
        <v>0</v>
      </c>
      <c r="AJ37" s="36">
        <f t="shared" si="29"/>
        <v>0</v>
      </c>
      <c r="AK37" s="36">
        <f t="shared" si="29"/>
        <v>0</v>
      </c>
      <c r="AL37" s="36">
        <f t="shared" si="29"/>
        <v>0</v>
      </c>
      <c r="AM37" s="36">
        <f t="shared" si="29"/>
        <v>0</v>
      </c>
      <c r="AN37" s="36">
        <f t="shared" si="29"/>
        <v>0</v>
      </c>
      <c r="AO37" s="36">
        <f t="shared" si="29"/>
        <v>0</v>
      </c>
      <c r="AP37" s="36">
        <f t="shared" si="29"/>
        <v>0</v>
      </c>
      <c r="AQ37" s="36">
        <f t="shared" si="29"/>
        <v>0</v>
      </c>
      <c r="AR37" s="36">
        <f t="shared" si="30"/>
        <v>0</v>
      </c>
      <c r="AS37" s="36">
        <f t="shared" si="30"/>
        <v>0</v>
      </c>
      <c r="AT37" s="36">
        <f t="shared" si="30"/>
        <v>0</v>
      </c>
      <c r="AU37" s="36">
        <f t="shared" si="30"/>
        <v>0</v>
      </c>
      <c r="AV37" s="36">
        <f t="shared" si="30"/>
        <v>0</v>
      </c>
      <c r="AW37" s="36">
        <f t="shared" si="30"/>
        <v>0</v>
      </c>
      <c r="AX37" s="36">
        <f t="shared" si="30"/>
        <v>0</v>
      </c>
      <c r="AY37" s="36">
        <f t="shared" si="30"/>
        <v>0</v>
      </c>
      <c r="BA37" s="36">
        <f t="shared" si="31"/>
        <v>0</v>
      </c>
      <c r="BB37" s="36">
        <f t="shared" si="31"/>
        <v>0</v>
      </c>
      <c r="BC37" s="36">
        <f t="shared" si="31"/>
        <v>0</v>
      </c>
      <c r="BD37" s="36">
        <f t="shared" si="31"/>
        <v>0</v>
      </c>
      <c r="BE37" s="36">
        <f t="shared" si="31"/>
        <v>0</v>
      </c>
      <c r="BF37" s="36">
        <f t="shared" si="31"/>
        <v>0</v>
      </c>
      <c r="BH37" s="62">
        <f t="shared" si="22"/>
        <v>0</v>
      </c>
      <c r="BI37" s="59"/>
    </row>
    <row r="38" ht="15" spans="1:61">
      <c r="A38" s="43" t="s">
        <v>12541</v>
      </c>
      <c r="B38" s="34">
        <f t="shared" si="0"/>
        <v>0</v>
      </c>
      <c r="C38" s="41" t="s">
        <v>12542</v>
      </c>
      <c r="D38" s="105">
        <f t="shared" si="1"/>
        <v>0</v>
      </c>
      <c r="E38" s="36">
        <f t="shared" si="2"/>
        <v>0</v>
      </c>
      <c r="F38" s="9">
        <f t="shared" si="3"/>
        <v>0</v>
      </c>
      <c r="G38" s="115">
        <f t="shared" si="4"/>
        <v>0</v>
      </c>
      <c r="H38" s="50">
        <f t="shared" si="5"/>
        <v>0</v>
      </c>
      <c r="I38" s="50">
        <f t="shared" si="6"/>
        <v>0</v>
      </c>
      <c r="J38" s="50">
        <f t="shared" si="7"/>
        <v>0</v>
      </c>
      <c r="K38" s="42">
        <v>0</v>
      </c>
      <c r="L38" s="36">
        <f t="shared" si="26"/>
        <v>0</v>
      </c>
      <c r="M38" s="36">
        <f t="shared" si="26"/>
        <v>0</v>
      </c>
      <c r="N38" s="42">
        <v>0</v>
      </c>
      <c r="O38" s="36">
        <f t="shared" si="27"/>
        <v>0</v>
      </c>
      <c r="P38" s="36">
        <f t="shared" si="27"/>
        <v>0</v>
      </c>
      <c r="Q38" s="36">
        <f t="shared" si="27"/>
        <v>0</v>
      </c>
      <c r="R38" s="105">
        <f t="shared" si="10"/>
        <v>0</v>
      </c>
      <c r="S38" s="36">
        <f t="shared" si="19"/>
        <v>0</v>
      </c>
      <c r="T38" s="31">
        <f t="shared" si="11"/>
        <v>0</v>
      </c>
      <c r="U38" s="31">
        <f t="shared" si="12"/>
        <v>0</v>
      </c>
      <c r="V38" s="42">
        <v>0</v>
      </c>
      <c r="W38" s="42">
        <v>0</v>
      </c>
      <c r="X38" s="42">
        <v>0</v>
      </c>
      <c r="Y38" s="50">
        <f t="shared" si="13"/>
        <v>0</v>
      </c>
      <c r="Z38" s="36">
        <f t="shared" si="14"/>
        <v>0</v>
      </c>
      <c r="AA38" s="36">
        <f t="shared" si="20"/>
        <v>0</v>
      </c>
      <c r="AB38" s="42">
        <v>0</v>
      </c>
      <c r="AC38" s="36">
        <f t="shared" si="21"/>
        <v>0</v>
      </c>
      <c r="AD38" s="36">
        <f t="shared" si="28"/>
        <v>0</v>
      </c>
      <c r="AE38" s="36">
        <f t="shared" si="28"/>
        <v>0</v>
      </c>
      <c r="AF38" s="36">
        <f t="shared" si="28"/>
        <v>0</v>
      </c>
      <c r="AH38" s="36">
        <f t="shared" ref="AH38:AQ47" si="32">SUMPRODUCT(AH$374:AH$599*(LEFT($A$374:$A$599,LEN($A38))=$A38))</f>
        <v>0</v>
      </c>
      <c r="AI38" s="36">
        <f t="shared" si="32"/>
        <v>0</v>
      </c>
      <c r="AJ38" s="36">
        <f t="shared" si="32"/>
        <v>0</v>
      </c>
      <c r="AK38" s="36">
        <f t="shared" si="32"/>
        <v>0</v>
      </c>
      <c r="AL38" s="36">
        <f t="shared" si="32"/>
        <v>0</v>
      </c>
      <c r="AM38" s="36">
        <f t="shared" si="32"/>
        <v>0</v>
      </c>
      <c r="AN38" s="36">
        <f t="shared" si="32"/>
        <v>0</v>
      </c>
      <c r="AO38" s="36">
        <f t="shared" si="32"/>
        <v>0</v>
      </c>
      <c r="AP38" s="36">
        <f t="shared" si="32"/>
        <v>0</v>
      </c>
      <c r="AQ38" s="36">
        <f t="shared" si="32"/>
        <v>0</v>
      </c>
      <c r="AR38" s="36">
        <f t="shared" ref="AR38:AY47" si="33">SUMPRODUCT(AR$374:AR$599*(LEFT($A$374:$A$599,LEN($A38))=$A38))</f>
        <v>0</v>
      </c>
      <c r="AS38" s="36">
        <f t="shared" si="33"/>
        <v>0</v>
      </c>
      <c r="AT38" s="36">
        <f t="shared" si="33"/>
        <v>0</v>
      </c>
      <c r="AU38" s="36">
        <f t="shared" si="33"/>
        <v>0</v>
      </c>
      <c r="AV38" s="36">
        <f t="shared" si="33"/>
        <v>0</v>
      </c>
      <c r="AW38" s="36">
        <f t="shared" si="33"/>
        <v>0</v>
      </c>
      <c r="AX38" s="36">
        <f t="shared" si="33"/>
        <v>0</v>
      </c>
      <c r="AY38" s="36">
        <f t="shared" si="33"/>
        <v>0</v>
      </c>
      <c r="BA38" s="36">
        <f t="shared" ref="BA38:BF47" si="34">SUMPRODUCT(BA$374:BA$599*(LEFT($A$374:$A$599,LEN($A38))=$A38))</f>
        <v>0</v>
      </c>
      <c r="BB38" s="36">
        <f t="shared" si="34"/>
        <v>0</v>
      </c>
      <c r="BC38" s="36">
        <f t="shared" si="34"/>
        <v>0</v>
      </c>
      <c r="BD38" s="36">
        <f t="shared" si="34"/>
        <v>0</v>
      </c>
      <c r="BE38" s="36">
        <f t="shared" si="34"/>
        <v>0</v>
      </c>
      <c r="BF38" s="36">
        <f t="shared" si="34"/>
        <v>0</v>
      </c>
      <c r="BH38" s="62">
        <f t="shared" si="22"/>
        <v>0</v>
      </c>
      <c r="BI38" s="14"/>
    </row>
    <row r="39" ht="15" spans="1:61">
      <c r="A39" s="454" t="s">
        <v>12543</v>
      </c>
      <c r="B39" s="34">
        <f t="shared" si="0"/>
        <v>0</v>
      </c>
      <c r="C39" s="41" t="s">
        <v>12544</v>
      </c>
      <c r="D39" s="105">
        <f t="shared" si="1"/>
        <v>0</v>
      </c>
      <c r="E39" s="36">
        <f t="shared" si="2"/>
        <v>0</v>
      </c>
      <c r="F39" s="9">
        <f t="shared" si="3"/>
        <v>0</v>
      </c>
      <c r="G39" s="115">
        <f t="shared" si="4"/>
        <v>0</v>
      </c>
      <c r="H39" s="50">
        <f t="shared" si="5"/>
        <v>0</v>
      </c>
      <c r="I39" s="50">
        <f t="shared" si="6"/>
        <v>0</v>
      </c>
      <c r="J39" s="50">
        <f t="shared" si="7"/>
        <v>0</v>
      </c>
      <c r="K39" s="42">
        <v>0</v>
      </c>
      <c r="L39" s="36">
        <f t="shared" si="26"/>
        <v>0</v>
      </c>
      <c r="M39" s="36">
        <f t="shared" si="26"/>
        <v>0</v>
      </c>
      <c r="N39" s="42">
        <v>0</v>
      </c>
      <c r="O39" s="36">
        <f t="shared" si="27"/>
        <v>0</v>
      </c>
      <c r="P39" s="36">
        <f t="shared" si="27"/>
        <v>0</v>
      </c>
      <c r="Q39" s="36">
        <f t="shared" si="27"/>
        <v>0</v>
      </c>
      <c r="R39" s="105">
        <f t="shared" si="10"/>
        <v>0</v>
      </c>
      <c r="S39" s="36">
        <f t="shared" si="19"/>
        <v>0</v>
      </c>
      <c r="T39" s="31">
        <f t="shared" si="11"/>
        <v>0</v>
      </c>
      <c r="U39" s="31">
        <f t="shared" si="12"/>
        <v>0</v>
      </c>
      <c r="V39" s="42">
        <v>0</v>
      </c>
      <c r="W39" s="42">
        <v>0</v>
      </c>
      <c r="X39" s="42">
        <v>0</v>
      </c>
      <c r="Y39" s="50">
        <f t="shared" si="13"/>
        <v>0</v>
      </c>
      <c r="Z39" s="36">
        <f t="shared" si="14"/>
        <v>0</v>
      </c>
      <c r="AA39" s="36">
        <f t="shared" si="20"/>
        <v>0</v>
      </c>
      <c r="AB39" s="42">
        <v>0</v>
      </c>
      <c r="AC39" s="36">
        <f t="shared" si="21"/>
        <v>0</v>
      </c>
      <c r="AD39" s="36">
        <f t="shared" si="28"/>
        <v>0</v>
      </c>
      <c r="AE39" s="36">
        <f t="shared" si="28"/>
        <v>0</v>
      </c>
      <c r="AF39" s="36">
        <f t="shared" si="28"/>
        <v>0</v>
      </c>
      <c r="AH39" s="36">
        <f t="shared" si="32"/>
        <v>0</v>
      </c>
      <c r="AI39" s="36">
        <f t="shared" si="32"/>
        <v>0</v>
      </c>
      <c r="AJ39" s="36">
        <f t="shared" si="32"/>
        <v>0</v>
      </c>
      <c r="AK39" s="36">
        <f t="shared" si="32"/>
        <v>0</v>
      </c>
      <c r="AL39" s="36">
        <f t="shared" si="32"/>
        <v>0</v>
      </c>
      <c r="AM39" s="36">
        <f t="shared" si="32"/>
        <v>0</v>
      </c>
      <c r="AN39" s="36">
        <f t="shared" si="32"/>
        <v>0</v>
      </c>
      <c r="AO39" s="36">
        <f t="shared" si="32"/>
        <v>0</v>
      </c>
      <c r="AP39" s="36">
        <f t="shared" si="32"/>
        <v>0</v>
      </c>
      <c r="AQ39" s="36">
        <f t="shared" si="32"/>
        <v>0</v>
      </c>
      <c r="AR39" s="36">
        <f t="shared" si="33"/>
        <v>0</v>
      </c>
      <c r="AS39" s="36">
        <f t="shared" si="33"/>
        <v>0</v>
      </c>
      <c r="AT39" s="36">
        <f t="shared" si="33"/>
        <v>0</v>
      </c>
      <c r="AU39" s="36">
        <f t="shared" si="33"/>
        <v>0</v>
      </c>
      <c r="AV39" s="36">
        <f t="shared" si="33"/>
        <v>0</v>
      </c>
      <c r="AW39" s="36">
        <f t="shared" si="33"/>
        <v>0</v>
      </c>
      <c r="AX39" s="36">
        <f t="shared" si="33"/>
        <v>0</v>
      </c>
      <c r="AY39" s="36">
        <f t="shared" si="33"/>
        <v>0</v>
      </c>
      <c r="BA39" s="36">
        <f t="shared" si="34"/>
        <v>0</v>
      </c>
      <c r="BB39" s="36">
        <f t="shared" si="34"/>
        <v>0</v>
      </c>
      <c r="BC39" s="36">
        <f t="shared" si="34"/>
        <v>0</v>
      </c>
      <c r="BD39" s="36">
        <f t="shared" si="34"/>
        <v>0</v>
      </c>
      <c r="BE39" s="36">
        <f t="shared" si="34"/>
        <v>0</v>
      </c>
      <c r="BF39" s="36">
        <f t="shared" si="34"/>
        <v>0</v>
      </c>
      <c r="BH39" s="62">
        <f t="shared" si="22"/>
        <v>0</v>
      </c>
      <c r="BI39" s="14"/>
    </row>
    <row r="40" ht="15" spans="1:61">
      <c r="A40" s="40" t="s">
        <v>12545</v>
      </c>
      <c r="B40" s="34">
        <f t="shared" si="0"/>
        <v>0</v>
      </c>
      <c r="C40" s="41" t="s">
        <v>12546</v>
      </c>
      <c r="D40" s="104">
        <f t="shared" si="1"/>
        <v>0</v>
      </c>
      <c r="E40" s="36">
        <f t="shared" si="2"/>
        <v>0</v>
      </c>
      <c r="F40" s="49">
        <f t="shared" si="3"/>
        <v>0</v>
      </c>
      <c r="G40" s="114">
        <f t="shared" si="4"/>
        <v>0</v>
      </c>
      <c r="H40" s="50">
        <f t="shared" ref="H40:H103" si="35">AL40+AN40</f>
        <v>0</v>
      </c>
      <c r="I40" s="50">
        <f t="shared" ref="I40:I103" si="36">AO40+AQ40</f>
        <v>0</v>
      </c>
      <c r="J40" s="50">
        <f t="shared" ref="J40:J103" si="37">AR40+AT40</f>
        <v>0</v>
      </c>
      <c r="K40" s="42">
        <v>0</v>
      </c>
      <c r="L40" s="36">
        <f t="shared" si="26"/>
        <v>0</v>
      </c>
      <c r="M40" s="36">
        <f t="shared" si="26"/>
        <v>0</v>
      </c>
      <c r="N40" s="50">
        <f t="shared" ref="N40:N103" si="38">AU40</f>
        <v>0</v>
      </c>
      <c r="O40" s="36">
        <f t="shared" si="27"/>
        <v>0</v>
      </c>
      <c r="P40" s="36">
        <f t="shared" si="27"/>
        <v>0</v>
      </c>
      <c r="Q40" s="36">
        <f t="shared" si="27"/>
        <v>0</v>
      </c>
      <c r="R40" s="104">
        <f t="shared" si="10"/>
        <v>0</v>
      </c>
      <c r="S40" s="36">
        <f t="shared" si="19"/>
        <v>0</v>
      </c>
      <c r="T40" s="31">
        <f t="shared" si="11"/>
        <v>0</v>
      </c>
      <c r="U40" s="31">
        <f t="shared" si="12"/>
        <v>0</v>
      </c>
      <c r="V40" s="42">
        <v>0</v>
      </c>
      <c r="W40" s="42">
        <v>0</v>
      </c>
      <c r="X40" s="42">
        <v>0</v>
      </c>
      <c r="Y40" s="50">
        <f>AW40+AY40</f>
        <v>0</v>
      </c>
      <c r="Z40" s="36">
        <f t="shared" si="14"/>
        <v>0</v>
      </c>
      <c r="AA40" s="36">
        <f t="shared" si="20"/>
        <v>0</v>
      </c>
      <c r="AB40" s="42">
        <v>0</v>
      </c>
      <c r="AC40" s="36">
        <f t="shared" si="21"/>
        <v>0</v>
      </c>
      <c r="AD40" s="36">
        <f t="shared" si="28"/>
        <v>0</v>
      </c>
      <c r="AE40" s="36">
        <f t="shared" si="28"/>
        <v>0</v>
      </c>
      <c r="AF40" s="36">
        <f t="shared" si="28"/>
        <v>0</v>
      </c>
      <c r="AH40" s="36">
        <f t="shared" si="32"/>
        <v>0</v>
      </c>
      <c r="AI40" s="36">
        <f t="shared" si="32"/>
        <v>0</v>
      </c>
      <c r="AJ40" s="36">
        <f t="shared" si="32"/>
        <v>0</v>
      </c>
      <c r="AK40" s="36">
        <f t="shared" si="32"/>
        <v>0</v>
      </c>
      <c r="AL40" s="36">
        <f t="shared" si="32"/>
        <v>0</v>
      </c>
      <c r="AM40" s="36">
        <f t="shared" si="32"/>
        <v>0</v>
      </c>
      <c r="AN40" s="36">
        <f t="shared" si="32"/>
        <v>0</v>
      </c>
      <c r="AO40" s="36">
        <f t="shared" si="32"/>
        <v>0</v>
      </c>
      <c r="AP40" s="36">
        <f t="shared" si="32"/>
        <v>0</v>
      </c>
      <c r="AQ40" s="36">
        <f t="shared" si="32"/>
        <v>0</v>
      </c>
      <c r="AR40" s="36">
        <f t="shared" si="33"/>
        <v>0</v>
      </c>
      <c r="AS40" s="36">
        <f t="shared" si="33"/>
        <v>0</v>
      </c>
      <c r="AT40" s="36">
        <f t="shared" si="33"/>
        <v>0</v>
      </c>
      <c r="AU40" s="36">
        <f t="shared" si="33"/>
        <v>0</v>
      </c>
      <c r="AV40" s="36">
        <f t="shared" si="33"/>
        <v>0</v>
      </c>
      <c r="AW40" s="36">
        <f t="shared" si="33"/>
        <v>0</v>
      </c>
      <c r="AX40" s="36">
        <f t="shared" si="33"/>
        <v>0</v>
      </c>
      <c r="AY40" s="36">
        <f t="shared" si="33"/>
        <v>0</v>
      </c>
      <c r="BA40" s="36">
        <f t="shared" si="34"/>
        <v>0</v>
      </c>
      <c r="BB40" s="36">
        <f t="shared" si="34"/>
        <v>0</v>
      </c>
      <c r="BC40" s="36">
        <f t="shared" si="34"/>
        <v>0</v>
      </c>
      <c r="BD40" s="36">
        <f t="shared" si="34"/>
        <v>0</v>
      </c>
      <c r="BE40" s="36">
        <f t="shared" si="34"/>
        <v>0</v>
      </c>
      <c r="BF40" s="36">
        <f t="shared" si="34"/>
        <v>0</v>
      </c>
      <c r="BH40" s="63">
        <f>+(BD40-AJ40)+(BF40-AV40)+(AX40-BB40)</f>
        <v>0</v>
      </c>
      <c r="BI40" s="59"/>
    </row>
    <row r="41" ht="15" spans="1:61">
      <c r="A41" s="40" t="s">
        <v>12547</v>
      </c>
      <c r="B41" s="34">
        <f t="shared" si="0"/>
        <v>0</v>
      </c>
      <c r="C41" s="41" t="s">
        <v>12548</v>
      </c>
      <c r="D41" s="104">
        <f t="shared" si="1"/>
        <v>0</v>
      </c>
      <c r="E41" s="36">
        <f t="shared" si="2"/>
        <v>0</v>
      </c>
      <c r="F41" s="49">
        <f t="shared" si="3"/>
        <v>0</v>
      </c>
      <c r="G41" s="114">
        <f t="shared" si="4"/>
        <v>0</v>
      </c>
      <c r="H41" s="50">
        <f t="shared" si="35"/>
        <v>0</v>
      </c>
      <c r="I41" s="50">
        <f t="shared" si="36"/>
        <v>0</v>
      </c>
      <c r="J41" s="50">
        <f t="shared" si="37"/>
        <v>0</v>
      </c>
      <c r="K41" s="42">
        <v>0</v>
      </c>
      <c r="L41" s="36">
        <f t="shared" si="26"/>
        <v>0</v>
      </c>
      <c r="M41" s="36">
        <f t="shared" si="26"/>
        <v>0</v>
      </c>
      <c r="N41" s="50">
        <f t="shared" si="38"/>
        <v>0</v>
      </c>
      <c r="O41" s="36">
        <f t="shared" si="27"/>
        <v>0</v>
      </c>
      <c r="P41" s="36">
        <f t="shared" si="27"/>
        <v>0</v>
      </c>
      <c r="Q41" s="36">
        <f t="shared" si="27"/>
        <v>0</v>
      </c>
      <c r="R41" s="104">
        <f t="shared" si="10"/>
        <v>0</v>
      </c>
      <c r="S41" s="36">
        <f t="shared" si="19"/>
        <v>0</v>
      </c>
      <c r="T41" s="31">
        <f t="shared" si="11"/>
        <v>0</v>
      </c>
      <c r="U41" s="31">
        <f t="shared" si="12"/>
        <v>0</v>
      </c>
      <c r="V41" s="42">
        <v>0</v>
      </c>
      <c r="W41" s="42">
        <v>0</v>
      </c>
      <c r="X41" s="42">
        <v>0</v>
      </c>
      <c r="Y41" s="50">
        <f t="shared" ref="Y41:Y104" si="39">AW41+AY41</f>
        <v>0</v>
      </c>
      <c r="Z41" s="36">
        <f t="shared" si="14"/>
        <v>0</v>
      </c>
      <c r="AA41" s="36">
        <f t="shared" si="20"/>
        <v>0</v>
      </c>
      <c r="AB41" s="42">
        <v>0</v>
      </c>
      <c r="AC41" s="36">
        <f t="shared" si="21"/>
        <v>0</v>
      </c>
      <c r="AD41" s="36">
        <f t="shared" si="28"/>
        <v>0</v>
      </c>
      <c r="AE41" s="36">
        <f t="shared" si="28"/>
        <v>0</v>
      </c>
      <c r="AF41" s="36">
        <f t="shared" si="28"/>
        <v>0</v>
      </c>
      <c r="AH41" s="36">
        <f t="shared" si="32"/>
        <v>0</v>
      </c>
      <c r="AI41" s="36">
        <f t="shared" si="32"/>
        <v>0</v>
      </c>
      <c r="AJ41" s="36">
        <f t="shared" si="32"/>
        <v>0</v>
      </c>
      <c r="AK41" s="36">
        <f t="shared" si="32"/>
        <v>0</v>
      </c>
      <c r="AL41" s="36">
        <f t="shared" si="32"/>
        <v>0</v>
      </c>
      <c r="AM41" s="36">
        <f t="shared" si="32"/>
        <v>0</v>
      </c>
      <c r="AN41" s="36">
        <f t="shared" si="32"/>
        <v>0</v>
      </c>
      <c r="AO41" s="36">
        <f t="shared" si="32"/>
        <v>0</v>
      </c>
      <c r="AP41" s="36">
        <f t="shared" si="32"/>
        <v>0</v>
      </c>
      <c r="AQ41" s="36">
        <f t="shared" si="32"/>
        <v>0</v>
      </c>
      <c r="AR41" s="36">
        <f t="shared" si="33"/>
        <v>0</v>
      </c>
      <c r="AS41" s="36">
        <f t="shared" si="33"/>
        <v>0</v>
      </c>
      <c r="AT41" s="36">
        <f t="shared" si="33"/>
        <v>0</v>
      </c>
      <c r="AU41" s="36">
        <f t="shared" si="33"/>
        <v>0</v>
      </c>
      <c r="AV41" s="36">
        <f t="shared" si="33"/>
        <v>0</v>
      </c>
      <c r="AW41" s="36">
        <f t="shared" si="33"/>
        <v>0</v>
      </c>
      <c r="AX41" s="36">
        <f t="shared" si="33"/>
        <v>0</v>
      </c>
      <c r="AY41" s="36">
        <f t="shared" si="33"/>
        <v>0</v>
      </c>
      <c r="BA41" s="36">
        <f t="shared" si="34"/>
        <v>0</v>
      </c>
      <c r="BB41" s="36">
        <f t="shared" si="34"/>
        <v>0</v>
      </c>
      <c r="BC41" s="36">
        <f t="shared" si="34"/>
        <v>0</v>
      </c>
      <c r="BD41" s="36">
        <f t="shared" si="34"/>
        <v>0</v>
      </c>
      <c r="BE41" s="36">
        <f t="shared" si="34"/>
        <v>0</v>
      </c>
      <c r="BF41" s="36">
        <f t="shared" si="34"/>
        <v>0</v>
      </c>
      <c r="BH41" s="63">
        <f t="shared" ref="BH41:BH104" si="40">+(BD41-AJ41)+(BF41-AV41)+(AX41-BB41)</f>
        <v>0</v>
      </c>
      <c r="BI41" s="59"/>
    </row>
    <row r="42" ht="15" spans="1:61">
      <c r="A42" s="40" t="s">
        <v>12549</v>
      </c>
      <c r="B42" s="34">
        <f t="shared" si="0"/>
        <v>0</v>
      </c>
      <c r="C42" s="41" t="s">
        <v>12550</v>
      </c>
      <c r="D42" s="104">
        <f t="shared" si="1"/>
        <v>0</v>
      </c>
      <c r="E42" s="36">
        <f t="shared" si="2"/>
        <v>0</v>
      </c>
      <c r="F42" s="49">
        <f t="shared" si="3"/>
        <v>0</v>
      </c>
      <c r="G42" s="114">
        <f t="shared" si="4"/>
        <v>0</v>
      </c>
      <c r="H42" s="50">
        <f t="shared" si="35"/>
        <v>0</v>
      </c>
      <c r="I42" s="50">
        <f t="shared" si="36"/>
        <v>0</v>
      </c>
      <c r="J42" s="50">
        <f t="shared" si="37"/>
        <v>0</v>
      </c>
      <c r="K42" s="42">
        <v>0</v>
      </c>
      <c r="L42" s="36">
        <f t="shared" si="26"/>
        <v>0</v>
      </c>
      <c r="M42" s="36">
        <f t="shared" si="26"/>
        <v>0</v>
      </c>
      <c r="N42" s="50">
        <f t="shared" si="38"/>
        <v>0</v>
      </c>
      <c r="O42" s="36">
        <f t="shared" si="27"/>
        <v>0</v>
      </c>
      <c r="P42" s="36">
        <f t="shared" si="27"/>
        <v>0</v>
      </c>
      <c r="Q42" s="36">
        <f t="shared" si="27"/>
        <v>0</v>
      </c>
      <c r="R42" s="104">
        <f t="shared" si="10"/>
        <v>0</v>
      </c>
      <c r="S42" s="36">
        <f t="shared" si="19"/>
        <v>0</v>
      </c>
      <c r="T42" s="31">
        <f t="shared" si="11"/>
        <v>0</v>
      </c>
      <c r="U42" s="31">
        <f t="shared" si="12"/>
        <v>0</v>
      </c>
      <c r="V42" s="42">
        <v>0</v>
      </c>
      <c r="W42" s="42">
        <v>0</v>
      </c>
      <c r="X42" s="42">
        <v>0</v>
      </c>
      <c r="Y42" s="50">
        <f t="shared" si="39"/>
        <v>0</v>
      </c>
      <c r="Z42" s="36">
        <f t="shared" si="14"/>
        <v>0</v>
      </c>
      <c r="AA42" s="36">
        <f t="shared" si="20"/>
        <v>0</v>
      </c>
      <c r="AB42" s="42">
        <v>0</v>
      </c>
      <c r="AC42" s="36">
        <f t="shared" si="21"/>
        <v>0</v>
      </c>
      <c r="AD42" s="36">
        <f t="shared" si="28"/>
        <v>0</v>
      </c>
      <c r="AE42" s="36">
        <f t="shared" si="28"/>
        <v>0</v>
      </c>
      <c r="AF42" s="36">
        <f t="shared" si="28"/>
        <v>0</v>
      </c>
      <c r="AH42" s="36">
        <f t="shared" si="32"/>
        <v>0</v>
      </c>
      <c r="AI42" s="36">
        <f t="shared" si="32"/>
        <v>0</v>
      </c>
      <c r="AJ42" s="36">
        <f t="shared" si="32"/>
        <v>0</v>
      </c>
      <c r="AK42" s="36">
        <f t="shared" si="32"/>
        <v>0</v>
      </c>
      <c r="AL42" s="36">
        <f t="shared" si="32"/>
        <v>0</v>
      </c>
      <c r="AM42" s="36">
        <f t="shared" si="32"/>
        <v>0</v>
      </c>
      <c r="AN42" s="36">
        <f t="shared" si="32"/>
        <v>0</v>
      </c>
      <c r="AO42" s="36">
        <f t="shared" si="32"/>
        <v>0</v>
      </c>
      <c r="AP42" s="36">
        <f t="shared" si="32"/>
        <v>0</v>
      </c>
      <c r="AQ42" s="36">
        <f t="shared" si="32"/>
        <v>0</v>
      </c>
      <c r="AR42" s="36">
        <f t="shared" si="33"/>
        <v>0</v>
      </c>
      <c r="AS42" s="36">
        <f t="shared" si="33"/>
        <v>0</v>
      </c>
      <c r="AT42" s="36">
        <f t="shared" si="33"/>
        <v>0</v>
      </c>
      <c r="AU42" s="36">
        <f t="shared" si="33"/>
        <v>0</v>
      </c>
      <c r="AV42" s="36">
        <f t="shared" si="33"/>
        <v>0</v>
      </c>
      <c r="AW42" s="36">
        <f t="shared" si="33"/>
        <v>0</v>
      </c>
      <c r="AX42" s="36">
        <f t="shared" si="33"/>
        <v>0</v>
      </c>
      <c r="AY42" s="36">
        <f t="shared" si="33"/>
        <v>0</v>
      </c>
      <c r="BA42" s="36">
        <f t="shared" si="34"/>
        <v>0</v>
      </c>
      <c r="BB42" s="36">
        <f t="shared" si="34"/>
        <v>0</v>
      </c>
      <c r="BC42" s="36">
        <f t="shared" si="34"/>
        <v>0</v>
      </c>
      <c r="BD42" s="36">
        <f t="shared" si="34"/>
        <v>0</v>
      </c>
      <c r="BE42" s="36">
        <f t="shared" si="34"/>
        <v>0</v>
      </c>
      <c r="BF42" s="36">
        <f t="shared" si="34"/>
        <v>0</v>
      </c>
      <c r="BH42" s="63">
        <f t="shared" si="40"/>
        <v>0</v>
      </c>
      <c r="BI42" s="14"/>
    </row>
    <row r="43" ht="15" spans="1:61">
      <c r="A43" s="40" t="s">
        <v>12551</v>
      </c>
      <c r="B43" s="34">
        <f t="shared" si="0"/>
        <v>0</v>
      </c>
      <c r="C43" s="41" t="s">
        <v>12552</v>
      </c>
      <c r="D43" s="104">
        <f t="shared" si="1"/>
        <v>0</v>
      </c>
      <c r="E43" s="36">
        <f t="shared" si="2"/>
        <v>0</v>
      </c>
      <c r="F43" s="49">
        <f t="shared" si="3"/>
        <v>0</v>
      </c>
      <c r="G43" s="114">
        <f t="shared" si="4"/>
        <v>0</v>
      </c>
      <c r="H43" s="50">
        <f t="shared" si="35"/>
        <v>0</v>
      </c>
      <c r="I43" s="50">
        <f t="shared" si="36"/>
        <v>0</v>
      </c>
      <c r="J43" s="50">
        <f t="shared" si="37"/>
        <v>0</v>
      </c>
      <c r="K43" s="42">
        <v>0</v>
      </c>
      <c r="L43" s="36">
        <f t="shared" si="26"/>
        <v>0</v>
      </c>
      <c r="M43" s="36">
        <f t="shared" si="26"/>
        <v>0</v>
      </c>
      <c r="N43" s="50">
        <f t="shared" si="38"/>
        <v>0</v>
      </c>
      <c r="O43" s="36">
        <f t="shared" si="27"/>
        <v>0</v>
      </c>
      <c r="P43" s="36">
        <f t="shared" si="27"/>
        <v>0</v>
      </c>
      <c r="Q43" s="36">
        <f t="shared" si="27"/>
        <v>0</v>
      </c>
      <c r="R43" s="104">
        <f t="shared" si="10"/>
        <v>0</v>
      </c>
      <c r="S43" s="36">
        <f t="shared" si="19"/>
        <v>0</v>
      </c>
      <c r="T43" s="31">
        <f t="shared" si="11"/>
        <v>0</v>
      </c>
      <c r="U43" s="31">
        <f t="shared" si="12"/>
        <v>0</v>
      </c>
      <c r="V43" s="42">
        <v>0</v>
      </c>
      <c r="W43" s="42">
        <v>0</v>
      </c>
      <c r="X43" s="42">
        <v>0</v>
      </c>
      <c r="Y43" s="50">
        <f t="shared" si="39"/>
        <v>0</v>
      </c>
      <c r="Z43" s="36">
        <f t="shared" si="14"/>
        <v>0</v>
      </c>
      <c r="AA43" s="36">
        <f t="shared" si="20"/>
        <v>0</v>
      </c>
      <c r="AB43" s="42">
        <v>0</v>
      </c>
      <c r="AC43" s="36">
        <f t="shared" si="21"/>
        <v>0</v>
      </c>
      <c r="AD43" s="36">
        <f t="shared" si="28"/>
        <v>0</v>
      </c>
      <c r="AE43" s="36">
        <f t="shared" si="28"/>
        <v>0</v>
      </c>
      <c r="AF43" s="36">
        <f t="shared" si="28"/>
        <v>0</v>
      </c>
      <c r="AH43" s="36">
        <f t="shared" si="32"/>
        <v>0</v>
      </c>
      <c r="AI43" s="36">
        <f t="shared" si="32"/>
        <v>0</v>
      </c>
      <c r="AJ43" s="36">
        <f t="shared" si="32"/>
        <v>0</v>
      </c>
      <c r="AK43" s="36">
        <f t="shared" si="32"/>
        <v>0</v>
      </c>
      <c r="AL43" s="36">
        <f t="shared" si="32"/>
        <v>0</v>
      </c>
      <c r="AM43" s="36">
        <f t="shared" si="32"/>
        <v>0</v>
      </c>
      <c r="AN43" s="36">
        <f t="shared" si="32"/>
        <v>0</v>
      </c>
      <c r="AO43" s="36">
        <f t="shared" si="32"/>
        <v>0</v>
      </c>
      <c r="AP43" s="36">
        <f t="shared" si="32"/>
        <v>0</v>
      </c>
      <c r="AQ43" s="36">
        <f t="shared" si="32"/>
        <v>0</v>
      </c>
      <c r="AR43" s="36">
        <f t="shared" si="33"/>
        <v>0</v>
      </c>
      <c r="AS43" s="36">
        <f t="shared" si="33"/>
        <v>0</v>
      </c>
      <c r="AT43" s="36">
        <f t="shared" si="33"/>
        <v>0</v>
      </c>
      <c r="AU43" s="36">
        <f t="shared" si="33"/>
        <v>0</v>
      </c>
      <c r="AV43" s="36">
        <f t="shared" si="33"/>
        <v>0</v>
      </c>
      <c r="AW43" s="36">
        <f t="shared" si="33"/>
        <v>0</v>
      </c>
      <c r="AX43" s="36">
        <f t="shared" si="33"/>
        <v>0</v>
      </c>
      <c r="AY43" s="36">
        <f t="shared" si="33"/>
        <v>0</v>
      </c>
      <c r="BA43" s="36">
        <f t="shared" si="34"/>
        <v>0</v>
      </c>
      <c r="BB43" s="36">
        <f t="shared" si="34"/>
        <v>0</v>
      </c>
      <c r="BC43" s="36">
        <f t="shared" si="34"/>
        <v>0</v>
      </c>
      <c r="BD43" s="36">
        <f t="shared" si="34"/>
        <v>0</v>
      </c>
      <c r="BE43" s="36">
        <f t="shared" si="34"/>
        <v>0</v>
      </c>
      <c r="BF43" s="36">
        <f t="shared" si="34"/>
        <v>0</v>
      </c>
      <c r="BH43" s="63">
        <f t="shared" si="40"/>
        <v>0</v>
      </c>
      <c r="BI43" s="14"/>
    </row>
    <row r="44" ht="15" spans="1:61">
      <c r="A44" s="44" t="s">
        <v>12553</v>
      </c>
      <c r="B44" s="34">
        <f t="shared" si="0"/>
        <v>0</v>
      </c>
      <c r="C44" s="45" t="s">
        <v>12554</v>
      </c>
      <c r="D44" s="104">
        <f t="shared" si="1"/>
        <v>0</v>
      </c>
      <c r="E44" s="36">
        <f t="shared" si="2"/>
        <v>0</v>
      </c>
      <c r="F44" s="49">
        <f t="shared" si="3"/>
        <v>0</v>
      </c>
      <c r="G44" s="114">
        <f t="shared" si="4"/>
        <v>0</v>
      </c>
      <c r="H44" s="38">
        <f t="shared" si="35"/>
        <v>0</v>
      </c>
      <c r="I44" s="38">
        <f t="shared" si="36"/>
        <v>0</v>
      </c>
      <c r="J44" s="38">
        <f t="shared" si="37"/>
        <v>0</v>
      </c>
      <c r="K44" s="39">
        <v>0</v>
      </c>
      <c r="L44" s="36">
        <f t="shared" si="26"/>
        <v>0</v>
      </c>
      <c r="M44" s="36">
        <f t="shared" si="26"/>
        <v>0</v>
      </c>
      <c r="N44" s="38">
        <f t="shared" si="38"/>
        <v>0</v>
      </c>
      <c r="O44" s="36">
        <f t="shared" si="27"/>
        <v>0</v>
      </c>
      <c r="P44" s="36">
        <f t="shared" si="27"/>
        <v>0</v>
      </c>
      <c r="Q44" s="36">
        <f t="shared" si="27"/>
        <v>0</v>
      </c>
      <c r="R44" s="104">
        <f t="shared" si="10"/>
        <v>0</v>
      </c>
      <c r="S44" s="36">
        <f t="shared" si="19"/>
        <v>0</v>
      </c>
      <c r="T44" s="31">
        <f t="shared" si="11"/>
        <v>0</v>
      </c>
      <c r="U44" s="31">
        <f t="shared" si="12"/>
        <v>0</v>
      </c>
      <c r="V44" s="39">
        <v>0</v>
      </c>
      <c r="W44" s="39">
        <v>0</v>
      </c>
      <c r="X44" s="39">
        <v>0</v>
      </c>
      <c r="Y44" s="50">
        <f t="shared" si="39"/>
        <v>0</v>
      </c>
      <c r="Z44" s="36">
        <f t="shared" si="14"/>
        <v>0</v>
      </c>
      <c r="AA44" s="36">
        <f t="shared" si="20"/>
        <v>0</v>
      </c>
      <c r="AB44" s="39">
        <v>0</v>
      </c>
      <c r="AC44" s="36">
        <f t="shared" si="21"/>
        <v>0</v>
      </c>
      <c r="AD44" s="36">
        <f t="shared" si="28"/>
        <v>0</v>
      </c>
      <c r="AE44" s="36">
        <f t="shared" si="28"/>
        <v>0</v>
      </c>
      <c r="AF44" s="36">
        <f t="shared" si="28"/>
        <v>0</v>
      </c>
      <c r="AH44" s="36">
        <f t="shared" si="32"/>
        <v>0</v>
      </c>
      <c r="AI44" s="36">
        <f t="shared" si="32"/>
        <v>0</v>
      </c>
      <c r="AJ44" s="36">
        <f t="shared" si="32"/>
        <v>0</v>
      </c>
      <c r="AK44" s="36">
        <f t="shared" si="32"/>
        <v>0</v>
      </c>
      <c r="AL44" s="36">
        <f t="shared" si="32"/>
        <v>0</v>
      </c>
      <c r="AM44" s="36">
        <f t="shared" si="32"/>
        <v>0</v>
      </c>
      <c r="AN44" s="36">
        <f t="shared" si="32"/>
        <v>0</v>
      </c>
      <c r="AO44" s="36">
        <f t="shared" si="32"/>
        <v>0</v>
      </c>
      <c r="AP44" s="36">
        <f t="shared" si="32"/>
        <v>0</v>
      </c>
      <c r="AQ44" s="36">
        <f t="shared" si="32"/>
        <v>0</v>
      </c>
      <c r="AR44" s="36">
        <f t="shared" si="33"/>
        <v>0</v>
      </c>
      <c r="AS44" s="36">
        <f t="shared" si="33"/>
        <v>0</v>
      </c>
      <c r="AT44" s="36">
        <f t="shared" si="33"/>
        <v>0</v>
      </c>
      <c r="AU44" s="36">
        <f t="shared" si="33"/>
        <v>0</v>
      </c>
      <c r="AV44" s="36">
        <f t="shared" si="33"/>
        <v>0</v>
      </c>
      <c r="AW44" s="36">
        <f t="shared" si="33"/>
        <v>0</v>
      </c>
      <c r="AX44" s="36">
        <f t="shared" si="33"/>
        <v>0</v>
      </c>
      <c r="AY44" s="36">
        <f t="shared" si="33"/>
        <v>0</v>
      </c>
      <c r="BA44" s="36">
        <f t="shared" si="34"/>
        <v>0</v>
      </c>
      <c r="BB44" s="36">
        <f t="shared" si="34"/>
        <v>0</v>
      </c>
      <c r="BC44" s="36">
        <f t="shared" si="34"/>
        <v>0</v>
      </c>
      <c r="BD44" s="36">
        <f t="shared" si="34"/>
        <v>0</v>
      </c>
      <c r="BE44" s="36">
        <f t="shared" si="34"/>
        <v>0</v>
      </c>
      <c r="BF44" s="36">
        <f t="shared" si="34"/>
        <v>0</v>
      </c>
      <c r="BH44" s="63">
        <f t="shared" si="40"/>
        <v>0</v>
      </c>
      <c r="BI44" s="59"/>
    </row>
    <row r="45" ht="15" spans="1:64">
      <c r="A45" s="40" t="s">
        <v>12555</v>
      </c>
      <c r="B45" s="34">
        <f t="shared" si="0"/>
        <v>0</v>
      </c>
      <c r="C45" s="41" t="s">
        <v>12556</v>
      </c>
      <c r="D45" s="104">
        <f t="shared" si="1"/>
        <v>0</v>
      </c>
      <c r="E45" s="36">
        <f t="shared" si="2"/>
        <v>0</v>
      </c>
      <c r="F45" s="49">
        <f t="shared" si="3"/>
        <v>0</v>
      </c>
      <c r="G45" s="114">
        <f t="shared" si="4"/>
        <v>0</v>
      </c>
      <c r="H45" s="50">
        <f t="shared" si="35"/>
        <v>0</v>
      </c>
      <c r="I45" s="50">
        <f t="shared" si="36"/>
        <v>0</v>
      </c>
      <c r="J45" s="50">
        <f t="shared" si="37"/>
        <v>0</v>
      </c>
      <c r="K45" s="42">
        <v>0</v>
      </c>
      <c r="L45" s="36">
        <f t="shared" si="26"/>
        <v>0</v>
      </c>
      <c r="M45" s="36">
        <f t="shared" si="26"/>
        <v>0</v>
      </c>
      <c r="N45" s="50">
        <f t="shared" si="38"/>
        <v>0</v>
      </c>
      <c r="O45" s="36">
        <f t="shared" si="27"/>
        <v>0</v>
      </c>
      <c r="P45" s="36">
        <f t="shared" si="27"/>
        <v>0</v>
      </c>
      <c r="Q45" s="36">
        <f t="shared" si="27"/>
        <v>0</v>
      </c>
      <c r="R45" s="104">
        <f t="shared" si="10"/>
        <v>0</v>
      </c>
      <c r="S45" s="36">
        <f t="shared" si="19"/>
        <v>0</v>
      </c>
      <c r="T45" s="31">
        <f t="shared" si="11"/>
        <v>0</v>
      </c>
      <c r="U45" s="31">
        <f t="shared" si="12"/>
        <v>0</v>
      </c>
      <c r="V45" s="42">
        <v>0</v>
      </c>
      <c r="W45" s="42">
        <v>0</v>
      </c>
      <c r="X45" s="42">
        <v>0</v>
      </c>
      <c r="Y45" s="50">
        <f t="shared" si="39"/>
        <v>0</v>
      </c>
      <c r="Z45" s="36">
        <f t="shared" si="14"/>
        <v>0</v>
      </c>
      <c r="AA45" s="36">
        <f t="shared" si="20"/>
        <v>0</v>
      </c>
      <c r="AB45" s="42">
        <v>0</v>
      </c>
      <c r="AC45" s="36">
        <f t="shared" si="21"/>
        <v>0</v>
      </c>
      <c r="AD45" s="36">
        <f t="shared" si="28"/>
        <v>0</v>
      </c>
      <c r="AE45" s="36">
        <f t="shared" si="28"/>
        <v>0</v>
      </c>
      <c r="AF45" s="36">
        <f t="shared" si="28"/>
        <v>0</v>
      </c>
      <c r="AH45" s="36">
        <f t="shared" si="32"/>
        <v>0</v>
      </c>
      <c r="AI45" s="36">
        <f t="shared" si="32"/>
        <v>0</v>
      </c>
      <c r="AJ45" s="36">
        <f t="shared" si="32"/>
        <v>0</v>
      </c>
      <c r="AK45" s="36">
        <f t="shared" si="32"/>
        <v>0</v>
      </c>
      <c r="AL45" s="36">
        <f t="shared" si="32"/>
        <v>0</v>
      </c>
      <c r="AM45" s="36">
        <f t="shared" si="32"/>
        <v>0</v>
      </c>
      <c r="AN45" s="36">
        <f t="shared" si="32"/>
        <v>0</v>
      </c>
      <c r="AO45" s="36">
        <f t="shared" si="32"/>
        <v>0</v>
      </c>
      <c r="AP45" s="36">
        <f t="shared" si="32"/>
        <v>0</v>
      </c>
      <c r="AQ45" s="36">
        <f t="shared" si="32"/>
        <v>0</v>
      </c>
      <c r="AR45" s="36">
        <f t="shared" si="33"/>
        <v>0</v>
      </c>
      <c r="AS45" s="36">
        <f t="shared" si="33"/>
        <v>0</v>
      </c>
      <c r="AT45" s="36">
        <f t="shared" si="33"/>
        <v>0</v>
      </c>
      <c r="AU45" s="36">
        <f t="shared" si="33"/>
        <v>0</v>
      </c>
      <c r="AV45" s="36">
        <f t="shared" si="33"/>
        <v>0</v>
      </c>
      <c r="AW45" s="36">
        <f t="shared" si="33"/>
        <v>0</v>
      </c>
      <c r="AX45" s="36">
        <f t="shared" si="33"/>
        <v>0</v>
      </c>
      <c r="AY45" s="36">
        <f t="shared" si="33"/>
        <v>0</v>
      </c>
      <c r="BA45" s="36">
        <f t="shared" si="34"/>
        <v>0</v>
      </c>
      <c r="BB45" s="36">
        <f t="shared" si="34"/>
        <v>0</v>
      </c>
      <c r="BC45" s="36">
        <f t="shared" si="34"/>
        <v>0</v>
      </c>
      <c r="BD45" s="36">
        <f t="shared" si="34"/>
        <v>0</v>
      </c>
      <c r="BE45" s="36">
        <f t="shared" si="34"/>
        <v>0</v>
      </c>
      <c r="BF45" s="36">
        <f t="shared" si="34"/>
        <v>0</v>
      </c>
      <c r="BH45" s="63">
        <f t="shared" si="40"/>
        <v>0</v>
      </c>
      <c r="BI45" s="59"/>
      <c r="BL45" s="11" t="s">
        <v>9729</v>
      </c>
    </row>
    <row r="46" ht="15" spans="1:61">
      <c r="A46" s="40" t="s">
        <v>12557</v>
      </c>
      <c r="B46" s="34">
        <f t="shared" si="0"/>
        <v>0</v>
      </c>
      <c r="C46" s="41" t="s">
        <v>12558</v>
      </c>
      <c r="D46" s="104">
        <f t="shared" si="1"/>
        <v>0</v>
      </c>
      <c r="E46" s="36">
        <f t="shared" si="2"/>
        <v>0</v>
      </c>
      <c r="F46" s="49">
        <f t="shared" si="3"/>
        <v>0</v>
      </c>
      <c r="G46" s="114">
        <f t="shared" si="4"/>
        <v>0</v>
      </c>
      <c r="H46" s="50">
        <f t="shared" si="35"/>
        <v>0</v>
      </c>
      <c r="I46" s="50">
        <f t="shared" si="36"/>
        <v>0</v>
      </c>
      <c r="J46" s="50">
        <f t="shared" si="37"/>
        <v>0</v>
      </c>
      <c r="K46" s="39">
        <v>0</v>
      </c>
      <c r="L46" s="36">
        <f t="shared" si="26"/>
        <v>0</v>
      </c>
      <c r="M46" s="36">
        <f t="shared" si="26"/>
        <v>0</v>
      </c>
      <c r="N46" s="50">
        <f t="shared" si="38"/>
        <v>0</v>
      </c>
      <c r="O46" s="36">
        <f t="shared" si="27"/>
        <v>0</v>
      </c>
      <c r="P46" s="36">
        <f t="shared" si="27"/>
        <v>0</v>
      </c>
      <c r="Q46" s="36">
        <f t="shared" si="27"/>
        <v>0</v>
      </c>
      <c r="R46" s="104">
        <f t="shared" si="10"/>
        <v>0</v>
      </c>
      <c r="S46" s="36">
        <f t="shared" si="19"/>
        <v>0</v>
      </c>
      <c r="T46" s="31">
        <f t="shared" si="11"/>
        <v>0</v>
      </c>
      <c r="U46" s="31">
        <f t="shared" si="12"/>
        <v>0</v>
      </c>
      <c r="V46" s="42">
        <v>0</v>
      </c>
      <c r="W46" s="42">
        <v>0</v>
      </c>
      <c r="X46" s="42">
        <v>0</v>
      </c>
      <c r="Y46" s="50">
        <f t="shared" si="39"/>
        <v>0</v>
      </c>
      <c r="Z46" s="36">
        <f t="shared" si="14"/>
        <v>0</v>
      </c>
      <c r="AA46" s="36">
        <f t="shared" si="20"/>
        <v>0</v>
      </c>
      <c r="AB46" s="42">
        <v>0</v>
      </c>
      <c r="AC46" s="36">
        <f t="shared" si="21"/>
        <v>0</v>
      </c>
      <c r="AD46" s="36">
        <f t="shared" si="28"/>
        <v>0</v>
      </c>
      <c r="AE46" s="36">
        <f t="shared" si="28"/>
        <v>0</v>
      </c>
      <c r="AF46" s="36">
        <f t="shared" si="28"/>
        <v>0</v>
      </c>
      <c r="AH46" s="36">
        <f t="shared" si="32"/>
        <v>0</v>
      </c>
      <c r="AI46" s="36">
        <f t="shared" si="32"/>
        <v>0</v>
      </c>
      <c r="AJ46" s="36">
        <f t="shared" si="32"/>
        <v>0</v>
      </c>
      <c r="AK46" s="36">
        <f t="shared" si="32"/>
        <v>0</v>
      </c>
      <c r="AL46" s="36">
        <f t="shared" si="32"/>
        <v>0</v>
      </c>
      <c r="AM46" s="36">
        <f t="shared" si="32"/>
        <v>0</v>
      </c>
      <c r="AN46" s="36">
        <f t="shared" si="32"/>
        <v>0</v>
      </c>
      <c r="AO46" s="36">
        <f t="shared" si="32"/>
        <v>0</v>
      </c>
      <c r="AP46" s="36">
        <f t="shared" si="32"/>
        <v>0</v>
      </c>
      <c r="AQ46" s="36">
        <f t="shared" si="32"/>
        <v>0</v>
      </c>
      <c r="AR46" s="36">
        <f t="shared" si="33"/>
        <v>0</v>
      </c>
      <c r="AS46" s="36">
        <f t="shared" si="33"/>
        <v>0</v>
      </c>
      <c r="AT46" s="36">
        <f t="shared" si="33"/>
        <v>0</v>
      </c>
      <c r="AU46" s="36">
        <f t="shared" si="33"/>
        <v>0</v>
      </c>
      <c r="AV46" s="36">
        <f t="shared" si="33"/>
        <v>0</v>
      </c>
      <c r="AW46" s="36">
        <f t="shared" si="33"/>
        <v>0</v>
      </c>
      <c r="AX46" s="36">
        <f t="shared" si="33"/>
        <v>0</v>
      </c>
      <c r="AY46" s="36">
        <f t="shared" si="33"/>
        <v>0</v>
      </c>
      <c r="BA46" s="36">
        <f t="shared" si="34"/>
        <v>0</v>
      </c>
      <c r="BB46" s="36">
        <f t="shared" si="34"/>
        <v>0</v>
      </c>
      <c r="BC46" s="36">
        <f t="shared" si="34"/>
        <v>0</v>
      </c>
      <c r="BD46" s="36">
        <f t="shared" si="34"/>
        <v>0</v>
      </c>
      <c r="BE46" s="36">
        <f t="shared" si="34"/>
        <v>0</v>
      </c>
      <c r="BF46" s="36">
        <f t="shared" si="34"/>
        <v>0</v>
      </c>
      <c r="BH46" s="63">
        <f t="shared" si="40"/>
        <v>0</v>
      </c>
      <c r="BI46" s="14"/>
    </row>
    <row r="47" ht="15" spans="1:61">
      <c r="A47" s="40" t="s">
        <v>12559</v>
      </c>
      <c r="B47" s="34">
        <f t="shared" si="0"/>
        <v>0</v>
      </c>
      <c r="C47" s="41" t="s">
        <v>12560</v>
      </c>
      <c r="D47" s="104">
        <f t="shared" si="1"/>
        <v>0</v>
      </c>
      <c r="E47" s="36">
        <f t="shared" si="2"/>
        <v>0</v>
      </c>
      <c r="F47" s="49">
        <f t="shared" si="3"/>
        <v>0</v>
      </c>
      <c r="G47" s="114">
        <f t="shared" si="4"/>
        <v>0</v>
      </c>
      <c r="H47" s="50">
        <f t="shared" si="35"/>
        <v>0</v>
      </c>
      <c r="I47" s="50">
        <f t="shared" si="36"/>
        <v>0</v>
      </c>
      <c r="J47" s="50">
        <f t="shared" si="37"/>
        <v>0</v>
      </c>
      <c r="K47" s="42">
        <v>0</v>
      </c>
      <c r="L47" s="36">
        <f t="shared" si="26"/>
        <v>0</v>
      </c>
      <c r="M47" s="36">
        <f t="shared" si="26"/>
        <v>0</v>
      </c>
      <c r="N47" s="50">
        <f t="shared" si="38"/>
        <v>0</v>
      </c>
      <c r="O47" s="36">
        <f t="shared" si="27"/>
        <v>0</v>
      </c>
      <c r="P47" s="36">
        <f t="shared" si="27"/>
        <v>0</v>
      </c>
      <c r="Q47" s="36">
        <f t="shared" si="27"/>
        <v>0</v>
      </c>
      <c r="R47" s="104">
        <f t="shared" si="10"/>
        <v>0</v>
      </c>
      <c r="S47" s="36">
        <f t="shared" si="19"/>
        <v>0</v>
      </c>
      <c r="T47" s="31">
        <f t="shared" si="11"/>
        <v>0</v>
      </c>
      <c r="U47" s="31">
        <f t="shared" si="12"/>
        <v>0</v>
      </c>
      <c r="V47" s="42">
        <v>0</v>
      </c>
      <c r="W47" s="42">
        <v>0</v>
      </c>
      <c r="X47" s="42">
        <v>0</v>
      </c>
      <c r="Y47" s="50">
        <f t="shared" si="39"/>
        <v>0</v>
      </c>
      <c r="Z47" s="36">
        <f t="shared" si="14"/>
        <v>0</v>
      </c>
      <c r="AA47" s="36">
        <f t="shared" si="20"/>
        <v>0</v>
      </c>
      <c r="AB47" s="42">
        <v>0</v>
      </c>
      <c r="AC47" s="36">
        <f t="shared" si="21"/>
        <v>0</v>
      </c>
      <c r="AD47" s="36">
        <f t="shared" si="28"/>
        <v>0</v>
      </c>
      <c r="AE47" s="36">
        <f t="shared" si="28"/>
        <v>0</v>
      </c>
      <c r="AF47" s="36">
        <f t="shared" si="28"/>
        <v>0</v>
      </c>
      <c r="AH47" s="36">
        <f t="shared" si="32"/>
        <v>0</v>
      </c>
      <c r="AI47" s="36">
        <f t="shared" si="32"/>
        <v>0</v>
      </c>
      <c r="AJ47" s="36">
        <f t="shared" si="32"/>
        <v>0</v>
      </c>
      <c r="AK47" s="36">
        <f t="shared" si="32"/>
        <v>0</v>
      </c>
      <c r="AL47" s="36">
        <f t="shared" si="32"/>
        <v>0</v>
      </c>
      <c r="AM47" s="36">
        <f t="shared" si="32"/>
        <v>0</v>
      </c>
      <c r="AN47" s="36">
        <f t="shared" si="32"/>
        <v>0</v>
      </c>
      <c r="AO47" s="36">
        <f t="shared" si="32"/>
        <v>0</v>
      </c>
      <c r="AP47" s="36">
        <f t="shared" si="32"/>
        <v>0</v>
      </c>
      <c r="AQ47" s="36">
        <f t="shared" si="32"/>
        <v>0</v>
      </c>
      <c r="AR47" s="36">
        <f t="shared" si="33"/>
        <v>0</v>
      </c>
      <c r="AS47" s="36">
        <f t="shared" si="33"/>
        <v>0</v>
      </c>
      <c r="AT47" s="36">
        <f t="shared" si="33"/>
        <v>0</v>
      </c>
      <c r="AU47" s="36">
        <f t="shared" si="33"/>
        <v>0</v>
      </c>
      <c r="AV47" s="36">
        <f t="shared" si="33"/>
        <v>0</v>
      </c>
      <c r="AW47" s="36">
        <f t="shared" si="33"/>
        <v>0</v>
      </c>
      <c r="AX47" s="36">
        <f t="shared" si="33"/>
        <v>0</v>
      </c>
      <c r="AY47" s="36">
        <f t="shared" si="33"/>
        <v>0</v>
      </c>
      <c r="BA47" s="36">
        <f t="shared" si="34"/>
        <v>0</v>
      </c>
      <c r="BB47" s="36">
        <f t="shared" si="34"/>
        <v>0</v>
      </c>
      <c r="BC47" s="36">
        <f t="shared" si="34"/>
        <v>0</v>
      </c>
      <c r="BD47" s="36">
        <f t="shared" si="34"/>
        <v>0</v>
      </c>
      <c r="BE47" s="36">
        <f t="shared" si="34"/>
        <v>0</v>
      </c>
      <c r="BF47" s="36">
        <f t="shared" si="34"/>
        <v>0</v>
      </c>
      <c r="BH47" s="63">
        <f t="shared" si="40"/>
        <v>0</v>
      </c>
      <c r="BI47" s="14"/>
    </row>
    <row r="48" ht="15" spans="1:61">
      <c r="A48" s="40" t="s">
        <v>12561</v>
      </c>
      <c r="B48" s="34">
        <f t="shared" si="0"/>
        <v>0</v>
      </c>
      <c r="C48" s="41" t="s">
        <v>12562</v>
      </c>
      <c r="D48" s="104">
        <f t="shared" si="1"/>
        <v>0</v>
      </c>
      <c r="E48" s="36">
        <f t="shared" si="2"/>
        <v>0</v>
      </c>
      <c r="F48" s="49">
        <f t="shared" si="3"/>
        <v>0</v>
      </c>
      <c r="G48" s="114">
        <f t="shared" si="4"/>
        <v>0</v>
      </c>
      <c r="H48" s="50">
        <f t="shared" si="35"/>
        <v>0</v>
      </c>
      <c r="I48" s="50">
        <f t="shared" si="36"/>
        <v>0</v>
      </c>
      <c r="J48" s="50">
        <f t="shared" si="37"/>
        <v>0</v>
      </c>
      <c r="K48" s="42">
        <v>0</v>
      </c>
      <c r="L48" s="36">
        <f t="shared" ref="L48:M67" si="41">SUMPRODUCT(L$374:L$599*(LEFT($A$374:$A$599,LEN($A48))=$A48))</f>
        <v>0</v>
      </c>
      <c r="M48" s="36">
        <f t="shared" si="41"/>
        <v>0</v>
      </c>
      <c r="N48" s="50">
        <f t="shared" si="38"/>
        <v>0</v>
      </c>
      <c r="O48" s="36">
        <f t="shared" ref="O48:Q67" si="42">SUMPRODUCT(O$374:O$599*(LEFT($A$374:$A$599,LEN($A48))=$A48))</f>
        <v>0</v>
      </c>
      <c r="P48" s="36">
        <f t="shared" si="42"/>
        <v>0</v>
      </c>
      <c r="Q48" s="36">
        <f t="shared" si="42"/>
        <v>0</v>
      </c>
      <c r="R48" s="104">
        <f t="shared" si="10"/>
        <v>0</v>
      </c>
      <c r="S48" s="36">
        <f t="shared" si="19"/>
        <v>0</v>
      </c>
      <c r="T48" s="31">
        <f t="shared" si="11"/>
        <v>0</v>
      </c>
      <c r="U48" s="31">
        <f t="shared" si="12"/>
        <v>0</v>
      </c>
      <c r="V48" s="42">
        <v>0</v>
      </c>
      <c r="W48" s="42">
        <v>0</v>
      </c>
      <c r="X48" s="42">
        <v>0</v>
      </c>
      <c r="Y48" s="50">
        <f t="shared" si="39"/>
        <v>0</v>
      </c>
      <c r="Z48" s="36">
        <f t="shared" si="14"/>
        <v>0</v>
      </c>
      <c r="AA48" s="36">
        <f t="shared" si="20"/>
        <v>0</v>
      </c>
      <c r="AB48" s="42">
        <v>0</v>
      </c>
      <c r="AC48" s="36">
        <f t="shared" si="21"/>
        <v>0</v>
      </c>
      <c r="AD48" s="36">
        <f t="shared" ref="AD48:AF67" si="43">SUMPRODUCT(AD$374:AD$599*(LEFT($A$374:$A$599,LEN($A48))=$A48))</f>
        <v>0</v>
      </c>
      <c r="AE48" s="36">
        <f t="shared" si="43"/>
        <v>0</v>
      </c>
      <c r="AF48" s="36">
        <f t="shared" si="43"/>
        <v>0</v>
      </c>
      <c r="AH48" s="36">
        <f t="shared" ref="AH48:AQ57" si="44">SUMPRODUCT(AH$374:AH$599*(LEFT($A$374:$A$599,LEN($A48))=$A48))</f>
        <v>0</v>
      </c>
      <c r="AI48" s="36">
        <f t="shared" si="44"/>
        <v>0</v>
      </c>
      <c r="AJ48" s="36">
        <f t="shared" si="44"/>
        <v>0</v>
      </c>
      <c r="AK48" s="36">
        <f t="shared" si="44"/>
        <v>0</v>
      </c>
      <c r="AL48" s="36">
        <f t="shared" si="44"/>
        <v>0</v>
      </c>
      <c r="AM48" s="36">
        <f t="shared" si="44"/>
        <v>0</v>
      </c>
      <c r="AN48" s="36">
        <f t="shared" si="44"/>
        <v>0</v>
      </c>
      <c r="AO48" s="36">
        <f t="shared" si="44"/>
        <v>0</v>
      </c>
      <c r="AP48" s="36">
        <f t="shared" si="44"/>
        <v>0</v>
      </c>
      <c r="AQ48" s="36">
        <f t="shared" si="44"/>
        <v>0</v>
      </c>
      <c r="AR48" s="36">
        <f t="shared" ref="AR48:AY57" si="45">SUMPRODUCT(AR$374:AR$599*(LEFT($A$374:$A$599,LEN($A48))=$A48))</f>
        <v>0</v>
      </c>
      <c r="AS48" s="36">
        <f t="shared" si="45"/>
        <v>0</v>
      </c>
      <c r="AT48" s="36">
        <f t="shared" si="45"/>
        <v>0</v>
      </c>
      <c r="AU48" s="36">
        <f t="shared" si="45"/>
        <v>0</v>
      </c>
      <c r="AV48" s="36">
        <f t="shared" si="45"/>
        <v>0</v>
      </c>
      <c r="AW48" s="36">
        <f t="shared" si="45"/>
        <v>0</v>
      </c>
      <c r="AX48" s="36">
        <f t="shared" si="45"/>
        <v>0</v>
      </c>
      <c r="AY48" s="36">
        <f t="shared" si="45"/>
        <v>0</v>
      </c>
      <c r="BA48" s="36">
        <f t="shared" ref="BA48:BF57" si="46">SUMPRODUCT(BA$374:BA$599*(LEFT($A$374:$A$599,LEN($A48))=$A48))</f>
        <v>0</v>
      </c>
      <c r="BB48" s="36">
        <f t="shared" si="46"/>
        <v>0</v>
      </c>
      <c r="BC48" s="36">
        <f t="shared" si="46"/>
        <v>0</v>
      </c>
      <c r="BD48" s="36">
        <f t="shared" si="46"/>
        <v>0</v>
      </c>
      <c r="BE48" s="36">
        <f t="shared" si="46"/>
        <v>0</v>
      </c>
      <c r="BF48" s="36">
        <f t="shared" si="46"/>
        <v>0</v>
      </c>
      <c r="BH48" s="63">
        <f t="shared" si="40"/>
        <v>0</v>
      </c>
      <c r="BI48" s="59"/>
    </row>
    <row r="49" ht="15" spans="1:61">
      <c r="A49" s="46" t="s">
        <v>12563</v>
      </c>
      <c r="B49" s="34">
        <f t="shared" si="0"/>
        <v>0</v>
      </c>
      <c r="C49" s="41" t="s">
        <v>12564</v>
      </c>
      <c r="D49" s="104">
        <f t="shared" si="1"/>
        <v>0</v>
      </c>
      <c r="E49" s="36">
        <f t="shared" si="2"/>
        <v>0</v>
      </c>
      <c r="F49" s="49">
        <f t="shared" si="3"/>
        <v>0</v>
      </c>
      <c r="G49" s="114">
        <f t="shared" si="4"/>
        <v>0</v>
      </c>
      <c r="H49" s="50">
        <f t="shared" si="35"/>
        <v>0</v>
      </c>
      <c r="I49" s="50">
        <f t="shared" si="36"/>
        <v>0</v>
      </c>
      <c r="J49" s="50">
        <f t="shared" si="37"/>
        <v>0</v>
      </c>
      <c r="K49" s="42">
        <v>0</v>
      </c>
      <c r="L49" s="36">
        <f t="shared" si="41"/>
        <v>0</v>
      </c>
      <c r="M49" s="36">
        <f t="shared" si="41"/>
        <v>0</v>
      </c>
      <c r="N49" s="50">
        <f t="shared" si="38"/>
        <v>0</v>
      </c>
      <c r="O49" s="36">
        <f t="shared" si="42"/>
        <v>0</v>
      </c>
      <c r="P49" s="36">
        <f t="shared" si="42"/>
        <v>0</v>
      </c>
      <c r="Q49" s="36">
        <f t="shared" si="42"/>
        <v>0</v>
      </c>
      <c r="R49" s="104">
        <f t="shared" si="10"/>
        <v>0</v>
      </c>
      <c r="S49" s="36">
        <f t="shared" si="19"/>
        <v>0</v>
      </c>
      <c r="T49" s="31">
        <f t="shared" si="11"/>
        <v>0</v>
      </c>
      <c r="U49" s="31">
        <f t="shared" si="12"/>
        <v>0</v>
      </c>
      <c r="V49" s="42">
        <v>0</v>
      </c>
      <c r="W49" s="42">
        <v>0</v>
      </c>
      <c r="X49" s="42">
        <v>0</v>
      </c>
      <c r="Y49" s="50">
        <f t="shared" si="39"/>
        <v>0</v>
      </c>
      <c r="Z49" s="36">
        <f t="shared" si="14"/>
        <v>0</v>
      </c>
      <c r="AA49" s="36">
        <f t="shared" si="20"/>
        <v>0</v>
      </c>
      <c r="AB49" s="42">
        <v>0</v>
      </c>
      <c r="AC49" s="36">
        <f t="shared" si="21"/>
        <v>0</v>
      </c>
      <c r="AD49" s="36">
        <f t="shared" si="43"/>
        <v>0</v>
      </c>
      <c r="AE49" s="36">
        <f t="shared" si="43"/>
        <v>0</v>
      </c>
      <c r="AF49" s="36">
        <f t="shared" si="43"/>
        <v>0</v>
      </c>
      <c r="AH49" s="36">
        <f t="shared" si="44"/>
        <v>0</v>
      </c>
      <c r="AI49" s="36">
        <f t="shared" si="44"/>
        <v>0</v>
      </c>
      <c r="AJ49" s="36">
        <f t="shared" si="44"/>
        <v>0</v>
      </c>
      <c r="AK49" s="36">
        <f t="shared" si="44"/>
        <v>0</v>
      </c>
      <c r="AL49" s="36">
        <f t="shared" si="44"/>
        <v>0</v>
      </c>
      <c r="AM49" s="36">
        <f t="shared" si="44"/>
        <v>0</v>
      </c>
      <c r="AN49" s="36">
        <f t="shared" si="44"/>
        <v>0</v>
      </c>
      <c r="AO49" s="36">
        <f t="shared" si="44"/>
        <v>0</v>
      </c>
      <c r="AP49" s="36">
        <f t="shared" si="44"/>
        <v>0</v>
      </c>
      <c r="AQ49" s="36">
        <f t="shared" si="44"/>
        <v>0</v>
      </c>
      <c r="AR49" s="36">
        <f t="shared" si="45"/>
        <v>0</v>
      </c>
      <c r="AS49" s="36">
        <f t="shared" si="45"/>
        <v>0</v>
      </c>
      <c r="AT49" s="36">
        <f t="shared" si="45"/>
        <v>0</v>
      </c>
      <c r="AU49" s="36">
        <f t="shared" si="45"/>
        <v>0</v>
      </c>
      <c r="AV49" s="36">
        <f t="shared" si="45"/>
        <v>0</v>
      </c>
      <c r="AW49" s="36">
        <f t="shared" si="45"/>
        <v>0</v>
      </c>
      <c r="AX49" s="36">
        <f t="shared" si="45"/>
        <v>0</v>
      </c>
      <c r="AY49" s="36">
        <f t="shared" si="45"/>
        <v>0</v>
      </c>
      <c r="BA49" s="36">
        <f t="shared" si="46"/>
        <v>0</v>
      </c>
      <c r="BB49" s="36">
        <f t="shared" si="46"/>
        <v>0</v>
      </c>
      <c r="BC49" s="36">
        <f t="shared" si="46"/>
        <v>0</v>
      </c>
      <c r="BD49" s="36">
        <f t="shared" si="46"/>
        <v>0</v>
      </c>
      <c r="BE49" s="36">
        <f t="shared" si="46"/>
        <v>0</v>
      </c>
      <c r="BF49" s="36">
        <f t="shared" si="46"/>
        <v>0</v>
      </c>
      <c r="BH49" s="63">
        <f t="shared" si="40"/>
        <v>0</v>
      </c>
      <c r="BI49" s="59"/>
    </row>
    <row r="50" ht="15" spans="1:61">
      <c r="A50" s="40" t="s">
        <v>12565</v>
      </c>
      <c r="B50" s="34">
        <f t="shared" si="0"/>
        <v>0</v>
      </c>
      <c r="C50" s="41" t="s">
        <v>12566</v>
      </c>
      <c r="D50" s="104">
        <f t="shared" si="1"/>
        <v>0</v>
      </c>
      <c r="E50" s="36">
        <f t="shared" si="2"/>
        <v>0</v>
      </c>
      <c r="F50" s="49">
        <f t="shared" si="3"/>
        <v>0</v>
      </c>
      <c r="G50" s="114">
        <f t="shared" si="4"/>
        <v>0</v>
      </c>
      <c r="H50" s="50">
        <f t="shared" si="35"/>
        <v>0</v>
      </c>
      <c r="I50" s="50">
        <f t="shared" si="36"/>
        <v>0</v>
      </c>
      <c r="J50" s="50">
        <f t="shared" si="37"/>
        <v>0</v>
      </c>
      <c r="K50" s="42">
        <v>0</v>
      </c>
      <c r="L50" s="36">
        <f t="shared" si="41"/>
        <v>0</v>
      </c>
      <c r="M50" s="36">
        <f t="shared" si="41"/>
        <v>0</v>
      </c>
      <c r="N50" s="50">
        <f t="shared" si="38"/>
        <v>0</v>
      </c>
      <c r="O50" s="36">
        <f t="shared" si="42"/>
        <v>0</v>
      </c>
      <c r="P50" s="36">
        <f t="shared" si="42"/>
        <v>0</v>
      </c>
      <c r="Q50" s="36">
        <f t="shared" si="42"/>
        <v>0</v>
      </c>
      <c r="R50" s="104">
        <f t="shared" si="10"/>
        <v>0</v>
      </c>
      <c r="S50" s="36">
        <f t="shared" si="19"/>
        <v>0</v>
      </c>
      <c r="T50" s="31">
        <f t="shared" si="11"/>
        <v>0</v>
      </c>
      <c r="U50" s="31">
        <f t="shared" si="12"/>
        <v>0</v>
      </c>
      <c r="V50" s="42">
        <v>0</v>
      </c>
      <c r="W50" s="42">
        <v>0</v>
      </c>
      <c r="X50" s="42">
        <v>0</v>
      </c>
      <c r="Y50" s="50">
        <f t="shared" si="39"/>
        <v>0</v>
      </c>
      <c r="Z50" s="36">
        <f t="shared" si="14"/>
        <v>0</v>
      </c>
      <c r="AA50" s="36">
        <f t="shared" si="20"/>
        <v>0</v>
      </c>
      <c r="AB50" s="42">
        <v>0</v>
      </c>
      <c r="AC50" s="36">
        <f t="shared" si="21"/>
        <v>0</v>
      </c>
      <c r="AD50" s="36">
        <f t="shared" si="43"/>
        <v>0</v>
      </c>
      <c r="AE50" s="36">
        <f t="shared" si="43"/>
        <v>0</v>
      </c>
      <c r="AF50" s="36">
        <f t="shared" si="43"/>
        <v>0</v>
      </c>
      <c r="AH50" s="36">
        <f t="shared" si="44"/>
        <v>0</v>
      </c>
      <c r="AI50" s="36">
        <f t="shared" si="44"/>
        <v>0</v>
      </c>
      <c r="AJ50" s="36">
        <f t="shared" si="44"/>
        <v>0</v>
      </c>
      <c r="AK50" s="36">
        <f t="shared" si="44"/>
        <v>0</v>
      </c>
      <c r="AL50" s="36">
        <f t="shared" si="44"/>
        <v>0</v>
      </c>
      <c r="AM50" s="36">
        <f t="shared" si="44"/>
        <v>0</v>
      </c>
      <c r="AN50" s="36">
        <f t="shared" si="44"/>
        <v>0</v>
      </c>
      <c r="AO50" s="36">
        <f t="shared" si="44"/>
        <v>0</v>
      </c>
      <c r="AP50" s="36">
        <f t="shared" si="44"/>
        <v>0</v>
      </c>
      <c r="AQ50" s="36">
        <f t="shared" si="44"/>
        <v>0</v>
      </c>
      <c r="AR50" s="36">
        <f t="shared" si="45"/>
        <v>0</v>
      </c>
      <c r="AS50" s="36">
        <f t="shared" si="45"/>
        <v>0</v>
      </c>
      <c r="AT50" s="36">
        <f t="shared" si="45"/>
        <v>0</v>
      </c>
      <c r="AU50" s="36">
        <f t="shared" si="45"/>
        <v>0</v>
      </c>
      <c r="AV50" s="36">
        <f t="shared" si="45"/>
        <v>0</v>
      </c>
      <c r="AW50" s="36">
        <f t="shared" si="45"/>
        <v>0</v>
      </c>
      <c r="AX50" s="36">
        <f t="shared" si="45"/>
        <v>0</v>
      </c>
      <c r="AY50" s="36">
        <f t="shared" si="45"/>
        <v>0</v>
      </c>
      <c r="BA50" s="36">
        <f t="shared" si="46"/>
        <v>0</v>
      </c>
      <c r="BB50" s="36">
        <f t="shared" si="46"/>
        <v>0</v>
      </c>
      <c r="BC50" s="36">
        <f t="shared" si="46"/>
        <v>0</v>
      </c>
      <c r="BD50" s="36">
        <f t="shared" si="46"/>
        <v>0</v>
      </c>
      <c r="BE50" s="36">
        <f t="shared" si="46"/>
        <v>0</v>
      </c>
      <c r="BF50" s="36">
        <f t="shared" si="46"/>
        <v>0</v>
      </c>
      <c r="BH50" s="63">
        <f t="shared" si="40"/>
        <v>0</v>
      </c>
      <c r="BI50" s="14"/>
    </row>
    <row r="51" ht="15" spans="1:61">
      <c r="A51" s="40" t="s">
        <v>12567</v>
      </c>
      <c r="B51" s="34">
        <f t="shared" si="0"/>
        <v>0</v>
      </c>
      <c r="C51" s="41" t="s">
        <v>12568</v>
      </c>
      <c r="D51" s="104">
        <f t="shared" si="1"/>
        <v>0</v>
      </c>
      <c r="E51" s="36">
        <f t="shared" si="2"/>
        <v>0</v>
      </c>
      <c r="F51" s="49">
        <f t="shared" si="3"/>
        <v>0</v>
      </c>
      <c r="G51" s="114">
        <f t="shared" si="4"/>
        <v>0</v>
      </c>
      <c r="H51" s="50">
        <f t="shared" si="35"/>
        <v>0</v>
      </c>
      <c r="I51" s="50">
        <f t="shared" si="36"/>
        <v>0</v>
      </c>
      <c r="J51" s="50">
        <f t="shared" si="37"/>
        <v>0</v>
      </c>
      <c r="K51" s="42">
        <v>0</v>
      </c>
      <c r="L51" s="36">
        <f t="shared" si="41"/>
        <v>0</v>
      </c>
      <c r="M51" s="36">
        <f t="shared" si="41"/>
        <v>0</v>
      </c>
      <c r="N51" s="50">
        <f t="shared" si="38"/>
        <v>0</v>
      </c>
      <c r="O51" s="36">
        <f t="shared" si="42"/>
        <v>0</v>
      </c>
      <c r="P51" s="36">
        <f t="shared" si="42"/>
        <v>0</v>
      </c>
      <c r="Q51" s="36">
        <f t="shared" si="42"/>
        <v>0</v>
      </c>
      <c r="R51" s="104">
        <f t="shared" si="10"/>
        <v>0</v>
      </c>
      <c r="S51" s="36">
        <f t="shared" si="19"/>
        <v>0</v>
      </c>
      <c r="T51" s="31">
        <f t="shared" si="11"/>
        <v>0</v>
      </c>
      <c r="U51" s="31">
        <f t="shared" si="12"/>
        <v>0</v>
      </c>
      <c r="V51" s="42">
        <v>0</v>
      </c>
      <c r="W51" s="42">
        <v>0</v>
      </c>
      <c r="X51" s="42">
        <v>0</v>
      </c>
      <c r="Y51" s="50">
        <f t="shared" si="39"/>
        <v>0</v>
      </c>
      <c r="Z51" s="36">
        <f t="shared" si="14"/>
        <v>0</v>
      </c>
      <c r="AA51" s="36">
        <f t="shared" si="20"/>
        <v>0</v>
      </c>
      <c r="AB51" s="42">
        <v>0</v>
      </c>
      <c r="AC51" s="36">
        <f t="shared" si="21"/>
        <v>0</v>
      </c>
      <c r="AD51" s="36">
        <f t="shared" si="43"/>
        <v>0</v>
      </c>
      <c r="AE51" s="36">
        <f t="shared" si="43"/>
        <v>0</v>
      </c>
      <c r="AF51" s="36">
        <f t="shared" si="43"/>
        <v>0</v>
      </c>
      <c r="AH51" s="36">
        <f t="shared" si="44"/>
        <v>0</v>
      </c>
      <c r="AI51" s="36">
        <f t="shared" si="44"/>
        <v>0</v>
      </c>
      <c r="AJ51" s="36">
        <f t="shared" si="44"/>
        <v>0</v>
      </c>
      <c r="AK51" s="36">
        <f t="shared" si="44"/>
        <v>0</v>
      </c>
      <c r="AL51" s="36">
        <f t="shared" si="44"/>
        <v>0</v>
      </c>
      <c r="AM51" s="36">
        <f t="shared" si="44"/>
        <v>0</v>
      </c>
      <c r="AN51" s="36">
        <f t="shared" si="44"/>
        <v>0</v>
      </c>
      <c r="AO51" s="36">
        <f t="shared" si="44"/>
        <v>0</v>
      </c>
      <c r="AP51" s="36">
        <f t="shared" si="44"/>
        <v>0</v>
      </c>
      <c r="AQ51" s="36">
        <f t="shared" si="44"/>
        <v>0</v>
      </c>
      <c r="AR51" s="36">
        <f t="shared" si="45"/>
        <v>0</v>
      </c>
      <c r="AS51" s="36">
        <f t="shared" si="45"/>
        <v>0</v>
      </c>
      <c r="AT51" s="36">
        <f t="shared" si="45"/>
        <v>0</v>
      </c>
      <c r="AU51" s="36">
        <f t="shared" si="45"/>
        <v>0</v>
      </c>
      <c r="AV51" s="36">
        <f t="shared" si="45"/>
        <v>0</v>
      </c>
      <c r="AW51" s="36">
        <f t="shared" si="45"/>
        <v>0</v>
      </c>
      <c r="AX51" s="36">
        <f t="shared" si="45"/>
        <v>0</v>
      </c>
      <c r="AY51" s="36">
        <f t="shared" si="45"/>
        <v>0</v>
      </c>
      <c r="BA51" s="36">
        <f t="shared" si="46"/>
        <v>0</v>
      </c>
      <c r="BB51" s="36">
        <f t="shared" si="46"/>
        <v>0</v>
      </c>
      <c r="BC51" s="36">
        <f t="shared" si="46"/>
        <v>0</v>
      </c>
      <c r="BD51" s="36">
        <f t="shared" si="46"/>
        <v>0</v>
      </c>
      <c r="BE51" s="36">
        <f t="shared" si="46"/>
        <v>0</v>
      </c>
      <c r="BF51" s="36">
        <f t="shared" si="46"/>
        <v>0</v>
      </c>
      <c r="BH51" s="63">
        <f t="shared" si="40"/>
        <v>0</v>
      </c>
      <c r="BI51" s="14"/>
    </row>
    <row r="52" ht="15" spans="1:61">
      <c r="A52" s="40" t="s">
        <v>12569</v>
      </c>
      <c r="B52" s="34">
        <f t="shared" si="0"/>
        <v>0</v>
      </c>
      <c r="C52" s="41" t="s">
        <v>12570</v>
      </c>
      <c r="D52" s="104">
        <f t="shared" si="1"/>
        <v>0</v>
      </c>
      <c r="E52" s="36">
        <f t="shared" si="2"/>
        <v>0</v>
      </c>
      <c r="F52" s="49">
        <f t="shared" si="3"/>
        <v>0</v>
      </c>
      <c r="G52" s="114">
        <f t="shared" si="4"/>
        <v>0</v>
      </c>
      <c r="H52" s="50">
        <f t="shared" si="35"/>
        <v>0</v>
      </c>
      <c r="I52" s="50">
        <f t="shared" si="36"/>
        <v>0</v>
      </c>
      <c r="J52" s="50">
        <f t="shared" si="37"/>
        <v>0</v>
      </c>
      <c r="K52" s="42">
        <v>0</v>
      </c>
      <c r="L52" s="36">
        <f t="shared" si="41"/>
        <v>0</v>
      </c>
      <c r="M52" s="36">
        <f t="shared" si="41"/>
        <v>0</v>
      </c>
      <c r="N52" s="50">
        <f t="shared" si="38"/>
        <v>0</v>
      </c>
      <c r="O52" s="36">
        <f t="shared" si="42"/>
        <v>0</v>
      </c>
      <c r="P52" s="36">
        <f t="shared" si="42"/>
        <v>0</v>
      </c>
      <c r="Q52" s="36">
        <f t="shared" si="42"/>
        <v>0</v>
      </c>
      <c r="R52" s="104">
        <f t="shared" si="10"/>
        <v>0</v>
      </c>
      <c r="S52" s="36">
        <f t="shared" si="19"/>
        <v>0</v>
      </c>
      <c r="T52" s="31">
        <f t="shared" si="11"/>
        <v>0</v>
      </c>
      <c r="U52" s="31">
        <f t="shared" si="12"/>
        <v>0</v>
      </c>
      <c r="V52" s="42">
        <v>0</v>
      </c>
      <c r="W52" s="42">
        <v>0</v>
      </c>
      <c r="X52" s="42">
        <v>0</v>
      </c>
      <c r="Y52" s="50">
        <f t="shared" si="39"/>
        <v>0</v>
      </c>
      <c r="Z52" s="36">
        <f t="shared" si="14"/>
        <v>0</v>
      </c>
      <c r="AA52" s="36">
        <f t="shared" si="20"/>
        <v>0</v>
      </c>
      <c r="AB52" s="42">
        <v>0</v>
      </c>
      <c r="AC52" s="36">
        <f t="shared" si="21"/>
        <v>0</v>
      </c>
      <c r="AD52" s="36">
        <f t="shared" si="43"/>
        <v>0</v>
      </c>
      <c r="AE52" s="36">
        <f t="shared" si="43"/>
        <v>0</v>
      </c>
      <c r="AF52" s="36">
        <f t="shared" si="43"/>
        <v>0</v>
      </c>
      <c r="AH52" s="36">
        <f t="shared" si="44"/>
        <v>0</v>
      </c>
      <c r="AI52" s="36">
        <f t="shared" si="44"/>
        <v>0</v>
      </c>
      <c r="AJ52" s="36">
        <f t="shared" si="44"/>
        <v>0</v>
      </c>
      <c r="AK52" s="36">
        <f t="shared" si="44"/>
        <v>0</v>
      </c>
      <c r="AL52" s="36">
        <f t="shared" si="44"/>
        <v>0</v>
      </c>
      <c r="AM52" s="36">
        <f t="shared" si="44"/>
        <v>0</v>
      </c>
      <c r="AN52" s="36">
        <f t="shared" si="44"/>
        <v>0</v>
      </c>
      <c r="AO52" s="36">
        <f t="shared" si="44"/>
        <v>0</v>
      </c>
      <c r="AP52" s="36">
        <f t="shared" si="44"/>
        <v>0</v>
      </c>
      <c r="AQ52" s="36">
        <f t="shared" si="44"/>
        <v>0</v>
      </c>
      <c r="AR52" s="36">
        <f t="shared" si="45"/>
        <v>0</v>
      </c>
      <c r="AS52" s="36">
        <f t="shared" si="45"/>
        <v>0</v>
      </c>
      <c r="AT52" s="36">
        <f t="shared" si="45"/>
        <v>0</v>
      </c>
      <c r="AU52" s="36">
        <f t="shared" si="45"/>
        <v>0</v>
      </c>
      <c r="AV52" s="36">
        <f t="shared" si="45"/>
        <v>0</v>
      </c>
      <c r="AW52" s="36">
        <f t="shared" si="45"/>
        <v>0</v>
      </c>
      <c r="AX52" s="36">
        <f t="shared" si="45"/>
        <v>0</v>
      </c>
      <c r="AY52" s="36">
        <f t="shared" si="45"/>
        <v>0</v>
      </c>
      <c r="BA52" s="36">
        <f t="shared" si="46"/>
        <v>0</v>
      </c>
      <c r="BB52" s="36">
        <f t="shared" si="46"/>
        <v>0</v>
      </c>
      <c r="BC52" s="36">
        <f t="shared" si="46"/>
        <v>0</v>
      </c>
      <c r="BD52" s="36">
        <f t="shared" si="46"/>
        <v>0</v>
      </c>
      <c r="BE52" s="36">
        <f t="shared" si="46"/>
        <v>0</v>
      </c>
      <c r="BF52" s="36">
        <f t="shared" si="46"/>
        <v>0</v>
      </c>
      <c r="BH52" s="63">
        <f t="shared" si="40"/>
        <v>0</v>
      </c>
      <c r="BI52" s="59"/>
    </row>
    <row r="53" ht="15" spans="1:61">
      <c r="A53" s="43" t="s">
        <v>12571</v>
      </c>
      <c r="B53" s="34">
        <f t="shared" si="0"/>
        <v>0</v>
      </c>
      <c r="C53" s="41" t="s">
        <v>12572</v>
      </c>
      <c r="D53" s="105">
        <f t="shared" si="1"/>
        <v>0</v>
      </c>
      <c r="E53" s="36">
        <f t="shared" si="2"/>
        <v>0</v>
      </c>
      <c r="F53" s="9">
        <f t="shared" si="3"/>
        <v>0</v>
      </c>
      <c r="G53" s="115">
        <f t="shared" si="4"/>
        <v>0</v>
      </c>
      <c r="H53" s="107">
        <f t="shared" si="35"/>
        <v>0</v>
      </c>
      <c r="I53" s="107">
        <f t="shared" si="36"/>
        <v>0</v>
      </c>
      <c r="J53" s="107">
        <f t="shared" si="37"/>
        <v>0</v>
      </c>
      <c r="K53" s="42">
        <v>0</v>
      </c>
      <c r="L53" s="36">
        <f t="shared" si="41"/>
        <v>0</v>
      </c>
      <c r="M53" s="36">
        <f t="shared" si="41"/>
        <v>0</v>
      </c>
      <c r="N53" s="107">
        <f t="shared" si="38"/>
        <v>0</v>
      </c>
      <c r="O53" s="36">
        <f t="shared" si="42"/>
        <v>0</v>
      </c>
      <c r="P53" s="36">
        <f t="shared" si="42"/>
        <v>0</v>
      </c>
      <c r="Q53" s="36">
        <f t="shared" si="42"/>
        <v>0</v>
      </c>
      <c r="R53" s="105">
        <f t="shared" si="10"/>
        <v>0</v>
      </c>
      <c r="S53" s="36">
        <f t="shared" si="19"/>
        <v>0</v>
      </c>
      <c r="T53" s="31">
        <f t="shared" si="11"/>
        <v>0</v>
      </c>
      <c r="U53" s="31">
        <f t="shared" si="12"/>
        <v>0</v>
      </c>
      <c r="V53" s="51">
        <v>0</v>
      </c>
      <c r="W53" s="51">
        <v>0</v>
      </c>
      <c r="X53" s="51">
        <v>0</v>
      </c>
      <c r="Y53" s="50">
        <f t="shared" si="39"/>
        <v>0</v>
      </c>
      <c r="Z53" s="36">
        <f t="shared" si="14"/>
        <v>0</v>
      </c>
      <c r="AA53" s="36">
        <f t="shared" si="20"/>
        <v>0</v>
      </c>
      <c r="AB53" s="42">
        <v>0</v>
      </c>
      <c r="AC53" s="36">
        <f t="shared" si="21"/>
        <v>0</v>
      </c>
      <c r="AD53" s="36">
        <f t="shared" si="43"/>
        <v>0</v>
      </c>
      <c r="AE53" s="36">
        <f t="shared" si="43"/>
        <v>0</v>
      </c>
      <c r="AF53" s="36">
        <f t="shared" si="43"/>
        <v>0</v>
      </c>
      <c r="AH53" s="36">
        <f t="shared" si="44"/>
        <v>0</v>
      </c>
      <c r="AI53" s="36">
        <f t="shared" si="44"/>
        <v>0</v>
      </c>
      <c r="AJ53" s="36">
        <f t="shared" si="44"/>
        <v>0</v>
      </c>
      <c r="AK53" s="36">
        <f t="shared" si="44"/>
        <v>0</v>
      </c>
      <c r="AL53" s="36">
        <f t="shared" si="44"/>
        <v>0</v>
      </c>
      <c r="AM53" s="36">
        <f t="shared" si="44"/>
        <v>0</v>
      </c>
      <c r="AN53" s="36">
        <f t="shared" si="44"/>
        <v>0</v>
      </c>
      <c r="AO53" s="36">
        <f t="shared" si="44"/>
        <v>0</v>
      </c>
      <c r="AP53" s="36">
        <f t="shared" si="44"/>
        <v>0</v>
      </c>
      <c r="AQ53" s="36">
        <f t="shared" si="44"/>
        <v>0</v>
      </c>
      <c r="AR53" s="36">
        <f t="shared" si="45"/>
        <v>0</v>
      </c>
      <c r="AS53" s="36">
        <f t="shared" si="45"/>
        <v>0</v>
      </c>
      <c r="AT53" s="36">
        <f t="shared" si="45"/>
        <v>0</v>
      </c>
      <c r="AU53" s="36">
        <f t="shared" si="45"/>
        <v>0</v>
      </c>
      <c r="AV53" s="36">
        <f t="shared" si="45"/>
        <v>0</v>
      </c>
      <c r="AW53" s="36">
        <f t="shared" si="45"/>
        <v>0</v>
      </c>
      <c r="AX53" s="36">
        <f t="shared" si="45"/>
        <v>0</v>
      </c>
      <c r="AY53" s="36">
        <f t="shared" si="45"/>
        <v>0</v>
      </c>
      <c r="BA53" s="36">
        <f t="shared" si="46"/>
        <v>0</v>
      </c>
      <c r="BB53" s="36">
        <f t="shared" si="46"/>
        <v>0</v>
      </c>
      <c r="BC53" s="36">
        <f t="shared" si="46"/>
        <v>0</v>
      </c>
      <c r="BD53" s="36">
        <f t="shared" si="46"/>
        <v>0</v>
      </c>
      <c r="BE53" s="36">
        <f t="shared" si="46"/>
        <v>0</v>
      </c>
      <c r="BF53" s="36">
        <f t="shared" si="46"/>
        <v>0</v>
      </c>
      <c r="BH53" s="63">
        <f t="shared" si="40"/>
        <v>0</v>
      </c>
      <c r="BI53" s="59"/>
    </row>
    <row r="54" ht="15" spans="1:61">
      <c r="A54" s="43" t="s">
        <v>12573</v>
      </c>
      <c r="B54" s="34">
        <f t="shared" si="0"/>
        <v>0</v>
      </c>
      <c r="C54" s="41" t="s">
        <v>12574</v>
      </c>
      <c r="D54" s="105">
        <f t="shared" si="1"/>
        <v>0</v>
      </c>
      <c r="E54" s="36">
        <f t="shared" si="2"/>
        <v>0</v>
      </c>
      <c r="F54" s="9">
        <f t="shared" si="3"/>
        <v>0</v>
      </c>
      <c r="G54" s="115">
        <f t="shared" si="4"/>
        <v>0</v>
      </c>
      <c r="H54" s="107">
        <f t="shared" si="35"/>
        <v>0</v>
      </c>
      <c r="I54" s="107">
        <f t="shared" si="36"/>
        <v>0</v>
      </c>
      <c r="J54" s="107">
        <f t="shared" si="37"/>
        <v>0</v>
      </c>
      <c r="K54" s="42">
        <v>0</v>
      </c>
      <c r="L54" s="36">
        <f t="shared" si="41"/>
        <v>0</v>
      </c>
      <c r="M54" s="36">
        <f t="shared" si="41"/>
        <v>0</v>
      </c>
      <c r="N54" s="107">
        <f t="shared" si="38"/>
        <v>0</v>
      </c>
      <c r="O54" s="36">
        <f t="shared" si="42"/>
        <v>0</v>
      </c>
      <c r="P54" s="36">
        <f t="shared" si="42"/>
        <v>0</v>
      </c>
      <c r="Q54" s="36">
        <f t="shared" si="42"/>
        <v>0</v>
      </c>
      <c r="R54" s="105">
        <f t="shared" si="10"/>
        <v>0</v>
      </c>
      <c r="S54" s="36">
        <f t="shared" si="19"/>
        <v>0</v>
      </c>
      <c r="T54" s="31">
        <f t="shared" si="11"/>
        <v>0</v>
      </c>
      <c r="U54" s="31">
        <f t="shared" si="12"/>
        <v>0</v>
      </c>
      <c r="V54" s="51">
        <v>0</v>
      </c>
      <c r="W54" s="51">
        <v>0</v>
      </c>
      <c r="X54" s="51">
        <v>0</v>
      </c>
      <c r="Y54" s="50">
        <f t="shared" si="39"/>
        <v>0</v>
      </c>
      <c r="Z54" s="36">
        <f t="shared" si="14"/>
        <v>0</v>
      </c>
      <c r="AA54" s="36">
        <f t="shared" si="20"/>
        <v>0</v>
      </c>
      <c r="AB54" s="42">
        <v>0</v>
      </c>
      <c r="AC54" s="36">
        <f t="shared" si="21"/>
        <v>0</v>
      </c>
      <c r="AD54" s="36">
        <f t="shared" si="43"/>
        <v>0</v>
      </c>
      <c r="AE54" s="36">
        <f t="shared" si="43"/>
        <v>0</v>
      </c>
      <c r="AF54" s="36">
        <f t="shared" si="43"/>
        <v>0</v>
      </c>
      <c r="AH54" s="36">
        <f t="shared" si="44"/>
        <v>0</v>
      </c>
      <c r="AI54" s="36">
        <f t="shared" si="44"/>
        <v>0</v>
      </c>
      <c r="AJ54" s="36">
        <f t="shared" si="44"/>
        <v>0</v>
      </c>
      <c r="AK54" s="36">
        <f t="shared" si="44"/>
        <v>0</v>
      </c>
      <c r="AL54" s="36">
        <f t="shared" si="44"/>
        <v>0</v>
      </c>
      <c r="AM54" s="36">
        <f t="shared" si="44"/>
        <v>0</v>
      </c>
      <c r="AN54" s="36">
        <f t="shared" si="44"/>
        <v>0</v>
      </c>
      <c r="AO54" s="36">
        <f t="shared" si="44"/>
        <v>0</v>
      </c>
      <c r="AP54" s="36">
        <f t="shared" si="44"/>
        <v>0</v>
      </c>
      <c r="AQ54" s="36">
        <f t="shared" si="44"/>
        <v>0</v>
      </c>
      <c r="AR54" s="36">
        <f t="shared" si="45"/>
        <v>0</v>
      </c>
      <c r="AS54" s="36">
        <f t="shared" si="45"/>
        <v>0</v>
      </c>
      <c r="AT54" s="36">
        <f t="shared" si="45"/>
        <v>0</v>
      </c>
      <c r="AU54" s="36">
        <f t="shared" si="45"/>
        <v>0</v>
      </c>
      <c r="AV54" s="36">
        <f t="shared" si="45"/>
        <v>0</v>
      </c>
      <c r="AW54" s="36">
        <f t="shared" si="45"/>
        <v>0</v>
      </c>
      <c r="AX54" s="36">
        <f t="shared" si="45"/>
        <v>0</v>
      </c>
      <c r="AY54" s="36">
        <f t="shared" si="45"/>
        <v>0</v>
      </c>
      <c r="BA54" s="36">
        <f t="shared" si="46"/>
        <v>0</v>
      </c>
      <c r="BB54" s="36">
        <f t="shared" si="46"/>
        <v>0</v>
      </c>
      <c r="BC54" s="36">
        <f t="shared" si="46"/>
        <v>0</v>
      </c>
      <c r="BD54" s="36">
        <f t="shared" si="46"/>
        <v>0</v>
      </c>
      <c r="BE54" s="36">
        <f t="shared" si="46"/>
        <v>0</v>
      </c>
      <c r="BF54" s="36">
        <f t="shared" si="46"/>
        <v>0</v>
      </c>
      <c r="BH54" s="63">
        <f t="shared" si="40"/>
        <v>0</v>
      </c>
      <c r="BI54" s="14"/>
    </row>
    <row r="55" ht="15" spans="1:61">
      <c r="A55" s="43" t="s">
        <v>12575</v>
      </c>
      <c r="B55" s="34">
        <f t="shared" si="0"/>
        <v>0</v>
      </c>
      <c r="C55" s="41" t="s">
        <v>12576</v>
      </c>
      <c r="D55" s="105">
        <f t="shared" si="1"/>
        <v>0</v>
      </c>
      <c r="E55" s="36">
        <f t="shared" si="2"/>
        <v>0</v>
      </c>
      <c r="F55" s="9">
        <f t="shared" si="3"/>
        <v>0</v>
      </c>
      <c r="G55" s="115">
        <f t="shared" si="4"/>
        <v>0</v>
      </c>
      <c r="H55" s="107">
        <f t="shared" si="35"/>
        <v>0</v>
      </c>
      <c r="I55" s="107">
        <f t="shared" si="36"/>
        <v>0</v>
      </c>
      <c r="J55" s="107">
        <f t="shared" si="37"/>
        <v>0</v>
      </c>
      <c r="K55" s="42">
        <v>0</v>
      </c>
      <c r="L55" s="36">
        <f t="shared" si="41"/>
        <v>0</v>
      </c>
      <c r="M55" s="36">
        <f t="shared" si="41"/>
        <v>0</v>
      </c>
      <c r="N55" s="107">
        <f t="shared" si="38"/>
        <v>0</v>
      </c>
      <c r="O55" s="36">
        <f t="shared" si="42"/>
        <v>0</v>
      </c>
      <c r="P55" s="36">
        <f t="shared" si="42"/>
        <v>0</v>
      </c>
      <c r="Q55" s="36">
        <f t="shared" si="42"/>
        <v>0</v>
      </c>
      <c r="R55" s="105">
        <f t="shared" si="10"/>
        <v>0</v>
      </c>
      <c r="S55" s="36">
        <f t="shared" si="19"/>
        <v>0</v>
      </c>
      <c r="T55" s="31">
        <f t="shared" si="11"/>
        <v>0</v>
      </c>
      <c r="U55" s="31">
        <f t="shared" si="12"/>
        <v>0</v>
      </c>
      <c r="V55" s="51">
        <v>0</v>
      </c>
      <c r="W55" s="51">
        <v>0</v>
      </c>
      <c r="X55" s="51">
        <v>0</v>
      </c>
      <c r="Y55" s="50">
        <f t="shared" si="39"/>
        <v>0</v>
      </c>
      <c r="Z55" s="36">
        <f t="shared" si="14"/>
        <v>0</v>
      </c>
      <c r="AA55" s="36">
        <f t="shared" si="20"/>
        <v>0</v>
      </c>
      <c r="AB55" s="42">
        <v>0</v>
      </c>
      <c r="AC55" s="36">
        <f t="shared" si="21"/>
        <v>0</v>
      </c>
      <c r="AD55" s="36">
        <f t="shared" si="43"/>
        <v>0</v>
      </c>
      <c r="AE55" s="36">
        <f t="shared" si="43"/>
        <v>0</v>
      </c>
      <c r="AF55" s="36">
        <f t="shared" si="43"/>
        <v>0</v>
      </c>
      <c r="AH55" s="36">
        <f t="shared" si="44"/>
        <v>0</v>
      </c>
      <c r="AI55" s="36">
        <f t="shared" si="44"/>
        <v>0</v>
      </c>
      <c r="AJ55" s="36">
        <f t="shared" si="44"/>
        <v>0</v>
      </c>
      <c r="AK55" s="36">
        <f t="shared" si="44"/>
        <v>0</v>
      </c>
      <c r="AL55" s="36">
        <f t="shared" si="44"/>
        <v>0</v>
      </c>
      <c r="AM55" s="36">
        <f t="shared" si="44"/>
        <v>0</v>
      </c>
      <c r="AN55" s="36">
        <f t="shared" si="44"/>
        <v>0</v>
      </c>
      <c r="AO55" s="36">
        <f t="shared" si="44"/>
        <v>0</v>
      </c>
      <c r="AP55" s="36">
        <f t="shared" si="44"/>
        <v>0</v>
      </c>
      <c r="AQ55" s="36">
        <f t="shared" si="44"/>
        <v>0</v>
      </c>
      <c r="AR55" s="36">
        <f t="shared" si="45"/>
        <v>0</v>
      </c>
      <c r="AS55" s="36">
        <f t="shared" si="45"/>
        <v>0</v>
      </c>
      <c r="AT55" s="36">
        <f t="shared" si="45"/>
        <v>0</v>
      </c>
      <c r="AU55" s="36">
        <f t="shared" si="45"/>
        <v>0</v>
      </c>
      <c r="AV55" s="36">
        <f t="shared" si="45"/>
        <v>0</v>
      </c>
      <c r="AW55" s="36">
        <f t="shared" si="45"/>
        <v>0</v>
      </c>
      <c r="AX55" s="36">
        <f t="shared" si="45"/>
        <v>0</v>
      </c>
      <c r="AY55" s="36">
        <f t="shared" si="45"/>
        <v>0</v>
      </c>
      <c r="BA55" s="36">
        <f t="shared" si="46"/>
        <v>0</v>
      </c>
      <c r="BB55" s="36">
        <f t="shared" si="46"/>
        <v>0</v>
      </c>
      <c r="BC55" s="36">
        <f t="shared" si="46"/>
        <v>0</v>
      </c>
      <c r="BD55" s="36">
        <f t="shared" si="46"/>
        <v>0</v>
      </c>
      <c r="BE55" s="36">
        <f t="shared" si="46"/>
        <v>0</v>
      </c>
      <c r="BF55" s="36">
        <f t="shared" si="46"/>
        <v>0</v>
      </c>
      <c r="BH55" s="63">
        <f t="shared" si="40"/>
        <v>0</v>
      </c>
      <c r="BI55" s="14"/>
    </row>
    <row r="56" ht="15" spans="1:61">
      <c r="A56" s="43" t="s">
        <v>12577</v>
      </c>
      <c r="B56" s="34">
        <f t="shared" si="0"/>
        <v>0</v>
      </c>
      <c r="C56" s="41" t="s">
        <v>12578</v>
      </c>
      <c r="D56" s="105">
        <f t="shared" si="1"/>
        <v>0</v>
      </c>
      <c r="E56" s="36">
        <f t="shared" si="2"/>
        <v>0</v>
      </c>
      <c r="F56" s="9">
        <f t="shared" si="3"/>
        <v>0</v>
      </c>
      <c r="G56" s="115">
        <f t="shared" si="4"/>
        <v>0</v>
      </c>
      <c r="H56" s="107">
        <f t="shared" si="35"/>
        <v>0</v>
      </c>
      <c r="I56" s="107">
        <f t="shared" si="36"/>
        <v>0</v>
      </c>
      <c r="J56" s="107">
        <f t="shared" si="37"/>
        <v>0</v>
      </c>
      <c r="K56" s="42">
        <v>0</v>
      </c>
      <c r="L56" s="36">
        <f t="shared" si="41"/>
        <v>0</v>
      </c>
      <c r="M56" s="36">
        <f t="shared" si="41"/>
        <v>0</v>
      </c>
      <c r="N56" s="107">
        <f t="shared" si="38"/>
        <v>0</v>
      </c>
      <c r="O56" s="36">
        <f t="shared" si="42"/>
        <v>0</v>
      </c>
      <c r="P56" s="36">
        <f t="shared" si="42"/>
        <v>0</v>
      </c>
      <c r="Q56" s="36">
        <f t="shared" si="42"/>
        <v>0</v>
      </c>
      <c r="R56" s="105">
        <f t="shared" si="10"/>
        <v>0</v>
      </c>
      <c r="S56" s="36">
        <f t="shared" si="19"/>
        <v>0</v>
      </c>
      <c r="T56" s="31">
        <f t="shared" si="11"/>
        <v>0</v>
      </c>
      <c r="U56" s="31">
        <f t="shared" si="12"/>
        <v>0</v>
      </c>
      <c r="V56" s="51">
        <v>0</v>
      </c>
      <c r="W56" s="51">
        <v>0</v>
      </c>
      <c r="X56" s="51">
        <v>0</v>
      </c>
      <c r="Y56" s="50">
        <f t="shared" si="39"/>
        <v>0</v>
      </c>
      <c r="Z56" s="36">
        <f t="shared" si="14"/>
        <v>0</v>
      </c>
      <c r="AA56" s="36">
        <f t="shared" si="20"/>
        <v>0</v>
      </c>
      <c r="AB56" s="42">
        <v>0</v>
      </c>
      <c r="AC56" s="36">
        <f t="shared" si="21"/>
        <v>0</v>
      </c>
      <c r="AD56" s="36">
        <f t="shared" si="43"/>
        <v>0</v>
      </c>
      <c r="AE56" s="36">
        <f t="shared" si="43"/>
        <v>0</v>
      </c>
      <c r="AF56" s="36">
        <f t="shared" si="43"/>
        <v>0</v>
      </c>
      <c r="AH56" s="36">
        <f t="shared" si="44"/>
        <v>0</v>
      </c>
      <c r="AI56" s="36">
        <f t="shared" si="44"/>
        <v>0</v>
      </c>
      <c r="AJ56" s="36">
        <f t="shared" si="44"/>
        <v>0</v>
      </c>
      <c r="AK56" s="36">
        <f t="shared" si="44"/>
        <v>0</v>
      </c>
      <c r="AL56" s="36">
        <f t="shared" si="44"/>
        <v>0</v>
      </c>
      <c r="AM56" s="36">
        <f t="shared" si="44"/>
        <v>0</v>
      </c>
      <c r="AN56" s="36">
        <f t="shared" si="44"/>
        <v>0</v>
      </c>
      <c r="AO56" s="36">
        <f t="shared" si="44"/>
        <v>0</v>
      </c>
      <c r="AP56" s="36">
        <f t="shared" si="44"/>
        <v>0</v>
      </c>
      <c r="AQ56" s="36">
        <f t="shared" si="44"/>
        <v>0</v>
      </c>
      <c r="AR56" s="36">
        <f t="shared" si="45"/>
        <v>0</v>
      </c>
      <c r="AS56" s="36">
        <f t="shared" si="45"/>
        <v>0</v>
      </c>
      <c r="AT56" s="36">
        <f t="shared" si="45"/>
        <v>0</v>
      </c>
      <c r="AU56" s="36">
        <f t="shared" si="45"/>
        <v>0</v>
      </c>
      <c r="AV56" s="36">
        <f t="shared" si="45"/>
        <v>0</v>
      </c>
      <c r="AW56" s="36">
        <f t="shared" si="45"/>
        <v>0</v>
      </c>
      <c r="AX56" s="36">
        <f t="shared" si="45"/>
        <v>0</v>
      </c>
      <c r="AY56" s="36">
        <f t="shared" si="45"/>
        <v>0</v>
      </c>
      <c r="BA56" s="36">
        <f t="shared" si="46"/>
        <v>0</v>
      </c>
      <c r="BB56" s="36">
        <f t="shared" si="46"/>
        <v>0</v>
      </c>
      <c r="BC56" s="36">
        <f t="shared" si="46"/>
        <v>0</v>
      </c>
      <c r="BD56" s="36">
        <f t="shared" si="46"/>
        <v>0</v>
      </c>
      <c r="BE56" s="36">
        <f t="shared" si="46"/>
        <v>0</v>
      </c>
      <c r="BF56" s="36">
        <f t="shared" si="46"/>
        <v>0</v>
      </c>
      <c r="BH56" s="63">
        <f t="shared" si="40"/>
        <v>0</v>
      </c>
      <c r="BI56" s="59"/>
    </row>
    <row r="57" ht="15" spans="1:61">
      <c r="A57" s="43" t="s">
        <v>12579</v>
      </c>
      <c r="B57" s="34">
        <f t="shared" si="0"/>
        <v>0</v>
      </c>
      <c r="C57" s="41" t="s">
        <v>12580</v>
      </c>
      <c r="D57" s="105">
        <f t="shared" si="1"/>
        <v>0</v>
      </c>
      <c r="E57" s="36">
        <f t="shared" si="2"/>
        <v>0</v>
      </c>
      <c r="F57" s="9">
        <f t="shared" si="3"/>
        <v>0</v>
      </c>
      <c r="G57" s="115">
        <f t="shared" si="4"/>
        <v>0</v>
      </c>
      <c r="H57" s="107">
        <f t="shared" si="35"/>
        <v>0</v>
      </c>
      <c r="I57" s="107">
        <f t="shared" si="36"/>
        <v>0</v>
      </c>
      <c r="J57" s="107">
        <f t="shared" si="37"/>
        <v>0</v>
      </c>
      <c r="K57" s="42">
        <v>0</v>
      </c>
      <c r="L57" s="36">
        <f t="shared" si="41"/>
        <v>0</v>
      </c>
      <c r="M57" s="36">
        <f t="shared" si="41"/>
        <v>0</v>
      </c>
      <c r="N57" s="107">
        <f t="shared" si="38"/>
        <v>0</v>
      </c>
      <c r="O57" s="36">
        <f t="shared" si="42"/>
        <v>0</v>
      </c>
      <c r="P57" s="36">
        <f t="shared" si="42"/>
        <v>0</v>
      </c>
      <c r="Q57" s="36">
        <f t="shared" si="42"/>
        <v>0</v>
      </c>
      <c r="R57" s="105">
        <f t="shared" si="10"/>
        <v>0</v>
      </c>
      <c r="S57" s="36">
        <f t="shared" si="19"/>
        <v>0</v>
      </c>
      <c r="T57" s="31">
        <f t="shared" si="11"/>
        <v>0</v>
      </c>
      <c r="U57" s="31">
        <f t="shared" si="12"/>
        <v>0</v>
      </c>
      <c r="V57" s="51">
        <v>0</v>
      </c>
      <c r="W57" s="51">
        <v>0</v>
      </c>
      <c r="X57" s="51">
        <v>0</v>
      </c>
      <c r="Y57" s="50">
        <f t="shared" si="39"/>
        <v>0</v>
      </c>
      <c r="Z57" s="36">
        <f t="shared" si="14"/>
        <v>0</v>
      </c>
      <c r="AA57" s="36">
        <f t="shared" si="20"/>
        <v>0</v>
      </c>
      <c r="AB57" s="42">
        <v>0</v>
      </c>
      <c r="AC57" s="36">
        <f t="shared" si="21"/>
        <v>0</v>
      </c>
      <c r="AD57" s="36">
        <f t="shared" si="43"/>
        <v>0</v>
      </c>
      <c r="AE57" s="36">
        <f t="shared" si="43"/>
        <v>0</v>
      </c>
      <c r="AF57" s="36">
        <f t="shared" si="43"/>
        <v>0</v>
      </c>
      <c r="AH57" s="36">
        <f t="shared" si="44"/>
        <v>0</v>
      </c>
      <c r="AI57" s="36">
        <f t="shared" si="44"/>
        <v>0</v>
      </c>
      <c r="AJ57" s="36">
        <f t="shared" si="44"/>
        <v>0</v>
      </c>
      <c r="AK57" s="36">
        <f t="shared" si="44"/>
        <v>0</v>
      </c>
      <c r="AL57" s="36">
        <f t="shared" si="44"/>
        <v>0</v>
      </c>
      <c r="AM57" s="36">
        <f t="shared" si="44"/>
        <v>0</v>
      </c>
      <c r="AN57" s="36">
        <f t="shared" si="44"/>
        <v>0</v>
      </c>
      <c r="AO57" s="36">
        <f t="shared" si="44"/>
        <v>0</v>
      </c>
      <c r="AP57" s="36">
        <f t="shared" si="44"/>
        <v>0</v>
      </c>
      <c r="AQ57" s="36">
        <f t="shared" si="44"/>
        <v>0</v>
      </c>
      <c r="AR57" s="36">
        <f t="shared" si="45"/>
        <v>0</v>
      </c>
      <c r="AS57" s="36">
        <f t="shared" si="45"/>
        <v>0</v>
      </c>
      <c r="AT57" s="36">
        <f t="shared" si="45"/>
        <v>0</v>
      </c>
      <c r="AU57" s="36">
        <f t="shared" si="45"/>
        <v>0</v>
      </c>
      <c r="AV57" s="36">
        <f t="shared" si="45"/>
        <v>0</v>
      </c>
      <c r="AW57" s="36">
        <f t="shared" si="45"/>
        <v>0</v>
      </c>
      <c r="AX57" s="36">
        <f t="shared" si="45"/>
        <v>0</v>
      </c>
      <c r="AY57" s="36">
        <f t="shared" si="45"/>
        <v>0</v>
      </c>
      <c r="BA57" s="36">
        <f t="shared" si="46"/>
        <v>0</v>
      </c>
      <c r="BB57" s="36">
        <f t="shared" si="46"/>
        <v>0</v>
      </c>
      <c r="BC57" s="36">
        <f t="shared" si="46"/>
        <v>0</v>
      </c>
      <c r="BD57" s="36">
        <f t="shared" si="46"/>
        <v>0</v>
      </c>
      <c r="BE57" s="36">
        <f t="shared" si="46"/>
        <v>0</v>
      </c>
      <c r="BF57" s="36">
        <f t="shared" si="46"/>
        <v>0</v>
      </c>
      <c r="BH57" s="63">
        <f t="shared" si="40"/>
        <v>0</v>
      </c>
      <c r="BI57" s="59"/>
    </row>
    <row r="58" ht="15" spans="1:61">
      <c r="A58" s="43" t="s">
        <v>12581</v>
      </c>
      <c r="B58" s="34">
        <f t="shared" si="0"/>
        <v>0</v>
      </c>
      <c r="C58" s="41" t="s">
        <v>12582</v>
      </c>
      <c r="D58" s="105">
        <f t="shared" si="1"/>
        <v>0</v>
      </c>
      <c r="E58" s="36">
        <f t="shared" si="2"/>
        <v>0</v>
      </c>
      <c r="F58" s="9">
        <f t="shared" si="3"/>
        <v>0</v>
      </c>
      <c r="G58" s="115">
        <f t="shared" si="4"/>
        <v>0</v>
      </c>
      <c r="H58" s="107">
        <f t="shared" si="35"/>
        <v>0</v>
      </c>
      <c r="I58" s="107">
        <f t="shared" si="36"/>
        <v>0</v>
      </c>
      <c r="J58" s="107">
        <f t="shared" si="37"/>
        <v>0</v>
      </c>
      <c r="K58" s="42">
        <v>0</v>
      </c>
      <c r="L58" s="36">
        <f t="shared" si="41"/>
        <v>0</v>
      </c>
      <c r="M58" s="36">
        <f t="shared" si="41"/>
        <v>0</v>
      </c>
      <c r="N58" s="107">
        <f t="shared" si="38"/>
        <v>0</v>
      </c>
      <c r="O58" s="36">
        <f t="shared" si="42"/>
        <v>0</v>
      </c>
      <c r="P58" s="36">
        <f t="shared" si="42"/>
        <v>0</v>
      </c>
      <c r="Q58" s="36">
        <f t="shared" si="42"/>
        <v>0</v>
      </c>
      <c r="R58" s="105">
        <f t="shared" si="10"/>
        <v>0</v>
      </c>
      <c r="S58" s="36">
        <f t="shared" si="19"/>
        <v>0</v>
      </c>
      <c r="T58" s="31">
        <f t="shared" si="11"/>
        <v>0</v>
      </c>
      <c r="U58" s="31">
        <f t="shared" si="12"/>
        <v>0</v>
      </c>
      <c r="V58" s="51">
        <v>0</v>
      </c>
      <c r="W58" s="51">
        <v>0</v>
      </c>
      <c r="X58" s="51">
        <v>0</v>
      </c>
      <c r="Y58" s="50">
        <f t="shared" si="39"/>
        <v>0</v>
      </c>
      <c r="Z58" s="36">
        <f t="shared" si="14"/>
        <v>0</v>
      </c>
      <c r="AA58" s="36">
        <f t="shared" si="20"/>
        <v>0</v>
      </c>
      <c r="AB58" s="42">
        <v>0</v>
      </c>
      <c r="AC58" s="36">
        <f t="shared" si="21"/>
        <v>0</v>
      </c>
      <c r="AD58" s="36">
        <f t="shared" si="43"/>
        <v>0</v>
      </c>
      <c r="AE58" s="36">
        <f t="shared" si="43"/>
        <v>0</v>
      </c>
      <c r="AF58" s="36">
        <f t="shared" si="43"/>
        <v>0</v>
      </c>
      <c r="AH58" s="36">
        <f t="shared" ref="AH58:AQ67" si="47">SUMPRODUCT(AH$374:AH$599*(LEFT($A$374:$A$599,LEN($A58))=$A58))</f>
        <v>0</v>
      </c>
      <c r="AI58" s="36">
        <f t="shared" si="47"/>
        <v>0</v>
      </c>
      <c r="AJ58" s="36">
        <f t="shared" si="47"/>
        <v>0</v>
      </c>
      <c r="AK58" s="36">
        <f t="shared" si="47"/>
        <v>0</v>
      </c>
      <c r="AL58" s="36">
        <f t="shared" si="47"/>
        <v>0</v>
      </c>
      <c r="AM58" s="36">
        <f t="shared" si="47"/>
        <v>0</v>
      </c>
      <c r="AN58" s="36">
        <f t="shared" si="47"/>
        <v>0</v>
      </c>
      <c r="AO58" s="36">
        <f t="shared" si="47"/>
        <v>0</v>
      </c>
      <c r="AP58" s="36">
        <f t="shared" si="47"/>
        <v>0</v>
      </c>
      <c r="AQ58" s="36">
        <f t="shared" si="47"/>
        <v>0</v>
      </c>
      <c r="AR58" s="36">
        <f t="shared" ref="AR58:AY67" si="48">SUMPRODUCT(AR$374:AR$599*(LEFT($A$374:$A$599,LEN($A58))=$A58))</f>
        <v>0</v>
      </c>
      <c r="AS58" s="36">
        <f t="shared" si="48"/>
        <v>0</v>
      </c>
      <c r="AT58" s="36">
        <f t="shared" si="48"/>
        <v>0</v>
      </c>
      <c r="AU58" s="36">
        <f t="shared" si="48"/>
        <v>0</v>
      </c>
      <c r="AV58" s="36">
        <f t="shared" si="48"/>
        <v>0</v>
      </c>
      <c r="AW58" s="36">
        <f t="shared" si="48"/>
        <v>0</v>
      </c>
      <c r="AX58" s="36">
        <f t="shared" si="48"/>
        <v>0</v>
      </c>
      <c r="AY58" s="36">
        <f t="shared" si="48"/>
        <v>0</v>
      </c>
      <c r="BA58" s="36">
        <f t="shared" ref="BA58:BF67" si="49">SUMPRODUCT(BA$374:BA$599*(LEFT($A$374:$A$599,LEN($A58))=$A58))</f>
        <v>0</v>
      </c>
      <c r="BB58" s="36">
        <f t="shared" si="49"/>
        <v>0</v>
      </c>
      <c r="BC58" s="36">
        <f t="shared" si="49"/>
        <v>0</v>
      </c>
      <c r="BD58" s="36">
        <f t="shared" si="49"/>
        <v>0</v>
      </c>
      <c r="BE58" s="36">
        <f t="shared" si="49"/>
        <v>0</v>
      </c>
      <c r="BF58" s="36">
        <f t="shared" si="49"/>
        <v>0</v>
      </c>
      <c r="BH58" s="63">
        <f t="shared" si="40"/>
        <v>0</v>
      </c>
      <c r="BI58" s="14"/>
    </row>
    <row r="59" ht="15" spans="1:61">
      <c r="A59" s="43" t="s">
        <v>12583</v>
      </c>
      <c r="B59" s="34">
        <f t="shared" si="0"/>
        <v>0</v>
      </c>
      <c r="C59" s="41" t="s">
        <v>12584</v>
      </c>
      <c r="D59" s="105">
        <f t="shared" si="1"/>
        <v>0</v>
      </c>
      <c r="E59" s="36">
        <f t="shared" si="2"/>
        <v>0</v>
      </c>
      <c r="F59" s="9">
        <f t="shared" si="3"/>
        <v>0</v>
      </c>
      <c r="G59" s="115">
        <f t="shared" si="4"/>
        <v>0</v>
      </c>
      <c r="H59" s="107">
        <f t="shared" si="35"/>
        <v>0</v>
      </c>
      <c r="I59" s="107">
        <f t="shared" si="36"/>
        <v>0</v>
      </c>
      <c r="J59" s="107">
        <f t="shared" si="37"/>
        <v>0</v>
      </c>
      <c r="K59" s="42">
        <v>0</v>
      </c>
      <c r="L59" s="36">
        <f t="shared" si="41"/>
        <v>0</v>
      </c>
      <c r="M59" s="36">
        <f t="shared" si="41"/>
        <v>0</v>
      </c>
      <c r="N59" s="107">
        <f t="shared" si="38"/>
        <v>0</v>
      </c>
      <c r="O59" s="36">
        <f t="shared" si="42"/>
        <v>0</v>
      </c>
      <c r="P59" s="36">
        <f t="shared" si="42"/>
        <v>0</v>
      </c>
      <c r="Q59" s="36">
        <f t="shared" si="42"/>
        <v>0</v>
      </c>
      <c r="R59" s="105">
        <f t="shared" si="10"/>
        <v>0</v>
      </c>
      <c r="S59" s="36">
        <f t="shared" si="19"/>
        <v>0</v>
      </c>
      <c r="T59" s="31">
        <f t="shared" si="11"/>
        <v>0</v>
      </c>
      <c r="U59" s="31">
        <f t="shared" si="12"/>
        <v>0</v>
      </c>
      <c r="V59" s="51">
        <v>0</v>
      </c>
      <c r="W59" s="51">
        <v>0</v>
      </c>
      <c r="X59" s="51">
        <v>0</v>
      </c>
      <c r="Y59" s="50">
        <f t="shared" si="39"/>
        <v>0</v>
      </c>
      <c r="Z59" s="36">
        <f t="shared" si="14"/>
        <v>0</v>
      </c>
      <c r="AA59" s="36">
        <f t="shared" si="20"/>
        <v>0</v>
      </c>
      <c r="AB59" s="42">
        <v>0</v>
      </c>
      <c r="AC59" s="36">
        <f t="shared" si="21"/>
        <v>0</v>
      </c>
      <c r="AD59" s="36">
        <f t="shared" si="43"/>
        <v>0</v>
      </c>
      <c r="AE59" s="36">
        <f t="shared" si="43"/>
        <v>0</v>
      </c>
      <c r="AF59" s="36">
        <f t="shared" si="43"/>
        <v>0</v>
      </c>
      <c r="AH59" s="36">
        <f t="shared" si="47"/>
        <v>0</v>
      </c>
      <c r="AI59" s="36">
        <f t="shared" si="47"/>
        <v>0</v>
      </c>
      <c r="AJ59" s="36">
        <f t="shared" si="47"/>
        <v>0</v>
      </c>
      <c r="AK59" s="36">
        <f t="shared" si="47"/>
        <v>0</v>
      </c>
      <c r="AL59" s="36">
        <f t="shared" si="47"/>
        <v>0</v>
      </c>
      <c r="AM59" s="36">
        <f t="shared" si="47"/>
        <v>0</v>
      </c>
      <c r="AN59" s="36">
        <f t="shared" si="47"/>
        <v>0</v>
      </c>
      <c r="AO59" s="36">
        <f t="shared" si="47"/>
        <v>0</v>
      </c>
      <c r="AP59" s="36">
        <f t="shared" si="47"/>
        <v>0</v>
      </c>
      <c r="AQ59" s="36">
        <f t="shared" si="47"/>
        <v>0</v>
      </c>
      <c r="AR59" s="36">
        <f t="shared" si="48"/>
        <v>0</v>
      </c>
      <c r="AS59" s="36">
        <f t="shared" si="48"/>
        <v>0</v>
      </c>
      <c r="AT59" s="36">
        <f t="shared" si="48"/>
        <v>0</v>
      </c>
      <c r="AU59" s="36">
        <f t="shared" si="48"/>
        <v>0</v>
      </c>
      <c r="AV59" s="36">
        <f t="shared" si="48"/>
        <v>0</v>
      </c>
      <c r="AW59" s="36">
        <f t="shared" si="48"/>
        <v>0</v>
      </c>
      <c r="AX59" s="36">
        <f t="shared" si="48"/>
        <v>0</v>
      </c>
      <c r="AY59" s="36">
        <f t="shared" si="48"/>
        <v>0</v>
      </c>
      <c r="BA59" s="36">
        <f t="shared" si="49"/>
        <v>0</v>
      </c>
      <c r="BB59" s="36">
        <f t="shared" si="49"/>
        <v>0</v>
      </c>
      <c r="BC59" s="36">
        <f t="shared" si="49"/>
        <v>0</v>
      </c>
      <c r="BD59" s="36">
        <f t="shared" si="49"/>
        <v>0</v>
      </c>
      <c r="BE59" s="36">
        <f t="shared" si="49"/>
        <v>0</v>
      </c>
      <c r="BF59" s="36">
        <f t="shared" si="49"/>
        <v>0</v>
      </c>
      <c r="BH59" s="63">
        <f t="shared" si="40"/>
        <v>0</v>
      </c>
      <c r="BI59" s="14"/>
    </row>
    <row r="60" ht="15" spans="1:61">
      <c r="A60" s="43" t="s">
        <v>12585</v>
      </c>
      <c r="B60" s="34">
        <f t="shared" si="0"/>
        <v>0</v>
      </c>
      <c r="C60" s="41" t="s">
        <v>12586</v>
      </c>
      <c r="D60" s="105">
        <f t="shared" si="1"/>
        <v>0</v>
      </c>
      <c r="E60" s="36">
        <f t="shared" si="2"/>
        <v>0</v>
      </c>
      <c r="F60" s="9">
        <f t="shared" si="3"/>
        <v>0</v>
      </c>
      <c r="G60" s="115">
        <f t="shared" si="4"/>
        <v>0</v>
      </c>
      <c r="H60" s="107">
        <f t="shared" si="35"/>
        <v>0</v>
      </c>
      <c r="I60" s="107">
        <f t="shared" si="36"/>
        <v>0</v>
      </c>
      <c r="J60" s="107">
        <f t="shared" si="37"/>
        <v>0</v>
      </c>
      <c r="K60" s="42">
        <v>0</v>
      </c>
      <c r="L60" s="36">
        <f t="shared" si="41"/>
        <v>0</v>
      </c>
      <c r="M60" s="36">
        <f t="shared" si="41"/>
        <v>0</v>
      </c>
      <c r="N60" s="107">
        <f t="shared" si="38"/>
        <v>0</v>
      </c>
      <c r="O60" s="36">
        <f t="shared" si="42"/>
        <v>0</v>
      </c>
      <c r="P60" s="36">
        <f t="shared" si="42"/>
        <v>0</v>
      </c>
      <c r="Q60" s="36">
        <f t="shared" si="42"/>
        <v>0</v>
      </c>
      <c r="R60" s="105">
        <f t="shared" si="10"/>
        <v>0</v>
      </c>
      <c r="S60" s="36">
        <f t="shared" si="19"/>
        <v>0</v>
      </c>
      <c r="T60" s="31">
        <f t="shared" si="11"/>
        <v>0</v>
      </c>
      <c r="U60" s="31">
        <f t="shared" si="12"/>
        <v>0</v>
      </c>
      <c r="V60" s="51">
        <v>0</v>
      </c>
      <c r="W60" s="51">
        <v>0</v>
      </c>
      <c r="X60" s="51">
        <v>0</v>
      </c>
      <c r="Y60" s="50">
        <f t="shared" si="39"/>
        <v>0</v>
      </c>
      <c r="Z60" s="36">
        <f t="shared" si="14"/>
        <v>0</v>
      </c>
      <c r="AA60" s="36">
        <f t="shared" si="20"/>
        <v>0</v>
      </c>
      <c r="AB60" s="42">
        <v>0</v>
      </c>
      <c r="AC60" s="36">
        <f t="shared" si="21"/>
        <v>0</v>
      </c>
      <c r="AD60" s="36">
        <f t="shared" si="43"/>
        <v>0</v>
      </c>
      <c r="AE60" s="36">
        <f t="shared" si="43"/>
        <v>0</v>
      </c>
      <c r="AF60" s="36">
        <f t="shared" si="43"/>
        <v>0</v>
      </c>
      <c r="AH60" s="36">
        <f t="shared" si="47"/>
        <v>0</v>
      </c>
      <c r="AI60" s="36">
        <f t="shared" si="47"/>
        <v>0</v>
      </c>
      <c r="AJ60" s="36">
        <f t="shared" si="47"/>
        <v>0</v>
      </c>
      <c r="AK60" s="36">
        <f t="shared" si="47"/>
        <v>0</v>
      </c>
      <c r="AL60" s="36">
        <f t="shared" si="47"/>
        <v>0</v>
      </c>
      <c r="AM60" s="36">
        <f t="shared" si="47"/>
        <v>0</v>
      </c>
      <c r="AN60" s="36">
        <f t="shared" si="47"/>
        <v>0</v>
      </c>
      <c r="AO60" s="36">
        <f t="shared" si="47"/>
        <v>0</v>
      </c>
      <c r="AP60" s="36">
        <f t="shared" si="47"/>
        <v>0</v>
      </c>
      <c r="AQ60" s="36">
        <f t="shared" si="47"/>
        <v>0</v>
      </c>
      <c r="AR60" s="36">
        <f t="shared" si="48"/>
        <v>0</v>
      </c>
      <c r="AS60" s="36">
        <f t="shared" si="48"/>
        <v>0</v>
      </c>
      <c r="AT60" s="36">
        <f t="shared" si="48"/>
        <v>0</v>
      </c>
      <c r="AU60" s="36">
        <f t="shared" si="48"/>
        <v>0</v>
      </c>
      <c r="AV60" s="36">
        <f t="shared" si="48"/>
        <v>0</v>
      </c>
      <c r="AW60" s="36">
        <f t="shared" si="48"/>
        <v>0</v>
      </c>
      <c r="AX60" s="36">
        <f t="shared" si="48"/>
        <v>0</v>
      </c>
      <c r="AY60" s="36">
        <f t="shared" si="48"/>
        <v>0</v>
      </c>
      <c r="BA60" s="36">
        <f t="shared" si="49"/>
        <v>0</v>
      </c>
      <c r="BB60" s="36">
        <f t="shared" si="49"/>
        <v>0</v>
      </c>
      <c r="BC60" s="36">
        <f t="shared" si="49"/>
        <v>0</v>
      </c>
      <c r="BD60" s="36">
        <f t="shared" si="49"/>
        <v>0</v>
      </c>
      <c r="BE60" s="36">
        <f t="shared" si="49"/>
        <v>0</v>
      </c>
      <c r="BF60" s="36">
        <f t="shared" si="49"/>
        <v>0</v>
      </c>
      <c r="BH60" s="63">
        <f t="shared" si="40"/>
        <v>0</v>
      </c>
      <c r="BI60" s="59"/>
    </row>
    <row r="61" ht="15" spans="1:61">
      <c r="A61" s="43" t="s">
        <v>12587</v>
      </c>
      <c r="B61" s="34">
        <f t="shared" si="0"/>
        <v>0</v>
      </c>
      <c r="C61" s="41" t="s">
        <v>12588</v>
      </c>
      <c r="D61" s="105">
        <f t="shared" si="1"/>
        <v>0</v>
      </c>
      <c r="E61" s="36">
        <f t="shared" si="2"/>
        <v>0</v>
      </c>
      <c r="F61" s="9">
        <f t="shared" si="3"/>
        <v>0</v>
      </c>
      <c r="G61" s="115">
        <f t="shared" si="4"/>
        <v>0</v>
      </c>
      <c r="H61" s="107">
        <f t="shared" si="35"/>
        <v>0</v>
      </c>
      <c r="I61" s="107">
        <f t="shared" si="36"/>
        <v>0</v>
      </c>
      <c r="J61" s="107">
        <f t="shared" si="37"/>
        <v>0</v>
      </c>
      <c r="K61" s="42">
        <v>0</v>
      </c>
      <c r="L61" s="36">
        <f t="shared" si="41"/>
        <v>0</v>
      </c>
      <c r="M61" s="36">
        <f t="shared" si="41"/>
        <v>0</v>
      </c>
      <c r="N61" s="107">
        <f t="shared" si="38"/>
        <v>0</v>
      </c>
      <c r="O61" s="36">
        <f t="shared" si="42"/>
        <v>0</v>
      </c>
      <c r="P61" s="36">
        <f t="shared" si="42"/>
        <v>0</v>
      </c>
      <c r="Q61" s="36">
        <f t="shared" si="42"/>
        <v>0</v>
      </c>
      <c r="R61" s="105">
        <f t="shared" si="10"/>
        <v>0</v>
      </c>
      <c r="S61" s="36">
        <f t="shared" si="19"/>
        <v>0</v>
      </c>
      <c r="T61" s="31">
        <f t="shared" si="11"/>
        <v>0</v>
      </c>
      <c r="U61" s="31">
        <f t="shared" si="12"/>
        <v>0</v>
      </c>
      <c r="V61" s="51">
        <v>0</v>
      </c>
      <c r="W61" s="51">
        <v>0</v>
      </c>
      <c r="X61" s="51">
        <v>0</v>
      </c>
      <c r="Y61" s="50">
        <f t="shared" si="39"/>
        <v>0</v>
      </c>
      <c r="Z61" s="36">
        <f t="shared" si="14"/>
        <v>0</v>
      </c>
      <c r="AA61" s="36">
        <f t="shared" si="20"/>
        <v>0</v>
      </c>
      <c r="AB61" s="42">
        <v>0</v>
      </c>
      <c r="AC61" s="36">
        <f t="shared" si="21"/>
        <v>0</v>
      </c>
      <c r="AD61" s="36">
        <f t="shared" si="43"/>
        <v>0</v>
      </c>
      <c r="AE61" s="36">
        <f t="shared" si="43"/>
        <v>0</v>
      </c>
      <c r="AF61" s="36">
        <f t="shared" si="43"/>
        <v>0</v>
      </c>
      <c r="AH61" s="36">
        <f t="shared" si="47"/>
        <v>0</v>
      </c>
      <c r="AI61" s="36">
        <f t="shared" si="47"/>
        <v>0</v>
      </c>
      <c r="AJ61" s="36">
        <f t="shared" si="47"/>
        <v>0</v>
      </c>
      <c r="AK61" s="36">
        <f t="shared" si="47"/>
        <v>0</v>
      </c>
      <c r="AL61" s="36">
        <f t="shared" si="47"/>
        <v>0</v>
      </c>
      <c r="AM61" s="36">
        <f t="shared" si="47"/>
        <v>0</v>
      </c>
      <c r="AN61" s="36">
        <f t="shared" si="47"/>
        <v>0</v>
      </c>
      <c r="AO61" s="36">
        <f t="shared" si="47"/>
        <v>0</v>
      </c>
      <c r="AP61" s="36">
        <f t="shared" si="47"/>
        <v>0</v>
      </c>
      <c r="AQ61" s="36">
        <f t="shared" si="47"/>
        <v>0</v>
      </c>
      <c r="AR61" s="36">
        <f t="shared" si="48"/>
        <v>0</v>
      </c>
      <c r="AS61" s="36">
        <f t="shared" si="48"/>
        <v>0</v>
      </c>
      <c r="AT61" s="36">
        <f t="shared" si="48"/>
        <v>0</v>
      </c>
      <c r="AU61" s="36">
        <f t="shared" si="48"/>
        <v>0</v>
      </c>
      <c r="AV61" s="36">
        <f t="shared" si="48"/>
        <v>0</v>
      </c>
      <c r="AW61" s="36">
        <f t="shared" si="48"/>
        <v>0</v>
      </c>
      <c r="AX61" s="36">
        <f t="shared" si="48"/>
        <v>0</v>
      </c>
      <c r="AY61" s="36">
        <f t="shared" si="48"/>
        <v>0</v>
      </c>
      <c r="BA61" s="36">
        <f t="shared" si="49"/>
        <v>0</v>
      </c>
      <c r="BB61" s="36">
        <f t="shared" si="49"/>
        <v>0</v>
      </c>
      <c r="BC61" s="36">
        <f t="shared" si="49"/>
        <v>0</v>
      </c>
      <c r="BD61" s="36">
        <f t="shared" si="49"/>
        <v>0</v>
      </c>
      <c r="BE61" s="36">
        <f t="shared" si="49"/>
        <v>0</v>
      </c>
      <c r="BF61" s="36">
        <f t="shared" si="49"/>
        <v>0</v>
      </c>
      <c r="BH61" s="63">
        <f t="shared" si="40"/>
        <v>0</v>
      </c>
      <c r="BI61" s="59"/>
    </row>
    <row r="62" ht="15" spans="1:61">
      <c r="A62" s="43" t="s">
        <v>12589</v>
      </c>
      <c r="B62" s="34">
        <f t="shared" si="0"/>
        <v>0</v>
      </c>
      <c r="C62" s="41" t="s">
        <v>12590</v>
      </c>
      <c r="D62" s="105">
        <f t="shared" si="1"/>
        <v>0</v>
      </c>
      <c r="E62" s="36">
        <f t="shared" si="2"/>
        <v>0</v>
      </c>
      <c r="F62" s="9">
        <f t="shared" si="3"/>
        <v>0</v>
      </c>
      <c r="G62" s="115">
        <f t="shared" si="4"/>
        <v>0</v>
      </c>
      <c r="H62" s="107">
        <f t="shared" si="35"/>
        <v>0</v>
      </c>
      <c r="I62" s="107">
        <f t="shared" si="36"/>
        <v>0</v>
      </c>
      <c r="J62" s="107">
        <f t="shared" si="37"/>
        <v>0</v>
      </c>
      <c r="K62" s="42">
        <v>0</v>
      </c>
      <c r="L62" s="36">
        <f t="shared" si="41"/>
        <v>0</v>
      </c>
      <c r="M62" s="36">
        <f t="shared" si="41"/>
        <v>0</v>
      </c>
      <c r="N62" s="107">
        <f t="shared" si="38"/>
        <v>0</v>
      </c>
      <c r="O62" s="36">
        <f t="shared" si="42"/>
        <v>0</v>
      </c>
      <c r="P62" s="36">
        <f t="shared" si="42"/>
        <v>0</v>
      </c>
      <c r="Q62" s="36">
        <f t="shared" si="42"/>
        <v>0</v>
      </c>
      <c r="R62" s="105">
        <f t="shared" si="10"/>
        <v>0</v>
      </c>
      <c r="S62" s="36">
        <f t="shared" si="19"/>
        <v>0</v>
      </c>
      <c r="T62" s="31">
        <f t="shared" si="11"/>
        <v>0</v>
      </c>
      <c r="U62" s="31">
        <f t="shared" si="12"/>
        <v>0</v>
      </c>
      <c r="V62" s="51">
        <v>0</v>
      </c>
      <c r="W62" s="51">
        <v>0</v>
      </c>
      <c r="X62" s="51">
        <v>0</v>
      </c>
      <c r="Y62" s="50">
        <f t="shared" si="39"/>
        <v>0</v>
      </c>
      <c r="Z62" s="36">
        <f t="shared" si="14"/>
        <v>0</v>
      </c>
      <c r="AA62" s="36">
        <f t="shared" si="20"/>
        <v>0</v>
      </c>
      <c r="AB62" s="42">
        <v>0</v>
      </c>
      <c r="AC62" s="36">
        <f t="shared" si="21"/>
        <v>0</v>
      </c>
      <c r="AD62" s="36">
        <f t="shared" si="43"/>
        <v>0</v>
      </c>
      <c r="AE62" s="36">
        <f t="shared" si="43"/>
        <v>0</v>
      </c>
      <c r="AF62" s="36">
        <f t="shared" si="43"/>
        <v>0</v>
      </c>
      <c r="AH62" s="36">
        <f t="shared" si="47"/>
        <v>0</v>
      </c>
      <c r="AI62" s="36">
        <f t="shared" si="47"/>
        <v>0</v>
      </c>
      <c r="AJ62" s="36">
        <f t="shared" si="47"/>
        <v>0</v>
      </c>
      <c r="AK62" s="36">
        <f t="shared" si="47"/>
        <v>0</v>
      </c>
      <c r="AL62" s="36">
        <f t="shared" si="47"/>
        <v>0</v>
      </c>
      <c r="AM62" s="36">
        <f t="shared" si="47"/>
        <v>0</v>
      </c>
      <c r="AN62" s="36">
        <f t="shared" si="47"/>
        <v>0</v>
      </c>
      <c r="AO62" s="36">
        <f t="shared" si="47"/>
        <v>0</v>
      </c>
      <c r="AP62" s="36">
        <f t="shared" si="47"/>
        <v>0</v>
      </c>
      <c r="AQ62" s="36">
        <f t="shared" si="47"/>
        <v>0</v>
      </c>
      <c r="AR62" s="36">
        <f t="shared" si="48"/>
        <v>0</v>
      </c>
      <c r="AS62" s="36">
        <f t="shared" si="48"/>
        <v>0</v>
      </c>
      <c r="AT62" s="36">
        <f t="shared" si="48"/>
        <v>0</v>
      </c>
      <c r="AU62" s="36">
        <f t="shared" si="48"/>
        <v>0</v>
      </c>
      <c r="AV62" s="36">
        <f t="shared" si="48"/>
        <v>0</v>
      </c>
      <c r="AW62" s="36">
        <f t="shared" si="48"/>
        <v>0</v>
      </c>
      <c r="AX62" s="36">
        <f t="shared" si="48"/>
        <v>0</v>
      </c>
      <c r="AY62" s="36">
        <f t="shared" si="48"/>
        <v>0</v>
      </c>
      <c r="BA62" s="36">
        <f t="shared" si="49"/>
        <v>0</v>
      </c>
      <c r="BB62" s="36">
        <f t="shared" si="49"/>
        <v>0</v>
      </c>
      <c r="BC62" s="36">
        <f t="shared" si="49"/>
        <v>0</v>
      </c>
      <c r="BD62" s="36">
        <f t="shared" si="49"/>
        <v>0</v>
      </c>
      <c r="BE62" s="36">
        <f t="shared" si="49"/>
        <v>0</v>
      </c>
      <c r="BF62" s="36">
        <f t="shared" si="49"/>
        <v>0</v>
      </c>
      <c r="BH62" s="63">
        <f t="shared" si="40"/>
        <v>0</v>
      </c>
      <c r="BI62" s="14"/>
    </row>
    <row r="63" ht="15" spans="1:61">
      <c r="A63" s="43" t="s">
        <v>12591</v>
      </c>
      <c r="B63" s="34">
        <f t="shared" si="0"/>
        <v>0</v>
      </c>
      <c r="C63" s="41" t="s">
        <v>12592</v>
      </c>
      <c r="D63" s="105">
        <f t="shared" si="1"/>
        <v>0</v>
      </c>
      <c r="E63" s="36">
        <f t="shared" si="2"/>
        <v>0</v>
      </c>
      <c r="F63" s="9">
        <f t="shared" si="3"/>
        <v>0</v>
      </c>
      <c r="G63" s="115">
        <f t="shared" si="4"/>
        <v>0</v>
      </c>
      <c r="H63" s="107">
        <f t="shared" si="35"/>
        <v>0</v>
      </c>
      <c r="I63" s="107">
        <f t="shared" si="36"/>
        <v>0</v>
      </c>
      <c r="J63" s="107">
        <f t="shared" si="37"/>
        <v>0</v>
      </c>
      <c r="K63" s="42">
        <v>0</v>
      </c>
      <c r="L63" s="36">
        <f t="shared" si="41"/>
        <v>0</v>
      </c>
      <c r="M63" s="36">
        <f t="shared" si="41"/>
        <v>0</v>
      </c>
      <c r="N63" s="107">
        <f t="shared" si="38"/>
        <v>0</v>
      </c>
      <c r="O63" s="36">
        <f t="shared" si="42"/>
        <v>0</v>
      </c>
      <c r="P63" s="36">
        <f t="shared" si="42"/>
        <v>0</v>
      </c>
      <c r="Q63" s="36">
        <f t="shared" si="42"/>
        <v>0</v>
      </c>
      <c r="R63" s="105">
        <f t="shared" si="10"/>
        <v>0</v>
      </c>
      <c r="S63" s="36">
        <f t="shared" si="19"/>
        <v>0</v>
      </c>
      <c r="T63" s="31">
        <f t="shared" si="11"/>
        <v>0</v>
      </c>
      <c r="U63" s="31">
        <f t="shared" si="12"/>
        <v>0</v>
      </c>
      <c r="V63" s="51">
        <v>0</v>
      </c>
      <c r="W63" s="51">
        <v>0</v>
      </c>
      <c r="X63" s="51">
        <v>0</v>
      </c>
      <c r="Y63" s="50">
        <f t="shared" si="39"/>
        <v>0</v>
      </c>
      <c r="Z63" s="36">
        <f t="shared" si="14"/>
        <v>0</v>
      </c>
      <c r="AA63" s="36">
        <f t="shared" si="20"/>
        <v>0</v>
      </c>
      <c r="AB63" s="42">
        <v>0</v>
      </c>
      <c r="AC63" s="36">
        <f t="shared" si="21"/>
        <v>0</v>
      </c>
      <c r="AD63" s="36">
        <f t="shared" si="43"/>
        <v>0</v>
      </c>
      <c r="AE63" s="36">
        <f t="shared" si="43"/>
        <v>0</v>
      </c>
      <c r="AF63" s="36">
        <f t="shared" si="43"/>
        <v>0</v>
      </c>
      <c r="AH63" s="36">
        <f t="shared" si="47"/>
        <v>0</v>
      </c>
      <c r="AI63" s="36">
        <f t="shared" si="47"/>
        <v>0</v>
      </c>
      <c r="AJ63" s="36">
        <f t="shared" si="47"/>
        <v>0</v>
      </c>
      <c r="AK63" s="36">
        <f t="shared" si="47"/>
        <v>0</v>
      </c>
      <c r="AL63" s="36">
        <f t="shared" si="47"/>
        <v>0</v>
      </c>
      <c r="AM63" s="36">
        <f t="shared" si="47"/>
        <v>0</v>
      </c>
      <c r="AN63" s="36">
        <f t="shared" si="47"/>
        <v>0</v>
      </c>
      <c r="AO63" s="36">
        <f t="shared" si="47"/>
        <v>0</v>
      </c>
      <c r="AP63" s="36">
        <f t="shared" si="47"/>
        <v>0</v>
      </c>
      <c r="AQ63" s="36">
        <f t="shared" si="47"/>
        <v>0</v>
      </c>
      <c r="AR63" s="36">
        <f t="shared" si="48"/>
        <v>0</v>
      </c>
      <c r="AS63" s="36">
        <f t="shared" si="48"/>
        <v>0</v>
      </c>
      <c r="AT63" s="36">
        <f t="shared" si="48"/>
        <v>0</v>
      </c>
      <c r="AU63" s="36">
        <f t="shared" si="48"/>
        <v>0</v>
      </c>
      <c r="AV63" s="36">
        <f t="shared" si="48"/>
        <v>0</v>
      </c>
      <c r="AW63" s="36">
        <f t="shared" si="48"/>
        <v>0</v>
      </c>
      <c r="AX63" s="36">
        <f t="shared" si="48"/>
        <v>0</v>
      </c>
      <c r="AY63" s="36">
        <f t="shared" si="48"/>
        <v>0</v>
      </c>
      <c r="BA63" s="36">
        <f t="shared" si="49"/>
        <v>0</v>
      </c>
      <c r="BB63" s="36">
        <f t="shared" si="49"/>
        <v>0</v>
      </c>
      <c r="BC63" s="36">
        <f t="shared" si="49"/>
        <v>0</v>
      </c>
      <c r="BD63" s="36">
        <f t="shared" si="49"/>
        <v>0</v>
      </c>
      <c r="BE63" s="36">
        <f t="shared" si="49"/>
        <v>0</v>
      </c>
      <c r="BF63" s="36">
        <f t="shared" si="49"/>
        <v>0</v>
      </c>
      <c r="BH63" s="63">
        <f t="shared" si="40"/>
        <v>0</v>
      </c>
      <c r="BI63" s="14"/>
    </row>
    <row r="64" ht="15" spans="1:61">
      <c r="A64" s="43" t="s">
        <v>12593</v>
      </c>
      <c r="B64" s="34">
        <f t="shared" si="0"/>
        <v>0</v>
      </c>
      <c r="C64" s="41" t="s">
        <v>12594</v>
      </c>
      <c r="D64" s="105">
        <f t="shared" si="1"/>
        <v>0</v>
      </c>
      <c r="E64" s="36">
        <f t="shared" si="2"/>
        <v>0</v>
      </c>
      <c r="F64" s="9">
        <f t="shared" si="3"/>
        <v>0</v>
      </c>
      <c r="G64" s="115">
        <f t="shared" si="4"/>
        <v>0</v>
      </c>
      <c r="H64" s="107">
        <f t="shared" si="35"/>
        <v>0</v>
      </c>
      <c r="I64" s="107">
        <f t="shared" si="36"/>
        <v>0</v>
      </c>
      <c r="J64" s="107">
        <f t="shared" si="37"/>
        <v>0</v>
      </c>
      <c r="K64" s="42">
        <v>0</v>
      </c>
      <c r="L64" s="36">
        <f t="shared" si="41"/>
        <v>0</v>
      </c>
      <c r="M64" s="36">
        <f t="shared" si="41"/>
        <v>0</v>
      </c>
      <c r="N64" s="107">
        <f t="shared" si="38"/>
        <v>0</v>
      </c>
      <c r="O64" s="36">
        <f t="shared" si="42"/>
        <v>0</v>
      </c>
      <c r="P64" s="36">
        <f t="shared" si="42"/>
        <v>0</v>
      </c>
      <c r="Q64" s="36">
        <f t="shared" si="42"/>
        <v>0</v>
      </c>
      <c r="R64" s="105">
        <f t="shared" si="10"/>
        <v>0</v>
      </c>
      <c r="S64" s="36">
        <f t="shared" si="19"/>
        <v>0</v>
      </c>
      <c r="T64" s="31">
        <f t="shared" si="11"/>
        <v>0</v>
      </c>
      <c r="U64" s="31">
        <f t="shared" si="12"/>
        <v>0</v>
      </c>
      <c r="V64" s="51">
        <v>0</v>
      </c>
      <c r="W64" s="51">
        <v>0</v>
      </c>
      <c r="X64" s="51">
        <v>0</v>
      </c>
      <c r="Y64" s="50">
        <f t="shared" si="39"/>
        <v>0</v>
      </c>
      <c r="Z64" s="36">
        <f t="shared" si="14"/>
        <v>0</v>
      </c>
      <c r="AA64" s="36">
        <f t="shared" si="20"/>
        <v>0</v>
      </c>
      <c r="AB64" s="42">
        <v>0</v>
      </c>
      <c r="AC64" s="36">
        <f t="shared" si="21"/>
        <v>0</v>
      </c>
      <c r="AD64" s="36">
        <f t="shared" si="43"/>
        <v>0</v>
      </c>
      <c r="AE64" s="36">
        <f t="shared" si="43"/>
        <v>0</v>
      </c>
      <c r="AF64" s="36">
        <f t="shared" si="43"/>
        <v>0</v>
      </c>
      <c r="AH64" s="36">
        <f t="shared" si="47"/>
        <v>0</v>
      </c>
      <c r="AI64" s="36">
        <f t="shared" si="47"/>
        <v>0</v>
      </c>
      <c r="AJ64" s="36">
        <f t="shared" si="47"/>
        <v>0</v>
      </c>
      <c r="AK64" s="36">
        <f t="shared" si="47"/>
        <v>0</v>
      </c>
      <c r="AL64" s="36">
        <f t="shared" si="47"/>
        <v>0</v>
      </c>
      <c r="AM64" s="36">
        <f t="shared" si="47"/>
        <v>0</v>
      </c>
      <c r="AN64" s="36">
        <f t="shared" si="47"/>
        <v>0</v>
      </c>
      <c r="AO64" s="36">
        <f t="shared" si="47"/>
        <v>0</v>
      </c>
      <c r="AP64" s="36">
        <f t="shared" si="47"/>
        <v>0</v>
      </c>
      <c r="AQ64" s="36">
        <f t="shared" si="47"/>
        <v>0</v>
      </c>
      <c r="AR64" s="36">
        <f t="shared" si="48"/>
        <v>0</v>
      </c>
      <c r="AS64" s="36">
        <f t="shared" si="48"/>
        <v>0</v>
      </c>
      <c r="AT64" s="36">
        <f t="shared" si="48"/>
        <v>0</v>
      </c>
      <c r="AU64" s="36">
        <f t="shared" si="48"/>
        <v>0</v>
      </c>
      <c r="AV64" s="36">
        <f t="shared" si="48"/>
        <v>0</v>
      </c>
      <c r="AW64" s="36">
        <f t="shared" si="48"/>
        <v>0</v>
      </c>
      <c r="AX64" s="36">
        <f t="shared" si="48"/>
        <v>0</v>
      </c>
      <c r="AY64" s="36">
        <f t="shared" si="48"/>
        <v>0</v>
      </c>
      <c r="BA64" s="36">
        <f t="shared" si="49"/>
        <v>0</v>
      </c>
      <c r="BB64" s="36">
        <f t="shared" si="49"/>
        <v>0</v>
      </c>
      <c r="BC64" s="36">
        <f t="shared" si="49"/>
        <v>0</v>
      </c>
      <c r="BD64" s="36">
        <f t="shared" si="49"/>
        <v>0</v>
      </c>
      <c r="BE64" s="36">
        <f t="shared" si="49"/>
        <v>0</v>
      </c>
      <c r="BF64" s="36">
        <f t="shared" si="49"/>
        <v>0</v>
      </c>
      <c r="BH64" s="63">
        <f t="shared" si="40"/>
        <v>0</v>
      </c>
      <c r="BI64" s="59"/>
    </row>
    <row r="65" ht="15" spans="1:61">
      <c r="A65" s="43" t="s">
        <v>12595</v>
      </c>
      <c r="B65" s="34">
        <f t="shared" si="0"/>
        <v>0</v>
      </c>
      <c r="C65" s="41" t="s">
        <v>12596</v>
      </c>
      <c r="D65" s="105">
        <f t="shared" si="1"/>
        <v>0</v>
      </c>
      <c r="E65" s="36">
        <f t="shared" si="2"/>
        <v>0</v>
      </c>
      <c r="F65" s="9">
        <f t="shared" si="3"/>
        <v>0</v>
      </c>
      <c r="G65" s="115">
        <f t="shared" si="4"/>
        <v>0</v>
      </c>
      <c r="H65" s="107">
        <f t="shared" si="35"/>
        <v>0</v>
      </c>
      <c r="I65" s="107">
        <f t="shared" si="36"/>
        <v>0</v>
      </c>
      <c r="J65" s="107">
        <f t="shared" si="37"/>
        <v>0</v>
      </c>
      <c r="K65" s="42">
        <v>0</v>
      </c>
      <c r="L65" s="36">
        <f t="shared" si="41"/>
        <v>0</v>
      </c>
      <c r="M65" s="36">
        <f t="shared" si="41"/>
        <v>0</v>
      </c>
      <c r="N65" s="107">
        <f t="shared" si="38"/>
        <v>0</v>
      </c>
      <c r="O65" s="36">
        <f t="shared" si="42"/>
        <v>0</v>
      </c>
      <c r="P65" s="36">
        <f t="shared" si="42"/>
        <v>0</v>
      </c>
      <c r="Q65" s="36">
        <f t="shared" si="42"/>
        <v>0</v>
      </c>
      <c r="R65" s="105">
        <f t="shared" si="10"/>
        <v>0</v>
      </c>
      <c r="S65" s="36">
        <f t="shared" si="19"/>
        <v>0</v>
      </c>
      <c r="T65" s="31">
        <f t="shared" si="11"/>
        <v>0</v>
      </c>
      <c r="U65" s="31">
        <f t="shared" si="12"/>
        <v>0</v>
      </c>
      <c r="V65" s="51">
        <v>0</v>
      </c>
      <c r="W65" s="51">
        <v>0</v>
      </c>
      <c r="X65" s="51">
        <v>0</v>
      </c>
      <c r="Y65" s="50">
        <f t="shared" si="39"/>
        <v>0</v>
      </c>
      <c r="Z65" s="36">
        <f t="shared" si="14"/>
        <v>0</v>
      </c>
      <c r="AA65" s="36">
        <f t="shared" si="20"/>
        <v>0</v>
      </c>
      <c r="AB65" s="42">
        <v>0</v>
      </c>
      <c r="AC65" s="36">
        <f t="shared" si="21"/>
        <v>0</v>
      </c>
      <c r="AD65" s="36">
        <f t="shared" si="43"/>
        <v>0</v>
      </c>
      <c r="AE65" s="36">
        <f t="shared" si="43"/>
        <v>0</v>
      </c>
      <c r="AF65" s="36">
        <f t="shared" si="43"/>
        <v>0</v>
      </c>
      <c r="AH65" s="36">
        <f t="shared" si="47"/>
        <v>0</v>
      </c>
      <c r="AI65" s="36">
        <f t="shared" si="47"/>
        <v>0</v>
      </c>
      <c r="AJ65" s="36">
        <f t="shared" si="47"/>
        <v>0</v>
      </c>
      <c r="AK65" s="36">
        <f t="shared" si="47"/>
        <v>0</v>
      </c>
      <c r="AL65" s="36">
        <f t="shared" si="47"/>
        <v>0</v>
      </c>
      <c r="AM65" s="36">
        <f t="shared" si="47"/>
        <v>0</v>
      </c>
      <c r="AN65" s="36">
        <f t="shared" si="47"/>
        <v>0</v>
      </c>
      <c r="AO65" s="36">
        <f t="shared" si="47"/>
        <v>0</v>
      </c>
      <c r="AP65" s="36">
        <f t="shared" si="47"/>
        <v>0</v>
      </c>
      <c r="AQ65" s="36">
        <f t="shared" si="47"/>
        <v>0</v>
      </c>
      <c r="AR65" s="36">
        <f t="shared" si="48"/>
        <v>0</v>
      </c>
      <c r="AS65" s="36">
        <f t="shared" si="48"/>
        <v>0</v>
      </c>
      <c r="AT65" s="36">
        <f t="shared" si="48"/>
        <v>0</v>
      </c>
      <c r="AU65" s="36">
        <f t="shared" si="48"/>
        <v>0</v>
      </c>
      <c r="AV65" s="36">
        <f t="shared" si="48"/>
        <v>0</v>
      </c>
      <c r="AW65" s="36">
        <f t="shared" si="48"/>
        <v>0</v>
      </c>
      <c r="AX65" s="36">
        <f t="shared" si="48"/>
        <v>0</v>
      </c>
      <c r="AY65" s="36">
        <f t="shared" si="48"/>
        <v>0</v>
      </c>
      <c r="BA65" s="36">
        <f t="shared" si="49"/>
        <v>0</v>
      </c>
      <c r="BB65" s="36">
        <f t="shared" si="49"/>
        <v>0</v>
      </c>
      <c r="BC65" s="36">
        <f t="shared" si="49"/>
        <v>0</v>
      </c>
      <c r="BD65" s="36">
        <f t="shared" si="49"/>
        <v>0</v>
      </c>
      <c r="BE65" s="36">
        <f t="shared" si="49"/>
        <v>0</v>
      </c>
      <c r="BF65" s="36">
        <f t="shared" si="49"/>
        <v>0</v>
      </c>
      <c r="BH65" s="63">
        <f t="shared" si="40"/>
        <v>0</v>
      </c>
      <c r="BI65" s="59"/>
    </row>
    <row r="66" ht="15" spans="1:61">
      <c r="A66" s="43" t="s">
        <v>12597</v>
      </c>
      <c r="B66" s="34">
        <f t="shared" si="0"/>
        <v>0</v>
      </c>
      <c r="C66" s="41" t="s">
        <v>12598</v>
      </c>
      <c r="D66" s="105">
        <f t="shared" si="1"/>
        <v>0</v>
      </c>
      <c r="E66" s="36">
        <f t="shared" si="2"/>
        <v>0</v>
      </c>
      <c r="F66" s="9">
        <f t="shared" si="3"/>
        <v>0</v>
      </c>
      <c r="G66" s="115">
        <f t="shared" si="4"/>
        <v>0</v>
      </c>
      <c r="H66" s="107">
        <f t="shared" si="35"/>
        <v>0</v>
      </c>
      <c r="I66" s="107">
        <f t="shared" si="36"/>
        <v>0</v>
      </c>
      <c r="J66" s="107">
        <f t="shared" si="37"/>
        <v>0</v>
      </c>
      <c r="K66" s="42">
        <v>0</v>
      </c>
      <c r="L66" s="36">
        <f t="shared" si="41"/>
        <v>0</v>
      </c>
      <c r="M66" s="36">
        <f t="shared" si="41"/>
        <v>0</v>
      </c>
      <c r="N66" s="107">
        <f t="shared" si="38"/>
        <v>0</v>
      </c>
      <c r="O66" s="36">
        <f t="shared" si="42"/>
        <v>0</v>
      </c>
      <c r="P66" s="36">
        <f t="shared" si="42"/>
        <v>0</v>
      </c>
      <c r="Q66" s="36">
        <f t="shared" si="42"/>
        <v>0</v>
      </c>
      <c r="R66" s="105">
        <f t="shared" si="10"/>
        <v>0</v>
      </c>
      <c r="S66" s="36">
        <f t="shared" si="19"/>
        <v>0</v>
      </c>
      <c r="T66" s="31">
        <f t="shared" si="11"/>
        <v>0</v>
      </c>
      <c r="U66" s="31">
        <f t="shared" si="12"/>
        <v>0</v>
      </c>
      <c r="V66" s="51">
        <v>0</v>
      </c>
      <c r="W66" s="51">
        <v>0</v>
      </c>
      <c r="X66" s="51">
        <v>0</v>
      </c>
      <c r="Y66" s="50">
        <f t="shared" si="39"/>
        <v>0</v>
      </c>
      <c r="Z66" s="36">
        <f t="shared" si="14"/>
        <v>0</v>
      </c>
      <c r="AA66" s="36">
        <f t="shared" si="20"/>
        <v>0</v>
      </c>
      <c r="AB66" s="42">
        <v>0</v>
      </c>
      <c r="AC66" s="36">
        <f t="shared" si="21"/>
        <v>0</v>
      </c>
      <c r="AD66" s="36">
        <f t="shared" si="43"/>
        <v>0</v>
      </c>
      <c r="AE66" s="36">
        <f t="shared" si="43"/>
        <v>0</v>
      </c>
      <c r="AF66" s="36">
        <f t="shared" si="43"/>
        <v>0</v>
      </c>
      <c r="AH66" s="36">
        <f t="shared" si="47"/>
        <v>0</v>
      </c>
      <c r="AI66" s="36">
        <f t="shared" si="47"/>
        <v>0</v>
      </c>
      <c r="AJ66" s="36">
        <f t="shared" si="47"/>
        <v>0</v>
      </c>
      <c r="AK66" s="36">
        <f t="shared" si="47"/>
        <v>0</v>
      </c>
      <c r="AL66" s="36">
        <f t="shared" si="47"/>
        <v>0</v>
      </c>
      <c r="AM66" s="36">
        <f t="shared" si="47"/>
        <v>0</v>
      </c>
      <c r="AN66" s="36">
        <f t="shared" si="47"/>
        <v>0</v>
      </c>
      <c r="AO66" s="36">
        <f t="shared" si="47"/>
        <v>0</v>
      </c>
      <c r="AP66" s="36">
        <f t="shared" si="47"/>
        <v>0</v>
      </c>
      <c r="AQ66" s="36">
        <f t="shared" si="47"/>
        <v>0</v>
      </c>
      <c r="AR66" s="36">
        <f t="shared" si="48"/>
        <v>0</v>
      </c>
      <c r="AS66" s="36">
        <f t="shared" si="48"/>
        <v>0</v>
      </c>
      <c r="AT66" s="36">
        <f t="shared" si="48"/>
        <v>0</v>
      </c>
      <c r="AU66" s="36">
        <f t="shared" si="48"/>
        <v>0</v>
      </c>
      <c r="AV66" s="36">
        <f t="shared" si="48"/>
        <v>0</v>
      </c>
      <c r="AW66" s="36">
        <f t="shared" si="48"/>
        <v>0</v>
      </c>
      <c r="AX66" s="36">
        <f t="shared" si="48"/>
        <v>0</v>
      </c>
      <c r="AY66" s="36">
        <f t="shared" si="48"/>
        <v>0</v>
      </c>
      <c r="BA66" s="36">
        <f t="shared" si="49"/>
        <v>0</v>
      </c>
      <c r="BB66" s="36">
        <f t="shared" si="49"/>
        <v>0</v>
      </c>
      <c r="BC66" s="36">
        <f t="shared" si="49"/>
        <v>0</v>
      </c>
      <c r="BD66" s="36">
        <f t="shared" si="49"/>
        <v>0</v>
      </c>
      <c r="BE66" s="36">
        <f t="shared" si="49"/>
        <v>0</v>
      </c>
      <c r="BF66" s="36">
        <f t="shared" si="49"/>
        <v>0</v>
      </c>
      <c r="BH66" s="63">
        <f t="shared" si="40"/>
        <v>0</v>
      </c>
      <c r="BI66" s="14"/>
    </row>
    <row r="67" ht="15" spans="1:61">
      <c r="A67" s="43" t="s">
        <v>12599</v>
      </c>
      <c r="B67" s="34">
        <f t="shared" si="0"/>
        <v>0</v>
      </c>
      <c r="C67" s="41" t="s">
        <v>12600</v>
      </c>
      <c r="D67" s="105">
        <f t="shared" si="1"/>
        <v>0</v>
      </c>
      <c r="E67" s="36">
        <f t="shared" si="2"/>
        <v>0</v>
      </c>
      <c r="F67" s="9">
        <f t="shared" si="3"/>
        <v>0</v>
      </c>
      <c r="G67" s="115">
        <f t="shared" si="4"/>
        <v>0</v>
      </c>
      <c r="H67" s="107">
        <f t="shared" si="35"/>
        <v>0</v>
      </c>
      <c r="I67" s="107">
        <f t="shared" si="36"/>
        <v>0</v>
      </c>
      <c r="J67" s="107">
        <f t="shared" si="37"/>
        <v>0</v>
      </c>
      <c r="K67" s="42">
        <v>0</v>
      </c>
      <c r="L67" s="36">
        <f t="shared" si="41"/>
        <v>0</v>
      </c>
      <c r="M67" s="36">
        <f t="shared" si="41"/>
        <v>0</v>
      </c>
      <c r="N67" s="107">
        <f t="shared" si="38"/>
        <v>0</v>
      </c>
      <c r="O67" s="36">
        <f t="shared" si="42"/>
        <v>0</v>
      </c>
      <c r="P67" s="36">
        <f t="shared" si="42"/>
        <v>0</v>
      </c>
      <c r="Q67" s="36">
        <f t="shared" si="42"/>
        <v>0</v>
      </c>
      <c r="R67" s="105">
        <f t="shared" si="10"/>
        <v>0</v>
      </c>
      <c r="S67" s="36">
        <f t="shared" si="19"/>
        <v>0</v>
      </c>
      <c r="T67" s="31">
        <f t="shared" si="11"/>
        <v>0</v>
      </c>
      <c r="U67" s="31">
        <f t="shared" si="12"/>
        <v>0</v>
      </c>
      <c r="V67" s="51">
        <v>0</v>
      </c>
      <c r="W67" s="51">
        <v>0</v>
      </c>
      <c r="X67" s="51">
        <v>0</v>
      </c>
      <c r="Y67" s="50">
        <f t="shared" si="39"/>
        <v>0</v>
      </c>
      <c r="Z67" s="36">
        <f t="shared" si="14"/>
        <v>0</v>
      </c>
      <c r="AA67" s="36">
        <f t="shared" si="20"/>
        <v>0</v>
      </c>
      <c r="AB67" s="42">
        <v>0</v>
      </c>
      <c r="AC67" s="36">
        <f t="shared" si="21"/>
        <v>0</v>
      </c>
      <c r="AD67" s="36">
        <f t="shared" si="43"/>
        <v>0</v>
      </c>
      <c r="AE67" s="36">
        <f t="shared" si="43"/>
        <v>0</v>
      </c>
      <c r="AF67" s="36">
        <f t="shared" si="43"/>
        <v>0</v>
      </c>
      <c r="AH67" s="36">
        <f t="shared" si="47"/>
        <v>0</v>
      </c>
      <c r="AI67" s="36">
        <f t="shared" si="47"/>
        <v>0</v>
      </c>
      <c r="AJ67" s="36">
        <f t="shared" si="47"/>
        <v>0</v>
      </c>
      <c r="AK67" s="36">
        <f t="shared" si="47"/>
        <v>0</v>
      </c>
      <c r="AL67" s="36">
        <f t="shared" si="47"/>
        <v>0</v>
      </c>
      <c r="AM67" s="36">
        <f t="shared" si="47"/>
        <v>0</v>
      </c>
      <c r="AN67" s="36">
        <f t="shared" si="47"/>
        <v>0</v>
      </c>
      <c r="AO67" s="36">
        <f t="shared" si="47"/>
        <v>0</v>
      </c>
      <c r="AP67" s="36">
        <f t="shared" si="47"/>
        <v>0</v>
      </c>
      <c r="AQ67" s="36">
        <f t="shared" si="47"/>
        <v>0</v>
      </c>
      <c r="AR67" s="36">
        <f t="shared" si="48"/>
        <v>0</v>
      </c>
      <c r="AS67" s="36">
        <f t="shared" si="48"/>
        <v>0</v>
      </c>
      <c r="AT67" s="36">
        <f t="shared" si="48"/>
        <v>0</v>
      </c>
      <c r="AU67" s="36">
        <f t="shared" si="48"/>
        <v>0</v>
      </c>
      <c r="AV67" s="36">
        <f t="shared" si="48"/>
        <v>0</v>
      </c>
      <c r="AW67" s="36">
        <f t="shared" si="48"/>
        <v>0</v>
      </c>
      <c r="AX67" s="36">
        <f t="shared" si="48"/>
        <v>0</v>
      </c>
      <c r="AY67" s="36">
        <f t="shared" si="48"/>
        <v>0</v>
      </c>
      <c r="BA67" s="36">
        <f t="shared" si="49"/>
        <v>0</v>
      </c>
      <c r="BB67" s="36">
        <f t="shared" si="49"/>
        <v>0</v>
      </c>
      <c r="BC67" s="36">
        <f t="shared" si="49"/>
        <v>0</v>
      </c>
      <c r="BD67" s="36">
        <f t="shared" si="49"/>
        <v>0</v>
      </c>
      <c r="BE67" s="36">
        <f t="shared" si="49"/>
        <v>0</v>
      </c>
      <c r="BF67" s="36">
        <f t="shared" si="49"/>
        <v>0</v>
      </c>
      <c r="BH67" s="63">
        <f t="shared" si="40"/>
        <v>0</v>
      </c>
      <c r="BI67" s="14"/>
    </row>
    <row r="68" ht="15" spans="1:61">
      <c r="A68" s="43" t="s">
        <v>12601</v>
      </c>
      <c r="B68" s="34">
        <f t="shared" si="0"/>
        <v>0</v>
      </c>
      <c r="C68" s="41" t="s">
        <v>12602</v>
      </c>
      <c r="D68" s="105">
        <f t="shared" si="1"/>
        <v>0</v>
      </c>
      <c r="E68" s="36">
        <f t="shared" si="2"/>
        <v>0</v>
      </c>
      <c r="F68" s="9">
        <f t="shared" si="3"/>
        <v>0</v>
      </c>
      <c r="G68" s="115">
        <f t="shared" si="4"/>
        <v>0</v>
      </c>
      <c r="H68" s="107">
        <f t="shared" si="35"/>
        <v>0</v>
      </c>
      <c r="I68" s="107">
        <f t="shared" si="36"/>
        <v>0</v>
      </c>
      <c r="J68" s="107">
        <f t="shared" si="37"/>
        <v>0</v>
      </c>
      <c r="K68" s="42">
        <v>0</v>
      </c>
      <c r="L68" s="36">
        <f t="shared" ref="L68:M87" si="50">SUMPRODUCT(L$374:L$599*(LEFT($A$374:$A$599,LEN($A68))=$A68))</f>
        <v>0</v>
      </c>
      <c r="M68" s="36">
        <f t="shared" si="50"/>
        <v>0</v>
      </c>
      <c r="N68" s="107">
        <f t="shared" si="38"/>
        <v>0</v>
      </c>
      <c r="O68" s="36">
        <f t="shared" ref="O68:Q87" si="51">SUMPRODUCT(O$374:O$599*(LEFT($A$374:$A$599,LEN($A68))=$A68))</f>
        <v>0</v>
      </c>
      <c r="P68" s="36">
        <f t="shared" si="51"/>
        <v>0</v>
      </c>
      <c r="Q68" s="36">
        <f t="shared" si="51"/>
        <v>0</v>
      </c>
      <c r="R68" s="105">
        <f t="shared" si="10"/>
        <v>0</v>
      </c>
      <c r="S68" s="36">
        <f t="shared" si="19"/>
        <v>0</v>
      </c>
      <c r="T68" s="31">
        <f t="shared" si="11"/>
        <v>0</v>
      </c>
      <c r="U68" s="31">
        <f t="shared" si="12"/>
        <v>0</v>
      </c>
      <c r="V68" s="51">
        <v>0</v>
      </c>
      <c r="W68" s="51">
        <v>0</v>
      </c>
      <c r="X68" s="51">
        <v>0</v>
      </c>
      <c r="Y68" s="50">
        <f t="shared" si="39"/>
        <v>0</v>
      </c>
      <c r="Z68" s="36">
        <f t="shared" si="14"/>
        <v>0</v>
      </c>
      <c r="AA68" s="36">
        <f t="shared" si="20"/>
        <v>0</v>
      </c>
      <c r="AB68" s="42">
        <v>0</v>
      </c>
      <c r="AC68" s="36">
        <f t="shared" si="21"/>
        <v>0</v>
      </c>
      <c r="AD68" s="36">
        <f t="shared" ref="AD68:AF87" si="52">SUMPRODUCT(AD$374:AD$599*(LEFT($A$374:$A$599,LEN($A68))=$A68))</f>
        <v>0</v>
      </c>
      <c r="AE68" s="36">
        <f t="shared" si="52"/>
        <v>0</v>
      </c>
      <c r="AF68" s="36">
        <f t="shared" si="52"/>
        <v>0</v>
      </c>
      <c r="AH68" s="36">
        <f t="shared" ref="AH68:AQ77" si="53">SUMPRODUCT(AH$374:AH$599*(LEFT($A$374:$A$599,LEN($A68))=$A68))</f>
        <v>0</v>
      </c>
      <c r="AI68" s="36">
        <f t="shared" si="53"/>
        <v>0</v>
      </c>
      <c r="AJ68" s="36">
        <f t="shared" si="53"/>
        <v>0</v>
      </c>
      <c r="AK68" s="36">
        <f t="shared" si="53"/>
        <v>0</v>
      </c>
      <c r="AL68" s="36">
        <f t="shared" si="53"/>
        <v>0</v>
      </c>
      <c r="AM68" s="36">
        <f t="shared" si="53"/>
        <v>0</v>
      </c>
      <c r="AN68" s="36">
        <f t="shared" si="53"/>
        <v>0</v>
      </c>
      <c r="AO68" s="36">
        <f t="shared" si="53"/>
        <v>0</v>
      </c>
      <c r="AP68" s="36">
        <f t="shared" si="53"/>
        <v>0</v>
      </c>
      <c r="AQ68" s="36">
        <f t="shared" si="53"/>
        <v>0</v>
      </c>
      <c r="AR68" s="36">
        <f t="shared" ref="AR68:AY77" si="54">SUMPRODUCT(AR$374:AR$599*(LEFT($A$374:$A$599,LEN($A68))=$A68))</f>
        <v>0</v>
      </c>
      <c r="AS68" s="36">
        <f t="shared" si="54"/>
        <v>0</v>
      </c>
      <c r="AT68" s="36">
        <f t="shared" si="54"/>
        <v>0</v>
      </c>
      <c r="AU68" s="36">
        <f t="shared" si="54"/>
        <v>0</v>
      </c>
      <c r="AV68" s="36">
        <f t="shared" si="54"/>
        <v>0</v>
      </c>
      <c r="AW68" s="36">
        <f t="shared" si="54"/>
        <v>0</v>
      </c>
      <c r="AX68" s="36">
        <f t="shared" si="54"/>
        <v>0</v>
      </c>
      <c r="AY68" s="36">
        <f t="shared" si="54"/>
        <v>0</v>
      </c>
      <c r="BA68" s="36">
        <f t="shared" ref="BA68:BF77" si="55">SUMPRODUCT(BA$374:BA$599*(LEFT($A$374:$A$599,LEN($A68))=$A68))</f>
        <v>0</v>
      </c>
      <c r="BB68" s="36">
        <f t="shared" si="55"/>
        <v>0</v>
      </c>
      <c r="BC68" s="36">
        <f t="shared" si="55"/>
        <v>0</v>
      </c>
      <c r="BD68" s="36">
        <f t="shared" si="55"/>
        <v>0</v>
      </c>
      <c r="BE68" s="36">
        <f t="shared" si="55"/>
        <v>0</v>
      </c>
      <c r="BF68" s="36">
        <f t="shared" si="55"/>
        <v>0</v>
      </c>
      <c r="BH68" s="63">
        <f t="shared" si="40"/>
        <v>0</v>
      </c>
      <c r="BI68" s="59"/>
    </row>
    <row r="69" ht="15" spans="1:61">
      <c r="A69" s="43" t="s">
        <v>12603</v>
      </c>
      <c r="B69" s="34">
        <f t="shared" si="0"/>
        <v>0</v>
      </c>
      <c r="C69" s="41" t="s">
        <v>12604</v>
      </c>
      <c r="D69" s="105">
        <f t="shared" si="1"/>
        <v>0</v>
      </c>
      <c r="E69" s="36">
        <f t="shared" si="2"/>
        <v>0</v>
      </c>
      <c r="F69" s="9">
        <f t="shared" si="3"/>
        <v>0</v>
      </c>
      <c r="G69" s="115">
        <f t="shared" si="4"/>
        <v>0</v>
      </c>
      <c r="H69" s="107">
        <f t="shared" si="35"/>
        <v>0</v>
      </c>
      <c r="I69" s="107">
        <f t="shared" si="36"/>
        <v>0</v>
      </c>
      <c r="J69" s="107">
        <f t="shared" si="37"/>
        <v>0</v>
      </c>
      <c r="K69" s="42">
        <v>0</v>
      </c>
      <c r="L69" s="36">
        <f t="shared" si="50"/>
        <v>0</v>
      </c>
      <c r="M69" s="36">
        <f t="shared" si="50"/>
        <v>0</v>
      </c>
      <c r="N69" s="107">
        <f t="shared" si="38"/>
        <v>0</v>
      </c>
      <c r="O69" s="36">
        <f t="shared" si="51"/>
        <v>0</v>
      </c>
      <c r="P69" s="36">
        <f t="shared" si="51"/>
        <v>0</v>
      </c>
      <c r="Q69" s="36">
        <f t="shared" si="51"/>
        <v>0</v>
      </c>
      <c r="R69" s="105">
        <f t="shared" si="10"/>
        <v>0</v>
      </c>
      <c r="S69" s="36">
        <f t="shared" si="19"/>
        <v>0</v>
      </c>
      <c r="T69" s="31">
        <f t="shared" si="11"/>
        <v>0</v>
      </c>
      <c r="U69" s="31">
        <f t="shared" si="12"/>
        <v>0</v>
      </c>
      <c r="V69" s="51">
        <v>0</v>
      </c>
      <c r="W69" s="51">
        <v>0</v>
      </c>
      <c r="X69" s="51">
        <v>0</v>
      </c>
      <c r="Y69" s="50">
        <f t="shared" si="39"/>
        <v>0</v>
      </c>
      <c r="Z69" s="36">
        <f t="shared" si="14"/>
        <v>0</v>
      </c>
      <c r="AA69" s="36">
        <f t="shared" si="20"/>
        <v>0</v>
      </c>
      <c r="AB69" s="42">
        <v>0</v>
      </c>
      <c r="AC69" s="36">
        <f t="shared" si="21"/>
        <v>0</v>
      </c>
      <c r="AD69" s="36">
        <f t="shared" si="52"/>
        <v>0</v>
      </c>
      <c r="AE69" s="36">
        <f t="shared" si="52"/>
        <v>0</v>
      </c>
      <c r="AF69" s="36">
        <f t="shared" si="52"/>
        <v>0</v>
      </c>
      <c r="AH69" s="36">
        <f t="shared" si="53"/>
        <v>0</v>
      </c>
      <c r="AI69" s="36">
        <f t="shared" si="53"/>
        <v>0</v>
      </c>
      <c r="AJ69" s="36">
        <f t="shared" si="53"/>
        <v>0</v>
      </c>
      <c r="AK69" s="36">
        <f t="shared" si="53"/>
        <v>0</v>
      </c>
      <c r="AL69" s="36">
        <f t="shared" si="53"/>
        <v>0</v>
      </c>
      <c r="AM69" s="36">
        <f t="shared" si="53"/>
        <v>0</v>
      </c>
      <c r="AN69" s="36">
        <f t="shared" si="53"/>
        <v>0</v>
      </c>
      <c r="AO69" s="36">
        <f t="shared" si="53"/>
        <v>0</v>
      </c>
      <c r="AP69" s="36">
        <f t="shared" si="53"/>
        <v>0</v>
      </c>
      <c r="AQ69" s="36">
        <f t="shared" si="53"/>
        <v>0</v>
      </c>
      <c r="AR69" s="36">
        <f t="shared" si="54"/>
        <v>0</v>
      </c>
      <c r="AS69" s="36">
        <f t="shared" si="54"/>
        <v>0</v>
      </c>
      <c r="AT69" s="36">
        <f t="shared" si="54"/>
        <v>0</v>
      </c>
      <c r="AU69" s="36">
        <f t="shared" si="54"/>
        <v>0</v>
      </c>
      <c r="AV69" s="36">
        <f t="shared" si="54"/>
        <v>0</v>
      </c>
      <c r="AW69" s="36">
        <f t="shared" si="54"/>
        <v>0</v>
      </c>
      <c r="AX69" s="36">
        <f t="shared" si="54"/>
        <v>0</v>
      </c>
      <c r="AY69" s="36">
        <f t="shared" si="54"/>
        <v>0</v>
      </c>
      <c r="BA69" s="36">
        <f t="shared" si="55"/>
        <v>0</v>
      </c>
      <c r="BB69" s="36">
        <f t="shared" si="55"/>
        <v>0</v>
      </c>
      <c r="BC69" s="36">
        <f t="shared" si="55"/>
        <v>0</v>
      </c>
      <c r="BD69" s="36">
        <f t="shared" si="55"/>
        <v>0</v>
      </c>
      <c r="BE69" s="36">
        <f t="shared" si="55"/>
        <v>0</v>
      </c>
      <c r="BF69" s="36">
        <f t="shared" si="55"/>
        <v>0</v>
      </c>
      <c r="BH69" s="63">
        <f t="shared" si="40"/>
        <v>0</v>
      </c>
      <c r="BI69" s="59"/>
    </row>
    <row r="70" ht="15" spans="1:61">
      <c r="A70" s="43" t="s">
        <v>12605</v>
      </c>
      <c r="B70" s="34">
        <f t="shared" si="0"/>
        <v>0</v>
      </c>
      <c r="C70" s="41" t="s">
        <v>12606</v>
      </c>
      <c r="D70" s="105">
        <f t="shared" si="1"/>
        <v>0</v>
      </c>
      <c r="E70" s="36">
        <f t="shared" si="2"/>
        <v>0</v>
      </c>
      <c r="F70" s="9">
        <f t="shared" si="3"/>
        <v>0</v>
      </c>
      <c r="G70" s="115">
        <f t="shared" si="4"/>
        <v>0</v>
      </c>
      <c r="H70" s="107">
        <f t="shared" si="35"/>
        <v>0</v>
      </c>
      <c r="I70" s="107">
        <f t="shared" si="36"/>
        <v>0</v>
      </c>
      <c r="J70" s="107">
        <f t="shared" si="37"/>
        <v>0</v>
      </c>
      <c r="K70" s="39">
        <v>0</v>
      </c>
      <c r="L70" s="36">
        <f t="shared" si="50"/>
        <v>0</v>
      </c>
      <c r="M70" s="36">
        <f t="shared" si="50"/>
        <v>0</v>
      </c>
      <c r="N70" s="107">
        <f t="shared" si="38"/>
        <v>0</v>
      </c>
      <c r="O70" s="36">
        <f t="shared" si="51"/>
        <v>0</v>
      </c>
      <c r="P70" s="36">
        <f t="shared" si="51"/>
        <v>0</v>
      </c>
      <c r="Q70" s="36">
        <f t="shared" si="51"/>
        <v>0</v>
      </c>
      <c r="R70" s="105">
        <f t="shared" si="10"/>
        <v>0</v>
      </c>
      <c r="S70" s="36">
        <f t="shared" si="19"/>
        <v>0</v>
      </c>
      <c r="T70" s="31">
        <f t="shared" si="11"/>
        <v>0</v>
      </c>
      <c r="U70" s="31">
        <f t="shared" si="12"/>
        <v>0</v>
      </c>
      <c r="V70" s="51">
        <v>0</v>
      </c>
      <c r="W70" s="51">
        <v>0</v>
      </c>
      <c r="X70" s="51">
        <v>0</v>
      </c>
      <c r="Y70" s="50">
        <f t="shared" si="39"/>
        <v>0</v>
      </c>
      <c r="Z70" s="36">
        <f t="shared" si="14"/>
        <v>0</v>
      </c>
      <c r="AA70" s="36">
        <f t="shared" si="20"/>
        <v>0</v>
      </c>
      <c r="AB70" s="42">
        <v>0</v>
      </c>
      <c r="AC70" s="36">
        <f t="shared" si="21"/>
        <v>0</v>
      </c>
      <c r="AD70" s="36">
        <f t="shared" si="52"/>
        <v>0</v>
      </c>
      <c r="AE70" s="36">
        <f t="shared" si="52"/>
        <v>0</v>
      </c>
      <c r="AF70" s="36">
        <f t="shared" si="52"/>
        <v>0</v>
      </c>
      <c r="AH70" s="36">
        <f t="shared" si="53"/>
        <v>0</v>
      </c>
      <c r="AI70" s="36">
        <f t="shared" si="53"/>
        <v>0</v>
      </c>
      <c r="AJ70" s="36">
        <f t="shared" si="53"/>
        <v>0</v>
      </c>
      <c r="AK70" s="36">
        <f t="shared" si="53"/>
        <v>0</v>
      </c>
      <c r="AL70" s="36">
        <f t="shared" si="53"/>
        <v>0</v>
      </c>
      <c r="AM70" s="36">
        <f t="shared" si="53"/>
        <v>0</v>
      </c>
      <c r="AN70" s="36">
        <f t="shared" si="53"/>
        <v>0</v>
      </c>
      <c r="AO70" s="36">
        <f t="shared" si="53"/>
        <v>0</v>
      </c>
      <c r="AP70" s="36">
        <f t="shared" si="53"/>
        <v>0</v>
      </c>
      <c r="AQ70" s="36">
        <f t="shared" si="53"/>
        <v>0</v>
      </c>
      <c r="AR70" s="36">
        <f t="shared" si="54"/>
        <v>0</v>
      </c>
      <c r="AS70" s="36">
        <f t="shared" si="54"/>
        <v>0</v>
      </c>
      <c r="AT70" s="36">
        <f t="shared" si="54"/>
        <v>0</v>
      </c>
      <c r="AU70" s="36">
        <f t="shared" si="54"/>
        <v>0</v>
      </c>
      <c r="AV70" s="36">
        <f t="shared" si="54"/>
        <v>0</v>
      </c>
      <c r="AW70" s="36">
        <f t="shared" si="54"/>
        <v>0</v>
      </c>
      <c r="AX70" s="36">
        <f t="shared" si="54"/>
        <v>0</v>
      </c>
      <c r="AY70" s="36">
        <f t="shared" si="54"/>
        <v>0</v>
      </c>
      <c r="BA70" s="36">
        <f t="shared" si="55"/>
        <v>0</v>
      </c>
      <c r="BB70" s="36">
        <f t="shared" si="55"/>
        <v>0</v>
      </c>
      <c r="BC70" s="36">
        <f t="shared" si="55"/>
        <v>0</v>
      </c>
      <c r="BD70" s="36">
        <f t="shared" si="55"/>
        <v>0</v>
      </c>
      <c r="BE70" s="36">
        <f t="shared" si="55"/>
        <v>0</v>
      </c>
      <c r="BF70" s="36">
        <f t="shared" si="55"/>
        <v>0</v>
      </c>
      <c r="BH70" s="63">
        <f t="shared" si="40"/>
        <v>0</v>
      </c>
      <c r="BI70" s="14"/>
    </row>
    <row r="71" ht="15" spans="1:61">
      <c r="A71" s="43" t="s">
        <v>12607</v>
      </c>
      <c r="B71" s="34">
        <f t="shared" si="0"/>
        <v>0</v>
      </c>
      <c r="C71" s="41" t="s">
        <v>12608</v>
      </c>
      <c r="D71" s="105">
        <f t="shared" si="1"/>
        <v>0</v>
      </c>
      <c r="E71" s="36">
        <f t="shared" si="2"/>
        <v>0</v>
      </c>
      <c r="F71" s="9">
        <f t="shared" si="3"/>
        <v>0</v>
      </c>
      <c r="G71" s="115">
        <f t="shared" si="4"/>
        <v>0</v>
      </c>
      <c r="H71" s="107">
        <f t="shared" si="35"/>
        <v>0</v>
      </c>
      <c r="I71" s="107">
        <f t="shared" si="36"/>
        <v>0</v>
      </c>
      <c r="J71" s="107">
        <f t="shared" si="37"/>
        <v>0</v>
      </c>
      <c r="K71" s="42">
        <v>0</v>
      </c>
      <c r="L71" s="36">
        <f t="shared" si="50"/>
        <v>0</v>
      </c>
      <c r="M71" s="36">
        <f t="shared" si="50"/>
        <v>0</v>
      </c>
      <c r="N71" s="107">
        <f t="shared" si="38"/>
        <v>0</v>
      </c>
      <c r="O71" s="36">
        <f t="shared" si="51"/>
        <v>0</v>
      </c>
      <c r="P71" s="36">
        <f t="shared" si="51"/>
        <v>0</v>
      </c>
      <c r="Q71" s="36">
        <f t="shared" si="51"/>
        <v>0</v>
      </c>
      <c r="R71" s="105">
        <f t="shared" si="10"/>
        <v>0</v>
      </c>
      <c r="S71" s="36">
        <f t="shared" si="19"/>
        <v>0</v>
      </c>
      <c r="T71" s="31">
        <f t="shared" si="11"/>
        <v>0</v>
      </c>
      <c r="U71" s="31">
        <f t="shared" si="12"/>
        <v>0</v>
      </c>
      <c r="V71" s="51">
        <v>0</v>
      </c>
      <c r="W71" s="51">
        <v>0</v>
      </c>
      <c r="X71" s="51">
        <v>0</v>
      </c>
      <c r="Y71" s="50">
        <f t="shared" si="39"/>
        <v>0</v>
      </c>
      <c r="Z71" s="36">
        <f t="shared" si="14"/>
        <v>0</v>
      </c>
      <c r="AA71" s="36">
        <f t="shared" si="20"/>
        <v>0</v>
      </c>
      <c r="AB71" s="42">
        <v>0</v>
      </c>
      <c r="AC71" s="36">
        <f t="shared" si="21"/>
        <v>0</v>
      </c>
      <c r="AD71" s="36">
        <f t="shared" si="52"/>
        <v>0</v>
      </c>
      <c r="AE71" s="36">
        <f t="shared" si="52"/>
        <v>0</v>
      </c>
      <c r="AF71" s="36">
        <f t="shared" si="52"/>
        <v>0</v>
      </c>
      <c r="AH71" s="36">
        <f t="shared" si="53"/>
        <v>0</v>
      </c>
      <c r="AI71" s="36">
        <f t="shared" si="53"/>
        <v>0</v>
      </c>
      <c r="AJ71" s="36">
        <f t="shared" si="53"/>
        <v>0</v>
      </c>
      <c r="AK71" s="36">
        <f t="shared" si="53"/>
        <v>0</v>
      </c>
      <c r="AL71" s="36">
        <f t="shared" si="53"/>
        <v>0</v>
      </c>
      <c r="AM71" s="36">
        <f t="shared" si="53"/>
        <v>0</v>
      </c>
      <c r="AN71" s="36">
        <f t="shared" si="53"/>
        <v>0</v>
      </c>
      <c r="AO71" s="36">
        <f t="shared" si="53"/>
        <v>0</v>
      </c>
      <c r="AP71" s="36">
        <f t="shared" si="53"/>
        <v>0</v>
      </c>
      <c r="AQ71" s="36">
        <f t="shared" si="53"/>
        <v>0</v>
      </c>
      <c r="AR71" s="36">
        <f t="shared" si="54"/>
        <v>0</v>
      </c>
      <c r="AS71" s="36">
        <f t="shared" si="54"/>
        <v>0</v>
      </c>
      <c r="AT71" s="36">
        <f t="shared" si="54"/>
        <v>0</v>
      </c>
      <c r="AU71" s="36">
        <f t="shared" si="54"/>
        <v>0</v>
      </c>
      <c r="AV71" s="36">
        <f t="shared" si="54"/>
        <v>0</v>
      </c>
      <c r="AW71" s="36">
        <f t="shared" si="54"/>
        <v>0</v>
      </c>
      <c r="AX71" s="36">
        <f t="shared" si="54"/>
        <v>0</v>
      </c>
      <c r="AY71" s="36">
        <f t="shared" si="54"/>
        <v>0</v>
      </c>
      <c r="BA71" s="36">
        <f t="shared" si="55"/>
        <v>0</v>
      </c>
      <c r="BB71" s="36">
        <f t="shared" si="55"/>
        <v>0</v>
      </c>
      <c r="BC71" s="36">
        <f t="shared" si="55"/>
        <v>0</v>
      </c>
      <c r="BD71" s="36">
        <f t="shared" si="55"/>
        <v>0</v>
      </c>
      <c r="BE71" s="36">
        <f t="shared" si="55"/>
        <v>0</v>
      </c>
      <c r="BF71" s="36">
        <f t="shared" si="55"/>
        <v>0</v>
      </c>
      <c r="BH71" s="63">
        <f t="shared" si="40"/>
        <v>0</v>
      </c>
      <c r="BI71" s="14"/>
    </row>
    <row r="72" ht="15" spans="1:61">
      <c r="A72" s="43" t="s">
        <v>12609</v>
      </c>
      <c r="B72" s="34">
        <f t="shared" ref="B72:B135" si="56">D72-R72</f>
        <v>0</v>
      </c>
      <c r="C72" s="41" t="s">
        <v>12610</v>
      </c>
      <c r="D72" s="105">
        <f t="shared" ref="D72:D135" si="57">SUM(E72:F72,Q72)</f>
        <v>0</v>
      </c>
      <c r="E72" s="36">
        <f t="shared" ref="E72:E135" si="58">SUMPRODUCT(E$374:E$599*(LEFT($A$374:$A$599,LEN($A72))=$A72))</f>
        <v>0</v>
      </c>
      <c r="F72" s="9">
        <f t="shared" ref="F72:F135" si="59">SUM(G72,K72:P72)</f>
        <v>0</v>
      </c>
      <c r="G72" s="115">
        <f t="shared" ref="G72:G135" si="60">SUM(H72:J72)</f>
        <v>0</v>
      </c>
      <c r="H72" s="107">
        <f t="shared" si="35"/>
        <v>0</v>
      </c>
      <c r="I72" s="107">
        <f t="shared" si="36"/>
        <v>0</v>
      </c>
      <c r="J72" s="107">
        <f t="shared" si="37"/>
        <v>0</v>
      </c>
      <c r="K72" s="42">
        <v>0</v>
      </c>
      <c r="L72" s="36">
        <f t="shared" si="50"/>
        <v>0</v>
      </c>
      <c r="M72" s="36">
        <f t="shared" si="50"/>
        <v>0</v>
      </c>
      <c r="N72" s="107">
        <f t="shared" si="38"/>
        <v>0</v>
      </c>
      <c r="O72" s="36">
        <f t="shared" si="51"/>
        <v>0</v>
      </c>
      <c r="P72" s="36">
        <f t="shared" si="51"/>
        <v>0</v>
      </c>
      <c r="Q72" s="36">
        <f t="shared" si="51"/>
        <v>0</v>
      </c>
      <c r="R72" s="105">
        <f t="shared" ref="R72:R135" si="61">SUM(S72:T72,AF72)</f>
        <v>0</v>
      </c>
      <c r="S72" s="36">
        <f t="shared" si="19"/>
        <v>0</v>
      </c>
      <c r="T72" s="31">
        <f t="shared" ref="T72:T135" si="62">SUM(V72:AE72)</f>
        <v>0</v>
      </c>
      <c r="U72" s="31">
        <f t="shared" ref="U72:U135" si="63">SUM(V72:X72)</f>
        <v>0</v>
      </c>
      <c r="V72" s="51">
        <v>0</v>
      </c>
      <c r="W72" s="51">
        <v>0</v>
      </c>
      <c r="X72" s="51">
        <v>0</v>
      </c>
      <c r="Y72" s="50">
        <f t="shared" si="39"/>
        <v>0</v>
      </c>
      <c r="Z72" s="36">
        <f t="shared" ref="Z72:Z135" si="64">SUMPRODUCT(Z$374:Z$599*(LEFT($A$374:$A$599,LEN($A72))=$A72))</f>
        <v>0</v>
      </c>
      <c r="AA72" s="36">
        <f t="shared" si="20"/>
        <v>0</v>
      </c>
      <c r="AB72" s="42">
        <v>0</v>
      </c>
      <c r="AC72" s="36">
        <f t="shared" si="21"/>
        <v>0</v>
      </c>
      <c r="AD72" s="36">
        <f t="shared" si="52"/>
        <v>0</v>
      </c>
      <c r="AE72" s="36">
        <f t="shared" si="52"/>
        <v>0</v>
      </c>
      <c r="AF72" s="36">
        <f t="shared" si="52"/>
        <v>0</v>
      </c>
      <c r="AH72" s="36">
        <f t="shared" si="53"/>
        <v>0</v>
      </c>
      <c r="AI72" s="36">
        <f t="shared" si="53"/>
        <v>0</v>
      </c>
      <c r="AJ72" s="36">
        <f t="shared" si="53"/>
        <v>0</v>
      </c>
      <c r="AK72" s="36">
        <f t="shared" si="53"/>
        <v>0</v>
      </c>
      <c r="AL72" s="36">
        <f t="shared" si="53"/>
        <v>0</v>
      </c>
      <c r="AM72" s="36">
        <f t="shared" si="53"/>
        <v>0</v>
      </c>
      <c r="AN72" s="36">
        <f t="shared" si="53"/>
        <v>0</v>
      </c>
      <c r="AO72" s="36">
        <f t="shared" si="53"/>
        <v>0</v>
      </c>
      <c r="AP72" s="36">
        <f t="shared" si="53"/>
        <v>0</v>
      </c>
      <c r="AQ72" s="36">
        <f t="shared" si="53"/>
        <v>0</v>
      </c>
      <c r="AR72" s="36">
        <f t="shared" si="54"/>
        <v>0</v>
      </c>
      <c r="AS72" s="36">
        <f t="shared" si="54"/>
        <v>0</v>
      </c>
      <c r="AT72" s="36">
        <f t="shared" si="54"/>
        <v>0</v>
      </c>
      <c r="AU72" s="36">
        <f t="shared" si="54"/>
        <v>0</v>
      </c>
      <c r="AV72" s="36">
        <f t="shared" si="54"/>
        <v>0</v>
      </c>
      <c r="AW72" s="36">
        <f t="shared" si="54"/>
        <v>0</v>
      </c>
      <c r="AX72" s="36">
        <f t="shared" si="54"/>
        <v>0</v>
      </c>
      <c r="AY72" s="36">
        <f t="shared" si="54"/>
        <v>0</v>
      </c>
      <c r="BA72" s="36">
        <f t="shared" si="55"/>
        <v>0</v>
      </c>
      <c r="BB72" s="36">
        <f t="shared" si="55"/>
        <v>0</v>
      </c>
      <c r="BC72" s="36">
        <f t="shared" si="55"/>
        <v>0</v>
      </c>
      <c r="BD72" s="36">
        <f t="shared" si="55"/>
        <v>0</v>
      </c>
      <c r="BE72" s="36">
        <f t="shared" si="55"/>
        <v>0</v>
      </c>
      <c r="BF72" s="36">
        <f t="shared" si="55"/>
        <v>0</v>
      </c>
      <c r="BH72" s="63">
        <f t="shared" si="40"/>
        <v>0</v>
      </c>
      <c r="BI72" s="59"/>
    </row>
    <row r="73" ht="15" spans="1:61">
      <c r="A73" s="43" t="s">
        <v>12611</v>
      </c>
      <c r="B73" s="34">
        <f t="shared" si="56"/>
        <v>0</v>
      </c>
      <c r="C73" s="41" t="s">
        <v>12612</v>
      </c>
      <c r="D73" s="105">
        <f t="shared" si="57"/>
        <v>0</v>
      </c>
      <c r="E73" s="36">
        <f t="shared" si="58"/>
        <v>0</v>
      </c>
      <c r="F73" s="9">
        <f t="shared" si="59"/>
        <v>0</v>
      </c>
      <c r="G73" s="115">
        <f t="shared" si="60"/>
        <v>0</v>
      </c>
      <c r="H73" s="107">
        <f t="shared" si="35"/>
        <v>0</v>
      </c>
      <c r="I73" s="107">
        <f t="shared" si="36"/>
        <v>0</v>
      </c>
      <c r="J73" s="107">
        <f t="shared" si="37"/>
        <v>0</v>
      </c>
      <c r="K73" s="42">
        <v>0</v>
      </c>
      <c r="L73" s="36">
        <f t="shared" si="50"/>
        <v>0</v>
      </c>
      <c r="M73" s="36">
        <f t="shared" si="50"/>
        <v>0</v>
      </c>
      <c r="N73" s="107">
        <f t="shared" si="38"/>
        <v>0</v>
      </c>
      <c r="O73" s="36">
        <f t="shared" si="51"/>
        <v>0</v>
      </c>
      <c r="P73" s="36">
        <f t="shared" si="51"/>
        <v>0</v>
      </c>
      <c r="Q73" s="36">
        <f t="shared" si="51"/>
        <v>0</v>
      </c>
      <c r="R73" s="105">
        <f t="shared" si="61"/>
        <v>0</v>
      </c>
      <c r="S73" s="36">
        <f t="shared" ref="S73:S136" si="65">SUMPRODUCT(S$374:S$599*(LEFT($A$374:$A$599,LEN($A73))=$A73))+MIN(0,SUMPRODUCT(($AA$374:$AA$599+$AC$374:$AC$599)*(LEFT($A$374:$A$599,LEN($A73))=$A73))+BH73)</f>
        <v>0</v>
      </c>
      <c r="T73" s="31">
        <f t="shared" si="62"/>
        <v>0</v>
      </c>
      <c r="U73" s="31">
        <f t="shared" si="63"/>
        <v>0</v>
      </c>
      <c r="V73" s="51">
        <v>0</v>
      </c>
      <c r="W73" s="51">
        <v>0</v>
      </c>
      <c r="X73" s="51">
        <v>0</v>
      </c>
      <c r="Y73" s="50">
        <f t="shared" si="39"/>
        <v>0</v>
      </c>
      <c r="Z73" s="36">
        <f t="shared" si="64"/>
        <v>0</v>
      </c>
      <c r="AA73" s="36">
        <f t="shared" ref="AA73:AA136" si="66">MAX(SUMPRODUCT(AA$374:AA$599*(LEFT($A$374:$A$599,LEN($A73))=$A73))+MIN(BH73,0),0)</f>
        <v>0</v>
      </c>
      <c r="AB73" s="42">
        <v>0</v>
      </c>
      <c r="AC73" s="36">
        <f t="shared" ref="AC73:AC136" si="67">MAX(SUMPRODUCT(AC$374:AC$599*(LEFT($A$374:$A$599,LEN($A73))=$A73))+MAX(BH73,0)+MIN(SUMPRODUCT($AA$374:$AA$599*(LEFT($A$374:$A$599,LEN($A73))=$A73))+BH73,0),0)</f>
        <v>0</v>
      </c>
      <c r="AD73" s="36">
        <f t="shared" si="52"/>
        <v>0</v>
      </c>
      <c r="AE73" s="36">
        <f t="shared" si="52"/>
        <v>0</v>
      </c>
      <c r="AF73" s="36">
        <f t="shared" si="52"/>
        <v>0</v>
      </c>
      <c r="AH73" s="36">
        <f t="shared" si="53"/>
        <v>0</v>
      </c>
      <c r="AI73" s="36">
        <f t="shared" si="53"/>
        <v>0</v>
      </c>
      <c r="AJ73" s="36">
        <f t="shared" si="53"/>
        <v>0</v>
      </c>
      <c r="AK73" s="36">
        <f t="shared" si="53"/>
        <v>0</v>
      </c>
      <c r="AL73" s="36">
        <f t="shared" si="53"/>
        <v>0</v>
      </c>
      <c r="AM73" s="36">
        <f t="shared" si="53"/>
        <v>0</v>
      </c>
      <c r="AN73" s="36">
        <f t="shared" si="53"/>
        <v>0</v>
      </c>
      <c r="AO73" s="36">
        <f t="shared" si="53"/>
        <v>0</v>
      </c>
      <c r="AP73" s="36">
        <f t="shared" si="53"/>
        <v>0</v>
      </c>
      <c r="AQ73" s="36">
        <f t="shared" si="53"/>
        <v>0</v>
      </c>
      <c r="AR73" s="36">
        <f t="shared" si="54"/>
        <v>0</v>
      </c>
      <c r="AS73" s="36">
        <f t="shared" si="54"/>
        <v>0</v>
      </c>
      <c r="AT73" s="36">
        <f t="shared" si="54"/>
        <v>0</v>
      </c>
      <c r="AU73" s="36">
        <f t="shared" si="54"/>
        <v>0</v>
      </c>
      <c r="AV73" s="36">
        <f t="shared" si="54"/>
        <v>0</v>
      </c>
      <c r="AW73" s="36">
        <f t="shared" si="54"/>
        <v>0</v>
      </c>
      <c r="AX73" s="36">
        <f t="shared" si="54"/>
        <v>0</v>
      </c>
      <c r="AY73" s="36">
        <f t="shared" si="54"/>
        <v>0</v>
      </c>
      <c r="BA73" s="36">
        <f t="shared" si="55"/>
        <v>0</v>
      </c>
      <c r="BB73" s="36">
        <f t="shared" si="55"/>
        <v>0</v>
      </c>
      <c r="BC73" s="36">
        <f t="shared" si="55"/>
        <v>0</v>
      </c>
      <c r="BD73" s="36">
        <f t="shared" si="55"/>
        <v>0</v>
      </c>
      <c r="BE73" s="36">
        <f t="shared" si="55"/>
        <v>0</v>
      </c>
      <c r="BF73" s="36">
        <f t="shared" si="55"/>
        <v>0</v>
      </c>
      <c r="BH73" s="63">
        <f t="shared" si="40"/>
        <v>0</v>
      </c>
      <c r="BI73" s="59"/>
    </row>
    <row r="74" ht="15" spans="1:61">
      <c r="A74" s="43" t="s">
        <v>12613</v>
      </c>
      <c r="B74" s="34">
        <f t="shared" si="56"/>
        <v>0</v>
      </c>
      <c r="C74" s="41" t="s">
        <v>12614</v>
      </c>
      <c r="D74" s="105">
        <f t="shared" si="57"/>
        <v>0</v>
      </c>
      <c r="E74" s="36">
        <f t="shared" si="58"/>
        <v>0</v>
      </c>
      <c r="F74" s="9">
        <f t="shared" si="59"/>
        <v>0</v>
      </c>
      <c r="G74" s="115">
        <f t="shared" si="60"/>
        <v>0</v>
      </c>
      <c r="H74" s="107">
        <f t="shared" si="35"/>
        <v>0</v>
      </c>
      <c r="I74" s="107">
        <f t="shared" si="36"/>
        <v>0</v>
      </c>
      <c r="J74" s="107">
        <f t="shared" si="37"/>
        <v>0</v>
      </c>
      <c r="K74" s="42">
        <v>0</v>
      </c>
      <c r="L74" s="36">
        <f t="shared" si="50"/>
        <v>0</v>
      </c>
      <c r="M74" s="36">
        <f t="shared" si="50"/>
        <v>0</v>
      </c>
      <c r="N74" s="107">
        <f t="shared" si="38"/>
        <v>0</v>
      </c>
      <c r="O74" s="36">
        <f t="shared" si="51"/>
        <v>0</v>
      </c>
      <c r="P74" s="36">
        <f t="shared" si="51"/>
        <v>0</v>
      </c>
      <c r="Q74" s="36">
        <f t="shared" si="51"/>
        <v>0</v>
      </c>
      <c r="R74" s="105">
        <f t="shared" si="61"/>
        <v>0</v>
      </c>
      <c r="S74" s="36">
        <f t="shared" si="65"/>
        <v>0</v>
      </c>
      <c r="T74" s="31">
        <f t="shared" si="62"/>
        <v>0</v>
      </c>
      <c r="U74" s="31">
        <f t="shared" si="63"/>
        <v>0</v>
      </c>
      <c r="V74" s="51">
        <v>0</v>
      </c>
      <c r="W74" s="51">
        <v>0</v>
      </c>
      <c r="X74" s="51">
        <v>0</v>
      </c>
      <c r="Y74" s="50">
        <f t="shared" si="39"/>
        <v>0</v>
      </c>
      <c r="Z74" s="36">
        <f t="shared" si="64"/>
        <v>0</v>
      </c>
      <c r="AA74" s="36">
        <f t="shared" si="66"/>
        <v>0</v>
      </c>
      <c r="AB74" s="42">
        <v>0</v>
      </c>
      <c r="AC74" s="36">
        <f t="shared" si="67"/>
        <v>0</v>
      </c>
      <c r="AD74" s="36">
        <f t="shared" si="52"/>
        <v>0</v>
      </c>
      <c r="AE74" s="36">
        <f t="shared" si="52"/>
        <v>0</v>
      </c>
      <c r="AF74" s="36">
        <f t="shared" si="52"/>
        <v>0</v>
      </c>
      <c r="AH74" s="36">
        <f t="shared" si="53"/>
        <v>0</v>
      </c>
      <c r="AI74" s="36">
        <f t="shared" si="53"/>
        <v>0</v>
      </c>
      <c r="AJ74" s="36">
        <f t="shared" si="53"/>
        <v>0</v>
      </c>
      <c r="AK74" s="36">
        <f t="shared" si="53"/>
        <v>0</v>
      </c>
      <c r="AL74" s="36">
        <f t="shared" si="53"/>
        <v>0</v>
      </c>
      <c r="AM74" s="36">
        <f t="shared" si="53"/>
        <v>0</v>
      </c>
      <c r="AN74" s="36">
        <f t="shared" si="53"/>
        <v>0</v>
      </c>
      <c r="AO74" s="36">
        <f t="shared" si="53"/>
        <v>0</v>
      </c>
      <c r="AP74" s="36">
        <f t="shared" si="53"/>
        <v>0</v>
      </c>
      <c r="AQ74" s="36">
        <f t="shared" si="53"/>
        <v>0</v>
      </c>
      <c r="AR74" s="36">
        <f t="shared" si="54"/>
        <v>0</v>
      </c>
      <c r="AS74" s="36">
        <f t="shared" si="54"/>
        <v>0</v>
      </c>
      <c r="AT74" s="36">
        <f t="shared" si="54"/>
        <v>0</v>
      </c>
      <c r="AU74" s="36">
        <f t="shared" si="54"/>
        <v>0</v>
      </c>
      <c r="AV74" s="36">
        <f t="shared" si="54"/>
        <v>0</v>
      </c>
      <c r="AW74" s="36">
        <f t="shared" si="54"/>
        <v>0</v>
      </c>
      <c r="AX74" s="36">
        <f t="shared" si="54"/>
        <v>0</v>
      </c>
      <c r="AY74" s="36">
        <f t="shared" si="54"/>
        <v>0</v>
      </c>
      <c r="BA74" s="36">
        <f t="shared" si="55"/>
        <v>0</v>
      </c>
      <c r="BB74" s="36">
        <f t="shared" si="55"/>
        <v>0</v>
      </c>
      <c r="BC74" s="36">
        <f t="shared" si="55"/>
        <v>0</v>
      </c>
      <c r="BD74" s="36">
        <f t="shared" si="55"/>
        <v>0</v>
      </c>
      <c r="BE74" s="36">
        <f t="shared" si="55"/>
        <v>0</v>
      </c>
      <c r="BF74" s="36">
        <f t="shared" si="55"/>
        <v>0</v>
      </c>
      <c r="BH74" s="63">
        <f t="shared" si="40"/>
        <v>0</v>
      </c>
      <c r="BI74" s="14"/>
    </row>
    <row r="75" ht="15" spans="1:61">
      <c r="A75" s="43" t="s">
        <v>12615</v>
      </c>
      <c r="B75" s="34">
        <f t="shared" si="56"/>
        <v>0</v>
      </c>
      <c r="C75" s="41" t="s">
        <v>12616</v>
      </c>
      <c r="D75" s="105">
        <f t="shared" si="57"/>
        <v>0</v>
      </c>
      <c r="E75" s="36">
        <f t="shared" si="58"/>
        <v>0</v>
      </c>
      <c r="F75" s="9">
        <f t="shared" si="59"/>
        <v>0</v>
      </c>
      <c r="G75" s="115">
        <f t="shared" si="60"/>
        <v>0</v>
      </c>
      <c r="H75" s="107">
        <f t="shared" si="35"/>
        <v>0</v>
      </c>
      <c r="I75" s="107">
        <f t="shared" si="36"/>
        <v>0</v>
      </c>
      <c r="J75" s="107">
        <f t="shared" si="37"/>
        <v>0</v>
      </c>
      <c r="K75" s="42">
        <v>0</v>
      </c>
      <c r="L75" s="36">
        <f t="shared" si="50"/>
        <v>0</v>
      </c>
      <c r="M75" s="36">
        <f t="shared" si="50"/>
        <v>0</v>
      </c>
      <c r="N75" s="107">
        <f t="shared" si="38"/>
        <v>0</v>
      </c>
      <c r="O75" s="36">
        <f t="shared" si="51"/>
        <v>0</v>
      </c>
      <c r="P75" s="36">
        <f t="shared" si="51"/>
        <v>0</v>
      </c>
      <c r="Q75" s="36">
        <f t="shared" si="51"/>
        <v>0</v>
      </c>
      <c r="R75" s="105">
        <f t="shared" si="61"/>
        <v>0</v>
      </c>
      <c r="S75" s="36">
        <f t="shared" si="65"/>
        <v>0</v>
      </c>
      <c r="T75" s="31">
        <f t="shared" si="62"/>
        <v>0</v>
      </c>
      <c r="U75" s="31">
        <f t="shared" si="63"/>
        <v>0</v>
      </c>
      <c r="V75" s="51">
        <v>0</v>
      </c>
      <c r="W75" s="51">
        <v>0</v>
      </c>
      <c r="X75" s="51">
        <v>0</v>
      </c>
      <c r="Y75" s="50">
        <f t="shared" si="39"/>
        <v>0</v>
      </c>
      <c r="Z75" s="36">
        <f t="shared" si="64"/>
        <v>0</v>
      </c>
      <c r="AA75" s="36">
        <f t="shared" si="66"/>
        <v>0</v>
      </c>
      <c r="AB75" s="42">
        <v>0</v>
      </c>
      <c r="AC75" s="36">
        <f t="shared" si="67"/>
        <v>0</v>
      </c>
      <c r="AD75" s="36">
        <f t="shared" si="52"/>
        <v>0</v>
      </c>
      <c r="AE75" s="36">
        <f t="shared" si="52"/>
        <v>0</v>
      </c>
      <c r="AF75" s="36">
        <f t="shared" si="52"/>
        <v>0</v>
      </c>
      <c r="AH75" s="36">
        <f t="shared" si="53"/>
        <v>0</v>
      </c>
      <c r="AI75" s="36">
        <f t="shared" si="53"/>
        <v>0</v>
      </c>
      <c r="AJ75" s="36">
        <f t="shared" si="53"/>
        <v>0</v>
      </c>
      <c r="AK75" s="36">
        <f t="shared" si="53"/>
        <v>0</v>
      </c>
      <c r="AL75" s="36">
        <f t="shared" si="53"/>
        <v>0</v>
      </c>
      <c r="AM75" s="36">
        <f t="shared" si="53"/>
        <v>0</v>
      </c>
      <c r="AN75" s="36">
        <f t="shared" si="53"/>
        <v>0</v>
      </c>
      <c r="AO75" s="36">
        <f t="shared" si="53"/>
        <v>0</v>
      </c>
      <c r="AP75" s="36">
        <f t="shared" si="53"/>
        <v>0</v>
      </c>
      <c r="AQ75" s="36">
        <f t="shared" si="53"/>
        <v>0</v>
      </c>
      <c r="AR75" s="36">
        <f t="shared" si="54"/>
        <v>0</v>
      </c>
      <c r="AS75" s="36">
        <f t="shared" si="54"/>
        <v>0</v>
      </c>
      <c r="AT75" s="36">
        <f t="shared" si="54"/>
        <v>0</v>
      </c>
      <c r="AU75" s="36">
        <f t="shared" si="54"/>
        <v>0</v>
      </c>
      <c r="AV75" s="36">
        <f t="shared" si="54"/>
        <v>0</v>
      </c>
      <c r="AW75" s="36">
        <f t="shared" si="54"/>
        <v>0</v>
      </c>
      <c r="AX75" s="36">
        <f t="shared" si="54"/>
        <v>0</v>
      </c>
      <c r="AY75" s="36">
        <f t="shared" si="54"/>
        <v>0</v>
      </c>
      <c r="BA75" s="36">
        <f t="shared" si="55"/>
        <v>0</v>
      </c>
      <c r="BB75" s="36">
        <f t="shared" si="55"/>
        <v>0</v>
      </c>
      <c r="BC75" s="36">
        <f t="shared" si="55"/>
        <v>0</v>
      </c>
      <c r="BD75" s="36">
        <f t="shared" si="55"/>
        <v>0</v>
      </c>
      <c r="BE75" s="36">
        <f t="shared" si="55"/>
        <v>0</v>
      </c>
      <c r="BF75" s="36">
        <f t="shared" si="55"/>
        <v>0</v>
      </c>
      <c r="BH75" s="63">
        <f t="shared" si="40"/>
        <v>0</v>
      </c>
      <c r="BI75" s="14"/>
    </row>
    <row r="76" ht="15" spans="1:61">
      <c r="A76" s="43" t="s">
        <v>12617</v>
      </c>
      <c r="B76" s="34">
        <f t="shared" si="56"/>
        <v>0</v>
      </c>
      <c r="C76" s="41" t="s">
        <v>12618</v>
      </c>
      <c r="D76" s="105">
        <f t="shared" si="57"/>
        <v>0</v>
      </c>
      <c r="E76" s="36">
        <f t="shared" si="58"/>
        <v>0</v>
      </c>
      <c r="F76" s="9">
        <f t="shared" si="59"/>
        <v>0</v>
      </c>
      <c r="G76" s="115">
        <f t="shared" si="60"/>
        <v>0</v>
      </c>
      <c r="H76" s="107">
        <f t="shared" si="35"/>
        <v>0</v>
      </c>
      <c r="I76" s="107">
        <f t="shared" si="36"/>
        <v>0</v>
      </c>
      <c r="J76" s="107">
        <f t="shared" si="37"/>
        <v>0</v>
      </c>
      <c r="K76" s="42">
        <v>0</v>
      </c>
      <c r="L76" s="36">
        <f t="shared" si="50"/>
        <v>0</v>
      </c>
      <c r="M76" s="36">
        <f t="shared" si="50"/>
        <v>0</v>
      </c>
      <c r="N76" s="107">
        <f t="shared" si="38"/>
        <v>0</v>
      </c>
      <c r="O76" s="36">
        <f t="shared" si="51"/>
        <v>0</v>
      </c>
      <c r="P76" s="36">
        <f t="shared" si="51"/>
        <v>0</v>
      </c>
      <c r="Q76" s="36">
        <f t="shared" si="51"/>
        <v>0</v>
      </c>
      <c r="R76" s="105">
        <f t="shared" si="61"/>
        <v>0</v>
      </c>
      <c r="S76" s="36">
        <f t="shared" si="65"/>
        <v>0</v>
      </c>
      <c r="T76" s="31">
        <f t="shared" si="62"/>
        <v>0</v>
      </c>
      <c r="U76" s="31">
        <f t="shared" si="63"/>
        <v>0</v>
      </c>
      <c r="V76" s="51">
        <v>0</v>
      </c>
      <c r="W76" s="51">
        <v>0</v>
      </c>
      <c r="X76" s="51">
        <v>0</v>
      </c>
      <c r="Y76" s="50">
        <f t="shared" si="39"/>
        <v>0</v>
      </c>
      <c r="Z76" s="36">
        <f t="shared" si="64"/>
        <v>0</v>
      </c>
      <c r="AA76" s="36">
        <f t="shared" si="66"/>
        <v>0</v>
      </c>
      <c r="AB76" s="42">
        <v>0</v>
      </c>
      <c r="AC76" s="36">
        <f t="shared" si="67"/>
        <v>0</v>
      </c>
      <c r="AD76" s="36">
        <f t="shared" si="52"/>
        <v>0</v>
      </c>
      <c r="AE76" s="36">
        <f t="shared" si="52"/>
        <v>0</v>
      </c>
      <c r="AF76" s="36">
        <f t="shared" si="52"/>
        <v>0</v>
      </c>
      <c r="AH76" s="36">
        <f t="shared" si="53"/>
        <v>0</v>
      </c>
      <c r="AI76" s="36">
        <f t="shared" si="53"/>
        <v>0</v>
      </c>
      <c r="AJ76" s="36">
        <f t="shared" si="53"/>
        <v>0</v>
      </c>
      <c r="AK76" s="36">
        <f t="shared" si="53"/>
        <v>0</v>
      </c>
      <c r="AL76" s="36">
        <f t="shared" si="53"/>
        <v>0</v>
      </c>
      <c r="AM76" s="36">
        <f t="shared" si="53"/>
        <v>0</v>
      </c>
      <c r="AN76" s="36">
        <f t="shared" si="53"/>
        <v>0</v>
      </c>
      <c r="AO76" s="36">
        <f t="shared" si="53"/>
        <v>0</v>
      </c>
      <c r="AP76" s="36">
        <f t="shared" si="53"/>
        <v>0</v>
      </c>
      <c r="AQ76" s="36">
        <f t="shared" si="53"/>
        <v>0</v>
      </c>
      <c r="AR76" s="36">
        <f t="shared" si="54"/>
        <v>0</v>
      </c>
      <c r="AS76" s="36">
        <f t="shared" si="54"/>
        <v>0</v>
      </c>
      <c r="AT76" s="36">
        <f t="shared" si="54"/>
        <v>0</v>
      </c>
      <c r="AU76" s="36">
        <f t="shared" si="54"/>
        <v>0</v>
      </c>
      <c r="AV76" s="36">
        <f t="shared" si="54"/>
        <v>0</v>
      </c>
      <c r="AW76" s="36">
        <f t="shared" si="54"/>
        <v>0</v>
      </c>
      <c r="AX76" s="36">
        <f t="shared" si="54"/>
        <v>0</v>
      </c>
      <c r="AY76" s="36">
        <f t="shared" si="54"/>
        <v>0</v>
      </c>
      <c r="BA76" s="36">
        <f t="shared" si="55"/>
        <v>0</v>
      </c>
      <c r="BB76" s="36">
        <f t="shared" si="55"/>
        <v>0</v>
      </c>
      <c r="BC76" s="36">
        <f t="shared" si="55"/>
        <v>0</v>
      </c>
      <c r="BD76" s="36">
        <f t="shared" si="55"/>
        <v>0</v>
      </c>
      <c r="BE76" s="36">
        <f t="shared" si="55"/>
        <v>0</v>
      </c>
      <c r="BF76" s="36">
        <f t="shared" si="55"/>
        <v>0</v>
      </c>
      <c r="BH76" s="63">
        <f t="shared" si="40"/>
        <v>0</v>
      </c>
      <c r="BI76" s="59"/>
    </row>
    <row r="77" ht="15" spans="1:61">
      <c r="A77" s="43" t="s">
        <v>12619</v>
      </c>
      <c r="B77" s="34">
        <f t="shared" si="56"/>
        <v>0</v>
      </c>
      <c r="C77" s="41" t="s">
        <v>12620</v>
      </c>
      <c r="D77" s="105">
        <f t="shared" si="57"/>
        <v>0</v>
      </c>
      <c r="E77" s="36">
        <f t="shared" si="58"/>
        <v>0</v>
      </c>
      <c r="F77" s="9">
        <f t="shared" si="59"/>
        <v>0</v>
      </c>
      <c r="G77" s="115">
        <f t="shared" si="60"/>
        <v>0</v>
      </c>
      <c r="H77" s="107">
        <f t="shared" si="35"/>
        <v>0</v>
      </c>
      <c r="I77" s="107">
        <f t="shared" si="36"/>
        <v>0</v>
      </c>
      <c r="J77" s="107">
        <f t="shared" si="37"/>
        <v>0</v>
      </c>
      <c r="K77" s="42">
        <v>0</v>
      </c>
      <c r="L77" s="36">
        <f t="shared" si="50"/>
        <v>0</v>
      </c>
      <c r="M77" s="36">
        <f t="shared" si="50"/>
        <v>0</v>
      </c>
      <c r="N77" s="107">
        <f t="shared" si="38"/>
        <v>0</v>
      </c>
      <c r="O77" s="36">
        <f t="shared" si="51"/>
        <v>0</v>
      </c>
      <c r="P77" s="36">
        <f t="shared" si="51"/>
        <v>0</v>
      </c>
      <c r="Q77" s="36">
        <f t="shared" si="51"/>
        <v>0</v>
      </c>
      <c r="R77" s="105">
        <f t="shared" si="61"/>
        <v>0</v>
      </c>
      <c r="S77" s="36">
        <f t="shared" si="65"/>
        <v>0</v>
      </c>
      <c r="T77" s="31">
        <f t="shared" si="62"/>
        <v>0</v>
      </c>
      <c r="U77" s="31">
        <f t="shared" si="63"/>
        <v>0</v>
      </c>
      <c r="V77" s="51">
        <v>0</v>
      </c>
      <c r="W77" s="51">
        <v>0</v>
      </c>
      <c r="X77" s="51">
        <v>0</v>
      </c>
      <c r="Y77" s="50">
        <f t="shared" si="39"/>
        <v>0</v>
      </c>
      <c r="Z77" s="36">
        <f t="shared" si="64"/>
        <v>0</v>
      </c>
      <c r="AA77" s="36">
        <f t="shared" si="66"/>
        <v>0</v>
      </c>
      <c r="AB77" s="42">
        <v>0</v>
      </c>
      <c r="AC77" s="36">
        <f t="shared" si="67"/>
        <v>0</v>
      </c>
      <c r="AD77" s="36">
        <f t="shared" si="52"/>
        <v>0</v>
      </c>
      <c r="AE77" s="36">
        <f t="shared" si="52"/>
        <v>0</v>
      </c>
      <c r="AF77" s="36">
        <f t="shared" si="52"/>
        <v>0</v>
      </c>
      <c r="AH77" s="36">
        <f t="shared" si="53"/>
        <v>0</v>
      </c>
      <c r="AI77" s="36">
        <f t="shared" si="53"/>
        <v>0</v>
      </c>
      <c r="AJ77" s="36">
        <f t="shared" si="53"/>
        <v>0</v>
      </c>
      <c r="AK77" s="36">
        <f t="shared" si="53"/>
        <v>0</v>
      </c>
      <c r="AL77" s="36">
        <f t="shared" si="53"/>
        <v>0</v>
      </c>
      <c r="AM77" s="36">
        <f t="shared" si="53"/>
        <v>0</v>
      </c>
      <c r="AN77" s="36">
        <f t="shared" si="53"/>
        <v>0</v>
      </c>
      <c r="AO77" s="36">
        <f t="shared" si="53"/>
        <v>0</v>
      </c>
      <c r="AP77" s="36">
        <f t="shared" si="53"/>
        <v>0</v>
      </c>
      <c r="AQ77" s="36">
        <f t="shared" si="53"/>
        <v>0</v>
      </c>
      <c r="AR77" s="36">
        <f t="shared" si="54"/>
        <v>0</v>
      </c>
      <c r="AS77" s="36">
        <f t="shared" si="54"/>
        <v>0</v>
      </c>
      <c r="AT77" s="36">
        <f t="shared" si="54"/>
        <v>0</v>
      </c>
      <c r="AU77" s="36">
        <f t="shared" si="54"/>
        <v>0</v>
      </c>
      <c r="AV77" s="36">
        <f t="shared" si="54"/>
        <v>0</v>
      </c>
      <c r="AW77" s="36">
        <f t="shared" si="54"/>
        <v>0</v>
      </c>
      <c r="AX77" s="36">
        <f t="shared" si="54"/>
        <v>0</v>
      </c>
      <c r="AY77" s="36">
        <f t="shared" si="54"/>
        <v>0</v>
      </c>
      <c r="BA77" s="36">
        <f t="shared" si="55"/>
        <v>0</v>
      </c>
      <c r="BB77" s="36">
        <f t="shared" si="55"/>
        <v>0</v>
      </c>
      <c r="BC77" s="36">
        <f t="shared" si="55"/>
        <v>0</v>
      </c>
      <c r="BD77" s="36">
        <f t="shared" si="55"/>
        <v>0</v>
      </c>
      <c r="BE77" s="36">
        <f t="shared" si="55"/>
        <v>0</v>
      </c>
      <c r="BF77" s="36">
        <f t="shared" si="55"/>
        <v>0</v>
      </c>
      <c r="BH77" s="63">
        <f t="shared" si="40"/>
        <v>0</v>
      </c>
      <c r="BI77" s="59"/>
    </row>
    <row r="78" ht="15" spans="1:61">
      <c r="A78" s="43" t="s">
        <v>12621</v>
      </c>
      <c r="B78" s="34">
        <f t="shared" si="56"/>
        <v>0</v>
      </c>
      <c r="C78" s="41" t="s">
        <v>12622</v>
      </c>
      <c r="D78" s="105">
        <f t="shared" si="57"/>
        <v>0</v>
      </c>
      <c r="E78" s="36">
        <f t="shared" si="58"/>
        <v>0</v>
      </c>
      <c r="F78" s="9">
        <f t="shared" si="59"/>
        <v>0</v>
      </c>
      <c r="G78" s="115">
        <f t="shared" si="60"/>
        <v>0</v>
      </c>
      <c r="H78" s="107">
        <f t="shared" si="35"/>
        <v>0</v>
      </c>
      <c r="I78" s="107">
        <f t="shared" si="36"/>
        <v>0</v>
      </c>
      <c r="J78" s="107">
        <f t="shared" si="37"/>
        <v>0</v>
      </c>
      <c r="K78" s="42">
        <v>0</v>
      </c>
      <c r="L78" s="36">
        <f t="shared" si="50"/>
        <v>0</v>
      </c>
      <c r="M78" s="36">
        <f t="shared" si="50"/>
        <v>0</v>
      </c>
      <c r="N78" s="107">
        <f t="shared" si="38"/>
        <v>0</v>
      </c>
      <c r="O78" s="36">
        <f t="shared" si="51"/>
        <v>0</v>
      </c>
      <c r="P78" s="36">
        <f t="shared" si="51"/>
        <v>0</v>
      </c>
      <c r="Q78" s="36">
        <f t="shared" si="51"/>
        <v>0</v>
      </c>
      <c r="R78" s="105">
        <f t="shared" si="61"/>
        <v>0</v>
      </c>
      <c r="S78" s="36">
        <f t="shared" si="65"/>
        <v>0</v>
      </c>
      <c r="T78" s="31">
        <f t="shared" si="62"/>
        <v>0</v>
      </c>
      <c r="U78" s="31">
        <f t="shared" si="63"/>
        <v>0</v>
      </c>
      <c r="V78" s="51">
        <v>0</v>
      </c>
      <c r="W78" s="51">
        <v>0</v>
      </c>
      <c r="X78" s="51">
        <v>0</v>
      </c>
      <c r="Y78" s="50">
        <f t="shared" si="39"/>
        <v>0</v>
      </c>
      <c r="Z78" s="36">
        <f t="shared" si="64"/>
        <v>0</v>
      </c>
      <c r="AA78" s="36">
        <f t="shared" si="66"/>
        <v>0</v>
      </c>
      <c r="AB78" s="42">
        <v>0</v>
      </c>
      <c r="AC78" s="36">
        <f t="shared" si="67"/>
        <v>0</v>
      </c>
      <c r="AD78" s="36">
        <f t="shared" si="52"/>
        <v>0</v>
      </c>
      <c r="AE78" s="36">
        <f t="shared" si="52"/>
        <v>0</v>
      </c>
      <c r="AF78" s="36">
        <f t="shared" si="52"/>
        <v>0</v>
      </c>
      <c r="AH78" s="36">
        <f t="shared" ref="AH78:AQ87" si="68">SUMPRODUCT(AH$374:AH$599*(LEFT($A$374:$A$599,LEN($A78))=$A78))</f>
        <v>0</v>
      </c>
      <c r="AI78" s="36">
        <f t="shared" si="68"/>
        <v>0</v>
      </c>
      <c r="AJ78" s="36">
        <f t="shared" si="68"/>
        <v>0</v>
      </c>
      <c r="AK78" s="36">
        <f t="shared" si="68"/>
        <v>0</v>
      </c>
      <c r="AL78" s="36">
        <f t="shared" si="68"/>
        <v>0</v>
      </c>
      <c r="AM78" s="36">
        <f t="shared" si="68"/>
        <v>0</v>
      </c>
      <c r="AN78" s="36">
        <f t="shared" si="68"/>
        <v>0</v>
      </c>
      <c r="AO78" s="36">
        <f t="shared" si="68"/>
        <v>0</v>
      </c>
      <c r="AP78" s="36">
        <f t="shared" si="68"/>
        <v>0</v>
      </c>
      <c r="AQ78" s="36">
        <f t="shared" si="68"/>
        <v>0</v>
      </c>
      <c r="AR78" s="36">
        <f t="shared" ref="AR78:AY87" si="69">SUMPRODUCT(AR$374:AR$599*(LEFT($A$374:$A$599,LEN($A78))=$A78))</f>
        <v>0</v>
      </c>
      <c r="AS78" s="36">
        <f t="shared" si="69"/>
        <v>0</v>
      </c>
      <c r="AT78" s="36">
        <f t="shared" si="69"/>
        <v>0</v>
      </c>
      <c r="AU78" s="36">
        <f t="shared" si="69"/>
        <v>0</v>
      </c>
      <c r="AV78" s="36">
        <f t="shared" si="69"/>
        <v>0</v>
      </c>
      <c r="AW78" s="36">
        <f t="shared" si="69"/>
        <v>0</v>
      </c>
      <c r="AX78" s="36">
        <f t="shared" si="69"/>
        <v>0</v>
      </c>
      <c r="AY78" s="36">
        <f t="shared" si="69"/>
        <v>0</v>
      </c>
      <c r="BA78" s="36">
        <f t="shared" ref="BA78:BF87" si="70">SUMPRODUCT(BA$374:BA$599*(LEFT($A$374:$A$599,LEN($A78))=$A78))</f>
        <v>0</v>
      </c>
      <c r="BB78" s="36">
        <f t="shared" si="70"/>
        <v>0</v>
      </c>
      <c r="BC78" s="36">
        <f t="shared" si="70"/>
        <v>0</v>
      </c>
      <c r="BD78" s="36">
        <f t="shared" si="70"/>
        <v>0</v>
      </c>
      <c r="BE78" s="36">
        <f t="shared" si="70"/>
        <v>0</v>
      </c>
      <c r="BF78" s="36">
        <f t="shared" si="70"/>
        <v>0</v>
      </c>
      <c r="BH78" s="63">
        <f t="shared" si="40"/>
        <v>0</v>
      </c>
      <c r="BI78" s="14"/>
    </row>
    <row r="79" ht="15" spans="1:61">
      <c r="A79" s="43" t="s">
        <v>12623</v>
      </c>
      <c r="B79" s="34">
        <f t="shared" si="56"/>
        <v>0</v>
      </c>
      <c r="C79" s="41" t="s">
        <v>12624</v>
      </c>
      <c r="D79" s="105">
        <f t="shared" si="57"/>
        <v>0</v>
      </c>
      <c r="E79" s="36">
        <f t="shared" si="58"/>
        <v>0</v>
      </c>
      <c r="F79" s="9">
        <f t="shared" si="59"/>
        <v>0</v>
      </c>
      <c r="G79" s="115">
        <f t="shared" si="60"/>
        <v>0</v>
      </c>
      <c r="H79" s="107">
        <f t="shared" si="35"/>
        <v>0</v>
      </c>
      <c r="I79" s="107">
        <f t="shared" si="36"/>
        <v>0</v>
      </c>
      <c r="J79" s="107">
        <f t="shared" si="37"/>
        <v>0</v>
      </c>
      <c r="K79" s="42">
        <v>0</v>
      </c>
      <c r="L79" s="36">
        <f t="shared" si="50"/>
        <v>0</v>
      </c>
      <c r="M79" s="36">
        <f t="shared" si="50"/>
        <v>0</v>
      </c>
      <c r="N79" s="107">
        <f t="shared" si="38"/>
        <v>0</v>
      </c>
      <c r="O79" s="36">
        <f t="shared" si="51"/>
        <v>0</v>
      </c>
      <c r="P79" s="36">
        <f t="shared" si="51"/>
        <v>0</v>
      </c>
      <c r="Q79" s="36">
        <f t="shared" si="51"/>
        <v>0</v>
      </c>
      <c r="R79" s="105">
        <f t="shared" si="61"/>
        <v>0</v>
      </c>
      <c r="S79" s="36">
        <f t="shared" si="65"/>
        <v>0</v>
      </c>
      <c r="T79" s="31">
        <f t="shared" si="62"/>
        <v>0</v>
      </c>
      <c r="U79" s="31">
        <f t="shared" si="63"/>
        <v>0</v>
      </c>
      <c r="V79" s="51">
        <v>0</v>
      </c>
      <c r="W79" s="51">
        <v>0</v>
      </c>
      <c r="X79" s="51">
        <v>0</v>
      </c>
      <c r="Y79" s="50">
        <f t="shared" si="39"/>
        <v>0</v>
      </c>
      <c r="Z79" s="36">
        <f t="shared" si="64"/>
        <v>0</v>
      </c>
      <c r="AA79" s="36">
        <f t="shared" si="66"/>
        <v>0</v>
      </c>
      <c r="AB79" s="42">
        <v>0</v>
      </c>
      <c r="AC79" s="36">
        <f t="shared" si="67"/>
        <v>0</v>
      </c>
      <c r="AD79" s="36">
        <f t="shared" si="52"/>
        <v>0</v>
      </c>
      <c r="AE79" s="36">
        <f t="shared" si="52"/>
        <v>0</v>
      </c>
      <c r="AF79" s="36">
        <f t="shared" si="52"/>
        <v>0</v>
      </c>
      <c r="AH79" s="36">
        <f t="shared" si="68"/>
        <v>0</v>
      </c>
      <c r="AI79" s="36">
        <f t="shared" si="68"/>
        <v>0</v>
      </c>
      <c r="AJ79" s="36">
        <f t="shared" si="68"/>
        <v>0</v>
      </c>
      <c r="AK79" s="36">
        <f t="shared" si="68"/>
        <v>0</v>
      </c>
      <c r="AL79" s="36">
        <f t="shared" si="68"/>
        <v>0</v>
      </c>
      <c r="AM79" s="36">
        <f t="shared" si="68"/>
        <v>0</v>
      </c>
      <c r="AN79" s="36">
        <f t="shared" si="68"/>
        <v>0</v>
      </c>
      <c r="AO79" s="36">
        <f t="shared" si="68"/>
        <v>0</v>
      </c>
      <c r="AP79" s="36">
        <f t="shared" si="68"/>
        <v>0</v>
      </c>
      <c r="AQ79" s="36">
        <f t="shared" si="68"/>
        <v>0</v>
      </c>
      <c r="AR79" s="36">
        <f t="shared" si="69"/>
        <v>0</v>
      </c>
      <c r="AS79" s="36">
        <f t="shared" si="69"/>
        <v>0</v>
      </c>
      <c r="AT79" s="36">
        <f t="shared" si="69"/>
        <v>0</v>
      </c>
      <c r="AU79" s="36">
        <f t="shared" si="69"/>
        <v>0</v>
      </c>
      <c r="AV79" s="36">
        <f t="shared" si="69"/>
        <v>0</v>
      </c>
      <c r="AW79" s="36">
        <f t="shared" si="69"/>
        <v>0</v>
      </c>
      <c r="AX79" s="36">
        <f t="shared" si="69"/>
        <v>0</v>
      </c>
      <c r="AY79" s="36">
        <f t="shared" si="69"/>
        <v>0</v>
      </c>
      <c r="BA79" s="36">
        <f t="shared" si="70"/>
        <v>0</v>
      </c>
      <c r="BB79" s="36">
        <f t="shared" si="70"/>
        <v>0</v>
      </c>
      <c r="BC79" s="36">
        <f t="shared" si="70"/>
        <v>0</v>
      </c>
      <c r="BD79" s="36">
        <f t="shared" si="70"/>
        <v>0</v>
      </c>
      <c r="BE79" s="36">
        <f t="shared" si="70"/>
        <v>0</v>
      </c>
      <c r="BF79" s="36">
        <f t="shared" si="70"/>
        <v>0</v>
      </c>
      <c r="BH79" s="63">
        <f t="shared" si="40"/>
        <v>0</v>
      </c>
      <c r="BI79" s="14"/>
    </row>
    <row r="80" ht="15" spans="1:61">
      <c r="A80" s="43" t="s">
        <v>12625</v>
      </c>
      <c r="B80" s="34">
        <f t="shared" si="56"/>
        <v>0</v>
      </c>
      <c r="C80" s="41" t="s">
        <v>12626</v>
      </c>
      <c r="D80" s="105">
        <f t="shared" si="57"/>
        <v>0</v>
      </c>
      <c r="E80" s="36">
        <f t="shared" si="58"/>
        <v>0</v>
      </c>
      <c r="F80" s="9">
        <f t="shared" si="59"/>
        <v>0</v>
      </c>
      <c r="G80" s="115">
        <f t="shared" si="60"/>
        <v>0</v>
      </c>
      <c r="H80" s="107">
        <f t="shared" si="35"/>
        <v>0</v>
      </c>
      <c r="I80" s="107">
        <f t="shared" si="36"/>
        <v>0</v>
      </c>
      <c r="J80" s="107">
        <f t="shared" si="37"/>
        <v>0</v>
      </c>
      <c r="K80" s="42">
        <v>0</v>
      </c>
      <c r="L80" s="36">
        <f t="shared" si="50"/>
        <v>0</v>
      </c>
      <c r="M80" s="36">
        <f t="shared" si="50"/>
        <v>0</v>
      </c>
      <c r="N80" s="107">
        <f t="shared" si="38"/>
        <v>0</v>
      </c>
      <c r="O80" s="36">
        <f t="shared" si="51"/>
        <v>0</v>
      </c>
      <c r="P80" s="36">
        <f t="shared" si="51"/>
        <v>0</v>
      </c>
      <c r="Q80" s="36">
        <f t="shared" si="51"/>
        <v>0</v>
      </c>
      <c r="R80" s="105">
        <f t="shared" si="61"/>
        <v>0</v>
      </c>
      <c r="S80" s="36">
        <f t="shared" si="65"/>
        <v>0</v>
      </c>
      <c r="T80" s="31">
        <f t="shared" si="62"/>
        <v>0</v>
      </c>
      <c r="U80" s="31">
        <f t="shared" si="63"/>
        <v>0</v>
      </c>
      <c r="V80" s="51">
        <v>0</v>
      </c>
      <c r="W80" s="51">
        <v>0</v>
      </c>
      <c r="X80" s="51">
        <v>0</v>
      </c>
      <c r="Y80" s="50">
        <f t="shared" si="39"/>
        <v>0</v>
      </c>
      <c r="Z80" s="36">
        <f t="shared" si="64"/>
        <v>0</v>
      </c>
      <c r="AA80" s="36">
        <f t="shared" si="66"/>
        <v>0</v>
      </c>
      <c r="AB80" s="42">
        <v>0</v>
      </c>
      <c r="AC80" s="36">
        <f t="shared" si="67"/>
        <v>0</v>
      </c>
      <c r="AD80" s="36">
        <f t="shared" si="52"/>
        <v>0</v>
      </c>
      <c r="AE80" s="36">
        <f t="shared" si="52"/>
        <v>0</v>
      </c>
      <c r="AF80" s="36">
        <f t="shared" si="52"/>
        <v>0</v>
      </c>
      <c r="AH80" s="36">
        <f t="shared" si="68"/>
        <v>0</v>
      </c>
      <c r="AI80" s="36">
        <f t="shared" si="68"/>
        <v>0</v>
      </c>
      <c r="AJ80" s="36">
        <f t="shared" si="68"/>
        <v>0</v>
      </c>
      <c r="AK80" s="36">
        <f t="shared" si="68"/>
        <v>0</v>
      </c>
      <c r="AL80" s="36">
        <f t="shared" si="68"/>
        <v>0</v>
      </c>
      <c r="AM80" s="36">
        <f t="shared" si="68"/>
        <v>0</v>
      </c>
      <c r="AN80" s="36">
        <f t="shared" si="68"/>
        <v>0</v>
      </c>
      <c r="AO80" s="36">
        <f t="shared" si="68"/>
        <v>0</v>
      </c>
      <c r="AP80" s="36">
        <f t="shared" si="68"/>
        <v>0</v>
      </c>
      <c r="AQ80" s="36">
        <f t="shared" si="68"/>
        <v>0</v>
      </c>
      <c r="AR80" s="36">
        <f t="shared" si="69"/>
        <v>0</v>
      </c>
      <c r="AS80" s="36">
        <f t="shared" si="69"/>
        <v>0</v>
      </c>
      <c r="AT80" s="36">
        <f t="shared" si="69"/>
        <v>0</v>
      </c>
      <c r="AU80" s="36">
        <f t="shared" si="69"/>
        <v>0</v>
      </c>
      <c r="AV80" s="36">
        <f t="shared" si="69"/>
        <v>0</v>
      </c>
      <c r="AW80" s="36">
        <f t="shared" si="69"/>
        <v>0</v>
      </c>
      <c r="AX80" s="36">
        <f t="shared" si="69"/>
        <v>0</v>
      </c>
      <c r="AY80" s="36">
        <f t="shared" si="69"/>
        <v>0</v>
      </c>
      <c r="BA80" s="36">
        <f t="shared" si="70"/>
        <v>0</v>
      </c>
      <c r="BB80" s="36">
        <f t="shared" si="70"/>
        <v>0</v>
      </c>
      <c r="BC80" s="36">
        <f t="shared" si="70"/>
        <v>0</v>
      </c>
      <c r="BD80" s="36">
        <f t="shared" si="70"/>
        <v>0</v>
      </c>
      <c r="BE80" s="36">
        <f t="shared" si="70"/>
        <v>0</v>
      </c>
      <c r="BF80" s="36">
        <f t="shared" si="70"/>
        <v>0</v>
      </c>
      <c r="BH80" s="63">
        <f t="shared" si="40"/>
        <v>0</v>
      </c>
      <c r="BI80" s="59"/>
    </row>
    <row r="81" ht="15" spans="1:61">
      <c r="A81" s="43" t="s">
        <v>12627</v>
      </c>
      <c r="B81" s="34">
        <f t="shared" si="56"/>
        <v>0</v>
      </c>
      <c r="C81" s="41" t="s">
        <v>12628</v>
      </c>
      <c r="D81" s="105">
        <f t="shared" si="57"/>
        <v>0</v>
      </c>
      <c r="E81" s="36">
        <f t="shared" si="58"/>
        <v>0</v>
      </c>
      <c r="F81" s="9">
        <f t="shared" si="59"/>
        <v>0</v>
      </c>
      <c r="G81" s="115">
        <f t="shared" si="60"/>
        <v>0</v>
      </c>
      <c r="H81" s="107">
        <f t="shared" si="35"/>
        <v>0</v>
      </c>
      <c r="I81" s="107">
        <f t="shared" si="36"/>
        <v>0</v>
      </c>
      <c r="J81" s="107">
        <f t="shared" si="37"/>
        <v>0</v>
      </c>
      <c r="K81" s="42">
        <v>0</v>
      </c>
      <c r="L81" s="36">
        <f t="shared" si="50"/>
        <v>0</v>
      </c>
      <c r="M81" s="36">
        <f t="shared" si="50"/>
        <v>0</v>
      </c>
      <c r="N81" s="107">
        <f t="shared" si="38"/>
        <v>0</v>
      </c>
      <c r="O81" s="36">
        <f t="shared" si="51"/>
        <v>0</v>
      </c>
      <c r="P81" s="36">
        <f t="shared" si="51"/>
        <v>0</v>
      </c>
      <c r="Q81" s="36">
        <f t="shared" si="51"/>
        <v>0</v>
      </c>
      <c r="R81" s="105">
        <f t="shared" si="61"/>
        <v>0</v>
      </c>
      <c r="S81" s="36">
        <f t="shared" si="65"/>
        <v>0</v>
      </c>
      <c r="T81" s="31">
        <f t="shared" si="62"/>
        <v>0</v>
      </c>
      <c r="U81" s="31">
        <f t="shared" si="63"/>
        <v>0</v>
      </c>
      <c r="V81" s="51">
        <v>0</v>
      </c>
      <c r="W81" s="51">
        <v>0</v>
      </c>
      <c r="X81" s="51">
        <v>0</v>
      </c>
      <c r="Y81" s="50">
        <f t="shared" si="39"/>
        <v>0</v>
      </c>
      <c r="Z81" s="36">
        <f t="shared" si="64"/>
        <v>0</v>
      </c>
      <c r="AA81" s="36">
        <f t="shared" si="66"/>
        <v>0</v>
      </c>
      <c r="AB81" s="42">
        <v>0</v>
      </c>
      <c r="AC81" s="36">
        <f t="shared" si="67"/>
        <v>0</v>
      </c>
      <c r="AD81" s="36">
        <f t="shared" si="52"/>
        <v>0</v>
      </c>
      <c r="AE81" s="36">
        <f t="shared" si="52"/>
        <v>0</v>
      </c>
      <c r="AF81" s="36">
        <f t="shared" si="52"/>
        <v>0</v>
      </c>
      <c r="AH81" s="36">
        <f t="shared" si="68"/>
        <v>0</v>
      </c>
      <c r="AI81" s="36">
        <f t="shared" si="68"/>
        <v>0</v>
      </c>
      <c r="AJ81" s="36">
        <f t="shared" si="68"/>
        <v>0</v>
      </c>
      <c r="AK81" s="36">
        <f t="shared" si="68"/>
        <v>0</v>
      </c>
      <c r="AL81" s="36">
        <f t="shared" si="68"/>
        <v>0</v>
      </c>
      <c r="AM81" s="36">
        <f t="shared" si="68"/>
        <v>0</v>
      </c>
      <c r="AN81" s="36">
        <f t="shared" si="68"/>
        <v>0</v>
      </c>
      <c r="AO81" s="36">
        <f t="shared" si="68"/>
        <v>0</v>
      </c>
      <c r="AP81" s="36">
        <f t="shared" si="68"/>
        <v>0</v>
      </c>
      <c r="AQ81" s="36">
        <f t="shared" si="68"/>
        <v>0</v>
      </c>
      <c r="AR81" s="36">
        <f t="shared" si="69"/>
        <v>0</v>
      </c>
      <c r="AS81" s="36">
        <f t="shared" si="69"/>
        <v>0</v>
      </c>
      <c r="AT81" s="36">
        <f t="shared" si="69"/>
        <v>0</v>
      </c>
      <c r="AU81" s="36">
        <f t="shared" si="69"/>
        <v>0</v>
      </c>
      <c r="AV81" s="36">
        <f t="shared" si="69"/>
        <v>0</v>
      </c>
      <c r="AW81" s="36">
        <f t="shared" si="69"/>
        <v>0</v>
      </c>
      <c r="AX81" s="36">
        <f t="shared" si="69"/>
        <v>0</v>
      </c>
      <c r="AY81" s="36">
        <f t="shared" si="69"/>
        <v>0</v>
      </c>
      <c r="BA81" s="36">
        <f t="shared" si="70"/>
        <v>0</v>
      </c>
      <c r="BB81" s="36">
        <f t="shared" si="70"/>
        <v>0</v>
      </c>
      <c r="BC81" s="36">
        <f t="shared" si="70"/>
        <v>0</v>
      </c>
      <c r="BD81" s="36">
        <f t="shared" si="70"/>
        <v>0</v>
      </c>
      <c r="BE81" s="36">
        <f t="shared" si="70"/>
        <v>0</v>
      </c>
      <c r="BF81" s="36">
        <f t="shared" si="70"/>
        <v>0</v>
      </c>
      <c r="BH81" s="63">
        <f t="shared" si="40"/>
        <v>0</v>
      </c>
      <c r="BI81" s="59"/>
    </row>
    <row r="82" ht="15" spans="1:61">
      <c r="A82" s="43" t="s">
        <v>12629</v>
      </c>
      <c r="B82" s="34">
        <f t="shared" si="56"/>
        <v>0</v>
      </c>
      <c r="C82" s="41" t="s">
        <v>12630</v>
      </c>
      <c r="D82" s="105">
        <f t="shared" si="57"/>
        <v>0</v>
      </c>
      <c r="E82" s="36">
        <f t="shared" si="58"/>
        <v>0</v>
      </c>
      <c r="F82" s="9">
        <f t="shared" si="59"/>
        <v>0</v>
      </c>
      <c r="G82" s="115">
        <f t="shared" si="60"/>
        <v>0</v>
      </c>
      <c r="H82" s="107">
        <f t="shared" si="35"/>
        <v>0</v>
      </c>
      <c r="I82" s="107">
        <f t="shared" si="36"/>
        <v>0</v>
      </c>
      <c r="J82" s="107">
        <f t="shared" si="37"/>
        <v>0</v>
      </c>
      <c r="K82" s="42">
        <v>0</v>
      </c>
      <c r="L82" s="36">
        <f t="shared" si="50"/>
        <v>0</v>
      </c>
      <c r="M82" s="36">
        <f t="shared" si="50"/>
        <v>0</v>
      </c>
      <c r="N82" s="107">
        <f t="shared" si="38"/>
        <v>0</v>
      </c>
      <c r="O82" s="36">
        <f t="shared" si="51"/>
        <v>0</v>
      </c>
      <c r="P82" s="36">
        <f t="shared" si="51"/>
        <v>0</v>
      </c>
      <c r="Q82" s="36">
        <f t="shared" si="51"/>
        <v>0</v>
      </c>
      <c r="R82" s="105">
        <f t="shared" si="61"/>
        <v>0</v>
      </c>
      <c r="S82" s="36">
        <f t="shared" si="65"/>
        <v>0</v>
      </c>
      <c r="T82" s="31">
        <f t="shared" si="62"/>
        <v>0</v>
      </c>
      <c r="U82" s="31">
        <f t="shared" si="63"/>
        <v>0</v>
      </c>
      <c r="V82" s="51">
        <v>0</v>
      </c>
      <c r="W82" s="51">
        <v>0</v>
      </c>
      <c r="X82" s="51">
        <v>0</v>
      </c>
      <c r="Y82" s="50">
        <f t="shared" si="39"/>
        <v>0</v>
      </c>
      <c r="Z82" s="36">
        <f t="shared" si="64"/>
        <v>0</v>
      </c>
      <c r="AA82" s="36">
        <f t="shared" si="66"/>
        <v>0</v>
      </c>
      <c r="AB82" s="42">
        <v>0</v>
      </c>
      <c r="AC82" s="36">
        <f t="shared" si="67"/>
        <v>0</v>
      </c>
      <c r="AD82" s="36">
        <f t="shared" si="52"/>
        <v>0</v>
      </c>
      <c r="AE82" s="36">
        <f t="shared" si="52"/>
        <v>0</v>
      </c>
      <c r="AF82" s="36">
        <f t="shared" si="52"/>
        <v>0</v>
      </c>
      <c r="AH82" s="36">
        <f t="shared" si="68"/>
        <v>0</v>
      </c>
      <c r="AI82" s="36">
        <f t="shared" si="68"/>
        <v>0</v>
      </c>
      <c r="AJ82" s="36">
        <f t="shared" si="68"/>
        <v>0</v>
      </c>
      <c r="AK82" s="36">
        <f t="shared" si="68"/>
        <v>0</v>
      </c>
      <c r="AL82" s="36">
        <f t="shared" si="68"/>
        <v>0</v>
      </c>
      <c r="AM82" s="36">
        <f t="shared" si="68"/>
        <v>0</v>
      </c>
      <c r="AN82" s="36">
        <f t="shared" si="68"/>
        <v>0</v>
      </c>
      <c r="AO82" s="36">
        <f t="shared" si="68"/>
        <v>0</v>
      </c>
      <c r="AP82" s="36">
        <f t="shared" si="68"/>
        <v>0</v>
      </c>
      <c r="AQ82" s="36">
        <f t="shared" si="68"/>
        <v>0</v>
      </c>
      <c r="AR82" s="36">
        <f t="shared" si="69"/>
        <v>0</v>
      </c>
      <c r="AS82" s="36">
        <f t="shared" si="69"/>
        <v>0</v>
      </c>
      <c r="AT82" s="36">
        <f t="shared" si="69"/>
        <v>0</v>
      </c>
      <c r="AU82" s="36">
        <f t="shared" si="69"/>
        <v>0</v>
      </c>
      <c r="AV82" s="36">
        <f t="shared" si="69"/>
        <v>0</v>
      </c>
      <c r="AW82" s="36">
        <f t="shared" si="69"/>
        <v>0</v>
      </c>
      <c r="AX82" s="36">
        <f t="shared" si="69"/>
        <v>0</v>
      </c>
      <c r="AY82" s="36">
        <f t="shared" si="69"/>
        <v>0</v>
      </c>
      <c r="BA82" s="36">
        <f t="shared" si="70"/>
        <v>0</v>
      </c>
      <c r="BB82" s="36">
        <f t="shared" si="70"/>
        <v>0</v>
      </c>
      <c r="BC82" s="36">
        <f t="shared" si="70"/>
        <v>0</v>
      </c>
      <c r="BD82" s="36">
        <f t="shared" si="70"/>
        <v>0</v>
      </c>
      <c r="BE82" s="36">
        <f t="shared" si="70"/>
        <v>0</v>
      </c>
      <c r="BF82" s="36">
        <f t="shared" si="70"/>
        <v>0</v>
      </c>
      <c r="BH82" s="63">
        <f t="shared" si="40"/>
        <v>0</v>
      </c>
      <c r="BI82" s="14"/>
    </row>
    <row r="83" ht="15" spans="1:61">
      <c r="A83" s="43" t="s">
        <v>12631</v>
      </c>
      <c r="B83" s="34">
        <f t="shared" si="56"/>
        <v>0</v>
      </c>
      <c r="C83" s="41" t="s">
        <v>12632</v>
      </c>
      <c r="D83" s="105">
        <f t="shared" si="57"/>
        <v>0</v>
      </c>
      <c r="E83" s="36">
        <f t="shared" si="58"/>
        <v>0</v>
      </c>
      <c r="F83" s="9">
        <f t="shared" si="59"/>
        <v>0</v>
      </c>
      <c r="G83" s="115">
        <f t="shared" si="60"/>
        <v>0</v>
      </c>
      <c r="H83" s="107">
        <f t="shared" si="35"/>
        <v>0</v>
      </c>
      <c r="I83" s="107">
        <f t="shared" si="36"/>
        <v>0</v>
      </c>
      <c r="J83" s="107">
        <f t="shared" si="37"/>
        <v>0</v>
      </c>
      <c r="K83" s="42">
        <v>0</v>
      </c>
      <c r="L83" s="36">
        <f t="shared" si="50"/>
        <v>0</v>
      </c>
      <c r="M83" s="36">
        <f t="shared" si="50"/>
        <v>0</v>
      </c>
      <c r="N83" s="107">
        <f t="shared" si="38"/>
        <v>0</v>
      </c>
      <c r="O83" s="36">
        <f t="shared" si="51"/>
        <v>0</v>
      </c>
      <c r="P83" s="36">
        <f t="shared" si="51"/>
        <v>0</v>
      </c>
      <c r="Q83" s="36">
        <f t="shared" si="51"/>
        <v>0</v>
      </c>
      <c r="R83" s="105">
        <f t="shared" si="61"/>
        <v>0</v>
      </c>
      <c r="S83" s="36">
        <f t="shared" si="65"/>
        <v>0</v>
      </c>
      <c r="T83" s="31">
        <f t="shared" si="62"/>
        <v>0</v>
      </c>
      <c r="U83" s="31">
        <f t="shared" si="63"/>
        <v>0</v>
      </c>
      <c r="V83" s="51">
        <v>0</v>
      </c>
      <c r="W83" s="51">
        <v>0</v>
      </c>
      <c r="X83" s="51">
        <v>0</v>
      </c>
      <c r="Y83" s="50">
        <f t="shared" si="39"/>
        <v>0</v>
      </c>
      <c r="Z83" s="36">
        <f t="shared" si="64"/>
        <v>0</v>
      </c>
      <c r="AA83" s="36">
        <f t="shared" si="66"/>
        <v>0</v>
      </c>
      <c r="AB83" s="42">
        <v>0</v>
      </c>
      <c r="AC83" s="36">
        <f t="shared" si="67"/>
        <v>0</v>
      </c>
      <c r="AD83" s="36">
        <f t="shared" si="52"/>
        <v>0</v>
      </c>
      <c r="AE83" s="36">
        <f t="shared" si="52"/>
        <v>0</v>
      </c>
      <c r="AF83" s="36">
        <f t="shared" si="52"/>
        <v>0</v>
      </c>
      <c r="AH83" s="36">
        <f t="shared" si="68"/>
        <v>0</v>
      </c>
      <c r="AI83" s="36">
        <f t="shared" si="68"/>
        <v>0</v>
      </c>
      <c r="AJ83" s="36">
        <f t="shared" si="68"/>
        <v>0</v>
      </c>
      <c r="AK83" s="36">
        <f t="shared" si="68"/>
        <v>0</v>
      </c>
      <c r="AL83" s="36">
        <f t="shared" si="68"/>
        <v>0</v>
      </c>
      <c r="AM83" s="36">
        <f t="shared" si="68"/>
        <v>0</v>
      </c>
      <c r="AN83" s="36">
        <f t="shared" si="68"/>
        <v>0</v>
      </c>
      <c r="AO83" s="36">
        <f t="shared" si="68"/>
        <v>0</v>
      </c>
      <c r="AP83" s="36">
        <f t="shared" si="68"/>
        <v>0</v>
      </c>
      <c r="AQ83" s="36">
        <f t="shared" si="68"/>
        <v>0</v>
      </c>
      <c r="AR83" s="36">
        <f t="shared" si="69"/>
        <v>0</v>
      </c>
      <c r="AS83" s="36">
        <f t="shared" si="69"/>
        <v>0</v>
      </c>
      <c r="AT83" s="36">
        <f t="shared" si="69"/>
        <v>0</v>
      </c>
      <c r="AU83" s="36">
        <f t="shared" si="69"/>
        <v>0</v>
      </c>
      <c r="AV83" s="36">
        <f t="shared" si="69"/>
        <v>0</v>
      </c>
      <c r="AW83" s="36">
        <f t="shared" si="69"/>
        <v>0</v>
      </c>
      <c r="AX83" s="36">
        <f t="shared" si="69"/>
        <v>0</v>
      </c>
      <c r="AY83" s="36">
        <f t="shared" si="69"/>
        <v>0</v>
      </c>
      <c r="BA83" s="36">
        <f t="shared" si="70"/>
        <v>0</v>
      </c>
      <c r="BB83" s="36">
        <f t="shared" si="70"/>
        <v>0</v>
      </c>
      <c r="BC83" s="36">
        <f t="shared" si="70"/>
        <v>0</v>
      </c>
      <c r="BD83" s="36">
        <f t="shared" si="70"/>
        <v>0</v>
      </c>
      <c r="BE83" s="36">
        <f t="shared" si="70"/>
        <v>0</v>
      </c>
      <c r="BF83" s="36">
        <f t="shared" si="70"/>
        <v>0</v>
      </c>
      <c r="BH83" s="63">
        <f t="shared" si="40"/>
        <v>0</v>
      </c>
      <c r="BI83" s="14"/>
    </row>
    <row r="84" ht="15" spans="1:61">
      <c r="A84" s="43" t="s">
        <v>12633</v>
      </c>
      <c r="B84" s="34">
        <f t="shared" si="56"/>
        <v>0</v>
      </c>
      <c r="C84" s="41" t="s">
        <v>12634</v>
      </c>
      <c r="D84" s="105">
        <f t="shared" si="57"/>
        <v>0</v>
      </c>
      <c r="E84" s="36">
        <f t="shared" si="58"/>
        <v>0</v>
      </c>
      <c r="F84" s="9">
        <f t="shared" si="59"/>
        <v>0</v>
      </c>
      <c r="G84" s="115">
        <f t="shared" si="60"/>
        <v>0</v>
      </c>
      <c r="H84" s="107">
        <f t="shared" si="35"/>
        <v>0</v>
      </c>
      <c r="I84" s="107">
        <f t="shared" si="36"/>
        <v>0</v>
      </c>
      <c r="J84" s="107">
        <f t="shared" si="37"/>
        <v>0</v>
      </c>
      <c r="K84" s="42">
        <v>0</v>
      </c>
      <c r="L84" s="36">
        <f t="shared" si="50"/>
        <v>0</v>
      </c>
      <c r="M84" s="36">
        <f t="shared" si="50"/>
        <v>0</v>
      </c>
      <c r="N84" s="107">
        <f t="shared" si="38"/>
        <v>0</v>
      </c>
      <c r="O84" s="36">
        <f t="shared" si="51"/>
        <v>0</v>
      </c>
      <c r="P84" s="36">
        <f t="shared" si="51"/>
        <v>0</v>
      </c>
      <c r="Q84" s="36">
        <f t="shared" si="51"/>
        <v>0</v>
      </c>
      <c r="R84" s="105">
        <f t="shared" si="61"/>
        <v>0</v>
      </c>
      <c r="S84" s="36">
        <f t="shared" si="65"/>
        <v>0</v>
      </c>
      <c r="T84" s="31">
        <f t="shared" si="62"/>
        <v>0</v>
      </c>
      <c r="U84" s="31">
        <f t="shared" si="63"/>
        <v>0</v>
      </c>
      <c r="V84" s="51">
        <v>0</v>
      </c>
      <c r="W84" s="51">
        <v>0</v>
      </c>
      <c r="X84" s="51">
        <v>0</v>
      </c>
      <c r="Y84" s="50">
        <f t="shared" si="39"/>
        <v>0</v>
      </c>
      <c r="Z84" s="36">
        <f t="shared" si="64"/>
        <v>0</v>
      </c>
      <c r="AA84" s="36">
        <f t="shared" si="66"/>
        <v>0</v>
      </c>
      <c r="AB84" s="42">
        <v>0</v>
      </c>
      <c r="AC84" s="36">
        <f t="shared" si="67"/>
        <v>0</v>
      </c>
      <c r="AD84" s="36">
        <f t="shared" si="52"/>
        <v>0</v>
      </c>
      <c r="AE84" s="36">
        <f t="shared" si="52"/>
        <v>0</v>
      </c>
      <c r="AF84" s="36">
        <f t="shared" si="52"/>
        <v>0</v>
      </c>
      <c r="AH84" s="36">
        <f t="shared" si="68"/>
        <v>0</v>
      </c>
      <c r="AI84" s="36">
        <f t="shared" si="68"/>
        <v>0</v>
      </c>
      <c r="AJ84" s="36">
        <f t="shared" si="68"/>
        <v>0</v>
      </c>
      <c r="AK84" s="36">
        <f t="shared" si="68"/>
        <v>0</v>
      </c>
      <c r="AL84" s="36">
        <f t="shared" si="68"/>
        <v>0</v>
      </c>
      <c r="AM84" s="36">
        <f t="shared" si="68"/>
        <v>0</v>
      </c>
      <c r="AN84" s="36">
        <f t="shared" si="68"/>
        <v>0</v>
      </c>
      <c r="AO84" s="36">
        <f t="shared" si="68"/>
        <v>0</v>
      </c>
      <c r="AP84" s="36">
        <f t="shared" si="68"/>
        <v>0</v>
      </c>
      <c r="AQ84" s="36">
        <f t="shared" si="68"/>
        <v>0</v>
      </c>
      <c r="AR84" s="36">
        <f t="shared" si="69"/>
        <v>0</v>
      </c>
      <c r="AS84" s="36">
        <f t="shared" si="69"/>
        <v>0</v>
      </c>
      <c r="AT84" s="36">
        <f t="shared" si="69"/>
        <v>0</v>
      </c>
      <c r="AU84" s="36">
        <f t="shared" si="69"/>
        <v>0</v>
      </c>
      <c r="AV84" s="36">
        <f t="shared" si="69"/>
        <v>0</v>
      </c>
      <c r="AW84" s="36">
        <f t="shared" si="69"/>
        <v>0</v>
      </c>
      <c r="AX84" s="36">
        <f t="shared" si="69"/>
        <v>0</v>
      </c>
      <c r="AY84" s="36">
        <f t="shared" si="69"/>
        <v>0</v>
      </c>
      <c r="BA84" s="36">
        <f t="shared" si="70"/>
        <v>0</v>
      </c>
      <c r="BB84" s="36">
        <f t="shared" si="70"/>
        <v>0</v>
      </c>
      <c r="BC84" s="36">
        <f t="shared" si="70"/>
        <v>0</v>
      </c>
      <c r="BD84" s="36">
        <f t="shared" si="70"/>
        <v>0</v>
      </c>
      <c r="BE84" s="36">
        <f t="shared" si="70"/>
        <v>0</v>
      </c>
      <c r="BF84" s="36">
        <f t="shared" si="70"/>
        <v>0</v>
      </c>
      <c r="BH84" s="63">
        <f t="shared" si="40"/>
        <v>0</v>
      </c>
      <c r="BI84" s="59"/>
    </row>
    <row r="85" ht="15" spans="1:61">
      <c r="A85" s="43" t="s">
        <v>12635</v>
      </c>
      <c r="B85" s="34">
        <f t="shared" si="56"/>
        <v>0</v>
      </c>
      <c r="C85" s="41" t="s">
        <v>12636</v>
      </c>
      <c r="D85" s="105">
        <f t="shared" si="57"/>
        <v>0</v>
      </c>
      <c r="E85" s="36">
        <f t="shared" si="58"/>
        <v>0</v>
      </c>
      <c r="F85" s="9">
        <f t="shared" si="59"/>
        <v>0</v>
      </c>
      <c r="G85" s="115">
        <f t="shared" si="60"/>
        <v>0</v>
      </c>
      <c r="H85" s="107">
        <f t="shared" si="35"/>
        <v>0</v>
      </c>
      <c r="I85" s="107">
        <f t="shared" si="36"/>
        <v>0</v>
      </c>
      <c r="J85" s="107">
        <f t="shared" si="37"/>
        <v>0</v>
      </c>
      <c r="K85" s="42">
        <v>0</v>
      </c>
      <c r="L85" s="36">
        <f t="shared" si="50"/>
        <v>0</v>
      </c>
      <c r="M85" s="36">
        <f t="shared" si="50"/>
        <v>0</v>
      </c>
      <c r="N85" s="107">
        <f t="shared" si="38"/>
        <v>0</v>
      </c>
      <c r="O85" s="36">
        <f t="shared" si="51"/>
        <v>0</v>
      </c>
      <c r="P85" s="36">
        <f t="shared" si="51"/>
        <v>0</v>
      </c>
      <c r="Q85" s="36">
        <f t="shared" si="51"/>
        <v>0</v>
      </c>
      <c r="R85" s="105">
        <f t="shared" si="61"/>
        <v>0</v>
      </c>
      <c r="S85" s="36">
        <f t="shared" si="65"/>
        <v>0</v>
      </c>
      <c r="T85" s="31">
        <f t="shared" si="62"/>
        <v>0</v>
      </c>
      <c r="U85" s="31">
        <f t="shared" si="63"/>
        <v>0</v>
      </c>
      <c r="V85" s="51">
        <v>0</v>
      </c>
      <c r="W85" s="51">
        <v>0</v>
      </c>
      <c r="X85" s="51">
        <v>0</v>
      </c>
      <c r="Y85" s="50">
        <f t="shared" si="39"/>
        <v>0</v>
      </c>
      <c r="Z85" s="36">
        <f t="shared" si="64"/>
        <v>0</v>
      </c>
      <c r="AA85" s="36">
        <f t="shared" si="66"/>
        <v>0</v>
      </c>
      <c r="AB85" s="42">
        <v>0</v>
      </c>
      <c r="AC85" s="36">
        <f t="shared" si="67"/>
        <v>0</v>
      </c>
      <c r="AD85" s="36">
        <f t="shared" si="52"/>
        <v>0</v>
      </c>
      <c r="AE85" s="36">
        <f t="shared" si="52"/>
        <v>0</v>
      </c>
      <c r="AF85" s="36">
        <f t="shared" si="52"/>
        <v>0</v>
      </c>
      <c r="AH85" s="36">
        <f t="shared" si="68"/>
        <v>0</v>
      </c>
      <c r="AI85" s="36">
        <f t="shared" si="68"/>
        <v>0</v>
      </c>
      <c r="AJ85" s="36">
        <f t="shared" si="68"/>
        <v>0</v>
      </c>
      <c r="AK85" s="36">
        <f t="shared" si="68"/>
        <v>0</v>
      </c>
      <c r="AL85" s="36">
        <f t="shared" si="68"/>
        <v>0</v>
      </c>
      <c r="AM85" s="36">
        <f t="shared" si="68"/>
        <v>0</v>
      </c>
      <c r="AN85" s="36">
        <f t="shared" si="68"/>
        <v>0</v>
      </c>
      <c r="AO85" s="36">
        <f t="shared" si="68"/>
        <v>0</v>
      </c>
      <c r="AP85" s="36">
        <f t="shared" si="68"/>
        <v>0</v>
      </c>
      <c r="AQ85" s="36">
        <f t="shared" si="68"/>
        <v>0</v>
      </c>
      <c r="AR85" s="36">
        <f t="shared" si="69"/>
        <v>0</v>
      </c>
      <c r="AS85" s="36">
        <f t="shared" si="69"/>
        <v>0</v>
      </c>
      <c r="AT85" s="36">
        <f t="shared" si="69"/>
        <v>0</v>
      </c>
      <c r="AU85" s="36">
        <f t="shared" si="69"/>
        <v>0</v>
      </c>
      <c r="AV85" s="36">
        <f t="shared" si="69"/>
        <v>0</v>
      </c>
      <c r="AW85" s="36">
        <f t="shared" si="69"/>
        <v>0</v>
      </c>
      <c r="AX85" s="36">
        <f t="shared" si="69"/>
        <v>0</v>
      </c>
      <c r="AY85" s="36">
        <f t="shared" si="69"/>
        <v>0</v>
      </c>
      <c r="BA85" s="36">
        <f t="shared" si="70"/>
        <v>0</v>
      </c>
      <c r="BB85" s="36">
        <f t="shared" si="70"/>
        <v>0</v>
      </c>
      <c r="BC85" s="36">
        <f t="shared" si="70"/>
        <v>0</v>
      </c>
      <c r="BD85" s="36">
        <f t="shared" si="70"/>
        <v>0</v>
      </c>
      <c r="BE85" s="36">
        <f t="shared" si="70"/>
        <v>0</v>
      </c>
      <c r="BF85" s="36">
        <f t="shared" si="70"/>
        <v>0</v>
      </c>
      <c r="BH85" s="63">
        <f t="shared" si="40"/>
        <v>0</v>
      </c>
      <c r="BI85" s="59"/>
    </row>
    <row r="86" ht="15" spans="1:61">
      <c r="A86" s="43" t="s">
        <v>12637</v>
      </c>
      <c r="B86" s="34">
        <f t="shared" si="56"/>
        <v>0</v>
      </c>
      <c r="C86" s="41" t="s">
        <v>12638</v>
      </c>
      <c r="D86" s="105">
        <f t="shared" si="57"/>
        <v>0</v>
      </c>
      <c r="E86" s="36">
        <f t="shared" si="58"/>
        <v>0</v>
      </c>
      <c r="F86" s="9">
        <f t="shared" si="59"/>
        <v>0</v>
      </c>
      <c r="G86" s="115">
        <f t="shared" si="60"/>
        <v>0</v>
      </c>
      <c r="H86" s="107">
        <f t="shared" si="35"/>
        <v>0</v>
      </c>
      <c r="I86" s="107">
        <f t="shared" si="36"/>
        <v>0</v>
      </c>
      <c r="J86" s="107">
        <f t="shared" si="37"/>
        <v>0</v>
      </c>
      <c r="K86" s="39">
        <v>0</v>
      </c>
      <c r="L86" s="36">
        <f t="shared" si="50"/>
        <v>0</v>
      </c>
      <c r="M86" s="36">
        <f t="shared" si="50"/>
        <v>0</v>
      </c>
      <c r="N86" s="107">
        <f t="shared" si="38"/>
        <v>0</v>
      </c>
      <c r="O86" s="36">
        <f t="shared" si="51"/>
        <v>0</v>
      </c>
      <c r="P86" s="36">
        <f t="shared" si="51"/>
        <v>0</v>
      </c>
      <c r="Q86" s="36">
        <f t="shared" si="51"/>
        <v>0</v>
      </c>
      <c r="R86" s="105">
        <f t="shared" si="61"/>
        <v>0</v>
      </c>
      <c r="S86" s="36">
        <f t="shared" si="65"/>
        <v>0</v>
      </c>
      <c r="T86" s="31">
        <f t="shared" si="62"/>
        <v>0</v>
      </c>
      <c r="U86" s="31">
        <f t="shared" si="63"/>
        <v>0</v>
      </c>
      <c r="V86" s="51">
        <v>0</v>
      </c>
      <c r="W86" s="51">
        <v>0</v>
      </c>
      <c r="X86" s="51">
        <v>0</v>
      </c>
      <c r="Y86" s="50">
        <f t="shared" si="39"/>
        <v>0</v>
      </c>
      <c r="Z86" s="36">
        <f t="shared" si="64"/>
        <v>0</v>
      </c>
      <c r="AA86" s="36">
        <f t="shared" si="66"/>
        <v>0</v>
      </c>
      <c r="AB86" s="42">
        <v>0</v>
      </c>
      <c r="AC86" s="36">
        <f t="shared" si="67"/>
        <v>0</v>
      </c>
      <c r="AD86" s="36">
        <f t="shared" si="52"/>
        <v>0</v>
      </c>
      <c r="AE86" s="36">
        <f t="shared" si="52"/>
        <v>0</v>
      </c>
      <c r="AF86" s="36">
        <f t="shared" si="52"/>
        <v>0</v>
      </c>
      <c r="AH86" s="36">
        <f t="shared" si="68"/>
        <v>0</v>
      </c>
      <c r="AI86" s="36">
        <f t="shared" si="68"/>
        <v>0</v>
      </c>
      <c r="AJ86" s="36">
        <f t="shared" si="68"/>
        <v>0</v>
      </c>
      <c r="AK86" s="36">
        <f t="shared" si="68"/>
        <v>0</v>
      </c>
      <c r="AL86" s="36">
        <f t="shared" si="68"/>
        <v>0</v>
      </c>
      <c r="AM86" s="36">
        <f t="shared" si="68"/>
        <v>0</v>
      </c>
      <c r="AN86" s="36">
        <f t="shared" si="68"/>
        <v>0</v>
      </c>
      <c r="AO86" s="36">
        <f t="shared" si="68"/>
        <v>0</v>
      </c>
      <c r="AP86" s="36">
        <f t="shared" si="68"/>
        <v>0</v>
      </c>
      <c r="AQ86" s="36">
        <f t="shared" si="68"/>
        <v>0</v>
      </c>
      <c r="AR86" s="36">
        <f t="shared" si="69"/>
        <v>0</v>
      </c>
      <c r="AS86" s="36">
        <f t="shared" si="69"/>
        <v>0</v>
      </c>
      <c r="AT86" s="36">
        <f t="shared" si="69"/>
        <v>0</v>
      </c>
      <c r="AU86" s="36">
        <f t="shared" si="69"/>
        <v>0</v>
      </c>
      <c r="AV86" s="36">
        <f t="shared" si="69"/>
        <v>0</v>
      </c>
      <c r="AW86" s="36">
        <f t="shared" si="69"/>
        <v>0</v>
      </c>
      <c r="AX86" s="36">
        <f t="shared" si="69"/>
        <v>0</v>
      </c>
      <c r="AY86" s="36">
        <f t="shared" si="69"/>
        <v>0</v>
      </c>
      <c r="BA86" s="36">
        <f t="shared" si="70"/>
        <v>0</v>
      </c>
      <c r="BB86" s="36">
        <f t="shared" si="70"/>
        <v>0</v>
      </c>
      <c r="BC86" s="36">
        <f t="shared" si="70"/>
        <v>0</v>
      </c>
      <c r="BD86" s="36">
        <f t="shared" si="70"/>
        <v>0</v>
      </c>
      <c r="BE86" s="36">
        <f t="shared" si="70"/>
        <v>0</v>
      </c>
      <c r="BF86" s="36">
        <f t="shared" si="70"/>
        <v>0</v>
      </c>
      <c r="BH86" s="63">
        <f t="shared" si="40"/>
        <v>0</v>
      </c>
      <c r="BI86" s="14"/>
    </row>
    <row r="87" ht="15" spans="1:61">
      <c r="A87" s="43" t="s">
        <v>12639</v>
      </c>
      <c r="B87" s="34">
        <f t="shared" si="56"/>
        <v>0</v>
      </c>
      <c r="C87" s="41" t="s">
        <v>12640</v>
      </c>
      <c r="D87" s="105">
        <f t="shared" si="57"/>
        <v>0</v>
      </c>
      <c r="E87" s="36">
        <f t="shared" si="58"/>
        <v>0</v>
      </c>
      <c r="F87" s="9">
        <f t="shared" si="59"/>
        <v>0</v>
      </c>
      <c r="G87" s="115">
        <f t="shared" si="60"/>
        <v>0</v>
      </c>
      <c r="H87" s="107">
        <f t="shared" si="35"/>
        <v>0</v>
      </c>
      <c r="I87" s="107">
        <f t="shared" si="36"/>
        <v>0</v>
      </c>
      <c r="J87" s="107">
        <f t="shared" si="37"/>
        <v>0</v>
      </c>
      <c r="K87" s="42">
        <v>0</v>
      </c>
      <c r="L87" s="36">
        <f t="shared" si="50"/>
        <v>0</v>
      </c>
      <c r="M87" s="36">
        <f t="shared" si="50"/>
        <v>0</v>
      </c>
      <c r="N87" s="107">
        <f t="shared" si="38"/>
        <v>0</v>
      </c>
      <c r="O87" s="36">
        <f t="shared" si="51"/>
        <v>0</v>
      </c>
      <c r="P87" s="36">
        <f t="shared" si="51"/>
        <v>0</v>
      </c>
      <c r="Q87" s="36">
        <f t="shared" si="51"/>
        <v>0</v>
      </c>
      <c r="R87" s="105">
        <f t="shared" si="61"/>
        <v>0</v>
      </c>
      <c r="S87" s="36">
        <f t="shared" si="65"/>
        <v>0</v>
      </c>
      <c r="T87" s="31">
        <f t="shared" si="62"/>
        <v>0</v>
      </c>
      <c r="U87" s="31">
        <f t="shared" si="63"/>
        <v>0</v>
      </c>
      <c r="V87" s="51">
        <v>0</v>
      </c>
      <c r="W87" s="51">
        <v>0</v>
      </c>
      <c r="X87" s="51">
        <v>0</v>
      </c>
      <c r="Y87" s="50">
        <f t="shared" si="39"/>
        <v>0</v>
      </c>
      <c r="Z87" s="36">
        <f t="shared" si="64"/>
        <v>0</v>
      </c>
      <c r="AA87" s="36">
        <f t="shared" si="66"/>
        <v>0</v>
      </c>
      <c r="AB87" s="42">
        <v>0</v>
      </c>
      <c r="AC87" s="36">
        <f t="shared" si="67"/>
        <v>0</v>
      </c>
      <c r="AD87" s="36">
        <f t="shared" si="52"/>
        <v>0</v>
      </c>
      <c r="AE87" s="36">
        <f t="shared" si="52"/>
        <v>0</v>
      </c>
      <c r="AF87" s="36">
        <f t="shared" si="52"/>
        <v>0</v>
      </c>
      <c r="AH87" s="36">
        <f t="shared" si="68"/>
        <v>0</v>
      </c>
      <c r="AI87" s="36">
        <f t="shared" si="68"/>
        <v>0</v>
      </c>
      <c r="AJ87" s="36">
        <f t="shared" si="68"/>
        <v>0</v>
      </c>
      <c r="AK87" s="36">
        <f t="shared" si="68"/>
        <v>0</v>
      </c>
      <c r="AL87" s="36">
        <f t="shared" si="68"/>
        <v>0</v>
      </c>
      <c r="AM87" s="36">
        <f t="shared" si="68"/>
        <v>0</v>
      </c>
      <c r="AN87" s="36">
        <f t="shared" si="68"/>
        <v>0</v>
      </c>
      <c r="AO87" s="36">
        <f t="shared" si="68"/>
        <v>0</v>
      </c>
      <c r="AP87" s="36">
        <f t="shared" si="68"/>
        <v>0</v>
      </c>
      <c r="AQ87" s="36">
        <f t="shared" si="68"/>
        <v>0</v>
      </c>
      <c r="AR87" s="36">
        <f t="shared" si="69"/>
        <v>0</v>
      </c>
      <c r="AS87" s="36">
        <f t="shared" si="69"/>
        <v>0</v>
      </c>
      <c r="AT87" s="36">
        <f t="shared" si="69"/>
        <v>0</v>
      </c>
      <c r="AU87" s="36">
        <f t="shared" si="69"/>
        <v>0</v>
      </c>
      <c r="AV87" s="36">
        <f t="shared" si="69"/>
        <v>0</v>
      </c>
      <c r="AW87" s="36">
        <f t="shared" si="69"/>
        <v>0</v>
      </c>
      <c r="AX87" s="36">
        <f t="shared" si="69"/>
        <v>0</v>
      </c>
      <c r="AY87" s="36">
        <f t="shared" si="69"/>
        <v>0</v>
      </c>
      <c r="BA87" s="36">
        <f t="shared" si="70"/>
        <v>0</v>
      </c>
      <c r="BB87" s="36">
        <f t="shared" si="70"/>
        <v>0</v>
      </c>
      <c r="BC87" s="36">
        <f t="shared" si="70"/>
        <v>0</v>
      </c>
      <c r="BD87" s="36">
        <f t="shared" si="70"/>
        <v>0</v>
      </c>
      <c r="BE87" s="36">
        <f t="shared" si="70"/>
        <v>0</v>
      </c>
      <c r="BF87" s="36">
        <f t="shared" si="70"/>
        <v>0</v>
      </c>
      <c r="BH87" s="63">
        <f t="shared" si="40"/>
        <v>0</v>
      </c>
      <c r="BI87" s="14"/>
    </row>
    <row r="88" ht="15" spans="1:61">
      <c r="A88" s="43" t="s">
        <v>12641</v>
      </c>
      <c r="B88" s="34">
        <f t="shared" si="56"/>
        <v>0</v>
      </c>
      <c r="C88" s="41" t="s">
        <v>12642</v>
      </c>
      <c r="D88" s="105">
        <f t="shared" si="57"/>
        <v>0</v>
      </c>
      <c r="E88" s="36">
        <f t="shared" si="58"/>
        <v>0</v>
      </c>
      <c r="F88" s="9">
        <f t="shared" si="59"/>
        <v>0</v>
      </c>
      <c r="G88" s="115">
        <f t="shared" si="60"/>
        <v>0</v>
      </c>
      <c r="H88" s="107">
        <f t="shared" si="35"/>
        <v>0</v>
      </c>
      <c r="I88" s="107">
        <f t="shared" si="36"/>
        <v>0</v>
      </c>
      <c r="J88" s="107">
        <f t="shared" si="37"/>
        <v>0</v>
      </c>
      <c r="K88" s="42">
        <v>0</v>
      </c>
      <c r="L88" s="36">
        <f t="shared" ref="L88:M107" si="71">SUMPRODUCT(L$374:L$599*(LEFT($A$374:$A$599,LEN($A88))=$A88))</f>
        <v>0</v>
      </c>
      <c r="M88" s="36">
        <f t="shared" si="71"/>
        <v>0</v>
      </c>
      <c r="N88" s="107">
        <f t="shared" si="38"/>
        <v>0</v>
      </c>
      <c r="O88" s="36">
        <f t="shared" ref="O88:Q107" si="72">SUMPRODUCT(O$374:O$599*(LEFT($A$374:$A$599,LEN($A88))=$A88))</f>
        <v>0</v>
      </c>
      <c r="P88" s="36">
        <f t="shared" si="72"/>
        <v>0</v>
      </c>
      <c r="Q88" s="36">
        <f t="shared" si="72"/>
        <v>0</v>
      </c>
      <c r="R88" s="105">
        <f t="shared" si="61"/>
        <v>0</v>
      </c>
      <c r="S88" s="36">
        <f t="shared" si="65"/>
        <v>0</v>
      </c>
      <c r="T88" s="31">
        <f t="shared" si="62"/>
        <v>0</v>
      </c>
      <c r="U88" s="31">
        <f t="shared" si="63"/>
        <v>0</v>
      </c>
      <c r="V88" s="51">
        <v>0</v>
      </c>
      <c r="W88" s="51">
        <v>0</v>
      </c>
      <c r="X88" s="51">
        <v>0</v>
      </c>
      <c r="Y88" s="50">
        <f t="shared" si="39"/>
        <v>0</v>
      </c>
      <c r="Z88" s="36">
        <f t="shared" si="64"/>
        <v>0</v>
      </c>
      <c r="AA88" s="36">
        <f t="shared" si="66"/>
        <v>0</v>
      </c>
      <c r="AB88" s="42">
        <v>0</v>
      </c>
      <c r="AC88" s="36">
        <f t="shared" si="67"/>
        <v>0</v>
      </c>
      <c r="AD88" s="36">
        <f t="shared" ref="AD88:AF107" si="73">SUMPRODUCT(AD$374:AD$599*(LEFT($A$374:$A$599,LEN($A88))=$A88))</f>
        <v>0</v>
      </c>
      <c r="AE88" s="36">
        <f t="shared" si="73"/>
        <v>0</v>
      </c>
      <c r="AF88" s="36">
        <f t="shared" si="73"/>
        <v>0</v>
      </c>
      <c r="AH88" s="36">
        <f t="shared" ref="AH88:AQ97" si="74">SUMPRODUCT(AH$374:AH$599*(LEFT($A$374:$A$599,LEN($A88))=$A88))</f>
        <v>0</v>
      </c>
      <c r="AI88" s="36">
        <f t="shared" si="74"/>
        <v>0</v>
      </c>
      <c r="AJ88" s="36">
        <f t="shared" si="74"/>
        <v>0</v>
      </c>
      <c r="AK88" s="36">
        <f t="shared" si="74"/>
        <v>0</v>
      </c>
      <c r="AL88" s="36">
        <f t="shared" si="74"/>
        <v>0</v>
      </c>
      <c r="AM88" s="36">
        <f t="shared" si="74"/>
        <v>0</v>
      </c>
      <c r="AN88" s="36">
        <f t="shared" si="74"/>
        <v>0</v>
      </c>
      <c r="AO88" s="36">
        <f t="shared" si="74"/>
        <v>0</v>
      </c>
      <c r="AP88" s="36">
        <f t="shared" si="74"/>
        <v>0</v>
      </c>
      <c r="AQ88" s="36">
        <f t="shared" si="74"/>
        <v>0</v>
      </c>
      <c r="AR88" s="36">
        <f t="shared" ref="AR88:AY97" si="75">SUMPRODUCT(AR$374:AR$599*(LEFT($A$374:$A$599,LEN($A88))=$A88))</f>
        <v>0</v>
      </c>
      <c r="AS88" s="36">
        <f t="shared" si="75"/>
        <v>0</v>
      </c>
      <c r="AT88" s="36">
        <f t="shared" si="75"/>
        <v>0</v>
      </c>
      <c r="AU88" s="36">
        <f t="shared" si="75"/>
        <v>0</v>
      </c>
      <c r="AV88" s="36">
        <f t="shared" si="75"/>
        <v>0</v>
      </c>
      <c r="AW88" s="36">
        <f t="shared" si="75"/>
        <v>0</v>
      </c>
      <c r="AX88" s="36">
        <f t="shared" si="75"/>
        <v>0</v>
      </c>
      <c r="AY88" s="36">
        <f t="shared" si="75"/>
        <v>0</v>
      </c>
      <c r="BA88" s="36">
        <f t="shared" ref="BA88:BF97" si="76">SUMPRODUCT(BA$374:BA$599*(LEFT($A$374:$A$599,LEN($A88))=$A88))</f>
        <v>0</v>
      </c>
      <c r="BB88" s="36">
        <f t="shared" si="76"/>
        <v>0</v>
      </c>
      <c r="BC88" s="36">
        <f t="shared" si="76"/>
        <v>0</v>
      </c>
      <c r="BD88" s="36">
        <f t="shared" si="76"/>
        <v>0</v>
      </c>
      <c r="BE88" s="36">
        <f t="shared" si="76"/>
        <v>0</v>
      </c>
      <c r="BF88" s="36">
        <f t="shared" si="76"/>
        <v>0</v>
      </c>
      <c r="BH88" s="63">
        <f t="shared" si="40"/>
        <v>0</v>
      </c>
      <c r="BI88" s="59"/>
    </row>
    <row r="89" ht="15" spans="1:61">
      <c r="A89" s="43" t="s">
        <v>12643</v>
      </c>
      <c r="B89" s="34">
        <f t="shared" si="56"/>
        <v>0</v>
      </c>
      <c r="C89" s="41" t="s">
        <v>12644</v>
      </c>
      <c r="D89" s="105">
        <f t="shared" si="57"/>
        <v>0</v>
      </c>
      <c r="E89" s="36">
        <f t="shared" si="58"/>
        <v>0</v>
      </c>
      <c r="F89" s="9">
        <f t="shared" si="59"/>
        <v>0</v>
      </c>
      <c r="G89" s="115">
        <f t="shared" si="60"/>
        <v>0</v>
      </c>
      <c r="H89" s="107">
        <f t="shared" si="35"/>
        <v>0</v>
      </c>
      <c r="I89" s="107">
        <f t="shared" si="36"/>
        <v>0</v>
      </c>
      <c r="J89" s="107">
        <f t="shared" si="37"/>
        <v>0</v>
      </c>
      <c r="K89" s="42">
        <v>0</v>
      </c>
      <c r="L89" s="36">
        <f t="shared" si="71"/>
        <v>0</v>
      </c>
      <c r="M89" s="36">
        <f t="shared" si="71"/>
        <v>0</v>
      </c>
      <c r="N89" s="107">
        <f t="shared" si="38"/>
        <v>0</v>
      </c>
      <c r="O89" s="36">
        <f t="shared" si="72"/>
        <v>0</v>
      </c>
      <c r="P89" s="36">
        <f t="shared" si="72"/>
        <v>0</v>
      </c>
      <c r="Q89" s="36">
        <f t="shared" si="72"/>
        <v>0</v>
      </c>
      <c r="R89" s="105">
        <f t="shared" si="61"/>
        <v>0</v>
      </c>
      <c r="S89" s="36">
        <f t="shared" si="65"/>
        <v>0</v>
      </c>
      <c r="T89" s="31">
        <f t="shared" si="62"/>
        <v>0</v>
      </c>
      <c r="U89" s="31">
        <f t="shared" si="63"/>
        <v>0</v>
      </c>
      <c r="V89" s="51">
        <v>0</v>
      </c>
      <c r="W89" s="51">
        <v>0</v>
      </c>
      <c r="X89" s="51">
        <v>0</v>
      </c>
      <c r="Y89" s="50">
        <f t="shared" si="39"/>
        <v>0</v>
      </c>
      <c r="Z89" s="36">
        <f t="shared" si="64"/>
        <v>0</v>
      </c>
      <c r="AA89" s="36">
        <f t="shared" si="66"/>
        <v>0</v>
      </c>
      <c r="AB89" s="42">
        <v>0</v>
      </c>
      <c r="AC89" s="36">
        <f t="shared" si="67"/>
        <v>0</v>
      </c>
      <c r="AD89" s="36">
        <f t="shared" si="73"/>
        <v>0</v>
      </c>
      <c r="AE89" s="36">
        <f t="shared" si="73"/>
        <v>0</v>
      </c>
      <c r="AF89" s="36">
        <f t="shared" si="73"/>
        <v>0</v>
      </c>
      <c r="AH89" s="36">
        <f t="shared" si="74"/>
        <v>0</v>
      </c>
      <c r="AI89" s="36">
        <f t="shared" si="74"/>
        <v>0</v>
      </c>
      <c r="AJ89" s="36">
        <f t="shared" si="74"/>
        <v>0</v>
      </c>
      <c r="AK89" s="36">
        <f t="shared" si="74"/>
        <v>0</v>
      </c>
      <c r="AL89" s="36">
        <f t="shared" si="74"/>
        <v>0</v>
      </c>
      <c r="AM89" s="36">
        <f t="shared" si="74"/>
        <v>0</v>
      </c>
      <c r="AN89" s="36">
        <f t="shared" si="74"/>
        <v>0</v>
      </c>
      <c r="AO89" s="36">
        <f t="shared" si="74"/>
        <v>0</v>
      </c>
      <c r="AP89" s="36">
        <f t="shared" si="74"/>
        <v>0</v>
      </c>
      <c r="AQ89" s="36">
        <f t="shared" si="74"/>
        <v>0</v>
      </c>
      <c r="AR89" s="36">
        <f t="shared" si="75"/>
        <v>0</v>
      </c>
      <c r="AS89" s="36">
        <f t="shared" si="75"/>
        <v>0</v>
      </c>
      <c r="AT89" s="36">
        <f t="shared" si="75"/>
        <v>0</v>
      </c>
      <c r="AU89" s="36">
        <f t="shared" si="75"/>
        <v>0</v>
      </c>
      <c r="AV89" s="36">
        <f t="shared" si="75"/>
        <v>0</v>
      </c>
      <c r="AW89" s="36">
        <f t="shared" si="75"/>
        <v>0</v>
      </c>
      <c r="AX89" s="36">
        <f t="shared" si="75"/>
        <v>0</v>
      </c>
      <c r="AY89" s="36">
        <f t="shared" si="75"/>
        <v>0</v>
      </c>
      <c r="BA89" s="36">
        <f t="shared" si="76"/>
        <v>0</v>
      </c>
      <c r="BB89" s="36">
        <f t="shared" si="76"/>
        <v>0</v>
      </c>
      <c r="BC89" s="36">
        <f t="shared" si="76"/>
        <v>0</v>
      </c>
      <c r="BD89" s="36">
        <f t="shared" si="76"/>
        <v>0</v>
      </c>
      <c r="BE89" s="36">
        <f t="shared" si="76"/>
        <v>0</v>
      </c>
      <c r="BF89" s="36">
        <f t="shared" si="76"/>
        <v>0</v>
      </c>
      <c r="BH89" s="63">
        <f t="shared" si="40"/>
        <v>0</v>
      </c>
      <c r="BI89" s="59"/>
    </row>
    <row r="90" ht="15" spans="1:61">
      <c r="A90" s="43" t="s">
        <v>12645</v>
      </c>
      <c r="B90" s="34">
        <f t="shared" si="56"/>
        <v>0</v>
      </c>
      <c r="C90" s="41" t="s">
        <v>12646</v>
      </c>
      <c r="D90" s="105">
        <f t="shared" si="57"/>
        <v>0</v>
      </c>
      <c r="E90" s="36">
        <f t="shared" si="58"/>
        <v>0</v>
      </c>
      <c r="F90" s="9">
        <f t="shared" si="59"/>
        <v>0</v>
      </c>
      <c r="G90" s="115">
        <f t="shared" si="60"/>
        <v>0</v>
      </c>
      <c r="H90" s="107">
        <f t="shared" si="35"/>
        <v>0</v>
      </c>
      <c r="I90" s="107">
        <f t="shared" si="36"/>
        <v>0</v>
      </c>
      <c r="J90" s="107">
        <f t="shared" si="37"/>
        <v>0</v>
      </c>
      <c r="K90" s="42">
        <v>0</v>
      </c>
      <c r="L90" s="36">
        <f t="shared" si="71"/>
        <v>0</v>
      </c>
      <c r="M90" s="36">
        <f t="shared" si="71"/>
        <v>0</v>
      </c>
      <c r="N90" s="107">
        <f t="shared" si="38"/>
        <v>0</v>
      </c>
      <c r="O90" s="36">
        <f t="shared" si="72"/>
        <v>0</v>
      </c>
      <c r="P90" s="36">
        <f t="shared" si="72"/>
        <v>0</v>
      </c>
      <c r="Q90" s="36">
        <f t="shared" si="72"/>
        <v>0</v>
      </c>
      <c r="R90" s="105">
        <f t="shared" si="61"/>
        <v>0</v>
      </c>
      <c r="S90" s="36">
        <f t="shared" si="65"/>
        <v>0</v>
      </c>
      <c r="T90" s="31">
        <f t="shared" si="62"/>
        <v>0</v>
      </c>
      <c r="U90" s="31">
        <f t="shared" si="63"/>
        <v>0</v>
      </c>
      <c r="V90" s="51">
        <v>0</v>
      </c>
      <c r="W90" s="51">
        <v>0</v>
      </c>
      <c r="X90" s="51">
        <v>0</v>
      </c>
      <c r="Y90" s="50">
        <f t="shared" si="39"/>
        <v>0</v>
      </c>
      <c r="Z90" s="36">
        <f t="shared" si="64"/>
        <v>0</v>
      </c>
      <c r="AA90" s="36">
        <f t="shared" si="66"/>
        <v>0</v>
      </c>
      <c r="AB90" s="42">
        <v>0</v>
      </c>
      <c r="AC90" s="36">
        <f t="shared" si="67"/>
        <v>0</v>
      </c>
      <c r="AD90" s="36">
        <f t="shared" si="73"/>
        <v>0</v>
      </c>
      <c r="AE90" s="36">
        <f t="shared" si="73"/>
        <v>0</v>
      </c>
      <c r="AF90" s="36">
        <f t="shared" si="73"/>
        <v>0</v>
      </c>
      <c r="AH90" s="36">
        <f t="shared" si="74"/>
        <v>0</v>
      </c>
      <c r="AI90" s="36">
        <f t="shared" si="74"/>
        <v>0</v>
      </c>
      <c r="AJ90" s="36">
        <f t="shared" si="74"/>
        <v>0</v>
      </c>
      <c r="AK90" s="36">
        <f t="shared" si="74"/>
        <v>0</v>
      </c>
      <c r="AL90" s="36">
        <f t="shared" si="74"/>
        <v>0</v>
      </c>
      <c r="AM90" s="36">
        <f t="shared" si="74"/>
        <v>0</v>
      </c>
      <c r="AN90" s="36">
        <f t="shared" si="74"/>
        <v>0</v>
      </c>
      <c r="AO90" s="36">
        <f t="shared" si="74"/>
        <v>0</v>
      </c>
      <c r="AP90" s="36">
        <f t="shared" si="74"/>
        <v>0</v>
      </c>
      <c r="AQ90" s="36">
        <f t="shared" si="74"/>
        <v>0</v>
      </c>
      <c r="AR90" s="36">
        <f t="shared" si="75"/>
        <v>0</v>
      </c>
      <c r="AS90" s="36">
        <f t="shared" si="75"/>
        <v>0</v>
      </c>
      <c r="AT90" s="36">
        <f t="shared" si="75"/>
        <v>0</v>
      </c>
      <c r="AU90" s="36">
        <f t="shared" si="75"/>
        <v>0</v>
      </c>
      <c r="AV90" s="36">
        <f t="shared" si="75"/>
        <v>0</v>
      </c>
      <c r="AW90" s="36">
        <f t="shared" si="75"/>
        <v>0</v>
      </c>
      <c r="AX90" s="36">
        <f t="shared" si="75"/>
        <v>0</v>
      </c>
      <c r="AY90" s="36">
        <f t="shared" si="75"/>
        <v>0</v>
      </c>
      <c r="BA90" s="36">
        <f t="shared" si="76"/>
        <v>0</v>
      </c>
      <c r="BB90" s="36">
        <f t="shared" si="76"/>
        <v>0</v>
      </c>
      <c r="BC90" s="36">
        <f t="shared" si="76"/>
        <v>0</v>
      </c>
      <c r="BD90" s="36">
        <f t="shared" si="76"/>
        <v>0</v>
      </c>
      <c r="BE90" s="36">
        <f t="shared" si="76"/>
        <v>0</v>
      </c>
      <c r="BF90" s="36">
        <f t="shared" si="76"/>
        <v>0</v>
      </c>
      <c r="BH90" s="63">
        <f t="shared" si="40"/>
        <v>0</v>
      </c>
      <c r="BI90" s="14"/>
    </row>
    <row r="91" ht="15" spans="1:61">
      <c r="A91" s="43" t="s">
        <v>12647</v>
      </c>
      <c r="B91" s="34">
        <f t="shared" si="56"/>
        <v>0</v>
      </c>
      <c r="C91" s="41" t="s">
        <v>12648</v>
      </c>
      <c r="D91" s="105">
        <f t="shared" si="57"/>
        <v>0</v>
      </c>
      <c r="E91" s="36">
        <f t="shared" si="58"/>
        <v>0</v>
      </c>
      <c r="F91" s="9">
        <f t="shared" si="59"/>
        <v>0</v>
      </c>
      <c r="G91" s="115">
        <f t="shared" si="60"/>
        <v>0</v>
      </c>
      <c r="H91" s="107">
        <f t="shared" si="35"/>
        <v>0</v>
      </c>
      <c r="I91" s="107">
        <f t="shared" si="36"/>
        <v>0</v>
      </c>
      <c r="J91" s="107">
        <f t="shared" si="37"/>
        <v>0</v>
      </c>
      <c r="K91" s="42">
        <v>0</v>
      </c>
      <c r="L91" s="36">
        <f t="shared" si="71"/>
        <v>0</v>
      </c>
      <c r="M91" s="36">
        <f t="shared" si="71"/>
        <v>0</v>
      </c>
      <c r="N91" s="107">
        <f t="shared" si="38"/>
        <v>0</v>
      </c>
      <c r="O91" s="36">
        <f t="shared" si="72"/>
        <v>0</v>
      </c>
      <c r="P91" s="36">
        <f t="shared" si="72"/>
        <v>0</v>
      </c>
      <c r="Q91" s="36">
        <f t="shared" si="72"/>
        <v>0</v>
      </c>
      <c r="R91" s="105">
        <f t="shared" si="61"/>
        <v>0</v>
      </c>
      <c r="S91" s="36">
        <f t="shared" si="65"/>
        <v>0</v>
      </c>
      <c r="T91" s="31">
        <f t="shared" si="62"/>
        <v>0</v>
      </c>
      <c r="U91" s="31">
        <f t="shared" si="63"/>
        <v>0</v>
      </c>
      <c r="V91" s="51">
        <v>0</v>
      </c>
      <c r="W91" s="51">
        <v>0</v>
      </c>
      <c r="X91" s="51">
        <v>0</v>
      </c>
      <c r="Y91" s="50">
        <f t="shared" si="39"/>
        <v>0</v>
      </c>
      <c r="Z91" s="36">
        <f t="shared" si="64"/>
        <v>0</v>
      </c>
      <c r="AA91" s="36">
        <f t="shared" si="66"/>
        <v>0</v>
      </c>
      <c r="AB91" s="42">
        <v>0</v>
      </c>
      <c r="AC91" s="36">
        <f t="shared" si="67"/>
        <v>0</v>
      </c>
      <c r="AD91" s="36">
        <f t="shared" si="73"/>
        <v>0</v>
      </c>
      <c r="AE91" s="36">
        <f t="shared" si="73"/>
        <v>0</v>
      </c>
      <c r="AF91" s="36">
        <f t="shared" si="73"/>
        <v>0</v>
      </c>
      <c r="AH91" s="36">
        <f t="shared" si="74"/>
        <v>0</v>
      </c>
      <c r="AI91" s="36">
        <f t="shared" si="74"/>
        <v>0</v>
      </c>
      <c r="AJ91" s="36">
        <f t="shared" si="74"/>
        <v>0</v>
      </c>
      <c r="AK91" s="36">
        <f t="shared" si="74"/>
        <v>0</v>
      </c>
      <c r="AL91" s="36">
        <f t="shared" si="74"/>
        <v>0</v>
      </c>
      <c r="AM91" s="36">
        <f t="shared" si="74"/>
        <v>0</v>
      </c>
      <c r="AN91" s="36">
        <f t="shared" si="74"/>
        <v>0</v>
      </c>
      <c r="AO91" s="36">
        <f t="shared" si="74"/>
        <v>0</v>
      </c>
      <c r="AP91" s="36">
        <f t="shared" si="74"/>
        <v>0</v>
      </c>
      <c r="AQ91" s="36">
        <f t="shared" si="74"/>
        <v>0</v>
      </c>
      <c r="AR91" s="36">
        <f t="shared" si="75"/>
        <v>0</v>
      </c>
      <c r="AS91" s="36">
        <f t="shared" si="75"/>
        <v>0</v>
      </c>
      <c r="AT91" s="36">
        <f t="shared" si="75"/>
        <v>0</v>
      </c>
      <c r="AU91" s="36">
        <f t="shared" si="75"/>
        <v>0</v>
      </c>
      <c r="AV91" s="36">
        <f t="shared" si="75"/>
        <v>0</v>
      </c>
      <c r="AW91" s="36">
        <f t="shared" si="75"/>
        <v>0</v>
      </c>
      <c r="AX91" s="36">
        <f t="shared" si="75"/>
        <v>0</v>
      </c>
      <c r="AY91" s="36">
        <f t="shared" si="75"/>
        <v>0</v>
      </c>
      <c r="BA91" s="36">
        <f t="shared" si="76"/>
        <v>0</v>
      </c>
      <c r="BB91" s="36">
        <f t="shared" si="76"/>
        <v>0</v>
      </c>
      <c r="BC91" s="36">
        <f t="shared" si="76"/>
        <v>0</v>
      </c>
      <c r="BD91" s="36">
        <f t="shared" si="76"/>
        <v>0</v>
      </c>
      <c r="BE91" s="36">
        <f t="shared" si="76"/>
        <v>0</v>
      </c>
      <c r="BF91" s="36">
        <f t="shared" si="76"/>
        <v>0</v>
      </c>
      <c r="BH91" s="63">
        <f t="shared" si="40"/>
        <v>0</v>
      </c>
      <c r="BI91" s="14"/>
    </row>
    <row r="92" ht="15" spans="1:61">
      <c r="A92" s="43" t="s">
        <v>12649</v>
      </c>
      <c r="B92" s="34">
        <f t="shared" si="56"/>
        <v>0</v>
      </c>
      <c r="C92" s="41" t="s">
        <v>12650</v>
      </c>
      <c r="D92" s="105">
        <f t="shared" si="57"/>
        <v>0</v>
      </c>
      <c r="E92" s="36">
        <f t="shared" si="58"/>
        <v>0</v>
      </c>
      <c r="F92" s="9">
        <f t="shared" si="59"/>
        <v>0</v>
      </c>
      <c r="G92" s="115">
        <f t="shared" si="60"/>
        <v>0</v>
      </c>
      <c r="H92" s="107">
        <f t="shared" si="35"/>
        <v>0</v>
      </c>
      <c r="I92" s="107">
        <f t="shared" si="36"/>
        <v>0</v>
      </c>
      <c r="J92" s="107">
        <f t="shared" si="37"/>
        <v>0</v>
      </c>
      <c r="K92" s="42">
        <v>0</v>
      </c>
      <c r="L92" s="36">
        <f t="shared" si="71"/>
        <v>0</v>
      </c>
      <c r="M92" s="36">
        <f t="shared" si="71"/>
        <v>0</v>
      </c>
      <c r="N92" s="107">
        <f t="shared" si="38"/>
        <v>0</v>
      </c>
      <c r="O92" s="36">
        <f t="shared" si="72"/>
        <v>0</v>
      </c>
      <c r="P92" s="36">
        <f t="shared" si="72"/>
        <v>0</v>
      </c>
      <c r="Q92" s="36">
        <f t="shared" si="72"/>
        <v>0</v>
      </c>
      <c r="R92" s="105">
        <f t="shared" si="61"/>
        <v>0</v>
      </c>
      <c r="S92" s="36">
        <f t="shared" si="65"/>
        <v>0</v>
      </c>
      <c r="T92" s="31">
        <f t="shared" si="62"/>
        <v>0</v>
      </c>
      <c r="U92" s="31">
        <f t="shared" si="63"/>
        <v>0</v>
      </c>
      <c r="V92" s="51">
        <v>0</v>
      </c>
      <c r="W92" s="51">
        <v>0</v>
      </c>
      <c r="X92" s="51">
        <v>0</v>
      </c>
      <c r="Y92" s="50">
        <f t="shared" si="39"/>
        <v>0</v>
      </c>
      <c r="Z92" s="36">
        <f t="shared" si="64"/>
        <v>0</v>
      </c>
      <c r="AA92" s="36">
        <f t="shared" si="66"/>
        <v>0</v>
      </c>
      <c r="AB92" s="42">
        <v>0</v>
      </c>
      <c r="AC92" s="36">
        <f t="shared" si="67"/>
        <v>0</v>
      </c>
      <c r="AD92" s="36">
        <f t="shared" si="73"/>
        <v>0</v>
      </c>
      <c r="AE92" s="36">
        <f t="shared" si="73"/>
        <v>0</v>
      </c>
      <c r="AF92" s="36">
        <f t="shared" si="73"/>
        <v>0</v>
      </c>
      <c r="AH92" s="36">
        <f t="shared" si="74"/>
        <v>0</v>
      </c>
      <c r="AI92" s="36">
        <f t="shared" si="74"/>
        <v>0</v>
      </c>
      <c r="AJ92" s="36">
        <f t="shared" si="74"/>
        <v>0</v>
      </c>
      <c r="AK92" s="36">
        <f t="shared" si="74"/>
        <v>0</v>
      </c>
      <c r="AL92" s="36">
        <f t="shared" si="74"/>
        <v>0</v>
      </c>
      <c r="AM92" s="36">
        <f t="shared" si="74"/>
        <v>0</v>
      </c>
      <c r="AN92" s="36">
        <f t="shared" si="74"/>
        <v>0</v>
      </c>
      <c r="AO92" s="36">
        <f t="shared" si="74"/>
        <v>0</v>
      </c>
      <c r="AP92" s="36">
        <f t="shared" si="74"/>
        <v>0</v>
      </c>
      <c r="AQ92" s="36">
        <f t="shared" si="74"/>
        <v>0</v>
      </c>
      <c r="AR92" s="36">
        <f t="shared" si="75"/>
        <v>0</v>
      </c>
      <c r="AS92" s="36">
        <f t="shared" si="75"/>
        <v>0</v>
      </c>
      <c r="AT92" s="36">
        <f t="shared" si="75"/>
        <v>0</v>
      </c>
      <c r="AU92" s="36">
        <f t="shared" si="75"/>
        <v>0</v>
      </c>
      <c r="AV92" s="36">
        <f t="shared" si="75"/>
        <v>0</v>
      </c>
      <c r="AW92" s="36">
        <f t="shared" si="75"/>
        <v>0</v>
      </c>
      <c r="AX92" s="36">
        <f t="shared" si="75"/>
        <v>0</v>
      </c>
      <c r="AY92" s="36">
        <f t="shared" si="75"/>
        <v>0</v>
      </c>
      <c r="BA92" s="36">
        <f t="shared" si="76"/>
        <v>0</v>
      </c>
      <c r="BB92" s="36">
        <f t="shared" si="76"/>
        <v>0</v>
      </c>
      <c r="BC92" s="36">
        <f t="shared" si="76"/>
        <v>0</v>
      </c>
      <c r="BD92" s="36">
        <f t="shared" si="76"/>
        <v>0</v>
      </c>
      <c r="BE92" s="36">
        <f t="shared" si="76"/>
        <v>0</v>
      </c>
      <c r="BF92" s="36">
        <f t="shared" si="76"/>
        <v>0</v>
      </c>
      <c r="BH92" s="63">
        <f t="shared" si="40"/>
        <v>0</v>
      </c>
      <c r="BI92" s="59"/>
    </row>
    <row r="93" ht="15" spans="1:61">
      <c r="A93" s="43" t="s">
        <v>12651</v>
      </c>
      <c r="B93" s="34">
        <f t="shared" si="56"/>
        <v>0</v>
      </c>
      <c r="C93" s="41" t="s">
        <v>12652</v>
      </c>
      <c r="D93" s="105">
        <f t="shared" si="57"/>
        <v>0</v>
      </c>
      <c r="E93" s="36">
        <f t="shared" si="58"/>
        <v>0</v>
      </c>
      <c r="F93" s="9">
        <f t="shared" si="59"/>
        <v>0</v>
      </c>
      <c r="G93" s="115">
        <f t="shared" si="60"/>
        <v>0</v>
      </c>
      <c r="H93" s="107">
        <f t="shared" si="35"/>
        <v>0</v>
      </c>
      <c r="I93" s="107">
        <f t="shared" si="36"/>
        <v>0</v>
      </c>
      <c r="J93" s="107">
        <f t="shared" si="37"/>
        <v>0</v>
      </c>
      <c r="K93" s="42">
        <v>0</v>
      </c>
      <c r="L93" s="36">
        <f t="shared" si="71"/>
        <v>0</v>
      </c>
      <c r="M93" s="36">
        <f t="shared" si="71"/>
        <v>0</v>
      </c>
      <c r="N93" s="107">
        <f t="shared" si="38"/>
        <v>0</v>
      </c>
      <c r="O93" s="36">
        <f t="shared" si="72"/>
        <v>0</v>
      </c>
      <c r="P93" s="36">
        <f t="shared" si="72"/>
        <v>0</v>
      </c>
      <c r="Q93" s="36">
        <f t="shared" si="72"/>
        <v>0</v>
      </c>
      <c r="R93" s="105">
        <f t="shared" si="61"/>
        <v>0</v>
      </c>
      <c r="S93" s="36">
        <f t="shared" si="65"/>
        <v>0</v>
      </c>
      <c r="T93" s="31">
        <f t="shared" si="62"/>
        <v>0</v>
      </c>
      <c r="U93" s="31">
        <f t="shared" si="63"/>
        <v>0</v>
      </c>
      <c r="V93" s="51">
        <v>0</v>
      </c>
      <c r="W93" s="51">
        <v>0</v>
      </c>
      <c r="X93" s="51">
        <v>0</v>
      </c>
      <c r="Y93" s="50">
        <f t="shared" si="39"/>
        <v>0</v>
      </c>
      <c r="Z93" s="36">
        <f t="shared" si="64"/>
        <v>0</v>
      </c>
      <c r="AA93" s="36">
        <f t="shared" si="66"/>
        <v>0</v>
      </c>
      <c r="AB93" s="42">
        <v>0</v>
      </c>
      <c r="AC93" s="36">
        <f t="shared" si="67"/>
        <v>0</v>
      </c>
      <c r="AD93" s="36">
        <f t="shared" si="73"/>
        <v>0</v>
      </c>
      <c r="AE93" s="36">
        <f t="shared" si="73"/>
        <v>0</v>
      </c>
      <c r="AF93" s="36">
        <f t="shared" si="73"/>
        <v>0</v>
      </c>
      <c r="AH93" s="36">
        <f t="shared" si="74"/>
        <v>0</v>
      </c>
      <c r="AI93" s="36">
        <f t="shared" si="74"/>
        <v>0</v>
      </c>
      <c r="AJ93" s="36">
        <f t="shared" si="74"/>
        <v>0</v>
      </c>
      <c r="AK93" s="36">
        <f t="shared" si="74"/>
        <v>0</v>
      </c>
      <c r="AL93" s="36">
        <f t="shared" si="74"/>
        <v>0</v>
      </c>
      <c r="AM93" s="36">
        <f t="shared" si="74"/>
        <v>0</v>
      </c>
      <c r="AN93" s="36">
        <f t="shared" si="74"/>
        <v>0</v>
      </c>
      <c r="AO93" s="36">
        <f t="shared" si="74"/>
        <v>0</v>
      </c>
      <c r="AP93" s="36">
        <f t="shared" si="74"/>
        <v>0</v>
      </c>
      <c r="AQ93" s="36">
        <f t="shared" si="74"/>
        <v>0</v>
      </c>
      <c r="AR93" s="36">
        <f t="shared" si="75"/>
        <v>0</v>
      </c>
      <c r="AS93" s="36">
        <f t="shared" si="75"/>
        <v>0</v>
      </c>
      <c r="AT93" s="36">
        <f t="shared" si="75"/>
        <v>0</v>
      </c>
      <c r="AU93" s="36">
        <f t="shared" si="75"/>
        <v>0</v>
      </c>
      <c r="AV93" s="36">
        <f t="shared" si="75"/>
        <v>0</v>
      </c>
      <c r="AW93" s="36">
        <f t="shared" si="75"/>
        <v>0</v>
      </c>
      <c r="AX93" s="36">
        <f t="shared" si="75"/>
        <v>0</v>
      </c>
      <c r="AY93" s="36">
        <f t="shared" si="75"/>
        <v>0</v>
      </c>
      <c r="BA93" s="36">
        <f t="shared" si="76"/>
        <v>0</v>
      </c>
      <c r="BB93" s="36">
        <f t="shared" si="76"/>
        <v>0</v>
      </c>
      <c r="BC93" s="36">
        <f t="shared" si="76"/>
        <v>0</v>
      </c>
      <c r="BD93" s="36">
        <f t="shared" si="76"/>
        <v>0</v>
      </c>
      <c r="BE93" s="36">
        <f t="shared" si="76"/>
        <v>0</v>
      </c>
      <c r="BF93" s="36">
        <f t="shared" si="76"/>
        <v>0</v>
      </c>
      <c r="BH93" s="63">
        <f t="shared" si="40"/>
        <v>0</v>
      </c>
      <c r="BI93" s="59"/>
    </row>
    <row r="94" ht="15" spans="1:61">
      <c r="A94" s="43" t="s">
        <v>12653</v>
      </c>
      <c r="B94" s="34">
        <f t="shared" si="56"/>
        <v>0</v>
      </c>
      <c r="C94" s="41" t="s">
        <v>12654</v>
      </c>
      <c r="D94" s="105">
        <f t="shared" si="57"/>
        <v>0</v>
      </c>
      <c r="E94" s="36">
        <f t="shared" si="58"/>
        <v>0</v>
      </c>
      <c r="F94" s="9">
        <f t="shared" si="59"/>
        <v>0</v>
      </c>
      <c r="G94" s="115">
        <f t="shared" si="60"/>
        <v>0</v>
      </c>
      <c r="H94" s="107">
        <f t="shared" si="35"/>
        <v>0</v>
      </c>
      <c r="I94" s="107">
        <f t="shared" si="36"/>
        <v>0</v>
      </c>
      <c r="J94" s="107">
        <f t="shared" si="37"/>
        <v>0</v>
      </c>
      <c r="K94" s="42">
        <v>0</v>
      </c>
      <c r="L94" s="36">
        <f t="shared" si="71"/>
        <v>0</v>
      </c>
      <c r="M94" s="36">
        <f t="shared" si="71"/>
        <v>0</v>
      </c>
      <c r="N94" s="107">
        <f t="shared" si="38"/>
        <v>0</v>
      </c>
      <c r="O94" s="36">
        <f t="shared" si="72"/>
        <v>0</v>
      </c>
      <c r="P94" s="36">
        <f t="shared" si="72"/>
        <v>0</v>
      </c>
      <c r="Q94" s="36">
        <f t="shared" si="72"/>
        <v>0</v>
      </c>
      <c r="R94" s="105">
        <f t="shared" si="61"/>
        <v>0</v>
      </c>
      <c r="S94" s="36">
        <f t="shared" si="65"/>
        <v>0</v>
      </c>
      <c r="T94" s="31">
        <f t="shared" si="62"/>
        <v>0</v>
      </c>
      <c r="U94" s="31">
        <f t="shared" si="63"/>
        <v>0</v>
      </c>
      <c r="V94" s="51">
        <v>0</v>
      </c>
      <c r="W94" s="51">
        <v>0</v>
      </c>
      <c r="X94" s="51">
        <v>0</v>
      </c>
      <c r="Y94" s="50">
        <f t="shared" si="39"/>
        <v>0</v>
      </c>
      <c r="Z94" s="36">
        <f t="shared" si="64"/>
        <v>0</v>
      </c>
      <c r="AA94" s="36">
        <f t="shared" si="66"/>
        <v>0</v>
      </c>
      <c r="AB94" s="42">
        <v>0</v>
      </c>
      <c r="AC94" s="36">
        <f t="shared" si="67"/>
        <v>0</v>
      </c>
      <c r="AD94" s="36">
        <f t="shared" si="73"/>
        <v>0</v>
      </c>
      <c r="AE94" s="36">
        <f t="shared" si="73"/>
        <v>0</v>
      </c>
      <c r="AF94" s="36">
        <f t="shared" si="73"/>
        <v>0</v>
      </c>
      <c r="AH94" s="36">
        <f t="shared" si="74"/>
        <v>0</v>
      </c>
      <c r="AI94" s="36">
        <f t="shared" si="74"/>
        <v>0</v>
      </c>
      <c r="AJ94" s="36">
        <f t="shared" si="74"/>
        <v>0</v>
      </c>
      <c r="AK94" s="36">
        <f t="shared" si="74"/>
        <v>0</v>
      </c>
      <c r="AL94" s="36">
        <f t="shared" si="74"/>
        <v>0</v>
      </c>
      <c r="AM94" s="36">
        <f t="shared" si="74"/>
        <v>0</v>
      </c>
      <c r="AN94" s="36">
        <f t="shared" si="74"/>
        <v>0</v>
      </c>
      <c r="AO94" s="36">
        <f t="shared" si="74"/>
        <v>0</v>
      </c>
      <c r="AP94" s="36">
        <f t="shared" si="74"/>
        <v>0</v>
      </c>
      <c r="AQ94" s="36">
        <f t="shared" si="74"/>
        <v>0</v>
      </c>
      <c r="AR94" s="36">
        <f t="shared" si="75"/>
        <v>0</v>
      </c>
      <c r="AS94" s="36">
        <f t="shared" si="75"/>
        <v>0</v>
      </c>
      <c r="AT94" s="36">
        <f t="shared" si="75"/>
        <v>0</v>
      </c>
      <c r="AU94" s="36">
        <f t="shared" si="75"/>
        <v>0</v>
      </c>
      <c r="AV94" s="36">
        <f t="shared" si="75"/>
        <v>0</v>
      </c>
      <c r="AW94" s="36">
        <f t="shared" si="75"/>
        <v>0</v>
      </c>
      <c r="AX94" s="36">
        <f t="shared" si="75"/>
        <v>0</v>
      </c>
      <c r="AY94" s="36">
        <f t="shared" si="75"/>
        <v>0</v>
      </c>
      <c r="BA94" s="36">
        <f t="shared" si="76"/>
        <v>0</v>
      </c>
      <c r="BB94" s="36">
        <f t="shared" si="76"/>
        <v>0</v>
      </c>
      <c r="BC94" s="36">
        <f t="shared" si="76"/>
        <v>0</v>
      </c>
      <c r="BD94" s="36">
        <f t="shared" si="76"/>
        <v>0</v>
      </c>
      <c r="BE94" s="36">
        <f t="shared" si="76"/>
        <v>0</v>
      </c>
      <c r="BF94" s="36">
        <f t="shared" si="76"/>
        <v>0</v>
      </c>
      <c r="BH94" s="63">
        <f t="shared" si="40"/>
        <v>0</v>
      </c>
      <c r="BI94" s="14"/>
    </row>
    <row r="95" ht="15" spans="1:61">
      <c r="A95" s="43" t="s">
        <v>12655</v>
      </c>
      <c r="B95" s="34">
        <f t="shared" si="56"/>
        <v>0</v>
      </c>
      <c r="C95" s="41" t="s">
        <v>12656</v>
      </c>
      <c r="D95" s="105">
        <f t="shared" si="57"/>
        <v>0</v>
      </c>
      <c r="E95" s="36">
        <f t="shared" si="58"/>
        <v>0</v>
      </c>
      <c r="F95" s="9">
        <f t="shared" si="59"/>
        <v>0</v>
      </c>
      <c r="G95" s="115">
        <f t="shared" si="60"/>
        <v>0</v>
      </c>
      <c r="H95" s="107">
        <f t="shared" si="35"/>
        <v>0</v>
      </c>
      <c r="I95" s="107">
        <f t="shared" si="36"/>
        <v>0</v>
      </c>
      <c r="J95" s="107">
        <f t="shared" si="37"/>
        <v>0</v>
      </c>
      <c r="K95" s="39">
        <v>0</v>
      </c>
      <c r="L95" s="36">
        <f t="shared" si="71"/>
        <v>0</v>
      </c>
      <c r="M95" s="36">
        <f t="shared" si="71"/>
        <v>0</v>
      </c>
      <c r="N95" s="107">
        <f t="shared" si="38"/>
        <v>0</v>
      </c>
      <c r="O95" s="36">
        <f t="shared" si="72"/>
        <v>0</v>
      </c>
      <c r="P95" s="36">
        <f t="shared" si="72"/>
        <v>0</v>
      </c>
      <c r="Q95" s="36">
        <f t="shared" si="72"/>
        <v>0</v>
      </c>
      <c r="R95" s="105">
        <f t="shared" si="61"/>
        <v>0</v>
      </c>
      <c r="S95" s="36">
        <f t="shared" si="65"/>
        <v>0</v>
      </c>
      <c r="T95" s="31">
        <f t="shared" si="62"/>
        <v>0</v>
      </c>
      <c r="U95" s="31">
        <f t="shared" si="63"/>
        <v>0</v>
      </c>
      <c r="V95" s="51">
        <v>0</v>
      </c>
      <c r="W95" s="51">
        <v>0</v>
      </c>
      <c r="X95" s="51">
        <v>0</v>
      </c>
      <c r="Y95" s="50">
        <f t="shared" si="39"/>
        <v>0</v>
      </c>
      <c r="Z95" s="36">
        <f t="shared" si="64"/>
        <v>0</v>
      </c>
      <c r="AA95" s="36">
        <f t="shared" si="66"/>
        <v>0</v>
      </c>
      <c r="AB95" s="42">
        <v>0</v>
      </c>
      <c r="AC95" s="36">
        <f t="shared" si="67"/>
        <v>0</v>
      </c>
      <c r="AD95" s="36">
        <f t="shared" si="73"/>
        <v>0</v>
      </c>
      <c r="AE95" s="36">
        <f t="shared" si="73"/>
        <v>0</v>
      </c>
      <c r="AF95" s="36">
        <f t="shared" si="73"/>
        <v>0</v>
      </c>
      <c r="AH95" s="36">
        <f t="shared" si="74"/>
        <v>0</v>
      </c>
      <c r="AI95" s="36">
        <f t="shared" si="74"/>
        <v>0</v>
      </c>
      <c r="AJ95" s="36">
        <f t="shared" si="74"/>
        <v>0</v>
      </c>
      <c r="AK95" s="36">
        <f t="shared" si="74"/>
        <v>0</v>
      </c>
      <c r="AL95" s="36">
        <f t="shared" si="74"/>
        <v>0</v>
      </c>
      <c r="AM95" s="36">
        <f t="shared" si="74"/>
        <v>0</v>
      </c>
      <c r="AN95" s="36">
        <f t="shared" si="74"/>
        <v>0</v>
      </c>
      <c r="AO95" s="36">
        <f t="shared" si="74"/>
        <v>0</v>
      </c>
      <c r="AP95" s="36">
        <f t="shared" si="74"/>
        <v>0</v>
      </c>
      <c r="AQ95" s="36">
        <f t="shared" si="74"/>
        <v>0</v>
      </c>
      <c r="AR95" s="36">
        <f t="shared" si="75"/>
        <v>0</v>
      </c>
      <c r="AS95" s="36">
        <f t="shared" si="75"/>
        <v>0</v>
      </c>
      <c r="AT95" s="36">
        <f t="shared" si="75"/>
        <v>0</v>
      </c>
      <c r="AU95" s="36">
        <f t="shared" si="75"/>
        <v>0</v>
      </c>
      <c r="AV95" s="36">
        <f t="shared" si="75"/>
        <v>0</v>
      </c>
      <c r="AW95" s="36">
        <f t="shared" si="75"/>
        <v>0</v>
      </c>
      <c r="AX95" s="36">
        <f t="shared" si="75"/>
        <v>0</v>
      </c>
      <c r="AY95" s="36">
        <f t="shared" si="75"/>
        <v>0</v>
      </c>
      <c r="BA95" s="36">
        <f t="shared" si="76"/>
        <v>0</v>
      </c>
      <c r="BB95" s="36">
        <f t="shared" si="76"/>
        <v>0</v>
      </c>
      <c r="BC95" s="36">
        <f t="shared" si="76"/>
        <v>0</v>
      </c>
      <c r="BD95" s="36">
        <f t="shared" si="76"/>
        <v>0</v>
      </c>
      <c r="BE95" s="36">
        <f t="shared" si="76"/>
        <v>0</v>
      </c>
      <c r="BF95" s="36">
        <f t="shared" si="76"/>
        <v>0</v>
      </c>
      <c r="BH95" s="63">
        <f t="shared" si="40"/>
        <v>0</v>
      </c>
      <c r="BI95" s="14"/>
    </row>
    <row r="96" ht="15" spans="1:61">
      <c r="A96" s="43" t="s">
        <v>12657</v>
      </c>
      <c r="B96" s="34">
        <f t="shared" si="56"/>
        <v>0</v>
      </c>
      <c r="C96" s="41" t="s">
        <v>12658</v>
      </c>
      <c r="D96" s="105">
        <f t="shared" si="57"/>
        <v>0</v>
      </c>
      <c r="E96" s="36">
        <f t="shared" si="58"/>
        <v>0</v>
      </c>
      <c r="F96" s="9">
        <f t="shared" si="59"/>
        <v>0</v>
      </c>
      <c r="G96" s="115">
        <f t="shared" si="60"/>
        <v>0</v>
      </c>
      <c r="H96" s="107">
        <f t="shared" si="35"/>
        <v>0</v>
      </c>
      <c r="I96" s="107">
        <f t="shared" si="36"/>
        <v>0</v>
      </c>
      <c r="J96" s="107">
        <f t="shared" si="37"/>
        <v>0</v>
      </c>
      <c r="K96" s="42">
        <v>0</v>
      </c>
      <c r="L96" s="36">
        <f t="shared" si="71"/>
        <v>0</v>
      </c>
      <c r="M96" s="36">
        <f t="shared" si="71"/>
        <v>0</v>
      </c>
      <c r="N96" s="107">
        <f t="shared" si="38"/>
        <v>0</v>
      </c>
      <c r="O96" s="36">
        <f t="shared" si="72"/>
        <v>0</v>
      </c>
      <c r="P96" s="36">
        <f t="shared" si="72"/>
        <v>0</v>
      </c>
      <c r="Q96" s="36">
        <f t="shared" si="72"/>
        <v>0</v>
      </c>
      <c r="R96" s="105">
        <f t="shared" si="61"/>
        <v>0</v>
      </c>
      <c r="S96" s="36">
        <f t="shared" si="65"/>
        <v>0</v>
      </c>
      <c r="T96" s="31">
        <f t="shared" si="62"/>
        <v>0</v>
      </c>
      <c r="U96" s="31">
        <f t="shared" si="63"/>
        <v>0</v>
      </c>
      <c r="V96" s="51">
        <v>0</v>
      </c>
      <c r="W96" s="51">
        <v>0</v>
      </c>
      <c r="X96" s="51">
        <v>0</v>
      </c>
      <c r="Y96" s="50">
        <f t="shared" si="39"/>
        <v>0</v>
      </c>
      <c r="Z96" s="36">
        <f t="shared" si="64"/>
        <v>0</v>
      </c>
      <c r="AA96" s="36">
        <f t="shared" si="66"/>
        <v>0</v>
      </c>
      <c r="AB96" s="42">
        <v>0</v>
      </c>
      <c r="AC96" s="36">
        <f t="shared" si="67"/>
        <v>0</v>
      </c>
      <c r="AD96" s="36">
        <f t="shared" si="73"/>
        <v>0</v>
      </c>
      <c r="AE96" s="36">
        <f t="shared" si="73"/>
        <v>0</v>
      </c>
      <c r="AF96" s="36">
        <f t="shared" si="73"/>
        <v>0</v>
      </c>
      <c r="AH96" s="36">
        <f t="shared" si="74"/>
        <v>0</v>
      </c>
      <c r="AI96" s="36">
        <f t="shared" si="74"/>
        <v>0</v>
      </c>
      <c r="AJ96" s="36">
        <f t="shared" si="74"/>
        <v>0</v>
      </c>
      <c r="AK96" s="36">
        <f t="shared" si="74"/>
        <v>0</v>
      </c>
      <c r="AL96" s="36">
        <f t="shared" si="74"/>
        <v>0</v>
      </c>
      <c r="AM96" s="36">
        <f t="shared" si="74"/>
        <v>0</v>
      </c>
      <c r="AN96" s="36">
        <f t="shared" si="74"/>
        <v>0</v>
      </c>
      <c r="AO96" s="36">
        <f t="shared" si="74"/>
        <v>0</v>
      </c>
      <c r="AP96" s="36">
        <f t="shared" si="74"/>
        <v>0</v>
      </c>
      <c r="AQ96" s="36">
        <f t="shared" si="74"/>
        <v>0</v>
      </c>
      <c r="AR96" s="36">
        <f t="shared" si="75"/>
        <v>0</v>
      </c>
      <c r="AS96" s="36">
        <f t="shared" si="75"/>
        <v>0</v>
      </c>
      <c r="AT96" s="36">
        <f t="shared" si="75"/>
        <v>0</v>
      </c>
      <c r="AU96" s="36">
        <f t="shared" si="75"/>
        <v>0</v>
      </c>
      <c r="AV96" s="36">
        <f t="shared" si="75"/>
        <v>0</v>
      </c>
      <c r="AW96" s="36">
        <f t="shared" si="75"/>
        <v>0</v>
      </c>
      <c r="AX96" s="36">
        <f t="shared" si="75"/>
        <v>0</v>
      </c>
      <c r="AY96" s="36">
        <f t="shared" si="75"/>
        <v>0</v>
      </c>
      <c r="BA96" s="36">
        <f t="shared" si="76"/>
        <v>0</v>
      </c>
      <c r="BB96" s="36">
        <f t="shared" si="76"/>
        <v>0</v>
      </c>
      <c r="BC96" s="36">
        <f t="shared" si="76"/>
        <v>0</v>
      </c>
      <c r="BD96" s="36">
        <f t="shared" si="76"/>
        <v>0</v>
      </c>
      <c r="BE96" s="36">
        <f t="shared" si="76"/>
        <v>0</v>
      </c>
      <c r="BF96" s="36">
        <f t="shared" si="76"/>
        <v>0</v>
      </c>
      <c r="BH96" s="63">
        <f t="shared" si="40"/>
        <v>0</v>
      </c>
      <c r="BI96" s="59"/>
    </row>
    <row r="97" ht="15" spans="1:61">
      <c r="A97" s="43" t="s">
        <v>12659</v>
      </c>
      <c r="B97" s="34">
        <f t="shared" si="56"/>
        <v>0</v>
      </c>
      <c r="C97" s="41" t="s">
        <v>12660</v>
      </c>
      <c r="D97" s="105">
        <f t="shared" si="57"/>
        <v>0</v>
      </c>
      <c r="E97" s="36">
        <f t="shared" si="58"/>
        <v>0</v>
      </c>
      <c r="F97" s="9">
        <f t="shared" si="59"/>
        <v>0</v>
      </c>
      <c r="G97" s="115">
        <f t="shared" si="60"/>
        <v>0</v>
      </c>
      <c r="H97" s="107">
        <f t="shared" si="35"/>
        <v>0</v>
      </c>
      <c r="I97" s="107">
        <f t="shared" si="36"/>
        <v>0</v>
      </c>
      <c r="J97" s="107">
        <f t="shared" si="37"/>
        <v>0</v>
      </c>
      <c r="K97" s="42">
        <v>0</v>
      </c>
      <c r="L97" s="36">
        <f t="shared" si="71"/>
        <v>0</v>
      </c>
      <c r="M97" s="36">
        <f t="shared" si="71"/>
        <v>0</v>
      </c>
      <c r="N97" s="107">
        <f t="shared" si="38"/>
        <v>0</v>
      </c>
      <c r="O97" s="36">
        <f t="shared" si="72"/>
        <v>0</v>
      </c>
      <c r="P97" s="36">
        <f t="shared" si="72"/>
        <v>0</v>
      </c>
      <c r="Q97" s="36">
        <f t="shared" si="72"/>
        <v>0</v>
      </c>
      <c r="R97" s="105">
        <f t="shared" si="61"/>
        <v>0</v>
      </c>
      <c r="S97" s="36">
        <f t="shared" si="65"/>
        <v>0</v>
      </c>
      <c r="T97" s="31">
        <f t="shared" si="62"/>
        <v>0</v>
      </c>
      <c r="U97" s="31">
        <f t="shared" si="63"/>
        <v>0</v>
      </c>
      <c r="V97" s="51">
        <v>0</v>
      </c>
      <c r="W97" s="51">
        <v>0</v>
      </c>
      <c r="X97" s="51">
        <v>0</v>
      </c>
      <c r="Y97" s="50">
        <f t="shared" si="39"/>
        <v>0</v>
      </c>
      <c r="Z97" s="36">
        <f t="shared" si="64"/>
        <v>0</v>
      </c>
      <c r="AA97" s="36">
        <f t="shared" si="66"/>
        <v>0</v>
      </c>
      <c r="AB97" s="42">
        <v>0</v>
      </c>
      <c r="AC97" s="36">
        <f t="shared" si="67"/>
        <v>0</v>
      </c>
      <c r="AD97" s="36">
        <f t="shared" si="73"/>
        <v>0</v>
      </c>
      <c r="AE97" s="36">
        <f t="shared" si="73"/>
        <v>0</v>
      </c>
      <c r="AF97" s="36">
        <f t="shared" si="73"/>
        <v>0</v>
      </c>
      <c r="AH97" s="36">
        <f t="shared" si="74"/>
        <v>0</v>
      </c>
      <c r="AI97" s="36">
        <f t="shared" si="74"/>
        <v>0</v>
      </c>
      <c r="AJ97" s="36">
        <f t="shared" si="74"/>
        <v>0</v>
      </c>
      <c r="AK97" s="36">
        <f t="shared" si="74"/>
        <v>0</v>
      </c>
      <c r="AL97" s="36">
        <f t="shared" si="74"/>
        <v>0</v>
      </c>
      <c r="AM97" s="36">
        <f t="shared" si="74"/>
        <v>0</v>
      </c>
      <c r="AN97" s="36">
        <f t="shared" si="74"/>
        <v>0</v>
      </c>
      <c r="AO97" s="36">
        <f t="shared" si="74"/>
        <v>0</v>
      </c>
      <c r="AP97" s="36">
        <f t="shared" si="74"/>
        <v>0</v>
      </c>
      <c r="AQ97" s="36">
        <f t="shared" si="74"/>
        <v>0</v>
      </c>
      <c r="AR97" s="36">
        <f t="shared" si="75"/>
        <v>0</v>
      </c>
      <c r="AS97" s="36">
        <f t="shared" si="75"/>
        <v>0</v>
      </c>
      <c r="AT97" s="36">
        <f t="shared" si="75"/>
        <v>0</v>
      </c>
      <c r="AU97" s="36">
        <f t="shared" si="75"/>
        <v>0</v>
      </c>
      <c r="AV97" s="36">
        <f t="shared" si="75"/>
        <v>0</v>
      </c>
      <c r="AW97" s="36">
        <f t="shared" si="75"/>
        <v>0</v>
      </c>
      <c r="AX97" s="36">
        <f t="shared" si="75"/>
        <v>0</v>
      </c>
      <c r="AY97" s="36">
        <f t="shared" si="75"/>
        <v>0</v>
      </c>
      <c r="BA97" s="36">
        <f t="shared" si="76"/>
        <v>0</v>
      </c>
      <c r="BB97" s="36">
        <f t="shared" si="76"/>
        <v>0</v>
      </c>
      <c r="BC97" s="36">
        <f t="shared" si="76"/>
        <v>0</v>
      </c>
      <c r="BD97" s="36">
        <f t="shared" si="76"/>
        <v>0</v>
      </c>
      <c r="BE97" s="36">
        <f t="shared" si="76"/>
        <v>0</v>
      </c>
      <c r="BF97" s="36">
        <f t="shared" si="76"/>
        <v>0</v>
      </c>
      <c r="BH97" s="63">
        <f t="shared" si="40"/>
        <v>0</v>
      </c>
      <c r="BI97" s="59"/>
    </row>
    <row r="98" ht="15" spans="1:61">
      <c r="A98" s="43" t="s">
        <v>12661</v>
      </c>
      <c r="B98" s="34">
        <f t="shared" si="56"/>
        <v>0</v>
      </c>
      <c r="C98" s="41" t="s">
        <v>12662</v>
      </c>
      <c r="D98" s="105">
        <f t="shared" si="57"/>
        <v>0</v>
      </c>
      <c r="E98" s="36">
        <f t="shared" si="58"/>
        <v>0</v>
      </c>
      <c r="F98" s="9">
        <f t="shared" si="59"/>
        <v>0</v>
      </c>
      <c r="G98" s="115">
        <f t="shared" si="60"/>
        <v>0</v>
      </c>
      <c r="H98" s="107">
        <f t="shared" si="35"/>
        <v>0</v>
      </c>
      <c r="I98" s="107">
        <f t="shared" si="36"/>
        <v>0</v>
      </c>
      <c r="J98" s="107">
        <f t="shared" si="37"/>
        <v>0</v>
      </c>
      <c r="K98" s="42">
        <v>0</v>
      </c>
      <c r="L98" s="36">
        <f t="shared" si="71"/>
        <v>0</v>
      </c>
      <c r="M98" s="36">
        <f t="shared" si="71"/>
        <v>0</v>
      </c>
      <c r="N98" s="107">
        <f t="shared" si="38"/>
        <v>0</v>
      </c>
      <c r="O98" s="36">
        <f t="shared" si="72"/>
        <v>0</v>
      </c>
      <c r="P98" s="36">
        <f t="shared" si="72"/>
        <v>0</v>
      </c>
      <c r="Q98" s="36">
        <f t="shared" si="72"/>
        <v>0</v>
      </c>
      <c r="R98" s="105">
        <f t="shared" si="61"/>
        <v>0</v>
      </c>
      <c r="S98" s="36">
        <f t="shared" si="65"/>
        <v>0</v>
      </c>
      <c r="T98" s="31">
        <f t="shared" si="62"/>
        <v>0</v>
      </c>
      <c r="U98" s="31">
        <f t="shared" si="63"/>
        <v>0</v>
      </c>
      <c r="V98" s="51">
        <v>0</v>
      </c>
      <c r="W98" s="51">
        <v>0</v>
      </c>
      <c r="X98" s="51">
        <v>0</v>
      </c>
      <c r="Y98" s="50">
        <f t="shared" si="39"/>
        <v>0</v>
      </c>
      <c r="Z98" s="36">
        <f t="shared" si="64"/>
        <v>0</v>
      </c>
      <c r="AA98" s="36">
        <f t="shared" si="66"/>
        <v>0</v>
      </c>
      <c r="AB98" s="42">
        <v>0</v>
      </c>
      <c r="AC98" s="36">
        <f t="shared" si="67"/>
        <v>0</v>
      </c>
      <c r="AD98" s="36">
        <f t="shared" si="73"/>
        <v>0</v>
      </c>
      <c r="AE98" s="36">
        <f t="shared" si="73"/>
        <v>0</v>
      </c>
      <c r="AF98" s="36">
        <f t="shared" si="73"/>
        <v>0</v>
      </c>
      <c r="AH98" s="36">
        <f t="shared" ref="AH98:AQ107" si="77">SUMPRODUCT(AH$374:AH$599*(LEFT($A$374:$A$599,LEN($A98))=$A98))</f>
        <v>0</v>
      </c>
      <c r="AI98" s="36">
        <f t="shared" si="77"/>
        <v>0</v>
      </c>
      <c r="AJ98" s="36">
        <f t="shared" si="77"/>
        <v>0</v>
      </c>
      <c r="AK98" s="36">
        <f t="shared" si="77"/>
        <v>0</v>
      </c>
      <c r="AL98" s="36">
        <f t="shared" si="77"/>
        <v>0</v>
      </c>
      <c r="AM98" s="36">
        <f t="shared" si="77"/>
        <v>0</v>
      </c>
      <c r="AN98" s="36">
        <f t="shared" si="77"/>
        <v>0</v>
      </c>
      <c r="AO98" s="36">
        <f t="shared" si="77"/>
        <v>0</v>
      </c>
      <c r="AP98" s="36">
        <f t="shared" si="77"/>
        <v>0</v>
      </c>
      <c r="AQ98" s="36">
        <f t="shared" si="77"/>
        <v>0</v>
      </c>
      <c r="AR98" s="36">
        <f t="shared" ref="AR98:AY107" si="78">SUMPRODUCT(AR$374:AR$599*(LEFT($A$374:$A$599,LEN($A98))=$A98))</f>
        <v>0</v>
      </c>
      <c r="AS98" s="36">
        <f t="shared" si="78"/>
        <v>0</v>
      </c>
      <c r="AT98" s="36">
        <f t="shared" si="78"/>
        <v>0</v>
      </c>
      <c r="AU98" s="36">
        <f t="shared" si="78"/>
        <v>0</v>
      </c>
      <c r="AV98" s="36">
        <f t="shared" si="78"/>
        <v>0</v>
      </c>
      <c r="AW98" s="36">
        <f t="shared" si="78"/>
        <v>0</v>
      </c>
      <c r="AX98" s="36">
        <f t="shared" si="78"/>
        <v>0</v>
      </c>
      <c r="AY98" s="36">
        <f t="shared" si="78"/>
        <v>0</v>
      </c>
      <c r="BA98" s="36">
        <f t="shared" ref="BA98:BF107" si="79">SUMPRODUCT(BA$374:BA$599*(LEFT($A$374:$A$599,LEN($A98))=$A98))</f>
        <v>0</v>
      </c>
      <c r="BB98" s="36">
        <f t="shared" si="79"/>
        <v>0</v>
      </c>
      <c r="BC98" s="36">
        <f t="shared" si="79"/>
        <v>0</v>
      </c>
      <c r="BD98" s="36">
        <f t="shared" si="79"/>
        <v>0</v>
      </c>
      <c r="BE98" s="36">
        <f t="shared" si="79"/>
        <v>0</v>
      </c>
      <c r="BF98" s="36">
        <f t="shared" si="79"/>
        <v>0</v>
      </c>
      <c r="BH98" s="63">
        <f t="shared" si="40"/>
        <v>0</v>
      </c>
      <c r="BI98" s="14"/>
    </row>
    <row r="99" ht="15" spans="1:61">
      <c r="A99" s="43" t="s">
        <v>12663</v>
      </c>
      <c r="B99" s="34">
        <f t="shared" si="56"/>
        <v>0</v>
      </c>
      <c r="C99" s="41" t="s">
        <v>12664</v>
      </c>
      <c r="D99" s="105">
        <f t="shared" si="57"/>
        <v>0</v>
      </c>
      <c r="E99" s="36">
        <f t="shared" si="58"/>
        <v>0</v>
      </c>
      <c r="F99" s="9">
        <f t="shared" si="59"/>
        <v>0</v>
      </c>
      <c r="G99" s="115">
        <f t="shared" si="60"/>
        <v>0</v>
      </c>
      <c r="H99" s="107">
        <f t="shared" si="35"/>
        <v>0</v>
      </c>
      <c r="I99" s="107">
        <f t="shared" si="36"/>
        <v>0</v>
      </c>
      <c r="J99" s="107">
        <f t="shared" si="37"/>
        <v>0</v>
      </c>
      <c r="K99" s="42">
        <v>0</v>
      </c>
      <c r="L99" s="36">
        <f t="shared" si="71"/>
        <v>0</v>
      </c>
      <c r="M99" s="36">
        <f t="shared" si="71"/>
        <v>0</v>
      </c>
      <c r="N99" s="107">
        <f t="shared" si="38"/>
        <v>0</v>
      </c>
      <c r="O99" s="36">
        <f t="shared" si="72"/>
        <v>0</v>
      </c>
      <c r="P99" s="36">
        <f t="shared" si="72"/>
        <v>0</v>
      </c>
      <c r="Q99" s="36">
        <f t="shared" si="72"/>
        <v>0</v>
      </c>
      <c r="R99" s="105">
        <f t="shared" si="61"/>
        <v>0</v>
      </c>
      <c r="S99" s="36">
        <f t="shared" si="65"/>
        <v>0</v>
      </c>
      <c r="T99" s="31">
        <f t="shared" si="62"/>
        <v>0</v>
      </c>
      <c r="U99" s="31">
        <f t="shared" si="63"/>
        <v>0</v>
      </c>
      <c r="V99" s="51">
        <v>0</v>
      </c>
      <c r="W99" s="51">
        <v>0</v>
      </c>
      <c r="X99" s="51">
        <v>0</v>
      </c>
      <c r="Y99" s="50">
        <f t="shared" si="39"/>
        <v>0</v>
      </c>
      <c r="Z99" s="36">
        <f t="shared" si="64"/>
        <v>0</v>
      </c>
      <c r="AA99" s="36">
        <f t="shared" si="66"/>
        <v>0</v>
      </c>
      <c r="AB99" s="42">
        <v>0</v>
      </c>
      <c r="AC99" s="36">
        <f t="shared" si="67"/>
        <v>0</v>
      </c>
      <c r="AD99" s="36">
        <f t="shared" si="73"/>
        <v>0</v>
      </c>
      <c r="AE99" s="36">
        <f t="shared" si="73"/>
        <v>0</v>
      </c>
      <c r="AF99" s="36">
        <f t="shared" si="73"/>
        <v>0</v>
      </c>
      <c r="AH99" s="36">
        <f t="shared" si="77"/>
        <v>0</v>
      </c>
      <c r="AI99" s="36">
        <f t="shared" si="77"/>
        <v>0</v>
      </c>
      <c r="AJ99" s="36">
        <f t="shared" si="77"/>
        <v>0</v>
      </c>
      <c r="AK99" s="36">
        <f t="shared" si="77"/>
        <v>0</v>
      </c>
      <c r="AL99" s="36">
        <f t="shared" si="77"/>
        <v>0</v>
      </c>
      <c r="AM99" s="36">
        <f t="shared" si="77"/>
        <v>0</v>
      </c>
      <c r="AN99" s="36">
        <f t="shared" si="77"/>
        <v>0</v>
      </c>
      <c r="AO99" s="36">
        <f t="shared" si="77"/>
        <v>0</v>
      </c>
      <c r="AP99" s="36">
        <f t="shared" si="77"/>
        <v>0</v>
      </c>
      <c r="AQ99" s="36">
        <f t="shared" si="77"/>
        <v>0</v>
      </c>
      <c r="AR99" s="36">
        <f t="shared" si="78"/>
        <v>0</v>
      </c>
      <c r="AS99" s="36">
        <f t="shared" si="78"/>
        <v>0</v>
      </c>
      <c r="AT99" s="36">
        <f t="shared" si="78"/>
        <v>0</v>
      </c>
      <c r="AU99" s="36">
        <f t="shared" si="78"/>
        <v>0</v>
      </c>
      <c r="AV99" s="36">
        <f t="shared" si="78"/>
        <v>0</v>
      </c>
      <c r="AW99" s="36">
        <f t="shared" si="78"/>
        <v>0</v>
      </c>
      <c r="AX99" s="36">
        <f t="shared" si="78"/>
        <v>0</v>
      </c>
      <c r="AY99" s="36">
        <f t="shared" si="78"/>
        <v>0</v>
      </c>
      <c r="BA99" s="36">
        <f t="shared" si="79"/>
        <v>0</v>
      </c>
      <c r="BB99" s="36">
        <f t="shared" si="79"/>
        <v>0</v>
      </c>
      <c r="BC99" s="36">
        <f t="shared" si="79"/>
        <v>0</v>
      </c>
      <c r="BD99" s="36">
        <f t="shared" si="79"/>
        <v>0</v>
      </c>
      <c r="BE99" s="36">
        <f t="shared" si="79"/>
        <v>0</v>
      </c>
      <c r="BF99" s="36">
        <f t="shared" si="79"/>
        <v>0</v>
      </c>
      <c r="BH99" s="63">
        <f t="shared" si="40"/>
        <v>0</v>
      </c>
      <c r="BI99" s="14"/>
    </row>
    <row r="100" ht="15" spans="1:61">
      <c r="A100" s="43" t="s">
        <v>12665</v>
      </c>
      <c r="B100" s="34">
        <f t="shared" si="56"/>
        <v>0</v>
      </c>
      <c r="C100" s="41" t="s">
        <v>12666</v>
      </c>
      <c r="D100" s="105">
        <f t="shared" si="57"/>
        <v>0</v>
      </c>
      <c r="E100" s="36">
        <f t="shared" si="58"/>
        <v>0</v>
      </c>
      <c r="F100" s="9">
        <f t="shared" si="59"/>
        <v>0</v>
      </c>
      <c r="G100" s="115">
        <f t="shared" si="60"/>
        <v>0</v>
      </c>
      <c r="H100" s="107">
        <f t="shared" si="35"/>
        <v>0</v>
      </c>
      <c r="I100" s="107">
        <f t="shared" si="36"/>
        <v>0</v>
      </c>
      <c r="J100" s="107">
        <f t="shared" si="37"/>
        <v>0</v>
      </c>
      <c r="K100" s="42">
        <v>0</v>
      </c>
      <c r="L100" s="36">
        <f t="shared" si="71"/>
        <v>0</v>
      </c>
      <c r="M100" s="36">
        <f t="shared" si="71"/>
        <v>0</v>
      </c>
      <c r="N100" s="107">
        <f t="shared" si="38"/>
        <v>0</v>
      </c>
      <c r="O100" s="36">
        <f t="shared" si="72"/>
        <v>0</v>
      </c>
      <c r="P100" s="36">
        <f t="shared" si="72"/>
        <v>0</v>
      </c>
      <c r="Q100" s="36">
        <f t="shared" si="72"/>
        <v>0</v>
      </c>
      <c r="R100" s="105">
        <f t="shared" si="61"/>
        <v>0</v>
      </c>
      <c r="S100" s="36">
        <f t="shared" si="65"/>
        <v>0</v>
      </c>
      <c r="T100" s="31">
        <f t="shared" si="62"/>
        <v>0</v>
      </c>
      <c r="U100" s="31">
        <f t="shared" si="63"/>
        <v>0</v>
      </c>
      <c r="V100" s="51">
        <v>0</v>
      </c>
      <c r="W100" s="51">
        <v>0</v>
      </c>
      <c r="X100" s="51">
        <v>0</v>
      </c>
      <c r="Y100" s="50">
        <f t="shared" si="39"/>
        <v>0</v>
      </c>
      <c r="Z100" s="36">
        <f t="shared" si="64"/>
        <v>0</v>
      </c>
      <c r="AA100" s="36">
        <f t="shared" si="66"/>
        <v>0</v>
      </c>
      <c r="AB100" s="42">
        <v>0</v>
      </c>
      <c r="AC100" s="36">
        <f t="shared" si="67"/>
        <v>0</v>
      </c>
      <c r="AD100" s="36">
        <f t="shared" si="73"/>
        <v>0</v>
      </c>
      <c r="AE100" s="36">
        <f t="shared" si="73"/>
        <v>0</v>
      </c>
      <c r="AF100" s="36">
        <f t="shared" si="73"/>
        <v>0</v>
      </c>
      <c r="AH100" s="36">
        <f t="shared" si="77"/>
        <v>0</v>
      </c>
      <c r="AI100" s="36">
        <f t="shared" si="77"/>
        <v>0</v>
      </c>
      <c r="AJ100" s="36">
        <f t="shared" si="77"/>
        <v>0</v>
      </c>
      <c r="AK100" s="36">
        <f t="shared" si="77"/>
        <v>0</v>
      </c>
      <c r="AL100" s="36">
        <f t="shared" si="77"/>
        <v>0</v>
      </c>
      <c r="AM100" s="36">
        <f t="shared" si="77"/>
        <v>0</v>
      </c>
      <c r="AN100" s="36">
        <f t="shared" si="77"/>
        <v>0</v>
      </c>
      <c r="AO100" s="36">
        <f t="shared" si="77"/>
        <v>0</v>
      </c>
      <c r="AP100" s="36">
        <f t="shared" si="77"/>
        <v>0</v>
      </c>
      <c r="AQ100" s="36">
        <f t="shared" si="77"/>
        <v>0</v>
      </c>
      <c r="AR100" s="36">
        <f t="shared" si="78"/>
        <v>0</v>
      </c>
      <c r="AS100" s="36">
        <f t="shared" si="78"/>
        <v>0</v>
      </c>
      <c r="AT100" s="36">
        <f t="shared" si="78"/>
        <v>0</v>
      </c>
      <c r="AU100" s="36">
        <f t="shared" si="78"/>
        <v>0</v>
      </c>
      <c r="AV100" s="36">
        <f t="shared" si="78"/>
        <v>0</v>
      </c>
      <c r="AW100" s="36">
        <f t="shared" si="78"/>
        <v>0</v>
      </c>
      <c r="AX100" s="36">
        <f t="shared" si="78"/>
        <v>0</v>
      </c>
      <c r="AY100" s="36">
        <f t="shared" si="78"/>
        <v>0</v>
      </c>
      <c r="BA100" s="36">
        <f t="shared" si="79"/>
        <v>0</v>
      </c>
      <c r="BB100" s="36">
        <f t="shared" si="79"/>
        <v>0</v>
      </c>
      <c r="BC100" s="36">
        <f t="shared" si="79"/>
        <v>0</v>
      </c>
      <c r="BD100" s="36">
        <f t="shared" si="79"/>
        <v>0</v>
      </c>
      <c r="BE100" s="36">
        <f t="shared" si="79"/>
        <v>0</v>
      </c>
      <c r="BF100" s="36">
        <f t="shared" si="79"/>
        <v>0</v>
      </c>
      <c r="BH100" s="63">
        <f t="shared" si="40"/>
        <v>0</v>
      </c>
      <c r="BI100" s="59"/>
    </row>
    <row r="101" ht="15" spans="1:61">
      <c r="A101" s="43" t="s">
        <v>12667</v>
      </c>
      <c r="B101" s="34">
        <f t="shared" si="56"/>
        <v>0</v>
      </c>
      <c r="C101" s="41" t="s">
        <v>12668</v>
      </c>
      <c r="D101" s="105">
        <f t="shared" si="57"/>
        <v>0</v>
      </c>
      <c r="E101" s="36">
        <f t="shared" si="58"/>
        <v>0</v>
      </c>
      <c r="F101" s="9">
        <f t="shared" si="59"/>
        <v>0</v>
      </c>
      <c r="G101" s="115">
        <f t="shared" si="60"/>
        <v>0</v>
      </c>
      <c r="H101" s="107">
        <f t="shared" si="35"/>
        <v>0</v>
      </c>
      <c r="I101" s="107">
        <f t="shared" si="36"/>
        <v>0</v>
      </c>
      <c r="J101" s="107">
        <f t="shared" si="37"/>
        <v>0</v>
      </c>
      <c r="K101" s="42">
        <v>0</v>
      </c>
      <c r="L101" s="36">
        <f t="shared" si="71"/>
        <v>0</v>
      </c>
      <c r="M101" s="36">
        <f t="shared" si="71"/>
        <v>0</v>
      </c>
      <c r="N101" s="107">
        <f t="shared" si="38"/>
        <v>0</v>
      </c>
      <c r="O101" s="36">
        <f t="shared" si="72"/>
        <v>0</v>
      </c>
      <c r="P101" s="36">
        <f t="shared" si="72"/>
        <v>0</v>
      </c>
      <c r="Q101" s="36">
        <f t="shared" si="72"/>
        <v>0</v>
      </c>
      <c r="R101" s="105">
        <f t="shared" si="61"/>
        <v>0</v>
      </c>
      <c r="S101" s="36">
        <f t="shared" si="65"/>
        <v>0</v>
      </c>
      <c r="T101" s="31">
        <f t="shared" si="62"/>
        <v>0</v>
      </c>
      <c r="U101" s="31">
        <f t="shared" si="63"/>
        <v>0</v>
      </c>
      <c r="V101" s="51">
        <v>0</v>
      </c>
      <c r="W101" s="51">
        <v>0</v>
      </c>
      <c r="X101" s="51">
        <v>0</v>
      </c>
      <c r="Y101" s="50">
        <f t="shared" si="39"/>
        <v>0</v>
      </c>
      <c r="Z101" s="36">
        <f t="shared" si="64"/>
        <v>0</v>
      </c>
      <c r="AA101" s="36">
        <f t="shared" si="66"/>
        <v>0</v>
      </c>
      <c r="AB101" s="42">
        <v>0</v>
      </c>
      <c r="AC101" s="36">
        <f t="shared" si="67"/>
        <v>0</v>
      </c>
      <c r="AD101" s="36">
        <f t="shared" si="73"/>
        <v>0</v>
      </c>
      <c r="AE101" s="36">
        <f t="shared" si="73"/>
        <v>0</v>
      </c>
      <c r="AF101" s="36">
        <f t="shared" si="73"/>
        <v>0</v>
      </c>
      <c r="AH101" s="36">
        <f t="shared" si="77"/>
        <v>0</v>
      </c>
      <c r="AI101" s="36">
        <f t="shared" si="77"/>
        <v>0</v>
      </c>
      <c r="AJ101" s="36">
        <f t="shared" si="77"/>
        <v>0</v>
      </c>
      <c r="AK101" s="36">
        <f t="shared" si="77"/>
        <v>0</v>
      </c>
      <c r="AL101" s="36">
        <f t="shared" si="77"/>
        <v>0</v>
      </c>
      <c r="AM101" s="36">
        <f t="shared" si="77"/>
        <v>0</v>
      </c>
      <c r="AN101" s="36">
        <f t="shared" si="77"/>
        <v>0</v>
      </c>
      <c r="AO101" s="36">
        <f t="shared" si="77"/>
        <v>0</v>
      </c>
      <c r="AP101" s="36">
        <f t="shared" si="77"/>
        <v>0</v>
      </c>
      <c r="AQ101" s="36">
        <f t="shared" si="77"/>
        <v>0</v>
      </c>
      <c r="AR101" s="36">
        <f t="shared" si="78"/>
        <v>0</v>
      </c>
      <c r="AS101" s="36">
        <f t="shared" si="78"/>
        <v>0</v>
      </c>
      <c r="AT101" s="36">
        <f t="shared" si="78"/>
        <v>0</v>
      </c>
      <c r="AU101" s="36">
        <f t="shared" si="78"/>
        <v>0</v>
      </c>
      <c r="AV101" s="36">
        <f t="shared" si="78"/>
        <v>0</v>
      </c>
      <c r="AW101" s="36">
        <f t="shared" si="78"/>
        <v>0</v>
      </c>
      <c r="AX101" s="36">
        <f t="shared" si="78"/>
        <v>0</v>
      </c>
      <c r="AY101" s="36">
        <f t="shared" si="78"/>
        <v>0</v>
      </c>
      <c r="BA101" s="36">
        <f t="shared" si="79"/>
        <v>0</v>
      </c>
      <c r="BB101" s="36">
        <f t="shared" si="79"/>
        <v>0</v>
      </c>
      <c r="BC101" s="36">
        <f t="shared" si="79"/>
        <v>0</v>
      </c>
      <c r="BD101" s="36">
        <f t="shared" si="79"/>
        <v>0</v>
      </c>
      <c r="BE101" s="36">
        <f t="shared" si="79"/>
        <v>0</v>
      </c>
      <c r="BF101" s="36">
        <f t="shared" si="79"/>
        <v>0</v>
      </c>
      <c r="BH101" s="63">
        <f t="shared" si="40"/>
        <v>0</v>
      </c>
      <c r="BI101" s="59"/>
    </row>
    <row r="102" ht="15" spans="1:61">
      <c r="A102" s="43" t="s">
        <v>12669</v>
      </c>
      <c r="B102" s="34">
        <f t="shared" si="56"/>
        <v>0</v>
      </c>
      <c r="C102" s="41" t="s">
        <v>12670</v>
      </c>
      <c r="D102" s="105">
        <f t="shared" si="57"/>
        <v>0</v>
      </c>
      <c r="E102" s="36">
        <f t="shared" si="58"/>
        <v>0</v>
      </c>
      <c r="F102" s="9">
        <f t="shared" si="59"/>
        <v>0</v>
      </c>
      <c r="G102" s="115">
        <f t="shared" si="60"/>
        <v>0</v>
      </c>
      <c r="H102" s="107">
        <f t="shared" si="35"/>
        <v>0</v>
      </c>
      <c r="I102" s="107">
        <f t="shared" si="36"/>
        <v>0</v>
      </c>
      <c r="J102" s="107">
        <f t="shared" si="37"/>
        <v>0</v>
      </c>
      <c r="K102" s="42">
        <v>0</v>
      </c>
      <c r="L102" s="36">
        <f t="shared" si="71"/>
        <v>0</v>
      </c>
      <c r="M102" s="36">
        <f t="shared" si="71"/>
        <v>0</v>
      </c>
      <c r="N102" s="107">
        <f t="shared" si="38"/>
        <v>0</v>
      </c>
      <c r="O102" s="36">
        <f t="shared" si="72"/>
        <v>0</v>
      </c>
      <c r="P102" s="36">
        <f t="shared" si="72"/>
        <v>0</v>
      </c>
      <c r="Q102" s="36">
        <f t="shared" si="72"/>
        <v>0</v>
      </c>
      <c r="R102" s="105">
        <f t="shared" si="61"/>
        <v>0</v>
      </c>
      <c r="S102" s="36">
        <f t="shared" si="65"/>
        <v>0</v>
      </c>
      <c r="T102" s="31">
        <f t="shared" si="62"/>
        <v>0</v>
      </c>
      <c r="U102" s="31">
        <f t="shared" si="63"/>
        <v>0</v>
      </c>
      <c r="V102" s="51">
        <v>0</v>
      </c>
      <c r="W102" s="51">
        <v>0</v>
      </c>
      <c r="X102" s="51">
        <v>0</v>
      </c>
      <c r="Y102" s="50">
        <f t="shared" si="39"/>
        <v>0</v>
      </c>
      <c r="Z102" s="36">
        <f t="shared" si="64"/>
        <v>0</v>
      </c>
      <c r="AA102" s="36">
        <f t="shared" si="66"/>
        <v>0</v>
      </c>
      <c r="AB102" s="42">
        <v>0</v>
      </c>
      <c r="AC102" s="36">
        <f t="shared" si="67"/>
        <v>0</v>
      </c>
      <c r="AD102" s="36">
        <f t="shared" si="73"/>
        <v>0</v>
      </c>
      <c r="AE102" s="36">
        <f t="shared" si="73"/>
        <v>0</v>
      </c>
      <c r="AF102" s="36">
        <f t="shared" si="73"/>
        <v>0</v>
      </c>
      <c r="AH102" s="36">
        <f t="shared" si="77"/>
        <v>0</v>
      </c>
      <c r="AI102" s="36">
        <f t="shared" si="77"/>
        <v>0</v>
      </c>
      <c r="AJ102" s="36">
        <f t="shared" si="77"/>
        <v>0</v>
      </c>
      <c r="AK102" s="36">
        <f t="shared" si="77"/>
        <v>0</v>
      </c>
      <c r="AL102" s="36">
        <f t="shared" si="77"/>
        <v>0</v>
      </c>
      <c r="AM102" s="36">
        <f t="shared" si="77"/>
        <v>0</v>
      </c>
      <c r="AN102" s="36">
        <f t="shared" si="77"/>
        <v>0</v>
      </c>
      <c r="AO102" s="36">
        <f t="shared" si="77"/>
        <v>0</v>
      </c>
      <c r="AP102" s="36">
        <f t="shared" si="77"/>
        <v>0</v>
      </c>
      <c r="AQ102" s="36">
        <f t="shared" si="77"/>
        <v>0</v>
      </c>
      <c r="AR102" s="36">
        <f t="shared" si="78"/>
        <v>0</v>
      </c>
      <c r="AS102" s="36">
        <f t="shared" si="78"/>
        <v>0</v>
      </c>
      <c r="AT102" s="36">
        <f t="shared" si="78"/>
        <v>0</v>
      </c>
      <c r="AU102" s="36">
        <f t="shared" si="78"/>
        <v>0</v>
      </c>
      <c r="AV102" s="36">
        <f t="shared" si="78"/>
        <v>0</v>
      </c>
      <c r="AW102" s="36">
        <f t="shared" si="78"/>
        <v>0</v>
      </c>
      <c r="AX102" s="36">
        <f t="shared" si="78"/>
        <v>0</v>
      </c>
      <c r="AY102" s="36">
        <f t="shared" si="78"/>
        <v>0</v>
      </c>
      <c r="BA102" s="36">
        <f t="shared" si="79"/>
        <v>0</v>
      </c>
      <c r="BB102" s="36">
        <f t="shared" si="79"/>
        <v>0</v>
      </c>
      <c r="BC102" s="36">
        <f t="shared" si="79"/>
        <v>0</v>
      </c>
      <c r="BD102" s="36">
        <f t="shared" si="79"/>
        <v>0</v>
      </c>
      <c r="BE102" s="36">
        <f t="shared" si="79"/>
        <v>0</v>
      </c>
      <c r="BF102" s="36">
        <f t="shared" si="79"/>
        <v>0</v>
      </c>
      <c r="BH102" s="63">
        <f t="shared" si="40"/>
        <v>0</v>
      </c>
      <c r="BI102" s="14"/>
    </row>
    <row r="103" ht="15" spans="1:61">
      <c r="A103" s="43" t="s">
        <v>12671</v>
      </c>
      <c r="B103" s="34">
        <f t="shared" si="56"/>
        <v>0</v>
      </c>
      <c r="C103" s="41" t="s">
        <v>12672</v>
      </c>
      <c r="D103" s="105">
        <f t="shared" si="57"/>
        <v>0</v>
      </c>
      <c r="E103" s="36">
        <f t="shared" si="58"/>
        <v>0</v>
      </c>
      <c r="F103" s="9">
        <f t="shared" si="59"/>
        <v>0</v>
      </c>
      <c r="G103" s="115">
        <f t="shared" si="60"/>
        <v>0</v>
      </c>
      <c r="H103" s="107">
        <f t="shared" si="35"/>
        <v>0</v>
      </c>
      <c r="I103" s="107">
        <f t="shared" si="36"/>
        <v>0</v>
      </c>
      <c r="J103" s="107">
        <f t="shared" si="37"/>
        <v>0</v>
      </c>
      <c r="K103" s="42">
        <v>0</v>
      </c>
      <c r="L103" s="36">
        <f t="shared" si="71"/>
        <v>0</v>
      </c>
      <c r="M103" s="36">
        <f t="shared" si="71"/>
        <v>0</v>
      </c>
      <c r="N103" s="107">
        <f t="shared" si="38"/>
        <v>0</v>
      </c>
      <c r="O103" s="36">
        <f t="shared" si="72"/>
        <v>0</v>
      </c>
      <c r="P103" s="36">
        <f t="shared" si="72"/>
        <v>0</v>
      </c>
      <c r="Q103" s="36">
        <f t="shared" si="72"/>
        <v>0</v>
      </c>
      <c r="R103" s="105">
        <f t="shared" si="61"/>
        <v>0</v>
      </c>
      <c r="S103" s="36">
        <f t="shared" si="65"/>
        <v>0</v>
      </c>
      <c r="T103" s="31">
        <f t="shared" si="62"/>
        <v>0</v>
      </c>
      <c r="U103" s="31">
        <f t="shared" si="63"/>
        <v>0</v>
      </c>
      <c r="V103" s="51">
        <v>0</v>
      </c>
      <c r="W103" s="51">
        <v>0</v>
      </c>
      <c r="X103" s="51">
        <v>0</v>
      </c>
      <c r="Y103" s="50">
        <f t="shared" si="39"/>
        <v>0</v>
      </c>
      <c r="Z103" s="36">
        <f t="shared" si="64"/>
        <v>0</v>
      </c>
      <c r="AA103" s="36">
        <f t="shared" si="66"/>
        <v>0</v>
      </c>
      <c r="AB103" s="42">
        <v>0</v>
      </c>
      <c r="AC103" s="36">
        <f t="shared" si="67"/>
        <v>0</v>
      </c>
      <c r="AD103" s="36">
        <f t="shared" si="73"/>
        <v>0</v>
      </c>
      <c r="AE103" s="36">
        <f t="shared" si="73"/>
        <v>0</v>
      </c>
      <c r="AF103" s="36">
        <f t="shared" si="73"/>
        <v>0</v>
      </c>
      <c r="AH103" s="36">
        <f t="shared" si="77"/>
        <v>0</v>
      </c>
      <c r="AI103" s="36">
        <f t="shared" si="77"/>
        <v>0</v>
      </c>
      <c r="AJ103" s="36">
        <f t="shared" si="77"/>
        <v>0</v>
      </c>
      <c r="AK103" s="36">
        <f t="shared" si="77"/>
        <v>0</v>
      </c>
      <c r="AL103" s="36">
        <f t="shared" si="77"/>
        <v>0</v>
      </c>
      <c r="AM103" s="36">
        <f t="shared" si="77"/>
        <v>0</v>
      </c>
      <c r="AN103" s="36">
        <f t="shared" si="77"/>
        <v>0</v>
      </c>
      <c r="AO103" s="36">
        <f t="shared" si="77"/>
        <v>0</v>
      </c>
      <c r="AP103" s="36">
        <f t="shared" si="77"/>
        <v>0</v>
      </c>
      <c r="AQ103" s="36">
        <f t="shared" si="77"/>
        <v>0</v>
      </c>
      <c r="AR103" s="36">
        <f t="shared" si="78"/>
        <v>0</v>
      </c>
      <c r="AS103" s="36">
        <f t="shared" si="78"/>
        <v>0</v>
      </c>
      <c r="AT103" s="36">
        <f t="shared" si="78"/>
        <v>0</v>
      </c>
      <c r="AU103" s="36">
        <f t="shared" si="78"/>
        <v>0</v>
      </c>
      <c r="AV103" s="36">
        <f t="shared" si="78"/>
        <v>0</v>
      </c>
      <c r="AW103" s="36">
        <f t="shared" si="78"/>
        <v>0</v>
      </c>
      <c r="AX103" s="36">
        <f t="shared" si="78"/>
        <v>0</v>
      </c>
      <c r="AY103" s="36">
        <f t="shared" si="78"/>
        <v>0</v>
      </c>
      <c r="BA103" s="36">
        <f t="shared" si="79"/>
        <v>0</v>
      </c>
      <c r="BB103" s="36">
        <f t="shared" si="79"/>
        <v>0</v>
      </c>
      <c r="BC103" s="36">
        <f t="shared" si="79"/>
        <v>0</v>
      </c>
      <c r="BD103" s="36">
        <f t="shared" si="79"/>
        <v>0</v>
      </c>
      <c r="BE103" s="36">
        <f t="shared" si="79"/>
        <v>0</v>
      </c>
      <c r="BF103" s="36">
        <f t="shared" si="79"/>
        <v>0</v>
      </c>
      <c r="BH103" s="63">
        <f t="shared" si="40"/>
        <v>0</v>
      </c>
      <c r="BI103" s="14"/>
    </row>
    <row r="104" ht="15" spans="1:61">
      <c r="A104" s="43" t="s">
        <v>12673</v>
      </c>
      <c r="B104" s="34">
        <f t="shared" si="56"/>
        <v>0</v>
      </c>
      <c r="C104" s="41" t="s">
        <v>12674</v>
      </c>
      <c r="D104" s="105">
        <f t="shared" si="57"/>
        <v>0</v>
      </c>
      <c r="E104" s="36">
        <f t="shared" si="58"/>
        <v>0</v>
      </c>
      <c r="F104" s="9">
        <f t="shared" si="59"/>
        <v>0</v>
      </c>
      <c r="G104" s="115">
        <f t="shared" si="60"/>
        <v>0</v>
      </c>
      <c r="H104" s="107">
        <f t="shared" ref="H104:H167" si="80">AL104+AN104</f>
        <v>0</v>
      </c>
      <c r="I104" s="107">
        <f t="shared" ref="I104:I167" si="81">AO104+AQ104</f>
        <v>0</v>
      </c>
      <c r="J104" s="107">
        <f t="shared" ref="J104:J167" si="82">AR104+AT104</f>
        <v>0</v>
      </c>
      <c r="K104" s="42">
        <v>0</v>
      </c>
      <c r="L104" s="36">
        <f t="shared" si="71"/>
        <v>0</v>
      </c>
      <c r="M104" s="36">
        <f t="shared" si="71"/>
        <v>0</v>
      </c>
      <c r="N104" s="107">
        <f t="shared" ref="N104:N167" si="83">AU104</f>
        <v>0</v>
      </c>
      <c r="O104" s="36">
        <f t="shared" si="72"/>
        <v>0</v>
      </c>
      <c r="P104" s="36">
        <f t="shared" si="72"/>
        <v>0</v>
      </c>
      <c r="Q104" s="36">
        <f t="shared" si="72"/>
        <v>0</v>
      </c>
      <c r="R104" s="105">
        <f t="shared" si="61"/>
        <v>0</v>
      </c>
      <c r="S104" s="36">
        <f t="shared" si="65"/>
        <v>0</v>
      </c>
      <c r="T104" s="31">
        <f t="shared" si="62"/>
        <v>0</v>
      </c>
      <c r="U104" s="31">
        <f t="shared" si="63"/>
        <v>0</v>
      </c>
      <c r="V104" s="51">
        <v>0</v>
      </c>
      <c r="W104" s="51">
        <v>0</v>
      </c>
      <c r="X104" s="51">
        <v>0</v>
      </c>
      <c r="Y104" s="50">
        <f t="shared" si="39"/>
        <v>0</v>
      </c>
      <c r="Z104" s="36">
        <f t="shared" si="64"/>
        <v>0</v>
      </c>
      <c r="AA104" s="36">
        <f t="shared" si="66"/>
        <v>0</v>
      </c>
      <c r="AB104" s="42">
        <v>0</v>
      </c>
      <c r="AC104" s="36">
        <f t="shared" si="67"/>
        <v>0</v>
      </c>
      <c r="AD104" s="36">
        <f t="shared" si="73"/>
        <v>0</v>
      </c>
      <c r="AE104" s="36">
        <f t="shared" si="73"/>
        <v>0</v>
      </c>
      <c r="AF104" s="36">
        <f t="shared" si="73"/>
        <v>0</v>
      </c>
      <c r="AH104" s="36">
        <f t="shared" si="77"/>
        <v>0</v>
      </c>
      <c r="AI104" s="36">
        <f t="shared" si="77"/>
        <v>0</v>
      </c>
      <c r="AJ104" s="36">
        <f t="shared" si="77"/>
        <v>0</v>
      </c>
      <c r="AK104" s="36">
        <f t="shared" si="77"/>
        <v>0</v>
      </c>
      <c r="AL104" s="36">
        <f t="shared" si="77"/>
        <v>0</v>
      </c>
      <c r="AM104" s="36">
        <f t="shared" si="77"/>
        <v>0</v>
      </c>
      <c r="AN104" s="36">
        <f t="shared" si="77"/>
        <v>0</v>
      </c>
      <c r="AO104" s="36">
        <f t="shared" si="77"/>
        <v>0</v>
      </c>
      <c r="AP104" s="36">
        <f t="shared" si="77"/>
        <v>0</v>
      </c>
      <c r="AQ104" s="36">
        <f t="shared" si="77"/>
        <v>0</v>
      </c>
      <c r="AR104" s="36">
        <f t="shared" si="78"/>
        <v>0</v>
      </c>
      <c r="AS104" s="36">
        <f t="shared" si="78"/>
        <v>0</v>
      </c>
      <c r="AT104" s="36">
        <f t="shared" si="78"/>
        <v>0</v>
      </c>
      <c r="AU104" s="36">
        <f t="shared" si="78"/>
        <v>0</v>
      </c>
      <c r="AV104" s="36">
        <f t="shared" si="78"/>
        <v>0</v>
      </c>
      <c r="AW104" s="36">
        <f t="shared" si="78"/>
        <v>0</v>
      </c>
      <c r="AX104" s="36">
        <f t="shared" si="78"/>
        <v>0</v>
      </c>
      <c r="AY104" s="36">
        <f t="shared" si="78"/>
        <v>0</v>
      </c>
      <c r="BA104" s="36">
        <f t="shared" si="79"/>
        <v>0</v>
      </c>
      <c r="BB104" s="36">
        <f t="shared" si="79"/>
        <v>0</v>
      </c>
      <c r="BC104" s="36">
        <f t="shared" si="79"/>
        <v>0</v>
      </c>
      <c r="BD104" s="36">
        <f t="shared" si="79"/>
        <v>0</v>
      </c>
      <c r="BE104" s="36">
        <f t="shared" si="79"/>
        <v>0</v>
      </c>
      <c r="BF104" s="36">
        <f t="shared" si="79"/>
        <v>0</v>
      </c>
      <c r="BH104" s="63">
        <f t="shared" si="40"/>
        <v>0</v>
      </c>
      <c r="BI104" s="59"/>
    </row>
    <row r="105" ht="15" spans="1:61">
      <c r="A105" s="43" t="s">
        <v>12675</v>
      </c>
      <c r="B105" s="34">
        <f t="shared" si="56"/>
        <v>0</v>
      </c>
      <c r="C105" s="41" t="s">
        <v>12676</v>
      </c>
      <c r="D105" s="105">
        <f t="shared" si="57"/>
        <v>0</v>
      </c>
      <c r="E105" s="36">
        <f t="shared" si="58"/>
        <v>0</v>
      </c>
      <c r="F105" s="9">
        <f t="shared" si="59"/>
        <v>0</v>
      </c>
      <c r="G105" s="115">
        <f t="shared" si="60"/>
        <v>0</v>
      </c>
      <c r="H105" s="107">
        <f t="shared" si="80"/>
        <v>0</v>
      </c>
      <c r="I105" s="107">
        <f t="shared" si="81"/>
        <v>0</v>
      </c>
      <c r="J105" s="107">
        <f t="shared" si="82"/>
        <v>0</v>
      </c>
      <c r="K105" s="42">
        <v>0</v>
      </c>
      <c r="L105" s="36">
        <f t="shared" si="71"/>
        <v>0</v>
      </c>
      <c r="M105" s="36">
        <f t="shared" si="71"/>
        <v>0</v>
      </c>
      <c r="N105" s="107">
        <f t="shared" si="83"/>
        <v>0</v>
      </c>
      <c r="O105" s="36">
        <f t="shared" si="72"/>
        <v>0</v>
      </c>
      <c r="P105" s="36">
        <f t="shared" si="72"/>
        <v>0</v>
      </c>
      <c r="Q105" s="36">
        <f t="shared" si="72"/>
        <v>0</v>
      </c>
      <c r="R105" s="105">
        <f t="shared" si="61"/>
        <v>0</v>
      </c>
      <c r="S105" s="36">
        <f t="shared" si="65"/>
        <v>0</v>
      </c>
      <c r="T105" s="31">
        <f t="shared" si="62"/>
        <v>0</v>
      </c>
      <c r="U105" s="31">
        <f t="shared" si="63"/>
        <v>0</v>
      </c>
      <c r="V105" s="51">
        <v>0</v>
      </c>
      <c r="W105" s="51">
        <v>0</v>
      </c>
      <c r="X105" s="51">
        <v>0</v>
      </c>
      <c r="Y105" s="50">
        <f t="shared" ref="Y105:Y168" si="84">AW105+AY105</f>
        <v>0</v>
      </c>
      <c r="Z105" s="36">
        <f t="shared" si="64"/>
        <v>0</v>
      </c>
      <c r="AA105" s="36">
        <f t="shared" si="66"/>
        <v>0</v>
      </c>
      <c r="AB105" s="42">
        <v>0</v>
      </c>
      <c r="AC105" s="36">
        <f t="shared" si="67"/>
        <v>0</v>
      </c>
      <c r="AD105" s="36">
        <f t="shared" si="73"/>
        <v>0</v>
      </c>
      <c r="AE105" s="36">
        <f t="shared" si="73"/>
        <v>0</v>
      </c>
      <c r="AF105" s="36">
        <f t="shared" si="73"/>
        <v>0</v>
      </c>
      <c r="AH105" s="36">
        <f t="shared" si="77"/>
        <v>0</v>
      </c>
      <c r="AI105" s="36">
        <f t="shared" si="77"/>
        <v>0</v>
      </c>
      <c r="AJ105" s="36">
        <f t="shared" si="77"/>
        <v>0</v>
      </c>
      <c r="AK105" s="36">
        <f t="shared" si="77"/>
        <v>0</v>
      </c>
      <c r="AL105" s="36">
        <f t="shared" si="77"/>
        <v>0</v>
      </c>
      <c r="AM105" s="36">
        <f t="shared" si="77"/>
        <v>0</v>
      </c>
      <c r="AN105" s="36">
        <f t="shared" si="77"/>
        <v>0</v>
      </c>
      <c r="AO105" s="36">
        <f t="shared" si="77"/>
        <v>0</v>
      </c>
      <c r="AP105" s="36">
        <f t="shared" si="77"/>
        <v>0</v>
      </c>
      <c r="AQ105" s="36">
        <f t="shared" si="77"/>
        <v>0</v>
      </c>
      <c r="AR105" s="36">
        <f t="shared" si="78"/>
        <v>0</v>
      </c>
      <c r="AS105" s="36">
        <f t="shared" si="78"/>
        <v>0</v>
      </c>
      <c r="AT105" s="36">
        <f t="shared" si="78"/>
        <v>0</v>
      </c>
      <c r="AU105" s="36">
        <f t="shared" si="78"/>
        <v>0</v>
      </c>
      <c r="AV105" s="36">
        <f t="shared" si="78"/>
        <v>0</v>
      </c>
      <c r="AW105" s="36">
        <f t="shared" si="78"/>
        <v>0</v>
      </c>
      <c r="AX105" s="36">
        <f t="shared" si="78"/>
        <v>0</v>
      </c>
      <c r="AY105" s="36">
        <f t="shared" si="78"/>
        <v>0</v>
      </c>
      <c r="BA105" s="36">
        <f t="shared" si="79"/>
        <v>0</v>
      </c>
      <c r="BB105" s="36">
        <f t="shared" si="79"/>
        <v>0</v>
      </c>
      <c r="BC105" s="36">
        <f t="shared" si="79"/>
        <v>0</v>
      </c>
      <c r="BD105" s="36">
        <f t="shared" si="79"/>
        <v>0</v>
      </c>
      <c r="BE105" s="36">
        <f t="shared" si="79"/>
        <v>0</v>
      </c>
      <c r="BF105" s="36">
        <f t="shared" si="79"/>
        <v>0</v>
      </c>
      <c r="BH105" s="63">
        <f t="shared" ref="BH105:BH168" si="85">+(BD105-AJ105)+(BF105-AV105)+(AX105-BB105)</f>
        <v>0</v>
      </c>
      <c r="BI105" s="59"/>
    </row>
    <row r="106" ht="15" spans="1:61">
      <c r="A106" s="43" t="s">
        <v>12677</v>
      </c>
      <c r="B106" s="34">
        <f t="shared" si="56"/>
        <v>0</v>
      </c>
      <c r="C106" s="41" t="s">
        <v>12678</v>
      </c>
      <c r="D106" s="105">
        <f t="shared" si="57"/>
        <v>0</v>
      </c>
      <c r="E106" s="36">
        <f t="shared" si="58"/>
        <v>0</v>
      </c>
      <c r="F106" s="9">
        <f t="shared" si="59"/>
        <v>0</v>
      </c>
      <c r="G106" s="115">
        <f t="shared" si="60"/>
        <v>0</v>
      </c>
      <c r="H106" s="107">
        <f t="shared" si="80"/>
        <v>0</v>
      </c>
      <c r="I106" s="107">
        <f t="shared" si="81"/>
        <v>0</v>
      </c>
      <c r="J106" s="107">
        <f t="shared" si="82"/>
        <v>0</v>
      </c>
      <c r="K106" s="42">
        <v>0</v>
      </c>
      <c r="L106" s="36">
        <f t="shared" si="71"/>
        <v>0</v>
      </c>
      <c r="M106" s="36">
        <f t="shared" si="71"/>
        <v>0</v>
      </c>
      <c r="N106" s="107">
        <f t="shared" si="83"/>
        <v>0</v>
      </c>
      <c r="O106" s="36">
        <f t="shared" si="72"/>
        <v>0</v>
      </c>
      <c r="P106" s="36">
        <f t="shared" si="72"/>
        <v>0</v>
      </c>
      <c r="Q106" s="36">
        <f t="shared" si="72"/>
        <v>0</v>
      </c>
      <c r="R106" s="105">
        <f t="shared" si="61"/>
        <v>0</v>
      </c>
      <c r="S106" s="36">
        <f t="shared" si="65"/>
        <v>0</v>
      </c>
      <c r="T106" s="31">
        <f t="shared" si="62"/>
        <v>0</v>
      </c>
      <c r="U106" s="31">
        <f t="shared" si="63"/>
        <v>0</v>
      </c>
      <c r="V106" s="51">
        <v>0</v>
      </c>
      <c r="W106" s="51">
        <v>0</v>
      </c>
      <c r="X106" s="51">
        <v>0</v>
      </c>
      <c r="Y106" s="50">
        <f t="shared" si="84"/>
        <v>0</v>
      </c>
      <c r="Z106" s="36">
        <f t="shared" si="64"/>
        <v>0</v>
      </c>
      <c r="AA106" s="36">
        <f t="shared" si="66"/>
        <v>0</v>
      </c>
      <c r="AB106" s="42">
        <v>0</v>
      </c>
      <c r="AC106" s="36">
        <f t="shared" si="67"/>
        <v>0</v>
      </c>
      <c r="AD106" s="36">
        <f t="shared" si="73"/>
        <v>0</v>
      </c>
      <c r="AE106" s="36">
        <f t="shared" si="73"/>
        <v>0</v>
      </c>
      <c r="AF106" s="36">
        <f t="shared" si="73"/>
        <v>0</v>
      </c>
      <c r="AH106" s="36">
        <f t="shared" si="77"/>
        <v>0</v>
      </c>
      <c r="AI106" s="36">
        <f t="shared" si="77"/>
        <v>0</v>
      </c>
      <c r="AJ106" s="36">
        <f t="shared" si="77"/>
        <v>0</v>
      </c>
      <c r="AK106" s="36">
        <f t="shared" si="77"/>
        <v>0</v>
      </c>
      <c r="AL106" s="36">
        <f t="shared" si="77"/>
        <v>0</v>
      </c>
      <c r="AM106" s="36">
        <f t="shared" si="77"/>
        <v>0</v>
      </c>
      <c r="AN106" s="36">
        <f t="shared" si="77"/>
        <v>0</v>
      </c>
      <c r="AO106" s="36">
        <f t="shared" si="77"/>
        <v>0</v>
      </c>
      <c r="AP106" s="36">
        <f t="shared" si="77"/>
        <v>0</v>
      </c>
      <c r="AQ106" s="36">
        <f t="shared" si="77"/>
        <v>0</v>
      </c>
      <c r="AR106" s="36">
        <f t="shared" si="78"/>
        <v>0</v>
      </c>
      <c r="AS106" s="36">
        <f t="shared" si="78"/>
        <v>0</v>
      </c>
      <c r="AT106" s="36">
        <f t="shared" si="78"/>
        <v>0</v>
      </c>
      <c r="AU106" s="36">
        <f t="shared" si="78"/>
        <v>0</v>
      </c>
      <c r="AV106" s="36">
        <f t="shared" si="78"/>
        <v>0</v>
      </c>
      <c r="AW106" s="36">
        <f t="shared" si="78"/>
        <v>0</v>
      </c>
      <c r="AX106" s="36">
        <f t="shared" si="78"/>
        <v>0</v>
      </c>
      <c r="AY106" s="36">
        <f t="shared" si="78"/>
        <v>0</v>
      </c>
      <c r="BA106" s="36">
        <f t="shared" si="79"/>
        <v>0</v>
      </c>
      <c r="BB106" s="36">
        <f t="shared" si="79"/>
        <v>0</v>
      </c>
      <c r="BC106" s="36">
        <f t="shared" si="79"/>
        <v>0</v>
      </c>
      <c r="BD106" s="36">
        <f t="shared" si="79"/>
        <v>0</v>
      </c>
      <c r="BE106" s="36">
        <f t="shared" si="79"/>
        <v>0</v>
      </c>
      <c r="BF106" s="36">
        <f t="shared" si="79"/>
        <v>0</v>
      </c>
      <c r="BH106" s="63">
        <f t="shared" si="85"/>
        <v>0</v>
      </c>
      <c r="BI106" s="14"/>
    </row>
    <row r="107" ht="15" spans="1:61">
      <c r="A107" s="43" t="s">
        <v>12679</v>
      </c>
      <c r="B107" s="34">
        <f t="shared" si="56"/>
        <v>0</v>
      </c>
      <c r="C107" s="41" t="s">
        <v>12680</v>
      </c>
      <c r="D107" s="105">
        <f t="shared" si="57"/>
        <v>0</v>
      </c>
      <c r="E107" s="36">
        <f t="shared" si="58"/>
        <v>0</v>
      </c>
      <c r="F107" s="9">
        <f t="shared" si="59"/>
        <v>0</v>
      </c>
      <c r="G107" s="115">
        <f t="shared" si="60"/>
        <v>0</v>
      </c>
      <c r="H107" s="107">
        <f t="shared" si="80"/>
        <v>0</v>
      </c>
      <c r="I107" s="107">
        <f t="shared" si="81"/>
        <v>0</v>
      </c>
      <c r="J107" s="107">
        <f t="shared" si="82"/>
        <v>0</v>
      </c>
      <c r="K107" s="42">
        <v>0</v>
      </c>
      <c r="L107" s="36">
        <f t="shared" si="71"/>
        <v>0</v>
      </c>
      <c r="M107" s="36">
        <f t="shared" si="71"/>
        <v>0</v>
      </c>
      <c r="N107" s="107">
        <f t="shared" si="83"/>
        <v>0</v>
      </c>
      <c r="O107" s="36">
        <f t="shared" si="72"/>
        <v>0</v>
      </c>
      <c r="P107" s="36">
        <f t="shared" si="72"/>
        <v>0</v>
      </c>
      <c r="Q107" s="36">
        <f t="shared" si="72"/>
        <v>0</v>
      </c>
      <c r="R107" s="105">
        <f t="shared" si="61"/>
        <v>0</v>
      </c>
      <c r="S107" s="36">
        <f t="shared" si="65"/>
        <v>0</v>
      </c>
      <c r="T107" s="31">
        <f t="shared" si="62"/>
        <v>0</v>
      </c>
      <c r="U107" s="31">
        <f t="shared" si="63"/>
        <v>0</v>
      </c>
      <c r="V107" s="51">
        <v>0</v>
      </c>
      <c r="W107" s="51">
        <v>0</v>
      </c>
      <c r="X107" s="51">
        <v>0</v>
      </c>
      <c r="Y107" s="50">
        <f t="shared" si="84"/>
        <v>0</v>
      </c>
      <c r="Z107" s="36">
        <f t="shared" si="64"/>
        <v>0</v>
      </c>
      <c r="AA107" s="36">
        <f t="shared" si="66"/>
        <v>0</v>
      </c>
      <c r="AB107" s="42">
        <v>0</v>
      </c>
      <c r="AC107" s="36">
        <f t="shared" si="67"/>
        <v>0</v>
      </c>
      <c r="AD107" s="36">
        <f t="shared" si="73"/>
        <v>0</v>
      </c>
      <c r="AE107" s="36">
        <f t="shared" si="73"/>
        <v>0</v>
      </c>
      <c r="AF107" s="36">
        <f t="shared" si="73"/>
        <v>0</v>
      </c>
      <c r="AH107" s="36">
        <f t="shared" si="77"/>
        <v>0</v>
      </c>
      <c r="AI107" s="36">
        <f t="shared" si="77"/>
        <v>0</v>
      </c>
      <c r="AJ107" s="36">
        <f t="shared" si="77"/>
        <v>0</v>
      </c>
      <c r="AK107" s="36">
        <f t="shared" si="77"/>
        <v>0</v>
      </c>
      <c r="AL107" s="36">
        <f t="shared" si="77"/>
        <v>0</v>
      </c>
      <c r="AM107" s="36">
        <f t="shared" si="77"/>
        <v>0</v>
      </c>
      <c r="AN107" s="36">
        <f t="shared" si="77"/>
        <v>0</v>
      </c>
      <c r="AO107" s="36">
        <f t="shared" si="77"/>
        <v>0</v>
      </c>
      <c r="AP107" s="36">
        <f t="shared" si="77"/>
        <v>0</v>
      </c>
      <c r="AQ107" s="36">
        <f t="shared" si="77"/>
        <v>0</v>
      </c>
      <c r="AR107" s="36">
        <f t="shared" si="78"/>
        <v>0</v>
      </c>
      <c r="AS107" s="36">
        <f t="shared" si="78"/>
        <v>0</v>
      </c>
      <c r="AT107" s="36">
        <f t="shared" si="78"/>
        <v>0</v>
      </c>
      <c r="AU107" s="36">
        <f t="shared" si="78"/>
        <v>0</v>
      </c>
      <c r="AV107" s="36">
        <f t="shared" si="78"/>
        <v>0</v>
      </c>
      <c r="AW107" s="36">
        <f t="shared" si="78"/>
        <v>0</v>
      </c>
      <c r="AX107" s="36">
        <f t="shared" si="78"/>
        <v>0</v>
      </c>
      <c r="AY107" s="36">
        <f t="shared" si="78"/>
        <v>0</v>
      </c>
      <c r="BA107" s="36">
        <f t="shared" si="79"/>
        <v>0</v>
      </c>
      <c r="BB107" s="36">
        <f t="shared" si="79"/>
        <v>0</v>
      </c>
      <c r="BC107" s="36">
        <f t="shared" si="79"/>
        <v>0</v>
      </c>
      <c r="BD107" s="36">
        <f t="shared" si="79"/>
        <v>0</v>
      </c>
      <c r="BE107" s="36">
        <f t="shared" si="79"/>
        <v>0</v>
      </c>
      <c r="BF107" s="36">
        <f t="shared" si="79"/>
        <v>0</v>
      </c>
      <c r="BH107" s="63">
        <f t="shared" si="85"/>
        <v>0</v>
      </c>
      <c r="BI107" s="14"/>
    </row>
    <row r="108" ht="15" spans="1:61">
      <c r="A108" s="43" t="s">
        <v>12681</v>
      </c>
      <c r="B108" s="34">
        <f t="shared" si="56"/>
        <v>0</v>
      </c>
      <c r="C108" s="41" t="s">
        <v>12682</v>
      </c>
      <c r="D108" s="105">
        <f t="shared" si="57"/>
        <v>0</v>
      </c>
      <c r="E108" s="36">
        <f t="shared" si="58"/>
        <v>0</v>
      </c>
      <c r="F108" s="9">
        <f t="shared" si="59"/>
        <v>0</v>
      </c>
      <c r="G108" s="115">
        <f t="shared" si="60"/>
        <v>0</v>
      </c>
      <c r="H108" s="107">
        <f t="shared" si="80"/>
        <v>0</v>
      </c>
      <c r="I108" s="107">
        <f t="shared" si="81"/>
        <v>0</v>
      </c>
      <c r="J108" s="107">
        <f t="shared" si="82"/>
        <v>0</v>
      </c>
      <c r="K108" s="42">
        <v>0</v>
      </c>
      <c r="L108" s="36">
        <f t="shared" ref="L108:M127" si="86">SUMPRODUCT(L$374:L$599*(LEFT($A$374:$A$599,LEN($A108))=$A108))</f>
        <v>0</v>
      </c>
      <c r="M108" s="36">
        <f t="shared" si="86"/>
        <v>0</v>
      </c>
      <c r="N108" s="107">
        <f t="shared" si="83"/>
        <v>0</v>
      </c>
      <c r="O108" s="36">
        <f t="shared" ref="O108:Q127" si="87">SUMPRODUCT(O$374:O$599*(LEFT($A$374:$A$599,LEN($A108))=$A108))</f>
        <v>0</v>
      </c>
      <c r="P108" s="36">
        <f t="shared" si="87"/>
        <v>0</v>
      </c>
      <c r="Q108" s="36">
        <f t="shared" si="87"/>
        <v>0</v>
      </c>
      <c r="R108" s="105">
        <f t="shared" si="61"/>
        <v>0</v>
      </c>
      <c r="S108" s="36">
        <f t="shared" si="65"/>
        <v>0</v>
      </c>
      <c r="T108" s="31">
        <f t="shared" si="62"/>
        <v>0</v>
      </c>
      <c r="U108" s="31">
        <f t="shared" si="63"/>
        <v>0</v>
      </c>
      <c r="V108" s="51">
        <v>0</v>
      </c>
      <c r="W108" s="51">
        <v>0</v>
      </c>
      <c r="X108" s="51">
        <v>0</v>
      </c>
      <c r="Y108" s="50">
        <f t="shared" si="84"/>
        <v>0</v>
      </c>
      <c r="Z108" s="36">
        <f t="shared" si="64"/>
        <v>0</v>
      </c>
      <c r="AA108" s="36">
        <f t="shared" si="66"/>
        <v>0</v>
      </c>
      <c r="AB108" s="42">
        <v>0</v>
      </c>
      <c r="AC108" s="36">
        <f t="shared" si="67"/>
        <v>0</v>
      </c>
      <c r="AD108" s="36">
        <f t="shared" ref="AD108:AF127" si="88">SUMPRODUCT(AD$374:AD$599*(LEFT($A$374:$A$599,LEN($A108))=$A108))</f>
        <v>0</v>
      </c>
      <c r="AE108" s="36">
        <f t="shared" si="88"/>
        <v>0</v>
      </c>
      <c r="AF108" s="36">
        <f t="shared" si="88"/>
        <v>0</v>
      </c>
      <c r="AH108" s="36">
        <f t="shared" ref="AH108:AQ117" si="89">SUMPRODUCT(AH$374:AH$599*(LEFT($A$374:$A$599,LEN($A108))=$A108))</f>
        <v>0</v>
      </c>
      <c r="AI108" s="36">
        <f t="shared" si="89"/>
        <v>0</v>
      </c>
      <c r="AJ108" s="36">
        <f t="shared" si="89"/>
        <v>0</v>
      </c>
      <c r="AK108" s="36">
        <f t="shared" si="89"/>
        <v>0</v>
      </c>
      <c r="AL108" s="36">
        <f t="shared" si="89"/>
        <v>0</v>
      </c>
      <c r="AM108" s="36">
        <f t="shared" si="89"/>
        <v>0</v>
      </c>
      <c r="AN108" s="36">
        <f t="shared" si="89"/>
        <v>0</v>
      </c>
      <c r="AO108" s="36">
        <f t="shared" si="89"/>
        <v>0</v>
      </c>
      <c r="AP108" s="36">
        <f t="shared" si="89"/>
        <v>0</v>
      </c>
      <c r="AQ108" s="36">
        <f t="shared" si="89"/>
        <v>0</v>
      </c>
      <c r="AR108" s="36">
        <f t="shared" ref="AR108:AY117" si="90">SUMPRODUCT(AR$374:AR$599*(LEFT($A$374:$A$599,LEN($A108))=$A108))</f>
        <v>0</v>
      </c>
      <c r="AS108" s="36">
        <f t="shared" si="90"/>
        <v>0</v>
      </c>
      <c r="AT108" s="36">
        <f t="shared" si="90"/>
        <v>0</v>
      </c>
      <c r="AU108" s="36">
        <f t="shared" si="90"/>
        <v>0</v>
      </c>
      <c r="AV108" s="36">
        <f t="shared" si="90"/>
        <v>0</v>
      </c>
      <c r="AW108" s="36">
        <f t="shared" si="90"/>
        <v>0</v>
      </c>
      <c r="AX108" s="36">
        <f t="shared" si="90"/>
        <v>0</v>
      </c>
      <c r="AY108" s="36">
        <f t="shared" si="90"/>
        <v>0</v>
      </c>
      <c r="BA108" s="36">
        <f t="shared" ref="BA108:BF117" si="91">SUMPRODUCT(BA$374:BA$599*(LEFT($A$374:$A$599,LEN($A108))=$A108))</f>
        <v>0</v>
      </c>
      <c r="BB108" s="36">
        <f t="shared" si="91"/>
        <v>0</v>
      </c>
      <c r="BC108" s="36">
        <f t="shared" si="91"/>
        <v>0</v>
      </c>
      <c r="BD108" s="36">
        <f t="shared" si="91"/>
        <v>0</v>
      </c>
      <c r="BE108" s="36">
        <f t="shared" si="91"/>
        <v>0</v>
      </c>
      <c r="BF108" s="36">
        <f t="shared" si="91"/>
        <v>0</v>
      </c>
      <c r="BH108" s="63">
        <f t="shared" si="85"/>
        <v>0</v>
      </c>
      <c r="BI108" s="59"/>
    </row>
    <row r="109" ht="15" spans="1:61">
      <c r="A109" s="43" t="s">
        <v>12683</v>
      </c>
      <c r="B109" s="34">
        <f t="shared" si="56"/>
        <v>0</v>
      </c>
      <c r="C109" s="41" t="s">
        <v>12684</v>
      </c>
      <c r="D109" s="105">
        <f t="shared" si="57"/>
        <v>0</v>
      </c>
      <c r="E109" s="36">
        <f t="shared" si="58"/>
        <v>0</v>
      </c>
      <c r="F109" s="9">
        <f t="shared" si="59"/>
        <v>0</v>
      </c>
      <c r="G109" s="115">
        <f t="shared" si="60"/>
        <v>0</v>
      </c>
      <c r="H109" s="107">
        <f t="shared" si="80"/>
        <v>0</v>
      </c>
      <c r="I109" s="107">
        <f t="shared" si="81"/>
        <v>0</v>
      </c>
      <c r="J109" s="107">
        <f t="shared" si="82"/>
        <v>0</v>
      </c>
      <c r="K109" s="42">
        <v>0</v>
      </c>
      <c r="L109" s="36">
        <f t="shared" si="86"/>
        <v>0</v>
      </c>
      <c r="M109" s="36">
        <f t="shared" si="86"/>
        <v>0</v>
      </c>
      <c r="N109" s="107">
        <f t="shared" si="83"/>
        <v>0</v>
      </c>
      <c r="O109" s="36">
        <f t="shared" si="87"/>
        <v>0</v>
      </c>
      <c r="P109" s="36">
        <f t="shared" si="87"/>
        <v>0</v>
      </c>
      <c r="Q109" s="36">
        <f t="shared" si="87"/>
        <v>0</v>
      </c>
      <c r="R109" s="105">
        <f t="shared" si="61"/>
        <v>0</v>
      </c>
      <c r="S109" s="36">
        <f t="shared" si="65"/>
        <v>0</v>
      </c>
      <c r="T109" s="31">
        <f t="shared" si="62"/>
        <v>0</v>
      </c>
      <c r="U109" s="31">
        <f t="shared" si="63"/>
        <v>0</v>
      </c>
      <c r="V109" s="51">
        <v>0</v>
      </c>
      <c r="W109" s="51">
        <v>0</v>
      </c>
      <c r="X109" s="51">
        <v>0</v>
      </c>
      <c r="Y109" s="50">
        <f t="shared" si="84"/>
        <v>0</v>
      </c>
      <c r="Z109" s="36">
        <f t="shared" si="64"/>
        <v>0</v>
      </c>
      <c r="AA109" s="36">
        <f t="shared" si="66"/>
        <v>0</v>
      </c>
      <c r="AB109" s="42">
        <v>0</v>
      </c>
      <c r="AC109" s="36">
        <f t="shared" si="67"/>
        <v>0</v>
      </c>
      <c r="AD109" s="36">
        <f t="shared" si="88"/>
        <v>0</v>
      </c>
      <c r="AE109" s="36">
        <f t="shared" si="88"/>
        <v>0</v>
      </c>
      <c r="AF109" s="36">
        <f t="shared" si="88"/>
        <v>0</v>
      </c>
      <c r="AH109" s="36">
        <f t="shared" si="89"/>
        <v>0</v>
      </c>
      <c r="AI109" s="36">
        <f t="shared" si="89"/>
        <v>0</v>
      </c>
      <c r="AJ109" s="36">
        <f t="shared" si="89"/>
        <v>0</v>
      </c>
      <c r="AK109" s="36">
        <f t="shared" si="89"/>
        <v>0</v>
      </c>
      <c r="AL109" s="36">
        <f t="shared" si="89"/>
        <v>0</v>
      </c>
      <c r="AM109" s="36">
        <f t="shared" si="89"/>
        <v>0</v>
      </c>
      <c r="AN109" s="36">
        <f t="shared" si="89"/>
        <v>0</v>
      </c>
      <c r="AO109" s="36">
        <f t="shared" si="89"/>
        <v>0</v>
      </c>
      <c r="AP109" s="36">
        <f t="shared" si="89"/>
        <v>0</v>
      </c>
      <c r="AQ109" s="36">
        <f t="shared" si="89"/>
        <v>0</v>
      </c>
      <c r="AR109" s="36">
        <f t="shared" si="90"/>
        <v>0</v>
      </c>
      <c r="AS109" s="36">
        <f t="shared" si="90"/>
        <v>0</v>
      </c>
      <c r="AT109" s="36">
        <f t="shared" si="90"/>
        <v>0</v>
      </c>
      <c r="AU109" s="36">
        <f t="shared" si="90"/>
        <v>0</v>
      </c>
      <c r="AV109" s="36">
        <f t="shared" si="90"/>
        <v>0</v>
      </c>
      <c r="AW109" s="36">
        <f t="shared" si="90"/>
        <v>0</v>
      </c>
      <c r="AX109" s="36">
        <f t="shared" si="90"/>
        <v>0</v>
      </c>
      <c r="AY109" s="36">
        <f t="shared" si="90"/>
        <v>0</v>
      </c>
      <c r="BA109" s="36">
        <f t="shared" si="91"/>
        <v>0</v>
      </c>
      <c r="BB109" s="36">
        <f t="shared" si="91"/>
        <v>0</v>
      </c>
      <c r="BC109" s="36">
        <f t="shared" si="91"/>
        <v>0</v>
      </c>
      <c r="BD109" s="36">
        <f t="shared" si="91"/>
        <v>0</v>
      </c>
      <c r="BE109" s="36">
        <f t="shared" si="91"/>
        <v>0</v>
      </c>
      <c r="BF109" s="36">
        <f t="shared" si="91"/>
        <v>0</v>
      </c>
      <c r="BH109" s="63">
        <f t="shared" si="85"/>
        <v>0</v>
      </c>
      <c r="BI109" s="59"/>
    </row>
    <row r="110" ht="15" spans="1:61">
      <c r="A110" s="43" t="s">
        <v>12685</v>
      </c>
      <c r="B110" s="34">
        <f t="shared" si="56"/>
        <v>0</v>
      </c>
      <c r="C110" s="41" t="s">
        <v>12686</v>
      </c>
      <c r="D110" s="105">
        <f t="shared" si="57"/>
        <v>0</v>
      </c>
      <c r="E110" s="36">
        <f t="shared" si="58"/>
        <v>0</v>
      </c>
      <c r="F110" s="9">
        <f t="shared" si="59"/>
        <v>0</v>
      </c>
      <c r="G110" s="115">
        <f t="shared" si="60"/>
        <v>0</v>
      </c>
      <c r="H110" s="107">
        <f t="shared" si="80"/>
        <v>0</v>
      </c>
      <c r="I110" s="107">
        <f t="shared" si="81"/>
        <v>0</v>
      </c>
      <c r="J110" s="107">
        <f t="shared" si="82"/>
        <v>0</v>
      </c>
      <c r="K110" s="42">
        <v>0</v>
      </c>
      <c r="L110" s="36">
        <f t="shared" si="86"/>
        <v>0</v>
      </c>
      <c r="M110" s="36">
        <f t="shared" si="86"/>
        <v>0</v>
      </c>
      <c r="N110" s="107">
        <f t="shared" si="83"/>
        <v>0</v>
      </c>
      <c r="O110" s="36">
        <f t="shared" si="87"/>
        <v>0</v>
      </c>
      <c r="P110" s="36">
        <f t="shared" si="87"/>
        <v>0</v>
      </c>
      <c r="Q110" s="36">
        <f t="shared" si="87"/>
        <v>0</v>
      </c>
      <c r="R110" s="105">
        <f t="shared" si="61"/>
        <v>0</v>
      </c>
      <c r="S110" s="36">
        <f t="shared" si="65"/>
        <v>0</v>
      </c>
      <c r="T110" s="31">
        <f t="shared" si="62"/>
        <v>0</v>
      </c>
      <c r="U110" s="31">
        <f t="shared" si="63"/>
        <v>0</v>
      </c>
      <c r="V110" s="51">
        <v>0</v>
      </c>
      <c r="W110" s="51">
        <v>0</v>
      </c>
      <c r="X110" s="51">
        <v>0</v>
      </c>
      <c r="Y110" s="50">
        <f t="shared" si="84"/>
        <v>0</v>
      </c>
      <c r="Z110" s="36">
        <f t="shared" si="64"/>
        <v>0</v>
      </c>
      <c r="AA110" s="36">
        <f t="shared" si="66"/>
        <v>0</v>
      </c>
      <c r="AB110" s="42">
        <v>0</v>
      </c>
      <c r="AC110" s="36">
        <f t="shared" si="67"/>
        <v>0</v>
      </c>
      <c r="AD110" s="36">
        <f t="shared" si="88"/>
        <v>0</v>
      </c>
      <c r="AE110" s="36">
        <f t="shared" si="88"/>
        <v>0</v>
      </c>
      <c r="AF110" s="36">
        <f t="shared" si="88"/>
        <v>0</v>
      </c>
      <c r="AH110" s="36">
        <f t="shared" si="89"/>
        <v>0</v>
      </c>
      <c r="AI110" s="36">
        <f t="shared" si="89"/>
        <v>0</v>
      </c>
      <c r="AJ110" s="36">
        <f t="shared" si="89"/>
        <v>0</v>
      </c>
      <c r="AK110" s="36">
        <f t="shared" si="89"/>
        <v>0</v>
      </c>
      <c r="AL110" s="36">
        <f t="shared" si="89"/>
        <v>0</v>
      </c>
      <c r="AM110" s="36">
        <f t="shared" si="89"/>
        <v>0</v>
      </c>
      <c r="AN110" s="36">
        <f t="shared" si="89"/>
        <v>0</v>
      </c>
      <c r="AO110" s="36">
        <f t="shared" si="89"/>
        <v>0</v>
      </c>
      <c r="AP110" s="36">
        <f t="shared" si="89"/>
        <v>0</v>
      </c>
      <c r="AQ110" s="36">
        <f t="shared" si="89"/>
        <v>0</v>
      </c>
      <c r="AR110" s="36">
        <f t="shared" si="90"/>
        <v>0</v>
      </c>
      <c r="AS110" s="36">
        <f t="shared" si="90"/>
        <v>0</v>
      </c>
      <c r="AT110" s="36">
        <f t="shared" si="90"/>
        <v>0</v>
      </c>
      <c r="AU110" s="36">
        <f t="shared" si="90"/>
        <v>0</v>
      </c>
      <c r="AV110" s="36">
        <f t="shared" si="90"/>
        <v>0</v>
      </c>
      <c r="AW110" s="36">
        <f t="shared" si="90"/>
        <v>0</v>
      </c>
      <c r="AX110" s="36">
        <f t="shared" si="90"/>
        <v>0</v>
      </c>
      <c r="AY110" s="36">
        <f t="shared" si="90"/>
        <v>0</v>
      </c>
      <c r="BA110" s="36">
        <f t="shared" si="91"/>
        <v>0</v>
      </c>
      <c r="BB110" s="36">
        <f t="shared" si="91"/>
        <v>0</v>
      </c>
      <c r="BC110" s="36">
        <f t="shared" si="91"/>
        <v>0</v>
      </c>
      <c r="BD110" s="36">
        <f t="shared" si="91"/>
        <v>0</v>
      </c>
      <c r="BE110" s="36">
        <f t="shared" si="91"/>
        <v>0</v>
      </c>
      <c r="BF110" s="36">
        <f t="shared" si="91"/>
        <v>0</v>
      </c>
      <c r="BH110" s="63">
        <f t="shared" si="85"/>
        <v>0</v>
      </c>
      <c r="BI110" s="14"/>
    </row>
    <row r="111" ht="15" spans="1:61">
      <c r="A111" s="43" t="s">
        <v>12687</v>
      </c>
      <c r="B111" s="34">
        <f t="shared" si="56"/>
        <v>0</v>
      </c>
      <c r="C111" s="41" t="s">
        <v>12688</v>
      </c>
      <c r="D111" s="105">
        <f t="shared" si="57"/>
        <v>0</v>
      </c>
      <c r="E111" s="36">
        <f t="shared" si="58"/>
        <v>0</v>
      </c>
      <c r="F111" s="9">
        <f t="shared" si="59"/>
        <v>0</v>
      </c>
      <c r="G111" s="115">
        <f t="shared" si="60"/>
        <v>0</v>
      </c>
      <c r="H111" s="107">
        <f t="shared" si="80"/>
        <v>0</v>
      </c>
      <c r="I111" s="107">
        <f t="shared" si="81"/>
        <v>0</v>
      </c>
      <c r="J111" s="107">
        <f t="shared" si="82"/>
        <v>0</v>
      </c>
      <c r="K111" s="42">
        <v>0</v>
      </c>
      <c r="L111" s="36">
        <f t="shared" si="86"/>
        <v>0</v>
      </c>
      <c r="M111" s="36">
        <f t="shared" si="86"/>
        <v>0</v>
      </c>
      <c r="N111" s="107">
        <f t="shared" si="83"/>
        <v>0</v>
      </c>
      <c r="O111" s="36">
        <f t="shared" si="87"/>
        <v>0</v>
      </c>
      <c r="P111" s="36">
        <f t="shared" si="87"/>
        <v>0</v>
      </c>
      <c r="Q111" s="36">
        <f t="shared" si="87"/>
        <v>0</v>
      </c>
      <c r="R111" s="105">
        <f t="shared" si="61"/>
        <v>0</v>
      </c>
      <c r="S111" s="36">
        <f t="shared" si="65"/>
        <v>0</v>
      </c>
      <c r="T111" s="31">
        <f t="shared" si="62"/>
        <v>0</v>
      </c>
      <c r="U111" s="31">
        <f t="shared" si="63"/>
        <v>0</v>
      </c>
      <c r="V111" s="51">
        <v>0</v>
      </c>
      <c r="W111" s="51">
        <v>0</v>
      </c>
      <c r="X111" s="51">
        <v>0</v>
      </c>
      <c r="Y111" s="50">
        <f t="shared" si="84"/>
        <v>0</v>
      </c>
      <c r="Z111" s="36">
        <f t="shared" si="64"/>
        <v>0</v>
      </c>
      <c r="AA111" s="36">
        <f t="shared" si="66"/>
        <v>0</v>
      </c>
      <c r="AB111" s="42">
        <v>0</v>
      </c>
      <c r="AC111" s="36">
        <f t="shared" si="67"/>
        <v>0</v>
      </c>
      <c r="AD111" s="36">
        <f t="shared" si="88"/>
        <v>0</v>
      </c>
      <c r="AE111" s="36">
        <f t="shared" si="88"/>
        <v>0</v>
      </c>
      <c r="AF111" s="36">
        <f t="shared" si="88"/>
        <v>0</v>
      </c>
      <c r="AH111" s="36">
        <f t="shared" si="89"/>
        <v>0</v>
      </c>
      <c r="AI111" s="36">
        <f t="shared" si="89"/>
        <v>0</v>
      </c>
      <c r="AJ111" s="36">
        <f t="shared" si="89"/>
        <v>0</v>
      </c>
      <c r="AK111" s="36">
        <f t="shared" si="89"/>
        <v>0</v>
      </c>
      <c r="AL111" s="36">
        <f t="shared" si="89"/>
        <v>0</v>
      </c>
      <c r="AM111" s="36">
        <f t="shared" si="89"/>
        <v>0</v>
      </c>
      <c r="AN111" s="36">
        <f t="shared" si="89"/>
        <v>0</v>
      </c>
      <c r="AO111" s="36">
        <f t="shared" si="89"/>
        <v>0</v>
      </c>
      <c r="AP111" s="36">
        <f t="shared" si="89"/>
        <v>0</v>
      </c>
      <c r="AQ111" s="36">
        <f t="shared" si="89"/>
        <v>0</v>
      </c>
      <c r="AR111" s="36">
        <f t="shared" si="90"/>
        <v>0</v>
      </c>
      <c r="AS111" s="36">
        <f t="shared" si="90"/>
        <v>0</v>
      </c>
      <c r="AT111" s="36">
        <f t="shared" si="90"/>
        <v>0</v>
      </c>
      <c r="AU111" s="36">
        <f t="shared" si="90"/>
        <v>0</v>
      </c>
      <c r="AV111" s="36">
        <f t="shared" si="90"/>
        <v>0</v>
      </c>
      <c r="AW111" s="36">
        <f t="shared" si="90"/>
        <v>0</v>
      </c>
      <c r="AX111" s="36">
        <f t="shared" si="90"/>
        <v>0</v>
      </c>
      <c r="AY111" s="36">
        <f t="shared" si="90"/>
        <v>0</v>
      </c>
      <c r="BA111" s="36">
        <f t="shared" si="91"/>
        <v>0</v>
      </c>
      <c r="BB111" s="36">
        <f t="shared" si="91"/>
        <v>0</v>
      </c>
      <c r="BC111" s="36">
        <f t="shared" si="91"/>
        <v>0</v>
      </c>
      <c r="BD111" s="36">
        <f t="shared" si="91"/>
        <v>0</v>
      </c>
      <c r="BE111" s="36">
        <f t="shared" si="91"/>
        <v>0</v>
      </c>
      <c r="BF111" s="36">
        <f t="shared" si="91"/>
        <v>0</v>
      </c>
      <c r="BH111" s="63">
        <f t="shared" si="85"/>
        <v>0</v>
      </c>
      <c r="BI111" s="14"/>
    </row>
    <row r="112" ht="15" spans="1:61">
      <c r="A112" s="43" t="s">
        <v>12689</v>
      </c>
      <c r="B112" s="34">
        <f t="shared" si="56"/>
        <v>0</v>
      </c>
      <c r="C112" s="41" t="s">
        <v>12690</v>
      </c>
      <c r="D112" s="105">
        <f t="shared" si="57"/>
        <v>0</v>
      </c>
      <c r="E112" s="36">
        <f t="shared" si="58"/>
        <v>0</v>
      </c>
      <c r="F112" s="9">
        <f t="shared" si="59"/>
        <v>0</v>
      </c>
      <c r="G112" s="115">
        <f t="shared" si="60"/>
        <v>0</v>
      </c>
      <c r="H112" s="107">
        <f t="shared" si="80"/>
        <v>0</v>
      </c>
      <c r="I112" s="107">
        <f t="shared" si="81"/>
        <v>0</v>
      </c>
      <c r="J112" s="107">
        <f t="shared" si="82"/>
        <v>0</v>
      </c>
      <c r="K112" s="42">
        <v>0</v>
      </c>
      <c r="L112" s="36">
        <f t="shared" si="86"/>
        <v>0</v>
      </c>
      <c r="M112" s="36">
        <f t="shared" si="86"/>
        <v>0</v>
      </c>
      <c r="N112" s="107">
        <f t="shared" si="83"/>
        <v>0</v>
      </c>
      <c r="O112" s="36">
        <f t="shared" si="87"/>
        <v>0</v>
      </c>
      <c r="P112" s="36">
        <f t="shared" si="87"/>
        <v>0</v>
      </c>
      <c r="Q112" s="36">
        <f t="shared" si="87"/>
        <v>0</v>
      </c>
      <c r="R112" s="105">
        <f t="shared" si="61"/>
        <v>0</v>
      </c>
      <c r="S112" s="36">
        <f t="shared" si="65"/>
        <v>0</v>
      </c>
      <c r="T112" s="31">
        <f t="shared" si="62"/>
        <v>0</v>
      </c>
      <c r="U112" s="31">
        <f t="shared" si="63"/>
        <v>0</v>
      </c>
      <c r="V112" s="51">
        <v>0</v>
      </c>
      <c r="W112" s="51">
        <v>0</v>
      </c>
      <c r="X112" s="51">
        <v>0</v>
      </c>
      <c r="Y112" s="50">
        <f t="shared" si="84"/>
        <v>0</v>
      </c>
      <c r="Z112" s="36">
        <f t="shared" si="64"/>
        <v>0</v>
      </c>
      <c r="AA112" s="36">
        <f t="shared" si="66"/>
        <v>0</v>
      </c>
      <c r="AB112" s="42">
        <v>0</v>
      </c>
      <c r="AC112" s="36">
        <f t="shared" si="67"/>
        <v>0</v>
      </c>
      <c r="AD112" s="36">
        <f t="shared" si="88"/>
        <v>0</v>
      </c>
      <c r="AE112" s="36">
        <f t="shared" si="88"/>
        <v>0</v>
      </c>
      <c r="AF112" s="36">
        <f t="shared" si="88"/>
        <v>0</v>
      </c>
      <c r="AH112" s="36">
        <f t="shared" si="89"/>
        <v>0</v>
      </c>
      <c r="AI112" s="36">
        <f t="shared" si="89"/>
        <v>0</v>
      </c>
      <c r="AJ112" s="36">
        <f t="shared" si="89"/>
        <v>0</v>
      </c>
      <c r="AK112" s="36">
        <f t="shared" si="89"/>
        <v>0</v>
      </c>
      <c r="AL112" s="36">
        <f t="shared" si="89"/>
        <v>0</v>
      </c>
      <c r="AM112" s="36">
        <f t="shared" si="89"/>
        <v>0</v>
      </c>
      <c r="AN112" s="36">
        <f t="shared" si="89"/>
        <v>0</v>
      </c>
      <c r="AO112" s="36">
        <f t="shared" si="89"/>
        <v>0</v>
      </c>
      <c r="AP112" s="36">
        <f t="shared" si="89"/>
        <v>0</v>
      </c>
      <c r="AQ112" s="36">
        <f t="shared" si="89"/>
        <v>0</v>
      </c>
      <c r="AR112" s="36">
        <f t="shared" si="90"/>
        <v>0</v>
      </c>
      <c r="AS112" s="36">
        <f t="shared" si="90"/>
        <v>0</v>
      </c>
      <c r="AT112" s="36">
        <f t="shared" si="90"/>
        <v>0</v>
      </c>
      <c r="AU112" s="36">
        <f t="shared" si="90"/>
        <v>0</v>
      </c>
      <c r="AV112" s="36">
        <f t="shared" si="90"/>
        <v>0</v>
      </c>
      <c r="AW112" s="36">
        <f t="shared" si="90"/>
        <v>0</v>
      </c>
      <c r="AX112" s="36">
        <f t="shared" si="90"/>
        <v>0</v>
      </c>
      <c r="AY112" s="36">
        <f t="shared" si="90"/>
        <v>0</v>
      </c>
      <c r="BA112" s="36">
        <f t="shared" si="91"/>
        <v>0</v>
      </c>
      <c r="BB112" s="36">
        <f t="shared" si="91"/>
        <v>0</v>
      </c>
      <c r="BC112" s="36">
        <f t="shared" si="91"/>
        <v>0</v>
      </c>
      <c r="BD112" s="36">
        <f t="shared" si="91"/>
        <v>0</v>
      </c>
      <c r="BE112" s="36">
        <f t="shared" si="91"/>
        <v>0</v>
      </c>
      <c r="BF112" s="36">
        <f t="shared" si="91"/>
        <v>0</v>
      </c>
      <c r="BH112" s="63">
        <f t="shared" si="85"/>
        <v>0</v>
      </c>
      <c r="BI112" s="59"/>
    </row>
    <row r="113" ht="15" spans="1:61">
      <c r="A113" s="43" t="s">
        <v>12691</v>
      </c>
      <c r="B113" s="34">
        <f t="shared" si="56"/>
        <v>0</v>
      </c>
      <c r="C113" s="41" t="s">
        <v>12692</v>
      </c>
      <c r="D113" s="105">
        <f t="shared" si="57"/>
        <v>0</v>
      </c>
      <c r="E113" s="36">
        <f t="shared" si="58"/>
        <v>0</v>
      </c>
      <c r="F113" s="9">
        <f t="shared" si="59"/>
        <v>0</v>
      </c>
      <c r="G113" s="115">
        <f t="shared" si="60"/>
        <v>0</v>
      </c>
      <c r="H113" s="107">
        <f t="shared" si="80"/>
        <v>0</v>
      </c>
      <c r="I113" s="107">
        <f t="shared" si="81"/>
        <v>0</v>
      </c>
      <c r="J113" s="107">
        <f t="shared" si="82"/>
        <v>0</v>
      </c>
      <c r="K113" s="42">
        <v>0</v>
      </c>
      <c r="L113" s="36">
        <f t="shared" si="86"/>
        <v>0</v>
      </c>
      <c r="M113" s="36">
        <f t="shared" si="86"/>
        <v>0</v>
      </c>
      <c r="N113" s="107">
        <f t="shared" si="83"/>
        <v>0</v>
      </c>
      <c r="O113" s="36">
        <f t="shared" si="87"/>
        <v>0</v>
      </c>
      <c r="P113" s="36">
        <f t="shared" si="87"/>
        <v>0</v>
      </c>
      <c r="Q113" s="36">
        <f t="shared" si="87"/>
        <v>0</v>
      </c>
      <c r="R113" s="105">
        <f t="shared" si="61"/>
        <v>0</v>
      </c>
      <c r="S113" s="36">
        <f t="shared" si="65"/>
        <v>0</v>
      </c>
      <c r="T113" s="31">
        <f t="shared" si="62"/>
        <v>0</v>
      </c>
      <c r="U113" s="31">
        <f t="shared" si="63"/>
        <v>0</v>
      </c>
      <c r="V113" s="51">
        <v>0</v>
      </c>
      <c r="W113" s="51">
        <v>0</v>
      </c>
      <c r="X113" s="51">
        <v>0</v>
      </c>
      <c r="Y113" s="50">
        <f t="shared" si="84"/>
        <v>0</v>
      </c>
      <c r="Z113" s="36">
        <f t="shared" si="64"/>
        <v>0</v>
      </c>
      <c r="AA113" s="36">
        <f t="shared" si="66"/>
        <v>0</v>
      </c>
      <c r="AB113" s="42">
        <v>0</v>
      </c>
      <c r="AC113" s="36">
        <f t="shared" si="67"/>
        <v>0</v>
      </c>
      <c r="AD113" s="36">
        <f t="shared" si="88"/>
        <v>0</v>
      </c>
      <c r="AE113" s="36">
        <f t="shared" si="88"/>
        <v>0</v>
      </c>
      <c r="AF113" s="36">
        <f t="shared" si="88"/>
        <v>0</v>
      </c>
      <c r="AH113" s="36">
        <f t="shared" si="89"/>
        <v>0</v>
      </c>
      <c r="AI113" s="36">
        <f t="shared" si="89"/>
        <v>0</v>
      </c>
      <c r="AJ113" s="36">
        <f t="shared" si="89"/>
        <v>0</v>
      </c>
      <c r="AK113" s="36">
        <f t="shared" si="89"/>
        <v>0</v>
      </c>
      <c r="AL113" s="36">
        <f t="shared" si="89"/>
        <v>0</v>
      </c>
      <c r="AM113" s="36">
        <f t="shared" si="89"/>
        <v>0</v>
      </c>
      <c r="AN113" s="36">
        <f t="shared" si="89"/>
        <v>0</v>
      </c>
      <c r="AO113" s="36">
        <f t="shared" si="89"/>
        <v>0</v>
      </c>
      <c r="AP113" s="36">
        <f t="shared" si="89"/>
        <v>0</v>
      </c>
      <c r="AQ113" s="36">
        <f t="shared" si="89"/>
        <v>0</v>
      </c>
      <c r="AR113" s="36">
        <f t="shared" si="90"/>
        <v>0</v>
      </c>
      <c r="AS113" s="36">
        <f t="shared" si="90"/>
        <v>0</v>
      </c>
      <c r="AT113" s="36">
        <f t="shared" si="90"/>
        <v>0</v>
      </c>
      <c r="AU113" s="36">
        <f t="shared" si="90"/>
        <v>0</v>
      </c>
      <c r="AV113" s="36">
        <f t="shared" si="90"/>
        <v>0</v>
      </c>
      <c r="AW113" s="36">
        <f t="shared" si="90"/>
        <v>0</v>
      </c>
      <c r="AX113" s="36">
        <f t="shared" si="90"/>
        <v>0</v>
      </c>
      <c r="AY113" s="36">
        <f t="shared" si="90"/>
        <v>0</v>
      </c>
      <c r="BA113" s="36">
        <f t="shared" si="91"/>
        <v>0</v>
      </c>
      <c r="BB113" s="36">
        <f t="shared" si="91"/>
        <v>0</v>
      </c>
      <c r="BC113" s="36">
        <f t="shared" si="91"/>
        <v>0</v>
      </c>
      <c r="BD113" s="36">
        <f t="shared" si="91"/>
        <v>0</v>
      </c>
      <c r="BE113" s="36">
        <f t="shared" si="91"/>
        <v>0</v>
      </c>
      <c r="BF113" s="36">
        <f t="shared" si="91"/>
        <v>0</v>
      </c>
      <c r="BH113" s="63">
        <f t="shared" si="85"/>
        <v>0</v>
      </c>
      <c r="BI113" s="59"/>
    </row>
    <row r="114" ht="15" spans="1:61">
      <c r="A114" s="43" t="s">
        <v>12693</v>
      </c>
      <c r="B114" s="34">
        <f t="shared" si="56"/>
        <v>0</v>
      </c>
      <c r="C114" s="41" t="s">
        <v>12694</v>
      </c>
      <c r="D114" s="105">
        <f t="shared" si="57"/>
        <v>0</v>
      </c>
      <c r="E114" s="36">
        <f t="shared" si="58"/>
        <v>0</v>
      </c>
      <c r="F114" s="9">
        <f t="shared" si="59"/>
        <v>0</v>
      </c>
      <c r="G114" s="115">
        <f t="shared" si="60"/>
        <v>0</v>
      </c>
      <c r="H114" s="107">
        <f t="shared" si="80"/>
        <v>0</v>
      </c>
      <c r="I114" s="107">
        <f t="shared" si="81"/>
        <v>0</v>
      </c>
      <c r="J114" s="107">
        <f t="shared" si="82"/>
        <v>0</v>
      </c>
      <c r="K114" s="42">
        <v>0</v>
      </c>
      <c r="L114" s="36">
        <f t="shared" si="86"/>
        <v>0</v>
      </c>
      <c r="M114" s="36">
        <f t="shared" si="86"/>
        <v>0</v>
      </c>
      <c r="N114" s="107">
        <f t="shared" si="83"/>
        <v>0</v>
      </c>
      <c r="O114" s="36">
        <f t="shared" si="87"/>
        <v>0</v>
      </c>
      <c r="P114" s="36">
        <f t="shared" si="87"/>
        <v>0</v>
      </c>
      <c r="Q114" s="36">
        <f t="shared" si="87"/>
        <v>0</v>
      </c>
      <c r="R114" s="105">
        <f t="shared" si="61"/>
        <v>0</v>
      </c>
      <c r="S114" s="36">
        <f t="shared" si="65"/>
        <v>0</v>
      </c>
      <c r="T114" s="31">
        <f t="shared" si="62"/>
        <v>0</v>
      </c>
      <c r="U114" s="31">
        <f t="shared" si="63"/>
        <v>0</v>
      </c>
      <c r="V114" s="51">
        <v>0</v>
      </c>
      <c r="W114" s="51">
        <v>0</v>
      </c>
      <c r="X114" s="51">
        <v>0</v>
      </c>
      <c r="Y114" s="50">
        <f t="shared" si="84"/>
        <v>0</v>
      </c>
      <c r="Z114" s="36">
        <f t="shared" si="64"/>
        <v>0</v>
      </c>
      <c r="AA114" s="36">
        <f t="shared" si="66"/>
        <v>0</v>
      </c>
      <c r="AB114" s="42">
        <v>0</v>
      </c>
      <c r="AC114" s="36">
        <f t="shared" si="67"/>
        <v>0</v>
      </c>
      <c r="AD114" s="36">
        <f t="shared" si="88"/>
        <v>0</v>
      </c>
      <c r="AE114" s="36">
        <f t="shared" si="88"/>
        <v>0</v>
      </c>
      <c r="AF114" s="36">
        <f t="shared" si="88"/>
        <v>0</v>
      </c>
      <c r="AH114" s="36">
        <f t="shared" si="89"/>
        <v>0</v>
      </c>
      <c r="AI114" s="36">
        <f t="shared" si="89"/>
        <v>0</v>
      </c>
      <c r="AJ114" s="36">
        <f t="shared" si="89"/>
        <v>0</v>
      </c>
      <c r="AK114" s="36">
        <f t="shared" si="89"/>
        <v>0</v>
      </c>
      <c r="AL114" s="36">
        <f t="shared" si="89"/>
        <v>0</v>
      </c>
      <c r="AM114" s="36">
        <f t="shared" si="89"/>
        <v>0</v>
      </c>
      <c r="AN114" s="36">
        <f t="shared" si="89"/>
        <v>0</v>
      </c>
      <c r="AO114" s="36">
        <f t="shared" si="89"/>
        <v>0</v>
      </c>
      <c r="AP114" s="36">
        <f t="shared" si="89"/>
        <v>0</v>
      </c>
      <c r="AQ114" s="36">
        <f t="shared" si="89"/>
        <v>0</v>
      </c>
      <c r="AR114" s="36">
        <f t="shared" si="90"/>
        <v>0</v>
      </c>
      <c r="AS114" s="36">
        <f t="shared" si="90"/>
        <v>0</v>
      </c>
      <c r="AT114" s="36">
        <f t="shared" si="90"/>
        <v>0</v>
      </c>
      <c r="AU114" s="36">
        <f t="shared" si="90"/>
        <v>0</v>
      </c>
      <c r="AV114" s="36">
        <f t="shared" si="90"/>
        <v>0</v>
      </c>
      <c r="AW114" s="36">
        <f t="shared" si="90"/>
        <v>0</v>
      </c>
      <c r="AX114" s="36">
        <f t="shared" si="90"/>
        <v>0</v>
      </c>
      <c r="AY114" s="36">
        <f t="shared" si="90"/>
        <v>0</v>
      </c>
      <c r="BA114" s="36">
        <f t="shared" si="91"/>
        <v>0</v>
      </c>
      <c r="BB114" s="36">
        <f t="shared" si="91"/>
        <v>0</v>
      </c>
      <c r="BC114" s="36">
        <f t="shared" si="91"/>
        <v>0</v>
      </c>
      <c r="BD114" s="36">
        <f t="shared" si="91"/>
        <v>0</v>
      </c>
      <c r="BE114" s="36">
        <f t="shared" si="91"/>
        <v>0</v>
      </c>
      <c r="BF114" s="36">
        <f t="shared" si="91"/>
        <v>0</v>
      </c>
      <c r="BH114" s="63">
        <f t="shared" si="85"/>
        <v>0</v>
      </c>
      <c r="BI114" s="14"/>
    </row>
    <row r="115" ht="15" spans="1:61">
      <c r="A115" s="43" t="s">
        <v>12695</v>
      </c>
      <c r="B115" s="34">
        <f t="shared" si="56"/>
        <v>0</v>
      </c>
      <c r="C115" s="41" t="s">
        <v>12696</v>
      </c>
      <c r="D115" s="105">
        <f t="shared" si="57"/>
        <v>0</v>
      </c>
      <c r="E115" s="36">
        <f t="shared" si="58"/>
        <v>0</v>
      </c>
      <c r="F115" s="9">
        <f t="shared" si="59"/>
        <v>0</v>
      </c>
      <c r="G115" s="115">
        <f t="shared" si="60"/>
        <v>0</v>
      </c>
      <c r="H115" s="107">
        <f t="shared" si="80"/>
        <v>0</v>
      </c>
      <c r="I115" s="107">
        <f t="shared" si="81"/>
        <v>0</v>
      </c>
      <c r="J115" s="107">
        <f t="shared" si="82"/>
        <v>0</v>
      </c>
      <c r="K115" s="39">
        <v>0</v>
      </c>
      <c r="L115" s="36">
        <f t="shared" si="86"/>
        <v>0</v>
      </c>
      <c r="M115" s="36">
        <f t="shared" si="86"/>
        <v>0</v>
      </c>
      <c r="N115" s="107">
        <f t="shared" si="83"/>
        <v>0</v>
      </c>
      <c r="O115" s="36">
        <f t="shared" si="87"/>
        <v>0</v>
      </c>
      <c r="P115" s="36">
        <f t="shared" si="87"/>
        <v>0</v>
      </c>
      <c r="Q115" s="36">
        <f t="shared" si="87"/>
        <v>0</v>
      </c>
      <c r="R115" s="105">
        <f t="shared" si="61"/>
        <v>0</v>
      </c>
      <c r="S115" s="36">
        <f t="shared" si="65"/>
        <v>0</v>
      </c>
      <c r="T115" s="31">
        <f t="shared" si="62"/>
        <v>0</v>
      </c>
      <c r="U115" s="31">
        <f t="shared" si="63"/>
        <v>0</v>
      </c>
      <c r="V115" s="51">
        <v>0</v>
      </c>
      <c r="W115" s="51">
        <v>0</v>
      </c>
      <c r="X115" s="51">
        <v>0</v>
      </c>
      <c r="Y115" s="50">
        <f t="shared" si="84"/>
        <v>0</v>
      </c>
      <c r="Z115" s="36">
        <f t="shared" si="64"/>
        <v>0</v>
      </c>
      <c r="AA115" s="36">
        <f t="shared" si="66"/>
        <v>0</v>
      </c>
      <c r="AB115" s="42">
        <v>0</v>
      </c>
      <c r="AC115" s="36">
        <f t="shared" si="67"/>
        <v>0</v>
      </c>
      <c r="AD115" s="36">
        <f t="shared" si="88"/>
        <v>0</v>
      </c>
      <c r="AE115" s="36">
        <f t="shared" si="88"/>
        <v>0</v>
      </c>
      <c r="AF115" s="36">
        <f t="shared" si="88"/>
        <v>0</v>
      </c>
      <c r="AH115" s="36">
        <f t="shared" si="89"/>
        <v>0</v>
      </c>
      <c r="AI115" s="36">
        <f t="shared" si="89"/>
        <v>0</v>
      </c>
      <c r="AJ115" s="36">
        <f t="shared" si="89"/>
        <v>0</v>
      </c>
      <c r="AK115" s="36">
        <f t="shared" si="89"/>
        <v>0</v>
      </c>
      <c r="AL115" s="36">
        <f t="shared" si="89"/>
        <v>0</v>
      </c>
      <c r="AM115" s="36">
        <f t="shared" si="89"/>
        <v>0</v>
      </c>
      <c r="AN115" s="36">
        <f t="shared" si="89"/>
        <v>0</v>
      </c>
      <c r="AO115" s="36">
        <f t="shared" si="89"/>
        <v>0</v>
      </c>
      <c r="AP115" s="36">
        <f t="shared" si="89"/>
        <v>0</v>
      </c>
      <c r="AQ115" s="36">
        <f t="shared" si="89"/>
        <v>0</v>
      </c>
      <c r="AR115" s="36">
        <f t="shared" si="90"/>
        <v>0</v>
      </c>
      <c r="AS115" s="36">
        <f t="shared" si="90"/>
        <v>0</v>
      </c>
      <c r="AT115" s="36">
        <f t="shared" si="90"/>
        <v>0</v>
      </c>
      <c r="AU115" s="36">
        <f t="shared" si="90"/>
        <v>0</v>
      </c>
      <c r="AV115" s="36">
        <f t="shared" si="90"/>
        <v>0</v>
      </c>
      <c r="AW115" s="36">
        <f t="shared" si="90"/>
        <v>0</v>
      </c>
      <c r="AX115" s="36">
        <f t="shared" si="90"/>
        <v>0</v>
      </c>
      <c r="AY115" s="36">
        <f t="shared" si="90"/>
        <v>0</v>
      </c>
      <c r="BA115" s="36">
        <f t="shared" si="91"/>
        <v>0</v>
      </c>
      <c r="BB115" s="36">
        <f t="shared" si="91"/>
        <v>0</v>
      </c>
      <c r="BC115" s="36">
        <f t="shared" si="91"/>
        <v>0</v>
      </c>
      <c r="BD115" s="36">
        <f t="shared" si="91"/>
        <v>0</v>
      </c>
      <c r="BE115" s="36">
        <f t="shared" si="91"/>
        <v>0</v>
      </c>
      <c r="BF115" s="36">
        <f t="shared" si="91"/>
        <v>0</v>
      </c>
      <c r="BH115" s="63">
        <f t="shared" si="85"/>
        <v>0</v>
      </c>
      <c r="BI115" s="14"/>
    </row>
    <row r="116" ht="15" spans="1:61">
      <c r="A116" s="43" t="s">
        <v>12697</v>
      </c>
      <c r="B116" s="34">
        <f t="shared" si="56"/>
        <v>0</v>
      </c>
      <c r="C116" s="41" t="s">
        <v>12698</v>
      </c>
      <c r="D116" s="105">
        <f t="shared" si="57"/>
        <v>0</v>
      </c>
      <c r="E116" s="36">
        <f t="shared" si="58"/>
        <v>0</v>
      </c>
      <c r="F116" s="9">
        <f t="shared" si="59"/>
        <v>0</v>
      </c>
      <c r="G116" s="115">
        <f t="shared" si="60"/>
        <v>0</v>
      </c>
      <c r="H116" s="107">
        <f t="shared" si="80"/>
        <v>0</v>
      </c>
      <c r="I116" s="107">
        <f t="shared" si="81"/>
        <v>0</v>
      </c>
      <c r="J116" s="107">
        <f t="shared" si="82"/>
        <v>0</v>
      </c>
      <c r="K116" s="42">
        <v>0</v>
      </c>
      <c r="L116" s="36">
        <f t="shared" si="86"/>
        <v>0</v>
      </c>
      <c r="M116" s="36">
        <f t="shared" si="86"/>
        <v>0</v>
      </c>
      <c r="N116" s="107">
        <f t="shared" si="83"/>
        <v>0</v>
      </c>
      <c r="O116" s="36">
        <f t="shared" si="87"/>
        <v>0</v>
      </c>
      <c r="P116" s="36">
        <f t="shared" si="87"/>
        <v>0</v>
      </c>
      <c r="Q116" s="36">
        <f t="shared" si="87"/>
        <v>0</v>
      </c>
      <c r="R116" s="105">
        <f t="shared" si="61"/>
        <v>0</v>
      </c>
      <c r="S116" s="36">
        <f t="shared" si="65"/>
        <v>0</v>
      </c>
      <c r="T116" s="31">
        <f t="shared" si="62"/>
        <v>0</v>
      </c>
      <c r="U116" s="31">
        <f t="shared" si="63"/>
        <v>0</v>
      </c>
      <c r="V116" s="51">
        <v>0</v>
      </c>
      <c r="W116" s="51">
        <v>0</v>
      </c>
      <c r="X116" s="51">
        <v>0</v>
      </c>
      <c r="Y116" s="50">
        <f t="shared" si="84"/>
        <v>0</v>
      </c>
      <c r="Z116" s="36">
        <f t="shared" si="64"/>
        <v>0</v>
      </c>
      <c r="AA116" s="36">
        <f t="shared" si="66"/>
        <v>0</v>
      </c>
      <c r="AB116" s="42">
        <v>0</v>
      </c>
      <c r="AC116" s="36">
        <f t="shared" si="67"/>
        <v>0</v>
      </c>
      <c r="AD116" s="36">
        <f t="shared" si="88"/>
        <v>0</v>
      </c>
      <c r="AE116" s="36">
        <f t="shared" si="88"/>
        <v>0</v>
      </c>
      <c r="AF116" s="36">
        <f t="shared" si="88"/>
        <v>0</v>
      </c>
      <c r="AH116" s="36">
        <f t="shared" si="89"/>
        <v>0</v>
      </c>
      <c r="AI116" s="36">
        <f t="shared" si="89"/>
        <v>0</v>
      </c>
      <c r="AJ116" s="36">
        <f t="shared" si="89"/>
        <v>0</v>
      </c>
      <c r="AK116" s="36">
        <f t="shared" si="89"/>
        <v>0</v>
      </c>
      <c r="AL116" s="36">
        <f t="shared" si="89"/>
        <v>0</v>
      </c>
      <c r="AM116" s="36">
        <f t="shared" si="89"/>
        <v>0</v>
      </c>
      <c r="AN116" s="36">
        <f t="shared" si="89"/>
        <v>0</v>
      </c>
      <c r="AO116" s="36">
        <f t="shared" si="89"/>
        <v>0</v>
      </c>
      <c r="AP116" s="36">
        <f t="shared" si="89"/>
        <v>0</v>
      </c>
      <c r="AQ116" s="36">
        <f t="shared" si="89"/>
        <v>0</v>
      </c>
      <c r="AR116" s="36">
        <f t="shared" si="90"/>
        <v>0</v>
      </c>
      <c r="AS116" s="36">
        <f t="shared" si="90"/>
        <v>0</v>
      </c>
      <c r="AT116" s="36">
        <f t="shared" si="90"/>
        <v>0</v>
      </c>
      <c r="AU116" s="36">
        <f t="shared" si="90"/>
        <v>0</v>
      </c>
      <c r="AV116" s="36">
        <f t="shared" si="90"/>
        <v>0</v>
      </c>
      <c r="AW116" s="36">
        <f t="shared" si="90"/>
        <v>0</v>
      </c>
      <c r="AX116" s="36">
        <f t="shared" si="90"/>
        <v>0</v>
      </c>
      <c r="AY116" s="36">
        <f t="shared" si="90"/>
        <v>0</v>
      </c>
      <c r="BA116" s="36">
        <f t="shared" si="91"/>
        <v>0</v>
      </c>
      <c r="BB116" s="36">
        <f t="shared" si="91"/>
        <v>0</v>
      </c>
      <c r="BC116" s="36">
        <f t="shared" si="91"/>
        <v>0</v>
      </c>
      <c r="BD116" s="36">
        <f t="shared" si="91"/>
        <v>0</v>
      </c>
      <c r="BE116" s="36">
        <f t="shared" si="91"/>
        <v>0</v>
      </c>
      <c r="BF116" s="36">
        <f t="shared" si="91"/>
        <v>0</v>
      </c>
      <c r="BH116" s="63">
        <f t="shared" si="85"/>
        <v>0</v>
      </c>
      <c r="BI116" s="59"/>
    </row>
    <row r="117" ht="15" spans="1:61">
      <c r="A117" s="43" t="s">
        <v>12699</v>
      </c>
      <c r="B117" s="34">
        <f t="shared" si="56"/>
        <v>0</v>
      </c>
      <c r="C117" s="41" t="s">
        <v>12700</v>
      </c>
      <c r="D117" s="105">
        <f t="shared" si="57"/>
        <v>0</v>
      </c>
      <c r="E117" s="36">
        <f t="shared" si="58"/>
        <v>0</v>
      </c>
      <c r="F117" s="9">
        <f t="shared" si="59"/>
        <v>0</v>
      </c>
      <c r="G117" s="115">
        <f t="shared" si="60"/>
        <v>0</v>
      </c>
      <c r="H117" s="107">
        <f t="shared" si="80"/>
        <v>0</v>
      </c>
      <c r="I117" s="107">
        <f t="shared" si="81"/>
        <v>0</v>
      </c>
      <c r="J117" s="107">
        <f t="shared" si="82"/>
        <v>0</v>
      </c>
      <c r="K117" s="42">
        <v>0</v>
      </c>
      <c r="L117" s="36">
        <f t="shared" si="86"/>
        <v>0</v>
      </c>
      <c r="M117" s="36">
        <f t="shared" si="86"/>
        <v>0</v>
      </c>
      <c r="N117" s="107">
        <f t="shared" si="83"/>
        <v>0</v>
      </c>
      <c r="O117" s="36">
        <f t="shared" si="87"/>
        <v>0</v>
      </c>
      <c r="P117" s="36">
        <f t="shared" si="87"/>
        <v>0</v>
      </c>
      <c r="Q117" s="36">
        <f t="shared" si="87"/>
        <v>0</v>
      </c>
      <c r="R117" s="105">
        <f t="shared" si="61"/>
        <v>0</v>
      </c>
      <c r="S117" s="36">
        <f t="shared" si="65"/>
        <v>0</v>
      </c>
      <c r="T117" s="31">
        <f t="shared" si="62"/>
        <v>0</v>
      </c>
      <c r="U117" s="31">
        <f t="shared" si="63"/>
        <v>0</v>
      </c>
      <c r="V117" s="51">
        <v>0</v>
      </c>
      <c r="W117" s="51">
        <v>0</v>
      </c>
      <c r="X117" s="51">
        <v>0</v>
      </c>
      <c r="Y117" s="50">
        <f t="shared" si="84"/>
        <v>0</v>
      </c>
      <c r="Z117" s="36">
        <f t="shared" si="64"/>
        <v>0</v>
      </c>
      <c r="AA117" s="36">
        <f t="shared" si="66"/>
        <v>0</v>
      </c>
      <c r="AB117" s="42">
        <v>0</v>
      </c>
      <c r="AC117" s="36">
        <f t="shared" si="67"/>
        <v>0</v>
      </c>
      <c r="AD117" s="36">
        <f t="shared" si="88"/>
        <v>0</v>
      </c>
      <c r="AE117" s="36">
        <f t="shared" si="88"/>
        <v>0</v>
      </c>
      <c r="AF117" s="36">
        <f t="shared" si="88"/>
        <v>0</v>
      </c>
      <c r="AH117" s="36">
        <f t="shared" si="89"/>
        <v>0</v>
      </c>
      <c r="AI117" s="36">
        <f t="shared" si="89"/>
        <v>0</v>
      </c>
      <c r="AJ117" s="36">
        <f t="shared" si="89"/>
        <v>0</v>
      </c>
      <c r="AK117" s="36">
        <f t="shared" si="89"/>
        <v>0</v>
      </c>
      <c r="AL117" s="36">
        <f t="shared" si="89"/>
        <v>0</v>
      </c>
      <c r="AM117" s="36">
        <f t="shared" si="89"/>
        <v>0</v>
      </c>
      <c r="AN117" s="36">
        <f t="shared" si="89"/>
        <v>0</v>
      </c>
      <c r="AO117" s="36">
        <f t="shared" si="89"/>
        <v>0</v>
      </c>
      <c r="AP117" s="36">
        <f t="shared" si="89"/>
        <v>0</v>
      </c>
      <c r="AQ117" s="36">
        <f t="shared" si="89"/>
        <v>0</v>
      </c>
      <c r="AR117" s="36">
        <f t="shared" si="90"/>
        <v>0</v>
      </c>
      <c r="AS117" s="36">
        <f t="shared" si="90"/>
        <v>0</v>
      </c>
      <c r="AT117" s="36">
        <f t="shared" si="90"/>
        <v>0</v>
      </c>
      <c r="AU117" s="36">
        <f t="shared" si="90"/>
        <v>0</v>
      </c>
      <c r="AV117" s="36">
        <f t="shared" si="90"/>
        <v>0</v>
      </c>
      <c r="AW117" s="36">
        <f t="shared" si="90"/>
        <v>0</v>
      </c>
      <c r="AX117" s="36">
        <f t="shared" si="90"/>
        <v>0</v>
      </c>
      <c r="AY117" s="36">
        <f t="shared" si="90"/>
        <v>0</v>
      </c>
      <c r="BA117" s="36">
        <f t="shared" si="91"/>
        <v>0</v>
      </c>
      <c r="BB117" s="36">
        <f t="shared" si="91"/>
        <v>0</v>
      </c>
      <c r="BC117" s="36">
        <f t="shared" si="91"/>
        <v>0</v>
      </c>
      <c r="BD117" s="36">
        <f t="shared" si="91"/>
        <v>0</v>
      </c>
      <c r="BE117" s="36">
        <f t="shared" si="91"/>
        <v>0</v>
      </c>
      <c r="BF117" s="36">
        <f t="shared" si="91"/>
        <v>0</v>
      </c>
      <c r="BH117" s="63">
        <f t="shared" si="85"/>
        <v>0</v>
      </c>
      <c r="BI117" s="59"/>
    </row>
    <row r="118" ht="15" spans="1:61">
      <c r="A118" s="43" t="s">
        <v>12701</v>
      </c>
      <c r="B118" s="34">
        <f t="shared" si="56"/>
        <v>0</v>
      </c>
      <c r="C118" s="41" t="s">
        <v>12702</v>
      </c>
      <c r="D118" s="105">
        <f t="shared" si="57"/>
        <v>0</v>
      </c>
      <c r="E118" s="36">
        <f t="shared" si="58"/>
        <v>0</v>
      </c>
      <c r="F118" s="9">
        <f t="shared" si="59"/>
        <v>0</v>
      </c>
      <c r="G118" s="115">
        <f t="shared" si="60"/>
        <v>0</v>
      </c>
      <c r="H118" s="107">
        <f t="shared" si="80"/>
        <v>0</v>
      </c>
      <c r="I118" s="107">
        <f t="shared" si="81"/>
        <v>0</v>
      </c>
      <c r="J118" s="107">
        <f t="shared" si="82"/>
        <v>0</v>
      </c>
      <c r="K118" s="42">
        <v>0</v>
      </c>
      <c r="L118" s="36">
        <f t="shared" si="86"/>
        <v>0</v>
      </c>
      <c r="M118" s="36">
        <f t="shared" si="86"/>
        <v>0</v>
      </c>
      <c r="N118" s="107">
        <f t="shared" si="83"/>
        <v>0</v>
      </c>
      <c r="O118" s="36">
        <f t="shared" si="87"/>
        <v>0</v>
      </c>
      <c r="P118" s="36">
        <f t="shared" si="87"/>
        <v>0</v>
      </c>
      <c r="Q118" s="36">
        <f t="shared" si="87"/>
        <v>0</v>
      </c>
      <c r="R118" s="105">
        <f t="shared" si="61"/>
        <v>0</v>
      </c>
      <c r="S118" s="36">
        <f t="shared" si="65"/>
        <v>0</v>
      </c>
      <c r="T118" s="31">
        <f t="shared" si="62"/>
        <v>0</v>
      </c>
      <c r="U118" s="31">
        <f t="shared" si="63"/>
        <v>0</v>
      </c>
      <c r="V118" s="51">
        <v>0</v>
      </c>
      <c r="W118" s="51">
        <v>0</v>
      </c>
      <c r="X118" s="51">
        <v>0</v>
      </c>
      <c r="Y118" s="50">
        <f t="shared" si="84"/>
        <v>0</v>
      </c>
      <c r="Z118" s="36">
        <f t="shared" si="64"/>
        <v>0</v>
      </c>
      <c r="AA118" s="36">
        <f t="shared" si="66"/>
        <v>0</v>
      </c>
      <c r="AB118" s="42">
        <v>0</v>
      </c>
      <c r="AC118" s="36">
        <f t="shared" si="67"/>
        <v>0</v>
      </c>
      <c r="AD118" s="36">
        <f t="shared" si="88"/>
        <v>0</v>
      </c>
      <c r="AE118" s="36">
        <f t="shared" si="88"/>
        <v>0</v>
      </c>
      <c r="AF118" s="36">
        <f t="shared" si="88"/>
        <v>0</v>
      </c>
      <c r="AH118" s="36">
        <f t="shared" ref="AH118:AQ127" si="92">SUMPRODUCT(AH$374:AH$599*(LEFT($A$374:$A$599,LEN($A118))=$A118))</f>
        <v>0</v>
      </c>
      <c r="AI118" s="36">
        <f t="shared" si="92"/>
        <v>0</v>
      </c>
      <c r="AJ118" s="36">
        <f t="shared" si="92"/>
        <v>0</v>
      </c>
      <c r="AK118" s="36">
        <f t="shared" si="92"/>
        <v>0</v>
      </c>
      <c r="AL118" s="36">
        <f t="shared" si="92"/>
        <v>0</v>
      </c>
      <c r="AM118" s="36">
        <f t="shared" si="92"/>
        <v>0</v>
      </c>
      <c r="AN118" s="36">
        <f t="shared" si="92"/>
        <v>0</v>
      </c>
      <c r="AO118" s="36">
        <f t="shared" si="92"/>
        <v>0</v>
      </c>
      <c r="AP118" s="36">
        <f t="shared" si="92"/>
        <v>0</v>
      </c>
      <c r="AQ118" s="36">
        <f t="shared" si="92"/>
        <v>0</v>
      </c>
      <c r="AR118" s="36">
        <f t="shared" ref="AR118:AY127" si="93">SUMPRODUCT(AR$374:AR$599*(LEFT($A$374:$A$599,LEN($A118))=$A118))</f>
        <v>0</v>
      </c>
      <c r="AS118" s="36">
        <f t="shared" si="93"/>
        <v>0</v>
      </c>
      <c r="AT118" s="36">
        <f t="shared" si="93"/>
        <v>0</v>
      </c>
      <c r="AU118" s="36">
        <f t="shared" si="93"/>
        <v>0</v>
      </c>
      <c r="AV118" s="36">
        <f t="shared" si="93"/>
        <v>0</v>
      </c>
      <c r="AW118" s="36">
        <f t="shared" si="93"/>
        <v>0</v>
      </c>
      <c r="AX118" s="36">
        <f t="shared" si="93"/>
        <v>0</v>
      </c>
      <c r="AY118" s="36">
        <f t="shared" si="93"/>
        <v>0</v>
      </c>
      <c r="BA118" s="36">
        <f t="shared" ref="BA118:BF127" si="94">SUMPRODUCT(BA$374:BA$599*(LEFT($A$374:$A$599,LEN($A118))=$A118))</f>
        <v>0</v>
      </c>
      <c r="BB118" s="36">
        <f t="shared" si="94"/>
        <v>0</v>
      </c>
      <c r="BC118" s="36">
        <f t="shared" si="94"/>
        <v>0</v>
      </c>
      <c r="BD118" s="36">
        <f t="shared" si="94"/>
        <v>0</v>
      </c>
      <c r="BE118" s="36">
        <f t="shared" si="94"/>
        <v>0</v>
      </c>
      <c r="BF118" s="36">
        <f t="shared" si="94"/>
        <v>0</v>
      </c>
      <c r="BH118" s="63">
        <f t="shared" si="85"/>
        <v>0</v>
      </c>
      <c r="BI118" s="14"/>
    </row>
    <row r="119" ht="15" spans="1:61">
      <c r="A119" s="43" t="s">
        <v>12703</v>
      </c>
      <c r="B119" s="34">
        <f t="shared" si="56"/>
        <v>0</v>
      </c>
      <c r="C119" s="41" t="s">
        <v>12704</v>
      </c>
      <c r="D119" s="105">
        <f t="shared" si="57"/>
        <v>0</v>
      </c>
      <c r="E119" s="36">
        <f t="shared" si="58"/>
        <v>0</v>
      </c>
      <c r="F119" s="9">
        <f t="shared" si="59"/>
        <v>0</v>
      </c>
      <c r="G119" s="115">
        <f t="shared" si="60"/>
        <v>0</v>
      </c>
      <c r="H119" s="107">
        <f t="shared" si="80"/>
        <v>0</v>
      </c>
      <c r="I119" s="107">
        <f t="shared" si="81"/>
        <v>0</v>
      </c>
      <c r="J119" s="107">
        <f t="shared" si="82"/>
        <v>0</v>
      </c>
      <c r="K119" s="42">
        <v>0</v>
      </c>
      <c r="L119" s="36">
        <f t="shared" si="86"/>
        <v>0</v>
      </c>
      <c r="M119" s="36">
        <f t="shared" si="86"/>
        <v>0</v>
      </c>
      <c r="N119" s="107">
        <f t="shared" si="83"/>
        <v>0</v>
      </c>
      <c r="O119" s="36">
        <f t="shared" si="87"/>
        <v>0</v>
      </c>
      <c r="P119" s="36">
        <f t="shared" si="87"/>
        <v>0</v>
      </c>
      <c r="Q119" s="36">
        <f t="shared" si="87"/>
        <v>0</v>
      </c>
      <c r="R119" s="105">
        <f t="shared" si="61"/>
        <v>0</v>
      </c>
      <c r="S119" s="36">
        <f t="shared" si="65"/>
        <v>0</v>
      </c>
      <c r="T119" s="31">
        <f t="shared" si="62"/>
        <v>0</v>
      </c>
      <c r="U119" s="31">
        <f t="shared" si="63"/>
        <v>0</v>
      </c>
      <c r="V119" s="51">
        <v>0</v>
      </c>
      <c r="W119" s="51">
        <v>0</v>
      </c>
      <c r="X119" s="51">
        <v>0</v>
      </c>
      <c r="Y119" s="50">
        <f t="shared" si="84"/>
        <v>0</v>
      </c>
      <c r="Z119" s="36">
        <f t="shared" si="64"/>
        <v>0</v>
      </c>
      <c r="AA119" s="36">
        <f t="shared" si="66"/>
        <v>0</v>
      </c>
      <c r="AB119" s="42">
        <v>0</v>
      </c>
      <c r="AC119" s="36">
        <f t="shared" si="67"/>
        <v>0</v>
      </c>
      <c r="AD119" s="36">
        <f t="shared" si="88"/>
        <v>0</v>
      </c>
      <c r="AE119" s="36">
        <f t="shared" si="88"/>
        <v>0</v>
      </c>
      <c r="AF119" s="36">
        <f t="shared" si="88"/>
        <v>0</v>
      </c>
      <c r="AH119" s="36">
        <f t="shared" si="92"/>
        <v>0</v>
      </c>
      <c r="AI119" s="36">
        <f t="shared" si="92"/>
        <v>0</v>
      </c>
      <c r="AJ119" s="36">
        <f t="shared" si="92"/>
        <v>0</v>
      </c>
      <c r="AK119" s="36">
        <f t="shared" si="92"/>
        <v>0</v>
      </c>
      <c r="AL119" s="36">
        <f t="shared" si="92"/>
        <v>0</v>
      </c>
      <c r="AM119" s="36">
        <f t="shared" si="92"/>
        <v>0</v>
      </c>
      <c r="AN119" s="36">
        <f t="shared" si="92"/>
        <v>0</v>
      </c>
      <c r="AO119" s="36">
        <f t="shared" si="92"/>
        <v>0</v>
      </c>
      <c r="AP119" s="36">
        <f t="shared" si="92"/>
        <v>0</v>
      </c>
      <c r="AQ119" s="36">
        <f t="shared" si="92"/>
        <v>0</v>
      </c>
      <c r="AR119" s="36">
        <f t="shared" si="93"/>
        <v>0</v>
      </c>
      <c r="AS119" s="36">
        <f t="shared" si="93"/>
        <v>0</v>
      </c>
      <c r="AT119" s="36">
        <f t="shared" si="93"/>
        <v>0</v>
      </c>
      <c r="AU119" s="36">
        <f t="shared" si="93"/>
        <v>0</v>
      </c>
      <c r="AV119" s="36">
        <f t="shared" si="93"/>
        <v>0</v>
      </c>
      <c r="AW119" s="36">
        <f t="shared" si="93"/>
        <v>0</v>
      </c>
      <c r="AX119" s="36">
        <f t="shared" si="93"/>
        <v>0</v>
      </c>
      <c r="AY119" s="36">
        <f t="shared" si="93"/>
        <v>0</v>
      </c>
      <c r="BA119" s="36">
        <f t="shared" si="94"/>
        <v>0</v>
      </c>
      <c r="BB119" s="36">
        <f t="shared" si="94"/>
        <v>0</v>
      </c>
      <c r="BC119" s="36">
        <f t="shared" si="94"/>
        <v>0</v>
      </c>
      <c r="BD119" s="36">
        <f t="shared" si="94"/>
        <v>0</v>
      </c>
      <c r="BE119" s="36">
        <f t="shared" si="94"/>
        <v>0</v>
      </c>
      <c r="BF119" s="36">
        <f t="shared" si="94"/>
        <v>0</v>
      </c>
      <c r="BH119" s="63">
        <f t="shared" si="85"/>
        <v>0</v>
      </c>
      <c r="BI119" s="14"/>
    </row>
    <row r="120" ht="15" spans="1:61">
      <c r="A120" s="43" t="s">
        <v>12705</v>
      </c>
      <c r="B120" s="34">
        <f t="shared" si="56"/>
        <v>0</v>
      </c>
      <c r="C120" s="41" t="s">
        <v>12706</v>
      </c>
      <c r="D120" s="105">
        <f t="shared" si="57"/>
        <v>0</v>
      </c>
      <c r="E120" s="36">
        <f t="shared" si="58"/>
        <v>0</v>
      </c>
      <c r="F120" s="9">
        <f t="shared" si="59"/>
        <v>0</v>
      </c>
      <c r="G120" s="115">
        <f t="shared" si="60"/>
        <v>0</v>
      </c>
      <c r="H120" s="107">
        <f t="shared" si="80"/>
        <v>0</v>
      </c>
      <c r="I120" s="107">
        <f t="shared" si="81"/>
        <v>0</v>
      </c>
      <c r="J120" s="107">
        <f t="shared" si="82"/>
        <v>0</v>
      </c>
      <c r="K120" s="42">
        <v>0</v>
      </c>
      <c r="L120" s="36">
        <f t="shared" si="86"/>
        <v>0</v>
      </c>
      <c r="M120" s="36">
        <f t="shared" si="86"/>
        <v>0</v>
      </c>
      <c r="N120" s="107">
        <f t="shared" si="83"/>
        <v>0</v>
      </c>
      <c r="O120" s="36">
        <f t="shared" si="87"/>
        <v>0</v>
      </c>
      <c r="P120" s="36">
        <f t="shared" si="87"/>
        <v>0</v>
      </c>
      <c r="Q120" s="36">
        <f t="shared" si="87"/>
        <v>0</v>
      </c>
      <c r="R120" s="105">
        <f t="shared" si="61"/>
        <v>0</v>
      </c>
      <c r="S120" s="36">
        <f t="shared" si="65"/>
        <v>0</v>
      </c>
      <c r="T120" s="31">
        <f t="shared" si="62"/>
        <v>0</v>
      </c>
      <c r="U120" s="31">
        <f t="shared" si="63"/>
        <v>0</v>
      </c>
      <c r="V120" s="51">
        <v>0</v>
      </c>
      <c r="W120" s="51">
        <v>0</v>
      </c>
      <c r="X120" s="51">
        <v>0</v>
      </c>
      <c r="Y120" s="50">
        <f t="shared" si="84"/>
        <v>0</v>
      </c>
      <c r="Z120" s="36">
        <f t="shared" si="64"/>
        <v>0</v>
      </c>
      <c r="AA120" s="36">
        <f t="shared" si="66"/>
        <v>0</v>
      </c>
      <c r="AB120" s="42">
        <v>0</v>
      </c>
      <c r="AC120" s="36">
        <f t="shared" si="67"/>
        <v>0</v>
      </c>
      <c r="AD120" s="36">
        <f t="shared" si="88"/>
        <v>0</v>
      </c>
      <c r="AE120" s="36">
        <f t="shared" si="88"/>
        <v>0</v>
      </c>
      <c r="AF120" s="36">
        <f t="shared" si="88"/>
        <v>0</v>
      </c>
      <c r="AH120" s="36">
        <f t="shared" si="92"/>
        <v>0</v>
      </c>
      <c r="AI120" s="36">
        <f t="shared" si="92"/>
        <v>0</v>
      </c>
      <c r="AJ120" s="36">
        <f t="shared" si="92"/>
        <v>0</v>
      </c>
      <c r="AK120" s="36">
        <f t="shared" si="92"/>
        <v>0</v>
      </c>
      <c r="AL120" s="36">
        <f t="shared" si="92"/>
        <v>0</v>
      </c>
      <c r="AM120" s="36">
        <f t="shared" si="92"/>
        <v>0</v>
      </c>
      <c r="AN120" s="36">
        <f t="shared" si="92"/>
        <v>0</v>
      </c>
      <c r="AO120" s="36">
        <f t="shared" si="92"/>
        <v>0</v>
      </c>
      <c r="AP120" s="36">
        <f t="shared" si="92"/>
        <v>0</v>
      </c>
      <c r="AQ120" s="36">
        <f t="shared" si="92"/>
        <v>0</v>
      </c>
      <c r="AR120" s="36">
        <f t="shared" si="93"/>
        <v>0</v>
      </c>
      <c r="AS120" s="36">
        <f t="shared" si="93"/>
        <v>0</v>
      </c>
      <c r="AT120" s="36">
        <f t="shared" si="93"/>
        <v>0</v>
      </c>
      <c r="AU120" s="36">
        <f t="shared" si="93"/>
        <v>0</v>
      </c>
      <c r="AV120" s="36">
        <f t="shared" si="93"/>
        <v>0</v>
      </c>
      <c r="AW120" s="36">
        <f t="shared" si="93"/>
        <v>0</v>
      </c>
      <c r="AX120" s="36">
        <f t="shared" si="93"/>
        <v>0</v>
      </c>
      <c r="AY120" s="36">
        <f t="shared" si="93"/>
        <v>0</v>
      </c>
      <c r="BA120" s="36">
        <f t="shared" si="94"/>
        <v>0</v>
      </c>
      <c r="BB120" s="36">
        <f t="shared" si="94"/>
        <v>0</v>
      </c>
      <c r="BC120" s="36">
        <f t="shared" si="94"/>
        <v>0</v>
      </c>
      <c r="BD120" s="36">
        <f t="shared" si="94"/>
        <v>0</v>
      </c>
      <c r="BE120" s="36">
        <f t="shared" si="94"/>
        <v>0</v>
      </c>
      <c r="BF120" s="36">
        <f t="shared" si="94"/>
        <v>0</v>
      </c>
      <c r="BH120" s="63">
        <f t="shared" si="85"/>
        <v>0</v>
      </c>
      <c r="BI120" s="59"/>
    </row>
    <row r="121" ht="15" spans="1:61">
      <c r="A121" s="43" t="s">
        <v>12707</v>
      </c>
      <c r="B121" s="34">
        <f t="shared" si="56"/>
        <v>0</v>
      </c>
      <c r="C121" s="41" t="s">
        <v>12708</v>
      </c>
      <c r="D121" s="105">
        <f t="shared" si="57"/>
        <v>0</v>
      </c>
      <c r="E121" s="36">
        <f t="shared" si="58"/>
        <v>0</v>
      </c>
      <c r="F121" s="9">
        <f t="shared" si="59"/>
        <v>0</v>
      </c>
      <c r="G121" s="115">
        <f t="shared" si="60"/>
        <v>0</v>
      </c>
      <c r="H121" s="107">
        <f t="shared" si="80"/>
        <v>0</v>
      </c>
      <c r="I121" s="107">
        <f t="shared" si="81"/>
        <v>0</v>
      </c>
      <c r="J121" s="107">
        <f t="shared" si="82"/>
        <v>0</v>
      </c>
      <c r="K121" s="42">
        <v>0</v>
      </c>
      <c r="L121" s="36">
        <f t="shared" si="86"/>
        <v>0</v>
      </c>
      <c r="M121" s="36">
        <f t="shared" si="86"/>
        <v>0</v>
      </c>
      <c r="N121" s="107">
        <f t="shared" si="83"/>
        <v>0</v>
      </c>
      <c r="O121" s="36">
        <f t="shared" si="87"/>
        <v>0</v>
      </c>
      <c r="P121" s="36">
        <f t="shared" si="87"/>
        <v>0</v>
      </c>
      <c r="Q121" s="36">
        <f t="shared" si="87"/>
        <v>0</v>
      </c>
      <c r="R121" s="105">
        <f t="shared" si="61"/>
        <v>0</v>
      </c>
      <c r="S121" s="36">
        <f t="shared" si="65"/>
        <v>0</v>
      </c>
      <c r="T121" s="31">
        <f t="shared" si="62"/>
        <v>0</v>
      </c>
      <c r="U121" s="31">
        <f t="shared" si="63"/>
        <v>0</v>
      </c>
      <c r="V121" s="51">
        <v>0</v>
      </c>
      <c r="W121" s="51">
        <v>0</v>
      </c>
      <c r="X121" s="51">
        <v>0</v>
      </c>
      <c r="Y121" s="50">
        <f t="shared" si="84"/>
        <v>0</v>
      </c>
      <c r="Z121" s="36">
        <f t="shared" si="64"/>
        <v>0</v>
      </c>
      <c r="AA121" s="36">
        <f t="shared" si="66"/>
        <v>0</v>
      </c>
      <c r="AB121" s="42">
        <v>0</v>
      </c>
      <c r="AC121" s="36">
        <f t="shared" si="67"/>
        <v>0</v>
      </c>
      <c r="AD121" s="36">
        <f t="shared" si="88"/>
        <v>0</v>
      </c>
      <c r="AE121" s="36">
        <f t="shared" si="88"/>
        <v>0</v>
      </c>
      <c r="AF121" s="36">
        <f t="shared" si="88"/>
        <v>0</v>
      </c>
      <c r="AH121" s="36">
        <f t="shared" si="92"/>
        <v>0</v>
      </c>
      <c r="AI121" s="36">
        <f t="shared" si="92"/>
        <v>0</v>
      </c>
      <c r="AJ121" s="36">
        <f t="shared" si="92"/>
        <v>0</v>
      </c>
      <c r="AK121" s="36">
        <f t="shared" si="92"/>
        <v>0</v>
      </c>
      <c r="AL121" s="36">
        <f t="shared" si="92"/>
        <v>0</v>
      </c>
      <c r="AM121" s="36">
        <f t="shared" si="92"/>
        <v>0</v>
      </c>
      <c r="AN121" s="36">
        <f t="shared" si="92"/>
        <v>0</v>
      </c>
      <c r="AO121" s="36">
        <f t="shared" si="92"/>
        <v>0</v>
      </c>
      <c r="AP121" s="36">
        <f t="shared" si="92"/>
        <v>0</v>
      </c>
      <c r="AQ121" s="36">
        <f t="shared" si="92"/>
        <v>0</v>
      </c>
      <c r="AR121" s="36">
        <f t="shared" si="93"/>
        <v>0</v>
      </c>
      <c r="AS121" s="36">
        <f t="shared" si="93"/>
        <v>0</v>
      </c>
      <c r="AT121" s="36">
        <f t="shared" si="93"/>
        <v>0</v>
      </c>
      <c r="AU121" s="36">
        <f t="shared" si="93"/>
        <v>0</v>
      </c>
      <c r="AV121" s="36">
        <f t="shared" si="93"/>
        <v>0</v>
      </c>
      <c r="AW121" s="36">
        <f t="shared" si="93"/>
        <v>0</v>
      </c>
      <c r="AX121" s="36">
        <f t="shared" si="93"/>
        <v>0</v>
      </c>
      <c r="AY121" s="36">
        <f t="shared" si="93"/>
        <v>0</v>
      </c>
      <c r="BA121" s="36">
        <f t="shared" si="94"/>
        <v>0</v>
      </c>
      <c r="BB121" s="36">
        <f t="shared" si="94"/>
        <v>0</v>
      </c>
      <c r="BC121" s="36">
        <f t="shared" si="94"/>
        <v>0</v>
      </c>
      <c r="BD121" s="36">
        <f t="shared" si="94"/>
        <v>0</v>
      </c>
      <c r="BE121" s="36">
        <f t="shared" si="94"/>
        <v>0</v>
      </c>
      <c r="BF121" s="36">
        <f t="shared" si="94"/>
        <v>0</v>
      </c>
      <c r="BH121" s="63">
        <f t="shared" si="85"/>
        <v>0</v>
      </c>
      <c r="BI121" s="59"/>
    </row>
    <row r="122" ht="15" spans="1:61">
      <c r="A122" s="43" t="s">
        <v>12709</v>
      </c>
      <c r="B122" s="34">
        <f t="shared" si="56"/>
        <v>0</v>
      </c>
      <c r="C122" s="41" t="s">
        <v>12710</v>
      </c>
      <c r="D122" s="105">
        <f t="shared" si="57"/>
        <v>0</v>
      </c>
      <c r="E122" s="36">
        <f t="shared" si="58"/>
        <v>0</v>
      </c>
      <c r="F122" s="9">
        <f t="shared" si="59"/>
        <v>0</v>
      </c>
      <c r="G122" s="115">
        <f t="shared" si="60"/>
        <v>0</v>
      </c>
      <c r="H122" s="107">
        <f t="shared" si="80"/>
        <v>0</v>
      </c>
      <c r="I122" s="107">
        <f t="shared" si="81"/>
        <v>0</v>
      </c>
      <c r="J122" s="107">
        <f t="shared" si="82"/>
        <v>0</v>
      </c>
      <c r="K122" s="42">
        <v>0</v>
      </c>
      <c r="L122" s="36">
        <f t="shared" si="86"/>
        <v>0</v>
      </c>
      <c r="M122" s="36">
        <f t="shared" si="86"/>
        <v>0</v>
      </c>
      <c r="N122" s="107">
        <f t="shared" si="83"/>
        <v>0</v>
      </c>
      <c r="O122" s="36">
        <f t="shared" si="87"/>
        <v>0</v>
      </c>
      <c r="P122" s="36">
        <f t="shared" si="87"/>
        <v>0</v>
      </c>
      <c r="Q122" s="36">
        <f t="shared" si="87"/>
        <v>0</v>
      </c>
      <c r="R122" s="105">
        <f t="shared" si="61"/>
        <v>0</v>
      </c>
      <c r="S122" s="36">
        <f t="shared" si="65"/>
        <v>0</v>
      </c>
      <c r="T122" s="31">
        <f t="shared" si="62"/>
        <v>0</v>
      </c>
      <c r="U122" s="31">
        <f t="shared" si="63"/>
        <v>0</v>
      </c>
      <c r="V122" s="51">
        <v>0</v>
      </c>
      <c r="W122" s="51">
        <v>0</v>
      </c>
      <c r="X122" s="51">
        <v>0</v>
      </c>
      <c r="Y122" s="50">
        <f t="shared" si="84"/>
        <v>0</v>
      </c>
      <c r="Z122" s="36">
        <f t="shared" si="64"/>
        <v>0</v>
      </c>
      <c r="AA122" s="36">
        <f t="shared" si="66"/>
        <v>0</v>
      </c>
      <c r="AB122" s="42">
        <v>0</v>
      </c>
      <c r="AC122" s="36">
        <f t="shared" si="67"/>
        <v>0</v>
      </c>
      <c r="AD122" s="36">
        <f t="shared" si="88"/>
        <v>0</v>
      </c>
      <c r="AE122" s="36">
        <f t="shared" si="88"/>
        <v>0</v>
      </c>
      <c r="AF122" s="36">
        <f t="shared" si="88"/>
        <v>0</v>
      </c>
      <c r="AH122" s="36">
        <f t="shared" si="92"/>
        <v>0</v>
      </c>
      <c r="AI122" s="36">
        <f t="shared" si="92"/>
        <v>0</v>
      </c>
      <c r="AJ122" s="36">
        <f t="shared" si="92"/>
        <v>0</v>
      </c>
      <c r="AK122" s="36">
        <f t="shared" si="92"/>
        <v>0</v>
      </c>
      <c r="AL122" s="36">
        <f t="shared" si="92"/>
        <v>0</v>
      </c>
      <c r="AM122" s="36">
        <f t="shared" si="92"/>
        <v>0</v>
      </c>
      <c r="AN122" s="36">
        <f t="shared" si="92"/>
        <v>0</v>
      </c>
      <c r="AO122" s="36">
        <f t="shared" si="92"/>
        <v>0</v>
      </c>
      <c r="AP122" s="36">
        <f t="shared" si="92"/>
        <v>0</v>
      </c>
      <c r="AQ122" s="36">
        <f t="shared" si="92"/>
        <v>0</v>
      </c>
      <c r="AR122" s="36">
        <f t="shared" si="93"/>
        <v>0</v>
      </c>
      <c r="AS122" s="36">
        <f t="shared" si="93"/>
        <v>0</v>
      </c>
      <c r="AT122" s="36">
        <f t="shared" si="93"/>
        <v>0</v>
      </c>
      <c r="AU122" s="36">
        <f t="shared" si="93"/>
        <v>0</v>
      </c>
      <c r="AV122" s="36">
        <f t="shared" si="93"/>
        <v>0</v>
      </c>
      <c r="AW122" s="36">
        <f t="shared" si="93"/>
        <v>0</v>
      </c>
      <c r="AX122" s="36">
        <f t="shared" si="93"/>
        <v>0</v>
      </c>
      <c r="AY122" s="36">
        <f t="shared" si="93"/>
        <v>0</v>
      </c>
      <c r="BA122" s="36">
        <f t="shared" si="94"/>
        <v>0</v>
      </c>
      <c r="BB122" s="36">
        <f t="shared" si="94"/>
        <v>0</v>
      </c>
      <c r="BC122" s="36">
        <f t="shared" si="94"/>
        <v>0</v>
      </c>
      <c r="BD122" s="36">
        <f t="shared" si="94"/>
        <v>0</v>
      </c>
      <c r="BE122" s="36">
        <f t="shared" si="94"/>
        <v>0</v>
      </c>
      <c r="BF122" s="36">
        <f t="shared" si="94"/>
        <v>0</v>
      </c>
      <c r="BH122" s="63">
        <f t="shared" si="85"/>
        <v>0</v>
      </c>
      <c r="BI122" s="14"/>
    </row>
    <row r="123" ht="15" spans="1:61">
      <c r="A123" s="43" t="s">
        <v>12711</v>
      </c>
      <c r="B123" s="34">
        <f t="shared" si="56"/>
        <v>0</v>
      </c>
      <c r="C123" s="41" t="s">
        <v>12712</v>
      </c>
      <c r="D123" s="105">
        <f t="shared" si="57"/>
        <v>0</v>
      </c>
      <c r="E123" s="36">
        <f t="shared" si="58"/>
        <v>0</v>
      </c>
      <c r="F123" s="9">
        <f t="shared" si="59"/>
        <v>0</v>
      </c>
      <c r="G123" s="115">
        <f t="shared" si="60"/>
        <v>0</v>
      </c>
      <c r="H123" s="107">
        <f t="shared" si="80"/>
        <v>0</v>
      </c>
      <c r="I123" s="107">
        <f t="shared" si="81"/>
        <v>0</v>
      </c>
      <c r="J123" s="107">
        <f t="shared" si="82"/>
        <v>0</v>
      </c>
      <c r="K123" s="42">
        <v>0</v>
      </c>
      <c r="L123" s="36">
        <f t="shared" si="86"/>
        <v>0</v>
      </c>
      <c r="M123" s="36">
        <f t="shared" si="86"/>
        <v>0</v>
      </c>
      <c r="N123" s="107">
        <f t="shared" si="83"/>
        <v>0</v>
      </c>
      <c r="O123" s="36">
        <f t="shared" si="87"/>
        <v>0</v>
      </c>
      <c r="P123" s="36">
        <f t="shared" si="87"/>
        <v>0</v>
      </c>
      <c r="Q123" s="36">
        <f t="shared" si="87"/>
        <v>0</v>
      </c>
      <c r="R123" s="105">
        <f t="shared" si="61"/>
        <v>0</v>
      </c>
      <c r="S123" s="36">
        <f t="shared" si="65"/>
        <v>0</v>
      </c>
      <c r="T123" s="31">
        <f t="shared" si="62"/>
        <v>0</v>
      </c>
      <c r="U123" s="31">
        <f t="shared" si="63"/>
        <v>0</v>
      </c>
      <c r="V123" s="51">
        <v>0</v>
      </c>
      <c r="W123" s="51">
        <v>0</v>
      </c>
      <c r="X123" s="51">
        <v>0</v>
      </c>
      <c r="Y123" s="50">
        <f t="shared" si="84"/>
        <v>0</v>
      </c>
      <c r="Z123" s="36">
        <f t="shared" si="64"/>
        <v>0</v>
      </c>
      <c r="AA123" s="36">
        <f t="shared" si="66"/>
        <v>0</v>
      </c>
      <c r="AB123" s="42">
        <v>0</v>
      </c>
      <c r="AC123" s="36">
        <f t="shared" si="67"/>
        <v>0</v>
      </c>
      <c r="AD123" s="36">
        <f t="shared" si="88"/>
        <v>0</v>
      </c>
      <c r="AE123" s="36">
        <f t="shared" si="88"/>
        <v>0</v>
      </c>
      <c r="AF123" s="36">
        <f t="shared" si="88"/>
        <v>0</v>
      </c>
      <c r="AH123" s="36">
        <f t="shared" si="92"/>
        <v>0</v>
      </c>
      <c r="AI123" s="36">
        <f t="shared" si="92"/>
        <v>0</v>
      </c>
      <c r="AJ123" s="36">
        <f t="shared" si="92"/>
        <v>0</v>
      </c>
      <c r="AK123" s="36">
        <f t="shared" si="92"/>
        <v>0</v>
      </c>
      <c r="AL123" s="36">
        <f t="shared" si="92"/>
        <v>0</v>
      </c>
      <c r="AM123" s="36">
        <f t="shared" si="92"/>
        <v>0</v>
      </c>
      <c r="AN123" s="36">
        <f t="shared" si="92"/>
        <v>0</v>
      </c>
      <c r="AO123" s="36">
        <f t="shared" si="92"/>
        <v>0</v>
      </c>
      <c r="AP123" s="36">
        <f t="shared" si="92"/>
        <v>0</v>
      </c>
      <c r="AQ123" s="36">
        <f t="shared" si="92"/>
        <v>0</v>
      </c>
      <c r="AR123" s="36">
        <f t="shared" si="93"/>
        <v>0</v>
      </c>
      <c r="AS123" s="36">
        <f t="shared" si="93"/>
        <v>0</v>
      </c>
      <c r="AT123" s="36">
        <f t="shared" si="93"/>
        <v>0</v>
      </c>
      <c r="AU123" s="36">
        <f t="shared" si="93"/>
        <v>0</v>
      </c>
      <c r="AV123" s="36">
        <f t="shared" si="93"/>
        <v>0</v>
      </c>
      <c r="AW123" s="36">
        <f t="shared" si="93"/>
        <v>0</v>
      </c>
      <c r="AX123" s="36">
        <f t="shared" si="93"/>
        <v>0</v>
      </c>
      <c r="AY123" s="36">
        <f t="shared" si="93"/>
        <v>0</v>
      </c>
      <c r="BA123" s="36">
        <f t="shared" si="94"/>
        <v>0</v>
      </c>
      <c r="BB123" s="36">
        <f t="shared" si="94"/>
        <v>0</v>
      </c>
      <c r="BC123" s="36">
        <f t="shared" si="94"/>
        <v>0</v>
      </c>
      <c r="BD123" s="36">
        <f t="shared" si="94"/>
        <v>0</v>
      </c>
      <c r="BE123" s="36">
        <f t="shared" si="94"/>
        <v>0</v>
      </c>
      <c r="BF123" s="36">
        <f t="shared" si="94"/>
        <v>0</v>
      </c>
      <c r="BH123" s="63">
        <f t="shared" si="85"/>
        <v>0</v>
      </c>
      <c r="BI123" s="14"/>
    </row>
    <row r="124" ht="15" spans="1:61">
      <c r="A124" s="43" t="s">
        <v>12713</v>
      </c>
      <c r="B124" s="34">
        <f t="shared" si="56"/>
        <v>0</v>
      </c>
      <c r="C124" s="41" t="s">
        <v>12714</v>
      </c>
      <c r="D124" s="105">
        <f t="shared" si="57"/>
        <v>0</v>
      </c>
      <c r="E124" s="36">
        <f t="shared" si="58"/>
        <v>0</v>
      </c>
      <c r="F124" s="9">
        <f t="shared" si="59"/>
        <v>0</v>
      </c>
      <c r="G124" s="115">
        <f t="shared" si="60"/>
        <v>0</v>
      </c>
      <c r="H124" s="107">
        <f t="shared" si="80"/>
        <v>0</v>
      </c>
      <c r="I124" s="107">
        <f t="shared" si="81"/>
        <v>0</v>
      </c>
      <c r="J124" s="107">
        <f t="shared" si="82"/>
        <v>0</v>
      </c>
      <c r="K124" s="42">
        <v>0</v>
      </c>
      <c r="L124" s="36">
        <f t="shared" si="86"/>
        <v>0</v>
      </c>
      <c r="M124" s="36">
        <f t="shared" si="86"/>
        <v>0</v>
      </c>
      <c r="N124" s="107">
        <f t="shared" si="83"/>
        <v>0</v>
      </c>
      <c r="O124" s="36">
        <f t="shared" si="87"/>
        <v>0</v>
      </c>
      <c r="P124" s="36">
        <f t="shared" si="87"/>
        <v>0</v>
      </c>
      <c r="Q124" s="36">
        <f t="shared" si="87"/>
        <v>0</v>
      </c>
      <c r="R124" s="105">
        <f t="shared" si="61"/>
        <v>0</v>
      </c>
      <c r="S124" s="36">
        <f t="shared" si="65"/>
        <v>0</v>
      </c>
      <c r="T124" s="31">
        <f t="shared" si="62"/>
        <v>0</v>
      </c>
      <c r="U124" s="31">
        <f t="shared" si="63"/>
        <v>0</v>
      </c>
      <c r="V124" s="51">
        <v>0</v>
      </c>
      <c r="W124" s="51">
        <v>0</v>
      </c>
      <c r="X124" s="51">
        <v>0</v>
      </c>
      <c r="Y124" s="50">
        <f t="shared" si="84"/>
        <v>0</v>
      </c>
      <c r="Z124" s="36">
        <f t="shared" si="64"/>
        <v>0</v>
      </c>
      <c r="AA124" s="36">
        <f t="shared" si="66"/>
        <v>0</v>
      </c>
      <c r="AB124" s="42">
        <v>0</v>
      </c>
      <c r="AC124" s="36">
        <f t="shared" si="67"/>
        <v>0</v>
      </c>
      <c r="AD124" s="36">
        <f t="shared" si="88"/>
        <v>0</v>
      </c>
      <c r="AE124" s="36">
        <f t="shared" si="88"/>
        <v>0</v>
      </c>
      <c r="AF124" s="36">
        <f t="shared" si="88"/>
        <v>0</v>
      </c>
      <c r="AH124" s="36">
        <f t="shared" si="92"/>
        <v>0</v>
      </c>
      <c r="AI124" s="36">
        <f t="shared" si="92"/>
        <v>0</v>
      </c>
      <c r="AJ124" s="36">
        <f t="shared" si="92"/>
        <v>0</v>
      </c>
      <c r="AK124" s="36">
        <f t="shared" si="92"/>
        <v>0</v>
      </c>
      <c r="AL124" s="36">
        <f t="shared" si="92"/>
        <v>0</v>
      </c>
      <c r="AM124" s="36">
        <f t="shared" si="92"/>
        <v>0</v>
      </c>
      <c r="AN124" s="36">
        <f t="shared" si="92"/>
        <v>0</v>
      </c>
      <c r="AO124" s="36">
        <f t="shared" si="92"/>
        <v>0</v>
      </c>
      <c r="AP124" s="36">
        <f t="shared" si="92"/>
        <v>0</v>
      </c>
      <c r="AQ124" s="36">
        <f t="shared" si="92"/>
        <v>0</v>
      </c>
      <c r="AR124" s="36">
        <f t="shared" si="93"/>
        <v>0</v>
      </c>
      <c r="AS124" s="36">
        <f t="shared" si="93"/>
        <v>0</v>
      </c>
      <c r="AT124" s="36">
        <f t="shared" si="93"/>
        <v>0</v>
      </c>
      <c r="AU124" s="36">
        <f t="shared" si="93"/>
        <v>0</v>
      </c>
      <c r="AV124" s="36">
        <f t="shared" si="93"/>
        <v>0</v>
      </c>
      <c r="AW124" s="36">
        <f t="shared" si="93"/>
        <v>0</v>
      </c>
      <c r="AX124" s="36">
        <f t="shared" si="93"/>
        <v>0</v>
      </c>
      <c r="AY124" s="36">
        <f t="shared" si="93"/>
        <v>0</v>
      </c>
      <c r="BA124" s="36">
        <f t="shared" si="94"/>
        <v>0</v>
      </c>
      <c r="BB124" s="36">
        <f t="shared" si="94"/>
        <v>0</v>
      </c>
      <c r="BC124" s="36">
        <f t="shared" si="94"/>
        <v>0</v>
      </c>
      <c r="BD124" s="36">
        <f t="shared" si="94"/>
        <v>0</v>
      </c>
      <c r="BE124" s="36">
        <f t="shared" si="94"/>
        <v>0</v>
      </c>
      <c r="BF124" s="36">
        <f t="shared" si="94"/>
        <v>0</v>
      </c>
      <c r="BH124" s="63">
        <f t="shared" si="85"/>
        <v>0</v>
      </c>
      <c r="BI124" s="59"/>
    </row>
    <row r="125" ht="15" spans="1:61">
      <c r="A125" s="43" t="s">
        <v>12715</v>
      </c>
      <c r="B125" s="34">
        <f t="shared" si="56"/>
        <v>0</v>
      </c>
      <c r="C125" s="41" t="s">
        <v>12716</v>
      </c>
      <c r="D125" s="105">
        <f t="shared" si="57"/>
        <v>0</v>
      </c>
      <c r="E125" s="36">
        <f t="shared" si="58"/>
        <v>0</v>
      </c>
      <c r="F125" s="9">
        <f t="shared" si="59"/>
        <v>0</v>
      </c>
      <c r="G125" s="115">
        <f t="shared" si="60"/>
        <v>0</v>
      </c>
      <c r="H125" s="107">
        <f t="shared" si="80"/>
        <v>0</v>
      </c>
      <c r="I125" s="107">
        <f t="shared" si="81"/>
        <v>0</v>
      </c>
      <c r="J125" s="107">
        <f t="shared" si="82"/>
        <v>0</v>
      </c>
      <c r="K125" s="42">
        <v>0</v>
      </c>
      <c r="L125" s="36">
        <f t="shared" si="86"/>
        <v>0</v>
      </c>
      <c r="M125" s="36">
        <f t="shared" si="86"/>
        <v>0</v>
      </c>
      <c r="N125" s="107">
        <f t="shared" si="83"/>
        <v>0</v>
      </c>
      <c r="O125" s="36">
        <f t="shared" si="87"/>
        <v>0</v>
      </c>
      <c r="P125" s="36">
        <f t="shared" si="87"/>
        <v>0</v>
      </c>
      <c r="Q125" s="36">
        <f t="shared" si="87"/>
        <v>0</v>
      </c>
      <c r="R125" s="105">
        <f t="shared" si="61"/>
        <v>0</v>
      </c>
      <c r="S125" s="36">
        <f t="shared" si="65"/>
        <v>0</v>
      </c>
      <c r="T125" s="31">
        <f t="shared" si="62"/>
        <v>0</v>
      </c>
      <c r="U125" s="31">
        <f t="shared" si="63"/>
        <v>0</v>
      </c>
      <c r="V125" s="51">
        <v>0</v>
      </c>
      <c r="W125" s="51">
        <v>0</v>
      </c>
      <c r="X125" s="51">
        <v>0</v>
      </c>
      <c r="Y125" s="50">
        <f t="shared" si="84"/>
        <v>0</v>
      </c>
      <c r="Z125" s="36">
        <f t="shared" si="64"/>
        <v>0</v>
      </c>
      <c r="AA125" s="36">
        <f t="shared" si="66"/>
        <v>0</v>
      </c>
      <c r="AB125" s="42">
        <v>0</v>
      </c>
      <c r="AC125" s="36">
        <f t="shared" si="67"/>
        <v>0</v>
      </c>
      <c r="AD125" s="36">
        <f t="shared" si="88"/>
        <v>0</v>
      </c>
      <c r="AE125" s="36">
        <f t="shared" si="88"/>
        <v>0</v>
      </c>
      <c r="AF125" s="36">
        <f t="shared" si="88"/>
        <v>0</v>
      </c>
      <c r="AH125" s="36">
        <f t="shared" si="92"/>
        <v>0</v>
      </c>
      <c r="AI125" s="36">
        <f t="shared" si="92"/>
        <v>0</v>
      </c>
      <c r="AJ125" s="36">
        <f t="shared" si="92"/>
        <v>0</v>
      </c>
      <c r="AK125" s="36">
        <f t="shared" si="92"/>
        <v>0</v>
      </c>
      <c r="AL125" s="36">
        <f t="shared" si="92"/>
        <v>0</v>
      </c>
      <c r="AM125" s="36">
        <f t="shared" si="92"/>
        <v>0</v>
      </c>
      <c r="AN125" s="36">
        <f t="shared" si="92"/>
        <v>0</v>
      </c>
      <c r="AO125" s="36">
        <f t="shared" si="92"/>
        <v>0</v>
      </c>
      <c r="AP125" s="36">
        <f t="shared" si="92"/>
        <v>0</v>
      </c>
      <c r="AQ125" s="36">
        <f t="shared" si="92"/>
        <v>0</v>
      </c>
      <c r="AR125" s="36">
        <f t="shared" si="93"/>
        <v>0</v>
      </c>
      <c r="AS125" s="36">
        <f t="shared" si="93"/>
        <v>0</v>
      </c>
      <c r="AT125" s="36">
        <f t="shared" si="93"/>
        <v>0</v>
      </c>
      <c r="AU125" s="36">
        <f t="shared" si="93"/>
        <v>0</v>
      </c>
      <c r="AV125" s="36">
        <f t="shared" si="93"/>
        <v>0</v>
      </c>
      <c r="AW125" s="36">
        <f t="shared" si="93"/>
        <v>0</v>
      </c>
      <c r="AX125" s="36">
        <f t="shared" si="93"/>
        <v>0</v>
      </c>
      <c r="AY125" s="36">
        <f t="shared" si="93"/>
        <v>0</v>
      </c>
      <c r="BA125" s="36">
        <f t="shared" si="94"/>
        <v>0</v>
      </c>
      <c r="BB125" s="36">
        <f t="shared" si="94"/>
        <v>0</v>
      </c>
      <c r="BC125" s="36">
        <f t="shared" si="94"/>
        <v>0</v>
      </c>
      <c r="BD125" s="36">
        <f t="shared" si="94"/>
        <v>0</v>
      </c>
      <c r="BE125" s="36">
        <f t="shared" si="94"/>
        <v>0</v>
      </c>
      <c r="BF125" s="36">
        <f t="shared" si="94"/>
        <v>0</v>
      </c>
      <c r="BH125" s="63">
        <f t="shared" si="85"/>
        <v>0</v>
      </c>
      <c r="BI125" s="59"/>
    </row>
    <row r="126" ht="15" spans="1:61">
      <c r="A126" s="43" t="s">
        <v>12717</v>
      </c>
      <c r="B126" s="34">
        <f t="shared" si="56"/>
        <v>0</v>
      </c>
      <c r="C126" s="41" t="s">
        <v>12718</v>
      </c>
      <c r="D126" s="105">
        <f t="shared" si="57"/>
        <v>0</v>
      </c>
      <c r="E126" s="36">
        <f t="shared" si="58"/>
        <v>0</v>
      </c>
      <c r="F126" s="9">
        <f t="shared" si="59"/>
        <v>0</v>
      </c>
      <c r="G126" s="115">
        <f t="shared" si="60"/>
        <v>0</v>
      </c>
      <c r="H126" s="107">
        <f t="shared" si="80"/>
        <v>0</v>
      </c>
      <c r="I126" s="107">
        <f t="shared" si="81"/>
        <v>0</v>
      </c>
      <c r="J126" s="107">
        <f t="shared" si="82"/>
        <v>0</v>
      </c>
      <c r="K126" s="42">
        <v>0</v>
      </c>
      <c r="L126" s="36">
        <f t="shared" si="86"/>
        <v>0</v>
      </c>
      <c r="M126" s="36">
        <f t="shared" si="86"/>
        <v>0</v>
      </c>
      <c r="N126" s="107">
        <f t="shared" si="83"/>
        <v>0</v>
      </c>
      <c r="O126" s="36">
        <f t="shared" si="87"/>
        <v>0</v>
      </c>
      <c r="P126" s="36">
        <f t="shared" si="87"/>
        <v>0</v>
      </c>
      <c r="Q126" s="36">
        <f t="shared" si="87"/>
        <v>0</v>
      </c>
      <c r="R126" s="105">
        <f t="shared" si="61"/>
        <v>0</v>
      </c>
      <c r="S126" s="36">
        <f t="shared" si="65"/>
        <v>0</v>
      </c>
      <c r="T126" s="31">
        <f t="shared" si="62"/>
        <v>0</v>
      </c>
      <c r="U126" s="31">
        <f t="shared" si="63"/>
        <v>0</v>
      </c>
      <c r="V126" s="51">
        <v>0</v>
      </c>
      <c r="W126" s="51">
        <v>0</v>
      </c>
      <c r="X126" s="51">
        <v>0</v>
      </c>
      <c r="Y126" s="50">
        <f t="shared" si="84"/>
        <v>0</v>
      </c>
      <c r="Z126" s="36">
        <f t="shared" si="64"/>
        <v>0</v>
      </c>
      <c r="AA126" s="36">
        <f t="shared" si="66"/>
        <v>0</v>
      </c>
      <c r="AB126" s="42">
        <v>0</v>
      </c>
      <c r="AC126" s="36">
        <f t="shared" si="67"/>
        <v>0</v>
      </c>
      <c r="AD126" s="36">
        <f t="shared" si="88"/>
        <v>0</v>
      </c>
      <c r="AE126" s="36">
        <f t="shared" si="88"/>
        <v>0</v>
      </c>
      <c r="AF126" s="36">
        <f t="shared" si="88"/>
        <v>0</v>
      </c>
      <c r="AH126" s="36">
        <f t="shared" si="92"/>
        <v>0</v>
      </c>
      <c r="AI126" s="36">
        <f t="shared" si="92"/>
        <v>0</v>
      </c>
      <c r="AJ126" s="36">
        <f t="shared" si="92"/>
        <v>0</v>
      </c>
      <c r="AK126" s="36">
        <f t="shared" si="92"/>
        <v>0</v>
      </c>
      <c r="AL126" s="36">
        <f t="shared" si="92"/>
        <v>0</v>
      </c>
      <c r="AM126" s="36">
        <f t="shared" si="92"/>
        <v>0</v>
      </c>
      <c r="AN126" s="36">
        <f t="shared" si="92"/>
        <v>0</v>
      </c>
      <c r="AO126" s="36">
        <f t="shared" si="92"/>
        <v>0</v>
      </c>
      <c r="AP126" s="36">
        <f t="shared" si="92"/>
        <v>0</v>
      </c>
      <c r="AQ126" s="36">
        <f t="shared" si="92"/>
        <v>0</v>
      </c>
      <c r="AR126" s="36">
        <f t="shared" si="93"/>
        <v>0</v>
      </c>
      <c r="AS126" s="36">
        <f t="shared" si="93"/>
        <v>0</v>
      </c>
      <c r="AT126" s="36">
        <f t="shared" si="93"/>
        <v>0</v>
      </c>
      <c r="AU126" s="36">
        <f t="shared" si="93"/>
        <v>0</v>
      </c>
      <c r="AV126" s="36">
        <f t="shared" si="93"/>
        <v>0</v>
      </c>
      <c r="AW126" s="36">
        <f t="shared" si="93"/>
        <v>0</v>
      </c>
      <c r="AX126" s="36">
        <f t="shared" si="93"/>
        <v>0</v>
      </c>
      <c r="AY126" s="36">
        <f t="shared" si="93"/>
        <v>0</v>
      </c>
      <c r="BA126" s="36">
        <f t="shared" si="94"/>
        <v>0</v>
      </c>
      <c r="BB126" s="36">
        <f t="shared" si="94"/>
        <v>0</v>
      </c>
      <c r="BC126" s="36">
        <f t="shared" si="94"/>
        <v>0</v>
      </c>
      <c r="BD126" s="36">
        <f t="shared" si="94"/>
        <v>0</v>
      </c>
      <c r="BE126" s="36">
        <f t="shared" si="94"/>
        <v>0</v>
      </c>
      <c r="BF126" s="36">
        <f t="shared" si="94"/>
        <v>0</v>
      </c>
      <c r="BH126" s="63">
        <f t="shared" si="85"/>
        <v>0</v>
      </c>
      <c r="BI126" s="14"/>
    </row>
    <row r="127" ht="15" spans="1:61">
      <c r="A127" s="43" t="s">
        <v>12719</v>
      </c>
      <c r="B127" s="34">
        <f t="shared" si="56"/>
        <v>0</v>
      </c>
      <c r="C127" s="41" t="s">
        <v>12720</v>
      </c>
      <c r="D127" s="105">
        <f t="shared" si="57"/>
        <v>0</v>
      </c>
      <c r="E127" s="36">
        <f t="shared" si="58"/>
        <v>0</v>
      </c>
      <c r="F127" s="9">
        <f t="shared" si="59"/>
        <v>0</v>
      </c>
      <c r="G127" s="115">
        <f t="shared" si="60"/>
        <v>0</v>
      </c>
      <c r="H127" s="107">
        <f t="shared" si="80"/>
        <v>0</v>
      </c>
      <c r="I127" s="107">
        <f t="shared" si="81"/>
        <v>0</v>
      </c>
      <c r="J127" s="107">
        <f t="shared" si="82"/>
        <v>0</v>
      </c>
      <c r="K127" s="42">
        <v>0</v>
      </c>
      <c r="L127" s="36">
        <f t="shared" si="86"/>
        <v>0</v>
      </c>
      <c r="M127" s="36">
        <f t="shared" si="86"/>
        <v>0</v>
      </c>
      <c r="N127" s="107">
        <f t="shared" si="83"/>
        <v>0</v>
      </c>
      <c r="O127" s="36">
        <f t="shared" si="87"/>
        <v>0</v>
      </c>
      <c r="P127" s="36">
        <f t="shared" si="87"/>
        <v>0</v>
      </c>
      <c r="Q127" s="36">
        <f t="shared" si="87"/>
        <v>0</v>
      </c>
      <c r="R127" s="105">
        <f t="shared" si="61"/>
        <v>0</v>
      </c>
      <c r="S127" s="36">
        <f t="shared" si="65"/>
        <v>0</v>
      </c>
      <c r="T127" s="31">
        <f t="shared" si="62"/>
        <v>0</v>
      </c>
      <c r="U127" s="31">
        <f t="shared" si="63"/>
        <v>0</v>
      </c>
      <c r="V127" s="51">
        <v>0</v>
      </c>
      <c r="W127" s="51">
        <v>0</v>
      </c>
      <c r="X127" s="51">
        <v>0</v>
      </c>
      <c r="Y127" s="50">
        <f t="shared" si="84"/>
        <v>0</v>
      </c>
      <c r="Z127" s="36">
        <f t="shared" si="64"/>
        <v>0</v>
      </c>
      <c r="AA127" s="36">
        <f t="shared" si="66"/>
        <v>0</v>
      </c>
      <c r="AB127" s="42">
        <v>0</v>
      </c>
      <c r="AC127" s="36">
        <f t="shared" si="67"/>
        <v>0</v>
      </c>
      <c r="AD127" s="36">
        <f t="shared" si="88"/>
        <v>0</v>
      </c>
      <c r="AE127" s="36">
        <f t="shared" si="88"/>
        <v>0</v>
      </c>
      <c r="AF127" s="36">
        <f t="shared" si="88"/>
        <v>0</v>
      </c>
      <c r="AH127" s="36">
        <f t="shared" si="92"/>
        <v>0</v>
      </c>
      <c r="AI127" s="36">
        <f t="shared" si="92"/>
        <v>0</v>
      </c>
      <c r="AJ127" s="36">
        <f t="shared" si="92"/>
        <v>0</v>
      </c>
      <c r="AK127" s="36">
        <f t="shared" si="92"/>
        <v>0</v>
      </c>
      <c r="AL127" s="36">
        <f t="shared" si="92"/>
        <v>0</v>
      </c>
      <c r="AM127" s="36">
        <f t="shared" si="92"/>
        <v>0</v>
      </c>
      <c r="AN127" s="36">
        <f t="shared" si="92"/>
        <v>0</v>
      </c>
      <c r="AO127" s="36">
        <f t="shared" si="92"/>
        <v>0</v>
      </c>
      <c r="AP127" s="36">
        <f t="shared" si="92"/>
        <v>0</v>
      </c>
      <c r="AQ127" s="36">
        <f t="shared" si="92"/>
        <v>0</v>
      </c>
      <c r="AR127" s="36">
        <f t="shared" si="93"/>
        <v>0</v>
      </c>
      <c r="AS127" s="36">
        <f t="shared" si="93"/>
        <v>0</v>
      </c>
      <c r="AT127" s="36">
        <f t="shared" si="93"/>
        <v>0</v>
      </c>
      <c r="AU127" s="36">
        <f t="shared" si="93"/>
        <v>0</v>
      </c>
      <c r="AV127" s="36">
        <f t="shared" si="93"/>
        <v>0</v>
      </c>
      <c r="AW127" s="36">
        <f t="shared" si="93"/>
        <v>0</v>
      </c>
      <c r="AX127" s="36">
        <f t="shared" si="93"/>
        <v>0</v>
      </c>
      <c r="AY127" s="36">
        <f t="shared" si="93"/>
        <v>0</v>
      </c>
      <c r="BA127" s="36">
        <f t="shared" si="94"/>
        <v>0</v>
      </c>
      <c r="BB127" s="36">
        <f t="shared" si="94"/>
        <v>0</v>
      </c>
      <c r="BC127" s="36">
        <f t="shared" si="94"/>
        <v>0</v>
      </c>
      <c r="BD127" s="36">
        <f t="shared" si="94"/>
        <v>0</v>
      </c>
      <c r="BE127" s="36">
        <f t="shared" si="94"/>
        <v>0</v>
      </c>
      <c r="BF127" s="36">
        <f t="shared" si="94"/>
        <v>0</v>
      </c>
      <c r="BH127" s="63">
        <f t="shared" si="85"/>
        <v>0</v>
      </c>
      <c r="BI127" s="14"/>
    </row>
    <row r="128" ht="15" spans="1:61">
      <c r="A128" s="43" t="s">
        <v>12721</v>
      </c>
      <c r="B128" s="34">
        <f t="shared" si="56"/>
        <v>0</v>
      </c>
      <c r="C128" s="41" t="s">
        <v>12722</v>
      </c>
      <c r="D128" s="105">
        <f t="shared" si="57"/>
        <v>0</v>
      </c>
      <c r="E128" s="36">
        <f t="shared" si="58"/>
        <v>0</v>
      </c>
      <c r="F128" s="9">
        <f t="shared" si="59"/>
        <v>0</v>
      </c>
      <c r="G128" s="115">
        <f t="shared" si="60"/>
        <v>0</v>
      </c>
      <c r="H128" s="107">
        <f t="shared" si="80"/>
        <v>0</v>
      </c>
      <c r="I128" s="107">
        <f t="shared" si="81"/>
        <v>0</v>
      </c>
      <c r="J128" s="107">
        <f t="shared" si="82"/>
        <v>0</v>
      </c>
      <c r="K128" s="42">
        <v>0</v>
      </c>
      <c r="L128" s="36">
        <f t="shared" ref="L128:M147" si="95">SUMPRODUCT(L$374:L$599*(LEFT($A$374:$A$599,LEN($A128))=$A128))</f>
        <v>0</v>
      </c>
      <c r="M128" s="36">
        <f t="shared" si="95"/>
        <v>0</v>
      </c>
      <c r="N128" s="107">
        <f t="shared" si="83"/>
        <v>0</v>
      </c>
      <c r="O128" s="36">
        <f t="shared" ref="O128:Q147" si="96">SUMPRODUCT(O$374:O$599*(LEFT($A$374:$A$599,LEN($A128))=$A128))</f>
        <v>0</v>
      </c>
      <c r="P128" s="36">
        <f t="shared" si="96"/>
        <v>0</v>
      </c>
      <c r="Q128" s="36">
        <f t="shared" si="96"/>
        <v>0</v>
      </c>
      <c r="R128" s="105">
        <f t="shared" si="61"/>
        <v>0</v>
      </c>
      <c r="S128" s="36">
        <f t="shared" si="65"/>
        <v>0</v>
      </c>
      <c r="T128" s="31">
        <f t="shared" si="62"/>
        <v>0</v>
      </c>
      <c r="U128" s="31">
        <f t="shared" si="63"/>
        <v>0</v>
      </c>
      <c r="V128" s="51">
        <v>0</v>
      </c>
      <c r="W128" s="51">
        <v>0</v>
      </c>
      <c r="X128" s="51">
        <v>0</v>
      </c>
      <c r="Y128" s="50">
        <f t="shared" si="84"/>
        <v>0</v>
      </c>
      <c r="Z128" s="36">
        <f t="shared" si="64"/>
        <v>0</v>
      </c>
      <c r="AA128" s="36">
        <f t="shared" si="66"/>
        <v>0</v>
      </c>
      <c r="AB128" s="42">
        <v>0</v>
      </c>
      <c r="AC128" s="36">
        <f t="shared" si="67"/>
        <v>0</v>
      </c>
      <c r="AD128" s="36">
        <f t="shared" ref="AD128:AF147" si="97">SUMPRODUCT(AD$374:AD$599*(LEFT($A$374:$A$599,LEN($A128))=$A128))</f>
        <v>0</v>
      </c>
      <c r="AE128" s="36">
        <f t="shared" si="97"/>
        <v>0</v>
      </c>
      <c r="AF128" s="36">
        <f t="shared" si="97"/>
        <v>0</v>
      </c>
      <c r="AH128" s="36">
        <f t="shared" ref="AH128:AQ137" si="98">SUMPRODUCT(AH$374:AH$599*(LEFT($A$374:$A$599,LEN($A128))=$A128))</f>
        <v>0</v>
      </c>
      <c r="AI128" s="36">
        <f t="shared" si="98"/>
        <v>0</v>
      </c>
      <c r="AJ128" s="36">
        <f t="shared" si="98"/>
        <v>0</v>
      </c>
      <c r="AK128" s="36">
        <f t="shared" si="98"/>
        <v>0</v>
      </c>
      <c r="AL128" s="36">
        <f t="shared" si="98"/>
        <v>0</v>
      </c>
      <c r="AM128" s="36">
        <f t="shared" si="98"/>
        <v>0</v>
      </c>
      <c r="AN128" s="36">
        <f t="shared" si="98"/>
        <v>0</v>
      </c>
      <c r="AO128" s="36">
        <f t="shared" si="98"/>
        <v>0</v>
      </c>
      <c r="AP128" s="36">
        <f t="shared" si="98"/>
        <v>0</v>
      </c>
      <c r="AQ128" s="36">
        <f t="shared" si="98"/>
        <v>0</v>
      </c>
      <c r="AR128" s="36">
        <f t="shared" ref="AR128:AY137" si="99">SUMPRODUCT(AR$374:AR$599*(LEFT($A$374:$A$599,LEN($A128))=$A128))</f>
        <v>0</v>
      </c>
      <c r="AS128" s="36">
        <f t="shared" si="99"/>
        <v>0</v>
      </c>
      <c r="AT128" s="36">
        <f t="shared" si="99"/>
        <v>0</v>
      </c>
      <c r="AU128" s="36">
        <f t="shared" si="99"/>
        <v>0</v>
      </c>
      <c r="AV128" s="36">
        <f t="shared" si="99"/>
        <v>0</v>
      </c>
      <c r="AW128" s="36">
        <f t="shared" si="99"/>
        <v>0</v>
      </c>
      <c r="AX128" s="36">
        <f t="shared" si="99"/>
        <v>0</v>
      </c>
      <c r="AY128" s="36">
        <f t="shared" si="99"/>
        <v>0</v>
      </c>
      <c r="BA128" s="36">
        <f t="shared" ref="BA128:BF137" si="100">SUMPRODUCT(BA$374:BA$599*(LEFT($A$374:$A$599,LEN($A128))=$A128))</f>
        <v>0</v>
      </c>
      <c r="BB128" s="36">
        <f t="shared" si="100"/>
        <v>0</v>
      </c>
      <c r="BC128" s="36">
        <f t="shared" si="100"/>
        <v>0</v>
      </c>
      <c r="BD128" s="36">
        <f t="shared" si="100"/>
        <v>0</v>
      </c>
      <c r="BE128" s="36">
        <f t="shared" si="100"/>
        <v>0</v>
      </c>
      <c r="BF128" s="36">
        <f t="shared" si="100"/>
        <v>0</v>
      </c>
      <c r="BH128" s="63">
        <f t="shared" si="85"/>
        <v>0</v>
      </c>
      <c r="BI128" s="59"/>
    </row>
    <row r="129" ht="15" spans="1:61">
      <c r="A129" s="43" t="s">
        <v>12723</v>
      </c>
      <c r="B129" s="34">
        <f t="shared" si="56"/>
        <v>0</v>
      </c>
      <c r="C129" s="41" t="s">
        <v>12724</v>
      </c>
      <c r="D129" s="105">
        <f t="shared" si="57"/>
        <v>0</v>
      </c>
      <c r="E129" s="36">
        <f t="shared" si="58"/>
        <v>0</v>
      </c>
      <c r="F129" s="9">
        <f t="shared" si="59"/>
        <v>0</v>
      </c>
      <c r="G129" s="115">
        <f t="shared" si="60"/>
        <v>0</v>
      </c>
      <c r="H129" s="107">
        <f t="shared" si="80"/>
        <v>0</v>
      </c>
      <c r="I129" s="107">
        <f t="shared" si="81"/>
        <v>0</v>
      </c>
      <c r="J129" s="107">
        <f t="shared" si="82"/>
        <v>0</v>
      </c>
      <c r="K129" s="42">
        <v>0</v>
      </c>
      <c r="L129" s="36">
        <f t="shared" si="95"/>
        <v>0</v>
      </c>
      <c r="M129" s="36">
        <f t="shared" si="95"/>
        <v>0</v>
      </c>
      <c r="N129" s="107">
        <f t="shared" si="83"/>
        <v>0</v>
      </c>
      <c r="O129" s="36">
        <f t="shared" si="96"/>
        <v>0</v>
      </c>
      <c r="P129" s="36">
        <f t="shared" si="96"/>
        <v>0</v>
      </c>
      <c r="Q129" s="36">
        <f t="shared" si="96"/>
        <v>0</v>
      </c>
      <c r="R129" s="105">
        <f t="shared" si="61"/>
        <v>0</v>
      </c>
      <c r="S129" s="36">
        <f t="shared" si="65"/>
        <v>0</v>
      </c>
      <c r="T129" s="31">
        <f t="shared" si="62"/>
        <v>0</v>
      </c>
      <c r="U129" s="31">
        <f t="shared" si="63"/>
        <v>0</v>
      </c>
      <c r="V129" s="51">
        <v>0</v>
      </c>
      <c r="W129" s="51">
        <v>0</v>
      </c>
      <c r="X129" s="51">
        <v>0</v>
      </c>
      <c r="Y129" s="50">
        <f t="shared" si="84"/>
        <v>0</v>
      </c>
      <c r="Z129" s="36">
        <f t="shared" si="64"/>
        <v>0</v>
      </c>
      <c r="AA129" s="36">
        <f t="shared" si="66"/>
        <v>0</v>
      </c>
      <c r="AB129" s="42">
        <v>0</v>
      </c>
      <c r="AC129" s="36">
        <f t="shared" si="67"/>
        <v>0</v>
      </c>
      <c r="AD129" s="36">
        <f t="shared" si="97"/>
        <v>0</v>
      </c>
      <c r="AE129" s="36">
        <f t="shared" si="97"/>
        <v>0</v>
      </c>
      <c r="AF129" s="36">
        <f t="shared" si="97"/>
        <v>0</v>
      </c>
      <c r="AH129" s="36">
        <f t="shared" si="98"/>
        <v>0</v>
      </c>
      <c r="AI129" s="36">
        <f t="shared" si="98"/>
        <v>0</v>
      </c>
      <c r="AJ129" s="36">
        <f t="shared" si="98"/>
        <v>0</v>
      </c>
      <c r="AK129" s="36">
        <f t="shared" si="98"/>
        <v>0</v>
      </c>
      <c r="AL129" s="36">
        <f t="shared" si="98"/>
        <v>0</v>
      </c>
      <c r="AM129" s="36">
        <f t="shared" si="98"/>
        <v>0</v>
      </c>
      <c r="AN129" s="36">
        <f t="shared" si="98"/>
        <v>0</v>
      </c>
      <c r="AO129" s="36">
        <f t="shared" si="98"/>
        <v>0</v>
      </c>
      <c r="AP129" s="36">
        <f t="shared" si="98"/>
        <v>0</v>
      </c>
      <c r="AQ129" s="36">
        <f t="shared" si="98"/>
        <v>0</v>
      </c>
      <c r="AR129" s="36">
        <f t="shared" si="99"/>
        <v>0</v>
      </c>
      <c r="AS129" s="36">
        <f t="shared" si="99"/>
        <v>0</v>
      </c>
      <c r="AT129" s="36">
        <f t="shared" si="99"/>
        <v>0</v>
      </c>
      <c r="AU129" s="36">
        <f t="shared" si="99"/>
        <v>0</v>
      </c>
      <c r="AV129" s="36">
        <f t="shared" si="99"/>
        <v>0</v>
      </c>
      <c r="AW129" s="36">
        <f t="shared" si="99"/>
        <v>0</v>
      </c>
      <c r="AX129" s="36">
        <f t="shared" si="99"/>
        <v>0</v>
      </c>
      <c r="AY129" s="36">
        <f t="shared" si="99"/>
        <v>0</v>
      </c>
      <c r="BA129" s="36">
        <f t="shared" si="100"/>
        <v>0</v>
      </c>
      <c r="BB129" s="36">
        <f t="shared" si="100"/>
        <v>0</v>
      </c>
      <c r="BC129" s="36">
        <f t="shared" si="100"/>
        <v>0</v>
      </c>
      <c r="BD129" s="36">
        <f t="shared" si="100"/>
        <v>0</v>
      </c>
      <c r="BE129" s="36">
        <f t="shared" si="100"/>
        <v>0</v>
      </c>
      <c r="BF129" s="36">
        <f t="shared" si="100"/>
        <v>0</v>
      </c>
      <c r="BH129" s="63">
        <f t="shared" si="85"/>
        <v>0</v>
      </c>
      <c r="BI129" s="59"/>
    </row>
    <row r="130" ht="15" spans="1:61">
      <c r="A130" s="43" t="s">
        <v>12725</v>
      </c>
      <c r="B130" s="34">
        <f t="shared" si="56"/>
        <v>0</v>
      </c>
      <c r="C130" s="41" t="s">
        <v>12726</v>
      </c>
      <c r="D130" s="105">
        <f t="shared" si="57"/>
        <v>0</v>
      </c>
      <c r="E130" s="36">
        <f t="shared" si="58"/>
        <v>0</v>
      </c>
      <c r="F130" s="9">
        <f t="shared" si="59"/>
        <v>0</v>
      </c>
      <c r="G130" s="115">
        <f t="shared" si="60"/>
        <v>0</v>
      </c>
      <c r="H130" s="107">
        <f t="shared" si="80"/>
        <v>0</v>
      </c>
      <c r="I130" s="107">
        <f t="shared" si="81"/>
        <v>0</v>
      </c>
      <c r="J130" s="107">
        <f t="shared" si="82"/>
        <v>0</v>
      </c>
      <c r="K130" s="42">
        <v>0</v>
      </c>
      <c r="L130" s="36">
        <f t="shared" si="95"/>
        <v>0</v>
      </c>
      <c r="M130" s="36">
        <f t="shared" si="95"/>
        <v>0</v>
      </c>
      <c r="N130" s="107">
        <f t="shared" si="83"/>
        <v>0</v>
      </c>
      <c r="O130" s="36">
        <f t="shared" si="96"/>
        <v>0</v>
      </c>
      <c r="P130" s="36">
        <f t="shared" si="96"/>
        <v>0</v>
      </c>
      <c r="Q130" s="36">
        <f t="shared" si="96"/>
        <v>0</v>
      </c>
      <c r="R130" s="105">
        <f t="shared" si="61"/>
        <v>0</v>
      </c>
      <c r="S130" s="36">
        <f t="shared" si="65"/>
        <v>0</v>
      </c>
      <c r="T130" s="31">
        <f t="shared" si="62"/>
        <v>0</v>
      </c>
      <c r="U130" s="31">
        <f t="shared" si="63"/>
        <v>0</v>
      </c>
      <c r="V130" s="51">
        <v>0</v>
      </c>
      <c r="W130" s="51">
        <v>0</v>
      </c>
      <c r="X130" s="51">
        <v>0</v>
      </c>
      <c r="Y130" s="50">
        <f t="shared" si="84"/>
        <v>0</v>
      </c>
      <c r="Z130" s="36">
        <f t="shared" si="64"/>
        <v>0</v>
      </c>
      <c r="AA130" s="36">
        <f t="shared" si="66"/>
        <v>0</v>
      </c>
      <c r="AB130" s="42">
        <v>0</v>
      </c>
      <c r="AC130" s="36">
        <f t="shared" si="67"/>
        <v>0</v>
      </c>
      <c r="AD130" s="36">
        <f t="shared" si="97"/>
        <v>0</v>
      </c>
      <c r="AE130" s="36">
        <f t="shared" si="97"/>
        <v>0</v>
      </c>
      <c r="AF130" s="36">
        <f t="shared" si="97"/>
        <v>0</v>
      </c>
      <c r="AH130" s="36">
        <f t="shared" si="98"/>
        <v>0</v>
      </c>
      <c r="AI130" s="36">
        <f t="shared" si="98"/>
        <v>0</v>
      </c>
      <c r="AJ130" s="36">
        <f t="shared" si="98"/>
        <v>0</v>
      </c>
      <c r="AK130" s="36">
        <f t="shared" si="98"/>
        <v>0</v>
      </c>
      <c r="AL130" s="36">
        <f t="shared" si="98"/>
        <v>0</v>
      </c>
      <c r="AM130" s="36">
        <f t="shared" si="98"/>
        <v>0</v>
      </c>
      <c r="AN130" s="36">
        <f t="shared" si="98"/>
        <v>0</v>
      </c>
      <c r="AO130" s="36">
        <f t="shared" si="98"/>
        <v>0</v>
      </c>
      <c r="AP130" s="36">
        <f t="shared" si="98"/>
        <v>0</v>
      </c>
      <c r="AQ130" s="36">
        <f t="shared" si="98"/>
        <v>0</v>
      </c>
      <c r="AR130" s="36">
        <f t="shared" si="99"/>
        <v>0</v>
      </c>
      <c r="AS130" s="36">
        <f t="shared" si="99"/>
        <v>0</v>
      </c>
      <c r="AT130" s="36">
        <f t="shared" si="99"/>
        <v>0</v>
      </c>
      <c r="AU130" s="36">
        <f t="shared" si="99"/>
        <v>0</v>
      </c>
      <c r="AV130" s="36">
        <f t="shared" si="99"/>
        <v>0</v>
      </c>
      <c r="AW130" s="36">
        <f t="shared" si="99"/>
        <v>0</v>
      </c>
      <c r="AX130" s="36">
        <f t="shared" si="99"/>
        <v>0</v>
      </c>
      <c r="AY130" s="36">
        <f t="shared" si="99"/>
        <v>0</v>
      </c>
      <c r="BA130" s="36">
        <f t="shared" si="100"/>
        <v>0</v>
      </c>
      <c r="BB130" s="36">
        <f t="shared" si="100"/>
        <v>0</v>
      </c>
      <c r="BC130" s="36">
        <f t="shared" si="100"/>
        <v>0</v>
      </c>
      <c r="BD130" s="36">
        <f t="shared" si="100"/>
        <v>0</v>
      </c>
      <c r="BE130" s="36">
        <f t="shared" si="100"/>
        <v>0</v>
      </c>
      <c r="BF130" s="36">
        <f t="shared" si="100"/>
        <v>0</v>
      </c>
      <c r="BH130" s="63">
        <f t="shared" si="85"/>
        <v>0</v>
      </c>
      <c r="BI130" s="14"/>
    </row>
    <row r="131" ht="15" spans="1:61">
      <c r="A131" s="43" t="s">
        <v>12727</v>
      </c>
      <c r="B131" s="34">
        <f t="shared" si="56"/>
        <v>0</v>
      </c>
      <c r="C131" s="41" t="s">
        <v>12728</v>
      </c>
      <c r="D131" s="105">
        <f t="shared" si="57"/>
        <v>0</v>
      </c>
      <c r="E131" s="36">
        <f t="shared" si="58"/>
        <v>0</v>
      </c>
      <c r="F131" s="9">
        <f t="shared" si="59"/>
        <v>0</v>
      </c>
      <c r="G131" s="115">
        <f t="shared" si="60"/>
        <v>0</v>
      </c>
      <c r="H131" s="107">
        <f t="shared" si="80"/>
        <v>0</v>
      </c>
      <c r="I131" s="107">
        <f t="shared" si="81"/>
        <v>0</v>
      </c>
      <c r="J131" s="107">
        <f t="shared" si="82"/>
        <v>0</v>
      </c>
      <c r="K131" s="42">
        <v>0</v>
      </c>
      <c r="L131" s="36">
        <f t="shared" si="95"/>
        <v>0</v>
      </c>
      <c r="M131" s="36">
        <f t="shared" si="95"/>
        <v>0</v>
      </c>
      <c r="N131" s="107">
        <f t="shared" si="83"/>
        <v>0</v>
      </c>
      <c r="O131" s="36">
        <f t="shared" si="96"/>
        <v>0</v>
      </c>
      <c r="P131" s="36">
        <f t="shared" si="96"/>
        <v>0</v>
      </c>
      <c r="Q131" s="36">
        <f t="shared" si="96"/>
        <v>0</v>
      </c>
      <c r="R131" s="105">
        <f t="shared" si="61"/>
        <v>0</v>
      </c>
      <c r="S131" s="36">
        <f t="shared" si="65"/>
        <v>0</v>
      </c>
      <c r="T131" s="31">
        <f t="shared" si="62"/>
        <v>0</v>
      </c>
      <c r="U131" s="31">
        <f t="shared" si="63"/>
        <v>0</v>
      </c>
      <c r="V131" s="51">
        <v>0</v>
      </c>
      <c r="W131" s="51">
        <v>0</v>
      </c>
      <c r="X131" s="51">
        <v>0</v>
      </c>
      <c r="Y131" s="50">
        <f t="shared" si="84"/>
        <v>0</v>
      </c>
      <c r="Z131" s="36">
        <f t="shared" si="64"/>
        <v>0</v>
      </c>
      <c r="AA131" s="36">
        <f t="shared" si="66"/>
        <v>0</v>
      </c>
      <c r="AB131" s="42">
        <v>0</v>
      </c>
      <c r="AC131" s="36">
        <f t="shared" si="67"/>
        <v>0</v>
      </c>
      <c r="AD131" s="36">
        <f t="shared" si="97"/>
        <v>0</v>
      </c>
      <c r="AE131" s="36">
        <f t="shared" si="97"/>
        <v>0</v>
      </c>
      <c r="AF131" s="36">
        <f t="shared" si="97"/>
        <v>0</v>
      </c>
      <c r="AH131" s="36">
        <f t="shared" si="98"/>
        <v>0</v>
      </c>
      <c r="AI131" s="36">
        <f t="shared" si="98"/>
        <v>0</v>
      </c>
      <c r="AJ131" s="36">
        <f t="shared" si="98"/>
        <v>0</v>
      </c>
      <c r="AK131" s="36">
        <f t="shared" si="98"/>
        <v>0</v>
      </c>
      <c r="AL131" s="36">
        <f t="shared" si="98"/>
        <v>0</v>
      </c>
      <c r="AM131" s="36">
        <f t="shared" si="98"/>
        <v>0</v>
      </c>
      <c r="AN131" s="36">
        <f t="shared" si="98"/>
        <v>0</v>
      </c>
      <c r="AO131" s="36">
        <f t="shared" si="98"/>
        <v>0</v>
      </c>
      <c r="AP131" s="36">
        <f t="shared" si="98"/>
        <v>0</v>
      </c>
      <c r="AQ131" s="36">
        <f t="shared" si="98"/>
        <v>0</v>
      </c>
      <c r="AR131" s="36">
        <f t="shared" si="99"/>
        <v>0</v>
      </c>
      <c r="AS131" s="36">
        <f t="shared" si="99"/>
        <v>0</v>
      </c>
      <c r="AT131" s="36">
        <f t="shared" si="99"/>
        <v>0</v>
      </c>
      <c r="AU131" s="36">
        <f t="shared" si="99"/>
        <v>0</v>
      </c>
      <c r="AV131" s="36">
        <f t="shared" si="99"/>
        <v>0</v>
      </c>
      <c r="AW131" s="36">
        <f t="shared" si="99"/>
        <v>0</v>
      </c>
      <c r="AX131" s="36">
        <f t="shared" si="99"/>
        <v>0</v>
      </c>
      <c r="AY131" s="36">
        <f t="shared" si="99"/>
        <v>0</v>
      </c>
      <c r="BA131" s="36">
        <f t="shared" si="100"/>
        <v>0</v>
      </c>
      <c r="BB131" s="36">
        <f t="shared" si="100"/>
        <v>0</v>
      </c>
      <c r="BC131" s="36">
        <f t="shared" si="100"/>
        <v>0</v>
      </c>
      <c r="BD131" s="36">
        <f t="shared" si="100"/>
        <v>0</v>
      </c>
      <c r="BE131" s="36">
        <f t="shared" si="100"/>
        <v>0</v>
      </c>
      <c r="BF131" s="36">
        <f t="shared" si="100"/>
        <v>0</v>
      </c>
      <c r="BH131" s="63">
        <f t="shared" si="85"/>
        <v>0</v>
      </c>
      <c r="BI131" s="14"/>
    </row>
    <row r="132" ht="15" spans="1:61">
      <c r="A132" s="43" t="s">
        <v>12729</v>
      </c>
      <c r="B132" s="34">
        <f t="shared" si="56"/>
        <v>0</v>
      </c>
      <c r="C132" s="41" t="s">
        <v>12730</v>
      </c>
      <c r="D132" s="105">
        <f t="shared" si="57"/>
        <v>0</v>
      </c>
      <c r="E132" s="36">
        <f t="shared" si="58"/>
        <v>0</v>
      </c>
      <c r="F132" s="9">
        <f t="shared" si="59"/>
        <v>0</v>
      </c>
      <c r="G132" s="115">
        <f t="shared" si="60"/>
        <v>0</v>
      </c>
      <c r="H132" s="107">
        <f t="shared" si="80"/>
        <v>0</v>
      </c>
      <c r="I132" s="107">
        <f t="shared" si="81"/>
        <v>0</v>
      </c>
      <c r="J132" s="107">
        <f t="shared" si="82"/>
        <v>0</v>
      </c>
      <c r="K132" s="42">
        <v>0</v>
      </c>
      <c r="L132" s="36">
        <f t="shared" si="95"/>
        <v>0</v>
      </c>
      <c r="M132" s="36">
        <f t="shared" si="95"/>
        <v>0</v>
      </c>
      <c r="N132" s="107">
        <f t="shared" si="83"/>
        <v>0</v>
      </c>
      <c r="O132" s="36">
        <f t="shared" si="96"/>
        <v>0</v>
      </c>
      <c r="P132" s="36">
        <f t="shared" si="96"/>
        <v>0</v>
      </c>
      <c r="Q132" s="36">
        <f t="shared" si="96"/>
        <v>0</v>
      </c>
      <c r="R132" s="105">
        <f t="shared" si="61"/>
        <v>0</v>
      </c>
      <c r="S132" s="36">
        <f t="shared" si="65"/>
        <v>0</v>
      </c>
      <c r="T132" s="31">
        <f t="shared" si="62"/>
        <v>0</v>
      </c>
      <c r="U132" s="31">
        <f t="shared" si="63"/>
        <v>0</v>
      </c>
      <c r="V132" s="51">
        <v>0</v>
      </c>
      <c r="W132" s="51">
        <v>0</v>
      </c>
      <c r="X132" s="51">
        <v>0</v>
      </c>
      <c r="Y132" s="50">
        <f t="shared" si="84"/>
        <v>0</v>
      </c>
      <c r="Z132" s="36">
        <f t="shared" si="64"/>
        <v>0</v>
      </c>
      <c r="AA132" s="36">
        <f t="shared" si="66"/>
        <v>0</v>
      </c>
      <c r="AB132" s="42">
        <v>0</v>
      </c>
      <c r="AC132" s="36">
        <f t="shared" si="67"/>
        <v>0</v>
      </c>
      <c r="AD132" s="36">
        <f t="shared" si="97"/>
        <v>0</v>
      </c>
      <c r="AE132" s="36">
        <f t="shared" si="97"/>
        <v>0</v>
      </c>
      <c r="AF132" s="36">
        <f t="shared" si="97"/>
        <v>0</v>
      </c>
      <c r="AH132" s="36">
        <f t="shared" si="98"/>
        <v>0</v>
      </c>
      <c r="AI132" s="36">
        <f t="shared" si="98"/>
        <v>0</v>
      </c>
      <c r="AJ132" s="36">
        <f t="shared" si="98"/>
        <v>0</v>
      </c>
      <c r="AK132" s="36">
        <f t="shared" si="98"/>
        <v>0</v>
      </c>
      <c r="AL132" s="36">
        <f t="shared" si="98"/>
        <v>0</v>
      </c>
      <c r="AM132" s="36">
        <f t="shared" si="98"/>
        <v>0</v>
      </c>
      <c r="AN132" s="36">
        <f t="shared" si="98"/>
        <v>0</v>
      </c>
      <c r="AO132" s="36">
        <f t="shared" si="98"/>
        <v>0</v>
      </c>
      <c r="AP132" s="36">
        <f t="shared" si="98"/>
        <v>0</v>
      </c>
      <c r="AQ132" s="36">
        <f t="shared" si="98"/>
        <v>0</v>
      </c>
      <c r="AR132" s="36">
        <f t="shared" si="99"/>
        <v>0</v>
      </c>
      <c r="AS132" s="36">
        <f t="shared" si="99"/>
        <v>0</v>
      </c>
      <c r="AT132" s="36">
        <f t="shared" si="99"/>
        <v>0</v>
      </c>
      <c r="AU132" s="36">
        <f t="shared" si="99"/>
        <v>0</v>
      </c>
      <c r="AV132" s="36">
        <f t="shared" si="99"/>
        <v>0</v>
      </c>
      <c r="AW132" s="36">
        <f t="shared" si="99"/>
        <v>0</v>
      </c>
      <c r="AX132" s="36">
        <f t="shared" si="99"/>
        <v>0</v>
      </c>
      <c r="AY132" s="36">
        <f t="shared" si="99"/>
        <v>0</v>
      </c>
      <c r="BA132" s="36">
        <f t="shared" si="100"/>
        <v>0</v>
      </c>
      <c r="BB132" s="36">
        <f t="shared" si="100"/>
        <v>0</v>
      </c>
      <c r="BC132" s="36">
        <f t="shared" si="100"/>
        <v>0</v>
      </c>
      <c r="BD132" s="36">
        <f t="shared" si="100"/>
        <v>0</v>
      </c>
      <c r="BE132" s="36">
        <f t="shared" si="100"/>
        <v>0</v>
      </c>
      <c r="BF132" s="36">
        <f t="shared" si="100"/>
        <v>0</v>
      </c>
      <c r="BH132" s="63">
        <f t="shared" si="85"/>
        <v>0</v>
      </c>
      <c r="BI132" s="59"/>
    </row>
    <row r="133" ht="15" spans="1:61">
      <c r="A133" s="43" t="s">
        <v>12731</v>
      </c>
      <c r="B133" s="34">
        <f t="shared" si="56"/>
        <v>0</v>
      </c>
      <c r="C133" s="41" t="s">
        <v>12732</v>
      </c>
      <c r="D133" s="105">
        <f t="shared" si="57"/>
        <v>0</v>
      </c>
      <c r="E133" s="36">
        <f t="shared" si="58"/>
        <v>0</v>
      </c>
      <c r="F133" s="9">
        <f t="shared" si="59"/>
        <v>0</v>
      </c>
      <c r="G133" s="115">
        <f t="shared" si="60"/>
        <v>0</v>
      </c>
      <c r="H133" s="107">
        <f t="shared" si="80"/>
        <v>0</v>
      </c>
      <c r="I133" s="107">
        <f t="shared" si="81"/>
        <v>0</v>
      </c>
      <c r="J133" s="107">
        <f t="shared" si="82"/>
        <v>0</v>
      </c>
      <c r="K133" s="42">
        <v>0</v>
      </c>
      <c r="L133" s="36">
        <f t="shared" si="95"/>
        <v>0</v>
      </c>
      <c r="M133" s="36">
        <f t="shared" si="95"/>
        <v>0</v>
      </c>
      <c r="N133" s="107">
        <f t="shared" si="83"/>
        <v>0</v>
      </c>
      <c r="O133" s="36">
        <f t="shared" si="96"/>
        <v>0</v>
      </c>
      <c r="P133" s="36">
        <f t="shared" si="96"/>
        <v>0</v>
      </c>
      <c r="Q133" s="36">
        <f t="shared" si="96"/>
        <v>0</v>
      </c>
      <c r="R133" s="105">
        <f t="shared" si="61"/>
        <v>0</v>
      </c>
      <c r="S133" s="36">
        <f t="shared" si="65"/>
        <v>0</v>
      </c>
      <c r="T133" s="31">
        <f t="shared" si="62"/>
        <v>0</v>
      </c>
      <c r="U133" s="31">
        <f t="shared" si="63"/>
        <v>0</v>
      </c>
      <c r="V133" s="51">
        <v>0</v>
      </c>
      <c r="W133" s="51">
        <v>0</v>
      </c>
      <c r="X133" s="51">
        <v>0</v>
      </c>
      <c r="Y133" s="50">
        <f t="shared" si="84"/>
        <v>0</v>
      </c>
      <c r="Z133" s="36">
        <f t="shared" si="64"/>
        <v>0</v>
      </c>
      <c r="AA133" s="36">
        <f t="shared" si="66"/>
        <v>0</v>
      </c>
      <c r="AB133" s="42">
        <v>0</v>
      </c>
      <c r="AC133" s="36">
        <f t="shared" si="67"/>
        <v>0</v>
      </c>
      <c r="AD133" s="36">
        <f t="shared" si="97"/>
        <v>0</v>
      </c>
      <c r="AE133" s="36">
        <f t="shared" si="97"/>
        <v>0</v>
      </c>
      <c r="AF133" s="36">
        <f t="shared" si="97"/>
        <v>0</v>
      </c>
      <c r="AH133" s="36">
        <f t="shared" si="98"/>
        <v>0</v>
      </c>
      <c r="AI133" s="36">
        <f t="shared" si="98"/>
        <v>0</v>
      </c>
      <c r="AJ133" s="36">
        <f t="shared" si="98"/>
        <v>0</v>
      </c>
      <c r="AK133" s="36">
        <f t="shared" si="98"/>
        <v>0</v>
      </c>
      <c r="AL133" s="36">
        <f t="shared" si="98"/>
        <v>0</v>
      </c>
      <c r="AM133" s="36">
        <f t="shared" si="98"/>
        <v>0</v>
      </c>
      <c r="AN133" s="36">
        <f t="shared" si="98"/>
        <v>0</v>
      </c>
      <c r="AO133" s="36">
        <f t="shared" si="98"/>
        <v>0</v>
      </c>
      <c r="AP133" s="36">
        <f t="shared" si="98"/>
        <v>0</v>
      </c>
      <c r="AQ133" s="36">
        <f t="shared" si="98"/>
        <v>0</v>
      </c>
      <c r="AR133" s="36">
        <f t="shared" si="99"/>
        <v>0</v>
      </c>
      <c r="AS133" s="36">
        <f t="shared" si="99"/>
        <v>0</v>
      </c>
      <c r="AT133" s="36">
        <f t="shared" si="99"/>
        <v>0</v>
      </c>
      <c r="AU133" s="36">
        <f t="shared" si="99"/>
        <v>0</v>
      </c>
      <c r="AV133" s="36">
        <f t="shared" si="99"/>
        <v>0</v>
      </c>
      <c r="AW133" s="36">
        <f t="shared" si="99"/>
        <v>0</v>
      </c>
      <c r="AX133" s="36">
        <f t="shared" si="99"/>
        <v>0</v>
      </c>
      <c r="AY133" s="36">
        <f t="shared" si="99"/>
        <v>0</v>
      </c>
      <c r="BA133" s="36">
        <f t="shared" si="100"/>
        <v>0</v>
      </c>
      <c r="BB133" s="36">
        <f t="shared" si="100"/>
        <v>0</v>
      </c>
      <c r="BC133" s="36">
        <f t="shared" si="100"/>
        <v>0</v>
      </c>
      <c r="BD133" s="36">
        <f t="shared" si="100"/>
        <v>0</v>
      </c>
      <c r="BE133" s="36">
        <f t="shared" si="100"/>
        <v>0</v>
      </c>
      <c r="BF133" s="36">
        <f t="shared" si="100"/>
        <v>0</v>
      </c>
      <c r="BH133" s="63">
        <f t="shared" si="85"/>
        <v>0</v>
      </c>
      <c r="BI133" s="59"/>
    </row>
    <row r="134" ht="15" spans="1:61">
      <c r="A134" s="43" t="s">
        <v>12733</v>
      </c>
      <c r="B134" s="34">
        <f t="shared" si="56"/>
        <v>0</v>
      </c>
      <c r="C134" s="41" t="s">
        <v>12734</v>
      </c>
      <c r="D134" s="105">
        <f t="shared" si="57"/>
        <v>0</v>
      </c>
      <c r="E134" s="36">
        <f t="shared" si="58"/>
        <v>0</v>
      </c>
      <c r="F134" s="9">
        <f t="shared" si="59"/>
        <v>0</v>
      </c>
      <c r="G134" s="115">
        <f t="shared" si="60"/>
        <v>0</v>
      </c>
      <c r="H134" s="107">
        <f t="shared" si="80"/>
        <v>0</v>
      </c>
      <c r="I134" s="107">
        <f t="shared" si="81"/>
        <v>0</v>
      </c>
      <c r="J134" s="107">
        <f t="shared" si="82"/>
        <v>0</v>
      </c>
      <c r="K134" s="42">
        <v>0</v>
      </c>
      <c r="L134" s="36">
        <f t="shared" si="95"/>
        <v>0</v>
      </c>
      <c r="M134" s="36">
        <f t="shared" si="95"/>
        <v>0</v>
      </c>
      <c r="N134" s="107">
        <f t="shared" si="83"/>
        <v>0</v>
      </c>
      <c r="O134" s="36">
        <f t="shared" si="96"/>
        <v>0</v>
      </c>
      <c r="P134" s="36">
        <f t="shared" si="96"/>
        <v>0</v>
      </c>
      <c r="Q134" s="36">
        <f t="shared" si="96"/>
        <v>0</v>
      </c>
      <c r="R134" s="105">
        <f t="shared" si="61"/>
        <v>0</v>
      </c>
      <c r="S134" s="36">
        <f t="shared" si="65"/>
        <v>0</v>
      </c>
      <c r="T134" s="31">
        <f t="shared" si="62"/>
        <v>0</v>
      </c>
      <c r="U134" s="31">
        <f t="shared" si="63"/>
        <v>0</v>
      </c>
      <c r="V134" s="51">
        <v>0</v>
      </c>
      <c r="W134" s="51">
        <v>0</v>
      </c>
      <c r="X134" s="51">
        <v>0</v>
      </c>
      <c r="Y134" s="50">
        <f t="shared" si="84"/>
        <v>0</v>
      </c>
      <c r="Z134" s="36">
        <f t="shared" si="64"/>
        <v>0</v>
      </c>
      <c r="AA134" s="36">
        <f t="shared" si="66"/>
        <v>0</v>
      </c>
      <c r="AB134" s="42">
        <v>0</v>
      </c>
      <c r="AC134" s="36">
        <f t="shared" si="67"/>
        <v>0</v>
      </c>
      <c r="AD134" s="36">
        <f t="shared" si="97"/>
        <v>0</v>
      </c>
      <c r="AE134" s="36">
        <f t="shared" si="97"/>
        <v>0</v>
      </c>
      <c r="AF134" s="36">
        <f t="shared" si="97"/>
        <v>0</v>
      </c>
      <c r="AH134" s="36">
        <f t="shared" si="98"/>
        <v>0</v>
      </c>
      <c r="AI134" s="36">
        <f t="shared" si="98"/>
        <v>0</v>
      </c>
      <c r="AJ134" s="36">
        <f t="shared" si="98"/>
        <v>0</v>
      </c>
      <c r="AK134" s="36">
        <f t="shared" si="98"/>
        <v>0</v>
      </c>
      <c r="AL134" s="36">
        <f t="shared" si="98"/>
        <v>0</v>
      </c>
      <c r="AM134" s="36">
        <f t="shared" si="98"/>
        <v>0</v>
      </c>
      <c r="AN134" s="36">
        <f t="shared" si="98"/>
        <v>0</v>
      </c>
      <c r="AO134" s="36">
        <f t="shared" si="98"/>
        <v>0</v>
      </c>
      <c r="AP134" s="36">
        <f t="shared" si="98"/>
        <v>0</v>
      </c>
      <c r="AQ134" s="36">
        <f t="shared" si="98"/>
        <v>0</v>
      </c>
      <c r="AR134" s="36">
        <f t="shared" si="99"/>
        <v>0</v>
      </c>
      <c r="AS134" s="36">
        <f t="shared" si="99"/>
        <v>0</v>
      </c>
      <c r="AT134" s="36">
        <f t="shared" si="99"/>
        <v>0</v>
      </c>
      <c r="AU134" s="36">
        <f t="shared" si="99"/>
        <v>0</v>
      </c>
      <c r="AV134" s="36">
        <f t="shared" si="99"/>
        <v>0</v>
      </c>
      <c r="AW134" s="36">
        <f t="shared" si="99"/>
        <v>0</v>
      </c>
      <c r="AX134" s="36">
        <f t="shared" si="99"/>
        <v>0</v>
      </c>
      <c r="AY134" s="36">
        <f t="shared" si="99"/>
        <v>0</v>
      </c>
      <c r="BA134" s="36">
        <f t="shared" si="100"/>
        <v>0</v>
      </c>
      <c r="BB134" s="36">
        <f t="shared" si="100"/>
        <v>0</v>
      </c>
      <c r="BC134" s="36">
        <f t="shared" si="100"/>
        <v>0</v>
      </c>
      <c r="BD134" s="36">
        <f t="shared" si="100"/>
        <v>0</v>
      </c>
      <c r="BE134" s="36">
        <f t="shared" si="100"/>
        <v>0</v>
      </c>
      <c r="BF134" s="36">
        <f t="shared" si="100"/>
        <v>0</v>
      </c>
      <c r="BH134" s="63">
        <f t="shared" si="85"/>
        <v>0</v>
      </c>
      <c r="BI134" s="14"/>
    </row>
    <row r="135" ht="15" spans="1:61">
      <c r="A135" s="43" t="s">
        <v>12735</v>
      </c>
      <c r="B135" s="34">
        <f t="shared" si="56"/>
        <v>0</v>
      </c>
      <c r="C135" s="41" t="s">
        <v>12736</v>
      </c>
      <c r="D135" s="105">
        <f t="shared" si="57"/>
        <v>0</v>
      </c>
      <c r="E135" s="36">
        <f t="shared" si="58"/>
        <v>0</v>
      </c>
      <c r="F135" s="9">
        <f t="shared" si="59"/>
        <v>0</v>
      </c>
      <c r="G135" s="115">
        <f t="shared" si="60"/>
        <v>0</v>
      </c>
      <c r="H135" s="107">
        <f t="shared" si="80"/>
        <v>0</v>
      </c>
      <c r="I135" s="107">
        <f t="shared" si="81"/>
        <v>0</v>
      </c>
      <c r="J135" s="107">
        <f t="shared" si="82"/>
        <v>0</v>
      </c>
      <c r="K135" s="39">
        <v>0</v>
      </c>
      <c r="L135" s="36">
        <f t="shared" si="95"/>
        <v>0</v>
      </c>
      <c r="M135" s="36">
        <f t="shared" si="95"/>
        <v>0</v>
      </c>
      <c r="N135" s="107">
        <f t="shared" si="83"/>
        <v>0</v>
      </c>
      <c r="O135" s="36">
        <f t="shared" si="96"/>
        <v>0</v>
      </c>
      <c r="P135" s="36">
        <f t="shared" si="96"/>
        <v>0</v>
      </c>
      <c r="Q135" s="36">
        <f t="shared" si="96"/>
        <v>0</v>
      </c>
      <c r="R135" s="105">
        <f t="shared" si="61"/>
        <v>0</v>
      </c>
      <c r="S135" s="36">
        <f t="shared" si="65"/>
        <v>0</v>
      </c>
      <c r="T135" s="31">
        <f t="shared" si="62"/>
        <v>0</v>
      </c>
      <c r="U135" s="31">
        <f t="shared" si="63"/>
        <v>0</v>
      </c>
      <c r="V135" s="51">
        <v>0</v>
      </c>
      <c r="W135" s="51">
        <v>0</v>
      </c>
      <c r="X135" s="51">
        <v>0</v>
      </c>
      <c r="Y135" s="50">
        <f t="shared" si="84"/>
        <v>0</v>
      </c>
      <c r="Z135" s="36">
        <f t="shared" si="64"/>
        <v>0</v>
      </c>
      <c r="AA135" s="36">
        <f t="shared" si="66"/>
        <v>0</v>
      </c>
      <c r="AB135" s="42">
        <v>0</v>
      </c>
      <c r="AC135" s="36">
        <f t="shared" si="67"/>
        <v>0</v>
      </c>
      <c r="AD135" s="36">
        <f t="shared" si="97"/>
        <v>0</v>
      </c>
      <c r="AE135" s="36">
        <f t="shared" si="97"/>
        <v>0</v>
      </c>
      <c r="AF135" s="36">
        <f t="shared" si="97"/>
        <v>0</v>
      </c>
      <c r="AH135" s="36">
        <f t="shared" si="98"/>
        <v>0</v>
      </c>
      <c r="AI135" s="36">
        <f t="shared" si="98"/>
        <v>0</v>
      </c>
      <c r="AJ135" s="36">
        <f t="shared" si="98"/>
        <v>0</v>
      </c>
      <c r="AK135" s="36">
        <f t="shared" si="98"/>
        <v>0</v>
      </c>
      <c r="AL135" s="36">
        <f t="shared" si="98"/>
        <v>0</v>
      </c>
      <c r="AM135" s="36">
        <f t="shared" si="98"/>
        <v>0</v>
      </c>
      <c r="AN135" s="36">
        <f t="shared" si="98"/>
        <v>0</v>
      </c>
      <c r="AO135" s="36">
        <f t="shared" si="98"/>
        <v>0</v>
      </c>
      <c r="AP135" s="36">
        <f t="shared" si="98"/>
        <v>0</v>
      </c>
      <c r="AQ135" s="36">
        <f t="shared" si="98"/>
        <v>0</v>
      </c>
      <c r="AR135" s="36">
        <f t="shared" si="99"/>
        <v>0</v>
      </c>
      <c r="AS135" s="36">
        <f t="shared" si="99"/>
        <v>0</v>
      </c>
      <c r="AT135" s="36">
        <f t="shared" si="99"/>
        <v>0</v>
      </c>
      <c r="AU135" s="36">
        <f t="shared" si="99"/>
        <v>0</v>
      </c>
      <c r="AV135" s="36">
        <f t="shared" si="99"/>
        <v>0</v>
      </c>
      <c r="AW135" s="36">
        <f t="shared" si="99"/>
        <v>0</v>
      </c>
      <c r="AX135" s="36">
        <f t="shared" si="99"/>
        <v>0</v>
      </c>
      <c r="AY135" s="36">
        <f t="shared" si="99"/>
        <v>0</v>
      </c>
      <c r="BA135" s="36">
        <f t="shared" si="100"/>
        <v>0</v>
      </c>
      <c r="BB135" s="36">
        <f t="shared" si="100"/>
        <v>0</v>
      </c>
      <c r="BC135" s="36">
        <f t="shared" si="100"/>
        <v>0</v>
      </c>
      <c r="BD135" s="36">
        <f t="shared" si="100"/>
        <v>0</v>
      </c>
      <c r="BE135" s="36">
        <f t="shared" si="100"/>
        <v>0</v>
      </c>
      <c r="BF135" s="36">
        <f t="shared" si="100"/>
        <v>0</v>
      </c>
      <c r="BH135" s="63">
        <f t="shared" si="85"/>
        <v>0</v>
      </c>
      <c r="BI135" s="14"/>
    </row>
    <row r="136" ht="15" spans="1:61">
      <c r="A136" s="43" t="s">
        <v>12737</v>
      </c>
      <c r="B136" s="34">
        <f t="shared" ref="B136:B199" si="101">D136-R136</f>
        <v>0</v>
      </c>
      <c r="C136" s="41" t="s">
        <v>12738</v>
      </c>
      <c r="D136" s="105">
        <f t="shared" ref="D136:D199" si="102">SUM(E136:F136,Q136)</f>
        <v>0</v>
      </c>
      <c r="E136" s="36">
        <f t="shared" ref="E136:E199" si="103">SUMPRODUCT(E$374:E$599*(LEFT($A$374:$A$599,LEN($A136))=$A136))</f>
        <v>0</v>
      </c>
      <c r="F136" s="9">
        <f t="shared" ref="F136:F199" si="104">SUM(G136,K136:P136)</f>
        <v>0</v>
      </c>
      <c r="G136" s="115">
        <f t="shared" ref="G136:G199" si="105">SUM(H136:J136)</f>
        <v>0</v>
      </c>
      <c r="H136" s="107">
        <f t="shared" si="80"/>
        <v>0</v>
      </c>
      <c r="I136" s="107">
        <f t="shared" si="81"/>
        <v>0</v>
      </c>
      <c r="J136" s="107">
        <f t="shared" si="82"/>
        <v>0</v>
      </c>
      <c r="K136" s="42">
        <v>0</v>
      </c>
      <c r="L136" s="36">
        <f t="shared" si="95"/>
        <v>0</v>
      </c>
      <c r="M136" s="36">
        <f t="shared" si="95"/>
        <v>0</v>
      </c>
      <c r="N136" s="107">
        <f t="shared" si="83"/>
        <v>0</v>
      </c>
      <c r="O136" s="36">
        <f t="shared" si="96"/>
        <v>0</v>
      </c>
      <c r="P136" s="36">
        <f t="shared" si="96"/>
        <v>0</v>
      </c>
      <c r="Q136" s="36">
        <f t="shared" si="96"/>
        <v>0</v>
      </c>
      <c r="R136" s="105">
        <f t="shared" ref="R136:R199" si="106">SUM(S136:T136,AF136)</f>
        <v>0</v>
      </c>
      <c r="S136" s="36">
        <f t="shared" si="65"/>
        <v>0</v>
      </c>
      <c r="T136" s="31">
        <f t="shared" ref="T136:T199" si="107">SUM(V136:AE136)</f>
        <v>0</v>
      </c>
      <c r="U136" s="31">
        <f t="shared" ref="U136:U199" si="108">SUM(V136:X136)</f>
        <v>0</v>
      </c>
      <c r="V136" s="51">
        <v>0</v>
      </c>
      <c r="W136" s="51">
        <v>0</v>
      </c>
      <c r="X136" s="51">
        <v>0</v>
      </c>
      <c r="Y136" s="50">
        <f t="shared" si="84"/>
        <v>0</v>
      </c>
      <c r="Z136" s="36">
        <f t="shared" ref="Z136:Z199" si="109">SUMPRODUCT(Z$374:Z$599*(LEFT($A$374:$A$599,LEN($A136))=$A136))</f>
        <v>0</v>
      </c>
      <c r="AA136" s="36">
        <f t="shared" si="66"/>
        <v>0</v>
      </c>
      <c r="AB136" s="42">
        <v>0</v>
      </c>
      <c r="AC136" s="36">
        <f t="shared" si="67"/>
        <v>0</v>
      </c>
      <c r="AD136" s="36">
        <f t="shared" si="97"/>
        <v>0</v>
      </c>
      <c r="AE136" s="36">
        <f t="shared" si="97"/>
        <v>0</v>
      </c>
      <c r="AF136" s="36">
        <f t="shared" si="97"/>
        <v>0</v>
      </c>
      <c r="AH136" s="36">
        <f t="shared" si="98"/>
        <v>0</v>
      </c>
      <c r="AI136" s="36">
        <f t="shared" si="98"/>
        <v>0</v>
      </c>
      <c r="AJ136" s="36">
        <f t="shared" si="98"/>
        <v>0</v>
      </c>
      <c r="AK136" s="36">
        <f t="shared" si="98"/>
        <v>0</v>
      </c>
      <c r="AL136" s="36">
        <f t="shared" si="98"/>
        <v>0</v>
      </c>
      <c r="AM136" s="36">
        <f t="shared" si="98"/>
        <v>0</v>
      </c>
      <c r="AN136" s="36">
        <f t="shared" si="98"/>
        <v>0</v>
      </c>
      <c r="AO136" s="36">
        <f t="shared" si="98"/>
        <v>0</v>
      </c>
      <c r="AP136" s="36">
        <f t="shared" si="98"/>
        <v>0</v>
      </c>
      <c r="AQ136" s="36">
        <f t="shared" si="98"/>
        <v>0</v>
      </c>
      <c r="AR136" s="36">
        <f t="shared" si="99"/>
        <v>0</v>
      </c>
      <c r="AS136" s="36">
        <f t="shared" si="99"/>
        <v>0</v>
      </c>
      <c r="AT136" s="36">
        <f t="shared" si="99"/>
        <v>0</v>
      </c>
      <c r="AU136" s="36">
        <f t="shared" si="99"/>
        <v>0</v>
      </c>
      <c r="AV136" s="36">
        <f t="shared" si="99"/>
        <v>0</v>
      </c>
      <c r="AW136" s="36">
        <f t="shared" si="99"/>
        <v>0</v>
      </c>
      <c r="AX136" s="36">
        <f t="shared" si="99"/>
        <v>0</v>
      </c>
      <c r="AY136" s="36">
        <f t="shared" si="99"/>
        <v>0</v>
      </c>
      <c r="BA136" s="36">
        <f t="shared" si="100"/>
        <v>0</v>
      </c>
      <c r="BB136" s="36">
        <f t="shared" si="100"/>
        <v>0</v>
      </c>
      <c r="BC136" s="36">
        <f t="shared" si="100"/>
        <v>0</v>
      </c>
      <c r="BD136" s="36">
        <f t="shared" si="100"/>
        <v>0</v>
      </c>
      <c r="BE136" s="36">
        <f t="shared" si="100"/>
        <v>0</v>
      </c>
      <c r="BF136" s="36">
        <f t="shared" si="100"/>
        <v>0</v>
      </c>
      <c r="BH136" s="63">
        <f t="shared" si="85"/>
        <v>0</v>
      </c>
      <c r="BI136" s="59"/>
    </row>
    <row r="137" ht="15" spans="1:61">
      <c r="A137" s="43" t="s">
        <v>12739</v>
      </c>
      <c r="B137" s="34">
        <f t="shared" si="101"/>
        <v>0</v>
      </c>
      <c r="C137" s="41" t="s">
        <v>12740</v>
      </c>
      <c r="D137" s="105">
        <f t="shared" si="102"/>
        <v>0</v>
      </c>
      <c r="E137" s="36">
        <f t="shared" si="103"/>
        <v>0</v>
      </c>
      <c r="F137" s="9">
        <f t="shared" si="104"/>
        <v>0</v>
      </c>
      <c r="G137" s="115">
        <f t="shared" si="105"/>
        <v>0</v>
      </c>
      <c r="H137" s="107">
        <f t="shared" si="80"/>
        <v>0</v>
      </c>
      <c r="I137" s="107">
        <f t="shared" si="81"/>
        <v>0</v>
      </c>
      <c r="J137" s="107">
        <f t="shared" si="82"/>
        <v>0</v>
      </c>
      <c r="K137" s="42">
        <v>0</v>
      </c>
      <c r="L137" s="36">
        <f t="shared" si="95"/>
        <v>0</v>
      </c>
      <c r="M137" s="36">
        <f t="shared" si="95"/>
        <v>0</v>
      </c>
      <c r="N137" s="107">
        <f t="shared" si="83"/>
        <v>0</v>
      </c>
      <c r="O137" s="36">
        <f t="shared" si="96"/>
        <v>0</v>
      </c>
      <c r="P137" s="36">
        <f t="shared" si="96"/>
        <v>0</v>
      </c>
      <c r="Q137" s="36">
        <f t="shared" si="96"/>
        <v>0</v>
      </c>
      <c r="R137" s="105">
        <f t="shared" si="106"/>
        <v>0</v>
      </c>
      <c r="S137" s="36">
        <f t="shared" ref="S137:S200" si="110">SUMPRODUCT(S$374:S$599*(LEFT($A$374:$A$599,LEN($A137))=$A137))+MIN(0,SUMPRODUCT(($AA$374:$AA$599+$AC$374:$AC$599)*(LEFT($A$374:$A$599,LEN($A137))=$A137))+BH137)</f>
        <v>0</v>
      </c>
      <c r="T137" s="31">
        <f t="shared" si="107"/>
        <v>0</v>
      </c>
      <c r="U137" s="31">
        <f t="shared" si="108"/>
        <v>0</v>
      </c>
      <c r="V137" s="51">
        <v>0</v>
      </c>
      <c r="W137" s="51">
        <v>0</v>
      </c>
      <c r="X137" s="51">
        <v>0</v>
      </c>
      <c r="Y137" s="50">
        <f t="shared" si="84"/>
        <v>0</v>
      </c>
      <c r="Z137" s="36">
        <f t="shared" si="109"/>
        <v>0</v>
      </c>
      <c r="AA137" s="36">
        <f t="shared" ref="AA137:AA200" si="111">MAX(SUMPRODUCT(AA$374:AA$599*(LEFT($A$374:$A$599,LEN($A137))=$A137))+MIN(BH137,0),0)</f>
        <v>0</v>
      </c>
      <c r="AB137" s="42">
        <v>0</v>
      </c>
      <c r="AC137" s="36">
        <f t="shared" ref="AC137:AC200" si="112">MAX(SUMPRODUCT(AC$374:AC$599*(LEFT($A$374:$A$599,LEN($A137))=$A137))+MAX(BH137,0)+MIN(SUMPRODUCT($AA$374:$AA$599*(LEFT($A$374:$A$599,LEN($A137))=$A137))+BH137,0),0)</f>
        <v>0</v>
      </c>
      <c r="AD137" s="36">
        <f t="shared" si="97"/>
        <v>0</v>
      </c>
      <c r="AE137" s="36">
        <f t="shared" si="97"/>
        <v>0</v>
      </c>
      <c r="AF137" s="36">
        <f t="shared" si="97"/>
        <v>0</v>
      </c>
      <c r="AH137" s="36">
        <f t="shared" si="98"/>
        <v>0</v>
      </c>
      <c r="AI137" s="36">
        <f t="shared" si="98"/>
        <v>0</v>
      </c>
      <c r="AJ137" s="36">
        <f t="shared" si="98"/>
        <v>0</v>
      </c>
      <c r="AK137" s="36">
        <f t="shared" si="98"/>
        <v>0</v>
      </c>
      <c r="AL137" s="36">
        <f t="shared" si="98"/>
        <v>0</v>
      </c>
      <c r="AM137" s="36">
        <f t="shared" si="98"/>
        <v>0</v>
      </c>
      <c r="AN137" s="36">
        <f t="shared" si="98"/>
        <v>0</v>
      </c>
      <c r="AO137" s="36">
        <f t="shared" si="98"/>
        <v>0</v>
      </c>
      <c r="AP137" s="36">
        <f t="shared" si="98"/>
        <v>0</v>
      </c>
      <c r="AQ137" s="36">
        <f t="shared" si="98"/>
        <v>0</v>
      </c>
      <c r="AR137" s="36">
        <f t="shared" si="99"/>
        <v>0</v>
      </c>
      <c r="AS137" s="36">
        <f t="shared" si="99"/>
        <v>0</v>
      </c>
      <c r="AT137" s="36">
        <f t="shared" si="99"/>
        <v>0</v>
      </c>
      <c r="AU137" s="36">
        <f t="shared" si="99"/>
        <v>0</v>
      </c>
      <c r="AV137" s="36">
        <f t="shared" si="99"/>
        <v>0</v>
      </c>
      <c r="AW137" s="36">
        <f t="shared" si="99"/>
        <v>0</v>
      </c>
      <c r="AX137" s="36">
        <f t="shared" si="99"/>
        <v>0</v>
      </c>
      <c r="AY137" s="36">
        <f t="shared" si="99"/>
        <v>0</v>
      </c>
      <c r="BA137" s="36">
        <f t="shared" si="100"/>
        <v>0</v>
      </c>
      <c r="BB137" s="36">
        <f t="shared" si="100"/>
        <v>0</v>
      </c>
      <c r="BC137" s="36">
        <f t="shared" si="100"/>
        <v>0</v>
      </c>
      <c r="BD137" s="36">
        <f t="shared" si="100"/>
        <v>0</v>
      </c>
      <c r="BE137" s="36">
        <f t="shared" si="100"/>
        <v>0</v>
      </c>
      <c r="BF137" s="36">
        <f t="shared" si="100"/>
        <v>0</v>
      </c>
      <c r="BH137" s="63">
        <f t="shared" si="85"/>
        <v>0</v>
      </c>
      <c r="BI137" s="59"/>
    </row>
    <row r="138" ht="15" spans="1:61">
      <c r="A138" s="43" t="s">
        <v>12741</v>
      </c>
      <c r="B138" s="34">
        <f t="shared" si="101"/>
        <v>0</v>
      </c>
      <c r="C138" s="41" t="s">
        <v>12742</v>
      </c>
      <c r="D138" s="105">
        <f t="shared" si="102"/>
        <v>0</v>
      </c>
      <c r="E138" s="36">
        <f t="shared" si="103"/>
        <v>0</v>
      </c>
      <c r="F138" s="9">
        <f t="shared" si="104"/>
        <v>0</v>
      </c>
      <c r="G138" s="115">
        <f t="shared" si="105"/>
        <v>0</v>
      </c>
      <c r="H138" s="107">
        <f t="shared" si="80"/>
        <v>0</v>
      </c>
      <c r="I138" s="107">
        <f t="shared" si="81"/>
        <v>0</v>
      </c>
      <c r="J138" s="107">
        <f t="shared" si="82"/>
        <v>0</v>
      </c>
      <c r="K138" s="42">
        <v>0</v>
      </c>
      <c r="L138" s="36">
        <f t="shared" si="95"/>
        <v>0</v>
      </c>
      <c r="M138" s="36">
        <f t="shared" si="95"/>
        <v>0</v>
      </c>
      <c r="N138" s="107">
        <f t="shared" si="83"/>
        <v>0</v>
      </c>
      <c r="O138" s="36">
        <f t="shared" si="96"/>
        <v>0</v>
      </c>
      <c r="P138" s="36">
        <f t="shared" si="96"/>
        <v>0</v>
      </c>
      <c r="Q138" s="36">
        <f t="shared" si="96"/>
        <v>0</v>
      </c>
      <c r="R138" s="105">
        <f t="shared" si="106"/>
        <v>0</v>
      </c>
      <c r="S138" s="36">
        <f t="shared" si="110"/>
        <v>0</v>
      </c>
      <c r="T138" s="31">
        <f t="shared" si="107"/>
        <v>0</v>
      </c>
      <c r="U138" s="31">
        <f t="shared" si="108"/>
        <v>0</v>
      </c>
      <c r="V138" s="51">
        <v>0</v>
      </c>
      <c r="W138" s="51">
        <v>0</v>
      </c>
      <c r="X138" s="51">
        <v>0</v>
      </c>
      <c r="Y138" s="50">
        <f t="shared" si="84"/>
        <v>0</v>
      </c>
      <c r="Z138" s="36">
        <f t="shared" si="109"/>
        <v>0</v>
      </c>
      <c r="AA138" s="36">
        <f t="shared" si="111"/>
        <v>0</v>
      </c>
      <c r="AB138" s="42">
        <v>0</v>
      </c>
      <c r="AC138" s="36">
        <f t="shared" si="112"/>
        <v>0</v>
      </c>
      <c r="AD138" s="36">
        <f t="shared" si="97"/>
        <v>0</v>
      </c>
      <c r="AE138" s="36">
        <f t="shared" si="97"/>
        <v>0</v>
      </c>
      <c r="AF138" s="36">
        <f t="shared" si="97"/>
        <v>0</v>
      </c>
      <c r="AH138" s="36">
        <f t="shared" ref="AH138:AQ147" si="113">SUMPRODUCT(AH$374:AH$599*(LEFT($A$374:$A$599,LEN($A138))=$A138))</f>
        <v>0</v>
      </c>
      <c r="AI138" s="36">
        <f t="shared" si="113"/>
        <v>0</v>
      </c>
      <c r="AJ138" s="36">
        <f t="shared" si="113"/>
        <v>0</v>
      </c>
      <c r="AK138" s="36">
        <f t="shared" si="113"/>
        <v>0</v>
      </c>
      <c r="AL138" s="36">
        <f t="shared" si="113"/>
        <v>0</v>
      </c>
      <c r="AM138" s="36">
        <f t="shared" si="113"/>
        <v>0</v>
      </c>
      <c r="AN138" s="36">
        <f t="shared" si="113"/>
        <v>0</v>
      </c>
      <c r="AO138" s="36">
        <f t="shared" si="113"/>
        <v>0</v>
      </c>
      <c r="AP138" s="36">
        <f t="shared" si="113"/>
        <v>0</v>
      </c>
      <c r="AQ138" s="36">
        <f t="shared" si="113"/>
        <v>0</v>
      </c>
      <c r="AR138" s="36">
        <f t="shared" ref="AR138:AY147" si="114">SUMPRODUCT(AR$374:AR$599*(LEFT($A$374:$A$599,LEN($A138))=$A138))</f>
        <v>0</v>
      </c>
      <c r="AS138" s="36">
        <f t="shared" si="114"/>
        <v>0</v>
      </c>
      <c r="AT138" s="36">
        <f t="shared" si="114"/>
        <v>0</v>
      </c>
      <c r="AU138" s="36">
        <f t="shared" si="114"/>
        <v>0</v>
      </c>
      <c r="AV138" s="36">
        <f t="shared" si="114"/>
        <v>0</v>
      </c>
      <c r="AW138" s="36">
        <f t="shared" si="114"/>
        <v>0</v>
      </c>
      <c r="AX138" s="36">
        <f t="shared" si="114"/>
        <v>0</v>
      </c>
      <c r="AY138" s="36">
        <f t="shared" si="114"/>
        <v>0</v>
      </c>
      <c r="BA138" s="36">
        <f t="shared" ref="BA138:BF147" si="115">SUMPRODUCT(BA$374:BA$599*(LEFT($A$374:$A$599,LEN($A138))=$A138))</f>
        <v>0</v>
      </c>
      <c r="BB138" s="36">
        <f t="shared" si="115"/>
        <v>0</v>
      </c>
      <c r="BC138" s="36">
        <f t="shared" si="115"/>
        <v>0</v>
      </c>
      <c r="BD138" s="36">
        <f t="shared" si="115"/>
        <v>0</v>
      </c>
      <c r="BE138" s="36">
        <f t="shared" si="115"/>
        <v>0</v>
      </c>
      <c r="BF138" s="36">
        <f t="shared" si="115"/>
        <v>0</v>
      </c>
      <c r="BH138" s="63">
        <f t="shared" si="85"/>
        <v>0</v>
      </c>
      <c r="BI138" s="14"/>
    </row>
    <row r="139" ht="15" spans="1:61">
      <c r="A139" s="43" t="s">
        <v>12743</v>
      </c>
      <c r="B139" s="34">
        <f t="shared" si="101"/>
        <v>0</v>
      </c>
      <c r="C139" s="41" t="s">
        <v>12744</v>
      </c>
      <c r="D139" s="105">
        <f t="shared" si="102"/>
        <v>0</v>
      </c>
      <c r="E139" s="36">
        <f t="shared" si="103"/>
        <v>0</v>
      </c>
      <c r="F139" s="9">
        <f t="shared" si="104"/>
        <v>0</v>
      </c>
      <c r="G139" s="115">
        <f t="shared" si="105"/>
        <v>0</v>
      </c>
      <c r="H139" s="107">
        <f t="shared" si="80"/>
        <v>0</v>
      </c>
      <c r="I139" s="107">
        <f t="shared" si="81"/>
        <v>0</v>
      </c>
      <c r="J139" s="107">
        <f t="shared" si="82"/>
        <v>0</v>
      </c>
      <c r="K139" s="42">
        <v>0</v>
      </c>
      <c r="L139" s="36">
        <f t="shared" si="95"/>
        <v>0</v>
      </c>
      <c r="M139" s="36">
        <f t="shared" si="95"/>
        <v>0</v>
      </c>
      <c r="N139" s="107">
        <f t="shared" si="83"/>
        <v>0</v>
      </c>
      <c r="O139" s="36">
        <f t="shared" si="96"/>
        <v>0</v>
      </c>
      <c r="P139" s="36">
        <f t="shared" si="96"/>
        <v>0</v>
      </c>
      <c r="Q139" s="36">
        <f t="shared" si="96"/>
        <v>0</v>
      </c>
      <c r="R139" s="105">
        <f t="shared" si="106"/>
        <v>0</v>
      </c>
      <c r="S139" s="36">
        <f t="shared" si="110"/>
        <v>0</v>
      </c>
      <c r="T139" s="31">
        <f t="shared" si="107"/>
        <v>0</v>
      </c>
      <c r="U139" s="31">
        <f t="shared" si="108"/>
        <v>0</v>
      </c>
      <c r="V139" s="51">
        <v>0</v>
      </c>
      <c r="W139" s="51">
        <v>0</v>
      </c>
      <c r="X139" s="51">
        <v>0</v>
      </c>
      <c r="Y139" s="50">
        <f t="shared" si="84"/>
        <v>0</v>
      </c>
      <c r="Z139" s="36">
        <f t="shared" si="109"/>
        <v>0</v>
      </c>
      <c r="AA139" s="36">
        <f t="shared" si="111"/>
        <v>0</v>
      </c>
      <c r="AB139" s="42">
        <v>0</v>
      </c>
      <c r="AC139" s="36">
        <f t="shared" si="112"/>
        <v>0</v>
      </c>
      <c r="AD139" s="36">
        <f t="shared" si="97"/>
        <v>0</v>
      </c>
      <c r="AE139" s="36">
        <f t="shared" si="97"/>
        <v>0</v>
      </c>
      <c r="AF139" s="36">
        <f t="shared" si="97"/>
        <v>0</v>
      </c>
      <c r="AH139" s="36">
        <f t="shared" si="113"/>
        <v>0</v>
      </c>
      <c r="AI139" s="36">
        <f t="shared" si="113"/>
        <v>0</v>
      </c>
      <c r="AJ139" s="36">
        <f t="shared" si="113"/>
        <v>0</v>
      </c>
      <c r="AK139" s="36">
        <f t="shared" si="113"/>
        <v>0</v>
      </c>
      <c r="AL139" s="36">
        <f t="shared" si="113"/>
        <v>0</v>
      </c>
      <c r="AM139" s="36">
        <f t="shared" si="113"/>
        <v>0</v>
      </c>
      <c r="AN139" s="36">
        <f t="shared" si="113"/>
        <v>0</v>
      </c>
      <c r="AO139" s="36">
        <f t="shared" si="113"/>
        <v>0</v>
      </c>
      <c r="AP139" s="36">
        <f t="shared" si="113"/>
        <v>0</v>
      </c>
      <c r="AQ139" s="36">
        <f t="shared" si="113"/>
        <v>0</v>
      </c>
      <c r="AR139" s="36">
        <f t="shared" si="114"/>
        <v>0</v>
      </c>
      <c r="AS139" s="36">
        <f t="shared" si="114"/>
        <v>0</v>
      </c>
      <c r="AT139" s="36">
        <f t="shared" si="114"/>
        <v>0</v>
      </c>
      <c r="AU139" s="36">
        <f t="shared" si="114"/>
        <v>0</v>
      </c>
      <c r="AV139" s="36">
        <f t="shared" si="114"/>
        <v>0</v>
      </c>
      <c r="AW139" s="36">
        <f t="shared" si="114"/>
        <v>0</v>
      </c>
      <c r="AX139" s="36">
        <f t="shared" si="114"/>
        <v>0</v>
      </c>
      <c r="AY139" s="36">
        <f t="shared" si="114"/>
        <v>0</v>
      </c>
      <c r="BA139" s="36">
        <f t="shared" si="115"/>
        <v>0</v>
      </c>
      <c r="BB139" s="36">
        <f t="shared" si="115"/>
        <v>0</v>
      </c>
      <c r="BC139" s="36">
        <f t="shared" si="115"/>
        <v>0</v>
      </c>
      <c r="BD139" s="36">
        <f t="shared" si="115"/>
        <v>0</v>
      </c>
      <c r="BE139" s="36">
        <f t="shared" si="115"/>
        <v>0</v>
      </c>
      <c r="BF139" s="36">
        <f t="shared" si="115"/>
        <v>0</v>
      </c>
      <c r="BH139" s="63">
        <f t="shared" si="85"/>
        <v>0</v>
      </c>
      <c r="BI139" s="14"/>
    </row>
    <row r="140" ht="15" spans="1:61">
      <c r="A140" s="43" t="s">
        <v>12745</v>
      </c>
      <c r="B140" s="34">
        <f t="shared" si="101"/>
        <v>0</v>
      </c>
      <c r="C140" s="41" t="s">
        <v>12746</v>
      </c>
      <c r="D140" s="105">
        <f t="shared" si="102"/>
        <v>0</v>
      </c>
      <c r="E140" s="36">
        <f t="shared" si="103"/>
        <v>0</v>
      </c>
      <c r="F140" s="9">
        <f t="shared" si="104"/>
        <v>0</v>
      </c>
      <c r="G140" s="115">
        <f t="shared" si="105"/>
        <v>0</v>
      </c>
      <c r="H140" s="107">
        <f t="shared" si="80"/>
        <v>0</v>
      </c>
      <c r="I140" s="107">
        <f t="shared" si="81"/>
        <v>0</v>
      </c>
      <c r="J140" s="107">
        <f t="shared" si="82"/>
        <v>0</v>
      </c>
      <c r="K140" s="42">
        <v>0</v>
      </c>
      <c r="L140" s="36">
        <f t="shared" si="95"/>
        <v>0</v>
      </c>
      <c r="M140" s="36">
        <f t="shared" si="95"/>
        <v>0</v>
      </c>
      <c r="N140" s="107">
        <f t="shared" si="83"/>
        <v>0</v>
      </c>
      <c r="O140" s="36">
        <f t="shared" si="96"/>
        <v>0</v>
      </c>
      <c r="P140" s="36">
        <f t="shared" si="96"/>
        <v>0</v>
      </c>
      <c r="Q140" s="36">
        <f t="shared" si="96"/>
        <v>0</v>
      </c>
      <c r="R140" s="105">
        <f t="shared" si="106"/>
        <v>0</v>
      </c>
      <c r="S140" s="36">
        <f t="shared" si="110"/>
        <v>0</v>
      </c>
      <c r="T140" s="31">
        <f t="shared" si="107"/>
        <v>0</v>
      </c>
      <c r="U140" s="31">
        <f t="shared" si="108"/>
        <v>0</v>
      </c>
      <c r="V140" s="51">
        <v>0</v>
      </c>
      <c r="W140" s="51">
        <v>0</v>
      </c>
      <c r="X140" s="51">
        <v>0</v>
      </c>
      <c r="Y140" s="50">
        <f t="shared" si="84"/>
        <v>0</v>
      </c>
      <c r="Z140" s="36">
        <f t="shared" si="109"/>
        <v>0</v>
      </c>
      <c r="AA140" s="36">
        <f t="shared" si="111"/>
        <v>0</v>
      </c>
      <c r="AB140" s="42">
        <v>0</v>
      </c>
      <c r="AC140" s="36">
        <f t="shared" si="112"/>
        <v>0</v>
      </c>
      <c r="AD140" s="36">
        <f t="shared" si="97"/>
        <v>0</v>
      </c>
      <c r="AE140" s="36">
        <f t="shared" si="97"/>
        <v>0</v>
      </c>
      <c r="AF140" s="36">
        <f t="shared" si="97"/>
        <v>0</v>
      </c>
      <c r="AH140" s="36">
        <f t="shared" si="113"/>
        <v>0</v>
      </c>
      <c r="AI140" s="36">
        <f t="shared" si="113"/>
        <v>0</v>
      </c>
      <c r="AJ140" s="36">
        <f t="shared" si="113"/>
        <v>0</v>
      </c>
      <c r="AK140" s="36">
        <f t="shared" si="113"/>
        <v>0</v>
      </c>
      <c r="AL140" s="36">
        <f t="shared" si="113"/>
        <v>0</v>
      </c>
      <c r="AM140" s="36">
        <f t="shared" si="113"/>
        <v>0</v>
      </c>
      <c r="AN140" s="36">
        <f t="shared" si="113"/>
        <v>0</v>
      </c>
      <c r="AO140" s="36">
        <f t="shared" si="113"/>
        <v>0</v>
      </c>
      <c r="AP140" s="36">
        <f t="shared" si="113"/>
        <v>0</v>
      </c>
      <c r="AQ140" s="36">
        <f t="shared" si="113"/>
        <v>0</v>
      </c>
      <c r="AR140" s="36">
        <f t="shared" si="114"/>
        <v>0</v>
      </c>
      <c r="AS140" s="36">
        <f t="shared" si="114"/>
        <v>0</v>
      </c>
      <c r="AT140" s="36">
        <f t="shared" si="114"/>
        <v>0</v>
      </c>
      <c r="AU140" s="36">
        <f t="shared" si="114"/>
        <v>0</v>
      </c>
      <c r="AV140" s="36">
        <f t="shared" si="114"/>
        <v>0</v>
      </c>
      <c r="AW140" s="36">
        <f t="shared" si="114"/>
        <v>0</v>
      </c>
      <c r="AX140" s="36">
        <f t="shared" si="114"/>
        <v>0</v>
      </c>
      <c r="AY140" s="36">
        <f t="shared" si="114"/>
        <v>0</v>
      </c>
      <c r="BA140" s="36">
        <f t="shared" si="115"/>
        <v>0</v>
      </c>
      <c r="BB140" s="36">
        <f t="shared" si="115"/>
        <v>0</v>
      </c>
      <c r="BC140" s="36">
        <f t="shared" si="115"/>
        <v>0</v>
      </c>
      <c r="BD140" s="36">
        <f t="shared" si="115"/>
        <v>0</v>
      </c>
      <c r="BE140" s="36">
        <f t="shared" si="115"/>
        <v>0</v>
      </c>
      <c r="BF140" s="36">
        <f t="shared" si="115"/>
        <v>0</v>
      </c>
      <c r="BH140" s="63">
        <f t="shared" si="85"/>
        <v>0</v>
      </c>
      <c r="BI140" s="59"/>
    </row>
    <row r="141" ht="15" spans="1:61">
      <c r="A141" s="43" t="s">
        <v>12747</v>
      </c>
      <c r="B141" s="34">
        <f t="shared" si="101"/>
        <v>0</v>
      </c>
      <c r="C141" s="41" t="s">
        <v>12748</v>
      </c>
      <c r="D141" s="105">
        <f t="shared" si="102"/>
        <v>0</v>
      </c>
      <c r="E141" s="36">
        <f t="shared" si="103"/>
        <v>0</v>
      </c>
      <c r="F141" s="9">
        <f t="shared" si="104"/>
        <v>0</v>
      </c>
      <c r="G141" s="115">
        <f t="shared" si="105"/>
        <v>0</v>
      </c>
      <c r="H141" s="107">
        <f t="shared" si="80"/>
        <v>0</v>
      </c>
      <c r="I141" s="107">
        <f t="shared" si="81"/>
        <v>0</v>
      </c>
      <c r="J141" s="107">
        <f t="shared" si="82"/>
        <v>0</v>
      </c>
      <c r="K141" s="42">
        <v>0</v>
      </c>
      <c r="L141" s="36">
        <f t="shared" si="95"/>
        <v>0</v>
      </c>
      <c r="M141" s="36">
        <f t="shared" si="95"/>
        <v>0</v>
      </c>
      <c r="N141" s="107">
        <f t="shared" si="83"/>
        <v>0</v>
      </c>
      <c r="O141" s="36">
        <f t="shared" si="96"/>
        <v>0</v>
      </c>
      <c r="P141" s="36">
        <f t="shared" si="96"/>
        <v>0</v>
      </c>
      <c r="Q141" s="36">
        <f t="shared" si="96"/>
        <v>0</v>
      </c>
      <c r="R141" s="105">
        <f t="shared" si="106"/>
        <v>0</v>
      </c>
      <c r="S141" s="36">
        <f t="shared" si="110"/>
        <v>0</v>
      </c>
      <c r="T141" s="31">
        <f t="shared" si="107"/>
        <v>0</v>
      </c>
      <c r="U141" s="31">
        <f t="shared" si="108"/>
        <v>0</v>
      </c>
      <c r="V141" s="51">
        <v>0</v>
      </c>
      <c r="W141" s="51">
        <v>0</v>
      </c>
      <c r="X141" s="51">
        <v>0</v>
      </c>
      <c r="Y141" s="50">
        <f t="shared" si="84"/>
        <v>0</v>
      </c>
      <c r="Z141" s="36">
        <f t="shared" si="109"/>
        <v>0</v>
      </c>
      <c r="AA141" s="36">
        <f t="shared" si="111"/>
        <v>0</v>
      </c>
      <c r="AB141" s="42">
        <v>0</v>
      </c>
      <c r="AC141" s="36">
        <f t="shared" si="112"/>
        <v>0</v>
      </c>
      <c r="AD141" s="36">
        <f t="shared" si="97"/>
        <v>0</v>
      </c>
      <c r="AE141" s="36">
        <f t="shared" si="97"/>
        <v>0</v>
      </c>
      <c r="AF141" s="36">
        <f t="shared" si="97"/>
        <v>0</v>
      </c>
      <c r="AH141" s="36">
        <f t="shared" si="113"/>
        <v>0</v>
      </c>
      <c r="AI141" s="36">
        <f t="shared" si="113"/>
        <v>0</v>
      </c>
      <c r="AJ141" s="36">
        <f t="shared" si="113"/>
        <v>0</v>
      </c>
      <c r="AK141" s="36">
        <f t="shared" si="113"/>
        <v>0</v>
      </c>
      <c r="AL141" s="36">
        <f t="shared" si="113"/>
        <v>0</v>
      </c>
      <c r="AM141" s="36">
        <f t="shared" si="113"/>
        <v>0</v>
      </c>
      <c r="AN141" s="36">
        <f t="shared" si="113"/>
        <v>0</v>
      </c>
      <c r="AO141" s="36">
        <f t="shared" si="113"/>
        <v>0</v>
      </c>
      <c r="AP141" s="36">
        <f t="shared" si="113"/>
        <v>0</v>
      </c>
      <c r="AQ141" s="36">
        <f t="shared" si="113"/>
        <v>0</v>
      </c>
      <c r="AR141" s="36">
        <f t="shared" si="114"/>
        <v>0</v>
      </c>
      <c r="AS141" s="36">
        <f t="shared" si="114"/>
        <v>0</v>
      </c>
      <c r="AT141" s="36">
        <f t="shared" si="114"/>
        <v>0</v>
      </c>
      <c r="AU141" s="36">
        <f t="shared" si="114"/>
        <v>0</v>
      </c>
      <c r="AV141" s="36">
        <f t="shared" si="114"/>
        <v>0</v>
      </c>
      <c r="AW141" s="36">
        <f t="shared" si="114"/>
        <v>0</v>
      </c>
      <c r="AX141" s="36">
        <f t="shared" si="114"/>
        <v>0</v>
      </c>
      <c r="AY141" s="36">
        <f t="shared" si="114"/>
        <v>0</v>
      </c>
      <c r="BA141" s="36">
        <f t="shared" si="115"/>
        <v>0</v>
      </c>
      <c r="BB141" s="36">
        <f t="shared" si="115"/>
        <v>0</v>
      </c>
      <c r="BC141" s="36">
        <f t="shared" si="115"/>
        <v>0</v>
      </c>
      <c r="BD141" s="36">
        <f t="shared" si="115"/>
        <v>0</v>
      </c>
      <c r="BE141" s="36">
        <f t="shared" si="115"/>
        <v>0</v>
      </c>
      <c r="BF141" s="36">
        <f t="shared" si="115"/>
        <v>0</v>
      </c>
      <c r="BH141" s="63">
        <f t="shared" si="85"/>
        <v>0</v>
      </c>
      <c r="BI141" s="59"/>
    </row>
    <row r="142" ht="15" spans="1:61">
      <c r="A142" s="43" t="s">
        <v>12749</v>
      </c>
      <c r="B142" s="34">
        <f t="shared" si="101"/>
        <v>0</v>
      </c>
      <c r="C142" s="41" t="s">
        <v>12750</v>
      </c>
      <c r="D142" s="105">
        <f t="shared" si="102"/>
        <v>0</v>
      </c>
      <c r="E142" s="36">
        <f t="shared" si="103"/>
        <v>0</v>
      </c>
      <c r="F142" s="9">
        <f t="shared" si="104"/>
        <v>0</v>
      </c>
      <c r="G142" s="115">
        <f t="shared" si="105"/>
        <v>0</v>
      </c>
      <c r="H142" s="107">
        <f t="shared" si="80"/>
        <v>0</v>
      </c>
      <c r="I142" s="107">
        <f t="shared" si="81"/>
        <v>0</v>
      </c>
      <c r="J142" s="107">
        <f t="shared" si="82"/>
        <v>0</v>
      </c>
      <c r="K142" s="42">
        <v>0</v>
      </c>
      <c r="L142" s="36">
        <f t="shared" si="95"/>
        <v>0</v>
      </c>
      <c r="M142" s="36">
        <f t="shared" si="95"/>
        <v>0</v>
      </c>
      <c r="N142" s="107">
        <f t="shared" si="83"/>
        <v>0</v>
      </c>
      <c r="O142" s="36">
        <f t="shared" si="96"/>
        <v>0</v>
      </c>
      <c r="P142" s="36">
        <f t="shared" si="96"/>
        <v>0</v>
      </c>
      <c r="Q142" s="36">
        <f t="shared" si="96"/>
        <v>0</v>
      </c>
      <c r="R142" s="105">
        <f t="shared" si="106"/>
        <v>0</v>
      </c>
      <c r="S142" s="36">
        <f t="shared" si="110"/>
        <v>0</v>
      </c>
      <c r="T142" s="31">
        <f t="shared" si="107"/>
        <v>0</v>
      </c>
      <c r="U142" s="31">
        <f t="shared" si="108"/>
        <v>0</v>
      </c>
      <c r="V142" s="51">
        <v>0</v>
      </c>
      <c r="W142" s="51">
        <v>0</v>
      </c>
      <c r="X142" s="51">
        <v>0</v>
      </c>
      <c r="Y142" s="50">
        <f t="shared" si="84"/>
        <v>0</v>
      </c>
      <c r="Z142" s="36">
        <f t="shared" si="109"/>
        <v>0</v>
      </c>
      <c r="AA142" s="36">
        <f t="shared" si="111"/>
        <v>0</v>
      </c>
      <c r="AB142" s="42">
        <v>0</v>
      </c>
      <c r="AC142" s="36">
        <f t="shared" si="112"/>
        <v>0</v>
      </c>
      <c r="AD142" s="36">
        <f t="shared" si="97"/>
        <v>0</v>
      </c>
      <c r="AE142" s="36">
        <f t="shared" si="97"/>
        <v>0</v>
      </c>
      <c r="AF142" s="36">
        <f t="shared" si="97"/>
        <v>0</v>
      </c>
      <c r="AH142" s="36">
        <f t="shared" si="113"/>
        <v>0</v>
      </c>
      <c r="AI142" s="36">
        <f t="shared" si="113"/>
        <v>0</v>
      </c>
      <c r="AJ142" s="36">
        <f t="shared" si="113"/>
        <v>0</v>
      </c>
      <c r="AK142" s="36">
        <f t="shared" si="113"/>
        <v>0</v>
      </c>
      <c r="AL142" s="36">
        <f t="shared" si="113"/>
        <v>0</v>
      </c>
      <c r="AM142" s="36">
        <f t="shared" si="113"/>
        <v>0</v>
      </c>
      <c r="AN142" s="36">
        <f t="shared" si="113"/>
        <v>0</v>
      </c>
      <c r="AO142" s="36">
        <f t="shared" si="113"/>
        <v>0</v>
      </c>
      <c r="AP142" s="36">
        <f t="shared" si="113"/>
        <v>0</v>
      </c>
      <c r="AQ142" s="36">
        <f t="shared" si="113"/>
        <v>0</v>
      </c>
      <c r="AR142" s="36">
        <f t="shared" si="114"/>
        <v>0</v>
      </c>
      <c r="AS142" s="36">
        <f t="shared" si="114"/>
        <v>0</v>
      </c>
      <c r="AT142" s="36">
        <f t="shared" si="114"/>
        <v>0</v>
      </c>
      <c r="AU142" s="36">
        <f t="shared" si="114"/>
        <v>0</v>
      </c>
      <c r="AV142" s="36">
        <f t="shared" si="114"/>
        <v>0</v>
      </c>
      <c r="AW142" s="36">
        <f t="shared" si="114"/>
        <v>0</v>
      </c>
      <c r="AX142" s="36">
        <f t="shared" si="114"/>
        <v>0</v>
      </c>
      <c r="AY142" s="36">
        <f t="shared" si="114"/>
        <v>0</v>
      </c>
      <c r="BA142" s="36">
        <f t="shared" si="115"/>
        <v>0</v>
      </c>
      <c r="BB142" s="36">
        <f t="shared" si="115"/>
        <v>0</v>
      </c>
      <c r="BC142" s="36">
        <f t="shared" si="115"/>
        <v>0</v>
      </c>
      <c r="BD142" s="36">
        <f t="shared" si="115"/>
        <v>0</v>
      </c>
      <c r="BE142" s="36">
        <f t="shared" si="115"/>
        <v>0</v>
      </c>
      <c r="BF142" s="36">
        <f t="shared" si="115"/>
        <v>0</v>
      </c>
      <c r="BH142" s="63">
        <f t="shared" si="85"/>
        <v>0</v>
      </c>
      <c r="BI142" s="14"/>
    </row>
    <row r="143" ht="15" spans="1:61">
      <c r="A143" s="43" t="s">
        <v>12751</v>
      </c>
      <c r="B143" s="34">
        <f t="shared" si="101"/>
        <v>0</v>
      </c>
      <c r="C143" s="41" t="s">
        <v>12752</v>
      </c>
      <c r="D143" s="105">
        <f t="shared" si="102"/>
        <v>0</v>
      </c>
      <c r="E143" s="36">
        <f t="shared" si="103"/>
        <v>0</v>
      </c>
      <c r="F143" s="9">
        <f t="shared" si="104"/>
        <v>0</v>
      </c>
      <c r="G143" s="115">
        <f t="shared" si="105"/>
        <v>0</v>
      </c>
      <c r="H143" s="107">
        <f t="shared" si="80"/>
        <v>0</v>
      </c>
      <c r="I143" s="107">
        <f t="shared" si="81"/>
        <v>0</v>
      </c>
      <c r="J143" s="107">
        <f t="shared" si="82"/>
        <v>0</v>
      </c>
      <c r="K143" s="42">
        <v>0</v>
      </c>
      <c r="L143" s="36">
        <f t="shared" si="95"/>
        <v>0</v>
      </c>
      <c r="M143" s="36">
        <f t="shared" si="95"/>
        <v>0</v>
      </c>
      <c r="N143" s="107">
        <f t="shared" si="83"/>
        <v>0</v>
      </c>
      <c r="O143" s="36">
        <f t="shared" si="96"/>
        <v>0</v>
      </c>
      <c r="P143" s="36">
        <f t="shared" si="96"/>
        <v>0</v>
      </c>
      <c r="Q143" s="36">
        <f t="shared" si="96"/>
        <v>0</v>
      </c>
      <c r="R143" s="105">
        <f t="shared" si="106"/>
        <v>0</v>
      </c>
      <c r="S143" s="36">
        <f t="shared" si="110"/>
        <v>0</v>
      </c>
      <c r="T143" s="31">
        <f t="shared" si="107"/>
        <v>0</v>
      </c>
      <c r="U143" s="31">
        <f t="shared" si="108"/>
        <v>0</v>
      </c>
      <c r="V143" s="51">
        <v>0</v>
      </c>
      <c r="W143" s="51">
        <v>0</v>
      </c>
      <c r="X143" s="51">
        <v>0</v>
      </c>
      <c r="Y143" s="50">
        <f t="shared" si="84"/>
        <v>0</v>
      </c>
      <c r="Z143" s="36">
        <f t="shared" si="109"/>
        <v>0</v>
      </c>
      <c r="AA143" s="36">
        <f t="shared" si="111"/>
        <v>0</v>
      </c>
      <c r="AB143" s="42">
        <v>0</v>
      </c>
      <c r="AC143" s="36">
        <f t="shared" si="112"/>
        <v>0</v>
      </c>
      <c r="AD143" s="36">
        <f t="shared" si="97"/>
        <v>0</v>
      </c>
      <c r="AE143" s="36">
        <f t="shared" si="97"/>
        <v>0</v>
      </c>
      <c r="AF143" s="36">
        <f t="shared" si="97"/>
        <v>0</v>
      </c>
      <c r="AH143" s="36">
        <f t="shared" si="113"/>
        <v>0</v>
      </c>
      <c r="AI143" s="36">
        <f t="shared" si="113"/>
        <v>0</v>
      </c>
      <c r="AJ143" s="36">
        <f t="shared" si="113"/>
        <v>0</v>
      </c>
      <c r="AK143" s="36">
        <f t="shared" si="113"/>
        <v>0</v>
      </c>
      <c r="AL143" s="36">
        <f t="shared" si="113"/>
        <v>0</v>
      </c>
      <c r="AM143" s="36">
        <f t="shared" si="113"/>
        <v>0</v>
      </c>
      <c r="AN143" s="36">
        <f t="shared" si="113"/>
        <v>0</v>
      </c>
      <c r="AO143" s="36">
        <f t="shared" si="113"/>
        <v>0</v>
      </c>
      <c r="AP143" s="36">
        <f t="shared" si="113"/>
        <v>0</v>
      </c>
      <c r="AQ143" s="36">
        <f t="shared" si="113"/>
        <v>0</v>
      </c>
      <c r="AR143" s="36">
        <f t="shared" si="114"/>
        <v>0</v>
      </c>
      <c r="AS143" s="36">
        <f t="shared" si="114"/>
        <v>0</v>
      </c>
      <c r="AT143" s="36">
        <f t="shared" si="114"/>
        <v>0</v>
      </c>
      <c r="AU143" s="36">
        <f t="shared" si="114"/>
        <v>0</v>
      </c>
      <c r="AV143" s="36">
        <f t="shared" si="114"/>
        <v>0</v>
      </c>
      <c r="AW143" s="36">
        <f t="shared" si="114"/>
        <v>0</v>
      </c>
      <c r="AX143" s="36">
        <f t="shared" si="114"/>
        <v>0</v>
      </c>
      <c r="AY143" s="36">
        <f t="shared" si="114"/>
        <v>0</v>
      </c>
      <c r="BA143" s="36">
        <f t="shared" si="115"/>
        <v>0</v>
      </c>
      <c r="BB143" s="36">
        <f t="shared" si="115"/>
        <v>0</v>
      </c>
      <c r="BC143" s="36">
        <f t="shared" si="115"/>
        <v>0</v>
      </c>
      <c r="BD143" s="36">
        <f t="shared" si="115"/>
        <v>0</v>
      </c>
      <c r="BE143" s="36">
        <f t="shared" si="115"/>
        <v>0</v>
      </c>
      <c r="BF143" s="36">
        <f t="shared" si="115"/>
        <v>0</v>
      </c>
      <c r="BH143" s="63">
        <f t="shared" si="85"/>
        <v>0</v>
      </c>
      <c r="BI143" s="14"/>
    </row>
    <row r="144" ht="15" spans="1:61">
      <c r="A144" s="43" t="s">
        <v>12753</v>
      </c>
      <c r="B144" s="34">
        <f t="shared" si="101"/>
        <v>0</v>
      </c>
      <c r="C144" s="41" t="s">
        <v>12754</v>
      </c>
      <c r="D144" s="105">
        <f t="shared" si="102"/>
        <v>0</v>
      </c>
      <c r="E144" s="36">
        <f t="shared" si="103"/>
        <v>0</v>
      </c>
      <c r="F144" s="9">
        <f t="shared" si="104"/>
        <v>0</v>
      </c>
      <c r="G144" s="115">
        <f t="shared" si="105"/>
        <v>0</v>
      </c>
      <c r="H144" s="107">
        <f t="shared" si="80"/>
        <v>0</v>
      </c>
      <c r="I144" s="107">
        <f t="shared" si="81"/>
        <v>0</v>
      </c>
      <c r="J144" s="107">
        <f t="shared" si="82"/>
        <v>0</v>
      </c>
      <c r="K144" s="42">
        <v>0</v>
      </c>
      <c r="L144" s="36">
        <f t="shared" si="95"/>
        <v>0</v>
      </c>
      <c r="M144" s="36">
        <f t="shared" si="95"/>
        <v>0</v>
      </c>
      <c r="N144" s="107">
        <f t="shared" si="83"/>
        <v>0</v>
      </c>
      <c r="O144" s="36">
        <f t="shared" si="96"/>
        <v>0</v>
      </c>
      <c r="P144" s="36">
        <f t="shared" si="96"/>
        <v>0</v>
      </c>
      <c r="Q144" s="36">
        <f t="shared" si="96"/>
        <v>0</v>
      </c>
      <c r="R144" s="105">
        <f t="shared" si="106"/>
        <v>0</v>
      </c>
      <c r="S144" s="36">
        <f t="shared" si="110"/>
        <v>0</v>
      </c>
      <c r="T144" s="31">
        <f t="shared" si="107"/>
        <v>0</v>
      </c>
      <c r="U144" s="31">
        <f t="shared" si="108"/>
        <v>0</v>
      </c>
      <c r="V144" s="51">
        <v>0</v>
      </c>
      <c r="W144" s="51">
        <v>0</v>
      </c>
      <c r="X144" s="51">
        <v>0</v>
      </c>
      <c r="Y144" s="50">
        <f t="shared" si="84"/>
        <v>0</v>
      </c>
      <c r="Z144" s="36">
        <f t="shared" si="109"/>
        <v>0</v>
      </c>
      <c r="AA144" s="36">
        <f t="shared" si="111"/>
        <v>0</v>
      </c>
      <c r="AB144" s="42">
        <v>0</v>
      </c>
      <c r="AC144" s="36">
        <f t="shared" si="112"/>
        <v>0</v>
      </c>
      <c r="AD144" s="36">
        <f t="shared" si="97"/>
        <v>0</v>
      </c>
      <c r="AE144" s="36">
        <f t="shared" si="97"/>
        <v>0</v>
      </c>
      <c r="AF144" s="36">
        <f t="shared" si="97"/>
        <v>0</v>
      </c>
      <c r="AH144" s="36">
        <f t="shared" si="113"/>
        <v>0</v>
      </c>
      <c r="AI144" s="36">
        <f t="shared" si="113"/>
        <v>0</v>
      </c>
      <c r="AJ144" s="36">
        <f t="shared" si="113"/>
        <v>0</v>
      </c>
      <c r="AK144" s="36">
        <f t="shared" si="113"/>
        <v>0</v>
      </c>
      <c r="AL144" s="36">
        <f t="shared" si="113"/>
        <v>0</v>
      </c>
      <c r="AM144" s="36">
        <f t="shared" si="113"/>
        <v>0</v>
      </c>
      <c r="AN144" s="36">
        <f t="shared" si="113"/>
        <v>0</v>
      </c>
      <c r="AO144" s="36">
        <f t="shared" si="113"/>
        <v>0</v>
      </c>
      <c r="AP144" s="36">
        <f t="shared" si="113"/>
        <v>0</v>
      </c>
      <c r="AQ144" s="36">
        <f t="shared" si="113"/>
        <v>0</v>
      </c>
      <c r="AR144" s="36">
        <f t="shared" si="114"/>
        <v>0</v>
      </c>
      <c r="AS144" s="36">
        <f t="shared" si="114"/>
        <v>0</v>
      </c>
      <c r="AT144" s="36">
        <f t="shared" si="114"/>
        <v>0</v>
      </c>
      <c r="AU144" s="36">
        <f t="shared" si="114"/>
        <v>0</v>
      </c>
      <c r="AV144" s="36">
        <f t="shared" si="114"/>
        <v>0</v>
      </c>
      <c r="AW144" s="36">
        <f t="shared" si="114"/>
        <v>0</v>
      </c>
      <c r="AX144" s="36">
        <f t="shared" si="114"/>
        <v>0</v>
      </c>
      <c r="AY144" s="36">
        <f t="shared" si="114"/>
        <v>0</v>
      </c>
      <c r="BA144" s="36">
        <f t="shared" si="115"/>
        <v>0</v>
      </c>
      <c r="BB144" s="36">
        <f t="shared" si="115"/>
        <v>0</v>
      </c>
      <c r="BC144" s="36">
        <f t="shared" si="115"/>
        <v>0</v>
      </c>
      <c r="BD144" s="36">
        <f t="shared" si="115"/>
        <v>0</v>
      </c>
      <c r="BE144" s="36">
        <f t="shared" si="115"/>
        <v>0</v>
      </c>
      <c r="BF144" s="36">
        <f t="shared" si="115"/>
        <v>0</v>
      </c>
      <c r="BH144" s="63">
        <f t="shared" si="85"/>
        <v>0</v>
      </c>
      <c r="BI144" s="59"/>
    </row>
    <row r="145" ht="15" spans="1:61">
      <c r="A145" s="43" t="s">
        <v>12755</v>
      </c>
      <c r="B145" s="34">
        <f t="shared" si="101"/>
        <v>0</v>
      </c>
      <c r="C145" s="41" t="s">
        <v>12756</v>
      </c>
      <c r="D145" s="105">
        <f t="shared" si="102"/>
        <v>0</v>
      </c>
      <c r="E145" s="36">
        <f t="shared" si="103"/>
        <v>0</v>
      </c>
      <c r="F145" s="9">
        <f t="shared" si="104"/>
        <v>0</v>
      </c>
      <c r="G145" s="115">
        <f t="shared" si="105"/>
        <v>0</v>
      </c>
      <c r="H145" s="107">
        <f t="shared" si="80"/>
        <v>0</v>
      </c>
      <c r="I145" s="107">
        <f t="shared" si="81"/>
        <v>0</v>
      </c>
      <c r="J145" s="107">
        <f t="shared" si="82"/>
        <v>0</v>
      </c>
      <c r="K145" s="42">
        <v>0</v>
      </c>
      <c r="L145" s="36">
        <f t="shared" si="95"/>
        <v>0</v>
      </c>
      <c r="M145" s="36">
        <f t="shared" si="95"/>
        <v>0</v>
      </c>
      <c r="N145" s="107">
        <f t="shared" si="83"/>
        <v>0</v>
      </c>
      <c r="O145" s="36">
        <f t="shared" si="96"/>
        <v>0</v>
      </c>
      <c r="P145" s="36">
        <f t="shared" si="96"/>
        <v>0</v>
      </c>
      <c r="Q145" s="36">
        <f t="shared" si="96"/>
        <v>0</v>
      </c>
      <c r="R145" s="105">
        <f t="shared" si="106"/>
        <v>0</v>
      </c>
      <c r="S145" s="36">
        <f t="shared" si="110"/>
        <v>0</v>
      </c>
      <c r="T145" s="31">
        <f t="shared" si="107"/>
        <v>0</v>
      </c>
      <c r="U145" s="31">
        <f t="shared" si="108"/>
        <v>0</v>
      </c>
      <c r="V145" s="51">
        <v>0</v>
      </c>
      <c r="W145" s="51">
        <v>0</v>
      </c>
      <c r="X145" s="51">
        <v>0</v>
      </c>
      <c r="Y145" s="50">
        <f t="shared" si="84"/>
        <v>0</v>
      </c>
      <c r="Z145" s="36">
        <f t="shared" si="109"/>
        <v>0</v>
      </c>
      <c r="AA145" s="36">
        <f t="shared" si="111"/>
        <v>0</v>
      </c>
      <c r="AB145" s="42">
        <v>0</v>
      </c>
      <c r="AC145" s="36">
        <f t="shared" si="112"/>
        <v>0</v>
      </c>
      <c r="AD145" s="36">
        <f t="shared" si="97"/>
        <v>0</v>
      </c>
      <c r="AE145" s="36">
        <f t="shared" si="97"/>
        <v>0</v>
      </c>
      <c r="AF145" s="36">
        <f t="shared" si="97"/>
        <v>0</v>
      </c>
      <c r="AH145" s="36">
        <f t="shared" si="113"/>
        <v>0</v>
      </c>
      <c r="AI145" s="36">
        <f t="shared" si="113"/>
        <v>0</v>
      </c>
      <c r="AJ145" s="36">
        <f t="shared" si="113"/>
        <v>0</v>
      </c>
      <c r="AK145" s="36">
        <f t="shared" si="113"/>
        <v>0</v>
      </c>
      <c r="AL145" s="36">
        <f t="shared" si="113"/>
        <v>0</v>
      </c>
      <c r="AM145" s="36">
        <f t="shared" si="113"/>
        <v>0</v>
      </c>
      <c r="AN145" s="36">
        <f t="shared" si="113"/>
        <v>0</v>
      </c>
      <c r="AO145" s="36">
        <f t="shared" si="113"/>
        <v>0</v>
      </c>
      <c r="AP145" s="36">
        <f t="shared" si="113"/>
        <v>0</v>
      </c>
      <c r="AQ145" s="36">
        <f t="shared" si="113"/>
        <v>0</v>
      </c>
      <c r="AR145" s="36">
        <f t="shared" si="114"/>
        <v>0</v>
      </c>
      <c r="AS145" s="36">
        <f t="shared" si="114"/>
        <v>0</v>
      </c>
      <c r="AT145" s="36">
        <f t="shared" si="114"/>
        <v>0</v>
      </c>
      <c r="AU145" s="36">
        <f t="shared" si="114"/>
        <v>0</v>
      </c>
      <c r="AV145" s="36">
        <f t="shared" si="114"/>
        <v>0</v>
      </c>
      <c r="AW145" s="36">
        <f t="shared" si="114"/>
        <v>0</v>
      </c>
      <c r="AX145" s="36">
        <f t="shared" si="114"/>
        <v>0</v>
      </c>
      <c r="AY145" s="36">
        <f t="shared" si="114"/>
        <v>0</v>
      </c>
      <c r="BA145" s="36">
        <f t="shared" si="115"/>
        <v>0</v>
      </c>
      <c r="BB145" s="36">
        <f t="shared" si="115"/>
        <v>0</v>
      </c>
      <c r="BC145" s="36">
        <f t="shared" si="115"/>
        <v>0</v>
      </c>
      <c r="BD145" s="36">
        <f t="shared" si="115"/>
        <v>0</v>
      </c>
      <c r="BE145" s="36">
        <f t="shared" si="115"/>
        <v>0</v>
      </c>
      <c r="BF145" s="36">
        <f t="shared" si="115"/>
        <v>0</v>
      </c>
      <c r="BH145" s="63">
        <f t="shared" si="85"/>
        <v>0</v>
      </c>
      <c r="BI145" s="59"/>
    </row>
    <row r="146" ht="15" spans="1:61">
      <c r="A146" s="43" t="s">
        <v>12757</v>
      </c>
      <c r="B146" s="34">
        <f t="shared" si="101"/>
        <v>0</v>
      </c>
      <c r="C146" s="41" t="s">
        <v>12758</v>
      </c>
      <c r="D146" s="105">
        <f t="shared" si="102"/>
        <v>0</v>
      </c>
      <c r="E146" s="36">
        <f t="shared" si="103"/>
        <v>0</v>
      </c>
      <c r="F146" s="9">
        <f t="shared" si="104"/>
        <v>0</v>
      </c>
      <c r="G146" s="115">
        <f t="shared" si="105"/>
        <v>0</v>
      </c>
      <c r="H146" s="107">
        <f t="shared" si="80"/>
        <v>0</v>
      </c>
      <c r="I146" s="107">
        <f t="shared" si="81"/>
        <v>0</v>
      </c>
      <c r="J146" s="107">
        <f t="shared" si="82"/>
        <v>0</v>
      </c>
      <c r="K146" s="42">
        <v>0</v>
      </c>
      <c r="L146" s="36">
        <f t="shared" si="95"/>
        <v>0</v>
      </c>
      <c r="M146" s="36">
        <f t="shared" si="95"/>
        <v>0</v>
      </c>
      <c r="N146" s="107">
        <f t="shared" si="83"/>
        <v>0</v>
      </c>
      <c r="O146" s="36">
        <f t="shared" si="96"/>
        <v>0</v>
      </c>
      <c r="P146" s="36">
        <f t="shared" si="96"/>
        <v>0</v>
      </c>
      <c r="Q146" s="36">
        <f t="shared" si="96"/>
        <v>0</v>
      </c>
      <c r="R146" s="105">
        <f t="shared" si="106"/>
        <v>0</v>
      </c>
      <c r="S146" s="36">
        <f t="shared" si="110"/>
        <v>0</v>
      </c>
      <c r="T146" s="31">
        <f t="shared" si="107"/>
        <v>0</v>
      </c>
      <c r="U146" s="31">
        <f t="shared" si="108"/>
        <v>0</v>
      </c>
      <c r="V146" s="51">
        <v>0</v>
      </c>
      <c r="W146" s="51">
        <v>0</v>
      </c>
      <c r="X146" s="51">
        <v>0</v>
      </c>
      <c r="Y146" s="50">
        <f t="shared" si="84"/>
        <v>0</v>
      </c>
      <c r="Z146" s="36">
        <f t="shared" si="109"/>
        <v>0</v>
      </c>
      <c r="AA146" s="36">
        <f t="shared" si="111"/>
        <v>0</v>
      </c>
      <c r="AB146" s="42">
        <v>0</v>
      </c>
      <c r="AC146" s="36">
        <f t="shared" si="112"/>
        <v>0</v>
      </c>
      <c r="AD146" s="36">
        <f t="shared" si="97"/>
        <v>0</v>
      </c>
      <c r="AE146" s="36">
        <f t="shared" si="97"/>
        <v>0</v>
      </c>
      <c r="AF146" s="36">
        <f t="shared" si="97"/>
        <v>0</v>
      </c>
      <c r="AH146" s="36">
        <f t="shared" si="113"/>
        <v>0</v>
      </c>
      <c r="AI146" s="36">
        <f t="shared" si="113"/>
        <v>0</v>
      </c>
      <c r="AJ146" s="36">
        <f t="shared" si="113"/>
        <v>0</v>
      </c>
      <c r="AK146" s="36">
        <f t="shared" si="113"/>
        <v>0</v>
      </c>
      <c r="AL146" s="36">
        <f t="shared" si="113"/>
        <v>0</v>
      </c>
      <c r="AM146" s="36">
        <f t="shared" si="113"/>
        <v>0</v>
      </c>
      <c r="AN146" s="36">
        <f t="shared" si="113"/>
        <v>0</v>
      </c>
      <c r="AO146" s="36">
        <f t="shared" si="113"/>
        <v>0</v>
      </c>
      <c r="AP146" s="36">
        <f t="shared" si="113"/>
        <v>0</v>
      </c>
      <c r="AQ146" s="36">
        <f t="shared" si="113"/>
        <v>0</v>
      </c>
      <c r="AR146" s="36">
        <f t="shared" si="114"/>
        <v>0</v>
      </c>
      <c r="AS146" s="36">
        <f t="shared" si="114"/>
        <v>0</v>
      </c>
      <c r="AT146" s="36">
        <f t="shared" si="114"/>
        <v>0</v>
      </c>
      <c r="AU146" s="36">
        <f t="shared" si="114"/>
        <v>0</v>
      </c>
      <c r="AV146" s="36">
        <f t="shared" si="114"/>
        <v>0</v>
      </c>
      <c r="AW146" s="36">
        <f t="shared" si="114"/>
        <v>0</v>
      </c>
      <c r="AX146" s="36">
        <f t="shared" si="114"/>
        <v>0</v>
      </c>
      <c r="AY146" s="36">
        <f t="shared" si="114"/>
        <v>0</v>
      </c>
      <c r="BA146" s="36">
        <f t="shared" si="115"/>
        <v>0</v>
      </c>
      <c r="BB146" s="36">
        <f t="shared" si="115"/>
        <v>0</v>
      </c>
      <c r="BC146" s="36">
        <f t="shared" si="115"/>
        <v>0</v>
      </c>
      <c r="BD146" s="36">
        <f t="shared" si="115"/>
        <v>0</v>
      </c>
      <c r="BE146" s="36">
        <f t="shared" si="115"/>
        <v>0</v>
      </c>
      <c r="BF146" s="36">
        <f t="shared" si="115"/>
        <v>0</v>
      </c>
      <c r="BH146" s="63">
        <f t="shared" si="85"/>
        <v>0</v>
      </c>
      <c r="BI146" s="14"/>
    </row>
    <row r="147" ht="15" spans="1:61">
      <c r="A147" s="43" t="s">
        <v>12759</v>
      </c>
      <c r="B147" s="34">
        <f t="shared" si="101"/>
        <v>0</v>
      </c>
      <c r="C147" s="41" t="s">
        <v>12760</v>
      </c>
      <c r="D147" s="105">
        <f t="shared" si="102"/>
        <v>0</v>
      </c>
      <c r="E147" s="36">
        <f t="shared" si="103"/>
        <v>0</v>
      </c>
      <c r="F147" s="9">
        <f t="shared" si="104"/>
        <v>0</v>
      </c>
      <c r="G147" s="115">
        <f t="shared" si="105"/>
        <v>0</v>
      </c>
      <c r="H147" s="107">
        <f t="shared" si="80"/>
        <v>0</v>
      </c>
      <c r="I147" s="107">
        <f t="shared" si="81"/>
        <v>0</v>
      </c>
      <c r="J147" s="107">
        <f t="shared" si="82"/>
        <v>0</v>
      </c>
      <c r="K147" s="42">
        <v>0</v>
      </c>
      <c r="L147" s="36">
        <f t="shared" si="95"/>
        <v>0</v>
      </c>
      <c r="M147" s="36">
        <f t="shared" si="95"/>
        <v>0</v>
      </c>
      <c r="N147" s="107">
        <f t="shared" si="83"/>
        <v>0</v>
      </c>
      <c r="O147" s="36">
        <f t="shared" si="96"/>
        <v>0</v>
      </c>
      <c r="P147" s="36">
        <f t="shared" si="96"/>
        <v>0</v>
      </c>
      <c r="Q147" s="36">
        <f t="shared" si="96"/>
        <v>0</v>
      </c>
      <c r="R147" s="105">
        <f t="shared" si="106"/>
        <v>0</v>
      </c>
      <c r="S147" s="36">
        <f t="shared" si="110"/>
        <v>0</v>
      </c>
      <c r="T147" s="31">
        <f t="shared" si="107"/>
        <v>0</v>
      </c>
      <c r="U147" s="31">
        <f t="shared" si="108"/>
        <v>0</v>
      </c>
      <c r="V147" s="51">
        <v>0</v>
      </c>
      <c r="W147" s="51">
        <v>0</v>
      </c>
      <c r="X147" s="51">
        <v>0</v>
      </c>
      <c r="Y147" s="50">
        <f t="shared" si="84"/>
        <v>0</v>
      </c>
      <c r="Z147" s="36">
        <f t="shared" si="109"/>
        <v>0</v>
      </c>
      <c r="AA147" s="36">
        <f t="shared" si="111"/>
        <v>0</v>
      </c>
      <c r="AB147" s="42">
        <v>0</v>
      </c>
      <c r="AC147" s="36">
        <f t="shared" si="112"/>
        <v>0</v>
      </c>
      <c r="AD147" s="36">
        <f t="shared" si="97"/>
        <v>0</v>
      </c>
      <c r="AE147" s="36">
        <f t="shared" si="97"/>
        <v>0</v>
      </c>
      <c r="AF147" s="36">
        <f t="shared" si="97"/>
        <v>0</v>
      </c>
      <c r="AH147" s="36">
        <f t="shared" si="113"/>
        <v>0</v>
      </c>
      <c r="AI147" s="36">
        <f t="shared" si="113"/>
        <v>0</v>
      </c>
      <c r="AJ147" s="36">
        <f t="shared" si="113"/>
        <v>0</v>
      </c>
      <c r="AK147" s="36">
        <f t="shared" si="113"/>
        <v>0</v>
      </c>
      <c r="AL147" s="36">
        <f t="shared" si="113"/>
        <v>0</v>
      </c>
      <c r="AM147" s="36">
        <f t="shared" si="113"/>
        <v>0</v>
      </c>
      <c r="AN147" s="36">
        <f t="shared" si="113"/>
        <v>0</v>
      </c>
      <c r="AO147" s="36">
        <f t="shared" si="113"/>
        <v>0</v>
      </c>
      <c r="AP147" s="36">
        <f t="shared" si="113"/>
        <v>0</v>
      </c>
      <c r="AQ147" s="36">
        <f t="shared" si="113"/>
        <v>0</v>
      </c>
      <c r="AR147" s="36">
        <f t="shared" si="114"/>
        <v>0</v>
      </c>
      <c r="AS147" s="36">
        <f t="shared" si="114"/>
        <v>0</v>
      </c>
      <c r="AT147" s="36">
        <f t="shared" si="114"/>
        <v>0</v>
      </c>
      <c r="AU147" s="36">
        <f t="shared" si="114"/>
        <v>0</v>
      </c>
      <c r="AV147" s="36">
        <f t="shared" si="114"/>
        <v>0</v>
      </c>
      <c r="AW147" s="36">
        <f t="shared" si="114"/>
        <v>0</v>
      </c>
      <c r="AX147" s="36">
        <f t="shared" si="114"/>
        <v>0</v>
      </c>
      <c r="AY147" s="36">
        <f t="shared" si="114"/>
        <v>0</v>
      </c>
      <c r="BA147" s="36">
        <f t="shared" si="115"/>
        <v>0</v>
      </c>
      <c r="BB147" s="36">
        <f t="shared" si="115"/>
        <v>0</v>
      </c>
      <c r="BC147" s="36">
        <f t="shared" si="115"/>
        <v>0</v>
      </c>
      <c r="BD147" s="36">
        <f t="shared" si="115"/>
        <v>0</v>
      </c>
      <c r="BE147" s="36">
        <f t="shared" si="115"/>
        <v>0</v>
      </c>
      <c r="BF147" s="36">
        <f t="shared" si="115"/>
        <v>0</v>
      </c>
      <c r="BH147" s="63">
        <f t="shared" si="85"/>
        <v>0</v>
      </c>
      <c r="BI147" s="14"/>
    </row>
    <row r="148" ht="15" spans="1:61">
      <c r="A148" s="43" t="s">
        <v>12761</v>
      </c>
      <c r="B148" s="34">
        <f t="shared" si="101"/>
        <v>0</v>
      </c>
      <c r="C148" s="41" t="s">
        <v>12762</v>
      </c>
      <c r="D148" s="105">
        <f t="shared" si="102"/>
        <v>0</v>
      </c>
      <c r="E148" s="36">
        <f t="shared" si="103"/>
        <v>0</v>
      </c>
      <c r="F148" s="9">
        <f t="shared" si="104"/>
        <v>0</v>
      </c>
      <c r="G148" s="115">
        <f t="shared" si="105"/>
        <v>0</v>
      </c>
      <c r="H148" s="107">
        <f t="shared" si="80"/>
        <v>0</v>
      </c>
      <c r="I148" s="107">
        <f t="shared" si="81"/>
        <v>0</v>
      </c>
      <c r="J148" s="107">
        <f t="shared" si="82"/>
        <v>0</v>
      </c>
      <c r="K148" s="42">
        <v>0</v>
      </c>
      <c r="L148" s="36">
        <f t="shared" ref="L148:M167" si="116">SUMPRODUCT(L$374:L$599*(LEFT($A$374:$A$599,LEN($A148))=$A148))</f>
        <v>0</v>
      </c>
      <c r="M148" s="36">
        <f t="shared" si="116"/>
        <v>0</v>
      </c>
      <c r="N148" s="107">
        <f t="shared" si="83"/>
        <v>0</v>
      </c>
      <c r="O148" s="36">
        <f t="shared" ref="O148:Q167" si="117">SUMPRODUCT(O$374:O$599*(LEFT($A$374:$A$599,LEN($A148))=$A148))</f>
        <v>0</v>
      </c>
      <c r="P148" s="36">
        <f t="shared" si="117"/>
        <v>0</v>
      </c>
      <c r="Q148" s="36">
        <f t="shared" si="117"/>
        <v>0</v>
      </c>
      <c r="R148" s="105">
        <f t="shared" si="106"/>
        <v>0</v>
      </c>
      <c r="S148" s="36">
        <f t="shared" si="110"/>
        <v>0</v>
      </c>
      <c r="T148" s="31">
        <f t="shared" si="107"/>
        <v>0</v>
      </c>
      <c r="U148" s="31">
        <f t="shared" si="108"/>
        <v>0</v>
      </c>
      <c r="V148" s="51">
        <v>0</v>
      </c>
      <c r="W148" s="51">
        <v>0</v>
      </c>
      <c r="X148" s="51">
        <v>0</v>
      </c>
      <c r="Y148" s="50">
        <f t="shared" si="84"/>
        <v>0</v>
      </c>
      <c r="Z148" s="36">
        <f t="shared" si="109"/>
        <v>0</v>
      </c>
      <c r="AA148" s="36">
        <f t="shared" si="111"/>
        <v>0</v>
      </c>
      <c r="AB148" s="42">
        <v>0</v>
      </c>
      <c r="AC148" s="36">
        <f t="shared" si="112"/>
        <v>0</v>
      </c>
      <c r="AD148" s="36">
        <f t="shared" ref="AD148:AF167" si="118">SUMPRODUCT(AD$374:AD$599*(LEFT($A$374:$A$599,LEN($A148))=$A148))</f>
        <v>0</v>
      </c>
      <c r="AE148" s="36">
        <f t="shared" si="118"/>
        <v>0</v>
      </c>
      <c r="AF148" s="36">
        <f t="shared" si="118"/>
        <v>0</v>
      </c>
      <c r="AH148" s="36">
        <f t="shared" ref="AH148:AQ157" si="119">SUMPRODUCT(AH$374:AH$599*(LEFT($A$374:$A$599,LEN($A148))=$A148))</f>
        <v>0</v>
      </c>
      <c r="AI148" s="36">
        <f t="shared" si="119"/>
        <v>0</v>
      </c>
      <c r="AJ148" s="36">
        <f t="shared" si="119"/>
        <v>0</v>
      </c>
      <c r="AK148" s="36">
        <f t="shared" si="119"/>
        <v>0</v>
      </c>
      <c r="AL148" s="36">
        <f t="shared" si="119"/>
        <v>0</v>
      </c>
      <c r="AM148" s="36">
        <f t="shared" si="119"/>
        <v>0</v>
      </c>
      <c r="AN148" s="36">
        <f t="shared" si="119"/>
        <v>0</v>
      </c>
      <c r="AO148" s="36">
        <f t="shared" si="119"/>
        <v>0</v>
      </c>
      <c r="AP148" s="36">
        <f t="shared" si="119"/>
        <v>0</v>
      </c>
      <c r="AQ148" s="36">
        <f t="shared" si="119"/>
        <v>0</v>
      </c>
      <c r="AR148" s="36">
        <f t="shared" ref="AR148:AY157" si="120">SUMPRODUCT(AR$374:AR$599*(LEFT($A$374:$A$599,LEN($A148))=$A148))</f>
        <v>0</v>
      </c>
      <c r="AS148" s="36">
        <f t="shared" si="120"/>
        <v>0</v>
      </c>
      <c r="AT148" s="36">
        <f t="shared" si="120"/>
        <v>0</v>
      </c>
      <c r="AU148" s="36">
        <f t="shared" si="120"/>
        <v>0</v>
      </c>
      <c r="AV148" s="36">
        <f t="shared" si="120"/>
        <v>0</v>
      </c>
      <c r="AW148" s="36">
        <f t="shared" si="120"/>
        <v>0</v>
      </c>
      <c r="AX148" s="36">
        <f t="shared" si="120"/>
        <v>0</v>
      </c>
      <c r="AY148" s="36">
        <f t="shared" si="120"/>
        <v>0</v>
      </c>
      <c r="BA148" s="36">
        <f t="shared" ref="BA148:BF157" si="121">SUMPRODUCT(BA$374:BA$599*(LEFT($A$374:$A$599,LEN($A148))=$A148))</f>
        <v>0</v>
      </c>
      <c r="BB148" s="36">
        <f t="shared" si="121"/>
        <v>0</v>
      </c>
      <c r="BC148" s="36">
        <f t="shared" si="121"/>
        <v>0</v>
      </c>
      <c r="BD148" s="36">
        <f t="shared" si="121"/>
        <v>0</v>
      </c>
      <c r="BE148" s="36">
        <f t="shared" si="121"/>
        <v>0</v>
      </c>
      <c r="BF148" s="36">
        <f t="shared" si="121"/>
        <v>0</v>
      </c>
      <c r="BH148" s="63">
        <f t="shared" si="85"/>
        <v>0</v>
      </c>
      <c r="BI148" s="59"/>
    </row>
    <row r="149" ht="15" spans="1:61">
      <c r="A149" s="43" t="s">
        <v>12763</v>
      </c>
      <c r="B149" s="34">
        <f t="shared" si="101"/>
        <v>0</v>
      </c>
      <c r="C149" s="41" t="s">
        <v>12764</v>
      </c>
      <c r="D149" s="105">
        <f t="shared" si="102"/>
        <v>0</v>
      </c>
      <c r="E149" s="36">
        <f t="shared" si="103"/>
        <v>0</v>
      </c>
      <c r="F149" s="9">
        <f t="shared" si="104"/>
        <v>0</v>
      </c>
      <c r="G149" s="115">
        <f t="shared" si="105"/>
        <v>0</v>
      </c>
      <c r="H149" s="107">
        <f t="shared" si="80"/>
        <v>0</v>
      </c>
      <c r="I149" s="107">
        <f t="shared" si="81"/>
        <v>0</v>
      </c>
      <c r="J149" s="107">
        <f t="shared" si="82"/>
        <v>0</v>
      </c>
      <c r="K149" s="42">
        <v>0</v>
      </c>
      <c r="L149" s="36">
        <f t="shared" si="116"/>
        <v>0</v>
      </c>
      <c r="M149" s="36">
        <f t="shared" si="116"/>
        <v>0</v>
      </c>
      <c r="N149" s="107">
        <f t="shared" si="83"/>
        <v>0</v>
      </c>
      <c r="O149" s="36">
        <f t="shared" si="117"/>
        <v>0</v>
      </c>
      <c r="P149" s="36">
        <f t="shared" si="117"/>
        <v>0</v>
      </c>
      <c r="Q149" s="36">
        <f t="shared" si="117"/>
        <v>0</v>
      </c>
      <c r="R149" s="105">
        <f t="shared" si="106"/>
        <v>0</v>
      </c>
      <c r="S149" s="36">
        <f t="shared" si="110"/>
        <v>0</v>
      </c>
      <c r="T149" s="31">
        <f t="shared" si="107"/>
        <v>0</v>
      </c>
      <c r="U149" s="31">
        <f t="shared" si="108"/>
        <v>0</v>
      </c>
      <c r="V149" s="51">
        <v>0</v>
      </c>
      <c r="W149" s="51">
        <v>0</v>
      </c>
      <c r="X149" s="51">
        <v>0</v>
      </c>
      <c r="Y149" s="50">
        <f t="shared" si="84"/>
        <v>0</v>
      </c>
      <c r="Z149" s="36">
        <f t="shared" si="109"/>
        <v>0</v>
      </c>
      <c r="AA149" s="36">
        <f t="shared" si="111"/>
        <v>0</v>
      </c>
      <c r="AB149" s="42">
        <v>0</v>
      </c>
      <c r="AC149" s="36">
        <f t="shared" si="112"/>
        <v>0</v>
      </c>
      <c r="AD149" s="36">
        <f t="shared" si="118"/>
        <v>0</v>
      </c>
      <c r="AE149" s="36">
        <f t="shared" si="118"/>
        <v>0</v>
      </c>
      <c r="AF149" s="36">
        <f t="shared" si="118"/>
        <v>0</v>
      </c>
      <c r="AH149" s="36">
        <f t="shared" si="119"/>
        <v>0</v>
      </c>
      <c r="AI149" s="36">
        <f t="shared" si="119"/>
        <v>0</v>
      </c>
      <c r="AJ149" s="36">
        <f t="shared" si="119"/>
        <v>0</v>
      </c>
      <c r="AK149" s="36">
        <f t="shared" si="119"/>
        <v>0</v>
      </c>
      <c r="AL149" s="36">
        <f t="shared" si="119"/>
        <v>0</v>
      </c>
      <c r="AM149" s="36">
        <f t="shared" si="119"/>
        <v>0</v>
      </c>
      <c r="AN149" s="36">
        <f t="shared" si="119"/>
        <v>0</v>
      </c>
      <c r="AO149" s="36">
        <f t="shared" si="119"/>
        <v>0</v>
      </c>
      <c r="AP149" s="36">
        <f t="shared" si="119"/>
        <v>0</v>
      </c>
      <c r="AQ149" s="36">
        <f t="shared" si="119"/>
        <v>0</v>
      </c>
      <c r="AR149" s="36">
        <f t="shared" si="120"/>
        <v>0</v>
      </c>
      <c r="AS149" s="36">
        <f t="shared" si="120"/>
        <v>0</v>
      </c>
      <c r="AT149" s="36">
        <f t="shared" si="120"/>
        <v>0</v>
      </c>
      <c r="AU149" s="36">
        <f t="shared" si="120"/>
        <v>0</v>
      </c>
      <c r="AV149" s="36">
        <f t="shared" si="120"/>
        <v>0</v>
      </c>
      <c r="AW149" s="36">
        <f t="shared" si="120"/>
        <v>0</v>
      </c>
      <c r="AX149" s="36">
        <f t="shared" si="120"/>
        <v>0</v>
      </c>
      <c r="AY149" s="36">
        <f t="shared" si="120"/>
        <v>0</v>
      </c>
      <c r="BA149" s="36">
        <f t="shared" si="121"/>
        <v>0</v>
      </c>
      <c r="BB149" s="36">
        <f t="shared" si="121"/>
        <v>0</v>
      </c>
      <c r="BC149" s="36">
        <f t="shared" si="121"/>
        <v>0</v>
      </c>
      <c r="BD149" s="36">
        <f t="shared" si="121"/>
        <v>0</v>
      </c>
      <c r="BE149" s="36">
        <f t="shared" si="121"/>
        <v>0</v>
      </c>
      <c r="BF149" s="36">
        <f t="shared" si="121"/>
        <v>0</v>
      </c>
      <c r="BH149" s="63">
        <f t="shared" si="85"/>
        <v>0</v>
      </c>
      <c r="BI149" s="59"/>
    </row>
    <row r="150" ht="15" spans="1:61">
      <c r="A150" s="43" t="s">
        <v>12765</v>
      </c>
      <c r="B150" s="34">
        <f t="shared" si="101"/>
        <v>0</v>
      </c>
      <c r="C150" s="41" t="s">
        <v>12766</v>
      </c>
      <c r="D150" s="105">
        <f t="shared" si="102"/>
        <v>0</v>
      </c>
      <c r="E150" s="36">
        <f t="shared" si="103"/>
        <v>0</v>
      </c>
      <c r="F150" s="9">
        <f t="shared" si="104"/>
        <v>0</v>
      </c>
      <c r="G150" s="115">
        <f t="shared" si="105"/>
        <v>0</v>
      </c>
      <c r="H150" s="107">
        <f t="shared" si="80"/>
        <v>0</v>
      </c>
      <c r="I150" s="107">
        <f t="shared" si="81"/>
        <v>0</v>
      </c>
      <c r="J150" s="107">
        <f t="shared" si="82"/>
        <v>0</v>
      </c>
      <c r="K150" s="42">
        <v>0</v>
      </c>
      <c r="L150" s="36">
        <f t="shared" si="116"/>
        <v>0</v>
      </c>
      <c r="M150" s="36">
        <f t="shared" si="116"/>
        <v>0</v>
      </c>
      <c r="N150" s="107">
        <f t="shared" si="83"/>
        <v>0</v>
      </c>
      <c r="O150" s="36">
        <f t="shared" si="117"/>
        <v>0</v>
      </c>
      <c r="P150" s="36">
        <f t="shared" si="117"/>
        <v>0</v>
      </c>
      <c r="Q150" s="36">
        <f t="shared" si="117"/>
        <v>0</v>
      </c>
      <c r="R150" s="105">
        <f t="shared" si="106"/>
        <v>0</v>
      </c>
      <c r="S150" s="36">
        <f t="shared" si="110"/>
        <v>0</v>
      </c>
      <c r="T150" s="31">
        <f t="shared" si="107"/>
        <v>0</v>
      </c>
      <c r="U150" s="31">
        <f t="shared" si="108"/>
        <v>0</v>
      </c>
      <c r="V150" s="51">
        <v>0</v>
      </c>
      <c r="W150" s="51">
        <v>0</v>
      </c>
      <c r="X150" s="51">
        <v>0</v>
      </c>
      <c r="Y150" s="50">
        <f t="shared" si="84"/>
        <v>0</v>
      </c>
      <c r="Z150" s="36">
        <f t="shared" si="109"/>
        <v>0</v>
      </c>
      <c r="AA150" s="36">
        <f t="shared" si="111"/>
        <v>0</v>
      </c>
      <c r="AB150" s="42">
        <v>0</v>
      </c>
      <c r="AC150" s="36">
        <f t="shared" si="112"/>
        <v>0</v>
      </c>
      <c r="AD150" s="36">
        <f t="shared" si="118"/>
        <v>0</v>
      </c>
      <c r="AE150" s="36">
        <f t="shared" si="118"/>
        <v>0</v>
      </c>
      <c r="AF150" s="36">
        <f t="shared" si="118"/>
        <v>0</v>
      </c>
      <c r="AH150" s="36">
        <f t="shared" si="119"/>
        <v>0</v>
      </c>
      <c r="AI150" s="36">
        <f t="shared" si="119"/>
        <v>0</v>
      </c>
      <c r="AJ150" s="36">
        <f t="shared" si="119"/>
        <v>0</v>
      </c>
      <c r="AK150" s="36">
        <f t="shared" si="119"/>
        <v>0</v>
      </c>
      <c r="AL150" s="36">
        <f t="shared" si="119"/>
        <v>0</v>
      </c>
      <c r="AM150" s="36">
        <f t="shared" si="119"/>
        <v>0</v>
      </c>
      <c r="AN150" s="36">
        <f t="shared" si="119"/>
        <v>0</v>
      </c>
      <c r="AO150" s="36">
        <f t="shared" si="119"/>
        <v>0</v>
      </c>
      <c r="AP150" s="36">
        <f t="shared" si="119"/>
        <v>0</v>
      </c>
      <c r="AQ150" s="36">
        <f t="shared" si="119"/>
        <v>0</v>
      </c>
      <c r="AR150" s="36">
        <f t="shared" si="120"/>
        <v>0</v>
      </c>
      <c r="AS150" s="36">
        <f t="shared" si="120"/>
        <v>0</v>
      </c>
      <c r="AT150" s="36">
        <f t="shared" si="120"/>
        <v>0</v>
      </c>
      <c r="AU150" s="36">
        <f t="shared" si="120"/>
        <v>0</v>
      </c>
      <c r="AV150" s="36">
        <f t="shared" si="120"/>
        <v>0</v>
      </c>
      <c r="AW150" s="36">
        <f t="shared" si="120"/>
        <v>0</v>
      </c>
      <c r="AX150" s="36">
        <f t="shared" si="120"/>
        <v>0</v>
      </c>
      <c r="AY150" s="36">
        <f t="shared" si="120"/>
        <v>0</v>
      </c>
      <c r="BA150" s="36">
        <f t="shared" si="121"/>
        <v>0</v>
      </c>
      <c r="BB150" s="36">
        <f t="shared" si="121"/>
        <v>0</v>
      </c>
      <c r="BC150" s="36">
        <f t="shared" si="121"/>
        <v>0</v>
      </c>
      <c r="BD150" s="36">
        <f t="shared" si="121"/>
        <v>0</v>
      </c>
      <c r="BE150" s="36">
        <f t="shared" si="121"/>
        <v>0</v>
      </c>
      <c r="BF150" s="36">
        <f t="shared" si="121"/>
        <v>0</v>
      </c>
      <c r="BH150" s="63">
        <f t="shared" si="85"/>
        <v>0</v>
      </c>
      <c r="BI150" s="14"/>
    </row>
    <row r="151" ht="15" spans="1:61">
      <c r="A151" s="43" t="s">
        <v>12767</v>
      </c>
      <c r="B151" s="34">
        <f t="shared" si="101"/>
        <v>0</v>
      </c>
      <c r="C151" s="41" t="s">
        <v>12768</v>
      </c>
      <c r="D151" s="105">
        <f t="shared" si="102"/>
        <v>0</v>
      </c>
      <c r="E151" s="36">
        <f t="shared" si="103"/>
        <v>0</v>
      </c>
      <c r="F151" s="9">
        <f t="shared" si="104"/>
        <v>0</v>
      </c>
      <c r="G151" s="115">
        <f t="shared" si="105"/>
        <v>0</v>
      </c>
      <c r="H151" s="107">
        <f t="shared" si="80"/>
        <v>0</v>
      </c>
      <c r="I151" s="107">
        <f t="shared" si="81"/>
        <v>0</v>
      </c>
      <c r="J151" s="107">
        <f t="shared" si="82"/>
        <v>0</v>
      </c>
      <c r="K151" s="42">
        <v>0</v>
      </c>
      <c r="L151" s="36">
        <f t="shared" si="116"/>
        <v>0</v>
      </c>
      <c r="M151" s="36">
        <f t="shared" si="116"/>
        <v>0</v>
      </c>
      <c r="N151" s="107">
        <f t="shared" si="83"/>
        <v>0</v>
      </c>
      <c r="O151" s="36">
        <f t="shared" si="117"/>
        <v>0</v>
      </c>
      <c r="P151" s="36">
        <f t="shared" si="117"/>
        <v>0</v>
      </c>
      <c r="Q151" s="36">
        <f t="shared" si="117"/>
        <v>0</v>
      </c>
      <c r="R151" s="105">
        <f t="shared" si="106"/>
        <v>0</v>
      </c>
      <c r="S151" s="36">
        <f t="shared" si="110"/>
        <v>0</v>
      </c>
      <c r="T151" s="31">
        <f t="shared" si="107"/>
        <v>0</v>
      </c>
      <c r="U151" s="31">
        <f t="shared" si="108"/>
        <v>0</v>
      </c>
      <c r="V151" s="51">
        <v>0</v>
      </c>
      <c r="W151" s="51">
        <v>0</v>
      </c>
      <c r="X151" s="51">
        <v>0</v>
      </c>
      <c r="Y151" s="50">
        <f t="shared" si="84"/>
        <v>0</v>
      </c>
      <c r="Z151" s="36">
        <f t="shared" si="109"/>
        <v>0</v>
      </c>
      <c r="AA151" s="36">
        <f t="shared" si="111"/>
        <v>0</v>
      </c>
      <c r="AB151" s="42">
        <v>0</v>
      </c>
      <c r="AC151" s="36">
        <f t="shared" si="112"/>
        <v>0</v>
      </c>
      <c r="AD151" s="36">
        <f t="shared" si="118"/>
        <v>0</v>
      </c>
      <c r="AE151" s="36">
        <f t="shared" si="118"/>
        <v>0</v>
      </c>
      <c r="AF151" s="36">
        <f t="shared" si="118"/>
        <v>0</v>
      </c>
      <c r="AH151" s="36">
        <f t="shared" si="119"/>
        <v>0</v>
      </c>
      <c r="AI151" s="36">
        <f t="shared" si="119"/>
        <v>0</v>
      </c>
      <c r="AJ151" s="36">
        <f t="shared" si="119"/>
        <v>0</v>
      </c>
      <c r="AK151" s="36">
        <f t="shared" si="119"/>
        <v>0</v>
      </c>
      <c r="AL151" s="36">
        <f t="shared" si="119"/>
        <v>0</v>
      </c>
      <c r="AM151" s="36">
        <f t="shared" si="119"/>
        <v>0</v>
      </c>
      <c r="AN151" s="36">
        <f t="shared" si="119"/>
        <v>0</v>
      </c>
      <c r="AO151" s="36">
        <f t="shared" si="119"/>
        <v>0</v>
      </c>
      <c r="AP151" s="36">
        <f t="shared" si="119"/>
        <v>0</v>
      </c>
      <c r="AQ151" s="36">
        <f t="shared" si="119"/>
        <v>0</v>
      </c>
      <c r="AR151" s="36">
        <f t="shared" si="120"/>
        <v>0</v>
      </c>
      <c r="AS151" s="36">
        <f t="shared" si="120"/>
        <v>0</v>
      </c>
      <c r="AT151" s="36">
        <f t="shared" si="120"/>
        <v>0</v>
      </c>
      <c r="AU151" s="36">
        <f t="shared" si="120"/>
        <v>0</v>
      </c>
      <c r="AV151" s="36">
        <f t="shared" si="120"/>
        <v>0</v>
      </c>
      <c r="AW151" s="36">
        <f t="shared" si="120"/>
        <v>0</v>
      </c>
      <c r="AX151" s="36">
        <f t="shared" si="120"/>
        <v>0</v>
      </c>
      <c r="AY151" s="36">
        <f t="shared" si="120"/>
        <v>0</v>
      </c>
      <c r="BA151" s="36">
        <f t="shared" si="121"/>
        <v>0</v>
      </c>
      <c r="BB151" s="36">
        <f t="shared" si="121"/>
        <v>0</v>
      </c>
      <c r="BC151" s="36">
        <f t="shared" si="121"/>
        <v>0</v>
      </c>
      <c r="BD151" s="36">
        <f t="shared" si="121"/>
        <v>0</v>
      </c>
      <c r="BE151" s="36">
        <f t="shared" si="121"/>
        <v>0</v>
      </c>
      <c r="BF151" s="36">
        <f t="shared" si="121"/>
        <v>0</v>
      </c>
      <c r="BH151" s="63">
        <f t="shared" si="85"/>
        <v>0</v>
      </c>
      <c r="BI151" s="14"/>
    </row>
    <row r="152" ht="15" spans="1:61">
      <c r="A152" s="43" t="s">
        <v>12769</v>
      </c>
      <c r="B152" s="34">
        <f t="shared" si="101"/>
        <v>0</v>
      </c>
      <c r="C152" s="41" t="s">
        <v>12770</v>
      </c>
      <c r="D152" s="105">
        <f t="shared" si="102"/>
        <v>0</v>
      </c>
      <c r="E152" s="36">
        <f t="shared" si="103"/>
        <v>0</v>
      </c>
      <c r="F152" s="9">
        <f t="shared" si="104"/>
        <v>0</v>
      </c>
      <c r="G152" s="115">
        <f t="shared" si="105"/>
        <v>0</v>
      </c>
      <c r="H152" s="107">
        <f t="shared" si="80"/>
        <v>0</v>
      </c>
      <c r="I152" s="107">
        <f t="shared" si="81"/>
        <v>0</v>
      </c>
      <c r="J152" s="107">
        <f t="shared" si="82"/>
        <v>0</v>
      </c>
      <c r="K152" s="42">
        <v>0</v>
      </c>
      <c r="L152" s="36">
        <f t="shared" si="116"/>
        <v>0</v>
      </c>
      <c r="M152" s="36">
        <f t="shared" si="116"/>
        <v>0</v>
      </c>
      <c r="N152" s="107">
        <f t="shared" si="83"/>
        <v>0</v>
      </c>
      <c r="O152" s="36">
        <f t="shared" si="117"/>
        <v>0</v>
      </c>
      <c r="P152" s="36">
        <f t="shared" si="117"/>
        <v>0</v>
      </c>
      <c r="Q152" s="36">
        <f t="shared" si="117"/>
        <v>0</v>
      </c>
      <c r="R152" s="105">
        <f t="shared" si="106"/>
        <v>0</v>
      </c>
      <c r="S152" s="36">
        <f t="shared" si="110"/>
        <v>0</v>
      </c>
      <c r="T152" s="31">
        <f t="shared" si="107"/>
        <v>0</v>
      </c>
      <c r="U152" s="31">
        <f t="shared" si="108"/>
        <v>0</v>
      </c>
      <c r="V152" s="51">
        <v>0</v>
      </c>
      <c r="W152" s="51">
        <v>0</v>
      </c>
      <c r="X152" s="51">
        <v>0</v>
      </c>
      <c r="Y152" s="50">
        <f t="shared" si="84"/>
        <v>0</v>
      </c>
      <c r="Z152" s="36">
        <f t="shared" si="109"/>
        <v>0</v>
      </c>
      <c r="AA152" s="36">
        <f t="shared" si="111"/>
        <v>0</v>
      </c>
      <c r="AB152" s="42">
        <v>0</v>
      </c>
      <c r="AC152" s="36">
        <f t="shared" si="112"/>
        <v>0</v>
      </c>
      <c r="AD152" s="36">
        <f t="shared" si="118"/>
        <v>0</v>
      </c>
      <c r="AE152" s="36">
        <f t="shared" si="118"/>
        <v>0</v>
      </c>
      <c r="AF152" s="36">
        <f t="shared" si="118"/>
        <v>0</v>
      </c>
      <c r="AH152" s="36">
        <f t="shared" si="119"/>
        <v>0</v>
      </c>
      <c r="AI152" s="36">
        <f t="shared" si="119"/>
        <v>0</v>
      </c>
      <c r="AJ152" s="36">
        <f t="shared" si="119"/>
        <v>0</v>
      </c>
      <c r="AK152" s="36">
        <f t="shared" si="119"/>
        <v>0</v>
      </c>
      <c r="AL152" s="36">
        <f t="shared" si="119"/>
        <v>0</v>
      </c>
      <c r="AM152" s="36">
        <f t="shared" si="119"/>
        <v>0</v>
      </c>
      <c r="AN152" s="36">
        <f t="shared" si="119"/>
        <v>0</v>
      </c>
      <c r="AO152" s="36">
        <f t="shared" si="119"/>
        <v>0</v>
      </c>
      <c r="AP152" s="36">
        <f t="shared" si="119"/>
        <v>0</v>
      </c>
      <c r="AQ152" s="36">
        <f t="shared" si="119"/>
        <v>0</v>
      </c>
      <c r="AR152" s="36">
        <f t="shared" si="120"/>
        <v>0</v>
      </c>
      <c r="AS152" s="36">
        <f t="shared" si="120"/>
        <v>0</v>
      </c>
      <c r="AT152" s="36">
        <f t="shared" si="120"/>
        <v>0</v>
      </c>
      <c r="AU152" s="36">
        <f t="shared" si="120"/>
        <v>0</v>
      </c>
      <c r="AV152" s="36">
        <f t="shared" si="120"/>
        <v>0</v>
      </c>
      <c r="AW152" s="36">
        <f t="shared" si="120"/>
        <v>0</v>
      </c>
      <c r="AX152" s="36">
        <f t="shared" si="120"/>
        <v>0</v>
      </c>
      <c r="AY152" s="36">
        <f t="shared" si="120"/>
        <v>0</v>
      </c>
      <c r="BA152" s="36">
        <f t="shared" si="121"/>
        <v>0</v>
      </c>
      <c r="BB152" s="36">
        <f t="shared" si="121"/>
        <v>0</v>
      </c>
      <c r="BC152" s="36">
        <f t="shared" si="121"/>
        <v>0</v>
      </c>
      <c r="BD152" s="36">
        <f t="shared" si="121"/>
        <v>0</v>
      </c>
      <c r="BE152" s="36">
        <f t="shared" si="121"/>
        <v>0</v>
      </c>
      <c r="BF152" s="36">
        <f t="shared" si="121"/>
        <v>0</v>
      </c>
      <c r="BH152" s="63">
        <f t="shared" si="85"/>
        <v>0</v>
      </c>
      <c r="BI152" s="59"/>
    </row>
    <row r="153" ht="15" spans="1:61">
      <c r="A153" s="43" t="s">
        <v>12771</v>
      </c>
      <c r="B153" s="34">
        <f t="shared" si="101"/>
        <v>0</v>
      </c>
      <c r="C153" s="41" t="s">
        <v>12772</v>
      </c>
      <c r="D153" s="105">
        <f t="shared" si="102"/>
        <v>0</v>
      </c>
      <c r="E153" s="36">
        <f t="shared" si="103"/>
        <v>0</v>
      </c>
      <c r="F153" s="9">
        <f t="shared" si="104"/>
        <v>0</v>
      </c>
      <c r="G153" s="115">
        <f t="shared" si="105"/>
        <v>0</v>
      </c>
      <c r="H153" s="107">
        <f t="shared" si="80"/>
        <v>0</v>
      </c>
      <c r="I153" s="107">
        <f t="shared" si="81"/>
        <v>0</v>
      </c>
      <c r="J153" s="107">
        <f t="shared" si="82"/>
        <v>0</v>
      </c>
      <c r="K153" s="42">
        <v>0</v>
      </c>
      <c r="L153" s="36">
        <f t="shared" si="116"/>
        <v>0</v>
      </c>
      <c r="M153" s="36">
        <f t="shared" si="116"/>
        <v>0</v>
      </c>
      <c r="N153" s="107">
        <f t="shared" si="83"/>
        <v>0</v>
      </c>
      <c r="O153" s="36">
        <f t="shared" si="117"/>
        <v>0</v>
      </c>
      <c r="P153" s="36">
        <f t="shared" si="117"/>
        <v>0</v>
      </c>
      <c r="Q153" s="36">
        <f t="shared" si="117"/>
        <v>0</v>
      </c>
      <c r="R153" s="105">
        <f t="shared" si="106"/>
        <v>0</v>
      </c>
      <c r="S153" s="36">
        <f t="shared" si="110"/>
        <v>0</v>
      </c>
      <c r="T153" s="31">
        <f t="shared" si="107"/>
        <v>0</v>
      </c>
      <c r="U153" s="31">
        <f t="shared" si="108"/>
        <v>0</v>
      </c>
      <c r="V153" s="51">
        <v>0</v>
      </c>
      <c r="W153" s="51">
        <v>0</v>
      </c>
      <c r="X153" s="51">
        <v>0</v>
      </c>
      <c r="Y153" s="50">
        <f t="shared" si="84"/>
        <v>0</v>
      </c>
      <c r="Z153" s="36">
        <f t="shared" si="109"/>
        <v>0</v>
      </c>
      <c r="AA153" s="36">
        <f t="shared" si="111"/>
        <v>0</v>
      </c>
      <c r="AB153" s="42">
        <v>0</v>
      </c>
      <c r="AC153" s="36">
        <f t="shared" si="112"/>
        <v>0</v>
      </c>
      <c r="AD153" s="36">
        <f t="shared" si="118"/>
        <v>0</v>
      </c>
      <c r="AE153" s="36">
        <f t="shared" si="118"/>
        <v>0</v>
      </c>
      <c r="AF153" s="36">
        <f t="shared" si="118"/>
        <v>0</v>
      </c>
      <c r="AH153" s="36">
        <f t="shared" si="119"/>
        <v>0</v>
      </c>
      <c r="AI153" s="36">
        <f t="shared" si="119"/>
        <v>0</v>
      </c>
      <c r="AJ153" s="36">
        <f t="shared" si="119"/>
        <v>0</v>
      </c>
      <c r="AK153" s="36">
        <f t="shared" si="119"/>
        <v>0</v>
      </c>
      <c r="AL153" s="36">
        <f t="shared" si="119"/>
        <v>0</v>
      </c>
      <c r="AM153" s="36">
        <f t="shared" si="119"/>
        <v>0</v>
      </c>
      <c r="AN153" s="36">
        <f t="shared" si="119"/>
        <v>0</v>
      </c>
      <c r="AO153" s="36">
        <f t="shared" si="119"/>
        <v>0</v>
      </c>
      <c r="AP153" s="36">
        <f t="shared" si="119"/>
        <v>0</v>
      </c>
      <c r="AQ153" s="36">
        <f t="shared" si="119"/>
        <v>0</v>
      </c>
      <c r="AR153" s="36">
        <f t="shared" si="120"/>
        <v>0</v>
      </c>
      <c r="AS153" s="36">
        <f t="shared" si="120"/>
        <v>0</v>
      </c>
      <c r="AT153" s="36">
        <f t="shared" si="120"/>
        <v>0</v>
      </c>
      <c r="AU153" s="36">
        <f t="shared" si="120"/>
        <v>0</v>
      </c>
      <c r="AV153" s="36">
        <f t="shared" si="120"/>
        <v>0</v>
      </c>
      <c r="AW153" s="36">
        <f t="shared" si="120"/>
        <v>0</v>
      </c>
      <c r="AX153" s="36">
        <f t="shared" si="120"/>
        <v>0</v>
      </c>
      <c r="AY153" s="36">
        <f t="shared" si="120"/>
        <v>0</v>
      </c>
      <c r="BA153" s="36">
        <f t="shared" si="121"/>
        <v>0</v>
      </c>
      <c r="BB153" s="36">
        <f t="shared" si="121"/>
        <v>0</v>
      </c>
      <c r="BC153" s="36">
        <f t="shared" si="121"/>
        <v>0</v>
      </c>
      <c r="BD153" s="36">
        <f t="shared" si="121"/>
        <v>0</v>
      </c>
      <c r="BE153" s="36">
        <f t="shared" si="121"/>
        <v>0</v>
      </c>
      <c r="BF153" s="36">
        <f t="shared" si="121"/>
        <v>0</v>
      </c>
      <c r="BH153" s="63">
        <f t="shared" si="85"/>
        <v>0</v>
      </c>
      <c r="BI153" s="59"/>
    </row>
    <row r="154" ht="15" spans="1:61">
      <c r="A154" s="43" t="s">
        <v>12773</v>
      </c>
      <c r="B154" s="34">
        <f t="shared" si="101"/>
        <v>0</v>
      </c>
      <c r="C154" s="41" t="s">
        <v>12774</v>
      </c>
      <c r="D154" s="105">
        <f t="shared" si="102"/>
        <v>0</v>
      </c>
      <c r="E154" s="36">
        <f t="shared" si="103"/>
        <v>0</v>
      </c>
      <c r="F154" s="9">
        <f t="shared" si="104"/>
        <v>0</v>
      </c>
      <c r="G154" s="115">
        <f t="shared" si="105"/>
        <v>0</v>
      </c>
      <c r="H154" s="107">
        <f t="shared" si="80"/>
        <v>0</v>
      </c>
      <c r="I154" s="107">
        <f t="shared" si="81"/>
        <v>0</v>
      </c>
      <c r="J154" s="107">
        <f t="shared" si="82"/>
        <v>0</v>
      </c>
      <c r="K154" s="42">
        <v>0</v>
      </c>
      <c r="L154" s="36">
        <f t="shared" si="116"/>
        <v>0</v>
      </c>
      <c r="M154" s="36">
        <f t="shared" si="116"/>
        <v>0</v>
      </c>
      <c r="N154" s="107">
        <f t="shared" si="83"/>
        <v>0</v>
      </c>
      <c r="O154" s="36">
        <f t="shared" si="117"/>
        <v>0</v>
      </c>
      <c r="P154" s="36">
        <f t="shared" si="117"/>
        <v>0</v>
      </c>
      <c r="Q154" s="36">
        <f t="shared" si="117"/>
        <v>0</v>
      </c>
      <c r="R154" s="105">
        <f t="shared" si="106"/>
        <v>0</v>
      </c>
      <c r="S154" s="36">
        <f t="shared" si="110"/>
        <v>0</v>
      </c>
      <c r="T154" s="31">
        <f t="shared" si="107"/>
        <v>0</v>
      </c>
      <c r="U154" s="31">
        <f t="shared" si="108"/>
        <v>0</v>
      </c>
      <c r="V154" s="51">
        <v>0</v>
      </c>
      <c r="W154" s="51">
        <v>0</v>
      </c>
      <c r="X154" s="51">
        <v>0</v>
      </c>
      <c r="Y154" s="50">
        <f t="shared" si="84"/>
        <v>0</v>
      </c>
      <c r="Z154" s="36">
        <f t="shared" si="109"/>
        <v>0</v>
      </c>
      <c r="AA154" s="36">
        <f t="shared" si="111"/>
        <v>0</v>
      </c>
      <c r="AB154" s="42">
        <v>0</v>
      </c>
      <c r="AC154" s="36">
        <f t="shared" si="112"/>
        <v>0</v>
      </c>
      <c r="AD154" s="36">
        <f t="shared" si="118"/>
        <v>0</v>
      </c>
      <c r="AE154" s="36">
        <f t="shared" si="118"/>
        <v>0</v>
      </c>
      <c r="AF154" s="36">
        <f t="shared" si="118"/>
        <v>0</v>
      </c>
      <c r="AH154" s="36">
        <f t="shared" si="119"/>
        <v>0</v>
      </c>
      <c r="AI154" s="36">
        <f t="shared" si="119"/>
        <v>0</v>
      </c>
      <c r="AJ154" s="36">
        <f t="shared" si="119"/>
        <v>0</v>
      </c>
      <c r="AK154" s="36">
        <f t="shared" si="119"/>
        <v>0</v>
      </c>
      <c r="AL154" s="36">
        <f t="shared" si="119"/>
        <v>0</v>
      </c>
      <c r="AM154" s="36">
        <f t="shared" si="119"/>
        <v>0</v>
      </c>
      <c r="AN154" s="36">
        <f t="shared" si="119"/>
        <v>0</v>
      </c>
      <c r="AO154" s="36">
        <f t="shared" si="119"/>
        <v>0</v>
      </c>
      <c r="AP154" s="36">
        <f t="shared" si="119"/>
        <v>0</v>
      </c>
      <c r="AQ154" s="36">
        <f t="shared" si="119"/>
        <v>0</v>
      </c>
      <c r="AR154" s="36">
        <f t="shared" si="120"/>
        <v>0</v>
      </c>
      <c r="AS154" s="36">
        <f t="shared" si="120"/>
        <v>0</v>
      </c>
      <c r="AT154" s="36">
        <f t="shared" si="120"/>
        <v>0</v>
      </c>
      <c r="AU154" s="36">
        <f t="shared" si="120"/>
        <v>0</v>
      </c>
      <c r="AV154" s="36">
        <f t="shared" si="120"/>
        <v>0</v>
      </c>
      <c r="AW154" s="36">
        <f t="shared" si="120"/>
        <v>0</v>
      </c>
      <c r="AX154" s="36">
        <f t="shared" si="120"/>
        <v>0</v>
      </c>
      <c r="AY154" s="36">
        <f t="shared" si="120"/>
        <v>0</v>
      </c>
      <c r="BA154" s="36">
        <f t="shared" si="121"/>
        <v>0</v>
      </c>
      <c r="BB154" s="36">
        <f t="shared" si="121"/>
        <v>0</v>
      </c>
      <c r="BC154" s="36">
        <f t="shared" si="121"/>
        <v>0</v>
      </c>
      <c r="BD154" s="36">
        <f t="shared" si="121"/>
        <v>0</v>
      </c>
      <c r="BE154" s="36">
        <f t="shared" si="121"/>
        <v>0</v>
      </c>
      <c r="BF154" s="36">
        <f t="shared" si="121"/>
        <v>0</v>
      </c>
      <c r="BH154" s="63">
        <f t="shared" si="85"/>
        <v>0</v>
      </c>
      <c r="BI154" s="14"/>
    </row>
    <row r="155" ht="15" spans="1:61">
      <c r="A155" s="43" t="s">
        <v>12775</v>
      </c>
      <c r="B155" s="34">
        <f t="shared" si="101"/>
        <v>0</v>
      </c>
      <c r="C155" s="41" t="s">
        <v>12776</v>
      </c>
      <c r="D155" s="105">
        <f t="shared" si="102"/>
        <v>0</v>
      </c>
      <c r="E155" s="36">
        <f t="shared" si="103"/>
        <v>0</v>
      </c>
      <c r="F155" s="9">
        <f t="shared" si="104"/>
        <v>0</v>
      </c>
      <c r="G155" s="115">
        <f t="shared" si="105"/>
        <v>0</v>
      </c>
      <c r="H155" s="107">
        <f t="shared" si="80"/>
        <v>0</v>
      </c>
      <c r="I155" s="107">
        <f t="shared" si="81"/>
        <v>0</v>
      </c>
      <c r="J155" s="107">
        <f t="shared" si="82"/>
        <v>0</v>
      </c>
      <c r="K155" s="42">
        <v>0</v>
      </c>
      <c r="L155" s="36">
        <f t="shared" si="116"/>
        <v>0</v>
      </c>
      <c r="M155" s="36">
        <f t="shared" si="116"/>
        <v>0</v>
      </c>
      <c r="N155" s="107">
        <f t="shared" si="83"/>
        <v>0</v>
      </c>
      <c r="O155" s="36">
        <f t="shared" si="117"/>
        <v>0</v>
      </c>
      <c r="P155" s="36">
        <f t="shared" si="117"/>
        <v>0</v>
      </c>
      <c r="Q155" s="36">
        <f t="shared" si="117"/>
        <v>0</v>
      </c>
      <c r="R155" s="105">
        <f t="shared" si="106"/>
        <v>0</v>
      </c>
      <c r="S155" s="36">
        <f t="shared" si="110"/>
        <v>0</v>
      </c>
      <c r="T155" s="31">
        <f t="shared" si="107"/>
        <v>0</v>
      </c>
      <c r="U155" s="31">
        <f t="shared" si="108"/>
        <v>0</v>
      </c>
      <c r="V155" s="51">
        <v>0</v>
      </c>
      <c r="W155" s="51">
        <v>0</v>
      </c>
      <c r="X155" s="51">
        <v>0</v>
      </c>
      <c r="Y155" s="50">
        <f t="shared" si="84"/>
        <v>0</v>
      </c>
      <c r="Z155" s="36">
        <f t="shared" si="109"/>
        <v>0</v>
      </c>
      <c r="AA155" s="36">
        <f t="shared" si="111"/>
        <v>0</v>
      </c>
      <c r="AB155" s="42">
        <v>0</v>
      </c>
      <c r="AC155" s="36">
        <f t="shared" si="112"/>
        <v>0</v>
      </c>
      <c r="AD155" s="36">
        <f t="shared" si="118"/>
        <v>0</v>
      </c>
      <c r="AE155" s="36">
        <f t="shared" si="118"/>
        <v>0</v>
      </c>
      <c r="AF155" s="36">
        <f t="shared" si="118"/>
        <v>0</v>
      </c>
      <c r="AH155" s="36">
        <f t="shared" si="119"/>
        <v>0</v>
      </c>
      <c r="AI155" s="36">
        <f t="shared" si="119"/>
        <v>0</v>
      </c>
      <c r="AJ155" s="36">
        <f t="shared" si="119"/>
        <v>0</v>
      </c>
      <c r="AK155" s="36">
        <f t="shared" si="119"/>
        <v>0</v>
      </c>
      <c r="AL155" s="36">
        <f t="shared" si="119"/>
        <v>0</v>
      </c>
      <c r="AM155" s="36">
        <f t="shared" si="119"/>
        <v>0</v>
      </c>
      <c r="AN155" s="36">
        <f t="shared" si="119"/>
        <v>0</v>
      </c>
      <c r="AO155" s="36">
        <f t="shared" si="119"/>
        <v>0</v>
      </c>
      <c r="AP155" s="36">
        <f t="shared" si="119"/>
        <v>0</v>
      </c>
      <c r="AQ155" s="36">
        <f t="shared" si="119"/>
        <v>0</v>
      </c>
      <c r="AR155" s="36">
        <f t="shared" si="120"/>
        <v>0</v>
      </c>
      <c r="AS155" s="36">
        <f t="shared" si="120"/>
        <v>0</v>
      </c>
      <c r="AT155" s="36">
        <f t="shared" si="120"/>
        <v>0</v>
      </c>
      <c r="AU155" s="36">
        <f t="shared" si="120"/>
        <v>0</v>
      </c>
      <c r="AV155" s="36">
        <f t="shared" si="120"/>
        <v>0</v>
      </c>
      <c r="AW155" s="36">
        <f t="shared" si="120"/>
        <v>0</v>
      </c>
      <c r="AX155" s="36">
        <f t="shared" si="120"/>
        <v>0</v>
      </c>
      <c r="AY155" s="36">
        <f t="shared" si="120"/>
        <v>0</v>
      </c>
      <c r="BA155" s="36">
        <f t="shared" si="121"/>
        <v>0</v>
      </c>
      <c r="BB155" s="36">
        <f t="shared" si="121"/>
        <v>0</v>
      </c>
      <c r="BC155" s="36">
        <f t="shared" si="121"/>
        <v>0</v>
      </c>
      <c r="BD155" s="36">
        <f t="shared" si="121"/>
        <v>0</v>
      </c>
      <c r="BE155" s="36">
        <f t="shared" si="121"/>
        <v>0</v>
      </c>
      <c r="BF155" s="36">
        <f t="shared" si="121"/>
        <v>0</v>
      </c>
      <c r="BH155" s="63">
        <f t="shared" si="85"/>
        <v>0</v>
      </c>
      <c r="BI155" s="14"/>
    </row>
    <row r="156" ht="15" spans="1:61">
      <c r="A156" s="43" t="s">
        <v>12777</v>
      </c>
      <c r="B156" s="34">
        <f t="shared" si="101"/>
        <v>0</v>
      </c>
      <c r="C156" s="41" t="s">
        <v>12778</v>
      </c>
      <c r="D156" s="105">
        <f t="shared" si="102"/>
        <v>0</v>
      </c>
      <c r="E156" s="36">
        <f t="shared" si="103"/>
        <v>0</v>
      </c>
      <c r="F156" s="9">
        <f t="shared" si="104"/>
        <v>0</v>
      </c>
      <c r="G156" s="115">
        <f t="shared" si="105"/>
        <v>0</v>
      </c>
      <c r="H156" s="107">
        <f t="shared" si="80"/>
        <v>0</v>
      </c>
      <c r="I156" s="107">
        <f t="shared" si="81"/>
        <v>0</v>
      </c>
      <c r="J156" s="107">
        <f t="shared" si="82"/>
        <v>0</v>
      </c>
      <c r="K156" s="42">
        <v>0</v>
      </c>
      <c r="L156" s="36">
        <f t="shared" si="116"/>
        <v>0</v>
      </c>
      <c r="M156" s="36">
        <f t="shared" si="116"/>
        <v>0</v>
      </c>
      <c r="N156" s="107">
        <f t="shared" si="83"/>
        <v>0</v>
      </c>
      <c r="O156" s="36">
        <f t="shared" si="117"/>
        <v>0</v>
      </c>
      <c r="P156" s="36">
        <f t="shared" si="117"/>
        <v>0</v>
      </c>
      <c r="Q156" s="36">
        <f t="shared" si="117"/>
        <v>0</v>
      </c>
      <c r="R156" s="105">
        <f t="shared" si="106"/>
        <v>0</v>
      </c>
      <c r="S156" s="36">
        <f t="shared" si="110"/>
        <v>0</v>
      </c>
      <c r="T156" s="31">
        <f t="shared" si="107"/>
        <v>0</v>
      </c>
      <c r="U156" s="31">
        <f t="shared" si="108"/>
        <v>0</v>
      </c>
      <c r="V156" s="51">
        <v>0</v>
      </c>
      <c r="W156" s="51">
        <v>0</v>
      </c>
      <c r="X156" s="51">
        <v>0</v>
      </c>
      <c r="Y156" s="50">
        <f t="shared" si="84"/>
        <v>0</v>
      </c>
      <c r="Z156" s="36">
        <f t="shared" si="109"/>
        <v>0</v>
      </c>
      <c r="AA156" s="36">
        <f t="shared" si="111"/>
        <v>0</v>
      </c>
      <c r="AB156" s="42">
        <v>0</v>
      </c>
      <c r="AC156" s="36">
        <f t="shared" si="112"/>
        <v>0</v>
      </c>
      <c r="AD156" s="36">
        <f t="shared" si="118"/>
        <v>0</v>
      </c>
      <c r="AE156" s="36">
        <f t="shared" si="118"/>
        <v>0</v>
      </c>
      <c r="AF156" s="36">
        <f t="shared" si="118"/>
        <v>0</v>
      </c>
      <c r="AH156" s="36">
        <f t="shared" si="119"/>
        <v>0</v>
      </c>
      <c r="AI156" s="36">
        <f t="shared" si="119"/>
        <v>0</v>
      </c>
      <c r="AJ156" s="36">
        <f t="shared" si="119"/>
        <v>0</v>
      </c>
      <c r="AK156" s="36">
        <f t="shared" si="119"/>
        <v>0</v>
      </c>
      <c r="AL156" s="36">
        <f t="shared" si="119"/>
        <v>0</v>
      </c>
      <c r="AM156" s="36">
        <f t="shared" si="119"/>
        <v>0</v>
      </c>
      <c r="AN156" s="36">
        <f t="shared" si="119"/>
        <v>0</v>
      </c>
      <c r="AO156" s="36">
        <f t="shared" si="119"/>
        <v>0</v>
      </c>
      <c r="AP156" s="36">
        <f t="shared" si="119"/>
        <v>0</v>
      </c>
      <c r="AQ156" s="36">
        <f t="shared" si="119"/>
        <v>0</v>
      </c>
      <c r="AR156" s="36">
        <f t="shared" si="120"/>
        <v>0</v>
      </c>
      <c r="AS156" s="36">
        <f t="shared" si="120"/>
        <v>0</v>
      </c>
      <c r="AT156" s="36">
        <f t="shared" si="120"/>
        <v>0</v>
      </c>
      <c r="AU156" s="36">
        <f t="shared" si="120"/>
        <v>0</v>
      </c>
      <c r="AV156" s="36">
        <f t="shared" si="120"/>
        <v>0</v>
      </c>
      <c r="AW156" s="36">
        <f t="shared" si="120"/>
        <v>0</v>
      </c>
      <c r="AX156" s="36">
        <f t="shared" si="120"/>
        <v>0</v>
      </c>
      <c r="AY156" s="36">
        <f t="shared" si="120"/>
        <v>0</v>
      </c>
      <c r="BA156" s="36">
        <f t="shared" si="121"/>
        <v>0</v>
      </c>
      <c r="BB156" s="36">
        <f t="shared" si="121"/>
        <v>0</v>
      </c>
      <c r="BC156" s="36">
        <f t="shared" si="121"/>
        <v>0</v>
      </c>
      <c r="BD156" s="36">
        <f t="shared" si="121"/>
        <v>0</v>
      </c>
      <c r="BE156" s="36">
        <f t="shared" si="121"/>
        <v>0</v>
      </c>
      <c r="BF156" s="36">
        <f t="shared" si="121"/>
        <v>0</v>
      </c>
      <c r="BH156" s="63">
        <f t="shared" si="85"/>
        <v>0</v>
      </c>
      <c r="BI156" s="59"/>
    </row>
    <row r="157" ht="15" spans="1:61">
      <c r="A157" s="43" t="s">
        <v>12779</v>
      </c>
      <c r="B157" s="34">
        <f t="shared" si="101"/>
        <v>0</v>
      </c>
      <c r="C157" s="41" t="s">
        <v>12780</v>
      </c>
      <c r="D157" s="105">
        <f t="shared" si="102"/>
        <v>0</v>
      </c>
      <c r="E157" s="36">
        <f t="shared" si="103"/>
        <v>0</v>
      </c>
      <c r="F157" s="9">
        <f t="shared" si="104"/>
        <v>0</v>
      </c>
      <c r="G157" s="115">
        <f t="shared" si="105"/>
        <v>0</v>
      </c>
      <c r="H157" s="107">
        <f t="shared" si="80"/>
        <v>0</v>
      </c>
      <c r="I157" s="107">
        <f t="shared" si="81"/>
        <v>0</v>
      </c>
      <c r="J157" s="107">
        <f t="shared" si="82"/>
        <v>0</v>
      </c>
      <c r="K157" s="42">
        <v>0</v>
      </c>
      <c r="L157" s="36">
        <f t="shared" si="116"/>
        <v>0</v>
      </c>
      <c r="M157" s="36">
        <f t="shared" si="116"/>
        <v>0</v>
      </c>
      <c r="N157" s="107">
        <f t="shared" si="83"/>
        <v>0</v>
      </c>
      <c r="O157" s="36">
        <f t="shared" si="117"/>
        <v>0</v>
      </c>
      <c r="P157" s="36">
        <f t="shared" si="117"/>
        <v>0</v>
      </c>
      <c r="Q157" s="36">
        <f t="shared" si="117"/>
        <v>0</v>
      </c>
      <c r="R157" s="105">
        <f t="shared" si="106"/>
        <v>0</v>
      </c>
      <c r="S157" s="36">
        <f t="shared" si="110"/>
        <v>0</v>
      </c>
      <c r="T157" s="31">
        <f t="shared" si="107"/>
        <v>0</v>
      </c>
      <c r="U157" s="31">
        <f t="shared" si="108"/>
        <v>0</v>
      </c>
      <c r="V157" s="51">
        <v>0</v>
      </c>
      <c r="W157" s="51">
        <v>0</v>
      </c>
      <c r="X157" s="51">
        <v>0</v>
      </c>
      <c r="Y157" s="50">
        <f t="shared" si="84"/>
        <v>0</v>
      </c>
      <c r="Z157" s="36">
        <f t="shared" si="109"/>
        <v>0</v>
      </c>
      <c r="AA157" s="36">
        <f t="shared" si="111"/>
        <v>0</v>
      </c>
      <c r="AB157" s="42">
        <v>0</v>
      </c>
      <c r="AC157" s="36">
        <f t="shared" si="112"/>
        <v>0</v>
      </c>
      <c r="AD157" s="36">
        <f t="shared" si="118"/>
        <v>0</v>
      </c>
      <c r="AE157" s="36">
        <f t="shared" si="118"/>
        <v>0</v>
      </c>
      <c r="AF157" s="36">
        <f t="shared" si="118"/>
        <v>0</v>
      </c>
      <c r="AH157" s="36">
        <f t="shared" si="119"/>
        <v>0</v>
      </c>
      <c r="AI157" s="36">
        <f t="shared" si="119"/>
        <v>0</v>
      </c>
      <c r="AJ157" s="36">
        <f t="shared" si="119"/>
        <v>0</v>
      </c>
      <c r="AK157" s="36">
        <f t="shared" si="119"/>
        <v>0</v>
      </c>
      <c r="AL157" s="36">
        <f t="shared" si="119"/>
        <v>0</v>
      </c>
      <c r="AM157" s="36">
        <f t="shared" si="119"/>
        <v>0</v>
      </c>
      <c r="AN157" s="36">
        <f t="shared" si="119"/>
        <v>0</v>
      </c>
      <c r="AO157" s="36">
        <f t="shared" si="119"/>
        <v>0</v>
      </c>
      <c r="AP157" s="36">
        <f t="shared" si="119"/>
        <v>0</v>
      </c>
      <c r="AQ157" s="36">
        <f t="shared" si="119"/>
        <v>0</v>
      </c>
      <c r="AR157" s="36">
        <f t="shared" si="120"/>
        <v>0</v>
      </c>
      <c r="AS157" s="36">
        <f t="shared" si="120"/>
        <v>0</v>
      </c>
      <c r="AT157" s="36">
        <f t="shared" si="120"/>
        <v>0</v>
      </c>
      <c r="AU157" s="36">
        <f t="shared" si="120"/>
        <v>0</v>
      </c>
      <c r="AV157" s="36">
        <f t="shared" si="120"/>
        <v>0</v>
      </c>
      <c r="AW157" s="36">
        <f t="shared" si="120"/>
        <v>0</v>
      </c>
      <c r="AX157" s="36">
        <f t="shared" si="120"/>
        <v>0</v>
      </c>
      <c r="AY157" s="36">
        <f t="shared" si="120"/>
        <v>0</v>
      </c>
      <c r="BA157" s="36">
        <f t="shared" si="121"/>
        <v>0</v>
      </c>
      <c r="BB157" s="36">
        <f t="shared" si="121"/>
        <v>0</v>
      </c>
      <c r="BC157" s="36">
        <f t="shared" si="121"/>
        <v>0</v>
      </c>
      <c r="BD157" s="36">
        <f t="shared" si="121"/>
        <v>0</v>
      </c>
      <c r="BE157" s="36">
        <f t="shared" si="121"/>
        <v>0</v>
      </c>
      <c r="BF157" s="36">
        <f t="shared" si="121"/>
        <v>0</v>
      </c>
      <c r="BH157" s="63">
        <f t="shared" si="85"/>
        <v>0</v>
      </c>
      <c r="BI157" s="59"/>
    </row>
    <row r="158" ht="15" spans="1:61">
      <c r="A158" s="43" t="s">
        <v>12781</v>
      </c>
      <c r="B158" s="34">
        <f t="shared" si="101"/>
        <v>0</v>
      </c>
      <c r="C158" s="41" t="s">
        <v>12782</v>
      </c>
      <c r="D158" s="105">
        <f t="shared" si="102"/>
        <v>0</v>
      </c>
      <c r="E158" s="36">
        <f t="shared" si="103"/>
        <v>0</v>
      </c>
      <c r="F158" s="9">
        <f t="shared" si="104"/>
        <v>0</v>
      </c>
      <c r="G158" s="115">
        <f t="shared" si="105"/>
        <v>0</v>
      </c>
      <c r="H158" s="107">
        <f t="shared" si="80"/>
        <v>0</v>
      </c>
      <c r="I158" s="107">
        <f t="shared" si="81"/>
        <v>0</v>
      </c>
      <c r="J158" s="107">
        <f t="shared" si="82"/>
        <v>0</v>
      </c>
      <c r="K158" s="39">
        <v>0</v>
      </c>
      <c r="L158" s="36">
        <f t="shared" si="116"/>
        <v>0</v>
      </c>
      <c r="M158" s="36">
        <f t="shared" si="116"/>
        <v>0</v>
      </c>
      <c r="N158" s="107">
        <f t="shared" si="83"/>
        <v>0</v>
      </c>
      <c r="O158" s="36">
        <f t="shared" si="117"/>
        <v>0</v>
      </c>
      <c r="P158" s="36">
        <f t="shared" si="117"/>
        <v>0</v>
      </c>
      <c r="Q158" s="36">
        <f t="shared" si="117"/>
        <v>0</v>
      </c>
      <c r="R158" s="105">
        <f t="shared" si="106"/>
        <v>0</v>
      </c>
      <c r="S158" s="36">
        <f t="shared" si="110"/>
        <v>0</v>
      </c>
      <c r="T158" s="31">
        <f t="shared" si="107"/>
        <v>0</v>
      </c>
      <c r="U158" s="31">
        <f t="shared" si="108"/>
        <v>0</v>
      </c>
      <c r="V158" s="51">
        <v>0</v>
      </c>
      <c r="W158" s="51">
        <v>0</v>
      </c>
      <c r="X158" s="51">
        <v>0</v>
      </c>
      <c r="Y158" s="50">
        <f t="shared" si="84"/>
        <v>0</v>
      </c>
      <c r="Z158" s="36">
        <f t="shared" si="109"/>
        <v>0</v>
      </c>
      <c r="AA158" s="36">
        <f t="shared" si="111"/>
        <v>0</v>
      </c>
      <c r="AB158" s="42">
        <v>0</v>
      </c>
      <c r="AC158" s="36">
        <f t="shared" si="112"/>
        <v>0</v>
      </c>
      <c r="AD158" s="36">
        <f t="shared" si="118"/>
        <v>0</v>
      </c>
      <c r="AE158" s="36">
        <f t="shared" si="118"/>
        <v>0</v>
      </c>
      <c r="AF158" s="36">
        <f t="shared" si="118"/>
        <v>0</v>
      </c>
      <c r="AH158" s="36">
        <f t="shared" ref="AH158:AQ167" si="122">SUMPRODUCT(AH$374:AH$599*(LEFT($A$374:$A$599,LEN($A158))=$A158))</f>
        <v>0</v>
      </c>
      <c r="AI158" s="36">
        <f t="shared" si="122"/>
        <v>0</v>
      </c>
      <c r="AJ158" s="36">
        <f t="shared" si="122"/>
        <v>0</v>
      </c>
      <c r="AK158" s="36">
        <f t="shared" si="122"/>
        <v>0</v>
      </c>
      <c r="AL158" s="36">
        <f t="shared" si="122"/>
        <v>0</v>
      </c>
      <c r="AM158" s="36">
        <f t="shared" si="122"/>
        <v>0</v>
      </c>
      <c r="AN158" s="36">
        <f t="shared" si="122"/>
        <v>0</v>
      </c>
      <c r="AO158" s="36">
        <f t="shared" si="122"/>
        <v>0</v>
      </c>
      <c r="AP158" s="36">
        <f t="shared" si="122"/>
        <v>0</v>
      </c>
      <c r="AQ158" s="36">
        <f t="shared" si="122"/>
        <v>0</v>
      </c>
      <c r="AR158" s="36">
        <f t="shared" ref="AR158:AY167" si="123">SUMPRODUCT(AR$374:AR$599*(LEFT($A$374:$A$599,LEN($A158))=$A158))</f>
        <v>0</v>
      </c>
      <c r="AS158" s="36">
        <f t="shared" si="123"/>
        <v>0</v>
      </c>
      <c r="AT158" s="36">
        <f t="shared" si="123"/>
        <v>0</v>
      </c>
      <c r="AU158" s="36">
        <f t="shared" si="123"/>
        <v>0</v>
      </c>
      <c r="AV158" s="36">
        <f t="shared" si="123"/>
        <v>0</v>
      </c>
      <c r="AW158" s="36">
        <f t="shared" si="123"/>
        <v>0</v>
      </c>
      <c r="AX158" s="36">
        <f t="shared" si="123"/>
        <v>0</v>
      </c>
      <c r="AY158" s="36">
        <f t="shared" si="123"/>
        <v>0</v>
      </c>
      <c r="BA158" s="36">
        <f t="shared" ref="BA158:BF167" si="124">SUMPRODUCT(BA$374:BA$599*(LEFT($A$374:$A$599,LEN($A158))=$A158))</f>
        <v>0</v>
      </c>
      <c r="BB158" s="36">
        <f t="shared" si="124"/>
        <v>0</v>
      </c>
      <c r="BC158" s="36">
        <f t="shared" si="124"/>
        <v>0</v>
      </c>
      <c r="BD158" s="36">
        <f t="shared" si="124"/>
        <v>0</v>
      </c>
      <c r="BE158" s="36">
        <f t="shared" si="124"/>
        <v>0</v>
      </c>
      <c r="BF158" s="36">
        <f t="shared" si="124"/>
        <v>0</v>
      </c>
      <c r="BH158" s="63">
        <f t="shared" si="85"/>
        <v>0</v>
      </c>
      <c r="BI158" s="14"/>
    </row>
    <row r="159" ht="15" spans="1:61">
      <c r="A159" s="43" t="s">
        <v>12783</v>
      </c>
      <c r="B159" s="34">
        <f t="shared" si="101"/>
        <v>0</v>
      </c>
      <c r="C159" s="41" t="s">
        <v>12784</v>
      </c>
      <c r="D159" s="105">
        <f t="shared" si="102"/>
        <v>0</v>
      </c>
      <c r="E159" s="36">
        <f t="shared" si="103"/>
        <v>0</v>
      </c>
      <c r="F159" s="9">
        <f t="shared" si="104"/>
        <v>0</v>
      </c>
      <c r="G159" s="115">
        <f t="shared" si="105"/>
        <v>0</v>
      </c>
      <c r="H159" s="107">
        <f t="shared" si="80"/>
        <v>0</v>
      </c>
      <c r="I159" s="107">
        <f t="shared" si="81"/>
        <v>0</v>
      </c>
      <c r="J159" s="107">
        <f t="shared" si="82"/>
        <v>0</v>
      </c>
      <c r="K159" s="42">
        <v>0</v>
      </c>
      <c r="L159" s="36">
        <f t="shared" si="116"/>
        <v>0</v>
      </c>
      <c r="M159" s="36">
        <f t="shared" si="116"/>
        <v>0</v>
      </c>
      <c r="N159" s="107">
        <f t="shared" si="83"/>
        <v>0</v>
      </c>
      <c r="O159" s="36">
        <f t="shared" si="117"/>
        <v>0</v>
      </c>
      <c r="P159" s="36">
        <f t="shared" si="117"/>
        <v>0</v>
      </c>
      <c r="Q159" s="36">
        <f t="shared" si="117"/>
        <v>0</v>
      </c>
      <c r="R159" s="105">
        <f t="shared" si="106"/>
        <v>0</v>
      </c>
      <c r="S159" s="36">
        <f t="shared" si="110"/>
        <v>0</v>
      </c>
      <c r="T159" s="31">
        <f t="shared" si="107"/>
        <v>0</v>
      </c>
      <c r="U159" s="31">
        <f t="shared" si="108"/>
        <v>0</v>
      </c>
      <c r="V159" s="51">
        <v>0</v>
      </c>
      <c r="W159" s="51">
        <v>0</v>
      </c>
      <c r="X159" s="51">
        <v>0</v>
      </c>
      <c r="Y159" s="50">
        <f t="shared" si="84"/>
        <v>0</v>
      </c>
      <c r="Z159" s="36">
        <f t="shared" si="109"/>
        <v>0</v>
      </c>
      <c r="AA159" s="36">
        <f t="shared" si="111"/>
        <v>0</v>
      </c>
      <c r="AB159" s="42">
        <v>0</v>
      </c>
      <c r="AC159" s="36">
        <f t="shared" si="112"/>
        <v>0</v>
      </c>
      <c r="AD159" s="36">
        <f t="shared" si="118"/>
        <v>0</v>
      </c>
      <c r="AE159" s="36">
        <f t="shared" si="118"/>
        <v>0</v>
      </c>
      <c r="AF159" s="36">
        <f t="shared" si="118"/>
        <v>0</v>
      </c>
      <c r="AH159" s="36">
        <f t="shared" si="122"/>
        <v>0</v>
      </c>
      <c r="AI159" s="36">
        <f t="shared" si="122"/>
        <v>0</v>
      </c>
      <c r="AJ159" s="36">
        <f t="shared" si="122"/>
        <v>0</v>
      </c>
      <c r="AK159" s="36">
        <f t="shared" si="122"/>
        <v>0</v>
      </c>
      <c r="AL159" s="36">
        <f t="shared" si="122"/>
        <v>0</v>
      </c>
      <c r="AM159" s="36">
        <f t="shared" si="122"/>
        <v>0</v>
      </c>
      <c r="AN159" s="36">
        <f t="shared" si="122"/>
        <v>0</v>
      </c>
      <c r="AO159" s="36">
        <f t="shared" si="122"/>
        <v>0</v>
      </c>
      <c r="AP159" s="36">
        <f t="shared" si="122"/>
        <v>0</v>
      </c>
      <c r="AQ159" s="36">
        <f t="shared" si="122"/>
        <v>0</v>
      </c>
      <c r="AR159" s="36">
        <f t="shared" si="123"/>
        <v>0</v>
      </c>
      <c r="AS159" s="36">
        <f t="shared" si="123"/>
        <v>0</v>
      </c>
      <c r="AT159" s="36">
        <f t="shared" si="123"/>
        <v>0</v>
      </c>
      <c r="AU159" s="36">
        <f t="shared" si="123"/>
        <v>0</v>
      </c>
      <c r="AV159" s="36">
        <f t="shared" si="123"/>
        <v>0</v>
      </c>
      <c r="AW159" s="36">
        <f t="shared" si="123"/>
        <v>0</v>
      </c>
      <c r="AX159" s="36">
        <f t="shared" si="123"/>
        <v>0</v>
      </c>
      <c r="AY159" s="36">
        <f t="shared" si="123"/>
        <v>0</v>
      </c>
      <c r="BA159" s="36">
        <f t="shared" si="124"/>
        <v>0</v>
      </c>
      <c r="BB159" s="36">
        <f t="shared" si="124"/>
        <v>0</v>
      </c>
      <c r="BC159" s="36">
        <f t="shared" si="124"/>
        <v>0</v>
      </c>
      <c r="BD159" s="36">
        <f t="shared" si="124"/>
        <v>0</v>
      </c>
      <c r="BE159" s="36">
        <f t="shared" si="124"/>
        <v>0</v>
      </c>
      <c r="BF159" s="36">
        <f t="shared" si="124"/>
        <v>0</v>
      </c>
      <c r="BH159" s="63">
        <f t="shared" si="85"/>
        <v>0</v>
      </c>
      <c r="BI159" s="14"/>
    </row>
    <row r="160" ht="15" spans="1:61">
      <c r="A160" s="43" t="s">
        <v>12785</v>
      </c>
      <c r="B160" s="34">
        <f t="shared" si="101"/>
        <v>0</v>
      </c>
      <c r="C160" s="41" t="s">
        <v>12786</v>
      </c>
      <c r="D160" s="105">
        <f t="shared" si="102"/>
        <v>0</v>
      </c>
      <c r="E160" s="36">
        <f t="shared" si="103"/>
        <v>0</v>
      </c>
      <c r="F160" s="9">
        <f t="shared" si="104"/>
        <v>0</v>
      </c>
      <c r="G160" s="115">
        <f t="shared" si="105"/>
        <v>0</v>
      </c>
      <c r="H160" s="107">
        <f t="shared" si="80"/>
        <v>0</v>
      </c>
      <c r="I160" s="107">
        <f t="shared" si="81"/>
        <v>0</v>
      </c>
      <c r="J160" s="107">
        <f t="shared" si="82"/>
        <v>0</v>
      </c>
      <c r="K160" s="42">
        <v>0</v>
      </c>
      <c r="L160" s="36">
        <f t="shared" si="116"/>
        <v>0</v>
      </c>
      <c r="M160" s="36">
        <f t="shared" si="116"/>
        <v>0</v>
      </c>
      <c r="N160" s="107">
        <f t="shared" si="83"/>
        <v>0</v>
      </c>
      <c r="O160" s="36">
        <f t="shared" si="117"/>
        <v>0</v>
      </c>
      <c r="P160" s="36">
        <f t="shared" si="117"/>
        <v>0</v>
      </c>
      <c r="Q160" s="36">
        <f t="shared" si="117"/>
        <v>0</v>
      </c>
      <c r="R160" s="105">
        <f t="shared" si="106"/>
        <v>0</v>
      </c>
      <c r="S160" s="36">
        <f t="shared" si="110"/>
        <v>0</v>
      </c>
      <c r="T160" s="31">
        <f t="shared" si="107"/>
        <v>0</v>
      </c>
      <c r="U160" s="31">
        <f t="shared" si="108"/>
        <v>0</v>
      </c>
      <c r="V160" s="51">
        <v>0</v>
      </c>
      <c r="W160" s="51">
        <v>0</v>
      </c>
      <c r="X160" s="51">
        <v>0</v>
      </c>
      <c r="Y160" s="50">
        <f t="shared" si="84"/>
        <v>0</v>
      </c>
      <c r="Z160" s="36">
        <f t="shared" si="109"/>
        <v>0</v>
      </c>
      <c r="AA160" s="36">
        <f t="shared" si="111"/>
        <v>0</v>
      </c>
      <c r="AB160" s="42">
        <v>0</v>
      </c>
      <c r="AC160" s="36">
        <f t="shared" si="112"/>
        <v>0</v>
      </c>
      <c r="AD160" s="36">
        <f t="shared" si="118"/>
        <v>0</v>
      </c>
      <c r="AE160" s="36">
        <f t="shared" si="118"/>
        <v>0</v>
      </c>
      <c r="AF160" s="36">
        <f t="shared" si="118"/>
        <v>0</v>
      </c>
      <c r="AH160" s="36">
        <f t="shared" si="122"/>
        <v>0</v>
      </c>
      <c r="AI160" s="36">
        <f t="shared" si="122"/>
        <v>0</v>
      </c>
      <c r="AJ160" s="36">
        <f t="shared" si="122"/>
        <v>0</v>
      </c>
      <c r="AK160" s="36">
        <f t="shared" si="122"/>
        <v>0</v>
      </c>
      <c r="AL160" s="36">
        <f t="shared" si="122"/>
        <v>0</v>
      </c>
      <c r="AM160" s="36">
        <f t="shared" si="122"/>
        <v>0</v>
      </c>
      <c r="AN160" s="36">
        <f t="shared" si="122"/>
        <v>0</v>
      </c>
      <c r="AO160" s="36">
        <f t="shared" si="122"/>
        <v>0</v>
      </c>
      <c r="AP160" s="36">
        <f t="shared" si="122"/>
        <v>0</v>
      </c>
      <c r="AQ160" s="36">
        <f t="shared" si="122"/>
        <v>0</v>
      </c>
      <c r="AR160" s="36">
        <f t="shared" si="123"/>
        <v>0</v>
      </c>
      <c r="AS160" s="36">
        <f t="shared" si="123"/>
        <v>0</v>
      </c>
      <c r="AT160" s="36">
        <f t="shared" si="123"/>
        <v>0</v>
      </c>
      <c r="AU160" s="36">
        <f t="shared" si="123"/>
        <v>0</v>
      </c>
      <c r="AV160" s="36">
        <f t="shared" si="123"/>
        <v>0</v>
      </c>
      <c r="AW160" s="36">
        <f t="shared" si="123"/>
        <v>0</v>
      </c>
      <c r="AX160" s="36">
        <f t="shared" si="123"/>
        <v>0</v>
      </c>
      <c r="AY160" s="36">
        <f t="shared" si="123"/>
        <v>0</v>
      </c>
      <c r="BA160" s="36">
        <f t="shared" si="124"/>
        <v>0</v>
      </c>
      <c r="BB160" s="36">
        <f t="shared" si="124"/>
        <v>0</v>
      </c>
      <c r="BC160" s="36">
        <f t="shared" si="124"/>
        <v>0</v>
      </c>
      <c r="BD160" s="36">
        <f t="shared" si="124"/>
        <v>0</v>
      </c>
      <c r="BE160" s="36">
        <f t="shared" si="124"/>
        <v>0</v>
      </c>
      <c r="BF160" s="36">
        <f t="shared" si="124"/>
        <v>0</v>
      </c>
      <c r="BH160" s="63">
        <f t="shared" si="85"/>
        <v>0</v>
      </c>
      <c r="BI160" s="59"/>
    </row>
    <row r="161" ht="15" spans="1:61">
      <c r="A161" s="43" t="s">
        <v>12787</v>
      </c>
      <c r="B161" s="34">
        <f t="shared" si="101"/>
        <v>0</v>
      </c>
      <c r="C161" s="41" t="s">
        <v>12788</v>
      </c>
      <c r="D161" s="105">
        <f t="shared" si="102"/>
        <v>0</v>
      </c>
      <c r="E161" s="36">
        <f t="shared" si="103"/>
        <v>0</v>
      </c>
      <c r="F161" s="9">
        <f t="shared" si="104"/>
        <v>0</v>
      </c>
      <c r="G161" s="115">
        <f t="shared" si="105"/>
        <v>0</v>
      </c>
      <c r="H161" s="107">
        <f t="shared" si="80"/>
        <v>0</v>
      </c>
      <c r="I161" s="107">
        <f t="shared" si="81"/>
        <v>0</v>
      </c>
      <c r="J161" s="107">
        <f t="shared" si="82"/>
        <v>0</v>
      </c>
      <c r="K161" s="42">
        <v>0</v>
      </c>
      <c r="L161" s="36">
        <f t="shared" si="116"/>
        <v>0</v>
      </c>
      <c r="M161" s="36">
        <f t="shared" si="116"/>
        <v>0</v>
      </c>
      <c r="N161" s="107">
        <f t="shared" si="83"/>
        <v>0</v>
      </c>
      <c r="O161" s="36">
        <f t="shared" si="117"/>
        <v>0</v>
      </c>
      <c r="P161" s="36">
        <f t="shared" si="117"/>
        <v>0</v>
      </c>
      <c r="Q161" s="36">
        <f t="shared" si="117"/>
        <v>0</v>
      </c>
      <c r="R161" s="105">
        <f t="shared" si="106"/>
        <v>0</v>
      </c>
      <c r="S161" s="36">
        <f t="shared" si="110"/>
        <v>0</v>
      </c>
      <c r="T161" s="31">
        <f t="shared" si="107"/>
        <v>0</v>
      </c>
      <c r="U161" s="31">
        <f t="shared" si="108"/>
        <v>0</v>
      </c>
      <c r="V161" s="51">
        <v>0</v>
      </c>
      <c r="W161" s="51">
        <v>0</v>
      </c>
      <c r="X161" s="51">
        <v>0</v>
      </c>
      <c r="Y161" s="50">
        <f t="shared" si="84"/>
        <v>0</v>
      </c>
      <c r="Z161" s="36">
        <f t="shared" si="109"/>
        <v>0</v>
      </c>
      <c r="AA161" s="36">
        <f t="shared" si="111"/>
        <v>0</v>
      </c>
      <c r="AB161" s="42">
        <v>0</v>
      </c>
      <c r="AC161" s="36">
        <f t="shared" si="112"/>
        <v>0</v>
      </c>
      <c r="AD161" s="36">
        <f t="shared" si="118"/>
        <v>0</v>
      </c>
      <c r="AE161" s="36">
        <f t="shared" si="118"/>
        <v>0</v>
      </c>
      <c r="AF161" s="36">
        <f t="shared" si="118"/>
        <v>0</v>
      </c>
      <c r="AH161" s="36">
        <f t="shared" si="122"/>
        <v>0</v>
      </c>
      <c r="AI161" s="36">
        <f t="shared" si="122"/>
        <v>0</v>
      </c>
      <c r="AJ161" s="36">
        <f t="shared" si="122"/>
        <v>0</v>
      </c>
      <c r="AK161" s="36">
        <f t="shared" si="122"/>
        <v>0</v>
      </c>
      <c r="AL161" s="36">
        <f t="shared" si="122"/>
        <v>0</v>
      </c>
      <c r="AM161" s="36">
        <f t="shared" si="122"/>
        <v>0</v>
      </c>
      <c r="AN161" s="36">
        <f t="shared" si="122"/>
        <v>0</v>
      </c>
      <c r="AO161" s="36">
        <f t="shared" si="122"/>
        <v>0</v>
      </c>
      <c r="AP161" s="36">
        <f t="shared" si="122"/>
        <v>0</v>
      </c>
      <c r="AQ161" s="36">
        <f t="shared" si="122"/>
        <v>0</v>
      </c>
      <c r="AR161" s="36">
        <f t="shared" si="123"/>
        <v>0</v>
      </c>
      <c r="AS161" s="36">
        <f t="shared" si="123"/>
        <v>0</v>
      </c>
      <c r="AT161" s="36">
        <f t="shared" si="123"/>
        <v>0</v>
      </c>
      <c r="AU161" s="36">
        <f t="shared" si="123"/>
        <v>0</v>
      </c>
      <c r="AV161" s="36">
        <f t="shared" si="123"/>
        <v>0</v>
      </c>
      <c r="AW161" s="36">
        <f t="shared" si="123"/>
        <v>0</v>
      </c>
      <c r="AX161" s="36">
        <f t="shared" si="123"/>
        <v>0</v>
      </c>
      <c r="AY161" s="36">
        <f t="shared" si="123"/>
        <v>0</v>
      </c>
      <c r="BA161" s="36">
        <f t="shared" si="124"/>
        <v>0</v>
      </c>
      <c r="BB161" s="36">
        <f t="shared" si="124"/>
        <v>0</v>
      </c>
      <c r="BC161" s="36">
        <f t="shared" si="124"/>
        <v>0</v>
      </c>
      <c r="BD161" s="36">
        <f t="shared" si="124"/>
        <v>0</v>
      </c>
      <c r="BE161" s="36">
        <f t="shared" si="124"/>
        <v>0</v>
      </c>
      <c r="BF161" s="36">
        <f t="shared" si="124"/>
        <v>0</v>
      </c>
      <c r="BH161" s="63">
        <f t="shared" si="85"/>
        <v>0</v>
      </c>
      <c r="BI161" s="59"/>
    </row>
    <row r="162" ht="15" spans="1:61">
      <c r="A162" s="43" t="s">
        <v>12789</v>
      </c>
      <c r="B162" s="34">
        <f t="shared" si="101"/>
        <v>0</v>
      </c>
      <c r="C162" s="41" t="s">
        <v>12790</v>
      </c>
      <c r="D162" s="105">
        <f t="shared" si="102"/>
        <v>0</v>
      </c>
      <c r="E162" s="36">
        <f t="shared" si="103"/>
        <v>0</v>
      </c>
      <c r="F162" s="9">
        <f t="shared" si="104"/>
        <v>0</v>
      </c>
      <c r="G162" s="115">
        <f t="shared" si="105"/>
        <v>0</v>
      </c>
      <c r="H162" s="107">
        <f t="shared" si="80"/>
        <v>0</v>
      </c>
      <c r="I162" s="107">
        <f t="shared" si="81"/>
        <v>0</v>
      </c>
      <c r="J162" s="107">
        <f t="shared" si="82"/>
        <v>0</v>
      </c>
      <c r="K162" s="42">
        <v>0</v>
      </c>
      <c r="L162" s="36">
        <f t="shared" si="116"/>
        <v>0</v>
      </c>
      <c r="M162" s="36">
        <f t="shared" si="116"/>
        <v>0</v>
      </c>
      <c r="N162" s="107">
        <f t="shared" si="83"/>
        <v>0</v>
      </c>
      <c r="O162" s="36">
        <f t="shared" si="117"/>
        <v>0</v>
      </c>
      <c r="P162" s="36">
        <f t="shared" si="117"/>
        <v>0</v>
      </c>
      <c r="Q162" s="36">
        <f t="shared" si="117"/>
        <v>0</v>
      </c>
      <c r="R162" s="105">
        <f t="shared" si="106"/>
        <v>0</v>
      </c>
      <c r="S162" s="36">
        <f t="shared" si="110"/>
        <v>0</v>
      </c>
      <c r="T162" s="31">
        <f t="shared" si="107"/>
        <v>0</v>
      </c>
      <c r="U162" s="31">
        <f t="shared" si="108"/>
        <v>0</v>
      </c>
      <c r="V162" s="51">
        <v>0</v>
      </c>
      <c r="W162" s="51">
        <v>0</v>
      </c>
      <c r="X162" s="51">
        <v>0</v>
      </c>
      <c r="Y162" s="50">
        <f t="shared" si="84"/>
        <v>0</v>
      </c>
      <c r="Z162" s="36">
        <f t="shared" si="109"/>
        <v>0</v>
      </c>
      <c r="AA162" s="36">
        <f t="shared" si="111"/>
        <v>0</v>
      </c>
      <c r="AB162" s="42">
        <v>0</v>
      </c>
      <c r="AC162" s="36">
        <f t="shared" si="112"/>
        <v>0</v>
      </c>
      <c r="AD162" s="36">
        <f t="shared" si="118"/>
        <v>0</v>
      </c>
      <c r="AE162" s="36">
        <f t="shared" si="118"/>
        <v>0</v>
      </c>
      <c r="AF162" s="36">
        <f t="shared" si="118"/>
        <v>0</v>
      </c>
      <c r="AH162" s="36">
        <f t="shared" si="122"/>
        <v>0</v>
      </c>
      <c r="AI162" s="36">
        <f t="shared" si="122"/>
        <v>0</v>
      </c>
      <c r="AJ162" s="36">
        <f t="shared" si="122"/>
        <v>0</v>
      </c>
      <c r="AK162" s="36">
        <f t="shared" si="122"/>
        <v>0</v>
      </c>
      <c r="AL162" s="36">
        <f t="shared" si="122"/>
        <v>0</v>
      </c>
      <c r="AM162" s="36">
        <f t="shared" si="122"/>
        <v>0</v>
      </c>
      <c r="AN162" s="36">
        <f t="shared" si="122"/>
        <v>0</v>
      </c>
      <c r="AO162" s="36">
        <f t="shared" si="122"/>
        <v>0</v>
      </c>
      <c r="AP162" s="36">
        <f t="shared" si="122"/>
        <v>0</v>
      </c>
      <c r="AQ162" s="36">
        <f t="shared" si="122"/>
        <v>0</v>
      </c>
      <c r="AR162" s="36">
        <f t="shared" si="123"/>
        <v>0</v>
      </c>
      <c r="AS162" s="36">
        <f t="shared" si="123"/>
        <v>0</v>
      </c>
      <c r="AT162" s="36">
        <f t="shared" si="123"/>
        <v>0</v>
      </c>
      <c r="AU162" s="36">
        <f t="shared" si="123"/>
        <v>0</v>
      </c>
      <c r="AV162" s="36">
        <f t="shared" si="123"/>
        <v>0</v>
      </c>
      <c r="AW162" s="36">
        <f t="shared" si="123"/>
        <v>0</v>
      </c>
      <c r="AX162" s="36">
        <f t="shared" si="123"/>
        <v>0</v>
      </c>
      <c r="AY162" s="36">
        <f t="shared" si="123"/>
        <v>0</v>
      </c>
      <c r="BA162" s="36">
        <f t="shared" si="124"/>
        <v>0</v>
      </c>
      <c r="BB162" s="36">
        <f t="shared" si="124"/>
        <v>0</v>
      </c>
      <c r="BC162" s="36">
        <f t="shared" si="124"/>
        <v>0</v>
      </c>
      <c r="BD162" s="36">
        <f t="shared" si="124"/>
        <v>0</v>
      </c>
      <c r="BE162" s="36">
        <f t="shared" si="124"/>
        <v>0</v>
      </c>
      <c r="BF162" s="36">
        <f t="shared" si="124"/>
        <v>0</v>
      </c>
      <c r="BH162" s="63">
        <f t="shared" si="85"/>
        <v>0</v>
      </c>
      <c r="BI162" s="14"/>
    </row>
    <row r="163" ht="15" spans="1:61">
      <c r="A163" s="43" t="s">
        <v>12791</v>
      </c>
      <c r="B163" s="34">
        <f t="shared" si="101"/>
        <v>0</v>
      </c>
      <c r="C163" s="41" t="s">
        <v>12792</v>
      </c>
      <c r="D163" s="105">
        <f t="shared" si="102"/>
        <v>0</v>
      </c>
      <c r="E163" s="36">
        <f t="shared" si="103"/>
        <v>0</v>
      </c>
      <c r="F163" s="9">
        <f t="shared" si="104"/>
        <v>0</v>
      </c>
      <c r="G163" s="115">
        <f t="shared" si="105"/>
        <v>0</v>
      </c>
      <c r="H163" s="107">
        <f t="shared" si="80"/>
        <v>0</v>
      </c>
      <c r="I163" s="107">
        <f t="shared" si="81"/>
        <v>0</v>
      </c>
      <c r="J163" s="107">
        <f t="shared" si="82"/>
        <v>0</v>
      </c>
      <c r="K163" s="42">
        <v>0</v>
      </c>
      <c r="L163" s="36">
        <f t="shared" si="116"/>
        <v>0</v>
      </c>
      <c r="M163" s="36">
        <f t="shared" si="116"/>
        <v>0</v>
      </c>
      <c r="N163" s="107">
        <f t="shared" si="83"/>
        <v>0</v>
      </c>
      <c r="O163" s="36">
        <f t="shared" si="117"/>
        <v>0</v>
      </c>
      <c r="P163" s="36">
        <f t="shared" si="117"/>
        <v>0</v>
      </c>
      <c r="Q163" s="36">
        <f t="shared" si="117"/>
        <v>0</v>
      </c>
      <c r="R163" s="105">
        <f t="shared" si="106"/>
        <v>0</v>
      </c>
      <c r="S163" s="36">
        <f t="shared" si="110"/>
        <v>0</v>
      </c>
      <c r="T163" s="31">
        <f t="shared" si="107"/>
        <v>0</v>
      </c>
      <c r="U163" s="31">
        <f t="shared" si="108"/>
        <v>0</v>
      </c>
      <c r="V163" s="51">
        <v>0</v>
      </c>
      <c r="W163" s="51">
        <v>0</v>
      </c>
      <c r="X163" s="51">
        <v>0</v>
      </c>
      <c r="Y163" s="50">
        <f t="shared" si="84"/>
        <v>0</v>
      </c>
      <c r="Z163" s="36">
        <f t="shared" si="109"/>
        <v>0</v>
      </c>
      <c r="AA163" s="36">
        <f t="shared" si="111"/>
        <v>0</v>
      </c>
      <c r="AB163" s="42">
        <v>0</v>
      </c>
      <c r="AC163" s="36">
        <f t="shared" si="112"/>
        <v>0</v>
      </c>
      <c r="AD163" s="36">
        <f t="shared" si="118"/>
        <v>0</v>
      </c>
      <c r="AE163" s="36">
        <f t="shared" si="118"/>
        <v>0</v>
      </c>
      <c r="AF163" s="36">
        <f t="shared" si="118"/>
        <v>0</v>
      </c>
      <c r="AH163" s="36">
        <f t="shared" si="122"/>
        <v>0</v>
      </c>
      <c r="AI163" s="36">
        <f t="shared" si="122"/>
        <v>0</v>
      </c>
      <c r="AJ163" s="36">
        <f t="shared" si="122"/>
        <v>0</v>
      </c>
      <c r="AK163" s="36">
        <f t="shared" si="122"/>
        <v>0</v>
      </c>
      <c r="AL163" s="36">
        <f t="shared" si="122"/>
        <v>0</v>
      </c>
      <c r="AM163" s="36">
        <f t="shared" si="122"/>
        <v>0</v>
      </c>
      <c r="AN163" s="36">
        <f t="shared" si="122"/>
        <v>0</v>
      </c>
      <c r="AO163" s="36">
        <f t="shared" si="122"/>
        <v>0</v>
      </c>
      <c r="AP163" s="36">
        <f t="shared" si="122"/>
        <v>0</v>
      </c>
      <c r="AQ163" s="36">
        <f t="shared" si="122"/>
        <v>0</v>
      </c>
      <c r="AR163" s="36">
        <f t="shared" si="123"/>
        <v>0</v>
      </c>
      <c r="AS163" s="36">
        <f t="shared" si="123"/>
        <v>0</v>
      </c>
      <c r="AT163" s="36">
        <f t="shared" si="123"/>
        <v>0</v>
      </c>
      <c r="AU163" s="36">
        <f t="shared" si="123"/>
        <v>0</v>
      </c>
      <c r="AV163" s="36">
        <f t="shared" si="123"/>
        <v>0</v>
      </c>
      <c r="AW163" s="36">
        <f t="shared" si="123"/>
        <v>0</v>
      </c>
      <c r="AX163" s="36">
        <f t="shared" si="123"/>
        <v>0</v>
      </c>
      <c r="AY163" s="36">
        <f t="shared" si="123"/>
        <v>0</v>
      </c>
      <c r="BA163" s="36">
        <f t="shared" si="124"/>
        <v>0</v>
      </c>
      <c r="BB163" s="36">
        <f t="shared" si="124"/>
        <v>0</v>
      </c>
      <c r="BC163" s="36">
        <f t="shared" si="124"/>
        <v>0</v>
      </c>
      <c r="BD163" s="36">
        <f t="shared" si="124"/>
        <v>0</v>
      </c>
      <c r="BE163" s="36">
        <f t="shared" si="124"/>
        <v>0</v>
      </c>
      <c r="BF163" s="36">
        <f t="shared" si="124"/>
        <v>0</v>
      </c>
      <c r="BH163" s="63">
        <f t="shared" si="85"/>
        <v>0</v>
      </c>
      <c r="BI163" s="14"/>
    </row>
    <row r="164" ht="15" spans="1:61">
      <c r="A164" s="43" t="s">
        <v>12793</v>
      </c>
      <c r="B164" s="34">
        <f t="shared" si="101"/>
        <v>0</v>
      </c>
      <c r="C164" s="41" t="s">
        <v>12794</v>
      </c>
      <c r="D164" s="105">
        <f t="shared" si="102"/>
        <v>0</v>
      </c>
      <c r="E164" s="36">
        <f t="shared" si="103"/>
        <v>0</v>
      </c>
      <c r="F164" s="9">
        <f t="shared" si="104"/>
        <v>0</v>
      </c>
      <c r="G164" s="115">
        <f t="shared" si="105"/>
        <v>0</v>
      </c>
      <c r="H164" s="107">
        <f t="shared" si="80"/>
        <v>0</v>
      </c>
      <c r="I164" s="107">
        <f t="shared" si="81"/>
        <v>0</v>
      </c>
      <c r="J164" s="107">
        <f t="shared" si="82"/>
        <v>0</v>
      </c>
      <c r="K164" s="42">
        <v>0</v>
      </c>
      <c r="L164" s="36">
        <f t="shared" si="116"/>
        <v>0</v>
      </c>
      <c r="M164" s="36">
        <f t="shared" si="116"/>
        <v>0</v>
      </c>
      <c r="N164" s="107">
        <f t="shared" si="83"/>
        <v>0</v>
      </c>
      <c r="O164" s="36">
        <f t="shared" si="117"/>
        <v>0</v>
      </c>
      <c r="P164" s="36">
        <f t="shared" si="117"/>
        <v>0</v>
      </c>
      <c r="Q164" s="36">
        <f t="shared" si="117"/>
        <v>0</v>
      </c>
      <c r="R164" s="105">
        <f t="shared" si="106"/>
        <v>0</v>
      </c>
      <c r="S164" s="36">
        <f t="shared" si="110"/>
        <v>0</v>
      </c>
      <c r="T164" s="31">
        <f t="shared" si="107"/>
        <v>0</v>
      </c>
      <c r="U164" s="31">
        <f t="shared" si="108"/>
        <v>0</v>
      </c>
      <c r="V164" s="51">
        <v>0</v>
      </c>
      <c r="W164" s="51">
        <v>0</v>
      </c>
      <c r="X164" s="51">
        <v>0</v>
      </c>
      <c r="Y164" s="50">
        <f t="shared" si="84"/>
        <v>0</v>
      </c>
      <c r="Z164" s="36">
        <f t="shared" si="109"/>
        <v>0</v>
      </c>
      <c r="AA164" s="36">
        <f t="shared" si="111"/>
        <v>0</v>
      </c>
      <c r="AB164" s="42">
        <v>0</v>
      </c>
      <c r="AC164" s="36">
        <f t="shared" si="112"/>
        <v>0</v>
      </c>
      <c r="AD164" s="36">
        <f t="shared" si="118"/>
        <v>0</v>
      </c>
      <c r="AE164" s="36">
        <f t="shared" si="118"/>
        <v>0</v>
      </c>
      <c r="AF164" s="36">
        <f t="shared" si="118"/>
        <v>0</v>
      </c>
      <c r="AH164" s="36">
        <f t="shared" si="122"/>
        <v>0</v>
      </c>
      <c r="AI164" s="36">
        <f t="shared" si="122"/>
        <v>0</v>
      </c>
      <c r="AJ164" s="36">
        <f t="shared" si="122"/>
        <v>0</v>
      </c>
      <c r="AK164" s="36">
        <f t="shared" si="122"/>
        <v>0</v>
      </c>
      <c r="AL164" s="36">
        <f t="shared" si="122"/>
        <v>0</v>
      </c>
      <c r="AM164" s="36">
        <f t="shared" si="122"/>
        <v>0</v>
      </c>
      <c r="AN164" s="36">
        <f t="shared" si="122"/>
        <v>0</v>
      </c>
      <c r="AO164" s="36">
        <f t="shared" si="122"/>
        <v>0</v>
      </c>
      <c r="AP164" s="36">
        <f t="shared" si="122"/>
        <v>0</v>
      </c>
      <c r="AQ164" s="36">
        <f t="shared" si="122"/>
        <v>0</v>
      </c>
      <c r="AR164" s="36">
        <f t="shared" si="123"/>
        <v>0</v>
      </c>
      <c r="AS164" s="36">
        <f t="shared" si="123"/>
        <v>0</v>
      </c>
      <c r="AT164" s="36">
        <f t="shared" si="123"/>
        <v>0</v>
      </c>
      <c r="AU164" s="36">
        <f t="shared" si="123"/>
        <v>0</v>
      </c>
      <c r="AV164" s="36">
        <f t="shared" si="123"/>
        <v>0</v>
      </c>
      <c r="AW164" s="36">
        <f t="shared" si="123"/>
        <v>0</v>
      </c>
      <c r="AX164" s="36">
        <f t="shared" si="123"/>
        <v>0</v>
      </c>
      <c r="AY164" s="36">
        <f t="shared" si="123"/>
        <v>0</v>
      </c>
      <c r="BA164" s="36">
        <f t="shared" si="124"/>
        <v>0</v>
      </c>
      <c r="BB164" s="36">
        <f t="shared" si="124"/>
        <v>0</v>
      </c>
      <c r="BC164" s="36">
        <f t="shared" si="124"/>
        <v>0</v>
      </c>
      <c r="BD164" s="36">
        <f t="shared" si="124"/>
        <v>0</v>
      </c>
      <c r="BE164" s="36">
        <f t="shared" si="124"/>
        <v>0</v>
      </c>
      <c r="BF164" s="36">
        <f t="shared" si="124"/>
        <v>0</v>
      </c>
      <c r="BH164" s="63">
        <f t="shared" si="85"/>
        <v>0</v>
      </c>
      <c r="BI164" s="59"/>
    </row>
    <row r="165" ht="15" spans="1:61">
      <c r="A165" s="43" t="s">
        <v>12795</v>
      </c>
      <c r="B165" s="34">
        <f t="shared" si="101"/>
        <v>0</v>
      </c>
      <c r="C165" s="41" t="s">
        <v>12796</v>
      </c>
      <c r="D165" s="105">
        <f t="shared" si="102"/>
        <v>0</v>
      </c>
      <c r="E165" s="36">
        <f t="shared" si="103"/>
        <v>0</v>
      </c>
      <c r="F165" s="9">
        <f t="shared" si="104"/>
        <v>0</v>
      </c>
      <c r="G165" s="115">
        <f t="shared" si="105"/>
        <v>0</v>
      </c>
      <c r="H165" s="107">
        <f t="shared" si="80"/>
        <v>0</v>
      </c>
      <c r="I165" s="107">
        <f t="shared" si="81"/>
        <v>0</v>
      </c>
      <c r="J165" s="107">
        <f t="shared" si="82"/>
        <v>0</v>
      </c>
      <c r="K165" s="42">
        <v>0</v>
      </c>
      <c r="L165" s="36">
        <f t="shared" si="116"/>
        <v>0</v>
      </c>
      <c r="M165" s="36">
        <f t="shared" si="116"/>
        <v>0</v>
      </c>
      <c r="N165" s="107">
        <f t="shared" si="83"/>
        <v>0</v>
      </c>
      <c r="O165" s="36">
        <f t="shared" si="117"/>
        <v>0</v>
      </c>
      <c r="P165" s="36">
        <f t="shared" si="117"/>
        <v>0</v>
      </c>
      <c r="Q165" s="36">
        <f t="shared" si="117"/>
        <v>0</v>
      </c>
      <c r="R165" s="105">
        <f t="shared" si="106"/>
        <v>0</v>
      </c>
      <c r="S165" s="36">
        <f t="shared" si="110"/>
        <v>0</v>
      </c>
      <c r="T165" s="31">
        <f t="shared" si="107"/>
        <v>0</v>
      </c>
      <c r="U165" s="31">
        <f t="shared" si="108"/>
        <v>0</v>
      </c>
      <c r="V165" s="51">
        <v>0</v>
      </c>
      <c r="W165" s="51">
        <v>0</v>
      </c>
      <c r="X165" s="51">
        <v>0</v>
      </c>
      <c r="Y165" s="50">
        <f t="shared" si="84"/>
        <v>0</v>
      </c>
      <c r="Z165" s="36">
        <f t="shared" si="109"/>
        <v>0</v>
      </c>
      <c r="AA165" s="36">
        <f t="shared" si="111"/>
        <v>0</v>
      </c>
      <c r="AB165" s="42">
        <v>0</v>
      </c>
      <c r="AC165" s="36">
        <f t="shared" si="112"/>
        <v>0</v>
      </c>
      <c r="AD165" s="36">
        <f t="shared" si="118"/>
        <v>0</v>
      </c>
      <c r="AE165" s="36">
        <f t="shared" si="118"/>
        <v>0</v>
      </c>
      <c r="AF165" s="36">
        <f t="shared" si="118"/>
        <v>0</v>
      </c>
      <c r="AH165" s="36">
        <f t="shared" si="122"/>
        <v>0</v>
      </c>
      <c r="AI165" s="36">
        <f t="shared" si="122"/>
        <v>0</v>
      </c>
      <c r="AJ165" s="36">
        <f t="shared" si="122"/>
        <v>0</v>
      </c>
      <c r="AK165" s="36">
        <f t="shared" si="122"/>
        <v>0</v>
      </c>
      <c r="AL165" s="36">
        <f t="shared" si="122"/>
        <v>0</v>
      </c>
      <c r="AM165" s="36">
        <f t="shared" si="122"/>
        <v>0</v>
      </c>
      <c r="AN165" s="36">
        <f t="shared" si="122"/>
        <v>0</v>
      </c>
      <c r="AO165" s="36">
        <f t="shared" si="122"/>
        <v>0</v>
      </c>
      <c r="AP165" s="36">
        <f t="shared" si="122"/>
        <v>0</v>
      </c>
      <c r="AQ165" s="36">
        <f t="shared" si="122"/>
        <v>0</v>
      </c>
      <c r="AR165" s="36">
        <f t="shared" si="123"/>
        <v>0</v>
      </c>
      <c r="AS165" s="36">
        <f t="shared" si="123"/>
        <v>0</v>
      </c>
      <c r="AT165" s="36">
        <f t="shared" si="123"/>
        <v>0</v>
      </c>
      <c r="AU165" s="36">
        <f t="shared" si="123"/>
        <v>0</v>
      </c>
      <c r="AV165" s="36">
        <f t="shared" si="123"/>
        <v>0</v>
      </c>
      <c r="AW165" s="36">
        <f t="shared" si="123"/>
        <v>0</v>
      </c>
      <c r="AX165" s="36">
        <f t="shared" si="123"/>
        <v>0</v>
      </c>
      <c r="AY165" s="36">
        <f t="shared" si="123"/>
        <v>0</v>
      </c>
      <c r="BA165" s="36">
        <f t="shared" si="124"/>
        <v>0</v>
      </c>
      <c r="BB165" s="36">
        <f t="shared" si="124"/>
        <v>0</v>
      </c>
      <c r="BC165" s="36">
        <f t="shared" si="124"/>
        <v>0</v>
      </c>
      <c r="BD165" s="36">
        <f t="shared" si="124"/>
        <v>0</v>
      </c>
      <c r="BE165" s="36">
        <f t="shared" si="124"/>
        <v>0</v>
      </c>
      <c r="BF165" s="36">
        <f t="shared" si="124"/>
        <v>0</v>
      </c>
      <c r="BH165" s="63">
        <f t="shared" si="85"/>
        <v>0</v>
      </c>
      <c r="BI165" s="59"/>
    </row>
    <row r="166" ht="15" spans="1:61">
      <c r="A166" s="43" t="s">
        <v>12797</v>
      </c>
      <c r="B166" s="34">
        <f t="shared" si="101"/>
        <v>0</v>
      </c>
      <c r="C166" s="41" t="s">
        <v>12798</v>
      </c>
      <c r="D166" s="105">
        <f t="shared" si="102"/>
        <v>0</v>
      </c>
      <c r="E166" s="36">
        <f t="shared" si="103"/>
        <v>0</v>
      </c>
      <c r="F166" s="9">
        <f t="shared" si="104"/>
        <v>0</v>
      </c>
      <c r="G166" s="115">
        <f t="shared" si="105"/>
        <v>0</v>
      </c>
      <c r="H166" s="107">
        <f t="shared" si="80"/>
        <v>0</v>
      </c>
      <c r="I166" s="107">
        <f t="shared" si="81"/>
        <v>0</v>
      </c>
      <c r="J166" s="107">
        <f t="shared" si="82"/>
        <v>0</v>
      </c>
      <c r="K166" s="42">
        <v>0</v>
      </c>
      <c r="L166" s="36">
        <f t="shared" si="116"/>
        <v>0</v>
      </c>
      <c r="M166" s="36">
        <f t="shared" si="116"/>
        <v>0</v>
      </c>
      <c r="N166" s="107">
        <f t="shared" si="83"/>
        <v>0</v>
      </c>
      <c r="O166" s="36">
        <f t="shared" si="117"/>
        <v>0</v>
      </c>
      <c r="P166" s="36">
        <f t="shared" si="117"/>
        <v>0</v>
      </c>
      <c r="Q166" s="36">
        <f t="shared" si="117"/>
        <v>0</v>
      </c>
      <c r="R166" s="105">
        <f t="shared" si="106"/>
        <v>0</v>
      </c>
      <c r="S166" s="36">
        <f t="shared" si="110"/>
        <v>0</v>
      </c>
      <c r="T166" s="31">
        <f t="shared" si="107"/>
        <v>0</v>
      </c>
      <c r="U166" s="31">
        <f t="shared" si="108"/>
        <v>0</v>
      </c>
      <c r="V166" s="51">
        <v>0</v>
      </c>
      <c r="W166" s="51">
        <v>0</v>
      </c>
      <c r="X166" s="51">
        <v>0</v>
      </c>
      <c r="Y166" s="50">
        <f t="shared" si="84"/>
        <v>0</v>
      </c>
      <c r="Z166" s="36">
        <f t="shared" si="109"/>
        <v>0</v>
      </c>
      <c r="AA166" s="36">
        <f t="shared" si="111"/>
        <v>0</v>
      </c>
      <c r="AB166" s="42">
        <v>0</v>
      </c>
      <c r="AC166" s="36">
        <f t="shared" si="112"/>
        <v>0</v>
      </c>
      <c r="AD166" s="36">
        <f t="shared" si="118"/>
        <v>0</v>
      </c>
      <c r="AE166" s="36">
        <f t="shared" si="118"/>
        <v>0</v>
      </c>
      <c r="AF166" s="36">
        <f t="shared" si="118"/>
        <v>0</v>
      </c>
      <c r="AH166" s="36">
        <f t="shared" si="122"/>
        <v>0</v>
      </c>
      <c r="AI166" s="36">
        <f t="shared" si="122"/>
        <v>0</v>
      </c>
      <c r="AJ166" s="36">
        <f t="shared" si="122"/>
        <v>0</v>
      </c>
      <c r="AK166" s="36">
        <f t="shared" si="122"/>
        <v>0</v>
      </c>
      <c r="AL166" s="36">
        <f t="shared" si="122"/>
        <v>0</v>
      </c>
      <c r="AM166" s="36">
        <f t="shared" si="122"/>
        <v>0</v>
      </c>
      <c r="AN166" s="36">
        <f t="shared" si="122"/>
        <v>0</v>
      </c>
      <c r="AO166" s="36">
        <f t="shared" si="122"/>
        <v>0</v>
      </c>
      <c r="AP166" s="36">
        <f t="shared" si="122"/>
        <v>0</v>
      </c>
      <c r="AQ166" s="36">
        <f t="shared" si="122"/>
        <v>0</v>
      </c>
      <c r="AR166" s="36">
        <f t="shared" si="123"/>
        <v>0</v>
      </c>
      <c r="AS166" s="36">
        <f t="shared" si="123"/>
        <v>0</v>
      </c>
      <c r="AT166" s="36">
        <f t="shared" si="123"/>
        <v>0</v>
      </c>
      <c r="AU166" s="36">
        <f t="shared" si="123"/>
        <v>0</v>
      </c>
      <c r="AV166" s="36">
        <f t="shared" si="123"/>
        <v>0</v>
      </c>
      <c r="AW166" s="36">
        <f t="shared" si="123"/>
        <v>0</v>
      </c>
      <c r="AX166" s="36">
        <f t="shared" si="123"/>
        <v>0</v>
      </c>
      <c r="AY166" s="36">
        <f t="shared" si="123"/>
        <v>0</v>
      </c>
      <c r="BA166" s="36">
        <f t="shared" si="124"/>
        <v>0</v>
      </c>
      <c r="BB166" s="36">
        <f t="shared" si="124"/>
        <v>0</v>
      </c>
      <c r="BC166" s="36">
        <f t="shared" si="124"/>
        <v>0</v>
      </c>
      <c r="BD166" s="36">
        <f t="shared" si="124"/>
        <v>0</v>
      </c>
      <c r="BE166" s="36">
        <f t="shared" si="124"/>
        <v>0</v>
      </c>
      <c r="BF166" s="36">
        <f t="shared" si="124"/>
        <v>0</v>
      </c>
      <c r="BH166" s="63">
        <f t="shared" si="85"/>
        <v>0</v>
      </c>
      <c r="BI166" s="14"/>
    </row>
    <row r="167" ht="15" spans="1:61">
      <c r="A167" s="43" t="s">
        <v>12799</v>
      </c>
      <c r="B167" s="34">
        <f t="shared" si="101"/>
        <v>0</v>
      </c>
      <c r="C167" s="41" t="s">
        <v>12800</v>
      </c>
      <c r="D167" s="105">
        <f t="shared" si="102"/>
        <v>0</v>
      </c>
      <c r="E167" s="36">
        <f t="shared" si="103"/>
        <v>0</v>
      </c>
      <c r="F167" s="9">
        <f t="shared" si="104"/>
        <v>0</v>
      </c>
      <c r="G167" s="115">
        <f t="shared" si="105"/>
        <v>0</v>
      </c>
      <c r="H167" s="107">
        <f t="shared" si="80"/>
        <v>0</v>
      </c>
      <c r="I167" s="107">
        <f t="shared" si="81"/>
        <v>0</v>
      </c>
      <c r="J167" s="107">
        <f t="shared" si="82"/>
        <v>0</v>
      </c>
      <c r="K167" s="42">
        <v>0</v>
      </c>
      <c r="L167" s="36">
        <f t="shared" si="116"/>
        <v>0</v>
      </c>
      <c r="M167" s="36">
        <f t="shared" si="116"/>
        <v>0</v>
      </c>
      <c r="N167" s="107">
        <f t="shared" si="83"/>
        <v>0</v>
      </c>
      <c r="O167" s="36">
        <f t="shared" si="117"/>
        <v>0</v>
      </c>
      <c r="P167" s="36">
        <f t="shared" si="117"/>
        <v>0</v>
      </c>
      <c r="Q167" s="36">
        <f t="shared" si="117"/>
        <v>0</v>
      </c>
      <c r="R167" s="105">
        <f t="shared" si="106"/>
        <v>0</v>
      </c>
      <c r="S167" s="36">
        <f t="shared" si="110"/>
        <v>0</v>
      </c>
      <c r="T167" s="31">
        <f t="shared" si="107"/>
        <v>0</v>
      </c>
      <c r="U167" s="31">
        <f t="shared" si="108"/>
        <v>0</v>
      </c>
      <c r="V167" s="51">
        <v>0</v>
      </c>
      <c r="W167" s="51">
        <v>0</v>
      </c>
      <c r="X167" s="51">
        <v>0</v>
      </c>
      <c r="Y167" s="50">
        <f t="shared" si="84"/>
        <v>0</v>
      </c>
      <c r="Z167" s="36">
        <f t="shared" si="109"/>
        <v>0</v>
      </c>
      <c r="AA167" s="36">
        <f t="shared" si="111"/>
        <v>0</v>
      </c>
      <c r="AB167" s="42">
        <v>0</v>
      </c>
      <c r="AC167" s="36">
        <f t="shared" si="112"/>
        <v>0</v>
      </c>
      <c r="AD167" s="36">
        <f t="shared" si="118"/>
        <v>0</v>
      </c>
      <c r="AE167" s="36">
        <f t="shared" si="118"/>
        <v>0</v>
      </c>
      <c r="AF167" s="36">
        <f t="shared" si="118"/>
        <v>0</v>
      </c>
      <c r="AH167" s="36">
        <f t="shared" si="122"/>
        <v>0</v>
      </c>
      <c r="AI167" s="36">
        <f t="shared" si="122"/>
        <v>0</v>
      </c>
      <c r="AJ167" s="36">
        <f t="shared" si="122"/>
        <v>0</v>
      </c>
      <c r="AK167" s="36">
        <f t="shared" si="122"/>
        <v>0</v>
      </c>
      <c r="AL167" s="36">
        <f t="shared" si="122"/>
        <v>0</v>
      </c>
      <c r="AM167" s="36">
        <f t="shared" si="122"/>
        <v>0</v>
      </c>
      <c r="AN167" s="36">
        <f t="shared" si="122"/>
        <v>0</v>
      </c>
      <c r="AO167" s="36">
        <f t="shared" si="122"/>
        <v>0</v>
      </c>
      <c r="AP167" s="36">
        <f t="shared" si="122"/>
        <v>0</v>
      </c>
      <c r="AQ167" s="36">
        <f t="shared" si="122"/>
        <v>0</v>
      </c>
      <c r="AR167" s="36">
        <f t="shared" si="123"/>
        <v>0</v>
      </c>
      <c r="AS167" s="36">
        <f t="shared" si="123"/>
        <v>0</v>
      </c>
      <c r="AT167" s="36">
        <f t="shared" si="123"/>
        <v>0</v>
      </c>
      <c r="AU167" s="36">
        <f t="shared" si="123"/>
        <v>0</v>
      </c>
      <c r="AV167" s="36">
        <f t="shared" si="123"/>
        <v>0</v>
      </c>
      <c r="AW167" s="36">
        <f t="shared" si="123"/>
        <v>0</v>
      </c>
      <c r="AX167" s="36">
        <f t="shared" si="123"/>
        <v>0</v>
      </c>
      <c r="AY167" s="36">
        <f t="shared" si="123"/>
        <v>0</v>
      </c>
      <c r="BA167" s="36">
        <f t="shared" si="124"/>
        <v>0</v>
      </c>
      <c r="BB167" s="36">
        <f t="shared" si="124"/>
        <v>0</v>
      </c>
      <c r="BC167" s="36">
        <f t="shared" si="124"/>
        <v>0</v>
      </c>
      <c r="BD167" s="36">
        <f t="shared" si="124"/>
        <v>0</v>
      </c>
      <c r="BE167" s="36">
        <f t="shared" si="124"/>
        <v>0</v>
      </c>
      <c r="BF167" s="36">
        <f t="shared" si="124"/>
        <v>0</v>
      </c>
      <c r="BH167" s="63">
        <f t="shared" si="85"/>
        <v>0</v>
      </c>
      <c r="BI167" s="14"/>
    </row>
    <row r="168" ht="15" spans="1:61">
      <c r="A168" s="43" t="s">
        <v>12801</v>
      </c>
      <c r="B168" s="34">
        <f t="shared" si="101"/>
        <v>0</v>
      </c>
      <c r="C168" s="41" t="s">
        <v>12802</v>
      </c>
      <c r="D168" s="105">
        <f t="shared" si="102"/>
        <v>0</v>
      </c>
      <c r="E168" s="36">
        <f t="shared" si="103"/>
        <v>0</v>
      </c>
      <c r="F168" s="9">
        <f t="shared" si="104"/>
        <v>0</v>
      </c>
      <c r="G168" s="115">
        <f t="shared" si="105"/>
        <v>0</v>
      </c>
      <c r="H168" s="107">
        <f t="shared" ref="H168:H231" si="125">AL168+AN168</f>
        <v>0</v>
      </c>
      <c r="I168" s="107">
        <f t="shared" ref="I168:I231" si="126">AO168+AQ168</f>
        <v>0</v>
      </c>
      <c r="J168" s="107">
        <f t="shared" ref="J168:J231" si="127">AR168+AT168</f>
        <v>0</v>
      </c>
      <c r="K168" s="42">
        <v>0</v>
      </c>
      <c r="L168" s="36">
        <f t="shared" ref="L168:M187" si="128">SUMPRODUCT(L$374:L$599*(LEFT($A$374:$A$599,LEN($A168))=$A168))</f>
        <v>0</v>
      </c>
      <c r="M168" s="36">
        <f t="shared" si="128"/>
        <v>0</v>
      </c>
      <c r="N168" s="107">
        <f t="shared" ref="N168:N231" si="129">AU168</f>
        <v>0</v>
      </c>
      <c r="O168" s="36">
        <f t="shared" ref="O168:Q187" si="130">SUMPRODUCT(O$374:O$599*(LEFT($A$374:$A$599,LEN($A168))=$A168))</f>
        <v>0</v>
      </c>
      <c r="P168" s="36">
        <f t="shared" si="130"/>
        <v>0</v>
      </c>
      <c r="Q168" s="36">
        <f t="shared" si="130"/>
        <v>0</v>
      </c>
      <c r="R168" s="105">
        <f t="shared" si="106"/>
        <v>0</v>
      </c>
      <c r="S168" s="36">
        <f t="shared" si="110"/>
        <v>0</v>
      </c>
      <c r="T168" s="31">
        <f t="shared" si="107"/>
        <v>0</v>
      </c>
      <c r="U168" s="31">
        <f t="shared" si="108"/>
        <v>0</v>
      </c>
      <c r="V168" s="51">
        <v>0</v>
      </c>
      <c r="W168" s="51">
        <v>0</v>
      </c>
      <c r="X168" s="51">
        <v>0</v>
      </c>
      <c r="Y168" s="50">
        <f t="shared" si="84"/>
        <v>0</v>
      </c>
      <c r="Z168" s="36">
        <f t="shared" si="109"/>
        <v>0</v>
      </c>
      <c r="AA168" s="36">
        <f t="shared" si="111"/>
        <v>0</v>
      </c>
      <c r="AB168" s="42">
        <v>0</v>
      </c>
      <c r="AC168" s="36">
        <f t="shared" si="112"/>
        <v>0</v>
      </c>
      <c r="AD168" s="36">
        <f t="shared" ref="AD168:AF187" si="131">SUMPRODUCT(AD$374:AD$599*(LEFT($A$374:$A$599,LEN($A168))=$A168))</f>
        <v>0</v>
      </c>
      <c r="AE168" s="36">
        <f t="shared" si="131"/>
        <v>0</v>
      </c>
      <c r="AF168" s="36">
        <f t="shared" si="131"/>
        <v>0</v>
      </c>
      <c r="AH168" s="36">
        <f t="shared" ref="AH168:AQ177" si="132">SUMPRODUCT(AH$374:AH$599*(LEFT($A$374:$A$599,LEN($A168))=$A168))</f>
        <v>0</v>
      </c>
      <c r="AI168" s="36">
        <f t="shared" si="132"/>
        <v>0</v>
      </c>
      <c r="AJ168" s="36">
        <f t="shared" si="132"/>
        <v>0</v>
      </c>
      <c r="AK168" s="36">
        <f t="shared" si="132"/>
        <v>0</v>
      </c>
      <c r="AL168" s="36">
        <f t="shared" si="132"/>
        <v>0</v>
      </c>
      <c r="AM168" s="36">
        <f t="shared" si="132"/>
        <v>0</v>
      </c>
      <c r="AN168" s="36">
        <f t="shared" si="132"/>
        <v>0</v>
      </c>
      <c r="AO168" s="36">
        <f t="shared" si="132"/>
        <v>0</v>
      </c>
      <c r="AP168" s="36">
        <f t="shared" si="132"/>
        <v>0</v>
      </c>
      <c r="AQ168" s="36">
        <f t="shared" si="132"/>
        <v>0</v>
      </c>
      <c r="AR168" s="36">
        <f t="shared" ref="AR168:AY177" si="133">SUMPRODUCT(AR$374:AR$599*(LEFT($A$374:$A$599,LEN($A168))=$A168))</f>
        <v>0</v>
      </c>
      <c r="AS168" s="36">
        <f t="shared" si="133"/>
        <v>0</v>
      </c>
      <c r="AT168" s="36">
        <f t="shared" si="133"/>
        <v>0</v>
      </c>
      <c r="AU168" s="36">
        <f t="shared" si="133"/>
        <v>0</v>
      </c>
      <c r="AV168" s="36">
        <f t="shared" si="133"/>
        <v>0</v>
      </c>
      <c r="AW168" s="36">
        <f t="shared" si="133"/>
        <v>0</v>
      </c>
      <c r="AX168" s="36">
        <f t="shared" si="133"/>
        <v>0</v>
      </c>
      <c r="AY168" s="36">
        <f t="shared" si="133"/>
        <v>0</v>
      </c>
      <c r="BA168" s="36">
        <f t="shared" ref="BA168:BF177" si="134">SUMPRODUCT(BA$374:BA$599*(LEFT($A$374:$A$599,LEN($A168))=$A168))</f>
        <v>0</v>
      </c>
      <c r="BB168" s="36">
        <f t="shared" si="134"/>
        <v>0</v>
      </c>
      <c r="BC168" s="36">
        <f t="shared" si="134"/>
        <v>0</v>
      </c>
      <c r="BD168" s="36">
        <f t="shared" si="134"/>
        <v>0</v>
      </c>
      <c r="BE168" s="36">
        <f t="shared" si="134"/>
        <v>0</v>
      </c>
      <c r="BF168" s="36">
        <f t="shared" si="134"/>
        <v>0</v>
      </c>
      <c r="BH168" s="63">
        <f t="shared" si="85"/>
        <v>0</v>
      </c>
      <c r="BI168" s="59"/>
    </row>
    <row r="169" ht="15" spans="1:61">
      <c r="A169" s="43" t="s">
        <v>12803</v>
      </c>
      <c r="B169" s="34">
        <f t="shared" si="101"/>
        <v>0</v>
      </c>
      <c r="C169" s="41" t="s">
        <v>12804</v>
      </c>
      <c r="D169" s="105">
        <f t="shared" si="102"/>
        <v>0</v>
      </c>
      <c r="E169" s="36">
        <f t="shared" si="103"/>
        <v>0</v>
      </c>
      <c r="F169" s="9">
        <f t="shared" si="104"/>
        <v>0</v>
      </c>
      <c r="G169" s="115">
        <f t="shared" si="105"/>
        <v>0</v>
      </c>
      <c r="H169" s="107">
        <f t="shared" si="125"/>
        <v>0</v>
      </c>
      <c r="I169" s="107">
        <f t="shared" si="126"/>
        <v>0</v>
      </c>
      <c r="J169" s="107">
        <f t="shared" si="127"/>
        <v>0</v>
      </c>
      <c r="K169" s="42">
        <v>0</v>
      </c>
      <c r="L169" s="36">
        <f t="shared" si="128"/>
        <v>0</v>
      </c>
      <c r="M169" s="36">
        <f t="shared" si="128"/>
        <v>0</v>
      </c>
      <c r="N169" s="107">
        <f t="shared" si="129"/>
        <v>0</v>
      </c>
      <c r="O169" s="36">
        <f t="shared" si="130"/>
        <v>0</v>
      </c>
      <c r="P169" s="36">
        <f t="shared" si="130"/>
        <v>0</v>
      </c>
      <c r="Q169" s="36">
        <f t="shared" si="130"/>
        <v>0</v>
      </c>
      <c r="R169" s="105">
        <f t="shared" si="106"/>
        <v>0</v>
      </c>
      <c r="S169" s="36">
        <f t="shared" si="110"/>
        <v>0</v>
      </c>
      <c r="T169" s="31">
        <f t="shared" si="107"/>
        <v>0</v>
      </c>
      <c r="U169" s="31">
        <f t="shared" si="108"/>
        <v>0</v>
      </c>
      <c r="V169" s="51">
        <v>0</v>
      </c>
      <c r="W169" s="51">
        <v>0</v>
      </c>
      <c r="X169" s="51">
        <v>0</v>
      </c>
      <c r="Y169" s="50">
        <f t="shared" ref="Y169:Y232" si="135">AW169+AY169</f>
        <v>0</v>
      </c>
      <c r="Z169" s="36">
        <f t="shared" si="109"/>
        <v>0</v>
      </c>
      <c r="AA169" s="36">
        <f t="shared" si="111"/>
        <v>0</v>
      </c>
      <c r="AB169" s="42">
        <v>0</v>
      </c>
      <c r="AC169" s="36">
        <f t="shared" si="112"/>
        <v>0</v>
      </c>
      <c r="AD169" s="36">
        <f t="shared" si="131"/>
        <v>0</v>
      </c>
      <c r="AE169" s="36">
        <f t="shared" si="131"/>
        <v>0</v>
      </c>
      <c r="AF169" s="36">
        <f t="shared" si="131"/>
        <v>0</v>
      </c>
      <c r="AH169" s="36">
        <f t="shared" si="132"/>
        <v>0</v>
      </c>
      <c r="AI169" s="36">
        <f t="shared" si="132"/>
        <v>0</v>
      </c>
      <c r="AJ169" s="36">
        <f t="shared" si="132"/>
        <v>0</v>
      </c>
      <c r="AK169" s="36">
        <f t="shared" si="132"/>
        <v>0</v>
      </c>
      <c r="AL169" s="36">
        <f t="shared" si="132"/>
        <v>0</v>
      </c>
      <c r="AM169" s="36">
        <f t="shared" si="132"/>
        <v>0</v>
      </c>
      <c r="AN169" s="36">
        <f t="shared" si="132"/>
        <v>0</v>
      </c>
      <c r="AO169" s="36">
        <f t="shared" si="132"/>
        <v>0</v>
      </c>
      <c r="AP169" s="36">
        <f t="shared" si="132"/>
        <v>0</v>
      </c>
      <c r="AQ169" s="36">
        <f t="shared" si="132"/>
        <v>0</v>
      </c>
      <c r="AR169" s="36">
        <f t="shared" si="133"/>
        <v>0</v>
      </c>
      <c r="AS169" s="36">
        <f t="shared" si="133"/>
        <v>0</v>
      </c>
      <c r="AT169" s="36">
        <f t="shared" si="133"/>
        <v>0</v>
      </c>
      <c r="AU169" s="36">
        <f t="shared" si="133"/>
        <v>0</v>
      </c>
      <c r="AV169" s="36">
        <f t="shared" si="133"/>
        <v>0</v>
      </c>
      <c r="AW169" s="36">
        <f t="shared" si="133"/>
        <v>0</v>
      </c>
      <c r="AX169" s="36">
        <f t="shared" si="133"/>
        <v>0</v>
      </c>
      <c r="AY169" s="36">
        <f t="shared" si="133"/>
        <v>0</v>
      </c>
      <c r="BA169" s="36">
        <f t="shared" si="134"/>
        <v>0</v>
      </c>
      <c r="BB169" s="36">
        <f t="shared" si="134"/>
        <v>0</v>
      </c>
      <c r="BC169" s="36">
        <f t="shared" si="134"/>
        <v>0</v>
      </c>
      <c r="BD169" s="36">
        <f t="shared" si="134"/>
        <v>0</v>
      </c>
      <c r="BE169" s="36">
        <f t="shared" si="134"/>
        <v>0</v>
      </c>
      <c r="BF169" s="36">
        <f t="shared" si="134"/>
        <v>0</v>
      </c>
      <c r="BH169" s="63">
        <f t="shared" ref="BH169:BH232" si="136">+(BD169-AJ169)+(BF169-AV169)+(AX169-BB169)</f>
        <v>0</v>
      </c>
      <c r="BI169" s="59"/>
    </row>
    <row r="170" ht="15" spans="1:61">
      <c r="A170" s="43" t="s">
        <v>12805</v>
      </c>
      <c r="B170" s="34">
        <f t="shared" si="101"/>
        <v>0</v>
      </c>
      <c r="C170" s="41" t="s">
        <v>12806</v>
      </c>
      <c r="D170" s="105">
        <f t="shared" si="102"/>
        <v>0</v>
      </c>
      <c r="E170" s="36">
        <f t="shared" si="103"/>
        <v>0</v>
      </c>
      <c r="F170" s="9">
        <f t="shared" si="104"/>
        <v>0</v>
      </c>
      <c r="G170" s="115">
        <f t="shared" si="105"/>
        <v>0</v>
      </c>
      <c r="H170" s="107">
        <f t="shared" si="125"/>
        <v>0</v>
      </c>
      <c r="I170" s="107">
        <f t="shared" si="126"/>
        <v>0</v>
      </c>
      <c r="J170" s="107">
        <f t="shared" si="127"/>
        <v>0</v>
      </c>
      <c r="K170" s="42">
        <v>0</v>
      </c>
      <c r="L170" s="36">
        <f t="shared" si="128"/>
        <v>0</v>
      </c>
      <c r="M170" s="36">
        <f t="shared" si="128"/>
        <v>0</v>
      </c>
      <c r="N170" s="107">
        <f t="shared" si="129"/>
        <v>0</v>
      </c>
      <c r="O170" s="36">
        <f t="shared" si="130"/>
        <v>0</v>
      </c>
      <c r="P170" s="36">
        <f t="shared" si="130"/>
        <v>0</v>
      </c>
      <c r="Q170" s="36">
        <f t="shared" si="130"/>
        <v>0</v>
      </c>
      <c r="R170" s="105">
        <f t="shared" si="106"/>
        <v>0</v>
      </c>
      <c r="S170" s="36">
        <f t="shared" si="110"/>
        <v>0</v>
      </c>
      <c r="T170" s="31">
        <f t="shared" si="107"/>
        <v>0</v>
      </c>
      <c r="U170" s="31">
        <f t="shared" si="108"/>
        <v>0</v>
      </c>
      <c r="V170" s="51">
        <v>0</v>
      </c>
      <c r="W170" s="51">
        <v>0</v>
      </c>
      <c r="X170" s="51">
        <v>0</v>
      </c>
      <c r="Y170" s="50">
        <f t="shared" si="135"/>
        <v>0</v>
      </c>
      <c r="Z170" s="36">
        <f t="shared" si="109"/>
        <v>0</v>
      </c>
      <c r="AA170" s="36">
        <f t="shared" si="111"/>
        <v>0</v>
      </c>
      <c r="AB170" s="42">
        <v>0</v>
      </c>
      <c r="AC170" s="36">
        <f t="shared" si="112"/>
        <v>0</v>
      </c>
      <c r="AD170" s="36">
        <f t="shared" si="131"/>
        <v>0</v>
      </c>
      <c r="AE170" s="36">
        <f t="shared" si="131"/>
        <v>0</v>
      </c>
      <c r="AF170" s="36">
        <f t="shared" si="131"/>
        <v>0</v>
      </c>
      <c r="AH170" s="36">
        <f t="shared" si="132"/>
        <v>0</v>
      </c>
      <c r="AI170" s="36">
        <f t="shared" si="132"/>
        <v>0</v>
      </c>
      <c r="AJ170" s="36">
        <f t="shared" si="132"/>
        <v>0</v>
      </c>
      <c r="AK170" s="36">
        <f t="shared" si="132"/>
        <v>0</v>
      </c>
      <c r="AL170" s="36">
        <f t="shared" si="132"/>
        <v>0</v>
      </c>
      <c r="AM170" s="36">
        <f t="shared" si="132"/>
        <v>0</v>
      </c>
      <c r="AN170" s="36">
        <f t="shared" si="132"/>
        <v>0</v>
      </c>
      <c r="AO170" s="36">
        <f t="shared" si="132"/>
        <v>0</v>
      </c>
      <c r="AP170" s="36">
        <f t="shared" si="132"/>
        <v>0</v>
      </c>
      <c r="AQ170" s="36">
        <f t="shared" si="132"/>
        <v>0</v>
      </c>
      <c r="AR170" s="36">
        <f t="shared" si="133"/>
        <v>0</v>
      </c>
      <c r="AS170" s="36">
        <f t="shared" si="133"/>
        <v>0</v>
      </c>
      <c r="AT170" s="36">
        <f t="shared" si="133"/>
        <v>0</v>
      </c>
      <c r="AU170" s="36">
        <f t="shared" si="133"/>
        <v>0</v>
      </c>
      <c r="AV170" s="36">
        <f t="shared" si="133"/>
        <v>0</v>
      </c>
      <c r="AW170" s="36">
        <f t="shared" si="133"/>
        <v>0</v>
      </c>
      <c r="AX170" s="36">
        <f t="shared" si="133"/>
        <v>0</v>
      </c>
      <c r="AY170" s="36">
        <f t="shared" si="133"/>
        <v>0</v>
      </c>
      <c r="BA170" s="36">
        <f t="shared" si="134"/>
        <v>0</v>
      </c>
      <c r="BB170" s="36">
        <f t="shared" si="134"/>
        <v>0</v>
      </c>
      <c r="BC170" s="36">
        <f t="shared" si="134"/>
        <v>0</v>
      </c>
      <c r="BD170" s="36">
        <f t="shared" si="134"/>
        <v>0</v>
      </c>
      <c r="BE170" s="36">
        <f t="shared" si="134"/>
        <v>0</v>
      </c>
      <c r="BF170" s="36">
        <f t="shared" si="134"/>
        <v>0</v>
      </c>
      <c r="BH170" s="63">
        <f t="shared" si="136"/>
        <v>0</v>
      </c>
      <c r="BI170" s="14"/>
    </row>
    <row r="171" ht="15" spans="1:61">
      <c r="A171" s="43" t="s">
        <v>12807</v>
      </c>
      <c r="B171" s="34">
        <f t="shared" si="101"/>
        <v>0</v>
      </c>
      <c r="C171" s="41" t="s">
        <v>12808</v>
      </c>
      <c r="D171" s="105">
        <f t="shared" si="102"/>
        <v>0</v>
      </c>
      <c r="E171" s="36">
        <f t="shared" si="103"/>
        <v>0</v>
      </c>
      <c r="F171" s="9">
        <f t="shared" si="104"/>
        <v>0</v>
      </c>
      <c r="G171" s="115">
        <f t="shared" si="105"/>
        <v>0</v>
      </c>
      <c r="H171" s="107">
        <f t="shared" si="125"/>
        <v>0</v>
      </c>
      <c r="I171" s="107">
        <f t="shared" si="126"/>
        <v>0</v>
      </c>
      <c r="J171" s="107">
        <f t="shared" si="127"/>
        <v>0</v>
      </c>
      <c r="K171" s="42">
        <v>0</v>
      </c>
      <c r="L171" s="36">
        <f t="shared" si="128"/>
        <v>0</v>
      </c>
      <c r="M171" s="36">
        <f t="shared" si="128"/>
        <v>0</v>
      </c>
      <c r="N171" s="107">
        <f t="shared" si="129"/>
        <v>0</v>
      </c>
      <c r="O171" s="36">
        <f t="shared" si="130"/>
        <v>0</v>
      </c>
      <c r="P171" s="36">
        <f t="shared" si="130"/>
        <v>0</v>
      </c>
      <c r="Q171" s="36">
        <f t="shared" si="130"/>
        <v>0</v>
      </c>
      <c r="R171" s="105">
        <f t="shared" si="106"/>
        <v>0</v>
      </c>
      <c r="S171" s="36">
        <f t="shared" si="110"/>
        <v>0</v>
      </c>
      <c r="T171" s="31">
        <f t="shared" si="107"/>
        <v>0</v>
      </c>
      <c r="U171" s="31">
        <f t="shared" si="108"/>
        <v>0</v>
      </c>
      <c r="V171" s="51">
        <v>0</v>
      </c>
      <c r="W171" s="51">
        <v>0</v>
      </c>
      <c r="X171" s="51">
        <v>0</v>
      </c>
      <c r="Y171" s="50">
        <f t="shared" si="135"/>
        <v>0</v>
      </c>
      <c r="Z171" s="36">
        <f t="shared" si="109"/>
        <v>0</v>
      </c>
      <c r="AA171" s="36">
        <f t="shared" si="111"/>
        <v>0</v>
      </c>
      <c r="AB171" s="42">
        <v>0</v>
      </c>
      <c r="AC171" s="36">
        <f t="shared" si="112"/>
        <v>0</v>
      </c>
      <c r="AD171" s="36">
        <f t="shared" si="131"/>
        <v>0</v>
      </c>
      <c r="AE171" s="36">
        <f t="shared" si="131"/>
        <v>0</v>
      </c>
      <c r="AF171" s="36">
        <f t="shared" si="131"/>
        <v>0</v>
      </c>
      <c r="AH171" s="36">
        <f t="shared" si="132"/>
        <v>0</v>
      </c>
      <c r="AI171" s="36">
        <f t="shared" si="132"/>
        <v>0</v>
      </c>
      <c r="AJ171" s="36">
        <f t="shared" si="132"/>
        <v>0</v>
      </c>
      <c r="AK171" s="36">
        <f t="shared" si="132"/>
        <v>0</v>
      </c>
      <c r="AL171" s="36">
        <f t="shared" si="132"/>
        <v>0</v>
      </c>
      <c r="AM171" s="36">
        <f t="shared" si="132"/>
        <v>0</v>
      </c>
      <c r="AN171" s="36">
        <f t="shared" si="132"/>
        <v>0</v>
      </c>
      <c r="AO171" s="36">
        <f t="shared" si="132"/>
        <v>0</v>
      </c>
      <c r="AP171" s="36">
        <f t="shared" si="132"/>
        <v>0</v>
      </c>
      <c r="AQ171" s="36">
        <f t="shared" si="132"/>
        <v>0</v>
      </c>
      <c r="AR171" s="36">
        <f t="shared" si="133"/>
        <v>0</v>
      </c>
      <c r="AS171" s="36">
        <f t="shared" si="133"/>
        <v>0</v>
      </c>
      <c r="AT171" s="36">
        <f t="shared" si="133"/>
        <v>0</v>
      </c>
      <c r="AU171" s="36">
        <f t="shared" si="133"/>
        <v>0</v>
      </c>
      <c r="AV171" s="36">
        <f t="shared" si="133"/>
        <v>0</v>
      </c>
      <c r="AW171" s="36">
        <f t="shared" si="133"/>
        <v>0</v>
      </c>
      <c r="AX171" s="36">
        <f t="shared" si="133"/>
        <v>0</v>
      </c>
      <c r="AY171" s="36">
        <f t="shared" si="133"/>
        <v>0</v>
      </c>
      <c r="BA171" s="36">
        <f t="shared" si="134"/>
        <v>0</v>
      </c>
      <c r="BB171" s="36">
        <f t="shared" si="134"/>
        <v>0</v>
      </c>
      <c r="BC171" s="36">
        <f t="shared" si="134"/>
        <v>0</v>
      </c>
      <c r="BD171" s="36">
        <f t="shared" si="134"/>
        <v>0</v>
      </c>
      <c r="BE171" s="36">
        <f t="shared" si="134"/>
        <v>0</v>
      </c>
      <c r="BF171" s="36">
        <f t="shared" si="134"/>
        <v>0</v>
      </c>
      <c r="BH171" s="63">
        <f t="shared" si="136"/>
        <v>0</v>
      </c>
      <c r="BI171" s="14"/>
    </row>
    <row r="172" ht="15" spans="1:61">
      <c r="A172" s="43" t="s">
        <v>12809</v>
      </c>
      <c r="B172" s="34">
        <f t="shared" si="101"/>
        <v>0</v>
      </c>
      <c r="C172" s="41" t="s">
        <v>12810</v>
      </c>
      <c r="D172" s="105">
        <f t="shared" si="102"/>
        <v>0</v>
      </c>
      <c r="E172" s="36">
        <f t="shared" si="103"/>
        <v>0</v>
      </c>
      <c r="F172" s="9">
        <f t="shared" si="104"/>
        <v>0</v>
      </c>
      <c r="G172" s="115">
        <f t="shared" si="105"/>
        <v>0</v>
      </c>
      <c r="H172" s="107">
        <f t="shared" si="125"/>
        <v>0</v>
      </c>
      <c r="I172" s="107">
        <f t="shared" si="126"/>
        <v>0</v>
      </c>
      <c r="J172" s="107">
        <f t="shared" si="127"/>
        <v>0</v>
      </c>
      <c r="K172" s="42">
        <v>0</v>
      </c>
      <c r="L172" s="36">
        <f t="shared" si="128"/>
        <v>0</v>
      </c>
      <c r="M172" s="36">
        <f t="shared" si="128"/>
        <v>0</v>
      </c>
      <c r="N172" s="107">
        <f t="shared" si="129"/>
        <v>0</v>
      </c>
      <c r="O172" s="36">
        <f t="shared" si="130"/>
        <v>0</v>
      </c>
      <c r="P172" s="36">
        <f t="shared" si="130"/>
        <v>0</v>
      </c>
      <c r="Q172" s="36">
        <f t="shared" si="130"/>
        <v>0</v>
      </c>
      <c r="R172" s="105">
        <f t="shared" si="106"/>
        <v>0</v>
      </c>
      <c r="S172" s="36">
        <f t="shared" si="110"/>
        <v>0</v>
      </c>
      <c r="T172" s="31">
        <f t="shared" si="107"/>
        <v>0</v>
      </c>
      <c r="U172" s="31">
        <f t="shared" si="108"/>
        <v>0</v>
      </c>
      <c r="V172" s="51">
        <v>0</v>
      </c>
      <c r="W172" s="51">
        <v>0</v>
      </c>
      <c r="X172" s="51">
        <v>0</v>
      </c>
      <c r="Y172" s="50">
        <f t="shared" si="135"/>
        <v>0</v>
      </c>
      <c r="Z172" s="36">
        <f t="shared" si="109"/>
        <v>0</v>
      </c>
      <c r="AA172" s="36">
        <f t="shared" si="111"/>
        <v>0</v>
      </c>
      <c r="AB172" s="42">
        <v>0</v>
      </c>
      <c r="AC172" s="36">
        <f t="shared" si="112"/>
        <v>0</v>
      </c>
      <c r="AD172" s="36">
        <f t="shared" si="131"/>
        <v>0</v>
      </c>
      <c r="AE172" s="36">
        <f t="shared" si="131"/>
        <v>0</v>
      </c>
      <c r="AF172" s="36">
        <f t="shared" si="131"/>
        <v>0</v>
      </c>
      <c r="AH172" s="36">
        <f t="shared" si="132"/>
        <v>0</v>
      </c>
      <c r="AI172" s="36">
        <f t="shared" si="132"/>
        <v>0</v>
      </c>
      <c r="AJ172" s="36">
        <f t="shared" si="132"/>
        <v>0</v>
      </c>
      <c r="AK172" s="36">
        <f t="shared" si="132"/>
        <v>0</v>
      </c>
      <c r="AL172" s="36">
        <f t="shared" si="132"/>
        <v>0</v>
      </c>
      <c r="AM172" s="36">
        <f t="shared" si="132"/>
        <v>0</v>
      </c>
      <c r="AN172" s="36">
        <f t="shared" si="132"/>
        <v>0</v>
      </c>
      <c r="AO172" s="36">
        <f t="shared" si="132"/>
        <v>0</v>
      </c>
      <c r="AP172" s="36">
        <f t="shared" si="132"/>
        <v>0</v>
      </c>
      <c r="AQ172" s="36">
        <f t="shared" si="132"/>
        <v>0</v>
      </c>
      <c r="AR172" s="36">
        <f t="shared" si="133"/>
        <v>0</v>
      </c>
      <c r="AS172" s="36">
        <f t="shared" si="133"/>
        <v>0</v>
      </c>
      <c r="AT172" s="36">
        <f t="shared" si="133"/>
        <v>0</v>
      </c>
      <c r="AU172" s="36">
        <f t="shared" si="133"/>
        <v>0</v>
      </c>
      <c r="AV172" s="36">
        <f t="shared" si="133"/>
        <v>0</v>
      </c>
      <c r="AW172" s="36">
        <f t="shared" si="133"/>
        <v>0</v>
      </c>
      <c r="AX172" s="36">
        <f t="shared" si="133"/>
        <v>0</v>
      </c>
      <c r="AY172" s="36">
        <f t="shared" si="133"/>
        <v>0</v>
      </c>
      <c r="BA172" s="36">
        <f t="shared" si="134"/>
        <v>0</v>
      </c>
      <c r="BB172" s="36">
        <f t="shared" si="134"/>
        <v>0</v>
      </c>
      <c r="BC172" s="36">
        <f t="shared" si="134"/>
        <v>0</v>
      </c>
      <c r="BD172" s="36">
        <f t="shared" si="134"/>
        <v>0</v>
      </c>
      <c r="BE172" s="36">
        <f t="shared" si="134"/>
        <v>0</v>
      </c>
      <c r="BF172" s="36">
        <f t="shared" si="134"/>
        <v>0</v>
      </c>
      <c r="BH172" s="63">
        <f t="shared" si="136"/>
        <v>0</v>
      </c>
      <c r="BI172" s="59"/>
    </row>
    <row r="173" ht="15" spans="1:61">
      <c r="A173" s="43" t="s">
        <v>12811</v>
      </c>
      <c r="B173" s="34">
        <f t="shared" si="101"/>
        <v>0</v>
      </c>
      <c r="C173" s="41" t="s">
        <v>12812</v>
      </c>
      <c r="D173" s="105">
        <f t="shared" si="102"/>
        <v>0</v>
      </c>
      <c r="E173" s="36">
        <f t="shared" si="103"/>
        <v>0</v>
      </c>
      <c r="F173" s="9">
        <f t="shared" si="104"/>
        <v>0</v>
      </c>
      <c r="G173" s="115">
        <f t="shared" si="105"/>
        <v>0</v>
      </c>
      <c r="H173" s="107">
        <f t="shared" si="125"/>
        <v>0</v>
      </c>
      <c r="I173" s="107">
        <f t="shared" si="126"/>
        <v>0</v>
      </c>
      <c r="J173" s="107">
        <f t="shared" si="127"/>
        <v>0</v>
      </c>
      <c r="K173" s="42">
        <v>0</v>
      </c>
      <c r="L173" s="36">
        <f t="shared" si="128"/>
        <v>0</v>
      </c>
      <c r="M173" s="36">
        <f t="shared" si="128"/>
        <v>0</v>
      </c>
      <c r="N173" s="107">
        <f t="shared" si="129"/>
        <v>0</v>
      </c>
      <c r="O173" s="36">
        <f t="shared" si="130"/>
        <v>0</v>
      </c>
      <c r="P173" s="36">
        <f t="shared" si="130"/>
        <v>0</v>
      </c>
      <c r="Q173" s="36">
        <f t="shared" si="130"/>
        <v>0</v>
      </c>
      <c r="R173" s="105">
        <f t="shared" si="106"/>
        <v>0</v>
      </c>
      <c r="S173" s="36">
        <f t="shared" si="110"/>
        <v>0</v>
      </c>
      <c r="T173" s="31">
        <f t="shared" si="107"/>
        <v>0</v>
      </c>
      <c r="U173" s="31">
        <f t="shared" si="108"/>
        <v>0</v>
      </c>
      <c r="V173" s="51">
        <v>0</v>
      </c>
      <c r="W173" s="51">
        <v>0</v>
      </c>
      <c r="X173" s="51">
        <v>0</v>
      </c>
      <c r="Y173" s="50">
        <f t="shared" si="135"/>
        <v>0</v>
      </c>
      <c r="Z173" s="36">
        <f t="shared" si="109"/>
        <v>0</v>
      </c>
      <c r="AA173" s="36">
        <f t="shared" si="111"/>
        <v>0</v>
      </c>
      <c r="AB173" s="42">
        <v>0</v>
      </c>
      <c r="AC173" s="36">
        <f t="shared" si="112"/>
        <v>0</v>
      </c>
      <c r="AD173" s="36">
        <f t="shared" si="131"/>
        <v>0</v>
      </c>
      <c r="AE173" s="36">
        <f t="shared" si="131"/>
        <v>0</v>
      </c>
      <c r="AF173" s="36">
        <f t="shared" si="131"/>
        <v>0</v>
      </c>
      <c r="AH173" s="36">
        <f t="shared" si="132"/>
        <v>0</v>
      </c>
      <c r="AI173" s="36">
        <f t="shared" si="132"/>
        <v>0</v>
      </c>
      <c r="AJ173" s="36">
        <f t="shared" si="132"/>
        <v>0</v>
      </c>
      <c r="AK173" s="36">
        <f t="shared" si="132"/>
        <v>0</v>
      </c>
      <c r="AL173" s="36">
        <f t="shared" si="132"/>
        <v>0</v>
      </c>
      <c r="AM173" s="36">
        <f t="shared" si="132"/>
        <v>0</v>
      </c>
      <c r="AN173" s="36">
        <f t="shared" si="132"/>
        <v>0</v>
      </c>
      <c r="AO173" s="36">
        <f t="shared" si="132"/>
        <v>0</v>
      </c>
      <c r="AP173" s="36">
        <f t="shared" si="132"/>
        <v>0</v>
      </c>
      <c r="AQ173" s="36">
        <f t="shared" si="132"/>
        <v>0</v>
      </c>
      <c r="AR173" s="36">
        <f t="shared" si="133"/>
        <v>0</v>
      </c>
      <c r="AS173" s="36">
        <f t="shared" si="133"/>
        <v>0</v>
      </c>
      <c r="AT173" s="36">
        <f t="shared" si="133"/>
        <v>0</v>
      </c>
      <c r="AU173" s="36">
        <f t="shared" si="133"/>
        <v>0</v>
      </c>
      <c r="AV173" s="36">
        <f t="shared" si="133"/>
        <v>0</v>
      </c>
      <c r="AW173" s="36">
        <f t="shared" si="133"/>
        <v>0</v>
      </c>
      <c r="AX173" s="36">
        <f t="shared" si="133"/>
        <v>0</v>
      </c>
      <c r="AY173" s="36">
        <f t="shared" si="133"/>
        <v>0</v>
      </c>
      <c r="BA173" s="36">
        <f t="shared" si="134"/>
        <v>0</v>
      </c>
      <c r="BB173" s="36">
        <f t="shared" si="134"/>
        <v>0</v>
      </c>
      <c r="BC173" s="36">
        <f t="shared" si="134"/>
        <v>0</v>
      </c>
      <c r="BD173" s="36">
        <f t="shared" si="134"/>
        <v>0</v>
      </c>
      <c r="BE173" s="36">
        <f t="shared" si="134"/>
        <v>0</v>
      </c>
      <c r="BF173" s="36">
        <f t="shared" si="134"/>
        <v>0</v>
      </c>
      <c r="BH173" s="63">
        <f t="shared" si="136"/>
        <v>0</v>
      </c>
      <c r="BI173" s="59"/>
    </row>
    <row r="174" ht="15" spans="1:61">
      <c r="A174" s="43" t="s">
        <v>12813</v>
      </c>
      <c r="B174" s="34">
        <f t="shared" si="101"/>
        <v>0</v>
      </c>
      <c r="C174" s="41" t="s">
        <v>12814</v>
      </c>
      <c r="D174" s="105">
        <f t="shared" si="102"/>
        <v>0</v>
      </c>
      <c r="E174" s="36">
        <f t="shared" si="103"/>
        <v>0</v>
      </c>
      <c r="F174" s="9">
        <f t="shared" si="104"/>
        <v>0</v>
      </c>
      <c r="G174" s="115">
        <f t="shared" si="105"/>
        <v>0</v>
      </c>
      <c r="H174" s="107">
        <f t="shared" si="125"/>
        <v>0</v>
      </c>
      <c r="I174" s="107">
        <f t="shared" si="126"/>
        <v>0</v>
      </c>
      <c r="J174" s="107">
        <f t="shared" si="127"/>
        <v>0</v>
      </c>
      <c r="K174" s="42">
        <v>0</v>
      </c>
      <c r="L174" s="36">
        <f t="shared" si="128"/>
        <v>0</v>
      </c>
      <c r="M174" s="36">
        <f t="shared" si="128"/>
        <v>0</v>
      </c>
      <c r="N174" s="107">
        <f t="shared" si="129"/>
        <v>0</v>
      </c>
      <c r="O174" s="36">
        <f t="shared" si="130"/>
        <v>0</v>
      </c>
      <c r="P174" s="36">
        <f t="shared" si="130"/>
        <v>0</v>
      </c>
      <c r="Q174" s="36">
        <f t="shared" si="130"/>
        <v>0</v>
      </c>
      <c r="R174" s="105">
        <f t="shared" si="106"/>
        <v>0</v>
      </c>
      <c r="S174" s="36">
        <f t="shared" si="110"/>
        <v>0</v>
      </c>
      <c r="T174" s="31">
        <f t="shared" si="107"/>
        <v>0</v>
      </c>
      <c r="U174" s="31">
        <f t="shared" si="108"/>
        <v>0</v>
      </c>
      <c r="V174" s="51">
        <v>0</v>
      </c>
      <c r="W174" s="51">
        <v>0</v>
      </c>
      <c r="X174" s="51">
        <v>0</v>
      </c>
      <c r="Y174" s="50">
        <f t="shared" si="135"/>
        <v>0</v>
      </c>
      <c r="Z174" s="36">
        <f t="shared" si="109"/>
        <v>0</v>
      </c>
      <c r="AA174" s="36">
        <f t="shared" si="111"/>
        <v>0</v>
      </c>
      <c r="AB174" s="42">
        <v>0</v>
      </c>
      <c r="AC174" s="36">
        <f t="shared" si="112"/>
        <v>0</v>
      </c>
      <c r="AD174" s="36">
        <f t="shared" si="131"/>
        <v>0</v>
      </c>
      <c r="AE174" s="36">
        <f t="shared" si="131"/>
        <v>0</v>
      </c>
      <c r="AF174" s="36">
        <f t="shared" si="131"/>
        <v>0</v>
      </c>
      <c r="AH174" s="36">
        <f t="shared" si="132"/>
        <v>0</v>
      </c>
      <c r="AI174" s="36">
        <f t="shared" si="132"/>
        <v>0</v>
      </c>
      <c r="AJ174" s="36">
        <f t="shared" si="132"/>
        <v>0</v>
      </c>
      <c r="AK174" s="36">
        <f t="shared" si="132"/>
        <v>0</v>
      </c>
      <c r="AL174" s="36">
        <f t="shared" si="132"/>
        <v>0</v>
      </c>
      <c r="AM174" s="36">
        <f t="shared" si="132"/>
        <v>0</v>
      </c>
      <c r="AN174" s="36">
        <f t="shared" si="132"/>
        <v>0</v>
      </c>
      <c r="AO174" s="36">
        <f t="shared" si="132"/>
        <v>0</v>
      </c>
      <c r="AP174" s="36">
        <f t="shared" si="132"/>
        <v>0</v>
      </c>
      <c r="AQ174" s="36">
        <f t="shared" si="132"/>
        <v>0</v>
      </c>
      <c r="AR174" s="36">
        <f t="shared" si="133"/>
        <v>0</v>
      </c>
      <c r="AS174" s="36">
        <f t="shared" si="133"/>
        <v>0</v>
      </c>
      <c r="AT174" s="36">
        <f t="shared" si="133"/>
        <v>0</v>
      </c>
      <c r="AU174" s="36">
        <f t="shared" si="133"/>
        <v>0</v>
      </c>
      <c r="AV174" s="36">
        <f t="shared" si="133"/>
        <v>0</v>
      </c>
      <c r="AW174" s="36">
        <f t="shared" si="133"/>
        <v>0</v>
      </c>
      <c r="AX174" s="36">
        <f t="shared" si="133"/>
        <v>0</v>
      </c>
      <c r="AY174" s="36">
        <f t="shared" si="133"/>
        <v>0</v>
      </c>
      <c r="BA174" s="36">
        <f t="shared" si="134"/>
        <v>0</v>
      </c>
      <c r="BB174" s="36">
        <f t="shared" si="134"/>
        <v>0</v>
      </c>
      <c r="BC174" s="36">
        <f t="shared" si="134"/>
        <v>0</v>
      </c>
      <c r="BD174" s="36">
        <f t="shared" si="134"/>
        <v>0</v>
      </c>
      <c r="BE174" s="36">
        <f t="shared" si="134"/>
        <v>0</v>
      </c>
      <c r="BF174" s="36">
        <f t="shared" si="134"/>
        <v>0</v>
      </c>
      <c r="BH174" s="63">
        <f t="shared" si="136"/>
        <v>0</v>
      </c>
      <c r="BI174" s="14"/>
    </row>
    <row r="175" ht="15" spans="1:61">
      <c r="A175" s="43" t="s">
        <v>12815</v>
      </c>
      <c r="B175" s="34">
        <f t="shared" si="101"/>
        <v>0</v>
      </c>
      <c r="C175" s="41" t="s">
        <v>12816</v>
      </c>
      <c r="D175" s="105">
        <f t="shared" si="102"/>
        <v>0</v>
      </c>
      <c r="E175" s="36">
        <f t="shared" si="103"/>
        <v>0</v>
      </c>
      <c r="F175" s="9">
        <f t="shared" si="104"/>
        <v>0</v>
      </c>
      <c r="G175" s="115">
        <f t="shared" si="105"/>
        <v>0</v>
      </c>
      <c r="H175" s="107">
        <f t="shared" si="125"/>
        <v>0</v>
      </c>
      <c r="I175" s="107">
        <f t="shared" si="126"/>
        <v>0</v>
      </c>
      <c r="J175" s="107">
        <f t="shared" si="127"/>
        <v>0</v>
      </c>
      <c r="K175" s="42">
        <v>0</v>
      </c>
      <c r="L175" s="36">
        <f t="shared" si="128"/>
        <v>0</v>
      </c>
      <c r="M175" s="36">
        <f t="shared" si="128"/>
        <v>0</v>
      </c>
      <c r="N175" s="107">
        <f t="shared" si="129"/>
        <v>0</v>
      </c>
      <c r="O175" s="36">
        <f t="shared" si="130"/>
        <v>0</v>
      </c>
      <c r="P175" s="36">
        <f t="shared" si="130"/>
        <v>0</v>
      </c>
      <c r="Q175" s="36">
        <f t="shared" si="130"/>
        <v>0</v>
      </c>
      <c r="R175" s="105">
        <f t="shared" si="106"/>
        <v>0</v>
      </c>
      <c r="S175" s="36">
        <f t="shared" si="110"/>
        <v>0</v>
      </c>
      <c r="T175" s="31">
        <f t="shared" si="107"/>
        <v>0</v>
      </c>
      <c r="U175" s="31">
        <f t="shared" si="108"/>
        <v>0</v>
      </c>
      <c r="V175" s="51">
        <v>0</v>
      </c>
      <c r="W175" s="51">
        <v>0</v>
      </c>
      <c r="X175" s="51">
        <v>0</v>
      </c>
      <c r="Y175" s="50">
        <f t="shared" si="135"/>
        <v>0</v>
      </c>
      <c r="Z175" s="36">
        <f t="shared" si="109"/>
        <v>0</v>
      </c>
      <c r="AA175" s="36">
        <f t="shared" si="111"/>
        <v>0</v>
      </c>
      <c r="AB175" s="42">
        <v>0</v>
      </c>
      <c r="AC175" s="36">
        <f t="shared" si="112"/>
        <v>0</v>
      </c>
      <c r="AD175" s="36">
        <f t="shared" si="131"/>
        <v>0</v>
      </c>
      <c r="AE175" s="36">
        <f t="shared" si="131"/>
        <v>0</v>
      </c>
      <c r="AF175" s="36">
        <f t="shared" si="131"/>
        <v>0</v>
      </c>
      <c r="AH175" s="36">
        <f t="shared" si="132"/>
        <v>0</v>
      </c>
      <c r="AI175" s="36">
        <f t="shared" si="132"/>
        <v>0</v>
      </c>
      <c r="AJ175" s="36">
        <f t="shared" si="132"/>
        <v>0</v>
      </c>
      <c r="AK175" s="36">
        <f t="shared" si="132"/>
        <v>0</v>
      </c>
      <c r="AL175" s="36">
        <f t="shared" si="132"/>
        <v>0</v>
      </c>
      <c r="AM175" s="36">
        <f t="shared" si="132"/>
        <v>0</v>
      </c>
      <c r="AN175" s="36">
        <f t="shared" si="132"/>
        <v>0</v>
      </c>
      <c r="AO175" s="36">
        <f t="shared" si="132"/>
        <v>0</v>
      </c>
      <c r="AP175" s="36">
        <f t="shared" si="132"/>
        <v>0</v>
      </c>
      <c r="AQ175" s="36">
        <f t="shared" si="132"/>
        <v>0</v>
      </c>
      <c r="AR175" s="36">
        <f t="shared" si="133"/>
        <v>0</v>
      </c>
      <c r="AS175" s="36">
        <f t="shared" si="133"/>
        <v>0</v>
      </c>
      <c r="AT175" s="36">
        <f t="shared" si="133"/>
        <v>0</v>
      </c>
      <c r="AU175" s="36">
        <f t="shared" si="133"/>
        <v>0</v>
      </c>
      <c r="AV175" s="36">
        <f t="shared" si="133"/>
        <v>0</v>
      </c>
      <c r="AW175" s="36">
        <f t="shared" si="133"/>
        <v>0</v>
      </c>
      <c r="AX175" s="36">
        <f t="shared" si="133"/>
        <v>0</v>
      </c>
      <c r="AY175" s="36">
        <f t="shared" si="133"/>
        <v>0</v>
      </c>
      <c r="BA175" s="36">
        <f t="shared" si="134"/>
        <v>0</v>
      </c>
      <c r="BB175" s="36">
        <f t="shared" si="134"/>
        <v>0</v>
      </c>
      <c r="BC175" s="36">
        <f t="shared" si="134"/>
        <v>0</v>
      </c>
      <c r="BD175" s="36">
        <f t="shared" si="134"/>
        <v>0</v>
      </c>
      <c r="BE175" s="36">
        <f t="shared" si="134"/>
        <v>0</v>
      </c>
      <c r="BF175" s="36">
        <f t="shared" si="134"/>
        <v>0</v>
      </c>
      <c r="BH175" s="63">
        <f t="shared" si="136"/>
        <v>0</v>
      </c>
      <c r="BI175" s="14"/>
    </row>
    <row r="176" ht="15" spans="1:61">
      <c r="A176" s="43" t="s">
        <v>12817</v>
      </c>
      <c r="B176" s="34">
        <f t="shared" si="101"/>
        <v>0</v>
      </c>
      <c r="C176" s="41" t="s">
        <v>12818</v>
      </c>
      <c r="D176" s="105">
        <f t="shared" si="102"/>
        <v>0</v>
      </c>
      <c r="E176" s="36">
        <f t="shared" si="103"/>
        <v>0</v>
      </c>
      <c r="F176" s="9">
        <f t="shared" si="104"/>
        <v>0</v>
      </c>
      <c r="G176" s="115">
        <f t="shared" si="105"/>
        <v>0</v>
      </c>
      <c r="H176" s="107">
        <f t="shared" si="125"/>
        <v>0</v>
      </c>
      <c r="I176" s="107">
        <f t="shared" si="126"/>
        <v>0</v>
      </c>
      <c r="J176" s="107">
        <f t="shared" si="127"/>
        <v>0</v>
      </c>
      <c r="K176" s="39">
        <v>0</v>
      </c>
      <c r="L176" s="36">
        <f t="shared" si="128"/>
        <v>0</v>
      </c>
      <c r="M176" s="36">
        <f t="shared" si="128"/>
        <v>0</v>
      </c>
      <c r="N176" s="107">
        <f t="shared" si="129"/>
        <v>0</v>
      </c>
      <c r="O176" s="36">
        <f t="shared" si="130"/>
        <v>0</v>
      </c>
      <c r="P176" s="36">
        <f t="shared" si="130"/>
        <v>0</v>
      </c>
      <c r="Q176" s="36">
        <f t="shared" si="130"/>
        <v>0</v>
      </c>
      <c r="R176" s="105">
        <f t="shared" si="106"/>
        <v>0</v>
      </c>
      <c r="S176" s="36">
        <f t="shared" si="110"/>
        <v>0</v>
      </c>
      <c r="T176" s="31">
        <f t="shared" si="107"/>
        <v>0</v>
      </c>
      <c r="U176" s="31">
        <f t="shared" si="108"/>
        <v>0</v>
      </c>
      <c r="V176" s="51">
        <v>0</v>
      </c>
      <c r="W176" s="51">
        <v>0</v>
      </c>
      <c r="X176" s="51">
        <v>0</v>
      </c>
      <c r="Y176" s="50">
        <f t="shared" si="135"/>
        <v>0</v>
      </c>
      <c r="Z176" s="36">
        <f t="shared" si="109"/>
        <v>0</v>
      </c>
      <c r="AA176" s="36">
        <f t="shared" si="111"/>
        <v>0</v>
      </c>
      <c r="AB176" s="42">
        <v>0</v>
      </c>
      <c r="AC176" s="36">
        <f t="shared" si="112"/>
        <v>0</v>
      </c>
      <c r="AD176" s="36">
        <f t="shared" si="131"/>
        <v>0</v>
      </c>
      <c r="AE176" s="36">
        <f t="shared" si="131"/>
        <v>0</v>
      </c>
      <c r="AF176" s="36">
        <f t="shared" si="131"/>
        <v>0</v>
      </c>
      <c r="AH176" s="36">
        <f t="shared" si="132"/>
        <v>0</v>
      </c>
      <c r="AI176" s="36">
        <f t="shared" si="132"/>
        <v>0</v>
      </c>
      <c r="AJ176" s="36">
        <f t="shared" si="132"/>
        <v>0</v>
      </c>
      <c r="AK176" s="36">
        <f t="shared" si="132"/>
        <v>0</v>
      </c>
      <c r="AL176" s="36">
        <f t="shared" si="132"/>
        <v>0</v>
      </c>
      <c r="AM176" s="36">
        <f t="shared" si="132"/>
        <v>0</v>
      </c>
      <c r="AN176" s="36">
        <f t="shared" si="132"/>
        <v>0</v>
      </c>
      <c r="AO176" s="36">
        <f t="shared" si="132"/>
        <v>0</v>
      </c>
      <c r="AP176" s="36">
        <f t="shared" si="132"/>
        <v>0</v>
      </c>
      <c r="AQ176" s="36">
        <f t="shared" si="132"/>
        <v>0</v>
      </c>
      <c r="AR176" s="36">
        <f t="shared" si="133"/>
        <v>0</v>
      </c>
      <c r="AS176" s="36">
        <f t="shared" si="133"/>
        <v>0</v>
      </c>
      <c r="AT176" s="36">
        <f t="shared" si="133"/>
        <v>0</v>
      </c>
      <c r="AU176" s="36">
        <f t="shared" si="133"/>
        <v>0</v>
      </c>
      <c r="AV176" s="36">
        <f t="shared" si="133"/>
        <v>0</v>
      </c>
      <c r="AW176" s="36">
        <f t="shared" si="133"/>
        <v>0</v>
      </c>
      <c r="AX176" s="36">
        <f t="shared" si="133"/>
        <v>0</v>
      </c>
      <c r="AY176" s="36">
        <f t="shared" si="133"/>
        <v>0</v>
      </c>
      <c r="BA176" s="36">
        <f t="shared" si="134"/>
        <v>0</v>
      </c>
      <c r="BB176" s="36">
        <f t="shared" si="134"/>
        <v>0</v>
      </c>
      <c r="BC176" s="36">
        <f t="shared" si="134"/>
        <v>0</v>
      </c>
      <c r="BD176" s="36">
        <f t="shared" si="134"/>
        <v>0</v>
      </c>
      <c r="BE176" s="36">
        <f t="shared" si="134"/>
        <v>0</v>
      </c>
      <c r="BF176" s="36">
        <f t="shared" si="134"/>
        <v>0</v>
      </c>
      <c r="BH176" s="63">
        <f t="shared" si="136"/>
        <v>0</v>
      </c>
      <c r="BI176" s="59"/>
    </row>
    <row r="177" ht="15" spans="1:61">
      <c r="A177" s="43" t="s">
        <v>12819</v>
      </c>
      <c r="B177" s="34">
        <f t="shared" si="101"/>
        <v>0</v>
      </c>
      <c r="C177" s="41" t="s">
        <v>12820</v>
      </c>
      <c r="D177" s="105">
        <f t="shared" si="102"/>
        <v>0</v>
      </c>
      <c r="E177" s="36">
        <f t="shared" si="103"/>
        <v>0</v>
      </c>
      <c r="F177" s="9">
        <f t="shared" si="104"/>
        <v>0</v>
      </c>
      <c r="G177" s="115">
        <f t="shared" si="105"/>
        <v>0</v>
      </c>
      <c r="H177" s="107">
        <f t="shared" si="125"/>
        <v>0</v>
      </c>
      <c r="I177" s="107">
        <f t="shared" si="126"/>
        <v>0</v>
      </c>
      <c r="J177" s="107">
        <f t="shared" si="127"/>
        <v>0</v>
      </c>
      <c r="K177" s="42">
        <v>0</v>
      </c>
      <c r="L177" s="36">
        <f t="shared" si="128"/>
        <v>0</v>
      </c>
      <c r="M177" s="36">
        <f t="shared" si="128"/>
        <v>0</v>
      </c>
      <c r="N177" s="107">
        <f t="shared" si="129"/>
        <v>0</v>
      </c>
      <c r="O177" s="36">
        <f t="shared" si="130"/>
        <v>0</v>
      </c>
      <c r="P177" s="36">
        <f t="shared" si="130"/>
        <v>0</v>
      </c>
      <c r="Q177" s="36">
        <f t="shared" si="130"/>
        <v>0</v>
      </c>
      <c r="R177" s="105">
        <f t="shared" si="106"/>
        <v>0</v>
      </c>
      <c r="S177" s="36">
        <f t="shared" si="110"/>
        <v>0</v>
      </c>
      <c r="T177" s="31">
        <f t="shared" si="107"/>
        <v>0</v>
      </c>
      <c r="U177" s="31">
        <f t="shared" si="108"/>
        <v>0</v>
      </c>
      <c r="V177" s="51">
        <v>0</v>
      </c>
      <c r="W177" s="51">
        <v>0</v>
      </c>
      <c r="X177" s="51">
        <v>0</v>
      </c>
      <c r="Y177" s="50">
        <f t="shared" si="135"/>
        <v>0</v>
      </c>
      <c r="Z177" s="36">
        <f t="shared" si="109"/>
        <v>0</v>
      </c>
      <c r="AA177" s="36">
        <f t="shared" si="111"/>
        <v>0</v>
      </c>
      <c r="AB177" s="42">
        <v>0</v>
      </c>
      <c r="AC177" s="36">
        <f t="shared" si="112"/>
        <v>0</v>
      </c>
      <c r="AD177" s="36">
        <f t="shared" si="131"/>
        <v>0</v>
      </c>
      <c r="AE177" s="36">
        <f t="shared" si="131"/>
        <v>0</v>
      </c>
      <c r="AF177" s="36">
        <f t="shared" si="131"/>
        <v>0</v>
      </c>
      <c r="AH177" s="36">
        <f t="shared" si="132"/>
        <v>0</v>
      </c>
      <c r="AI177" s="36">
        <f t="shared" si="132"/>
        <v>0</v>
      </c>
      <c r="AJ177" s="36">
        <f t="shared" si="132"/>
        <v>0</v>
      </c>
      <c r="AK177" s="36">
        <f t="shared" si="132"/>
        <v>0</v>
      </c>
      <c r="AL177" s="36">
        <f t="shared" si="132"/>
        <v>0</v>
      </c>
      <c r="AM177" s="36">
        <f t="shared" si="132"/>
        <v>0</v>
      </c>
      <c r="AN177" s="36">
        <f t="shared" si="132"/>
        <v>0</v>
      </c>
      <c r="AO177" s="36">
        <f t="shared" si="132"/>
        <v>0</v>
      </c>
      <c r="AP177" s="36">
        <f t="shared" si="132"/>
        <v>0</v>
      </c>
      <c r="AQ177" s="36">
        <f t="shared" si="132"/>
        <v>0</v>
      </c>
      <c r="AR177" s="36">
        <f t="shared" si="133"/>
        <v>0</v>
      </c>
      <c r="AS177" s="36">
        <f t="shared" si="133"/>
        <v>0</v>
      </c>
      <c r="AT177" s="36">
        <f t="shared" si="133"/>
        <v>0</v>
      </c>
      <c r="AU177" s="36">
        <f t="shared" si="133"/>
        <v>0</v>
      </c>
      <c r="AV177" s="36">
        <f t="shared" si="133"/>
        <v>0</v>
      </c>
      <c r="AW177" s="36">
        <f t="shared" si="133"/>
        <v>0</v>
      </c>
      <c r="AX177" s="36">
        <f t="shared" si="133"/>
        <v>0</v>
      </c>
      <c r="AY177" s="36">
        <f t="shared" si="133"/>
        <v>0</v>
      </c>
      <c r="BA177" s="36">
        <f t="shared" si="134"/>
        <v>0</v>
      </c>
      <c r="BB177" s="36">
        <f t="shared" si="134"/>
        <v>0</v>
      </c>
      <c r="BC177" s="36">
        <f t="shared" si="134"/>
        <v>0</v>
      </c>
      <c r="BD177" s="36">
        <f t="shared" si="134"/>
        <v>0</v>
      </c>
      <c r="BE177" s="36">
        <f t="shared" si="134"/>
        <v>0</v>
      </c>
      <c r="BF177" s="36">
        <f t="shared" si="134"/>
        <v>0</v>
      </c>
      <c r="BH177" s="63">
        <f t="shared" si="136"/>
        <v>0</v>
      </c>
      <c r="BI177" s="59"/>
    </row>
    <row r="178" ht="15" spans="1:61">
      <c r="A178" s="43" t="s">
        <v>12821</v>
      </c>
      <c r="B178" s="34">
        <f t="shared" si="101"/>
        <v>0</v>
      </c>
      <c r="C178" s="41" t="s">
        <v>12822</v>
      </c>
      <c r="D178" s="105">
        <f t="shared" si="102"/>
        <v>0</v>
      </c>
      <c r="E178" s="36">
        <f t="shared" si="103"/>
        <v>0</v>
      </c>
      <c r="F178" s="9">
        <f t="shared" si="104"/>
        <v>0</v>
      </c>
      <c r="G178" s="115">
        <f t="shared" si="105"/>
        <v>0</v>
      </c>
      <c r="H178" s="107">
        <f t="shared" si="125"/>
        <v>0</v>
      </c>
      <c r="I178" s="107">
        <f t="shared" si="126"/>
        <v>0</v>
      </c>
      <c r="J178" s="107">
        <f t="shared" si="127"/>
        <v>0</v>
      </c>
      <c r="K178" s="42">
        <v>0</v>
      </c>
      <c r="L178" s="36">
        <f t="shared" si="128"/>
        <v>0</v>
      </c>
      <c r="M178" s="36">
        <f t="shared" si="128"/>
        <v>0</v>
      </c>
      <c r="N178" s="107">
        <f t="shared" si="129"/>
        <v>0</v>
      </c>
      <c r="O178" s="36">
        <f t="shared" si="130"/>
        <v>0</v>
      </c>
      <c r="P178" s="36">
        <f t="shared" si="130"/>
        <v>0</v>
      </c>
      <c r="Q178" s="36">
        <f t="shared" si="130"/>
        <v>0</v>
      </c>
      <c r="R178" s="105">
        <f t="shared" si="106"/>
        <v>0</v>
      </c>
      <c r="S178" s="36">
        <f t="shared" si="110"/>
        <v>0</v>
      </c>
      <c r="T178" s="31">
        <f t="shared" si="107"/>
        <v>0</v>
      </c>
      <c r="U178" s="31">
        <f t="shared" si="108"/>
        <v>0</v>
      </c>
      <c r="V178" s="51">
        <v>0</v>
      </c>
      <c r="W178" s="51">
        <v>0</v>
      </c>
      <c r="X178" s="51">
        <v>0</v>
      </c>
      <c r="Y178" s="50">
        <f t="shared" si="135"/>
        <v>0</v>
      </c>
      <c r="Z178" s="36">
        <f t="shared" si="109"/>
        <v>0</v>
      </c>
      <c r="AA178" s="36">
        <f t="shared" si="111"/>
        <v>0</v>
      </c>
      <c r="AB178" s="42">
        <v>0</v>
      </c>
      <c r="AC178" s="36">
        <f t="shared" si="112"/>
        <v>0</v>
      </c>
      <c r="AD178" s="36">
        <f t="shared" si="131"/>
        <v>0</v>
      </c>
      <c r="AE178" s="36">
        <f t="shared" si="131"/>
        <v>0</v>
      </c>
      <c r="AF178" s="36">
        <f t="shared" si="131"/>
        <v>0</v>
      </c>
      <c r="AH178" s="36">
        <f t="shared" ref="AH178:AQ187" si="137">SUMPRODUCT(AH$374:AH$599*(LEFT($A$374:$A$599,LEN($A178))=$A178))</f>
        <v>0</v>
      </c>
      <c r="AI178" s="36">
        <f t="shared" si="137"/>
        <v>0</v>
      </c>
      <c r="AJ178" s="36">
        <f t="shared" si="137"/>
        <v>0</v>
      </c>
      <c r="AK178" s="36">
        <f t="shared" si="137"/>
        <v>0</v>
      </c>
      <c r="AL178" s="36">
        <f t="shared" si="137"/>
        <v>0</v>
      </c>
      <c r="AM178" s="36">
        <f t="shared" si="137"/>
        <v>0</v>
      </c>
      <c r="AN178" s="36">
        <f t="shared" si="137"/>
        <v>0</v>
      </c>
      <c r="AO178" s="36">
        <f t="shared" si="137"/>
        <v>0</v>
      </c>
      <c r="AP178" s="36">
        <f t="shared" si="137"/>
        <v>0</v>
      </c>
      <c r="AQ178" s="36">
        <f t="shared" si="137"/>
        <v>0</v>
      </c>
      <c r="AR178" s="36">
        <f t="shared" ref="AR178:AY187" si="138">SUMPRODUCT(AR$374:AR$599*(LEFT($A$374:$A$599,LEN($A178))=$A178))</f>
        <v>0</v>
      </c>
      <c r="AS178" s="36">
        <f t="shared" si="138"/>
        <v>0</v>
      </c>
      <c r="AT178" s="36">
        <f t="shared" si="138"/>
        <v>0</v>
      </c>
      <c r="AU178" s="36">
        <f t="shared" si="138"/>
        <v>0</v>
      </c>
      <c r="AV178" s="36">
        <f t="shared" si="138"/>
        <v>0</v>
      </c>
      <c r="AW178" s="36">
        <f t="shared" si="138"/>
        <v>0</v>
      </c>
      <c r="AX178" s="36">
        <f t="shared" si="138"/>
        <v>0</v>
      </c>
      <c r="AY178" s="36">
        <f t="shared" si="138"/>
        <v>0</v>
      </c>
      <c r="BA178" s="36">
        <f t="shared" ref="BA178:BF187" si="139">SUMPRODUCT(BA$374:BA$599*(LEFT($A$374:$A$599,LEN($A178))=$A178))</f>
        <v>0</v>
      </c>
      <c r="BB178" s="36">
        <f t="shared" si="139"/>
        <v>0</v>
      </c>
      <c r="BC178" s="36">
        <f t="shared" si="139"/>
        <v>0</v>
      </c>
      <c r="BD178" s="36">
        <f t="shared" si="139"/>
        <v>0</v>
      </c>
      <c r="BE178" s="36">
        <f t="shared" si="139"/>
        <v>0</v>
      </c>
      <c r="BF178" s="36">
        <f t="shared" si="139"/>
        <v>0</v>
      </c>
      <c r="BH178" s="63">
        <f t="shared" si="136"/>
        <v>0</v>
      </c>
      <c r="BI178" s="14"/>
    </row>
    <row r="179" ht="15" spans="1:61">
      <c r="A179" s="43" t="s">
        <v>12823</v>
      </c>
      <c r="B179" s="34">
        <f t="shared" si="101"/>
        <v>0</v>
      </c>
      <c r="C179" s="41" t="s">
        <v>12824</v>
      </c>
      <c r="D179" s="105">
        <f t="shared" si="102"/>
        <v>0</v>
      </c>
      <c r="E179" s="36">
        <f t="shared" si="103"/>
        <v>0</v>
      </c>
      <c r="F179" s="9">
        <f t="shared" si="104"/>
        <v>0</v>
      </c>
      <c r="G179" s="115">
        <f t="shared" si="105"/>
        <v>0</v>
      </c>
      <c r="H179" s="107">
        <f t="shared" si="125"/>
        <v>0</v>
      </c>
      <c r="I179" s="107">
        <f t="shared" si="126"/>
        <v>0</v>
      </c>
      <c r="J179" s="107">
        <f t="shared" si="127"/>
        <v>0</v>
      </c>
      <c r="K179" s="42">
        <v>0</v>
      </c>
      <c r="L179" s="36">
        <f t="shared" si="128"/>
        <v>0</v>
      </c>
      <c r="M179" s="36">
        <f t="shared" si="128"/>
        <v>0</v>
      </c>
      <c r="N179" s="107">
        <f t="shared" si="129"/>
        <v>0</v>
      </c>
      <c r="O179" s="36">
        <f t="shared" si="130"/>
        <v>0</v>
      </c>
      <c r="P179" s="36">
        <f t="shared" si="130"/>
        <v>0</v>
      </c>
      <c r="Q179" s="36">
        <f t="shared" si="130"/>
        <v>0</v>
      </c>
      <c r="R179" s="105">
        <f t="shared" si="106"/>
        <v>0</v>
      </c>
      <c r="S179" s="36">
        <f t="shared" si="110"/>
        <v>0</v>
      </c>
      <c r="T179" s="31">
        <f t="shared" si="107"/>
        <v>0</v>
      </c>
      <c r="U179" s="31">
        <f t="shared" si="108"/>
        <v>0</v>
      </c>
      <c r="V179" s="51">
        <v>0</v>
      </c>
      <c r="W179" s="51">
        <v>0</v>
      </c>
      <c r="X179" s="51">
        <v>0</v>
      </c>
      <c r="Y179" s="50">
        <f t="shared" si="135"/>
        <v>0</v>
      </c>
      <c r="Z179" s="36">
        <f t="shared" si="109"/>
        <v>0</v>
      </c>
      <c r="AA179" s="36">
        <f t="shared" si="111"/>
        <v>0</v>
      </c>
      <c r="AB179" s="42">
        <v>0</v>
      </c>
      <c r="AC179" s="36">
        <f t="shared" si="112"/>
        <v>0</v>
      </c>
      <c r="AD179" s="36">
        <f t="shared" si="131"/>
        <v>0</v>
      </c>
      <c r="AE179" s="36">
        <f t="shared" si="131"/>
        <v>0</v>
      </c>
      <c r="AF179" s="36">
        <f t="shared" si="131"/>
        <v>0</v>
      </c>
      <c r="AH179" s="36">
        <f t="shared" si="137"/>
        <v>0</v>
      </c>
      <c r="AI179" s="36">
        <f t="shared" si="137"/>
        <v>0</v>
      </c>
      <c r="AJ179" s="36">
        <f t="shared" si="137"/>
        <v>0</v>
      </c>
      <c r="AK179" s="36">
        <f t="shared" si="137"/>
        <v>0</v>
      </c>
      <c r="AL179" s="36">
        <f t="shared" si="137"/>
        <v>0</v>
      </c>
      <c r="AM179" s="36">
        <f t="shared" si="137"/>
        <v>0</v>
      </c>
      <c r="AN179" s="36">
        <f t="shared" si="137"/>
        <v>0</v>
      </c>
      <c r="AO179" s="36">
        <f t="shared" si="137"/>
        <v>0</v>
      </c>
      <c r="AP179" s="36">
        <f t="shared" si="137"/>
        <v>0</v>
      </c>
      <c r="AQ179" s="36">
        <f t="shared" si="137"/>
        <v>0</v>
      </c>
      <c r="AR179" s="36">
        <f t="shared" si="138"/>
        <v>0</v>
      </c>
      <c r="AS179" s="36">
        <f t="shared" si="138"/>
        <v>0</v>
      </c>
      <c r="AT179" s="36">
        <f t="shared" si="138"/>
        <v>0</v>
      </c>
      <c r="AU179" s="36">
        <f t="shared" si="138"/>
        <v>0</v>
      </c>
      <c r="AV179" s="36">
        <f t="shared" si="138"/>
        <v>0</v>
      </c>
      <c r="AW179" s="36">
        <f t="shared" si="138"/>
        <v>0</v>
      </c>
      <c r="AX179" s="36">
        <f t="shared" si="138"/>
        <v>0</v>
      </c>
      <c r="AY179" s="36">
        <f t="shared" si="138"/>
        <v>0</v>
      </c>
      <c r="BA179" s="36">
        <f t="shared" si="139"/>
        <v>0</v>
      </c>
      <c r="BB179" s="36">
        <f t="shared" si="139"/>
        <v>0</v>
      </c>
      <c r="BC179" s="36">
        <f t="shared" si="139"/>
        <v>0</v>
      </c>
      <c r="BD179" s="36">
        <f t="shared" si="139"/>
        <v>0</v>
      </c>
      <c r="BE179" s="36">
        <f t="shared" si="139"/>
        <v>0</v>
      </c>
      <c r="BF179" s="36">
        <f t="shared" si="139"/>
        <v>0</v>
      </c>
      <c r="BH179" s="63">
        <f t="shared" si="136"/>
        <v>0</v>
      </c>
      <c r="BI179" s="14"/>
    </row>
    <row r="180" ht="15" spans="1:61">
      <c r="A180" s="43" t="s">
        <v>12825</v>
      </c>
      <c r="B180" s="34">
        <f t="shared" si="101"/>
        <v>0</v>
      </c>
      <c r="C180" s="41" t="s">
        <v>12826</v>
      </c>
      <c r="D180" s="105">
        <f t="shared" si="102"/>
        <v>0</v>
      </c>
      <c r="E180" s="36">
        <f t="shared" si="103"/>
        <v>0</v>
      </c>
      <c r="F180" s="9">
        <f t="shared" si="104"/>
        <v>0</v>
      </c>
      <c r="G180" s="115">
        <f t="shared" si="105"/>
        <v>0</v>
      </c>
      <c r="H180" s="107">
        <f t="shared" si="125"/>
        <v>0</v>
      </c>
      <c r="I180" s="107">
        <f t="shared" si="126"/>
        <v>0</v>
      </c>
      <c r="J180" s="107">
        <f t="shared" si="127"/>
        <v>0</v>
      </c>
      <c r="K180" s="42">
        <v>0</v>
      </c>
      <c r="L180" s="36">
        <f t="shared" si="128"/>
        <v>0</v>
      </c>
      <c r="M180" s="36">
        <f t="shared" si="128"/>
        <v>0</v>
      </c>
      <c r="N180" s="107">
        <f t="shared" si="129"/>
        <v>0</v>
      </c>
      <c r="O180" s="36">
        <f t="shared" si="130"/>
        <v>0</v>
      </c>
      <c r="P180" s="36">
        <f t="shared" si="130"/>
        <v>0</v>
      </c>
      <c r="Q180" s="36">
        <f t="shared" si="130"/>
        <v>0</v>
      </c>
      <c r="R180" s="105">
        <f t="shared" si="106"/>
        <v>0</v>
      </c>
      <c r="S180" s="36">
        <f t="shared" si="110"/>
        <v>0</v>
      </c>
      <c r="T180" s="31">
        <f t="shared" si="107"/>
        <v>0</v>
      </c>
      <c r="U180" s="31">
        <f t="shared" si="108"/>
        <v>0</v>
      </c>
      <c r="V180" s="51">
        <v>0</v>
      </c>
      <c r="W180" s="51">
        <v>0</v>
      </c>
      <c r="X180" s="51">
        <v>0</v>
      </c>
      <c r="Y180" s="50">
        <f t="shared" si="135"/>
        <v>0</v>
      </c>
      <c r="Z180" s="36">
        <f t="shared" si="109"/>
        <v>0</v>
      </c>
      <c r="AA180" s="36">
        <f t="shared" si="111"/>
        <v>0</v>
      </c>
      <c r="AB180" s="42">
        <v>0</v>
      </c>
      <c r="AC180" s="36">
        <f t="shared" si="112"/>
        <v>0</v>
      </c>
      <c r="AD180" s="36">
        <f t="shared" si="131"/>
        <v>0</v>
      </c>
      <c r="AE180" s="36">
        <f t="shared" si="131"/>
        <v>0</v>
      </c>
      <c r="AF180" s="36">
        <f t="shared" si="131"/>
        <v>0</v>
      </c>
      <c r="AH180" s="36">
        <f t="shared" si="137"/>
        <v>0</v>
      </c>
      <c r="AI180" s="36">
        <f t="shared" si="137"/>
        <v>0</v>
      </c>
      <c r="AJ180" s="36">
        <f t="shared" si="137"/>
        <v>0</v>
      </c>
      <c r="AK180" s="36">
        <f t="shared" si="137"/>
        <v>0</v>
      </c>
      <c r="AL180" s="36">
        <f t="shared" si="137"/>
        <v>0</v>
      </c>
      <c r="AM180" s="36">
        <f t="shared" si="137"/>
        <v>0</v>
      </c>
      <c r="AN180" s="36">
        <f t="shared" si="137"/>
        <v>0</v>
      </c>
      <c r="AO180" s="36">
        <f t="shared" si="137"/>
        <v>0</v>
      </c>
      <c r="AP180" s="36">
        <f t="shared" si="137"/>
        <v>0</v>
      </c>
      <c r="AQ180" s="36">
        <f t="shared" si="137"/>
        <v>0</v>
      </c>
      <c r="AR180" s="36">
        <f t="shared" si="138"/>
        <v>0</v>
      </c>
      <c r="AS180" s="36">
        <f t="shared" si="138"/>
        <v>0</v>
      </c>
      <c r="AT180" s="36">
        <f t="shared" si="138"/>
        <v>0</v>
      </c>
      <c r="AU180" s="36">
        <f t="shared" si="138"/>
        <v>0</v>
      </c>
      <c r="AV180" s="36">
        <f t="shared" si="138"/>
        <v>0</v>
      </c>
      <c r="AW180" s="36">
        <f t="shared" si="138"/>
        <v>0</v>
      </c>
      <c r="AX180" s="36">
        <f t="shared" si="138"/>
        <v>0</v>
      </c>
      <c r="AY180" s="36">
        <f t="shared" si="138"/>
        <v>0</v>
      </c>
      <c r="BA180" s="36">
        <f t="shared" si="139"/>
        <v>0</v>
      </c>
      <c r="BB180" s="36">
        <f t="shared" si="139"/>
        <v>0</v>
      </c>
      <c r="BC180" s="36">
        <f t="shared" si="139"/>
        <v>0</v>
      </c>
      <c r="BD180" s="36">
        <f t="shared" si="139"/>
        <v>0</v>
      </c>
      <c r="BE180" s="36">
        <f t="shared" si="139"/>
        <v>0</v>
      </c>
      <c r="BF180" s="36">
        <f t="shared" si="139"/>
        <v>0</v>
      </c>
      <c r="BH180" s="63">
        <f t="shared" si="136"/>
        <v>0</v>
      </c>
      <c r="BI180" s="59"/>
    </row>
    <row r="181" ht="15" spans="1:61">
      <c r="A181" s="43" t="s">
        <v>12827</v>
      </c>
      <c r="B181" s="34">
        <f t="shared" si="101"/>
        <v>0</v>
      </c>
      <c r="C181" s="41" t="s">
        <v>12828</v>
      </c>
      <c r="D181" s="105">
        <f t="shared" si="102"/>
        <v>0</v>
      </c>
      <c r="E181" s="36">
        <f t="shared" si="103"/>
        <v>0</v>
      </c>
      <c r="F181" s="9">
        <f t="shared" si="104"/>
        <v>0</v>
      </c>
      <c r="G181" s="115">
        <f t="shared" si="105"/>
        <v>0</v>
      </c>
      <c r="H181" s="107">
        <f t="shared" si="125"/>
        <v>0</v>
      </c>
      <c r="I181" s="107">
        <f t="shared" si="126"/>
        <v>0</v>
      </c>
      <c r="J181" s="107">
        <f t="shared" si="127"/>
        <v>0</v>
      </c>
      <c r="K181" s="42">
        <v>0</v>
      </c>
      <c r="L181" s="36">
        <f t="shared" si="128"/>
        <v>0</v>
      </c>
      <c r="M181" s="36">
        <f t="shared" si="128"/>
        <v>0</v>
      </c>
      <c r="N181" s="107">
        <f t="shared" si="129"/>
        <v>0</v>
      </c>
      <c r="O181" s="36">
        <f t="shared" si="130"/>
        <v>0</v>
      </c>
      <c r="P181" s="36">
        <f t="shared" si="130"/>
        <v>0</v>
      </c>
      <c r="Q181" s="36">
        <f t="shared" si="130"/>
        <v>0</v>
      </c>
      <c r="R181" s="105">
        <f t="shared" si="106"/>
        <v>0</v>
      </c>
      <c r="S181" s="36">
        <f t="shared" si="110"/>
        <v>0</v>
      </c>
      <c r="T181" s="31">
        <f t="shared" si="107"/>
        <v>0</v>
      </c>
      <c r="U181" s="31">
        <f t="shared" si="108"/>
        <v>0</v>
      </c>
      <c r="V181" s="51">
        <v>0</v>
      </c>
      <c r="W181" s="51">
        <v>0</v>
      </c>
      <c r="X181" s="51">
        <v>0</v>
      </c>
      <c r="Y181" s="50">
        <f t="shared" si="135"/>
        <v>0</v>
      </c>
      <c r="Z181" s="36">
        <f t="shared" si="109"/>
        <v>0</v>
      </c>
      <c r="AA181" s="36">
        <f t="shared" si="111"/>
        <v>0</v>
      </c>
      <c r="AB181" s="42">
        <v>0</v>
      </c>
      <c r="AC181" s="36">
        <f t="shared" si="112"/>
        <v>0</v>
      </c>
      <c r="AD181" s="36">
        <f t="shared" si="131"/>
        <v>0</v>
      </c>
      <c r="AE181" s="36">
        <f t="shared" si="131"/>
        <v>0</v>
      </c>
      <c r="AF181" s="36">
        <f t="shared" si="131"/>
        <v>0</v>
      </c>
      <c r="AH181" s="36">
        <f t="shared" si="137"/>
        <v>0</v>
      </c>
      <c r="AI181" s="36">
        <f t="shared" si="137"/>
        <v>0</v>
      </c>
      <c r="AJ181" s="36">
        <f t="shared" si="137"/>
        <v>0</v>
      </c>
      <c r="AK181" s="36">
        <f t="shared" si="137"/>
        <v>0</v>
      </c>
      <c r="AL181" s="36">
        <f t="shared" si="137"/>
        <v>0</v>
      </c>
      <c r="AM181" s="36">
        <f t="shared" si="137"/>
        <v>0</v>
      </c>
      <c r="AN181" s="36">
        <f t="shared" si="137"/>
        <v>0</v>
      </c>
      <c r="AO181" s="36">
        <f t="shared" si="137"/>
        <v>0</v>
      </c>
      <c r="AP181" s="36">
        <f t="shared" si="137"/>
        <v>0</v>
      </c>
      <c r="AQ181" s="36">
        <f t="shared" si="137"/>
        <v>0</v>
      </c>
      <c r="AR181" s="36">
        <f t="shared" si="138"/>
        <v>0</v>
      </c>
      <c r="AS181" s="36">
        <f t="shared" si="138"/>
        <v>0</v>
      </c>
      <c r="AT181" s="36">
        <f t="shared" si="138"/>
        <v>0</v>
      </c>
      <c r="AU181" s="36">
        <f t="shared" si="138"/>
        <v>0</v>
      </c>
      <c r="AV181" s="36">
        <f t="shared" si="138"/>
        <v>0</v>
      </c>
      <c r="AW181" s="36">
        <f t="shared" si="138"/>
        <v>0</v>
      </c>
      <c r="AX181" s="36">
        <f t="shared" si="138"/>
        <v>0</v>
      </c>
      <c r="AY181" s="36">
        <f t="shared" si="138"/>
        <v>0</v>
      </c>
      <c r="BA181" s="36">
        <f t="shared" si="139"/>
        <v>0</v>
      </c>
      <c r="BB181" s="36">
        <f t="shared" si="139"/>
        <v>0</v>
      </c>
      <c r="BC181" s="36">
        <f t="shared" si="139"/>
        <v>0</v>
      </c>
      <c r="BD181" s="36">
        <f t="shared" si="139"/>
        <v>0</v>
      </c>
      <c r="BE181" s="36">
        <f t="shared" si="139"/>
        <v>0</v>
      </c>
      <c r="BF181" s="36">
        <f t="shared" si="139"/>
        <v>0</v>
      </c>
      <c r="BH181" s="63">
        <f t="shared" si="136"/>
        <v>0</v>
      </c>
      <c r="BI181" s="59"/>
    </row>
    <row r="182" ht="15" spans="1:61">
      <c r="A182" s="43" t="s">
        <v>12829</v>
      </c>
      <c r="B182" s="34">
        <f t="shared" si="101"/>
        <v>0</v>
      </c>
      <c r="C182" s="41" t="s">
        <v>12830</v>
      </c>
      <c r="D182" s="105">
        <f t="shared" si="102"/>
        <v>0</v>
      </c>
      <c r="E182" s="36">
        <f t="shared" si="103"/>
        <v>0</v>
      </c>
      <c r="F182" s="9">
        <f t="shared" si="104"/>
        <v>0</v>
      </c>
      <c r="G182" s="115">
        <f t="shared" si="105"/>
        <v>0</v>
      </c>
      <c r="H182" s="107">
        <f t="shared" si="125"/>
        <v>0</v>
      </c>
      <c r="I182" s="107">
        <f t="shared" si="126"/>
        <v>0</v>
      </c>
      <c r="J182" s="107">
        <f t="shared" si="127"/>
        <v>0</v>
      </c>
      <c r="K182" s="42">
        <v>0</v>
      </c>
      <c r="L182" s="36">
        <f t="shared" si="128"/>
        <v>0</v>
      </c>
      <c r="M182" s="36">
        <f t="shared" si="128"/>
        <v>0</v>
      </c>
      <c r="N182" s="107">
        <f t="shared" si="129"/>
        <v>0</v>
      </c>
      <c r="O182" s="36">
        <f t="shared" si="130"/>
        <v>0</v>
      </c>
      <c r="P182" s="36">
        <f t="shared" si="130"/>
        <v>0</v>
      </c>
      <c r="Q182" s="36">
        <f t="shared" si="130"/>
        <v>0</v>
      </c>
      <c r="R182" s="105">
        <f t="shared" si="106"/>
        <v>0</v>
      </c>
      <c r="S182" s="36">
        <f t="shared" si="110"/>
        <v>0</v>
      </c>
      <c r="T182" s="31">
        <f t="shared" si="107"/>
        <v>0</v>
      </c>
      <c r="U182" s="31">
        <f t="shared" si="108"/>
        <v>0</v>
      </c>
      <c r="V182" s="51">
        <v>0</v>
      </c>
      <c r="W182" s="51">
        <v>0</v>
      </c>
      <c r="X182" s="51">
        <v>0</v>
      </c>
      <c r="Y182" s="50">
        <f t="shared" si="135"/>
        <v>0</v>
      </c>
      <c r="Z182" s="36">
        <f t="shared" si="109"/>
        <v>0</v>
      </c>
      <c r="AA182" s="36">
        <f t="shared" si="111"/>
        <v>0</v>
      </c>
      <c r="AB182" s="42">
        <v>0</v>
      </c>
      <c r="AC182" s="36">
        <f t="shared" si="112"/>
        <v>0</v>
      </c>
      <c r="AD182" s="36">
        <f t="shared" si="131"/>
        <v>0</v>
      </c>
      <c r="AE182" s="36">
        <f t="shared" si="131"/>
        <v>0</v>
      </c>
      <c r="AF182" s="36">
        <f t="shared" si="131"/>
        <v>0</v>
      </c>
      <c r="AH182" s="36">
        <f t="shared" si="137"/>
        <v>0</v>
      </c>
      <c r="AI182" s="36">
        <f t="shared" si="137"/>
        <v>0</v>
      </c>
      <c r="AJ182" s="36">
        <f t="shared" si="137"/>
        <v>0</v>
      </c>
      <c r="AK182" s="36">
        <f t="shared" si="137"/>
        <v>0</v>
      </c>
      <c r="AL182" s="36">
        <f t="shared" si="137"/>
        <v>0</v>
      </c>
      <c r="AM182" s="36">
        <f t="shared" si="137"/>
        <v>0</v>
      </c>
      <c r="AN182" s="36">
        <f t="shared" si="137"/>
        <v>0</v>
      </c>
      <c r="AO182" s="36">
        <f t="shared" si="137"/>
        <v>0</v>
      </c>
      <c r="AP182" s="36">
        <f t="shared" si="137"/>
        <v>0</v>
      </c>
      <c r="AQ182" s="36">
        <f t="shared" si="137"/>
        <v>0</v>
      </c>
      <c r="AR182" s="36">
        <f t="shared" si="138"/>
        <v>0</v>
      </c>
      <c r="AS182" s="36">
        <f t="shared" si="138"/>
        <v>0</v>
      </c>
      <c r="AT182" s="36">
        <f t="shared" si="138"/>
        <v>0</v>
      </c>
      <c r="AU182" s="36">
        <f t="shared" si="138"/>
        <v>0</v>
      </c>
      <c r="AV182" s="36">
        <f t="shared" si="138"/>
        <v>0</v>
      </c>
      <c r="AW182" s="36">
        <f t="shared" si="138"/>
        <v>0</v>
      </c>
      <c r="AX182" s="36">
        <f t="shared" si="138"/>
        <v>0</v>
      </c>
      <c r="AY182" s="36">
        <f t="shared" si="138"/>
        <v>0</v>
      </c>
      <c r="BA182" s="36">
        <f t="shared" si="139"/>
        <v>0</v>
      </c>
      <c r="BB182" s="36">
        <f t="shared" si="139"/>
        <v>0</v>
      </c>
      <c r="BC182" s="36">
        <f t="shared" si="139"/>
        <v>0</v>
      </c>
      <c r="BD182" s="36">
        <f t="shared" si="139"/>
        <v>0</v>
      </c>
      <c r="BE182" s="36">
        <f t="shared" si="139"/>
        <v>0</v>
      </c>
      <c r="BF182" s="36">
        <f t="shared" si="139"/>
        <v>0</v>
      </c>
      <c r="BH182" s="63">
        <f t="shared" si="136"/>
        <v>0</v>
      </c>
      <c r="BI182" s="14"/>
    </row>
    <row r="183" ht="15" spans="1:61">
      <c r="A183" s="43" t="s">
        <v>12831</v>
      </c>
      <c r="B183" s="34">
        <f t="shared" si="101"/>
        <v>0</v>
      </c>
      <c r="C183" s="41" t="s">
        <v>12832</v>
      </c>
      <c r="D183" s="105">
        <f t="shared" si="102"/>
        <v>0</v>
      </c>
      <c r="E183" s="36">
        <f t="shared" si="103"/>
        <v>0</v>
      </c>
      <c r="F183" s="9">
        <f t="shared" si="104"/>
        <v>0</v>
      </c>
      <c r="G183" s="115">
        <f t="shared" si="105"/>
        <v>0</v>
      </c>
      <c r="H183" s="107">
        <f t="shared" si="125"/>
        <v>0</v>
      </c>
      <c r="I183" s="107">
        <f t="shared" si="126"/>
        <v>0</v>
      </c>
      <c r="J183" s="107">
        <f t="shared" si="127"/>
        <v>0</v>
      </c>
      <c r="K183" s="42">
        <v>0</v>
      </c>
      <c r="L183" s="36">
        <f t="shared" si="128"/>
        <v>0</v>
      </c>
      <c r="M183" s="36">
        <f t="shared" si="128"/>
        <v>0</v>
      </c>
      <c r="N183" s="107">
        <f t="shared" si="129"/>
        <v>0</v>
      </c>
      <c r="O183" s="36">
        <f t="shared" si="130"/>
        <v>0</v>
      </c>
      <c r="P183" s="36">
        <f t="shared" si="130"/>
        <v>0</v>
      </c>
      <c r="Q183" s="36">
        <f t="shared" si="130"/>
        <v>0</v>
      </c>
      <c r="R183" s="105">
        <f t="shared" si="106"/>
        <v>0</v>
      </c>
      <c r="S183" s="36">
        <f t="shared" si="110"/>
        <v>0</v>
      </c>
      <c r="T183" s="31">
        <f t="shared" si="107"/>
        <v>0</v>
      </c>
      <c r="U183" s="31">
        <f t="shared" si="108"/>
        <v>0</v>
      </c>
      <c r="V183" s="51">
        <v>0</v>
      </c>
      <c r="W183" s="51">
        <v>0</v>
      </c>
      <c r="X183" s="51">
        <v>0</v>
      </c>
      <c r="Y183" s="50">
        <f t="shared" si="135"/>
        <v>0</v>
      </c>
      <c r="Z183" s="36">
        <f t="shared" si="109"/>
        <v>0</v>
      </c>
      <c r="AA183" s="36">
        <f t="shared" si="111"/>
        <v>0</v>
      </c>
      <c r="AB183" s="42">
        <v>0</v>
      </c>
      <c r="AC183" s="36">
        <f t="shared" si="112"/>
        <v>0</v>
      </c>
      <c r="AD183" s="36">
        <f t="shared" si="131"/>
        <v>0</v>
      </c>
      <c r="AE183" s="36">
        <f t="shared" si="131"/>
        <v>0</v>
      </c>
      <c r="AF183" s="36">
        <f t="shared" si="131"/>
        <v>0</v>
      </c>
      <c r="AH183" s="36">
        <f t="shared" si="137"/>
        <v>0</v>
      </c>
      <c r="AI183" s="36">
        <f t="shared" si="137"/>
        <v>0</v>
      </c>
      <c r="AJ183" s="36">
        <f t="shared" si="137"/>
        <v>0</v>
      </c>
      <c r="AK183" s="36">
        <f t="shared" si="137"/>
        <v>0</v>
      </c>
      <c r="AL183" s="36">
        <f t="shared" si="137"/>
        <v>0</v>
      </c>
      <c r="AM183" s="36">
        <f t="shared" si="137"/>
        <v>0</v>
      </c>
      <c r="AN183" s="36">
        <f t="shared" si="137"/>
        <v>0</v>
      </c>
      <c r="AO183" s="36">
        <f t="shared" si="137"/>
        <v>0</v>
      </c>
      <c r="AP183" s="36">
        <f t="shared" si="137"/>
        <v>0</v>
      </c>
      <c r="AQ183" s="36">
        <f t="shared" si="137"/>
        <v>0</v>
      </c>
      <c r="AR183" s="36">
        <f t="shared" si="138"/>
        <v>0</v>
      </c>
      <c r="AS183" s="36">
        <f t="shared" si="138"/>
        <v>0</v>
      </c>
      <c r="AT183" s="36">
        <f t="shared" si="138"/>
        <v>0</v>
      </c>
      <c r="AU183" s="36">
        <f t="shared" si="138"/>
        <v>0</v>
      </c>
      <c r="AV183" s="36">
        <f t="shared" si="138"/>
        <v>0</v>
      </c>
      <c r="AW183" s="36">
        <f t="shared" si="138"/>
        <v>0</v>
      </c>
      <c r="AX183" s="36">
        <f t="shared" si="138"/>
        <v>0</v>
      </c>
      <c r="AY183" s="36">
        <f t="shared" si="138"/>
        <v>0</v>
      </c>
      <c r="BA183" s="36">
        <f t="shared" si="139"/>
        <v>0</v>
      </c>
      <c r="BB183" s="36">
        <f t="shared" si="139"/>
        <v>0</v>
      </c>
      <c r="BC183" s="36">
        <f t="shared" si="139"/>
        <v>0</v>
      </c>
      <c r="BD183" s="36">
        <f t="shared" si="139"/>
        <v>0</v>
      </c>
      <c r="BE183" s="36">
        <f t="shared" si="139"/>
        <v>0</v>
      </c>
      <c r="BF183" s="36">
        <f t="shared" si="139"/>
        <v>0</v>
      </c>
      <c r="BH183" s="63">
        <f t="shared" si="136"/>
        <v>0</v>
      </c>
      <c r="BI183" s="14"/>
    </row>
    <row r="184" ht="15" spans="1:61">
      <c r="A184" s="43" t="s">
        <v>12833</v>
      </c>
      <c r="B184" s="34">
        <f t="shared" si="101"/>
        <v>0</v>
      </c>
      <c r="C184" s="41" t="s">
        <v>12834</v>
      </c>
      <c r="D184" s="105">
        <f t="shared" si="102"/>
        <v>0</v>
      </c>
      <c r="E184" s="36">
        <f t="shared" si="103"/>
        <v>0</v>
      </c>
      <c r="F184" s="9">
        <f t="shared" si="104"/>
        <v>0</v>
      </c>
      <c r="G184" s="115">
        <f t="shared" si="105"/>
        <v>0</v>
      </c>
      <c r="H184" s="107">
        <f t="shared" si="125"/>
        <v>0</v>
      </c>
      <c r="I184" s="107">
        <f t="shared" si="126"/>
        <v>0</v>
      </c>
      <c r="J184" s="107">
        <f t="shared" si="127"/>
        <v>0</v>
      </c>
      <c r="K184" s="42">
        <v>0</v>
      </c>
      <c r="L184" s="36">
        <f t="shared" si="128"/>
        <v>0</v>
      </c>
      <c r="M184" s="36">
        <f t="shared" si="128"/>
        <v>0</v>
      </c>
      <c r="N184" s="107">
        <f t="shared" si="129"/>
        <v>0</v>
      </c>
      <c r="O184" s="36">
        <f t="shared" si="130"/>
        <v>0</v>
      </c>
      <c r="P184" s="36">
        <f t="shared" si="130"/>
        <v>0</v>
      </c>
      <c r="Q184" s="36">
        <f t="shared" si="130"/>
        <v>0</v>
      </c>
      <c r="R184" s="105">
        <f t="shared" si="106"/>
        <v>0</v>
      </c>
      <c r="S184" s="36">
        <f t="shared" si="110"/>
        <v>0</v>
      </c>
      <c r="T184" s="31">
        <f t="shared" si="107"/>
        <v>0</v>
      </c>
      <c r="U184" s="31">
        <f t="shared" si="108"/>
        <v>0</v>
      </c>
      <c r="V184" s="51">
        <v>0</v>
      </c>
      <c r="W184" s="51">
        <v>0</v>
      </c>
      <c r="X184" s="51">
        <v>0</v>
      </c>
      <c r="Y184" s="50">
        <f t="shared" si="135"/>
        <v>0</v>
      </c>
      <c r="Z184" s="36">
        <f t="shared" si="109"/>
        <v>0</v>
      </c>
      <c r="AA184" s="36">
        <f t="shared" si="111"/>
        <v>0</v>
      </c>
      <c r="AB184" s="42">
        <v>0</v>
      </c>
      <c r="AC184" s="36">
        <f t="shared" si="112"/>
        <v>0</v>
      </c>
      <c r="AD184" s="36">
        <f t="shared" si="131"/>
        <v>0</v>
      </c>
      <c r="AE184" s="36">
        <f t="shared" si="131"/>
        <v>0</v>
      </c>
      <c r="AF184" s="36">
        <f t="shared" si="131"/>
        <v>0</v>
      </c>
      <c r="AH184" s="36">
        <f t="shared" si="137"/>
        <v>0</v>
      </c>
      <c r="AI184" s="36">
        <f t="shared" si="137"/>
        <v>0</v>
      </c>
      <c r="AJ184" s="36">
        <f t="shared" si="137"/>
        <v>0</v>
      </c>
      <c r="AK184" s="36">
        <f t="shared" si="137"/>
        <v>0</v>
      </c>
      <c r="AL184" s="36">
        <f t="shared" si="137"/>
        <v>0</v>
      </c>
      <c r="AM184" s="36">
        <f t="shared" si="137"/>
        <v>0</v>
      </c>
      <c r="AN184" s="36">
        <f t="shared" si="137"/>
        <v>0</v>
      </c>
      <c r="AO184" s="36">
        <f t="shared" si="137"/>
        <v>0</v>
      </c>
      <c r="AP184" s="36">
        <f t="shared" si="137"/>
        <v>0</v>
      </c>
      <c r="AQ184" s="36">
        <f t="shared" si="137"/>
        <v>0</v>
      </c>
      <c r="AR184" s="36">
        <f t="shared" si="138"/>
        <v>0</v>
      </c>
      <c r="AS184" s="36">
        <f t="shared" si="138"/>
        <v>0</v>
      </c>
      <c r="AT184" s="36">
        <f t="shared" si="138"/>
        <v>0</v>
      </c>
      <c r="AU184" s="36">
        <f t="shared" si="138"/>
        <v>0</v>
      </c>
      <c r="AV184" s="36">
        <f t="shared" si="138"/>
        <v>0</v>
      </c>
      <c r="AW184" s="36">
        <f t="shared" si="138"/>
        <v>0</v>
      </c>
      <c r="AX184" s="36">
        <f t="shared" si="138"/>
        <v>0</v>
      </c>
      <c r="AY184" s="36">
        <f t="shared" si="138"/>
        <v>0</v>
      </c>
      <c r="BA184" s="36">
        <f t="shared" si="139"/>
        <v>0</v>
      </c>
      <c r="BB184" s="36">
        <f t="shared" si="139"/>
        <v>0</v>
      </c>
      <c r="BC184" s="36">
        <f t="shared" si="139"/>
        <v>0</v>
      </c>
      <c r="BD184" s="36">
        <f t="shared" si="139"/>
        <v>0</v>
      </c>
      <c r="BE184" s="36">
        <f t="shared" si="139"/>
        <v>0</v>
      </c>
      <c r="BF184" s="36">
        <f t="shared" si="139"/>
        <v>0</v>
      </c>
      <c r="BH184" s="63">
        <f t="shared" si="136"/>
        <v>0</v>
      </c>
      <c r="BI184" s="59"/>
    </row>
    <row r="185" ht="15" spans="1:61">
      <c r="A185" s="43" t="s">
        <v>12835</v>
      </c>
      <c r="B185" s="34">
        <f t="shared" si="101"/>
        <v>0</v>
      </c>
      <c r="C185" s="41" t="s">
        <v>12836</v>
      </c>
      <c r="D185" s="105">
        <f t="shared" si="102"/>
        <v>0</v>
      </c>
      <c r="E185" s="36">
        <f t="shared" si="103"/>
        <v>0</v>
      </c>
      <c r="F185" s="9">
        <f t="shared" si="104"/>
        <v>0</v>
      </c>
      <c r="G185" s="115">
        <f t="shared" si="105"/>
        <v>0</v>
      </c>
      <c r="H185" s="107">
        <f t="shared" si="125"/>
        <v>0</v>
      </c>
      <c r="I185" s="107">
        <f t="shared" si="126"/>
        <v>0</v>
      </c>
      <c r="J185" s="107">
        <f t="shared" si="127"/>
        <v>0</v>
      </c>
      <c r="K185" s="42">
        <v>0</v>
      </c>
      <c r="L185" s="36">
        <f t="shared" si="128"/>
        <v>0</v>
      </c>
      <c r="M185" s="36">
        <f t="shared" si="128"/>
        <v>0</v>
      </c>
      <c r="N185" s="107">
        <f t="shared" si="129"/>
        <v>0</v>
      </c>
      <c r="O185" s="36">
        <f t="shared" si="130"/>
        <v>0</v>
      </c>
      <c r="P185" s="36">
        <f t="shared" si="130"/>
        <v>0</v>
      </c>
      <c r="Q185" s="36">
        <f t="shared" si="130"/>
        <v>0</v>
      </c>
      <c r="R185" s="105">
        <f t="shared" si="106"/>
        <v>0</v>
      </c>
      <c r="S185" s="36">
        <f t="shared" si="110"/>
        <v>0</v>
      </c>
      <c r="T185" s="31">
        <f t="shared" si="107"/>
        <v>0</v>
      </c>
      <c r="U185" s="31">
        <f t="shared" si="108"/>
        <v>0</v>
      </c>
      <c r="V185" s="51">
        <v>0</v>
      </c>
      <c r="W185" s="51">
        <v>0</v>
      </c>
      <c r="X185" s="51">
        <v>0</v>
      </c>
      <c r="Y185" s="50">
        <f t="shared" si="135"/>
        <v>0</v>
      </c>
      <c r="Z185" s="36">
        <f t="shared" si="109"/>
        <v>0</v>
      </c>
      <c r="AA185" s="36">
        <f t="shared" si="111"/>
        <v>0</v>
      </c>
      <c r="AB185" s="42">
        <v>0</v>
      </c>
      <c r="AC185" s="36">
        <f t="shared" si="112"/>
        <v>0</v>
      </c>
      <c r="AD185" s="36">
        <f t="shared" si="131"/>
        <v>0</v>
      </c>
      <c r="AE185" s="36">
        <f t="shared" si="131"/>
        <v>0</v>
      </c>
      <c r="AF185" s="36">
        <f t="shared" si="131"/>
        <v>0</v>
      </c>
      <c r="AH185" s="36">
        <f t="shared" si="137"/>
        <v>0</v>
      </c>
      <c r="AI185" s="36">
        <f t="shared" si="137"/>
        <v>0</v>
      </c>
      <c r="AJ185" s="36">
        <f t="shared" si="137"/>
        <v>0</v>
      </c>
      <c r="AK185" s="36">
        <f t="shared" si="137"/>
        <v>0</v>
      </c>
      <c r="AL185" s="36">
        <f t="shared" si="137"/>
        <v>0</v>
      </c>
      <c r="AM185" s="36">
        <f t="shared" si="137"/>
        <v>0</v>
      </c>
      <c r="AN185" s="36">
        <f t="shared" si="137"/>
        <v>0</v>
      </c>
      <c r="AO185" s="36">
        <f t="shared" si="137"/>
        <v>0</v>
      </c>
      <c r="AP185" s="36">
        <f t="shared" si="137"/>
        <v>0</v>
      </c>
      <c r="AQ185" s="36">
        <f t="shared" si="137"/>
        <v>0</v>
      </c>
      <c r="AR185" s="36">
        <f t="shared" si="138"/>
        <v>0</v>
      </c>
      <c r="AS185" s="36">
        <f t="shared" si="138"/>
        <v>0</v>
      </c>
      <c r="AT185" s="36">
        <f t="shared" si="138"/>
        <v>0</v>
      </c>
      <c r="AU185" s="36">
        <f t="shared" si="138"/>
        <v>0</v>
      </c>
      <c r="AV185" s="36">
        <f t="shared" si="138"/>
        <v>0</v>
      </c>
      <c r="AW185" s="36">
        <f t="shared" si="138"/>
        <v>0</v>
      </c>
      <c r="AX185" s="36">
        <f t="shared" si="138"/>
        <v>0</v>
      </c>
      <c r="AY185" s="36">
        <f t="shared" si="138"/>
        <v>0</v>
      </c>
      <c r="BA185" s="36">
        <f t="shared" si="139"/>
        <v>0</v>
      </c>
      <c r="BB185" s="36">
        <f t="shared" si="139"/>
        <v>0</v>
      </c>
      <c r="BC185" s="36">
        <f t="shared" si="139"/>
        <v>0</v>
      </c>
      <c r="BD185" s="36">
        <f t="shared" si="139"/>
        <v>0</v>
      </c>
      <c r="BE185" s="36">
        <f t="shared" si="139"/>
        <v>0</v>
      </c>
      <c r="BF185" s="36">
        <f t="shared" si="139"/>
        <v>0</v>
      </c>
      <c r="BH185" s="63">
        <f t="shared" si="136"/>
        <v>0</v>
      </c>
      <c r="BI185" s="59"/>
    </row>
    <row r="186" ht="15" spans="1:61">
      <c r="A186" s="43" t="s">
        <v>12837</v>
      </c>
      <c r="B186" s="34">
        <f t="shared" si="101"/>
        <v>0</v>
      </c>
      <c r="C186" s="41" t="s">
        <v>12838</v>
      </c>
      <c r="D186" s="105">
        <f t="shared" si="102"/>
        <v>0</v>
      </c>
      <c r="E186" s="36">
        <f t="shared" si="103"/>
        <v>0</v>
      </c>
      <c r="F186" s="9">
        <f t="shared" si="104"/>
        <v>0</v>
      </c>
      <c r="G186" s="115">
        <f t="shared" si="105"/>
        <v>0</v>
      </c>
      <c r="H186" s="107">
        <f t="shared" si="125"/>
        <v>0</v>
      </c>
      <c r="I186" s="107">
        <f t="shared" si="126"/>
        <v>0</v>
      </c>
      <c r="J186" s="107">
        <f t="shared" si="127"/>
        <v>0</v>
      </c>
      <c r="K186" s="42">
        <v>0</v>
      </c>
      <c r="L186" s="36">
        <f t="shared" si="128"/>
        <v>0</v>
      </c>
      <c r="M186" s="36">
        <f t="shared" si="128"/>
        <v>0</v>
      </c>
      <c r="N186" s="107">
        <f t="shared" si="129"/>
        <v>0</v>
      </c>
      <c r="O186" s="36">
        <f t="shared" si="130"/>
        <v>0</v>
      </c>
      <c r="P186" s="36">
        <f t="shared" si="130"/>
        <v>0</v>
      </c>
      <c r="Q186" s="36">
        <f t="shared" si="130"/>
        <v>0</v>
      </c>
      <c r="R186" s="105">
        <f t="shared" si="106"/>
        <v>0</v>
      </c>
      <c r="S186" s="36">
        <f t="shared" si="110"/>
        <v>0</v>
      </c>
      <c r="T186" s="31">
        <f t="shared" si="107"/>
        <v>0</v>
      </c>
      <c r="U186" s="31">
        <f t="shared" si="108"/>
        <v>0</v>
      </c>
      <c r="V186" s="51">
        <v>0</v>
      </c>
      <c r="W186" s="51">
        <v>0</v>
      </c>
      <c r="X186" s="51">
        <v>0</v>
      </c>
      <c r="Y186" s="50">
        <f t="shared" si="135"/>
        <v>0</v>
      </c>
      <c r="Z186" s="36">
        <f t="shared" si="109"/>
        <v>0</v>
      </c>
      <c r="AA186" s="36">
        <f t="shared" si="111"/>
        <v>0</v>
      </c>
      <c r="AB186" s="42">
        <v>0</v>
      </c>
      <c r="AC186" s="36">
        <f t="shared" si="112"/>
        <v>0</v>
      </c>
      <c r="AD186" s="36">
        <f t="shared" si="131"/>
        <v>0</v>
      </c>
      <c r="AE186" s="36">
        <f t="shared" si="131"/>
        <v>0</v>
      </c>
      <c r="AF186" s="36">
        <f t="shared" si="131"/>
        <v>0</v>
      </c>
      <c r="AH186" s="36">
        <f t="shared" si="137"/>
        <v>0</v>
      </c>
      <c r="AI186" s="36">
        <f t="shared" si="137"/>
        <v>0</v>
      </c>
      <c r="AJ186" s="36">
        <f t="shared" si="137"/>
        <v>0</v>
      </c>
      <c r="AK186" s="36">
        <f t="shared" si="137"/>
        <v>0</v>
      </c>
      <c r="AL186" s="36">
        <f t="shared" si="137"/>
        <v>0</v>
      </c>
      <c r="AM186" s="36">
        <f t="shared" si="137"/>
        <v>0</v>
      </c>
      <c r="AN186" s="36">
        <f t="shared" si="137"/>
        <v>0</v>
      </c>
      <c r="AO186" s="36">
        <f t="shared" si="137"/>
        <v>0</v>
      </c>
      <c r="AP186" s="36">
        <f t="shared" si="137"/>
        <v>0</v>
      </c>
      <c r="AQ186" s="36">
        <f t="shared" si="137"/>
        <v>0</v>
      </c>
      <c r="AR186" s="36">
        <f t="shared" si="138"/>
        <v>0</v>
      </c>
      <c r="AS186" s="36">
        <f t="shared" si="138"/>
        <v>0</v>
      </c>
      <c r="AT186" s="36">
        <f t="shared" si="138"/>
        <v>0</v>
      </c>
      <c r="AU186" s="36">
        <f t="shared" si="138"/>
        <v>0</v>
      </c>
      <c r="AV186" s="36">
        <f t="shared" si="138"/>
        <v>0</v>
      </c>
      <c r="AW186" s="36">
        <f t="shared" si="138"/>
        <v>0</v>
      </c>
      <c r="AX186" s="36">
        <f t="shared" si="138"/>
        <v>0</v>
      </c>
      <c r="AY186" s="36">
        <f t="shared" si="138"/>
        <v>0</v>
      </c>
      <c r="BA186" s="36">
        <f t="shared" si="139"/>
        <v>0</v>
      </c>
      <c r="BB186" s="36">
        <f t="shared" si="139"/>
        <v>0</v>
      </c>
      <c r="BC186" s="36">
        <f t="shared" si="139"/>
        <v>0</v>
      </c>
      <c r="BD186" s="36">
        <f t="shared" si="139"/>
        <v>0</v>
      </c>
      <c r="BE186" s="36">
        <f t="shared" si="139"/>
        <v>0</v>
      </c>
      <c r="BF186" s="36">
        <f t="shared" si="139"/>
        <v>0</v>
      </c>
      <c r="BH186" s="63">
        <f t="shared" si="136"/>
        <v>0</v>
      </c>
      <c r="BI186" s="14"/>
    </row>
    <row r="187" ht="15" spans="1:61">
      <c r="A187" s="43" t="s">
        <v>12839</v>
      </c>
      <c r="B187" s="34">
        <f t="shared" si="101"/>
        <v>0</v>
      </c>
      <c r="C187" s="41" t="s">
        <v>12840</v>
      </c>
      <c r="D187" s="105">
        <f t="shared" si="102"/>
        <v>0</v>
      </c>
      <c r="E187" s="36">
        <f t="shared" si="103"/>
        <v>0</v>
      </c>
      <c r="F187" s="9">
        <f t="shared" si="104"/>
        <v>0</v>
      </c>
      <c r="G187" s="115">
        <f t="shared" si="105"/>
        <v>0</v>
      </c>
      <c r="H187" s="107">
        <f t="shared" si="125"/>
        <v>0</v>
      </c>
      <c r="I187" s="107">
        <f t="shared" si="126"/>
        <v>0</v>
      </c>
      <c r="J187" s="107">
        <f t="shared" si="127"/>
        <v>0</v>
      </c>
      <c r="K187" s="42">
        <v>0</v>
      </c>
      <c r="L187" s="36">
        <f t="shared" si="128"/>
        <v>0</v>
      </c>
      <c r="M187" s="36">
        <f t="shared" si="128"/>
        <v>0</v>
      </c>
      <c r="N187" s="107">
        <f t="shared" si="129"/>
        <v>0</v>
      </c>
      <c r="O187" s="36">
        <f t="shared" si="130"/>
        <v>0</v>
      </c>
      <c r="P187" s="36">
        <f t="shared" si="130"/>
        <v>0</v>
      </c>
      <c r="Q187" s="36">
        <f t="shared" si="130"/>
        <v>0</v>
      </c>
      <c r="R187" s="105">
        <f t="shared" si="106"/>
        <v>0</v>
      </c>
      <c r="S187" s="36">
        <f t="shared" si="110"/>
        <v>0</v>
      </c>
      <c r="T187" s="31">
        <f t="shared" si="107"/>
        <v>0</v>
      </c>
      <c r="U187" s="31">
        <f t="shared" si="108"/>
        <v>0</v>
      </c>
      <c r="V187" s="51">
        <v>0</v>
      </c>
      <c r="W187" s="51">
        <v>0</v>
      </c>
      <c r="X187" s="51">
        <v>0</v>
      </c>
      <c r="Y187" s="50">
        <f t="shared" si="135"/>
        <v>0</v>
      </c>
      <c r="Z187" s="36">
        <f t="shared" si="109"/>
        <v>0</v>
      </c>
      <c r="AA187" s="36">
        <f t="shared" si="111"/>
        <v>0</v>
      </c>
      <c r="AB187" s="42">
        <v>0</v>
      </c>
      <c r="AC187" s="36">
        <f t="shared" si="112"/>
        <v>0</v>
      </c>
      <c r="AD187" s="36">
        <f t="shared" si="131"/>
        <v>0</v>
      </c>
      <c r="AE187" s="36">
        <f t="shared" si="131"/>
        <v>0</v>
      </c>
      <c r="AF187" s="36">
        <f t="shared" si="131"/>
        <v>0</v>
      </c>
      <c r="AH187" s="36">
        <f t="shared" si="137"/>
        <v>0</v>
      </c>
      <c r="AI187" s="36">
        <f t="shared" si="137"/>
        <v>0</v>
      </c>
      <c r="AJ187" s="36">
        <f t="shared" si="137"/>
        <v>0</v>
      </c>
      <c r="AK187" s="36">
        <f t="shared" si="137"/>
        <v>0</v>
      </c>
      <c r="AL187" s="36">
        <f t="shared" si="137"/>
        <v>0</v>
      </c>
      <c r="AM187" s="36">
        <f t="shared" si="137"/>
        <v>0</v>
      </c>
      <c r="AN187" s="36">
        <f t="shared" si="137"/>
        <v>0</v>
      </c>
      <c r="AO187" s="36">
        <f t="shared" si="137"/>
        <v>0</v>
      </c>
      <c r="AP187" s="36">
        <f t="shared" si="137"/>
        <v>0</v>
      </c>
      <c r="AQ187" s="36">
        <f t="shared" si="137"/>
        <v>0</v>
      </c>
      <c r="AR187" s="36">
        <f t="shared" si="138"/>
        <v>0</v>
      </c>
      <c r="AS187" s="36">
        <f t="shared" si="138"/>
        <v>0</v>
      </c>
      <c r="AT187" s="36">
        <f t="shared" si="138"/>
        <v>0</v>
      </c>
      <c r="AU187" s="36">
        <f t="shared" si="138"/>
        <v>0</v>
      </c>
      <c r="AV187" s="36">
        <f t="shared" si="138"/>
        <v>0</v>
      </c>
      <c r="AW187" s="36">
        <f t="shared" si="138"/>
        <v>0</v>
      </c>
      <c r="AX187" s="36">
        <f t="shared" si="138"/>
        <v>0</v>
      </c>
      <c r="AY187" s="36">
        <f t="shared" si="138"/>
        <v>0</v>
      </c>
      <c r="BA187" s="36">
        <f t="shared" si="139"/>
        <v>0</v>
      </c>
      <c r="BB187" s="36">
        <f t="shared" si="139"/>
        <v>0</v>
      </c>
      <c r="BC187" s="36">
        <f t="shared" si="139"/>
        <v>0</v>
      </c>
      <c r="BD187" s="36">
        <f t="shared" si="139"/>
        <v>0</v>
      </c>
      <c r="BE187" s="36">
        <f t="shared" si="139"/>
        <v>0</v>
      </c>
      <c r="BF187" s="36">
        <f t="shared" si="139"/>
        <v>0</v>
      </c>
      <c r="BH187" s="63">
        <f t="shared" si="136"/>
        <v>0</v>
      </c>
      <c r="BI187" s="14"/>
    </row>
    <row r="188" ht="15" spans="1:61">
      <c r="A188" s="43" t="s">
        <v>12841</v>
      </c>
      <c r="B188" s="34">
        <f t="shared" si="101"/>
        <v>0</v>
      </c>
      <c r="C188" s="41" t="s">
        <v>12842</v>
      </c>
      <c r="D188" s="105">
        <f t="shared" si="102"/>
        <v>0</v>
      </c>
      <c r="E188" s="36">
        <f t="shared" si="103"/>
        <v>0</v>
      </c>
      <c r="F188" s="9">
        <f t="shared" si="104"/>
        <v>0</v>
      </c>
      <c r="G188" s="115">
        <f t="shared" si="105"/>
        <v>0</v>
      </c>
      <c r="H188" s="107">
        <f t="shared" si="125"/>
        <v>0</v>
      </c>
      <c r="I188" s="107">
        <f t="shared" si="126"/>
        <v>0</v>
      </c>
      <c r="J188" s="107">
        <f t="shared" si="127"/>
        <v>0</v>
      </c>
      <c r="K188" s="42">
        <v>0</v>
      </c>
      <c r="L188" s="36">
        <f t="shared" ref="L188:M207" si="140">SUMPRODUCT(L$374:L$599*(LEFT($A$374:$A$599,LEN($A188))=$A188))</f>
        <v>0</v>
      </c>
      <c r="M188" s="36">
        <f t="shared" si="140"/>
        <v>0</v>
      </c>
      <c r="N188" s="107">
        <f t="shared" si="129"/>
        <v>0</v>
      </c>
      <c r="O188" s="36">
        <f t="shared" ref="O188:Q207" si="141">SUMPRODUCT(O$374:O$599*(LEFT($A$374:$A$599,LEN($A188))=$A188))</f>
        <v>0</v>
      </c>
      <c r="P188" s="36">
        <f t="shared" si="141"/>
        <v>0</v>
      </c>
      <c r="Q188" s="36">
        <f t="shared" si="141"/>
        <v>0</v>
      </c>
      <c r="R188" s="105">
        <f t="shared" si="106"/>
        <v>0</v>
      </c>
      <c r="S188" s="36">
        <f t="shared" si="110"/>
        <v>0</v>
      </c>
      <c r="T188" s="31">
        <f t="shared" si="107"/>
        <v>0</v>
      </c>
      <c r="U188" s="31">
        <f t="shared" si="108"/>
        <v>0</v>
      </c>
      <c r="V188" s="51">
        <v>0</v>
      </c>
      <c r="W188" s="51">
        <v>0</v>
      </c>
      <c r="X188" s="51">
        <v>0</v>
      </c>
      <c r="Y188" s="50">
        <f t="shared" si="135"/>
        <v>0</v>
      </c>
      <c r="Z188" s="36">
        <f t="shared" si="109"/>
        <v>0</v>
      </c>
      <c r="AA188" s="36">
        <f t="shared" si="111"/>
        <v>0</v>
      </c>
      <c r="AB188" s="42">
        <v>0</v>
      </c>
      <c r="AC188" s="36">
        <f t="shared" si="112"/>
        <v>0</v>
      </c>
      <c r="AD188" s="36">
        <f t="shared" ref="AD188:AF207" si="142">SUMPRODUCT(AD$374:AD$599*(LEFT($A$374:$A$599,LEN($A188))=$A188))</f>
        <v>0</v>
      </c>
      <c r="AE188" s="36">
        <f t="shared" si="142"/>
        <v>0</v>
      </c>
      <c r="AF188" s="36">
        <f t="shared" si="142"/>
        <v>0</v>
      </c>
      <c r="AH188" s="36">
        <f t="shared" ref="AH188:AQ197" si="143">SUMPRODUCT(AH$374:AH$599*(LEFT($A$374:$A$599,LEN($A188))=$A188))</f>
        <v>0</v>
      </c>
      <c r="AI188" s="36">
        <f t="shared" si="143"/>
        <v>0</v>
      </c>
      <c r="AJ188" s="36">
        <f t="shared" si="143"/>
        <v>0</v>
      </c>
      <c r="AK188" s="36">
        <f t="shared" si="143"/>
        <v>0</v>
      </c>
      <c r="AL188" s="36">
        <f t="shared" si="143"/>
        <v>0</v>
      </c>
      <c r="AM188" s="36">
        <f t="shared" si="143"/>
        <v>0</v>
      </c>
      <c r="AN188" s="36">
        <f t="shared" si="143"/>
        <v>0</v>
      </c>
      <c r="AO188" s="36">
        <f t="shared" si="143"/>
        <v>0</v>
      </c>
      <c r="AP188" s="36">
        <f t="shared" si="143"/>
        <v>0</v>
      </c>
      <c r="AQ188" s="36">
        <f t="shared" si="143"/>
        <v>0</v>
      </c>
      <c r="AR188" s="36">
        <f t="shared" ref="AR188:AY197" si="144">SUMPRODUCT(AR$374:AR$599*(LEFT($A$374:$A$599,LEN($A188))=$A188))</f>
        <v>0</v>
      </c>
      <c r="AS188" s="36">
        <f t="shared" si="144"/>
        <v>0</v>
      </c>
      <c r="AT188" s="36">
        <f t="shared" si="144"/>
        <v>0</v>
      </c>
      <c r="AU188" s="36">
        <f t="shared" si="144"/>
        <v>0</v>
      </c>
      <c r="AV188" s="36">
        <f t="shared" si="144"/>
        <v>0</v>
      </c>
      <c r="AW188" s="36">
        <f t="shared" si="144"/>
        <v>0</v>
      </c>
      <c r="AX188" s="36">
        <f t="shared" si="144"/>
        <v>0</v>
      </c>
      <c r="AY188" s="36">
        <f t="shared" si="144"/>
        <v>0</v>
      </c>
      <c r="BA188" s="36">
        <f t="shared" ref="BA188:BF197" si="145">SUMPRODUCT(BA$374:BA$599*(LEFT($A$374:$A$599,LEN($A188))=$A188))</f>
        <v>0</v>
      </c>
      <c r="BB188" s="36">
        <f t="shared" si="145"/>
        <v>0</v>
      </c>
      <c r="BC188" s="36">
        <f t="shared" si="145"/>
        <v>0</v>
      </c>
      <c r="BD188" s="36">
        <f t="shared" si="145"/>
        <v>0</v>
      </c>
      <c r="BE188" s="36">
        <f t="shared" si="145"/>
        <v>0</v>
      </c>
      <c r="BF188" s="36">
        <f t="shared" si="145"/>
        <v>0</v>
      </c>
      <c r="BH188" s="63">
        <f t="shared" si="136"/>
        <v>0</v>
      </c>
      <c r="BI188" s="59"/>
    </row>
    <row r="189" ht="15" spans="1:61">
      <c r="A189" s="43" t="s">
        <v>12843</v>
      </c>
      <c r="B189" s="34">
        <f t="shared" si="101"/>
        <v>0</v>
      </c>
      <c r="C189" s="41" t="s">
        <v>12844</v>
      </c>
      <c r="D189" s="105">
        <f t="shared" si="102"/>
        <v>0</v>
      </c>
      <c r="E189" s="36">
        <f t="shared" si="103"/>
        <v>0</v>
      </c>
      <c r="F189" s="9">
        <f t="shared" si="104"/>
        <v>0</v>
      </c>
      <c r="G189" s="115">
        <f t="shared" si="105"/>
        <v>0</v>
      </c>
      <c r="H189" s="107">
        <f t="shared" si="125"/>
        <v>0</v>
      </c>
      <c r="I189" s="107">
        <f t="shared" si="126"/>
        <v>0</v>
      </c>
      <c r="J189" s="107">
        <f t="shared" si="127"/>
        <v>0</v>
      </c>
      <c r="K189" s="39">
        <v>0</v>
      </c>
      <c r="L189" s="36">
        <f t="shared" si="140"/>
        <v>0</v>
      </c>
      <c r="M189" s="36">
        <f t="shared" si="140"/>
        <v>0</v>
      </c>
      <c r="N189" s="107">
        <f t="shared" si="129"/>
        <v>0</v>
      </c>
      <c r="O189" s="36">
        <f t="shared" si="141"/>
        <v>0</v>
      </c>
      <c r="P189" s="36">
        <f t="shared" si="141"/>
        <v>0</v>
      </c>
      <c r="Q189" s="36">
        <f t="shared" si="141"/>
        <v>0</v>
      </c>
      <c r="R189" s="105">
        <f t="shared" si="106"/>
        <v>0</v>
      </c>
      <c r="S189" s="36">
        <f t="shared" si="110"/>
        <v>0</v>
      </c>
      <c r="T189" s="31">
        <f t="shared" si="107"/>
        <v>0</v>
      </c>
      <c r="U189" s="31">
        <f t="shared" si="108"/>
        <v>0</v>
      </c>
      <c r="V189" s="51">
        <v>0</v>
      </c>
      <c r="W189" s="51">
        <v>0</v>
      </c>
      <c r="X189" s="51">
        <v>0</v>
      </c>
      <c r="Y189" s="50">
        <f t="shared" si="135"/>
        <v>0</v>
      </c>
      <c r="Z189" s="36">
        <f t="shared" si="109"/>
        <v>0</v>
      </c>
      <c r="AA189" s="36">
        <f t="shared" si="111"/>
        <v>0</v>
      </c>
      <c r="AB189" s="42">
        <v>0</v>
      </c>
      <c r="AC189" s="36">
        <f t="shared" si="112"/>
        <v>0</v>
      </c>
      <c r="AD189" s="36">
        <f t="shared" si="142"/>
        <v>0</v>
      </c>
      <c r="AE189" s="36">
        <f t="shared" si="142"/>
        <v>0</v>
      </c>
      <c r="AF189" s="36">
        <f t="shared" si="142"/>
        <v>0</v>
      </c>
      <c r="AH189" s="36">
        <f t="shared" si="143"/>
        <v>0</v>
      </c>
      <c r="AI189" s="36">
        <f t="shared" si="143"/>
        <v>0</v>
      </c>
      <c r="AJ189" s="36">
        <f t="shared" si="143"/>
        <v>0</v>
      </c>
      <c r="AK189" s="36">
        <f t="shared" si="143"/>
        <v>0</v>
      </c>
      <c r="AL189" s="36">
        <f t="shared" si="143"/>
        <v>0</v>
      </c>
      <c r="AM189" s="36">
        <f t="shared" si="143"/>
        <v>0</v>
      </c>
      <c r="AN189" s="36">
        <f t="shared" si="143"/>
        <v>0</v>
      </c>
      <c r="AO189" s="36">
        <f t="shared" si="143"/>
        <v>0</v>
      </c>
      <c r="AP189" s="36">
        <f t="shared" si="143"/>
        <v>0</v>
      </c>
      <c r="AQ189" s="36">
        <f t="shared" si="143"/>
        <v>0</v>
      </c>
      <c r="AR189" s="36">
        <f t="shared" si="144"/>
        <v>0</v>
      </c>
      <c r="AS189" s="36">
        <f t="shared" si="144"/>
        <v>0</v>
      </c>
      <c r="AT189" s="36">
        <f t="shared" si="144"/>
        <v>0</v>
      </c>
      <c r="AU189" s="36">
        <f t="shared" si="144"/>
        <v>0</v>
      </c>
      <c r="AV189" s="36">
        <f t="shared" si="144"/>
        <v>0</v>
      </c>
      <c r="AW189" s="36">
        <f t="shared" si="144"/>
        <v>0</v>
      </c>
      <c r="AX189" s="36">
        <f t="shared" si="144"/>
        <v>0</v>
      </c>
      <c r="AY189" s="36">
        <f t="shared" si="144"/>
        <v>0</v>
      </c>
      <c r="BA189" s="36">
        <f t="shared" si="145"/>
        <v>0</v>
      </c>
      <c r="BB189" s="36">
        <f t="shared" si="145"/>
        <v>0</v>
      </c>
      <c r="BC189" s="36">
        <f t="shared" si="145"/>
        <v>0</v>
      </c>
      <c r="BD189" s="36">
        <f t="shared" si="145"/>
        <v>0</v>
      </c>
      <c r="BE189" s="36">
        <f t="shared" si="145"/>
        <v>0</v>
      </c>
      <c r="BF189" s="36">
        <f t="shared" si="145"/>
        <v>0</v>
      </c>
      <c r="BH189" s="63">
        <f t="shared" si="136"/>
        <v>0</v>
      </c>
      <c r="BI189" s="59"/>
    </row>
    <row r="190" ht="15" spans="1:61">
      <c r="A190" s="43" t="s">
        <v>12845</v>
      </c>
      <c r="B190" s="34">
        <f t="shared" si="101"/>
        <v>0</v>
      </c>
      <c r="C190" s="41" t="s">
        <v>12846</v>
      </c>
      <c r="D190" s="105">
        <f t="shared" si="102"/>
        <v>0</v>
      </c>
      <c r="E190" s="36">
        <f t="shared" si="103"/>
        <v>0</v>
      </c>
      <c r="F190" s="9">
        <f t="shared" si="104"/>
        <v>0</v>
      </c>
      <c r="G190" s="115">
        <f t="shared" si="105"/>
        <v>0</v>
      </c>
      <c r="H190" s="107">
        <f t="shared" si="125"/>
        <v>0</v>
      </c>
      <c r="I190" s="107">
        <f t="shared" si="126"/>
        <v>0</v>
      </c>
      <c r="J190" s="107">
        <f t="shared" si="127"/>
        <v>0</v>
      </c>
      <c r="K190" s="42">
        <v>0</v>
      </c>
      <c r="L190" s="36">
        <f t="shared" si="140"/>
        <v>0</v>
      </c>
      <c r="M190" s="36">
        <f t="shared" si="140"/>
        <v>0</v>
      </c>
      <c r="N190" s="107">
        <f t="shared" si="129"/>
        <v>0</v>
      </c>
      <c r="O190" s="36">
        <f t="shared" si="141"/>
        <v>0</v>
      </c>
      <c r="P190" s="36">
        <f t="shared" si="141"/>
        <v>0</v>
      </c>
      <c r="Q190" s="36">
        <f t="shared" si="141"/>
        <v>0</v>
      </c>
      <c r="R190" s="105">
        <f t="shared" si="106"/>
        <v>0</v>
      </c>
      <c r="S190" s="36">
        <f t="shared" si="110"/>
        <v>0</v>
      </c>
      <c r="T190" s="31">
        <f t="shared" si="107"/>
        <v>0</v>
      </c>
      <c r="U190" s="31">
        <f t="shared" si="108"/>
        <v>0</v>
      </c>
      <c r="V190" s="51">
        <v>0</v>
      </c>
      <c r="W190" s="51">
        <v>0</v>
      </c>
      <c r="X190" s="51">
        <v>0</v>
      </c>
      <c r="Y190" s="50">
        <f t="shared" si="135"/>
        <v>0</v>
      </c>
      <c r="Z190" s="36">
        <f t="shared" si="109"/>
        <v>0</v>
      </c>
      <c r="AA190" s="36">
        <f t="shared" si="111"/>
        <v>0</v>
      </c>
      <c r="AB190" s="42">
        <v>0</v>
      </c>
      <c r="AC190" s="36">
        <f t="shared" si="112"/>
        <v>0</v>
      </c>
      <c r="AD190" s="36">
        <f t="shared" si="142"/>
        <v>0</v>
      </c>
      <c r="AE190" s="36">
        <f t="shared" si="142"/>
        <v>0</v>
      </c>
      <c r="AF190" s="36">
        <f t="shared" si="142"/>
        <v>0</v>
      </c>
      <c r="AH190" s="36">
        <f t="shared" si="143"/>
        <v>0</v>
      </c>
      <c r="AI190" s="36">
        <f t="shared" si="143"/>
        <v>0</v>
      </c>
      <c r="AJ190" s="36">
        <f t="shared" si="143"/>
        <v>0</v>
      </c>
      <c r="AK190" s="36">
        <f t="shared" si="143"/>
        <v>0</v>
      </c>
      <c r="AL190" s="36">
        <f t="shared" si="143"/>
        <v>0</v>
      </c>
      <c r="AM190" s="36">
        <f t="shared" si="143"/>
        <v>0</v>
      </c>
      <c r="AN190" s="36">
        <f t="shared" si="143"/>
        <v>0</v>
      </c>
      <c r="AO190" s="36">
        <f t="shared" si="143"/>
        <v>0</v>
      </c>
      <c r="AP190" s="36">
        <f t="shared" si="143"/>
        <v>0</v>
      </c>
      <c r="AQ190" s="36">
        <f t="shared" si="143"/>
        <v>0</v>
      </c>
      <c r="AR190" s="36">
        <f t="shared" si="144"/>
        <v>0</v>
      </c>
      <c r="AS190" s="36">
        <f t="shared" si="144"/>
        <v>0</v>
      </c>
      <c r="AT190" s="36">
        <f t="shared" si="144"/>
        <v>0</v>
      </c>
      <c r="AU190" s="36">
        <f t="shared" si="144"/>
        <v>0</v>
      </c>
      <c r="AV190" s="36">
        <f t="shared" si="144"/>
        <v>0</v>
      </c>
      <c r="AW190" s="36">
        <f t="shared" si="144"/>
        <v>0</v>
      </c>
      <c r="AX190" s="36">
        <f t="shared" si="144"/>
        <v>0</v>
      </c>
      <c r="AY190" s="36">
        <f t="shared" si="144"/>
        <v>0</v>
      </c>
      <c r="BA190" s="36">
        <f t="shared" si="145"/>
        <v>0</v>
      </c>
      <c r="BB190" s="36">
        <f t="shared" si="145"/>
        <v>0</v>
      </c>
      <c r="BC190" s="36">
        <f t="shared" si="145"/>
        <v>0</v>
      </c>
      <c r="BD190" s="36">
        <f t="shared" si="145"/>
        <v>0</v>
      </c>
      <c r="BE190" s="36">
        <f t="shared" si="145"/>
        <v>0</v>
      </c>
      <c r="BF190" s="36">
        <f t="shared" si="145"/>
        <v>0</v>
      </c>
      <c r="BH190" s="63">
        <f t="shared" si="136"/>
        <v>0</v>
      </c>
      <c r="BI190" s="14"/>
    </row>
    <row r="191" ht="15" spans="1:61">
      <c r="A191" s="43" t="s">
        <v>12847</v>
      </c>
      <c r="B191" s="34">
        <f t="shared" si="101"/>
        <v>0</v>
      </c>
      <c r="C191" s="41" t="s">
        <v>12848</v>
      </c>
      <c r="D191" s="105">
        <f t="shared" si="102"/>
        <v>0</v>
      </c>
      <c r="E191" s="36">
        <f t="shared" si="103"/>
        <v>0</v>
      </c>
      <c r="F191" s="9">
        <f t="shared" si="104"/>
        <v>0</v>
      </c>
      <c r="G191" s="115">
        <f t="shared" si="105"/>
        <v>0</v>
      </c>
      <c r="H191" s="107">
        <f t="shared" si="125"/>
        <v>0</v>
      </c>
      <c r="I191" s="107">
        <f t="shared" si="126"/>
        <v>0</v>
      </c>
      <c r="J191" s="107">
        <f t="shared" si="127"/>
        <v>0</v>
      </c>
      <c r="K191" s="42">
        <v>0</v>
      </c>
      <c r="L191" s="36">
        <f t="shared" si="140"/>
        <v>0</v>
      </c>
      <c r="M191" s="36">
        <f t="shared" si="140"/>
        <v>0</v>
      </c>
      <c r="N191" s="107">
        <f t="shared" si="129"/>
        <v>0</v>
      </c>
      <c r="O191" s="36">
        <f t="shared" si="141"/>
        <v>0</v>
      </c>
      <c r="P191" s="36">
        <f t="shared" si="141"/>
        <v>0</v>
      </c>
      <c r="Q191" s="36">
        <f t="shared" si="141"/>
        <v>0</v>
      </c>
      <c r="R191" s="105">
        <f t="shared" si="106"/>
        <v>0</v>
      </c>
      <c r="S191" s="36">
        <f t="shared" si="110"/>
        <v>0</v>
      </c>
      <c r="T191" s="31">
        <f t="shared" si="107"/>
        <v>0</v>
      </c>
      <c r="U191" s="31">
        <f t="shared" si="108"/>
        <v>0</v>
      </c>
      <c r="V191" s="51">
        <v>0</v>
      </c>
      <c r="W191" s="51">
        <v>0</v>
      </c>
      <c r="X191" s="51">
        <v>0</v>
      </c>
      <c r="Y191" s="50">
        <f t="shared" si="135"/>
        <v>0</v>
      </c>
      <c r="Z191" s="36">
        <f t="shared" si="109"/>
        <v>0</v>
      </c>
      <c r="AA191" s="36">
        <f t="shared" si="111"/>
        <v>0</v>
      </c>
      <c r="AB191" s="42">
        <v>0</v>
      </c>
      <c r="AC191" s="36">
        <f t="shared" si="112"/>
        <v>0</v>
      </c>
      <c r="AD191" s="36">
        <f t="shared" si="142"/>
        <v>0</v>
      </c>
      <c r="AE191" s="36">
        <f t="shared" si="142"/>
        <v>0</v>
      </c>
      <c r="AF191" s="36">
        <f t="shared" si="142"/>
        <v>0</v>
      </c>
      <c r="AH191" s="36">
        <f t="shared" si="143"/>
        <v>0</v>
      </c>
      <c r="AI191" s="36">
        <f t="shared" si="143"/>
        <v>0</v>
      </c>
      <c r="AJ191" s="36">
        <f t="shared" si="143"/>
        <v>0</v>
      </c>
      <c r="AK191" s="36">
        <f t="shared" si="143"/>
        <v>0</v>
      </c>
      <c r="AL191" s="36">
        <f t="shared" si="143"/>
        <v>0</v>
      </c>
      <c r="AM191" s="36">
        <f t="shared" si="143"/>
        <v>0</v>
      </c>
      <c r="AN191" s="36">
        <f t="shared" si="143"/>
        <v>0</v>
      </c>
      <c r="AO191" s="36">
        <f t="shared" si="143"/>
        <v>0</v>
      </c>
      <c r="AP191" s="36">
        <f t="shared" si="143"/>
        <v>0</v>
      </c>
      <c r="AQ191" s="36">
        <f t="shared" si="143"/>
        <v>0</v>
      </c>
      <c r="AR191" s="36">
        <f t="shared" si="144"/>
        <v>0</v>
      </c>
      <c r="AS191" s="36">
        <f t="shared" si="144"/>
        <v>0</v>
      </c>
      <c r="AT191" s="36">
        <f t="shared" si="144"/>
        <v>0</v>
      </c>
      <c r="AU191" s="36">
        <f t="shared" si="144"/>
        <v>0</v>
      </c>
      <c r="AV191" s="36">
        <f t="shared" si="144"/>
        <v>0</v>
      </c>
      <c r="AW191" s="36">
        <f t="shared" si="144"/>
        <v>0</v>
      </c>
      <c r="AX191" s="36">
        <f t="shared" si="144"/>
        <v>0</v>
      </c>
      <c r="AY191" s="36">
        <f t="shared" si="144"/>
        <v>0</v>
      </c>
      <c r="BA191" s="36">
        <f t="shared" si="145"/>
        <v>0</v>
      </c>
      <c r="BB191" s="36">
        <f t="shared" si="145"/>
        <v>0</v>
      </c>
      <c r="BC191" s="36">
        <f t="shared" si="145"/>
        <v>0</v>
      </c>
      <c r="BD191" s="36">
        <f t="shared" si="145"/>
        <v>0</v>
      </c>
      <c r="BE191" s="36">
        <f t="shared" si="145"/>
        <v>0</v>
      </c>
      <c r="BF191" s="36">
        <f t="shared" si="145"/>
        <v>0</v>
      </c>
      <c r="BH191" s="63">
        <f t="shared" si="136"/>
        <v>0</v>
      </c>
      <c r="BI191" s="14"/>
    </row>
    <row r="192" ht="15" spans="1:61">
      <c r="A192" s="43" t="s">
        <v>12849</v>
      </c>
      <c r="B192" s="34">
        <f t="shared" si="101"/>
        <v>0</v>
      </c>
      <c r="C192" s="41" t="s">
        <v>12850</v>
      </c>
      <c r="D192" s="105">
        <f t="shared" si="102"/>
        <v>0</v>
      </c>
      <c r="E192" s="36">
        <f t="shared" si="103"/>
        <v>0</v>
      </c>
      <c r="F192" s="9">
        <f t="shared" si="104"/>
        <v>0</v>
      </c>
      <c r="G192" s="115">
        <f t="shared" si="105"/>
        <v>0</v>
      </c>
      <c r="H192" s="107">
        <f t="shared" si="125"/>
        <v>0</v>
      </c>
      <c r="I192" s="107">
        <f t="shared" si="126"/>
        <v>0</v>
      </c>
      <c r="J192" s="107">
        <f t="shared" si="127"/>
        <v>0</v>
      </c>
      <c r="K192" s="42">
        <v>0</v>
      </c>
      <c r="L192" s="36">
        <f t="shared" si="140"/>
        <v>0</v>
      </c>
      <c r="M192" s="36">
        <f t="shared" si="140"/>
        <v>0</v>
      </c>
      <c r="N192" s="107">
        <f t="shared" si="129"/>
        <v>0</v>
      </c>
      <c r="O192" s="36">
        <f t="shared" si="141"/>
        <v>0</v>
      </c>
      <c r="P192" s="36">
        <f t="shared" si="141"/>
        <v>0</v>
      </c>
      <c r="Q192" s="36">
        <f t="shared" si="141"/>
        <v>0</v>
      </c>
      <c r="R192" s="105">
        <f t="shared" si="106"/>
        <v>0</v>
      </c>
      <c r="S192" s="36">
        <f t="shared" si="110"/>
        <v>0</v>
      </c>
      <c r="T192" s="31">
        <f t="shared" si="107"/>
        <v>0</v>
      </c>
      <c r="U192" s="31">
        <f t="shared" si="108"/>
        <v>0</v>
      </c>
      <c r="V192" s="51">
        <v>0</v>
      </c>
      <c r="W192" s="51">
        <v>0</v>
      </c>
      <c r="X192" s="51">
        <v>0</v>
      </c>
      <c r="Y192" s="50">
        <f t="shared" si="135"/>
        <v>0</v>
      </c>
      <c r="Z192" s="36">
        <f t="shared" si="109"/>
        <v>0</v>
      </c>
      <c r="AA192" s="36">
        <f t="shared" si="111"/>
        <v>0</v>
      </c>
      <c r="AB192" s="42">
        <v>0</v>
      </c>
      <c r="AC192" s="36">
        <f t="shared" si="112"/>
        <v>0</v>
      </c>
      <c r="AD192" s="36">
        <f t="shared" si="142"/>
        <v>0</v>
      </c>
      <c r="AE192" s="36">
        <f t="shared" si="142"/>
        <v>0</v>
      </c>
      <c r="AF192" s="36">
        <f t="shared" si="142"/>
        <v>0</v>
      </c>
      <c r="AH192" s="36">
        <f t="shared" si="143"/>
        <v>0</v>
      </c>
      <c r="AI192" s="36">
        <f t="shared" si="143"/>
        <v>0</v>
      </c>
      <c r="AJ192" s="36">
        <f t="shared" si="143"/>
        <v>0</v>
      </c>
      <c r="AK192" s="36">
        <f t="shared" si="143"/>
        <v>0</v>
      </c>
      <c r="AL192" s="36">
        <f t="shared" si="143"/>
        <v>0</v>
      </c>
      <c r="AM192" s="36">
        <f t="shared" si="143"/>
        <v>0</v>
      </c>
      <c r="AN192" s="36">
        <f t="shared" si="143"/>
        <v>0</v>
      </c>
      <c r="AO192" s="36">
        <f t="shared" si="143"/>
        <v>0</v>
      </c>
      <c r="AP192" s="36">
        <f t="shared" si="143"/>
        <v>0</v>
      </c>
      <c r="AQ192" s="36">
        <f t="shared" si="143"/>
        <v>0</v>
      </c>
      <c r="AR192" s="36">
        <f t="shared" si="144"/>
        <v>0</v>
      </c>
      <c r="AS192" s="36">
        <f t="shared" si="144"/>
        <v>0</v>
      </c>
      <c r="AT192" s="36">
        <f t="shared" si="144"/>
        <v>0</v>
      </c>
      <c r="AU192" s="36">
        <f t="shared" si="144"/>
        <v>0</v>
      </c>
      <c r="AV192" s="36">
        <f t="shared" si="144"/>
        <v>0</v>
      </c>
      <c r="AW192" s="36">
        <f t="shared" si="144"/>
        <v>0</v>
      </c>
      <c r="AX192" s="36">
        <f t="shared" si="144"/>
        <v>0</v>
      </c>
      <c r="AY192" s="36">
        <f t="shared" si="144"/>
        <v>0</v>
      </c>
      <c r="BA192" s="36">
        <f t="shared" si="145"/>
        <v>0</v>
      </c>
      <c r="BB192" s="36">
        <f t="shared" si="145"/>
        <v>0</v>
      </c>
      <c r="BC192" s="36">
        <f t="shared" si="145"/>
        <v>0</v>
      </c>
      <c r="BD192" s="36">
        <f t="shared" si="145"/>
        <v>0</v>
      </c>
      <c r="BE192" s="36">
        <f t="shared" si="145"/>
        <v>0</v>
      </c>
      <c r="BF192" s="36">
        <f t="shared" si="145"/>
        <v>0</v>
      </c>
      <c r="BH192" s="63">
        <f t="shared" si="136"/>
        <v>0</v>
      </c>
      <c r="BI192" s="59"/>
    </row>
    <row r="193" ht="15" spans="1:61">
      <c r="A193" s="43" t="s">
        <v>12851</v>
      </c>
      <c r="B193" s="34">
        <f t="shared" si="101"/>
        <v>0</v>
      </c>
      <c r="C193" s="41" t="s">
        <v>12852</v>
      </c>
      <c r="D193" s="105">
        <f t="shared" si="102"/>
        <v>0</v>
      </c>
      <c r="E193" s="36">
        <f t="shared" si="103"/>
        <v>0</v>
      </c>
      <c r="F193" s="9">
        <f t="shared" si="104"/>
        <v>0</v>
      </c>
      <c r="G193" s="115">
        <f t="shared" si="105"/>
        <v>0</v>
      </c>
      <c r="H193" s="107">
        <f t="shared" si="125"/>
        <v>0</v>
      </c>
      <c r="I193" s="107">
        <f t="shared" si="126"/>
        <v>0</v>
      </c>
      <c r="J193" s="107">
        <f t="shared" si="127"/>
        <v>0</v>
      </c>
      <c r="K193" s="42">
        <v>0</v>
      </c>
      <c r="L193" s="36">
        <f t="shared" si="140"/>
        <v>0</v>
      </c>
      <c r="M193" s="36">
        <f t="shared" si="140"/>
        <v>0</v>
      </c>
      <c r="N193" s="107">
        <f t="shared" si="129"/>
        <v>0</v>
      </c>
      <c r="O193" s="36">
        <f t="shared" si="141"/>
        <v>0</v>
      </c>
      <c r="P193" s="36">
        <f t="shared" si="141"/>
        <v>0</v>
      </c>
      <c r="Q193" s="36">
        <f t="shared" si="141"/>
        <v>0</v>
      </c>
      <c r="R193" s="105">
        <f t="shared" si="106"/>
        <v>0</v>
      </c>
      <c r="S193" s="36">
        <f t="shared" si="110"/>
        <v>0</v>
      </c>
      <c r="T193" s="31">
        <f t="shared" si="107"/>
        <v>0</v>
      </c>
      <c r="U193" s="31">
        <f t="shared" si="108"/>
        <v>0</v>
      </c>
      <c r="V193" s="51">
        <v>0</v>
      </c>
      <c r="W193" s="51">
        <v>0</v>
      </c>
      <c r="X193" s="51">
        <v>0</v>
      </c>
      <c r="Y193" s="50">
        <f t="shared" si="135"/>
        <v>0</v>
      </c>
      <c r="Z193" s="36">
        <f t="shared" si="109"/>
        <v>0</v>
      </c>
      <c r="AA193" s="36">
        <f t="shared" si="111"/>
        <v>0</v>
      </c>
      <c r="AB193" s="42">
        <v>0</v>
      </c>
      <c r="AC193" s="36">
        <f t="shared" si="112"/>
        <v>0</v>
      </c>
      <c r="AD193" s="36">
        <f t="shared" si="142"/>
        <v>0</v>
      </c>
      <c r="AE193" s="36">
        <f t="shared" si="142"/>
        <v>0</v>
      </c>
      <c r="AF193" s="36">
        <f t="shared" si="142"/>
        <v>0</v>
      </c>
      <c r="AH193" s="36">
        <f t="shared" si="143"/>
        <v>0</v>
      </c>
      <c r="AI193" s="36">
        <f t="shared" si="143"/>
        <v>0</v>
      </c>
      <c r="AJ193" s="36">
        <f t="shared" si="143"/>
        <v>0</v>
      </c>
      <c r="AK193" s="36">
        <f t="shared" si="143"/>
        <v>0</v>
      </c>
      <c r="AL193" s="36">
        <f t="shared" si="143"/>
        <v>0</v>
      </c>
      <c r="AM193" s="36">
        <f t="shared" si="143"/>
        <v>0</v>
      </c>
      <c r="AN193" s="36">
        <f t="shared" si="143"/>
        <v>0</v>
      </c>
      <c r="AO193" s="36">
        <f t="shared" si="143"/>
        <v>0</v>
      </c>
      <c r="AP193" s="36">
        <f t="shared" si="143"/>
        <v>0</v>
      </c>
      <c r="AQ193" s="36">
        <f t="shared" si="143"/>
        <v>0</v>
      </c>
      <c r="AR193" s="36">
        <f t="shared" si="144"/>
        <v>0</v>
      </c>
      <c r="AS193" s="36">
        <f t="shared" si="144"/>
        <v>0</v>
      </c>
      <c r="AT193" s="36">
        <f t="shared" si="144"/>
        <v>0</v>
      </c>
      <c r="AU193" s="36">
        <f t="shared" si="144"/>
        <v>0</v>
      </c>
      <c r="AV193" s="36">
        <f t="shared" si="144"/>
        <v>0</v>
      </c>
      <c r="AW193" s="36">
        <f t="shared" si="144"/>
        <v>0</v>
      </c>
      <c r="AX193" s="36">
        <f t="shared" si="144"/>
        <v>0</v>
      </c>
      <c r="AY193" s="36">
        <f t="shared" si="144"/>
        <v>0</v>
      </c>
      <c r="BA193" s="36">
        <f t="shared" si="145"/>
        <v>0</v>
      </c>
      <c r="BB193" s="36">
        <f t="shared" si="145"/>
        <v>0</v>
      </c>
      <c r="BC193" s="36">
        <f t="shared" si="145"/>
        <v>0</v>
      </c>
      <c r="BD193" s="36">
        <f t="shared" si="145"/>
        <v>0</v>
      </c>
      <c r="BE193" s="36">
        <f t="shared" si="145"/>
        <v>0</v>
      </c>
      <c r="BF193" s="36">
        <f t="shared" si="145"/>
        <v>0</v>
      </c>
      <c r="BH193" s="63">
        <f t="shared" si="136"/>
        <v>0</v>
      </c>
      <c r="BI193" s="59"/>
    </row>
    <row r="194" ht="15" spans="1:61">
      <c r="A194" s="43" t="s">
        <v>12853</v>
      </c>
      <c r="B194" s="34">
        <f t="shared" si="101"/>
        <v>0</v>
      </c>
      <c r="C194" s="41" t="s">
        <v>12854</v>
      </c>
      <c r="D194" s="105">
        <f t="shared" si="102"/>
        <v>0</v>
      </c>
      <c r="E194" s="36">
        <f t="shared" si="103"/>
        <v>0</v>
      </c>
      <c r="F194" s="9">
        <f t="shared" si="104"/>
        <v>0</v>
      </c>
      <c r="G194" s="115">
        <f t="shared" si="105"/>
        <v>0</v>
      </c>
      <c r="H194" s="107">
        <f t="shared" si="125"/>
        <v>0</v>
      </c>
      <c r="I194" s="107">
        <f t="shared" si="126"/>
        <v>0</v>
      </c>
      <c r="J194" s="107">
        <f t="shared" si="127"/>
        <v>0</v>
      </c>
      <c r="K194" s="42">
        <v>0</v>
      </c>
      <c r="L194" s="36">
        <f t="shared" si="140"/>
        <v>0</v>
      </c>
      <c r="M194" s="36">
        <f t="shared" si="140"/>
        <v>0</v>
      </c>
      <c r="N194" s="107">
        <f t="shared" si="129"/>
        <v>0</v>
      </c>
      <c r="O194" s="36">
        <f t="shared" si="141"/>
        <v>0</v>
      </c>
      <c r="P194" s="36">
        <f t="shared" si="141"/>
        <v>0</v>
      </c>
      <c r="Q194" s="36">
        <f t="shared" si="141"/>
        <v>0</v>
      </c>
      <c r="R194" s="105">
        <f t="shared" si="106"/>
        <v>0</v>
      </c>
      <c r="S194" s="36">
        <f t="shared" si="110"/>
        <v>0</v>
      </c>
      <c r="T194" s="31">
        <f t="shared" si="107"/>
        <v>0</v>
      </c>
      <c r="U194" s="31">
        <f t="shared" si="108"/>
        <v>0</v>
      </c>
      <c r="V194" s="51">
        <v>0</v>
      </c>
      <c r="W194" s="51">
        <v>0</v>
      </c>
      <c r="X194" s="51">
        <v>0</v>
      </c>
      <c r="Y194" s="50">
        <f t="shared" si="135"/>
        <v>0</v>
      </c>
      <c r="Z194" s="36">
        <f t="shared" si="109"/>
        <v>0</v>
      </c>
      <c r="AA194" s="36">
        <f t="shared" si="111"/>
        <v>0</v>
      </c>
      <c r="AB194" s="42">
        <v>0</v>
      </c>
      <c r="AC194" s="36">
        <f t="shared" si="112"/>
        <v>0</v>
      </c>
      <c r="AD194" s="36">
        <f t="shared" si="142"/>
        <v>0</v>
      </c>
      <c r="AE194" s="36">
        <f t="shared" si="142"/>
        <v>0</v>
      </c>
      <c r="AF194" s="36">
        <f t="shared" si="142"/>
        <v>0</v>
      </c>
      <c r="AH194" s="36">
        <f t="shared" si="143"/>
        <v>0</v>
      </c>
      <c r="AI194" s="36">
        <f t="shared" si="143"/>
        <v>0</v>
      </c>
      <c r="AJ194" s="36">
        <f t="shared" si="143"/>
        <v>0</v>
      </c>
      <c r="AK194" s="36">
        <f t="shared" si="143"/>
        <v>0</v>
      </c>
      <c r="AL194" s="36">
        <f t="shared" si="143"/>
        <v>0</v>
      </c>
      <c r="AM194" s="36">
        <f t="shared" si="143"/>
        <v>0</v>
      </c>
      <c r="AN194" s="36">
        <f t="shared" si="143"/>
        <v>0</v>
      </c>
      <c r="AO194" s="36">
        <f t="shared" si="143"/>
        <v>0</v>
      </c>
      <c r="AP194" s="36">
        <f t="shared" si="143"/>
        <v>0</v>
      </c>
      <c r="AQ194" s="36">
        <f t="shared" si="143"/>
        <v>0</v>
      </c>
      <c r="AR194" s="36">
        <f t="shared" si="144"/>
        <v>0</v>
      </c>
      <c r="AS194" s="36">
        <f t="shared" si="144"/>
        <v>0</v>
      </c>
      <c r="AT194" s="36">
        <f t="shared" si="144"/>
        <v>0</v>
      </c>
      <c r="AU194" s="36">
        <f t="shared" si="144"/>
        <v>0</v>
      </c>
      <c r="AV194" s="36">
        <f t="shared" si="144"/>
        <v>0</v>
      </c>
      <c r="AW194" s="36">
        <f t="shared" si="144"/>
        <v>0</v>
      </c>
      <c r="AX194" s="36">
        <f t="shared" si="144"/>
        <v>0</v>
      </c>
      <c r="AY194" s="36">
        <f t="shared" si="144"/>
        <v>0</v>
      </c>
      <c r="BA194" s="36">
        <f t="shared" si="145"/>
        <v>0</v>
      </c>
      <c r="BB194" s="36">
        <f t="shared" si="145"/>
        <v>0</v>
      </c>
      <c r="BC194" s="36">
        <f t="shared" si="145"/>
        <v>0</v>
      </c>
      <c r="BD194" s="36">
        <f t="shared" si="145"/>
        <v>0</v>
      </c>
      <c r="BE194" s="36">
        <f t="shared" si="145"/>
        <v>0</v>
      </c>
      <c r="BF194" s="36">
        <f t="shared" si="145"/>
        <v>0</v>
      </c>
      <c r="BH194" s="63">
        <f t="shared" si="136"/>
        <v>0</v>
      </c>
      <c r="BI194" s="14"/>
    </row>
    <row r="195" ht="15" spans="1:61">
      <c r="A195" s="43" t="s">
        <v>12855</v>
      </c>
      <c r="B195" s="34">
        <f t="shared" si="101"/>
        <v>0</v>
      </c>
      <c r="C195" s="41" t="s">
        <v>12856</v>
      </c>
      <c r="D195" s="105">
        <f t="shared" si="102"/>
        <v>0</v>
      </c>
      <c r="E195" s="36">
        <f t="shared" si="103"/>
        <v>0</v>
      </c>
      <c r="F195" s="9">
        <f t="shared" si="104"/>
        <v>0</v>
      </c>
      <c r="G195" s="115">
        <f t="shared" si="105"/>
        <v>0</v>
      </c>
      <c r="H195" s="107">
        <f t="shared" si="125"/>
        <v>0</v>
      </c>
      <c r="I195" s="107">
        <f t="shared" si="126"/>
        <v>0</v>
      </c>
      <c r="J195" s="107">
        <f t="shared" si="127"/>
        <v>0</v>
      </c>
      <c r="K195" s="42">
        <v>0</v>
      </c>
      <c r="L195" s="36">
        <f t="shared" si="140"/>
        <v>0</v>
      </c>
      <c r="M195" s="36">
        <f t="shared" si="140"/>
        <v>0</v>
      </c>
      <c r="N195" s="107">
        <f t="shared" si="129"/>
        <v>0</v>
      </c>
      <c r="O195" s="36">
        <f t="shared" si="141"/>
        <v>0</v>
      </c>
      <c r="P195" s="36">
        <f t="shared" si="141"/>
        <v>0</v>
      </c>
      <c r="Q195" s="36">
        <f t="shared" si="141"/>
        <v>0</v>
      </c>
      <c r="R195" s="105">
        <f t="shared" si="106"/>
        <v>0</v>
      </c>
      <c r="S195" s="36">
        <f t="shared" si="110"/>
        <v>0</v>
      </c>
      <c r="T195" s="31">
        <f t="shared" si="107"/>
        <v>0</v>
      </c>
      <c r="U195" s="31">
        <f t="shared" si="108"/>
        <v>0</v>
      </c>
      <c r="V195" s="51">
        <v>0</v>
      </c>
      <c r="W195" s="51">
        <v>0</v>
      </c>
      <c r="X195" s="51">
        <v>0</v>
      </c>
      <c r="Y195" s="50">
        <f t="shared" si="135"/>
        <v>0</v>
      </c>
      <c r="Z195" s="36">
        <f t="shared" si="109"/>
        <v>0</v>
      </c>
      <c r="AA195" s="36">
        <f t="shared" si="111"/>
        <v>0</v>
      </c>
      <c r="AB195" s="42">
        <v>0</v>
      </c>
      <c r="AC195" s="36">
        <f t="shared" si="112"/>
        <v>0</v>
      </c>
      <c r="AD195" s="36">
        <f t="shared" si="142"/>
        <v>0</v>
      </c>
      <c r="AE195" s="36">
        <f t="shared" si="142"/>
        <v>0</v>
      </c>
      <c r="AF195" s="36">
        <f t="shared" si="142"/>
        <v>0</v>
      </c>
      <c r="AH195" s="36">
        <f t="shared" si="143"/>
        <v>0</v>
      </c>
      <c r="AI195" s="36">
        <f t="shared" si="143"/>
        <v>0</v>
      </c>
      <c r="AJ195" s="36">
        <f t="shared" si="143"/>
        <v>0</v>
      </c>
      <c r="AK195" s="36">
        <f t="shared" si="143"/>
        <v>0</v>
      </c>
      <c r="AL195" s="36">
        <f t="shared" si="143"/>
        <v>0</v>
      </c>
      <c r="AM195" s="36">
        <f t="shared" si="143"/>
        <v>0</v>
      </c>
      <c r="AN195" s="36">
        <f t="shared" si="143"/>
        <v>0</v>
      </c>
      <c r="AO195" s="36">
        <f t="shared" si="143"/>
        <v>0</v>
      </c>
      <c r="AP195" s="36">
        <f t="shared" si="143"/>
        <v>0</v>
      </c>
      <c r="AQ195" s="36">
        <f t="shared" si="143"/>
        <v>0</v>
      </c>
      <c r="AR195" s="36">
        <f t="shared" si="144"/>
        <v>0</v>
      </c>
      <c r="AS195" s="36">
        <f t="shared" si="144"/>
        <v>0</v>
      </c>
      <c r="AT195" s="36">
        <f t="shared" si="144"/>
        <v>0</v>
      </c>
      <c r="AU195" s="36">
        <f t="shared" si="144"/>
        <v>0</v>
      </c>
      <c r="AV195" s="36">
        <f t="shared" si="144"/>
        <v>0</v>
      </c>
      <c r="AW195" s="36">
        <f t="shared" si="144"/>
        <v>0</v>
      </c>
      <c r="AX195" s="36">
        <f t="shared" si="144"/>
        <v>0</v>
      </c>
      <c r="AY195" s="36">
        <f t="shared" si="144"/>
        <v>0</v>
      </c>
      <c r="BA195" s="36">
        <f t="shared" si="145"/>
        <v>0</v>
      </c>
      <c r="BB195" s="36">
        <f t="shared" si="145"/>
        <v>0</v>
      </c>
      <c r="BC195" s="36">
        <f t="shared" si="145"/>
        <v>0</v>
      </c>
      <c r="BD195" s="36">
        <f t="shared" si="145"/>
        <v>0</v>
      </c>
      <c r="BE195" s="36">
        <f t="shared" si="145"/>
        <v>0</v>
      </c>
      <c r="BF195" s="36">
        <f t="shared" si="145"/>
        <v>0</v>
      </c>
      <c r="BH195" s="63">
        <f t="shared" si="136"/>
        <v>0</v>
      </c>
      <c r="BI195" s="14"/>
    </row>
    <row r="196" ht="15" spans="1:61">
      <c r="A196" s="43" t="s">
        <v>12857</v>
      </c>
      <c r="B196" s="34">
        <f t="shared" si="101"/>
        <v>0</v>
      </c>
      <c r="C196" s="41" t="s">
        <v>12858</v>
      </c>
      <c r="D196" s="105">
        <f t="shared" si="102"/>
        <v>0</v>
      </c>
      <c r="E196" s="36">
        <f t="shared" si="103"/>
        <v>0</v>
      </c>
      <c r="F196" s="9">
        <f t="shared" si="104"/>
        <v>0</v>
      </c>
      <c r="G196" s="115">
        <f t="shared" si="105"/>
        <v>0</v>
      </c>
      <c r="H196" s="107">
        <f t="shared" si="125"/>
        <v>0</v>
      </c>
      <c r="I196" s="107">
        <f t="shared" si="126"/>
        <v>0</v>
      </c>
      <c r="J196" s="107">
        <f t="shared" si="127"/>
        <v>0</v>
      </c>
      <c r="K196" s="42">
        <v>0</v>
      </c>
      <c r="L196" s="36">
        <f t="shared" si="140"/>
        <v>0</v>
      </c>
      <c r="M196" s="36">
        <f t="shared" si="140"/>
        <v>0</v>
      </c>
      <c r="N196" s="107">
        <f t="shared" si="129"/>
        <v>0</v>
      </c>
      <c r="O196" s="36">
        <f t="shared" si="141"/>
        <v>0</v>
      </c>
      <c r="P196" s="36">
        <f t="shared" si="141"/>
        <v>0</v>
      </c>
      <c r="Q196" s="36">
        <f t="shared" si="141"/>
        <v>0</v>
      </c>
      <c r="R196" s="105">
        <f t="shared" si="106"/>
        <v>0</v>
      </c>
      <c r="S196" s="36">
        <f t="shared" si="110"/>
        <v>0</v>
      </c>
      <c r="T196" s="31">
        <f t="shared" si="107"/>
        <v>0</v>
      </c>
      <c r="U196" s="31">
        <f t="shared" si="108"/>
        <v>0</v>
      </c>
      <c r="V196" s="51">
        <v>0</v>
      </c>
      <c r="W196" s="51">
        <v>0</v>
      </c>
      <c r="X196" s="51">
        <v>0</v>
      </c>
      <c r="Y196" s="50">
        <f t="shared" si="135"/>
        <v>0</v>
      </c>
      <c r="Z196" s="36">
        <f t="shared" si="109"/>
        <v>0</v>
      </c>
      <c r="AA196" s="36">
        <f t="shared" si="111"/>
        <v>0</v>
      </c>
      <c r="AB196" s="42">
        <v>0</v>
      </c>
      <c r="AC196" s="36">
        <f t="shared" si="112"/>
        <v>0</v>
      </c>
      <c r="AD196" s="36">
        <f t="shared" si="142"/>
        <v>0</v>
      </c>
      <c r="AE196" s="36">
        <f t="shared" si="142"/>
        <v>0</v>
      </c>
      <c r="AF196" s="36">
        <f t="shared" si="142"/>
        <v>0</v>
      </c>
      <c r="AH196" s="36">
        <f t="shared" si="143"/>
        <v>0</v>
      </c>
      <c r="AI196" s="36">
        <f t="shared" si="143"/>
        <v>0</v>
      </c>
      <c r="AJ196" s="36">
        <f t="shared" si="143"/>
        <v>0</v>
      </c>
      <c r="AK196" s="36">
        <f t="shared" si="143"/>
        <v>0</v>
      </c>
      <c r="AL196" s="36">
        <f t="shared" si="143"/>
        <v>0</v>
      </c>
      <c r="AM196" s="36">
        <f t="shared" si="143"/>
        <v>0</v>
      </c>
      <c r="AN196" s="36">
        <f t="shared" si="143"/>
        <v>0</v>
      </c>
      <c r="AO196" s="36">
        <f t="shared" si="143"/>
        <v>0</v>
      </c>
      <c r="AP196" s="36">
        <f t="shared" si="143"/>
        <v>0</v>
      </c>
      <c r="AQ196" s="36">
        <f t="shared" si="143"/>
        <v>0</v>
      </c>
      <c r="AR196" s="36">
        <f t="shared" si="144"/>
        <v>0</v>
      </c>
      <c r="AS196" s="36">
        <f t="shared" si="144"/>
        <v>0</v>
      </c>
      <c r="AT196" s="36">
        <f t="shared" si="144"/>
        <v>0</v>
      </c>
      <c r="AU196" s="36">
        <f t="shared" si="144"/>
        <v>0</v>
      </c>
      <c r="AV196" s="36">
        <f t="shared" si="144"/>
        <v>0</v>
      </c>
      <c r="AW196" s="36">
        <f t="shared" si="144"/>
        <v>0</v>
      </c>
      <c r="AX196" s="36">
        <f t="shared" si="144"/>
        <v>0</v>
      </c>
      <c r="AY196" s="36">
        <f t="shared" si="144"/>
        <v>0</v>
      </c>
      <c r="BA196" s="36">
        <f t="shared" si="145"/>
        <v>0</v>
      </c>
      <c r="BB196" s="36">
        <f t="shared" si="145"/>
        <v>0</v>
      </c>
      <c r="BC196" s="36">
        <f t="shared" si="145"/>
        <v>0</v>
      </c>
      <c r="BD196" s="36">
        <f t="shared" si="145"/>
        <v>0</v>
      </c>
      <c r="BE196" s="36">
        <f t="shared" si="145"/>
        <v>0</v>
      </c>
      <c r="BF196" s="36">
        <f t="shared" si="145"/>
        <v>0</v>
      </c>
      <c r="BH196" s="63">
        <f t="shared" si="136"/>
        <v>0</v>
      </c>
      <c r="BI196" s="59"/>
    </row>
    <row r="197" ht="15" spans="1:61">
      <c r="A197" s="43" t="s">
        <v>12859</v>
      </c>
      <c r="B197" s="34">
        <f t="shared" si="101"/>
        <v>0</v>
      </c>
      <c r="C197" s="41" t="s">
        <v>12860</v>
      </c>
      <c r="D197" s="105">
        <f t="shared" si="102"/>
        <v>0</v>
      </c>
      <c r="E197" s="36">
        <f t="shared" si="103"/>
        <v>0</v>
      </c>
      <c r="F197" s="9">
        <f t="shared" si="104"/>
        <v>0</v>
      </c>
      <c r="G197" s="115">
        <f t="shared" si="105"/>
        <v>0</v>
      </c>
      <c r="H197" s="107">
        <f t="shared" si="125"/>
        <v>0</v>
      </c>
      <c r="I197" s="107">
        <f t="shared" si="126"/>
        <v>0</v>
      </c>
      <c r="J197" s="107">
        <f t="shared" si="127"/>
        <v>0</v>
      </c>
      <c r="K197" s="42">
        <v>0</v>
      </c>
      <c r="L197" s="36">
        <f t="shared" si="140"/>
        <v>0</v>
      </c>
      <c r="M197" s="36">
        <f t="shared" si="140"/>
        <v>0</v>
      </c>
      <c r="N197" s="107">
        <f t="shared" si="129"/>
        <v>0</v>
      </c>
      <c r="O197" s="36">
        <f t="shared" si="141"/>
        <v>0</v>
      </c>
      <c r="P197" s="36">
        <f t="shared" si="141"/>
        <v>0</v>
      </c>
      <c r="Q197" s="36">
        <f t="shared" si="141"/>
        <v>0</v>
      </c>
      <c r="R197" s="105">
        <f t="shared" si="106"/>
        <v>0</v>
      </c>
      <c r="S197" s="36">
        <f t="shared" si="110"/>
        <v>0</v>
      </c>
      <c r="T197" s="31">
        <f t="shared" si="107"/>
        <v>0</v>
      </c>
      <c r="U197" s="31">
        <f t="shared" si="108"/>
        <v>0</v>
      </c>
      <c r="V197" s="51">
        <v>0</v>
      </c>
      <c r="W197" s="51">
        <v>0</v>
      </c>
      <c r="X197" s="51">
        <v>0</v>
      </c>
      <c r="Y197" s="50">
        <f t="shared" si="135"/>
        <v>0</v>
      </c>
      <c r="Z197" s="36">
        <f t="shared" si="109"/>
        <v>0</v>
      </c>
      <c r="AA197" s="36">
        <f t="shared" si="111"/>
        <v>0</v>
      </c>
      <c r="AB197" s="42">
        <v>0</v>
      </c>
      <c r="AC197" s="36">
        <f t="shared" si="112"/>
        <v>0</v>
      </c>
      <c r="AD197" s="36">
        <f t="shared" si="142"/>
        <v>0</v>
      </c>
      <c r="AE197" s="36">
        <f t="shared" si="142"/>
        <v>0</v>
      </c>
      <c r="AF197" s="36">
        <f t="shared" si="142"/>
        <v>0</v>
      </c>
      <c r="AH197" s="36">
        <f t="shared" si="143"/>
        <v>0</v>
      </c>
      <c r="AI197" s="36">
        <f t="shared" si="143"/>
        <v>0</v>
      </c>
      <c r="AJ197" s="36">
        <f t="shared" si="143"/>
        <v>0</v>
      </c>
      <c r="AK197" s="36">
        <f t="shared" si="143"/>
        <v>0</v>
      </c>
      <c r="AL197" s="36">
        <f t="shared" si="143"/>
        <v>0</v>
      </c>
      <c r="AM197" s="36">
        <f t="shared" si="143"/>
        <v>0</v>
      </c>
      <c r="AN197" s="36">
        <f t="shared" si="143"/>
        <v>0</v>
      </c>
      <c r="AO197" s="36">
        <f t="shared" si="143"/>
        <v>0</v>
      </c>
      <c r="AP197" s="36">
        <f t="shared" si="143"/>
        <v>0</v>
      </c>
      <c r="AQ197" s="36">
        <f t="shared" si="143"/>
        <v>0</v>
      </c>
      <c r="AR197" s="36">
        <f t="shared" si="144"/>
        <v>0</v>
      </c>
      <c r="AS197" s="36">
        <f t="shared" si="144"/>
        <v>0</v>
      </c>
      <c r="AT197" s="36">
        <f t="shared" si="144"/>
        <v>0</v>
      </c>
      <c r="AU197" s="36">
        <f t="shared" si="144"/>
        <v>0</v>
      </c>
      <c r="AV197" s="36">
        <f t="shared" si="144"/>
        <v>0</v>
      </c>
      <c r="AW197" s="36">
        <f t="shared" si="144"/>
        <v>0</v>
      </c>
      <c r="AX197" s="36">
        <f t="shared" si="144"/>
        <v>0</v>
      </c>
      <c r="AY197" s="36">
        <f t="shared" si="144"/>
        <v>0</v>
      </c>
      <c r="BA197" s="36">
        <f t="shared" si="145"/>
        <v>0</v>
      </c>
      <c r="BB197" s="36">
        <f t="shared" si="145"/>
        <v>0</v>
      </c>
      <c r="BC197" s="36">
        <f t="shared" si="145"/>
        <v>0</v>
      </c>
      <c r="BD197" s="36">
        <f t="shared" si="145"/>
        <v>0</v>
      </c>
      <c r="BE197" s="36">
        <f t="shared" si="145"/>
        <v>0</v>
      </c>
      <c r="BF197" s="36">
        <f t="shared" si="145"/>
        <v>0</v>
      </c>
      <c r="BH197" s="63">
        <f t="shared" si="136"/>
        <v>0</v>
      </c>
      <c r="BI197" s="59"/>
    </row>
    <row r="198" ht="15" spans="1:61">
      <c r="A198" s="43" t="s">
        <v>12861</v>
      </c>
      <c r="B198" s="34">
        <f t="shared" si="101"/>
        <v>0</v>
      </c>
      <c r="C198" s="41" t="s">
        <v>12862</v>
      </c>
      <c r="D198" s="105">
        <f t="shared" si="102"/>
        <v>0</v>
      </c>
      <c r="E198" s="36">
        <f t="shared" si="103"/>
        <v>0</v>
      </c>
      <c r="F198" s="9">
        <f t="shared" si="104"/>
        <v>0</v>
      </c>
      <c r="G198" s="115">
        <f t="shared" si="105"/>
        <v>0</v>
      </c>
      <c r="H198" s="107">
        <f t="shared" si="125"/>
        <v>0</v>
      </c>
      <c r="I198" s="107">
        <f t="shared" si="126"/>
        <v>0</v>
      </c>
      <c r="J198" s="107">
        <f t="shared" si="127"/>
        <v>0</v>
      </c>
      <c r="K198" s="42">
        <v>0</v>
      </c>
      <c r="L198" s="36">
        <f t="shared" si="140"/>
        <v>0</v>
      </c>
      <c r="M198" s="36">
        <f t="shared" si="140"/>
        <v>0</v>
      </c>
      <c r="N198" s="107">
        <f t="shared" si="129"/>
        <v>0</v>
      </c>
      <c r="O198" s="36">
        <f t="shared" si="141"/>
        <v>0</v>
      </c>
      <c r="P198" s="36">
        <f t="shared" si="141"/>
        <v>0</v>
      </c>
      <c r="Q198" s="36">
        <f t="shared" si="141"/>
        <v>0</v>
      </c>
      <c r="R198" s="105">
        <f t="shared" si="106"/>
        <v>0</v>
      </c>
      <c r="S198" s="36">
        <f t="shared" si="110"/>
        <v>0</v>
      </c>
      <c r="T198" s="31">
        <f t="shared" si="107"/>
        <v>0</v>
      </c>
      <c r="U198" s="31">
        <f t="shared" si="108"/>
        <v>0</v>
      </c>
      <c r="V198" s="51">
        <v>0</v>
      </c>
      <c r="W198" s="51">
        <v>0</v>
      </c>
      <c r="X198" s="51">
        <v>0</v>
      </c>
      <c r="Y198" s="50">
        <f t="shared" si="135"/>
        <v>0</v>
      </c>
      <c r="Z198" s="36">
        <f t="shared" si="109"/>
        <v>0</v>
      </c>
      <c r="AA198" s="36">
        <f t="shared" si="111"/>
        <v>0</v>
      </c>
      <c r="AB198" s="42">
        <v>0</v>
      </c>
      <c r="AC198" s="36">
        <f t="shared" si="112"/>
        <v>0</v>
      </c>
      <c r="AD198" s="36">
        <f t="shared" si="142"/>
        <v>0</v>
      </c>
      <c r="AE198" s="36">
        <f t="shared" si="142"/>
        <v>0</v>
      </c>
      <c r="AF198" s="36">
        <f t="shared" si="142"/>
        <v>0</v>
      </c>
      <c r="AH198" s="36">
        <f t="shared" ref="AH198:AQ207" si="146">SUMPRODUCT(AH$374:AH$599*(LEFT($A$374:$A$599,LEN($A198))=$A198))</f>
        <v>0</v>
      </c>
      <c r="AI198" s="36">
        <f t="shared" si="146"/>
        <v>0</v>
      </c>
      <c r="AJ198" s="36">
        <f t="shared" si="146"/>
        <v>0</v>
      </c>
      <c r="AK198" s="36">
        <f t="shared" si="146"/>
        <v>0</v>
      </c>
      <c r="AL198" s="36">
        <f t="shared" si="146"/>
        <v>0</v>
      </c>
      <c r="AM198" s="36">
        <f t="shared" si="146"/>
        <v>0</v>
      </c>
      <c r="AN198" s="36">
        <f t="shared" si="146"/>
        <v>0</v>
      </c>
      <c r="AO198" s="36">
        <f t="shared" si="146"/>
        <v>0</v>
      </c>
      <c r="AP198" s="36">
        <f t="shared" si="146"/>
        <v>0</v>
      </c>
      <c r="AQ198" s="36">
        <f t="shared" si="146"/>
        <v>0</v>
      </c>
      <c r="AR198" s="36">
        <f t="shared" ref="AR198:AY207" si="147">SUMPRODUCT(AR$374:AR$599*(LEFT($A$374:$A$599,LEN($A198))=$A198))</f>
        <v>0</v>
      </c>
      <c r="AS198" s="36">
        <f t="shared" si="147"/>
        <v>0</v>
      </c>
      <c r="AT198" s="36">
        <f t="shared" si="147"/>
        <v>0</v>
      </c>
      <c r="AU198" s="36">
        <f t="shared" si="147"/>
        <v>0</v>
      </c>
      <c r="AV198" s="36">
        <f t="shared" si="147"/>
        <v>0</v>
      </c>
      <c r="AW198" s="36">
        <f t="shared" si="147"/>
        <v>0</v>
      </c>
      <c r="AX198" s="36">
        <f t="shared" si="147"/>
        <v>0</v>
      </c>
      <c r="AY198" s="36">
        <f t="shared" si="147"/>
        <v>0</v>
      </c>
      <c r="BA198" s="36">
        <f t="shared" ref="BA198:BF207" si="148">SUMPRODUCT(BA$374:BA$599*(LEFT($A$374:$A$599,LEN($A198))=$A198))</f>
        <v>0</v>
      </c>
      <c r="BB198" s="36">
        <f t="shared" si="148"/>
        <v>0</v>
      </c>
      <c r="BC198" s="36">
        <f t="shared" si="148"/>
        <v>0</v>
      </c>
      <c r="BD198" s="36">
        <f t="shared" si="148"/>
        <v>0</v>
      </c>
      <c r="BE198" s="36">
        <f t="shared" si="148"/>
        <v>0</v>
      </c>
      <c r="BF198" s="36">
        <f t="shared" si="148"/>
        <v>0</v>
      </c>
      <c r="BH198" s="63">
        <f t="shared" si="136"/>
        <v>0</v>
      </c>
      <c r="BI198" s="14"/>
    </row>
    <row r="199" ht="15" spans="1:61">
      <c r="A199" s="43" t="s">
        <v>12863</v>
      </c>
      <c r="B199" s="34">
        <f t="shared" si="101"/>
        <v>0</v>
      </c>
      <c r="C199" s="41" t="s">
        <v>12864</v>
      </c>
      <c r="D199" s="105">
        <f t="shared" si="102"/>
        <v>0</v>
      </c>
      <c r="E199" s="36">
        <f t="shared" si="103"/>
        <v>0</v>
      </c>
      <c r="F199" s="9">
        <f t="shared" si="104"/>
        <v>0</v>
      </c>
      <c r="G199" s="115">
        <f t="shared" si="105"/>
        <v>0</v>
      </c>
      <c r="H199" s="107">
        <f t="shared" si="125"/>
        <v>0</v>
      </c>
      <c r="I199" s="107">
        <f t="shared" si="126"/>
        <v>0</v>
      </c>
      <c r="J199" s="107">
        <f t="shared" si="127"/>
        <v>0</v>
      </c>
      <c r="K199" s="42">
        <v>0</v>
      </c>
      <c r="L199" s="36">
        <f t="shared" si="140"/>
        <v>0</v>
      </c>
      <c r="M199" s="36">
        <f t="shared" si="140"/>
        <v>0</v>
      </c>
      <c r="N199" s="107">
        <f t="shared" si="129"/>
        <v>0</v>
      </c>
      <c r="O199" s="36">
        <f t="shared" si="141"/>
        <v>0</v>
      </c>
      <c r="P199" s="36">
        <f t="shared" si="141"/>
        <v>0</v>
      </c>
      <c r="Q199" s="36">
        <f t="shared" si="141"/>
        <v>0</v>
      </c>
      <c r="R199" s="105">
        <f t="shared" si="106"/>
        <v>0</v>
      </c>
      <c r="S199" s="36">
        <f t="shared" si="110"/>
        <v>0</v>
      </c>
      <c r="T199" s="31">
        <f t="shared" si="107"/>
        <v>0</v>
      </c>
      <c r="U199" s="31">
        <f t="shared" si="108"/>
        <v>0</v>
      </c>
      <c r="V199" s="51">
        <v>0</v>
      </c>
      <c r="W199" s="51">
        <v>0</v>
      </c>
      <c r="X199" s="51">
        <v>0</v>
      </c>
      <c r="Y199" s="50">
        <f t="shared" si="135"/>
        <v>0</v>
      </c>
      <c r="Z199" s="36">
        <f t="shared" si="109"/>
        <v>0</v>
      </c>
      <c r="AA199" s="36">
        <f t="shared" si="111"/>
        <v>0</v>
      </c>
      <c r="AB199" s="42">
        <v>0</v>
      </c>
      <c r="AC199" s="36">
        <f t="shared" si="112"/>
        <v>0</v>
      </c>
      <c r="AD199" s="36">
        <f t="shared" si="142"/>
        <v>0</v>
      </c>
      <c r="AE199" s="36">
        <f t="shared" si="142"/>
        <v>0</v>
      </c>
      <c r="AF199" s="36">
        <f t="shared" si="142"/>
        <v>0</v>
      </c>
      <c r="AH199" s="36">
        <f t="shared" si="146"/>
        <v>0</v>
      </c>
      <c r="AI199" s="36">
        <f t="shared" si="146"/>
        <v>0</v>
      </c>
      <c r="AJ199" s="36">
        <f t="shared" si="146"/>
        <v>0</v>
      </c>
      <c r="AK199" s="36">
        <f t="shared" si="146"/>
        <v>0</v>
      </c>
      <c r="AL199" s="36">
        <f t="shared" si="146"/>
        <v>0</v>
      </c>
      <c r="AM199" s="36">
        <f t="shared" si="146"/>
        <v>0</v>
      </c>
      <c r="AN199" s="36">
        <f t="shared" si="146"/>
        <v>0</v>
      </c>
      <c r="AO199" s="36">
        <f t="shared" si="146"/>
        <v>0</v>
      </c>
      <c r="AP199" s="36">
        <f t="shared" si="146"/>
        <v>0</v>
      </c>
      <c r="AQ199" s="36">
        <f t="shared" si="146"/>
        <v>0</v>
      </c>
      <c r="AR199" s="36">
        <f t="shared" si="147"/>
        <v>0</v>
      </c>
      <c r="AS199" s="36">
        <f t="shared" si="147"/>
        <v>0</v>
      </c>
      <c r="AT199" s="36">
        <f t="shared" si="147"/>
        <v>0</v>
      </c>
      <c r="AU199" s="36">
        <f t="shared" si="147"/>
        <v>0</v>
      </c>
      <c r="AV199" s="36">
        <f t="shared" si="147"/>
        <v>0</v>
      </c>
      <c r="AW199" s="36">
        <f t="shared" si="147"/>
        <v>0</v>
      </c>
      <c r="AX199" s="36">
        <f t="shared" si="147"/>
        <v>0</v>
      </c>
      <c r="AY199" s="36">
        <f t="shared" si="147"/>
        <v>0</v>
      </c>
      <c r="BA199" s="36">
        <f t="shared" si="148"/>
        <v>0</v>
      </c>
      <c r="BB199" s="36">
        <f t="shared" si="148"/>
        <v>0</v>
      </c>
      <c r="BC199" s="36">
        <f t="shared" si="148"/>
        <v>0</v>
      </c>
      <c r="BD199" s="36">
        <f t="shared" si="148"/>
        <v>0</v>
      </c>
      <c r="BE199" s="36">
        <f t="shared" si="148"/>
        <v>0</v>
      </c>
      <c r="BF199" s="36">
        <f t="shared" si="148"/>
        <v>0</v>
      </c>
      <c r="BH199" s="63">
        <f t="shared" si="136"/>
        <v>0</v>
      </c>
      <c r="BI199" s="14"/>
    </row>
    <row r="200" ht="15" spans="1:61">
      <c r="A200" s="43" t="s">
        <v>12865</v>
      </c>
      <c r="B200" s="34">
        <f t="shared" ref="B200:B263" si="149">D200-R200</f>
        <v>0</v>
      </c>
      <c r="C200" s="41" t="s">
        <v>12866</v>
      </c>
      <c r="D200" s="105">
        <f t="shared" ref="D200:D263" si="150">SUM(E200:F200,Q200)</f>
        <v>0</v>
      </c>
      <c r="E200" s="36">
        <f t="shared" ref="E200:E263" si="151">SUMPRODUCT(E$374:E$599*(LEFT($A$374:$A$599,LEN($A200))=$A200))</f>
        <v>0</v>
      </c>
      <c r="F200" s="9">
        <f t="shared" ref="F200:F263" si="152">SUM(G200,K200:P200)</f>
        <v>0</v>
      </c>
      <c r="G200" s="115">
        <f t="shared" ref="G200:G263" si="153">SUM(H200:J200)</f>
        <v>0</v>
      </c>
      <c r="H200" s="107">
        <f t="shared" si="125"/>
        <v>0</v>
      </c>
      <c r="I200" s="107">
        <f t="shared" si="126"/>
        <v>0</v>
      </c>
      <c r="J200" s="107">
        <f t="shared" si="127"/>
        <v>0</v>
      </c>
      <c r="K200" s="42">
        <v>0</v>
      </c>
      <c r="L200" s="36">
        <f t="shared" si="140"/>
        <v>0</v>
      </c>
      <c r="M200" s="36">
        <f t="shared" si="140"/>
        <v>0</v>
      </c>
      <c r="N200" s="107">
        <f t="shared" si="129"/>
        <v>0</v>
      </c>
      <c r="O200" s="36">
        <f t="shared" si="141"/>
        <v>0</v>
      </c>
      <c r="P200" s="36">
        <f t="shared" si="141"/>
        <v>0</v>
      </c>
      <c r="Q200" s="36">
        <f t="shared" si="141"/>
        <v>0</v>
      </c>
      <c r="R200" s="105">
        <f t="shared" ref="R200:R263" si="154">SUM(S200:T200,AF200)</f>
        <v>0</v>
      </c>
      <c r="S200" s="36">
        <f t="shared" si="110"/>
        <v>0</v>
      </c>
      <c r="T200" s="31">
        <f t="shared" ref="T200:T263" si="155">SUM(V200:AE200)</f>
        <v>0</v>
      </c>
      <c r="U200" s="31">
        <f t="shared" ref="U200:U263" si="156">SUM(V200:X200)</f>
        <v>0</v>
      </c>
      <c r="V200" s="51">
        <v>0</v>
      </c>
      <c r="W200" s="51">
        <v>0</v>
      </c>
      <c r="X200" s="51">
        <v>0</v>
      </c>
      <c r="Y200" s="50">
        <f t="shared" si="135"/>
        <v>0</v>
      </c>
      <c r="Z200" s="36">
        <f t="shared" ref="Z200:Z263" si="157">SUMPRODUCT(Z$374:Z$599*(LEFT($A$374:$A$599,LEN($A200))=$A200))</f>
        <v>0</v>
      </c>
      <c r="AA200" s="36">
        <f t="shared" si="111"/>
        <v>0</v>
      </c>
      <c r="AB200" s="42">
        <v>0</v>
      </c>
      <c r="AC200" s="36">
        <f t="shared" si="112"/>
        <v>0</v>
      </c>
      <c r="AD200" s="36">
        <f t="shared" si="142"/>
        <v>0</v>
      </c>
      <c r="AE200" s="36">
        <f t="shared" si="142"/>
        <v>0</v>
      </c>
      <c r="AF200" s="36">
        <f t="shared" si="142"/>
        <v>0</v>
      </c>
      <c r="AH200" s="36">
        <f t="shared" si="146"/>
        <v>0</v>
      </c>
      <c r="AI200" s="36">
        <f t="shared" si="146"/>
        <v>0</v>
      </c>
      <c r="AJ200" s="36">
        <f t="shared" si="146"/>
        <v>0</v>
      </c>
      <c r="AK200" s="36">
        <f t="shared" si="146"/>
        <v>0</v>
      </c>
      <c r="AL200" s="36">
        <f t="shared" si="146"/>
        <v>0</v>
      </c>
      <c r="AM200" s="36">
        <f t="shared" si="146"/>
        <v>0</v>
      </c>
      <c r="AN200" s="36">
        <f t="shared" si="146"/>
        <v>0</v>
      </c>
      <c r="AO200" s="36">
        <f t="shared" si="146"/>
        <v>0</v>
      </c>
      <c r="AP200" s="36">
        <f t="shared" si="146"/>
        <v>0</v>
      </c>
      <c r="AQ200" s="36">
        <f t="shared" si="146"/>
        <v>0</v>
      </c>
      <c r="AR200" s="36">
        <f t="shared" si="147"/>
        <v>0</v>
      </c>
      <c r="AS200" s="36">
        <f t="shared" si="147"/>
        <v>0</v>
      </c>
      <c r="AT200" s="36">
        <f t="shared" si="147"/>
        <v>0</v>
      </c>
      <c r="AU200" s="36">
        <f t="shared" si="147"/>
        <v>0</v>
      </c>
      <c r="AV200" s="36">
        <f t="shared" si="147"/>
        <v>0</v>
      </c>
      <c r="AW200" s="36">
        <f t="shared" si="147"/>
        <v>0</v>
      </c>
      <c r="AX200" s="36">
        <f t="shared" si="147"/>
        <v>0</v>
      </c>
      <c r="AY200" s="36">
        <f t="shared" si="147"/>
        <v>0</v>
      </c>
      <c r="BA200" s="36">
        <f t="shared" si="148"/>
        <v>0</v>
      </c>
      <c r="BB200" s="36">
        <f t="shared" si="148"/>
        <v>0</v>
      </c>
      <c r="BC200" s="36">
        <f t="shared" si="148"/>
        <v>0</v>
      </c>
      <c r="BD200" s="36">
        <f t="shared" si="148"/>
        <v>0</v>
      </c>
      <c r="BE200" s="36">
        <f t="shared" si="148"/>
        <v>0</v>
      </c>
      <c r="BF200" s="36">
        <f t="shared" si="148"/>
        <v>0</v>
      </c>
      <c r="BH200" s="63">
        <f t="shared" si="136"/>
        <v>0</v>
      </c>
      <c r="BI200" s="59"/>
    </row>
    <row r="201" ht="15" spans="1:61">
      <c r="A201" s="43" t="s">
        <v>12867</v>
      </c>
      <c r="B201" s="34">
        <f t="shared" si="149"/>
        <v>0</v>
      </c>
      <c r="C201" s="41" t="s">
        <v>12868</v>
      </c>
      <c r="D201" s="105">
        <f t="shared" si="150"/>
        <v>0</v>
      </c>
      <c r="E201" s="36">
        <f t="shared" si="151"/>
        <v>0</v>
      </c>
      <c r="F201" s="9">
        <f t="shared" si="152"/>
        <v>0</v>
      </c>
      <c r="G201" s="115">
        <f t="shared" si="153"/>
        <v>0</v>
      </c>
      <c r="H201" s="107">
        <f t="shared" si="125"/>
        <v>0</v>
      </c>
      <c r="I201" s="107">
        <f t="shared" si="126"/>
        <v>0</v>
      </c>
      <c r="J201" s="107">
        <f t="shared" si="127"/>
        <v>0</v>
      </c>
      <c r="K201" s="42">
        <v>0</v>
      </c>
      <c r="L201" s="36">
        <f t="shared" si="140"/>
        <v>0</v>
      </c>
      <c r="M201" s="36">
        <f t="shared" si="140"/>
        <v>0</v>
      </c>
      <c r="N201" s="107">
        <f t="shared" si="129"/>
        <v>0</v>
      </c>
      <c r="O201" s="36">
        <f t="shared" si="141"/>
        <v>0</v>
      </c>
      <c r="P201" s="36">
        <f t="shared" si="141"/>
        <v>0</v>
      </c>
      <c r="Q201" s="36">
        <f t="shared" si="141"/>
        <v>0</v>
      </c>
      <c r="R201" s="105">
        <f t="shared" si="154"/>
        <v>0</v>
      </c>
      <c r="S201" s="36">
        <f t="shared" ref="S201:S264" si="158">SUMPRODUCT(S$374:S$599*(LEFT($A$374:$A$599,LEN($A201))=$A201))+MIN(0,SUMPRODUCT(($AA$374:$AA$599+$AC$374:$AC$599)*(LEFT($A$374:$A$599,LEN($A201))=$A201))+BH201)</f>
        <v>0</v>
      </c>
      <c r="T201" s="31">
        <f t="shared" si="155"/>
        <v>0</v>
      </c>
      <c r="U201" s="31">
        <f t="shared" si="156"/>
        <v>0</v>
      </c>
      <c r="V201" s="51">
        <v>0</v>
      </c>
      <c r="W201" s="51">
        <v>0</v>
      </c>
      <c r="X201" s="51">
        <v>0</v>
      </c>
      <c r="Y201" s="50">
        <f t="shared" si="135"/>
        <v>0</v>
      </c>
      <c r="Z201" s="36">
        <f t="shared" si="157"/>
        <v>0</v>
      </c>
      <c r="AA201" s="36">
        <f t="shared" ref="AA201:AA264" si="159">MAX(SUMPRODUCT(AA$374:AA$599*(LEFT($A$374:$A$599,LEN($A201))=$A201))+MIN(BH201,0),0)</f>
        <v>0</v>
      </c>
      <c r="AB201" s="42">
        <v>0</v>
      </c>
      <c r="AC201" s="36">
        <f t="shared" ref="AC201:AC264" si="160">MAX(SUMPRODUCT(AC$374:AC$599*(LEFT($A$374:$A$599,LEN($A201))=$A201))+MAX(BH201,0)+MIN(SUMPRODUCT($AA$374:$AA$599*(LEFT($A$374:$A$599,LEN($A201))=$A201))+BH201,0),0)</f>
        <v>0</v>
      </c>
      <c r="AD201" s="36">
        <f t="shared" si="142"/>
        <v>0</v>
      </c>
      <c r="AE201" s="36">
        <f t="shared" si="142"/>
        <v>0</v>
      </c>
      <c r="AF201" s="36">
        <f t="shared" si="142"/>
        <v>0</v>
      </c>
      <c r="AH201" s="36">
        <f t="shared" si="146"/>
        <v>0</v>
      </c>
      <c r="AI201" s="36">
        <f t="shared" si="146"/>
        <v>0</v>
      </c>
      <c r="AJ201" s="36">
        <f t="shared" si="146"/>
        <v>0</v>
      </c>
      <c r="AK201" s="36">
        <f t="shared" si="146"/>
        <v>0</v>
      </c>
      <c r="AL201" s="36">
        <f t="shared" si="146"/>
        <v>0</v>
      </c>
      <c r="AM201" s="36">
        <f t="shared" si="146"/>
        <v>0</v>
      </c>
      <c r="AN201" s="36">
        <f t="shared" si="146"/>
        <v>0</v>
      </c>
      <c r="AO201" s="36">
        <f t="shared" si="146"/>
        <v>0</v>
      </c>
      <c r="AP201" s="36">
        <f t="shared" si="146"/>
        <v>0</v>
      </c>
      <c r="AQ201" s="36">
        <f t="shared" si="146"/>
        <v>0</v>
      </c>
      <c r="AR201" s="36">
        <f t="shared" si="147"/>
        <v>0</v>
      </c>
      <c r="AS201" s="36">
        <f t="shared" si="147"/>
        <v>0</v>
      </c>
      <c r="AT201" s="36">
        <f t="shared" si="147"/>
        <v>0</v>
      </c>
      <c r="AU201" s="36">
        <f t="shared" si="147"/>
        <v>0</v>
      </c>
      <c r="AV201" s="36">
        <f t="shared" si="147"/>
        <v>0</v>
      </c>
      <c r="AW201" s="36">
        <f t="shared" si="147"/>
        <v>0</v>
      </c>
      <c r="AX201" s="36">
        <f t="shared" si="147"/>
        <v>0</v>
      </c>
      <c r="AY201" s="36">
        <f t="shared" si="147"/>
        <v>0</v>
      </c>
      <c r="BA201" s="36">
        <f t="shared" si="148"/>
        <v>0</v>
      </c>
      <c r="BB201" s="36">
        <f t="shared" si="148"/>
        <v>0</v>
      </c>
      <c r="BC201" s="36">
        <f t="shared" si="148"/>
        <v>0</v>
      </c>
      <c r="BD201" s="36">
        <f t="shared" si="148"/>
        <v>0</v>
      </c>
      <c r="BE201" s="36">
        <f t="shared" si="148"/>
        <v>0</v>
      </c>
      <c r="BF201" s="36">
        <f t="shared" si="148"/>
        <v>0</v>
      </c>
      <c r="BH201" s="63">
        <f t="shared" si="136"/>
        <v>0</v>
      </c>
      <c r="BI201" s="59"/>
    </row>
    <row r="202" ht="15" spans="1:61">
      <c r="A202" s="43" t="s">
        <v>12869</v>
      </c>
      <c r="B202" s="34">
        <f t="shared" si="149"/>
        <v>0</v>
      </c>
      <c r="C202" s="41" t="s">
        <v>12870</v>
      </c>
      <c r="D202" s="105">
        <f t="shared" si="150"/>
        <v>0</v>
      </c>
      <c r="E202" s="36">
        <f t="shared" si="151"/>
        <v>0</v>
      </c>
      <c r="F202" s="9">
        <f t="shared" si="152"/>
        <v>0</v>
      </c>
      <c r="G202" s="115">
        <f t="shared" si="153"/>
        <v>0</v>
      </c>
      <c r="H202" s="107">
        <f t="shared" si="125"/>
        <v>0</v>
      </c>
      <c r="I202" s="107">
        <f t="shared" si="126"/>
        <v>0</v>
      </c>
      <c r="J202" s="107">
        <f t="shared" si="127"/>
        <v>0</v>
      </c>
      <c r="K202" s="42">
        <v>0</v>
      </c>
      <c r="L202" s="36">
        <f t="shared" si="140"/>
        <v>0</v>
      </c>
      <c r="M202" s="36">
        <f t="shared" si="140"/>
        <v>0</v>
      </c>
      <c r="N202" s="107">
        <f t="shared" si="129"/>
        <v>0</v>
      </c>
      <c r="O202" s="36">
        <f t="shared" si="141"/>
        <v>0</v>
      </c>
      <c r="P202" s="36">
        <f t="shared" si="141"/>
        <v>0</v>
      </c>
      <c r="Q202" s="36">
        <f t="shared" si="141"/>
        <v>0</v>
      </c>
      <c r="R202" s="105">
        <f t="shared" si="154"/>
        <v>0</v>
      </c>
      <c r="S202" s="36">
        <f t="shared" si="158"/>
        <v>0</v>
      </c>
      <c r="T202" s="31">
        <f t="shared" si="155"/>
        <v>0</v>
      </c>
      <c r="U202" s="31">
        <f t="shared" si="156"/>
        <v>0</v>
      </c>
      <c r="V202" s="51">
        <v>0</v>
      </c>
      <c r="W202" s="51">
        <v>0</v>
      </c>
      <c r="X202" s="51">
        <v>0</v>
      </c>
      <c r="Y202" s="50">
        <f t="shared" si="135"/>
        <v>0</v>
      </c>
      <c r="Z202" s="36">
        <f t="shared" si="157"/>
        <v>0</v>
      </c>
      <c r="AA202" s="36">
        <f t="shared" si="159"/>
        <v>0</v>
      </c>
      <c r="AB202" s="42">
        <v>0</v>
      </c>
      <c r="AC202" s="36">
        <f t="shared" si="160"/>
        <v>0</v>
      </c>
      <c r="AD202" s="36">
        <f t="shared" si="142"/>
        <v>0</v>
      </c>
      <c r="AE202" s="36">
        <f t="shared" si="142"/>
        <v>0</v>
      </c>
      <c r="AF202" s="36">
        <f t="shared" si="142"/>
        <v>0</v>
      </c>
      <c r="AH202" s="36">
        <f t="shared" si="146"/>
        <v>0</v>
      </c>
      <c r="AI202" s="36">
        <f t="shared" si="146"/>
        <v>0</v>
      </c>
      <c r="AJ202" s="36">
        <f t="shared" si="146"/>
        <v>0</v>
      </c>
      <c r="AK202" s="36">
        <f t="shared" si="146"/>
        <v>0</v>
      </c>
      <c r="AL202" s="36">
        <f t="shared" si="146"/>
        <v>0</v>
      </c>
      <c r="AM202" s="36">
        <f t="shared" si="146"/>
        <v>0</v>
      </c>
      <c r="AN202" s="36">
        <f t="shared" si="146"/>
        <v>0</v>
      </c>
      <c r="AO202" s="36">
        <f t="shared" si="146"/>
        <v>0</v>
      </c>
      <c r="AP202" s="36">
        <f t="shared" si="146"/>
        <v>0</v>
      </c>
      <c r="AQ202" s="36">
        <f t="shared" si="146"/>
        <v>0</v>
      </c>
      <c r="AR202" s="36">
        <f t="shared" si="147"/>
        <v>0</v>
      </c>
      <c r="AS202" s="36">
        <f t="shared" si="147"/>
        <v>0</v>
      </c>
      <c r="AT202" s="36">
        <f t="shared" si="147"/>
        <v>0</v>
      </c>
      <c r="AU202" s="36">
        <f t="shared" si="147"/>
        <v>0</v>
      </c>
      <c r="AV202" s="36">
        <f t="shared" si="147"/>
        <v>0</v>
      </c>
      <c r="AW202" s="36">
        <f t="shared" si="147"/>
        <v>0</v>
      </c>
      <c r="AX202" s="36">
        <f t="shared" si="147"/>
        <v>0</v>
      </c>
      <c r="AY202" s="36">
        <f t="shared" si="147"/>
        <v>0</v>
      </c>
      <c r="BA202" s="36">
        <f t="shared" si="148"/>
        <v>0</v>
      </c>
      <c r="BB202" s="36">
        <f t="shared" si="148"/>
        <v>0</v>
      </c>
      <c r="BC202" s="36">
        <f t="shared" si="148"/>
        <v>0</v>
      </c>
      <c r="BD202" s="36">
        <f t="shared" si="148"/>
        <v>0</v>
      </c>
      <c r="BE202" s="36">
        <f t="shared" si="148"/>
        <v>0</v>
      </c>
      <c r="BF202" s="36">
        <f t="shared" si="148"/>
        <v>0</v>
      </c>
      <c r="BH202" s="63">
        <f t="shared" si="136"/>
        <v>0</v>
      </c>
      <c r="BI202" s="14"/>
    </row>
    <row r="203" ht="15" spans="1:61">
      <c r="A203" s="43" t="s">
        <v>12871</v>
      </c>
      <c r="B203" s="34">
        <f t="shared" si="149"/>
        <v>0</v>
      </c>
      <c r="C203" s="41" t="s">
        <v>12872</v>
      </c>
      <c r="D203" s="105">
        <f t="shared" si="150"/>
        <v>0</v>
      </c>
      <c r="E203" s="36">
        <f t="shared" si="151"/>
        <v>0</v>
      </c>
      <c r="F203" s="9">
        <f t="shared" si="152"/>
        <v>0</v>
      </c>
      <c r="G203" s="115">
        <f t="shared" si="153"/>
        <v>0</v>
      </c>
      <c r="H203" s="107">
        <f t="shared" si="125"/>
        <v>0</v>
      </c>
      <c r="I203" s="107">
        <f t="shared" si="126"/>
        <v>0</v>
      </c>
      <c r="J203" s="107">
        <f t="shared" si="127"/>
        <v>0</v>
      </c>
      <c r="K203" s="42">
        <v>0</v>
      </c>
      <c r="L203" s="36">
        <f t="shared" si="140"/>
        <v>0</v>
      </c>
      <c r="M203" s="36">
        <f t="shared" si="140"/>
        <v>0</v>
      </c>
      <c r="N203" s="107">
        <f t="shared" si="129"/>
        <v>0</v>
      </c>
      <c r="O203" s="36">
        <f t="shared" si="141"/>
        <v>0</v>
      </c>
      <c r="P203" s="36">
        <f t="shared" si="141"/>
        <v>0</v>
      </c>
      <c r="Q203" s="36">
        <f t="shared" si="141"/>
        <v>0</v>
      </c>
      <c r="R203" s="105">
        <f t="shared" si="154"/>
        <v>0</v>
      </c>
      <c r="S203" s="36">
        <f t="shared" si="158"/>
        <v>0</v>
      </c>
      <c r="T203" s="31">
        <f t="shared" si="155"/>
        <v>0</v>
      </c>
      <c r="U203" s="31">
        <f t="shared" si="156"/>
        <v>0</v>
      </c>
      <c r="V203" s="51">
        <v>0</v>
      </c>
      <c r="W203" s="51">
        <v>0</v>
      </c>
      <c r="X203" s="51">
        <v>0</v>
      </c>
      <c r="Y203" s="50">
        <f t="shared" si="135"/>
        <v>0</v>
      </c>
      <c r="Z203" s="36">
        <f t="shared" si="157"/>
        <v>0</v>
      </c>
      <c r="AA203" s="36">
        <f t="shared" si="159"/>
        <v>0</v>
      </c>
      <c r="AB203" s="42">
        <v>0</v>
      </c>
      <c r="AC203" s="36">
        <f t="shared" si="160"/>
        <v>0</v>
      </c>
      <c r="AD203" s="36">
        <f t="shared" si="142"/>
        <v>0</v>
      </c>
      <c r="AE203" s="36">
        <f t="shared" si="142"/>
        <v>0</v>
      </c>
      <c r="AF203" s="36">
        <f t="shared" si="142"/>
        <v>0</v>
      </c>
      <c r="AH203" s="36">
        <f t="shared" si="146"/>
        <v>0</v>
      </c>
      <c r="AI203" s="36">
        <f t="shared" si="146"/>
        <v>0</v>
      </c>
      <c r="AJ203" s="36">
        <f t="shared" si="146"/>
        <v>0</v>
      </c>
      <c r="AK203" s="36">
        <f t="shared" si="146"/>
        <v>0</v>
      </c>
      <c r="AL203" s="36">
        <f t="shared" si="146"/>
        <v>0</v>
      </c>
      <c r="AM203" s="36">
        <f t="shared" si="146"/>
        <v>0</v>
      </c>
      <c r="AN203" s="36">
        <f t="shared" si="146"/>
        <v>0</v>
      </c>
      <c r="AO203" s="36">
        <f t="shared" si="146"/>
        <v>0</v>
      </c>
      <c r="AP203" s="36">
        <f t="shared" si="146"/>
        <v>0</v>
      </c>
      <c r="AQ203" s="36">
        <f t="shared" si="146"/>
        <v>0</v>
      </c>
      <c r="AR203" s="36">
        <f t="shared" si="147"/>
        <v>0</v>
      </c>
      <c r="AS203" s="36">
        <f t="shared" si="147"/>
        <v>0</v>
      </c>
      <c r="AT203" s="36">
        <f t="shared" si="147"/>
        <v>0</v>
      </c>
      <c r="AU203" s="36">
        <f t="shared" si="147"/>
        <v>0</v>
      </c>
      <c r="AV203" s="36">
        <f t="shared" si="147"/>
        <v>0</v>
      </c>
      <c r="AW203" s="36">
        <f t="shared" si="147"/>
        <v>0</v>
      </c>
      <c r="AX203" s="36">
        <f t="shared" si="147"/>
        <v>0</v>
      </c>
      <c r="AY203" s="36">
        <f t="shared" si="147"/>
        <v>0</v>
      </c>
      <c r="BA203" s="36">
        <f t="shared" si="148"/>
        <v>0</v>
      </c>
      <c r="BB203" s="36">
        <f t="shared" si="148"/>
        <v>0</v>
      </c>
      <c r="BC203" s="36">
        <f t="shared" si="148"/>
        <v>0</v>
      </c>
      <c r="BD203" s="36">
        <f t="shared" si="148"/>
        <v>0</v>
      </c>
      <c r="BE203" s="36">
        <f t="shared" si="148"/>
        <v>0</v>
      </c>
      <c r="BF203" s="36">
        <f t="shared" si="148"/>
        <v>0</v>
      </c>
      <c r="BH203" s="63">
        <f t="shared" si="136"/>
        <v>0</v>
      </c>
      <c r="BI203" s="14"/>
    </row>
    <row r="204" ht="15" spans="1:61">
      <c r="A204" s="43" t="s">
        <v>12873</v>
      </c>
      <c r="B204" s="34">
        <f t="shared" si="149"/>
        <v>0</v>
      </c>
      <c r="C204" s="41" t="s">
        <v>12874</v>
      </c>
      <c r="D204" s="105">
        <f t="shared" si="150"/>
        <v>0</v>
      </c>
      <c r="E204" s="36">
        <f t="shared" si="151"/>
        <v>0</v>
      </c>
      <c r="F204" s="9">
        <f t="shared" si="152"/>
        <v>0</v>
      </c>
      <c r="G204" s="115">
        <f t="shared" si="153"/>
        <v>0</v>
      </c>
      <c r="H204" s="107">
        <f t="shared" si="125"/>
        <v>0</v>
      </c>
      <c r="I204" s="107">
        <f t="shared" si="126"/>
        <v>0</v>
      </c>
      <c r="J204" s="107">
        <f t="shared" si="127"/>
        <v>0</v>
      </c>
      <c r="K204" s="42">
        <v>0</v>
      </c>
      <c r="L204" s="36">
        <f t="shared" si="140"/>
        <v>0</v>
      </c>
      <c r="M204" s="36">
        <f t="shared" si="140"/>
        <v>0</v>
      </c>
      <c r="N204" s="107">
        <f t="shared" si="129"/>
        <v>0</v>
      </c>
      <c r="O204" s="36">
        <f t="shared" si="141"/>
        <v>0</v>
      </c>
      <c r="P204" s="36">
        <f t="shared" si="141"/>
        <v>0</v>
      </c>
      <c r="Q204" s="36">
        <f t="shared" si="141"/>
        <v>0</v>
      </c>
      <c r="R204" s="105">
        <f t="shared" si="154"/>
        <v>0</v>
      </c>
      <c r="S204" s="36">
        <f t="shared" si="158"/>
        <v>0</v>
      </c>
      <c r="T204" s="31">
        <f t="shared" si="155"/>
        <v>0</v>
      </c>
      <c r="U204" s="31">
        <f t="shared" si="156"/>
        <v>0</v>
      </c>
      <c r="V204" s="51">
        <v>0</v>
      </c>
      <c r="W204" s="51">
        <v>0</v>
      </c>
      <c r="X204" s="51">
        <v>0</v>
      </c>
      <c r="Y204" s="50">
        <f t="shared" si="135"/>
        <v>0</v>
      </c>
      <c r="Z204" s="36">
        <f t="shared" si="157"/>
        <v>0</v>
      </c>
      <c r="AA204" s="36">
        <f t="shared" si="159"/>
        <v>0</v>
      </c>
      <c r="AB204" s="42">
        <v>0</v>
      </c>
      <c r="AC204" s="36">
        <f t="shared" si="160"/>
        <v>0</v>
      </c>
      <c r="AD204" s="36">
        <f t="shared" si="142"/>
        <v>0</v>
      </c>
      <c r="AE204" s="36">
        <f t="shared" si="142"/>
        <v>0</v>
      </c>
      <c r="AF204" s="36">
        <f t="shared" si="142"/>
        <v>0</v>
      </c>
      <c r="AH204" s="36">
        <f t="shared" si="146"/>
        <v>0</v>
      </c>
      <c r="AI204" s="36">
        <f t="shared" si="146"/>
        <v>0</v>
      </c>
      <c r="AJ204" s="36">
        <f t="shared" si="146"/>
        <v>0</v>
      </c>
      <c r="AK204" s="36">
        <f t="shared" si="146"/>
        <v>0</v>
      </c>
      <c r="AL204" s="36">
        <f t="shared" si="146"/>
        <v>0</v>
      </c>
      <c r="AM204" s="36">
        <f t="shared" si="146"/>
        <v>0</v>
      </c>
      <c r="AN204" s="36">
        <f t="shared" si="146"/>
        <v>0</v>
      </c>
      <c r="AO204" s="36">
        <f t="shared" si="146"/>
        <v>0</v>
      </c>
      <c r="AP204" s="36">
        <f t="shared" si="146"/>
        <v>0</v>
      </c>
      <c r="AQ204" s="36">
        <f t="shared" si="146"/>
        <v>0</v>
      </c>
      <c r="AR204" s="36">
        <f t="shared" si="147"/>
        <v>0</v>
      </c>
      <c r="AS204" s="36">
        <f t="shared" si="147"/>
        <v>0</v>
      </c>
      <c r="AT204" s="36">
        <f t="shared" si="147"/>
        <v>0</v>
      </c>
      <c r="AU204" s="36">
        <f t="shared" si="147"/>
        <v>0</v>
      </c>
      <c r="AV204" s="36">
        <f t="shared" si="147"/>
        <v>0</v>
      </c>
      <c r="AW204" s="36">
        <f t="shared" si="147"/>
        <v>0</v>
      </c>
      <c r="AX204" s="36">
        <f t="shared" si="147"/>
        <v>0</v>
      </c>
      <c r="AY204" s="36">
        <f t="shared" si="147"/>
        <v>0</v>
      </c>
      <c r="BA204" s="36">
        <f t="shared" si="148"/>
        <v>0</v>
      </c>
      <c r="BB204" s="36">
        <f t="shared" si="148"/>
        <v>0</v>
      </c>
      <c r="BC204" s="36">
        <f t="shared" si="148"/>
        <v>0</v>
      </c>
      <c r="BD204" s="36">
        <f t="shared" si="148"/>
        <v>0</v>
      </c>
      <c r="BE204" s="36">
        <f t="shared" si="148"/>
        <v>0</v>
      </c>
      <c r="BF204" s="36">
        <f t="shared" si="148"/>
        <v>0</v>
      </c>
      <c r="BH204" s="63">
        <f t="shared" si="136"/>
        <v>0</v>
      </c>
      <c r="BI204" s="59"/>
    </row>
    <row r="205" ht="15" spans="1:61">
      <c r="A205" s="43" t="s">
        <v>12875</v>
      </c>
      <c r="B205" s="34">
        <f t="shared" si="149"/>
        <v>0</v>
      </c>
      <c r="C205" s="41" t="s">
        <v>12876</v>
      </c>
      <c r="D205" s="105">
        <f t="shared" si="150"/>
        <v>0</v>
      </c>
      <c r="E205" s="36">
        <f t="shared" si="151"/>
        <v>0</v>
      </c>
      <c r="F205" s="9">
        <f t="shared" si="152"/>
        <v>0</v>
      </c>
      <c r="G205" s="115">
        <f t="shared" si="153"/>
        <v>0</v>
      </c>
      <c r="H205" s="107">
        <f t="shared" si="125"/>
        <v>0</v>
      </c>
      <c r="I205" s="107">
        <f t="shared" si="126"/>
        <v>0</v>
      </c>
      <c r="J205" s="107">
        <f t="shared" si="127"/>
        <v>0</v>
      </c>
      <c r="K205" s="42">
        <v>0</v>
      </c>
      <c r="L205" s="36">
        <f t="shared" si="140"/>
        <v>0</v>
      </c>
      <c r="M205" s="36">
        <f t="shared" si="140"/>
        <v>0</v>
      </c>
      <c r="N205" s="107">
        <f t="shared" si="129"/>
        <v>0</v>
      </c>
      <c r="O205" s="36">
        <f t="shared" si="141"/>
        <v>0</v>
      </c>
      <c r="P205" s="36">
        <f t="shared" si="141"/>
        <v>0</v>
      </c>
      <c r="Q205" s="36">
        <f t="shared" si="141"/>
        <v>0</v>
      </c>
      <c r="R205" s="105">
        <f t="shared" si="154"/>
        <v>0</v>
      </c>
      <c r="S205" s="36">
        <f t="shared" si="158"/>
        <v>0</v>
      </c>
      <c r="T205" s="31">
        <f t="shared" si="155"/>
        <v>0</v>
      </c>
      <c r="U205" s="31">
        <f t="shared" si="156"/>
        <v>0</v>
      </c>
      <c r="V205" s="51">
        <v>0</v>
      </c>
      <c r="W205" s="51">
        <v>0</v>
      </c>
      <c r="X205" s="51">
        <v>0</v>
      </c>
      <c r="Y205" s="50">
        <f t="shared" si="135"/>
        <v>0</v>
      </c>
      <c r="Z205" s="36">
        <f t="shared" si="157"/>
        <v>0</v>
      </c>
      <c r="AA205" s="36">
        <f t="shared" si="159"/>
        <v>0</v>
      </c>
      <c r="AB205" s="42">
        <v>0</v>
      </c>
      <c r="AC205" s="36">
        <f t="shared" si="160"/>
        <v>0</v>
      </c>
      <c r="AD205" s="36">
        <f t="shared" si="142"/>
        <v>0</v>
      </c>
      <c r="AE205" s="36">
        <f t="shared" si="142"/>
        <v>0</v>
      </c>
      <c r="AF205" s="36">
        <f t="shared" si="142"/>
        <v>0</v>
      </c>
      <c r="AH205" s="36">
        <f t="shared" si="146"/>
        <v>0</v>
      </c>
      <c r="AI205" s="36">
        <f t="shared" si="146"/>
        <v>0</v>
      </c>
      <c r="AJ205" s="36">
        <f t="shared" si="146"/>
        <v>0</v>
      </c>
      <c r="AK205" s="36">
        <f t="shared" si="146"/>
        <v>0</v>
      </c>
      <c r="AL205" s="36">
        <f t="shared" si="146"/>
        <v>0</v>
      </c>
      <c r="AM205" s="36">
        <f t="shared" si="146"/>
        <v>0</v>
      </c>
      <c r="AN205" s="36">
        <f t="shared" si="146"/>
        <v>0</v>
      </c>
      <c r="AO205" s="36">
        <f t="shared" si="146"/>
        <v>0</v>
      </c>
      <c r="AP205" s="36">
        <f t="shared" si="146"/>
        <v>0</v>
      </c>
      <c r="AQ205" s="36">
        <f t="shared" si="146"/>
        <v>0</v>
      </c>
      <c r="AR205" s="36">
        <f t="shared" si="147"/>
        <v>0</v>
      </c>
      <c r="AS205" s="36">
        <f t="shared" si="147"/>
        <v>0</v>
      </c>
      <c r="AT205" s="36">
        <f t="shared" si="147"/>
        <v>0</v>
      </c>
      <c r="AU205" s="36">
        <f t="shared" si="147"/>
        <v>0</v>
      </c>
      <c r="AV205" s="36">
        <f t="shared" si="147"/>
        <v>0</v>
      </c>
      <c r="AW205" s="36">
        <f t="shared" si="147"/>
        <v>0</v>
      </c>
      <c r="AX205" s="36">
        <f t="shared" si="147"/>
        <v>0</v>
      </c>
      <c r="AY205" s="36">
        <f t="shared" si="147"/>
        <v>0</v>
      </c>
      <c r="BA205" s="36">
        <f t="shared" si="148"/>
        <v>0</v>
      </c>
      <c r="BB205" s="36">
        <f t="shared" si="148"/>
        <v>0</v>
      </c>
      <c r="BC205" s="36">
        <f t="shared" si="148"/>
        <v>0</v>
      </c>
      <c r="BD205" s="36">
        <f t="shared" si="148"/>
        <v>0</v>
      </c>
      <c r="BE205" s="36">
        <f t="shared" si="148"/>
        <v>0</v>
      </c>
      <c r="BF205" s="36">
        <f t="shared" si="148"/>
        <v>0</v>
      </c>
      <c r="BH205" s="63">
        <f t="shared" si="136"/>
        <v>0</v>
      </c>
      <c r="BI205" s="59"/>
    </row>
    <row r="206" ht="15" spans="1:61">
      <c r="A206" s="43" t="s">
        <v>12877</v>
      </c>
      <c r="B206" s="34">
        <f t="shared" si="149"/>
        <v>0</v>
      </c>
      <c r="C206" s="41" t="s">
        <v>12878</v>
      </c>
      <c r="D206" s="105">
        <f t="shared" si="150"/>
        <v>0</v>
      </c>
      <c r="E206" s="36">
        <f t="shared" si="151"/>
        <v>0</v>
      </c>
      <c r="F206" s="9">
        <f t="shared" si="152"/>
        <v>0</v>
      </c>
      <c r="G206" s="115">
        <f t="shared" si="153"/>
        <v>0</v>
      </c>
      <c r="H206" s="107">
        <f t="shared" si="125"/>
        <v>0</v>
      </c>
      <c r="I206" s="107">
        <f t="shared" si="126"/>
        <v>0</v>
      </c>
      <c r="J206" s="107">
        <f t="shared" si="127"/>
        <v>0</v>
      </c>
      <c r="K206" s="42">
        <v>0</v>
      </c>
      <c r="L206" s="36">
        <f t="shared" si="140"/>
        <v>0</v>
      </c>
      <c r="M206" s="36">
        <f t="shared" si="140"/>
        <v>0</v>
      </c>
      <c r="N206" s="107">
        <f t="shared" si="129"/>
        <v>0</v>
      </c>
      <c r="O206" s="36">
        <f t="shared" si="141"/>
        <v>0</v>
      </c>
      <c r="P206" s="36">
        <f t="shared" si="141"/>
        <v>0</v>
      </c>
      <c r="Q206" s="36">
        <f t="shared" si="141"/>
        <v>0</v>
      </c>
      <c r="R206" s="105">
        <f t="shared" si="154"/>
        <v>0</v>
      </c>
      <c r="S206" s="36">
        <f t="shared" si="158"/>
        <v>0</v>
      </c>
      <c r="T206" s="31">
        <f t="shared" si="155"/>
        <v>0</v>
      </c>
      <c r="U206" s="31">
        <f t="shared" si="156"/>
        <v>0</v>
      </c>
      <c r="V206" s="51">
        <v>0</v>
      </c>
      <c r="W206" s="51">
        <v>0</v>
      </c>
      <c r="X206" s="51">
        <v>0</v>
      </c>
      <c r="Y206" s="50">
        <f t="shared" si="135"/>
        <v>0</v>
      </c>
      <c r="Z206" s="36">
        <f t="shared" si="157"/>
        <v>0</v>
      </c>
      <c r="AA206" s="36">
        <f t="shared" si="159"/>
        <v>0</v>
      </c>
      <c r="AB206" s="42">
        <v>0</v>
      </c>
      <c r="AC206" s="36">
        <f t="shared" si="160"/>
        <v>0</v>
      </c>
      <c r="AD206" s="36">
        <f t="shared" si="142"/>
        <v>0</v>
      </c>
      <c r="AE206" s="36">
        <f t="shared" si="142"/>
        <v>0</v>
      </c>
      <c r="AF206" s="36">
        <f t="shared" si="142"/>
        <v>0</v>
      </c>
      <c r="AH206" s="36">
        <f t="shared" si="146"/>
        <v>0</v>
      </c>
      <c r="AI206" s="36">
        <f t="shared" si="146"/>
        <v>0</v>
      </c>
      <c r="AJ206" s="36">
        <f t="shared" si="146"/>
        <v>0</v>
      </c>
      <c r="AK206" s="36">
        <f t="shared" si="146"/>
        <v>0</v>
      </c>
      <c r="AL206" s="36">
        <f t="shared" si="146"/>
        <v>0</v>
      </c>
      <c r="AM206" s="36">
        <f t="shared" si="146"/>
        <v>0</v>
      </c>
      <c r="AN206" s="36">
        <f t="shared" si="146"/>
        <v>0</v>
      </c>
      <c r="AO206" s="36">
        <f t="shared" si="146"/>
        <v>0</v>
      </c>
      <c r="AP206" s="36">
        <f t="shared" si="146"/>
        <v>0</v>
      </c>
      <c r="AQ206" s="36">
        <f t="shared" si="146"/>
        <v>0</v>
      </c>
      <c r="AR206" s="36">
        <f t="shared" si="147"/>
        <v>0</v>
      </c>
      <c r="AS206" s="36">
        <f t="shared" si="147"/>
        <v>0</v>
      </c>
      <c r="AT206" s="36">
        <f t="shared" si="147"/>
        <v>0</v>
      </c>
      <c r="AU206" s="36">
        <f t="shared" si="147"/>
        <v>0</v>
      </c>
      <c r="AV206" s="36">
        <f t="shared" si="147"/>
        <v>0</v>
      </c>
      <c r="AW206" s="36">
        <f t="shared" si="147"/>
        <v>0</v>
      </c>
      <c r="AX206" s="36">
        <f t="shared" si="147"/>
        <v>0</v>
      </c>
      <c r="AY206" s="36">
        <f t="shared" si="147"/>
        <v>0</v>
      </c>
      <c r="BA206" s="36">
        <f t="shared" si="148"/>
        <v>0</v>
      </c>
      <c r="BB206" s="36">
        <f t="shared" si="148"/>
        <v>0</v>
      </c>
      <c r="BC206" s="36">
        <f t="shared" si="148"/>
        <v>0</v>
      </c>
      <c r="BD206" s="36">
        <f t="shared" si="148"/>
        <v>0</v>
      </c>
      <c r="BE206" s="36">
        <f t="shared" si="148"/>
        <v>0</v>
      </c>
      <c r="BF206" s="36">
        <f t="shared" si="148"/>
        <v>0</v>
      </c>
      <c r="BH206" s="63">
        <f t="shared" si="136"/>
        <v>0</v>
      </c>
      <c r="BI206" s="14"/>
    </row>
    <row r="207" ht="15" spans="1:61">
      <c r="A207" s="43" t="s">
        <v>12879</v>
      </c>
      <c r="B207" s="34">
        <f t="shared" si="149"/>
        <v>0</v>
      </c>
      <c r="C207" s="41" t="s">
        <v>12880</v>
      </c>
      <c r="D207" s="105">
        <f t="shared" si="150"/>
        <v>0</v>
      </c>
      <c r="E207" s="36">
        <f t="shared" si="151"/>
        <v>0</v>
      </c>
      <c r="F207" s="9">
        <f t="shared" si="152"/>
        <v>0</v>
      </c>
      <c r="G207" s="115">
        <f t="shared" si="153"/>
        <v>0</v>
      </c>
      <c r="H207" s="107">
        <f t="shared" si="125"/>
        <v>0</v>
      </c>
      <c r="I207" s="107">
        <f t="shared" si="126"/>
        <v>0</v>
      </c>
      <c r="J207" s="107">
        <f t="shared" si="127"/>
        <v>0</v>
      </c>
      <c r="K207" s="39">
        <v>0</v>
      </c>
      <c r="L207" s="36">
        <f t="shared" si="140"/>
        <v>0</v>
      </c>
      <c r="M207" s="36">
        <f t="shared" si="140"/>
        <v>0</v>
      </c>
      <c r="N207" s="107">
        <f t="shared" si="129"/>
        <v>0</v>
      </c>
      <c r="O207" s="36">
        <f t="shared" si="141"/>
        <v>0</v>
      </c>
      <c r="P207" s="36">
        <f t="shared" si="141"/>
        <v>0</v>
      </c>
      <c r="Q207" s="36">
        <f t="shared" si="141"/>
        <v>0</v>
      </c>
      <c r="R207" s="105">
        <f t="shared" si="154"/>
        <v>0</v>
      </c>
      <c r="S207" s="36">
        <f t="shared" si="158"/>
        <v>0</v>
      </c>
      <c r="T207" s="31">
        <f t="shared" si="155"/>
        <v>0</v>
      </c>
      <c r="U207" s="31">
        <f t="shared" si="156"/>
        <v>0</v>
      </c>
      <c r="V207" s="51">
        <v>0</v>
      </c>
      <c r="W207" s="51">
        <v>0</v>
      </c>
      <c r="X207" s="51">
        <v>0</v>
      </c>
      <c r="Y207" s="50">
        <f t="shared" si="135"/>
        <v>0</v>
      </c>
      <c r="Z207" s="36">
        <f t="shared" si="157"/>
        <v>0</v>
      </c>
      <c r="AA207" s="36">
        <f t="shared" si="159"/>
        <v>0</v>
      </c>
      <c r="AB207" s="42">
        <v>0</v>
      </c>
      <c r="AC207" s="36">
        <f t="shared" si="160"/>
        <v>0</v>
      </c>
      <c r="AD207" s="36">
        <f t="shared" si="142"/>
        <v>0</v>
      </c>
      <c r="AE207" s="36">
        <f t="shared" si="142"/>
        <v>0</v>
      </c>
      <c r="AF207" s="36">
        <f t="shared" si="142"/>
        <v>0</v>
      </c>
      <c r="AH207" s="36">
        <f t="shared" si="146"/>
        <v>0</v>
      </c>
      <c r="AI207" s="36">
        <f t="shared" si="146"/>
        <v>0</v>
      </c>
      <c r="AJ207" s="36">
        <f t="shared" si="146"/>
        <v>0</v>
      </c>
      <c r="AK207" s="36">
        <f t="shared" si="146"/>
        <v>0</v>
      </c>
      <c r="AL207" s="36">
        <f t="shared" si="146"/>
        <v>0</v>
      </c>
      <c r="AM207" s="36">
        <f t="shared" si="146"/>
        <v>0</v>
      </c>
      <c r="AN207" s="36">
        <f t="shared" si="146"/>
        <v>0</v>
      </c>
      <c r="AO207" s="36">
        <f t="shared" si="146"/>
        <v>0</v>
      </c>
      <c r="AP207" s="36">
        <f t="shared" si="146"/>
        <v>0</v>
      </c>
      <c r="AQ207" s="36">
        <f t="shared" si="146"/>
        <v>0</v>
      </c>
      <c r="AR207" s="36">
        <f t="shared" si="147"/>
        <v>0</v>
      </c>
      <c r="AS207" s="36">
        <f t="shared" si="147"/>
        <v>0</v>
      </c>
      <c r="AT207" s="36">
        <f t="shared" si="147"/>
        <v>0</v>
      </c>
      <c r="AU207" s="36">
        <f t="shared" si="147"/>
        <v>0</v>
      </c>
      <c r="AV207" s="36">
        <f t="shared" si="147"/>
        <v>0</v>
      </c>
      <c r="AW207" s="36">
        <f t="shared" si="147"/>
        <v>0</v>
      </c>
      <c r="AX207" s="36">
        <f t="shared" si="147"/>
        <v>0</v>
      </c>
      <c r="AY207" s="36">
        <f t="shared" si="147"/>
        <v>0</v>
      </c>
      <c r="BA207" s="36">
        <f t="shared" si="148"/>
        <v>0</v>
      </c>
      <c r="BB207" s="36">
        <f t="shared" si="148"/>
        <v>0</v>
      </c>
      <c r="BC207" s="36">
        <f t="shared" si="148"/>
        <v>0</v>
      </c>
      <c r="BD207" s="36">
        <f t="shared" si="148"/>
        <v>0</v>
      </c>
      <c r="BE207" s="36">
        <f t="shared" si="148"/>
        <v>0</v>
      </c>
      <c r="BF207" s="36">
        <f t="shared" si="148"/>
        <v>0</v>
      </c>
      <c r="BH207" s="63">
        <f t="shared" si="136"/>
        <v>0</v>
      </c>
      <c r="BI207" s="14"/>
    </row>
    <row r="208" ht="15" spans="1:61">
      <c r="A208" s="43" t="s">
        <v>12881</v>
      </c>
      <c r="B208" s="34">
        <f t="shared" si="149"/>
        <v>0</v>
      </c>
      <c r="C208" s="41" t="s">
        <v>12882</v>
      </c>
      <c r="D208" s="105">
        <f t="shared" si="150"/>
        <v>0</v>
      </c>
      <c r="E208" s="36">
        <f t="shared" si="151"/>
        <v>0</v>
      </c>
      <c r="F208" s="9">
        <f t="shared" si="152"/>
        <v>0</v>
      </c>
      <c r="G208" s="115">
        <f t="shared" si="153"/>
        <v>0</v>
      </c>
      <c r="H208" s="107">
        <f t="shared" si="125"/>
        <v>0</v>
      </c>
      <c r="I208" s="107">
        <f t="shared" si="126"/>
        <v>0</v>
      </c>
      <c r="J208" s="107">
        <f t="shared" si="127"/>
        <v>0</v>
      </c>
      <c r="K208" s="42">
        <v>0</v>
      </c>
      <c r="L208" s="36">
        <f t="shared" ref="L208:M227" si="161">SUMPRODUCT(L$374:L$599*(LEFT($A$374:$A$599,LEN($A208))=$A208))</f>
        <v>0</v>
      </c>
      <c r="M208" s="36">
        <f t="shared" si="161"/>
        <v>0</v>
      </c>
      <c r="N208" s="107">
        <f t="shared" si="129"/>
        <v>0</v>
      </c>
      <c r="O208" s="36">
        <f t="shared" ref="O208:Q227" si="162">SUMPRODUCT(O$374:O$599*(LEFT($A$374:$A$599,LEN($A208))=$A208))</f>
        <v>0</v>
      </c>
      <c r="P208" s="36">
        <f t="shared" si="162"/>
        <v>0</v>
      </c>
      <c r="Q208" s="36">
        <f t="shared" si="162"/>
        <v>0</v>
      </c>
      <c r="R208" s="105">
        <f t="shared" si="154"/>
        <v>0</v>
      </c>
      <c r="S208" s="36">
        <f t="shared" si="158"/>
        <v>0</v>
      </c>
      <c r="T208" s="31">
        <f t="shared" si="155"/>
        <v>0</v>
      </c>
      <c r="U208" s="31">
        <f t="shared" si="156"/>
        <v>0</v>
      </c>
      <c r="V208" s="51">
        <v>0</v>
      </c>
      <c r="W208" s="51">
        <v>0</v>
      </c>
      <c r="X208" s="51">
        <v>0</v>
      </c>
      <c r="Y208" s="50">
        <f t="shared" si="135"/>
        <v>0</v>
      </c>
      <c r="Z208" s="36">
        <f t="shared" si="157"/>
        <v>0</v>
      </c>
      <c r="AA208" s="36">
        <f t="shared" si="159"/>
        <v>0</v>
      </c>
      <c r="AB208" s="42">
        <v>0</v>
      </c>
      <c r="AC208" s="36">
        <f t="shared" si="160"/>
        <v>0</v>
      </c>
      <c r="AD208" s="36">
        <f t="shared" ref="AD208:AF227" si="163">SUMPRODUCT(AD$374:AD$599*(LEFT($A$374:$A$599,LEN($A208))=$A208))</f>
        <v>0</v>
      </c>
      <c r="AE208" s="36">
        <f t="shared" si="163"/>
        <v>0</v>
      </c>
      <c r="AF208" s="36">
        <f t="shared" si="163"/>
        <v>0</v>
      </c>
      <c r="AH208" s="36">
        <f t="shared" ref="AH208:AQ217" si="164">SUMPRODUCT(AH$374:AH$599*(LEFT($A$374:$A$599,LEN($A208))=$A208))</f>
        <v>0</v>
      </c>
      <c r="AI208" s="36">
        <f t="shared" si="164"/>
        <v>0</v>
      </c>
      <c r="AJ208" s="36">
        <f t="shared" si="164"/>
        <v>0</v>
      </c>
      <c r="AK208" s="36">
        <f t="shared" si="164"/>
        <v>0</v>
      </c>
      <c r="AL208" s="36">
        <f t="shared" si="164"/>
        <v>0</v>
      </c>
      <c r="AM208" s="36">
        <f t="shared" si="164"/>
        <v>0</v>
      </c>
      <c r="AN208" s="36">
        <f t="shared" si="164"/>
        <v>0</v>
      </c>
      <c r="AO208" s="36">
        <f t="shared" si="164"/>
        <v>0</v>
      </c>
      <c r="AP208" s="36">
        <f t="shared" si="164"/>
        <v>0</v>
      </c>
      <c r="AQ208" s="36">
        <f t="shared" si="164"/>
        <v>0</v>
      </c>
      <c r="AR208" s="36">
        <f t="shared" ref="AR208:AY217" si="165">SUMPRODUCT(AR$374:AR$599*(LEFT($A$374:$A$599,LEN($A208))=$A208))</f>
        <v>0</v>
      </c>
      <c r="AS208" s="36">
        <f t="shared" si="165"/>
        <v>0</v>
      </c>
      <c r="AT208" s="36">
        <f t="shared" si="165"/>
        <v>0</v>
      </c>
      <c r="AU208" s="36">
        <f t="shared" si="165"/>
        <v>0</v>
      </c>
      <c r="AV208" s="36">
        <f t="shared" si="165"/>
        <v>0</v>
      </c>
      <c r="AW208" s="36">
        <f t="shared" si="165"/>
        <v>0</v>
      </c>
      <c r="AX208" s="36">
        <f t="shared" si="165"/>
        <v>0</v>
      </c>
      <c r="AY208" s="36">
        <f t="shared" si="165"/>
        <v>0</v>
      </c>
      <c r="BA208" s="36">
        <f t="shared" ref="BA208:BF217" si="166">SUMPRODUCT(BA$374:BA$599*(LEFT($A$374:$A$599,LEN($A208))=$A208))</f>
        <v>0</v>
      </c>
      <c r="BB208" s="36">
        <f t="shared" si="166"/>
        <v>0</v>
      </c>
      <c r="BC208" s="36">
        <f t="shared" si="166"/>
        <v>0</v>
      </c>
      <c r="BD208" s="36">
        <f t="shared" si="166"/>
        <v>0</v>
      </c>
      <c r="BE208" s="36">
        <f t="shared" si="166"/>
        <v>0</v>
      </c>
      <c r="BF208" s="36">
        <f t="shared" si="166"/>
        <v>0</v>
      </c>
      <c r="BH208" s="63">
        <f t="shared" si="136"/>
        <v>0</v>
      </c>
      <c r="BI208" s="59"/>
    </row>
    <row r="209" ht="15" spans="1:61">
      <c r="A209" s="43" t="s">
        <v>12883</v>
      </c>
      <c r="B209" s="34">
        <f t="shared" si="149"/>
        <v>0</v>
      </c>
      <c r="C209" s="41" t="s">
        <v>12884</v>
      </c>
      <c r="D209" s="105">
        <f t="shared" si="150"/>
        <v>0</v>
      </c>
      <c r="E209" s="36">
        <f t="shared" si="151"/>
        <v>0</v>
      </c>
      <c r="F209" s="9">
        <f t="shared" si="152"/>
        <v>0</v>
      </c>
      <c r="G209" s="115">
        <f t="shared" si="153"/>
        <v>0</v>
      </c>
      <c r="H209" s="107">
        <f t="shared" si="125"/>
        <v>0</v>
      </c>
      <c r="I209" s="107">
        <f t="shared" si="126"/>
        <v>0</v>
      </c>
      <c r="J209" s="107">
        <f t="shared" si="127"/>
        <v>0</v>
      </c>
      <c r="K209" s="42">
        <v>0</v>
      </c>
      <c r="L209" s="36">
        <f t="shared" si="161"/>
        <v>0</v>
      </c>
      <c r="M209" s="36">
        <f t="shared" si="161"/>
        <v>0</v>
      </c>
      <c r="N209" s="107">
        <f t="shared" si="129"/>
        <v>0</v>
      </c>
      <c r="O209" s="36">
        <f t="shared" si="162"/>
        <v>0</v>
      </c>
      <c r="P209" s="36">
        <f t="shared" si="162"/>
        <v>0</v>
      </c>
      <c r="Q209" s="36">
        <f t="shared" si="162"/>
        <v>0</v>
      </c>
      <c r="R209" s="105">
        <f t="shared" si="154"/>
        <v>0</v>
      </c>
      <c r="S209" s="36">
        <f t="shared" si="158"/>
        <v>0</v>
      </c>
      <c r="T209" s="31">
        <f t="shared" si="155"/>
        <v>0</v>
      </c>
      <c r="U209" s="31">
        <f t="shared" si="156"/>
        <v>0</v>
      </c>
      <c r="V209" s="51">
        <v>0</v>
      </c>
      <c r="W209" s="51">
        <v>0</v>
      </c>
      <c r="X209" s="51">
        <v>0</v>
      </c>
      <c r="Y209" s="50">
        <f t="shared" si="135"/>
        <v>0</v>
      </c>
      <c r="Z209" s="36">
        <f t="shared" si="157"/>
        <v>0</v>
      </c>
      <c r="AA209" s="36">
        <f t="shared" si="159"/>
        <v>0</v>
      </c>
      <c r="AB209" s="42">
        <v>0</v>
      </c>
      <c r="AC209" s="36">
        <f t="shared" si="160"/>
        <v>0</v>
      </c>
      <c r="AD209" s="36">
        <f t="shared" si="163"/>
        <v>0</v>
      </c>
      <c r="AE209" s="36">
        <f t="shared" si="163"/>
        <v>0</v>
      </c>
      <c r="AF209" s="36">
        <f t="shared" si="163"/>
        <v>0</v>
      </c>
      <c r="AH209" s="36">
        <f t="shared" si="164"/>
        <v>0</v>
      </c>
      <c r="AI209" s="36">
        <f t="shared" si="164"/>
        <v>0</v>
      </c>
      <c r="AJ209" s="36">
        <f t="shared" si="164"/>
        <v>0</v>
      </c>
      <c r="AK209" s="36">
        <f t="shared" si="164"/>
        <v>0</v>
      </c>
      <c r="AL209" s="36">
        <f t="shared" si="164"/>
        <v>0</v>
      </c>
      <c r="AM209" s="36">
        <f t="shared" si="164"/>
        <v>0</v>
      </c>
      <c r="AN209" s="36">
        <f t="shared" si="164"/>
        <v>0</v>
      </c>
      <c r="AO209" s="36">
        <f t="shared" si="164"/>
        <v>0</v>
      </c>
      <c r="AP209" s="36">
        <f t="shared" si="164"/>
        <v>0</v>
      </c>
      <c r="AQ209" s="36">
        <f t="shared" si="164"/>
        <v>0</v>
      </c>
      <c r="AR209" s="36">
        <f t="shared" si="165"/>
        <v>0</v>
      </c>
      <c r="AS209" s="36">
        <f t="shared" si="165"/>
        <v>0</v>
      </c>
      <c r="AT209" s="36">
        <f t="shared" si="165"/>
        <v>0</v>
      </c>
      <c r="AU209" s="36">
        <f t="shared" si="165"/>
        <v>0</v>
      </c>
      <c r="AV209" s="36">
        <f t="shared" si="165"/>
        <v>0</v>
      </c>
      <c r="AW209" s="36">
        <f t="shared" si="165"/>
        <v>0</v>
      </c>
      <c r="AX209" s="36">
        <f t="shared" si="165"/>
        <v>0</v>
      </c>
      <c r="AY209" s="36">
        <f t="shared" si="165"/>
        <v>0</v>
      </c>
      <c r="BA209" s="36">
        <f t="shared" si="166"/>
        <v>0</v>
      </c>
      <c r="BB209" s="36">
        <f t="shared" si="166"/>
        <v>0</v>
      </c>
      <c r="BC209" s="36">
        <f t="shared" si="166"/>
        <v>0</v>
      </c>
      <c r="BD209" s="36">
        <f t="shared" si="166"/>
        <v>0</v>
      </c>
      <c r="BE209" s="36">
        <f t="shared" si="166"/>
        <v>0</v>
      </c>
      <c r="BF209" s="36">
        <f t="shared" si="166"/>
        <v>0</v>
      </c>
      <c r="BH209" s="63">
        <f t="shared" si="136"/>
        <v>0</v>
      </c>
      <c r="BI209" s="59"/>
    </row>
    <row r="210" ht="15" spans="1:61">
      <c r="A210" s="43" t="s">
        <v>12885</v>
      </c>
      <c r="B210" s="34">
        <f t="shared" si="149"/>
        <v>0</v>
      </c>
      <c r="C210" s="41" t="s">
        <v>12886</v>
      </c>
      <c r="D210" s="105">
        <f t="shared" si="150"/>
        <v>0</v>
      </c>
      <c r="E210" s="36">
        <f t="shared" si="151"/>
        <v>0</v>
      </c>
      <c r="F210" s="9">
        <f t="shared" si="152"/>
        <v>0</v>
      </c>
      <c r="G210" s="115">
        <f t="shared" si="153"/>
        <v>0</v>
      </c>
      <c r="H210" s="107">
        <f t="shared" si="125"/>
        <v>0</v>
      </c>
      <c r="I210" s="107">
        <f t="shared" si="126"/>
        <v>0</v>
      </c>
      <c r="J210" s="107">
        <f t="shared" si="127"/>
        <v>0</v>
      </c>
      <c r="K210" s="42">
        <v>0</v>
      </c>
      <c r="L210" s="36">
        <f t="shared" si="161"/>
        <v>0</v>
      </c>
      <c r="M210" s="36">
        <f t="shared" si="161"/>
        <v>0</v>
      </c>
      <c r="N210" s="107">
        <f t="shared" si="129"/>
        <v>0</v>
      </c>
      <c r="O210" s="36">
        <f t="shared" si="162"/>
        <v>0</v>
      </c>
      <c r="P210" s="36">
        <f t="shared" si="162"/>
        <v>0</v>
      </c>
      <c r="Q210" s="36">
        <f t="shared" si="162"/>
        <v>0</v>
      </c>
      <c r="R210" s="105">
        <f t="shared" si="154"/>
        <v>0</v>
      </c>
      <c r="S210" s="36">
        <f t="shared" si="158"/>
        <v>0</v>
      </c>
      <c r="T210" s="31">
        <f t="shared" si="155"/>
        <v>0</v>
      </c>
      <c r="U210" s="31">
        <f t="shared" si="156"/>
        <v>0</v>
      </c>
      <c r="V210" s="51">
        <v>0</v>
      </c>
      <c r="W210" s="51">
        <v>0</v>
      </c>
      <c r="X210" s="51">
        <v>0</v>
      </c>
      <c r="Y210" s="50">
        <f t="shared" si="135"/>
        <v>0</v>
      </c>
      <c r="Z210" s="36">
        <f t="shared" si="157"/>
        <v>0</v>
      </c>
      <c r="AA210" s="36">
        <f t="shared" si="159"/>
        <v>0</v>
      </c>
      <c r="AB210" s="42">
        <v>0</v>
      </c>
      <c r="AC210" s="36">
        <f t="shared" si="160"/>
        <v>0</v>
      </c>
      <c r="AD210" s="36">
        <f t="shared" si="163"/>
        <v>0</v>
      </c>
      <c r="AE210" s="36">
        <f t="shared" si="163"/>
        <v>0</v>
      </c>
      <c r="AF210" s="36">
        <f t="shared" si="163"/>
        <v>0</v>
      </c>
      <c r="AH210" s="36">
        <f t="shared" si="164"/>
        <v>0</v>
      </c>
      <c r="AI210" s="36">
        <f t="shared" si="164"/>
        <v>0</v>
      </c>
      <c r="AJ210" s="36">
        <f t="shared" si="164"/>
        <v>0</v>
      </c>
      <c r="AK210" s="36">
        <f t="shared" si="164"/>
        <v>0</v>
      </c>
      <c r="AL210" s="36">
        <f t="shared" si="164"/>
        <v>0</v>
      </c>
      <c r="AM210" s="36">
        <f t="shared" si="164"/>
        <v>0</v>
      </c>
      <c r="AN210" s="36">
        <f t="shared" si="164"/>
        <v>0</v>
      </c>
      <c r="AO210" s="36">
        <f t="shared" si="164"/>
        <v>0</v>
      </c>
      <c r="AP210" s="36">
        <f t="shared" si="164"/>
        <v>0</v>
      </c>
      <c r="AQ210" s="36">
        <f t="shared" si="164"/>
        <v>0</v>
      </c>
      <c r="AR210" s="36">
        <f t="shared" si="165"/>
        <v>0</v>
      </c>
      <c r="AS210" s="36">
        <f t="shared" si="165"/>
        <v>0</v>
      </c>
      <c r="AT210" s="36">
        <f t="shared" si="165"/>
        <v>0</v>
      </c>
      <c r="AU210" s="36">
        <f t="shared" si="165"/>
        <v>0</v>
      </c>
      <c r="AV210" s="36">
        <f t="shared" si="165"/>
        <v>0</v>
      </c>
      <c r="AW210" s="36">
        <f t="shared" si="165"/>
        <v>0</v>
      </c>
      <c r="AX210" s="36">
        <f t="shared" si="165"/>
        <v>0</v>
      </c>
      <c r="AY210" s="36">
        <f t="shared" si="165"/>
        <v>0</v>
      </c>
      <c r="BA210" s="36">
        <f t="shared" si="166"/>
        <v>0</v>
      </c>
      <c r="BB210" s="36">
        <f t="shared" si="166"/>
        <v>0</v>
      </c>
      <c r="BC210" s="36">
        <f t="shared" si="166"/>
        <v>0</v>
      </c>
      <c r="BD210" s="36">
        <f t="shared" si="166"/>
        <v>0</v>
      </c>
      <c r="BE210" s="36">
        <f t="shared" si="166"/>
        <v>0</v>
      </c>
      <c r="BF210" s="36">
        <f t="shared" si="166"/>
        <v>0</v>
      </c>
      <c r="BH210" s="63">
        <f t="shared" si="136"/>
        <v>0</v>
      </c>
      <c r="BI210" s="14"/>
    </row>
    <row r="211" ht="15" spans="1:61">
      <c r="A211" s="43" t="s">
        <v>12887</v>
      </c>
      <c r="B211" s="34">
        <f t="shared" si="149"/>
        <v>0</v>
      </c>
      <c r="C211" s="41" t="s">
        <v>12888</v>
      </c>
      <c r="D211" s="105">
        <f t="shared" si="150"/>
        <v>0</v>
      </c>
      <c r="E211" s="36">
        <f t="shared" si="151"/>
        <v>0</v>
      </c>
      <c r="F211" s="9">
        <f t="shared" si="152"/>
        <v>0</v>
      </c>
      <c r="G211" s="115">
        <f t="shared" si="153"/>
        <v>0</v>
      </c>
      <c r="H211" s="107">
        <f t="shared" si="125"/>
        <v>0</v>
      </c>
      <c r="I211" s="107">
        <f t="shared" si="126"/>
        <v>0</v>
      </c>
      <c r="J211" s="107">
        <f t="shared" si="127"/>
        <v>0</v>
      </c>
      <c r="K211" s="42">
        <v>0</v>
      </c>
      <c r="L211" s="36">
        <f t="shared" si="161"/>
        <v>0</v>
      </c>
      <c r="M211" s="36">
        <f t="shared" si="161"/>
        <v>0</v>
      </c>
      <c r="N211" s="107">
        <f t="shared" si="129"/>
        <v>0</v>
      </c>
      <c r="O211" s="36">
        <f t="shared" si="162"/>
        <v>0</v>
      </c>
      <c r="P211" s="36">
        <f t="shared" si="162"/>
        <v>0</v>
      </c>
      <c r="Q211" s="36">
        <f t="shared" si="162"/>
        <v>0</v>
      </c>
      <c r="R211" s="105">
        <f t="shared" si="154"/>
        <v>0</v>
      </c>
      <c r="S211" s="36">
        <f t="shared" si="158"/>
        <v>0</v>
      </c>
      <c r="T211" s="31">
        <f t="shared" si="155"/>
        <v>0</v>
      </c>
      <c r="U211" s="31">
        <f t="shared" si="156"/>
        <v>0</v>
      </c>
      <c r="V211" s="51">
        <v>0</v>
      </c>
      <c r="W211" s="51">
        <v>0</v>
      </c>
      <c r="X211" s="51">
        <v>0</v>
      </c>
      <c r="Y211" s="50">
        <f t="shared" si="135"/>
        <v>0</v>
      </c>
      <c r="Z211" s="36">
        <f t="shared" si="157"/>
        <v>0</v>
      </c>
      <c r="AA211" s="36">
        <f t="shared" si="159"/>
        <v>0</v>
      </c>
      <c r="AB211" s="42">
        <v>0</v>
      </c>
      <c r="AC211" s="36">
        <f t="shared" si="160"/>
        <v>0</v>
      </c>
      <c r="AD211" s="36">
        <f t="shared" si="163"/>
        <v>0</v>
      </c>
      <c r="AE211" s="36">
        <f t="shared" si="163"/>
        <v>0</v>
      </c>
      <c r="AF211" s="36">
        <f t="shared" si="163"/>
        <v>0</v>
      </c>
      <c r="AH211" s="36">
        <f t="shared" si="164"/>
        <v>0</v>
      </c>
      <c r="AI211" s="36">
        <f t="shared" si="164"/>
        <v>0</v>
      </c>
      <c r="AJ211" s="36">
        <f t="shared" si="164"/>
        <v>0</v>
      </c>
      <c r="AK211" s="36">
        <f t="shared" si="164"/>
        <v>0</v>
      </c>
      <c r="AL211" s="36">
        <f t="shared" si="164"/>
        <v>0</v>
      </c>
      <c r="AM211" s="36">
        <f t="shared" si="164"/>
        <v>0</v>
      </c>
      <c r="AN211" s="36">
        <f t="shared" si="164"/>
        <v>0</v>
      </c>
      <c r="AO211" s="36">
        <f t="shared" si="164"/>
        <v>0</v>
      </c>
      <c r="AP211" s="36">
        <f t="shared" si="164"/>
        <v>0</v>
      </c>
      <c r="AQ211" s="36">
        <f t="shared" si="164"/>
        <v>0</v>
      </c>
      <c r="AR211" s="36">
        <f t="shared" si="165"/>
        <v>0</v>
      </c>
      <c r="AS211" s="36">
        <f t="shared" si="165"/>
        <v>0</v>
      </c>
      <c r="AT211" s="36">
        <f t="shared" si="165"/>
        <v>0</v>
      </c>
      <c r="AU211" s="36">
        <f t="shared" si="165"/>
        <v>0</v>
      </c>
      <c r="AV211" s="36">
        <f t="shared" si="165"/>
        <v>0</v>
      </c>
      <c r="AW211" s="36">
        <f t="shared" si="165"/>
        <v>0</v>
      </c>
      <c r="AX211" s="36">
        <f t="shared" si="165"/>
        <v>0</v>
      </c>
      <c r="AY211" s="36">
        <f t="shared" si="165"/>
        <v>0</v>
      </c>
      <c r="BA211" s="36">
        <f t="shared" si="166"/>
        <v>0</v>
      </c>
      <c r="BB211" s="36">
        <f t="shared" si="166"/>
        <v>0</v>
      </c>
      <c r="BC211" s="36">
        <f t="shared" si="166"/>
        <v>0</v>
      </c>
      <c r="BD211" s="36">
        <f t="shared" si="166"/>
        <v>0</v>
      </c>
      <c r="BE211" s="36">
        <f t="shared" si="166"/>
        <v>0</v>
      </c>
      <c r="BF211" s="36">
        <f t="shared" si="166"/>
        <v>0</v>
      </c>
      <c r="BH211" s="63">
        <f t="shared" si="136"/>
        <v>0</v>
      </c>
      <c r="BI211" s="14"/>
    </row>
    <row r="212" ht="15" spans="1:61">
      <c r="A212" s="43" t="s">
        <v>12889</v>
      </c>
      <c r="B212" s="34">
        <f t="shared" si="149"/>
        <v>0</v>
      </c>
      <c r="C212" s="41" t="s">
        <v>12890</v>
      </c>
      <c r="D212" s="105">
        <f t="shared" si="150"/>
        <v>0</v>
      </c>
      <c r="E212" s="36">
        <f t="shared" si="151"/>
        <v>0</v>
      </c>
      <c r="F212" s="9">
        <f t="shared" si="152"/>
        <v>0</v>
      </c>
      <c r="G212" s="115">
        <f t="shared" si="153"/>
        <v>0</v>
      </c>
      <c r="H212" s="107">
        <f t="shared" si="125"/>
        <v>0</v>
      </c>
      <c r="I212" s="107">
        <f t="shared" si="126"/>
        <v>0</v>
      </c>
      <c r="J212" s="107">
        <f t="shared" si="127"/>
        <v>0</v>
      </c>
      <c r="K212" s="42">
        <v>0</v>
      </c>
      <c r="L212" s="36">
        <f t="shared" si="161"/>
        <v>0</v>
      </c>
      <c r="M212" s="36">
        <f t="shared" si="161"/>
        <v>0</v>
      </c>
      <c r="N212" s="107">
        <f t="shared" si="129"/>
        <v>0</v>
      </c>
      <c r="O212" s="36">
        <f t="shared" si="162"/>
        <v>0</v>
      </c>
      <c r="P212" s="36">
        <f t="shared" si="162"/>
        <v>0</v>
      </c>
      <c r="Q212" s="36">
        <f t="shared" si="162"/>
        <v>0</v>
      </c>
      <c r="R212" s="105">
        <f t="shared" si="154"/>
        <v>0</v>
      </c>
      <c r="S212" s="36">
        <f t="shared" si="158"/>
        <v>0</v>
      </c>
      <c r="T212" s="31">
        <f t="shared" si="155"/>
        <v>0</v>
      </c>
      <c r="U212" s="31">
        <f t="shared" si="156"/>
        <v>0</v>
      </c>
      <c r="V212" s="51">
        <v>0</v>
      </c>
      <c r="W212" s="51">
        <v>0</v>
      </c>
      <c r="X212" s="51">
        <v>0</v>
      </c>
      <c r="Y212" s="50">
        <f t="shared" si="135"/>
        <v>0</v>
      </c>
      <c r="Z212" s="36">
        <f t="shared" si="157"/>
        <v>0</v>
      </c>
      <c r="AA212" s="36">
        <f t="shared" si="159"/>
        <v>0</v>
      </c>
      <c r="AB212" s="42">
        <v>0</v>
      </c>
      <c r="AC212" s="36">
        <f t="shared" si="160"/>
        <v>0</v>
      </c>
      <c r="AD212" s="36">
        <f t="shared" si="163"/>
        <v>0</v>
      </c>
      <c r="AE212" s="36">
        <f t="shared" si="163"/>
        <v>0</v>
      </c>
      <c r="AF212" s="36">
        <f t="shared" si="163"/>
        <v>0</v>
      </c>
      <c r="AH212" s="36">
        <f t="shared" si="164"/>
        <v>0</v>
      </c>
      <c r="AI212" s="36">
        <f t="shared" si="164"/>
        <v>0</v>
      </c>
      <c r="AJ212" s="36">
        <f t="shared" si="164"/>
        <v>0</v>
      </c>
      <c r="AK212" s="36">
        <f t="shared" si="164"/>
        <v>0</v>
      </c>
      <c r="AL212" s="36">
        <f t="shared" si="164"/>
        <v>0</v>
      </c>
      <c r="AM212" s="36">
        <f t="shared" si="164"/>
        <v>0</v>
      </c>
      <c r="AN212" s="36">
        <f t="shared" si="164"/>
        <v>0</v>
      </c>
      <c r="AO212" s="36">
        <f t="shared" si="164"/>
        <v>0</v>
      </c>
      <c r="AP212" s="36">
        <f t="shared" si="164"/>
        <v>0</v>
      </c>
      <c r="AQ212" s="36">
        <f t="shared" si="164"/>
        <v>0</v>
      </c>
      <c r="AR212" s="36">
        <f t="shared" si="165"/>
        <v>0</v>
      </c>
      <c r="AS212" s="36">
        <f t="shared" si="165"/>
        <v>0</v>
      </c>
      <c r="AT212" s="36">
        <f t="shared" si="165"/>
        <v>0</v>
      </c>
      <c r="AU212" s="36">
        <f t="shared" si="165"/>
        <v>0</v>
      </c>
      <c r="AV212" s="36">
        <f t="shared" si="165"/>
        <v>0</v>
      </c>
      <c r="AW212" s="36">
        <f t="shared" si="165"/>
        <v>0</v>
      </c>
      <c r="AX212" s="36">
        <f t="shared" si="165"/>
        <v>0</v>
      </c>
      <c r="AY212" s="36">
        <f t="shared" si="165"/>
        <v>0</v>
      </c>
      <c r="BA212" s="36">
        <f t="shared" si="166"/>
        <v>0</v>
      </c>
      <c r="BB212" s="36">
        <f t="shared" si="166"/>
        <v>0</v>
      </c>
      <c r="BC212" s="36">
        <f t="shared" si="166"/>
        <v>0</v>
      </c>
      <c r="BD212" s="36">
        <f t="shared" si="166"/>
        <v>0</v>
      </c>
      <c r="BE212" s="36">
        <f t="shared" si="166"/>
        <v>0</v>
      </c>
      <c r="BF212" s="36">
        <f t="shared" si="166"/>
        <v>0</v>
      </c>
      <c r="BH212" s="63">
        <f t="shared" si="136"/>
        <v>0</v>
      </c>
      <c r="BI212" s="59"/>
    </row>
    <row r="213" ht="15" spans="1:61">
      <c r="A213" s="43" t="s">
        <v>12891</v>
      </c>
      <c r="B213" s="34">
        <f t="shared" si="149"/>
        <v>0</v>
      </c>
      <c r="C213" s="41" t="s">
        <v>12892</v>
      </c>
      <c r="D213" s="105">
        <f t="shared" si="150"/>
        <v>0</v>
      </c>
      <c r="E213" s="36">
        <f t="shared" si="151"/>
        <v>0</v>
      </c>
      <c r="F213" s="9">
        <f t="shared" si="152"/>
        <v>0</v>
      </c>
      <c r="G213" s="115">
        <f t="shared" si="153"/>
        <v>0</v>
      </c>
      <c r="H213" s="107">
        <f t="shared" si="125"/>
        <v>0</v>
      </c>
      <c r="I213" s="107">
        <f t="shared" si="126"/>
        <v>0</v>
      </c>
      <c r="J213" s="107">
        <f t="shared" si="127"/>
        <v>0</v>
      </c>
      <c r="K213" s="42">
        <v>0</v>
      </c>
      <c r="L213" s="36">
        <f t="shared" si="161"/>
        <v>0</v>
      </c>
      <c r="M213" s="36">
        <f t="shared" si="161"/>
        <v>0</v>
      </c>
      <c r="N213" s="107">
        <f t="shared" si="129"/>
        <v>0</v>
      </c>
      <c r="O213" s="36">
        <f t="shared" si="162"/>
        <v>0</v>
      </c>
      <c r="P213" s="36">
        <f t="shared" si="162"/>
        <v>0</v>
      </c>
      <c r="Q213" s="36">
        <f t="shared" si="162"/>
        <v>0</v>
      </c>
      <c r="R213" s="105">
        <f t="shared" si="154"/>
        <v>0</v>
      </c>
      <c r="S213" s="36">
        <f t="shared" si="158"/>
        <v>0</v>
      </c>
      <c r="T213" s="31">
        <f t="shared" si="155"/>
        <v>0</v>
      </c>
      <c r="U213" s="31">
        <f t="shared" si="156"/>
        <v>0</v>
      </c>
      <c r="V213" s="51">
        <v>0</v>
      </c>
      <c r="W213" s="51">
        <v>0</v>
      </c>
      <c r="X213" s="51">
        <v>0</v>
      </c>
      <c r="Y213" s="50">
        <f t="shared" si="135"/>
        <v>0</v>
      </c>
      <c r="Z213" s="36">
        <f t="shared" si="157"/>
        <v>0</v>
      </c>
      <c r="AA213" s="36">
        <f t="shared" si="159"/>
        <v>0</v>
      </c>
      <c r="AB213" s="42">
        <v>0</v>
      </c>
      <c r="AC213" s="36">
        <f t="shared" si="160"/>
        <v>0</v>
      </c>
      <c r="AD213" s="36">
        <f t="shared" si="163"/>
        <v>0</v>
      </c>
      <c r="AE213" s="36">
        <f t="shared" si="163"/>
        <v>0</v>
      </c>
      <c r="AF213" s="36">
        <f t="shared" si="163"/>
        <v>0</v>
      </c>
      <c r="AH213" s="36">
        <f t="shared" si="164"/>
        <v>0</v>
      </c>
      <c r="AI213" s="36">
        <f t="shared" si="164"/>
        <v>0</v>
      </c>
      <c r="AJ213" s="36">
        <f t="shared" si="164"/>
        <v>0</v>
      </c>
      <c r="AK213" s="36">
        <f t="shared" si="164"/>
        <v>0</v>
      </c>
      <c r="AL213" s="36">
        <f t="shared" si="164"/>
        <v>0</v>
      </c>
      <c r="AM213" s="36">
        <f t="shared" si="164"/>
        <v>0</v>
      </c>
      <c r="AN213" s="36">
        <f t="shared" si="164"/>
        <v>0</v>
      </c>
      <c r="AO213" s="36">
        <f t="shared" si="164"/>
        <v>0</v>
      </c>
      <c r="AP213" s="36">
        <f t="shared" si="164"/>
        <v>0</v>
      </c>
      <c r="AQ213" s="36">
        <f t="shared" si="164"/>
        <v>0</v>
      </c>
      <c r="AR213" s="36">
        <f t="shared" si="165"/>
        <v>0</v>
      </c>
      <c r="AS213" s="36">
        <f t="shared" si="165"/>
        <v>0</v>
      </c>
      <c r="AT213" s="36">
        <f t="shared" si="165"/>
        <v>0</v>
      </c>
      <c r="AU213" s="36">
        <f t="shared" si="165"/>
        <v>0</v>
      </c>
      <c r="AV213" s="36">
        <f t="shared" si="165"/>
        <v>0</v>
      </c>
      <c r="AW213" s="36">
        <f t="shared" si="165"/>
        <v>0</v>
      </c>
      <c r="AX213" s="36">
        <f t="shared" si="165"/>
        <v>0</v>
      </c>
      <c r="AY213" s="36">
        <f t="shared" si="165"/>
        <v>0</v>
      </c>
      <c r="BA213" s="36">
        <f t="shared" si="166"/>
        <v>0</v>
      </c>
      <c r="BB213" s="36">
        <f t="shared" si="166"/>
        <v>0</v>
      </c>
      <c r="BC213" s="36">
        <f t="shared" si="166"/>
        <v>0</v>
      </c>
      <c r="BD213" s="36">
        <f t="shared" si="166"/>
        <v>0</v>
      </c>
      <c r="BE213" s="36">
        <f t="shared" si="166"/>
        <v>0</v>
      </c>
      <c r="BF213" s="36">
        <f t="shared" si="166"/>
        <v>0</v>
      </c>
      <c r="BH213" s="63">
        <f t="shared" si="136"/>
        <v>0</v>
      </c>
      <c r="BI213" s="59"/>
    </row>
    <row r="214" ht="15" spans="1:61">
      <c r="A214" s="43" t="s">
        <v>12893</v>
      </c>
      <c r="B214" s="34">
        <f t="shared" si="149"/>
        <v>0</v>
      </c>
      <c r="C214" s="41" t="s">
        <v>12894</v>
      </c>
      <c r="D214" s="105">
        <f t="shared" si="150"/>
        <v>0</v>
      </c>
      <c r="E214" s="36">
        <f t="shared" si="151"/>
        <v>0</v>
      </c>
      <c r="F214" s="9">
        <f t="shared" si="152"/>
        <v>0</v>
      </c>
      <c r="G214" s="115">
        <f t="shared" si="153"/>
        <v>0</v>
      </c>
      <c r="H214" s="107">
        <f t="shared" si="125"/>
        <v>0</v>
      </c>
      <c r="I214" s="107">
        <f t="shared" si="126"/>
        <v>0</v>
      </c>
      <c r="J214" s="107">
        <f t="shared" si="127"/>
        <v>0</v>
      </c>
      <c r="K214" s="42">
        <v>0</v>
      </c>
      <c r="L214" s="36">
        <f t="shared" si="161"/>
        <v>0</v>
      </c>
      <c r="M214" s="36">
        <f t="shared" si="161"/>
        <v>0</v>
      </c>
      <c r="N214" s="107">
        <f t="shared" si="129"/>
        <v>0</v>
      </c>
      <c r="O214" s="36">
        <f t="shared" si="162"/>
        <v>0</v>
      </c>
      <c r="P214" s="36">
        <f t="shared" si="162"/>
        <v>0</v>
      </c>
      <c r="Q214" s="36">
        <f t="shared" si="162"/>
        <v>0</v>
      </c>
      <c r="R214" s="105">
        <f t="shared" si="154"/>
        <v>0</v>
      </c>
      <c r="S214" s="36">
        <f t="shared" si="158"/>
        <v>0</v>
      </c>
      <c r="T214" s="31">
        <f t="shared" si="155"/>
        <v>0</v>
      </c>
      <c r="U214" s="31">
        <f t="shared" si="156"/>
        <v>0</v>
      </c>
      <c r="V214" s="51">
        <v>0</v>
      </c>
      <c r="W214" s="51">
        <v>0</v>
      </c>
      <c r="X214" s="51">
        <v>0</v>
      </c>
      <c r="Y214" s="50">
        <f t="shared" si="135"/>
        <v>0</v>
      </c>
      <c r="Z214" s="36">
        <f t="shared" si="157"/>
        <v>0</v>
      </c>
      <c r="AA214" s="36">
        <f t="shared" si="159"/>
        <v>0</v>
      </c>
      <c r="AB214" s="42">
        <v>0</v>
      </c>
      <c r="AC214" s="36">
        <f t="shared" si="160"/>
        <v>0</v>
      </c>
      <c r="AD214" s="36">
        <f t="shared" si="163"/>
        <v>0</v>
      </c>
      <c r="AE214" s="36">
        <f t="shared" si="163"/>
        <v>0</v>
      </c>
      <c r="AF214" s="36">
        <f t="shared" si="163"/>
        <v>0</v>
      </c>
      <c r="AH214" s="36">
        <f t="shared" si="164"/>
        <v>0</v>
      </c>
      <c r="AI214" s="36">
        <f t="shared" si="164"/>
        <v>0</v>
      </c>
      <c r="AJ214" s="36">
        <f t="shared" si="164"/>
        <v>0</v>
      </c>
      <c r="AK214" s="36">
        <f t="shared" si="164"/>
        <v>0</v>
      </c>
      <c r="AL214" s="36">
        <f t="shared" si="164"/>
        <v>0</v>
      </c>
      <c r="AM214" s="36">
        <f t="shared" si="164"/>
        <v>0</v>
      </c>
      <c r="AN214" s="36">
        <f t="shared" si="164"/>
        <v>0</v>
      </c>
      <c r="AO214" s="36">
        <f t="shared" si="164"/>
        <v>0</v>
      </c>
      <c r="AP214" s="36">
        <f t="shared" si="164"/>
        <v>0</v>
      </c>
      <c r="AQ214" s="36">
        <f t="shared" si="164"/>
        <v>0</v>
      </c>
      <c r="AR214" s="36">
        <f t="shared" si="165"/>
        <v>0</v>
      </c>
      <c r="AS214" s="36">
        <f t="shared" si="165"/>
        <v>0</v>
      </c>
      <c r="AT214" s="36">
        <f t="shared" si="165"/>
        <v>0</v>
      </c>
      <c r="AU214" s="36">
        <f t="shared" si="165"/>
        <v>0</v>
      </c>
      <c r="AV214" s="36">
        <f t="shared" si="165"/>
        <v>0</v>
      </c>
      <c r="AW214" s="36">
        <f t="shared" si="165"/>
        <v>0</v>
      </c>
      <c r="AX214" s="36">
        <f t="shared" si="165"/>
        <v>0</v>
      </c>
      <c r="AY214" s="36">
        <f t="shared" si="165"/>
        <v>0</v>
      </c>
      <c r="BA214" s="36">
        <f t="shared" si="166"/>
        <v>0</v>
      </c>
      <c r="BB214" s="36">
        <f t="shared" si="166"/>
        <v>0</v>
      </c>
      <c r="BC214" s="36">
        <f t="shared" si="166"/>
        <v>0</v>
      </c>
      <c r="BD214" s="36">
        <f t="shared" si="166"/>
        <v>0</v>
      </c>
      <c r="BE214" s="36">
        <f t="shared" si="166"/>
        <v>0</v>
      </c>
      <c r="BF214" s="36">
        <f t="shared" si="166"/>
        <v>0</v>
      </c>
      <c r="BH214" s="63">
        <f t="shared" si="136"/>
        <v>0</v>
      </c>
      <c r="BI214" s="14"/>
    </row>
    <row r="215" ht="15" spans="1:61">
      <c r="A215" s="43" t="s">
        <v>12895</v>
      </c>
      <c r="B215" s="34">
        <f t="shared" si="149"/>
        <v>0</v>
      </c>
      <c r="C215" s="41" t="s">
        <v>12896</v>
      </c>
      <c r="D215" s="105">
        <f t="shared" si="150"/>
        <v>0</v>
      </c>
      <c r="E215" s="36">
        <f t="shared" si="151"/>
        <v>0</v>
      </c>
      <c r="F215" s="9">
        <f t="shared" si="152"/>
        <v>0</v>
      </c>
      <c r="G215" s="115">
        <f t="shared" si="153"/>
        <v>0</v>
      </c>
      <c r="H215" s="107">
        <f t="shared" si="125"/>
        <v>0</v>
      </c>
      <c r="I215" s="107">
        <f t="shared" si="126"/>
        <v>0</v>
      </c>
      <c r="J215" s="107">
        <f t="shared" si="127"/>
        <v>0</v>
      </c>
      <c r="K215" s="42">
        <v>0</v>
      </c>
      <c r="L215" s="36">
        <f t="shared" si="161"/>
        <v>0</v>
      </c>
      <c r="M215" s="36">
        <f t="shared" si="161"/>
        <v>0</v>
      </c>
      <c r="N215" s="107">
        <f t="shared" si="129"/>
        <v>0</v>
      </c>
      <c r="O215" s="36">
        <f t="shared" si="162"/>
        <v>0</v>
      </c>
      <c r="P215" s="36">
        <f t="shared" si="162"/>
        <v>0</v>
      </c>
      <c r="Q215" s="36">
        <f t="shared" si="162"/>
        <v>0</v>
      </c>
      <c r="R215" s="105">
        <f t="shared" si="154"/>
        <v>0</v>
      </c>
      <c r="S215" s="36">
        <f t="shared" si="158"/>
        <v>0</v>
      </c>
      <c r="T215" s="31">
        <f t="shared" si="155"/>
        <v>0</v>
      </c>
      <c r="U215" s="31">
        <f t="shared" si="156"/>
        <v>0</v>
      </c>
      <c r="V215" s="51">
        <v>0</v>
      </c>
      <c r="W215" s="51">
        <v>0</v>
      </c>
      <c r="X215" s="51">
        <v>0</v>
      </c>
      <c r="Y215" s="50">
        <f t="shared" si="135"/>
        <v>0</v>
      </c>
      <c r="Z215" s="36">
        <f t="shared" si="157"/>
        <v>0</v>
      </c>
      <c r="AA215" s="36">
        <f t="shared" si="159"/>
        <v>0</v>
      </c>
      <c r="AB215" s="42">
        <v>0</v>
      </c>
      <c r="AC215" s="36">
        <f t="shared" si="160"/>
        <v>0</v>
      </c>
      <c r="AD215" s="36">
        <f t="shared" si="163"/>
        <v>0</v>
      </c>
      <c r="AE215" s="36">
        <f t="shared" si="163"/>
        <v>0</v>
      </c>
      <c r="AF215" s="36">
        <f t="shared" si="163"/>
        <v>0</v>
      </c>
      <c r="AH215" s="36">
        <f t="shared" si="164"/>
        <v>0</v>
      </c>
      <c r="AI215" s="36">
        <f t="shared" si="164"/>
        <v>0</v>
      </c>
      <c r="AJ215" s="36">
        <f t="shared" si="164"/>
        <v>0</v>
      </c>
      <c r="AK215" s="36">
        <f t="shared" si="164"/>
        <v>0</v>
      </c>
      <c r="AL215" s="36">
        <f t="shared" si="164"/>
        <v>0</v>
      </c>
      <c r="AM215" s="36">
        <f t="shared" si="164"/>
        <v>0</v>
      </c>
      <c r="AN215" s="36">
        <f t="shared" si="164"/>
        <v>0</v>
      </c>
      <c r="AO215" s="36">
        <f t="shared" si="164"/>
        <v>0</v>
      </c>
      <c r="AP215" s="36">
        <f t="shared" si="164"/>
        <v>0</v>
      </c>
      <c r="AQ215" s="36">
        <f t="shared" si="164"/>
        <v>0</v>
      </c>
      <c r="AR215" s="36">
        <f t="shared" si="165"/>
        <v>0</v>
      </c>
      <c r="AS215" s="36">
        <f t="shared" si="165"/>
        <v>0</v>
      </c>
      <c r="AT215" s="36">
        <f t="shared" si="165"/>
        <v>0</v>
      </c>
      <c r="AU215" s="36">
        <f t="shared" si="165"/>
        <v>0</v>
      </c>
      <c r="AV215" s="36">
        <f t="shared" si="165"/>
        <v>0</v>
      </c>
      <c r="AW215" s="36">
        <f t="shared" si="165"/>
        <v>0</v>
      </c>
      <c r="AX215" s="36">
        <f t="shared" si="165"/>
        <v>0</v>
      </c>
      <c r="AY215" s="36">
        <f t="shared" si="165"/>
        <v>0</v>
      </c>
      <c r="BA215" s="36">
        <f t="shared" si="166"/>
        <v>0</v>
      </c>
      <c r="BB215" s="36">
        <f t="shared" si="166"/>
        <v>0</v>
      </c>
      <c r="BC215" s="36">
        <f t="shared" si="166"/>
        <v>0</v>
      </c>
      <c r="BD215" s="36">
        <f t="shared" si="166"/>
        <v>0</v>
      </c>
      <c r="BE215" s="36">
        <f t="shared" si="166"/>
        <v>0</v>
      </c>
      <c r="BF215" s="36">
        <f t="shared" si="166"/>
        <v>0</v>
      </c>
      <c r="BH215" s="63">
        <f t="shared" si="136"/>
        <v>0</v>
      </c>
      <c r="BI215" s="14"/>
    </row>
    <row r="216" ht="15" spans="1:61">
      <c r="A216" s="43" t="s">
        <v>12897</v>
      </c>
      <c r="B216" s="34">
        <f t="shared" si="149"/>
        <v>0</v>
      </c>
      <c r="C216" s="41" t="s">
        <v>12898</v>
      </c>
      <c r="D216" s="105">
        <f t="shared" si="150"/>
        <v>0</v>
      </c>
      <c r="E216" s="36">
        <f t="shared" si="151"/>
        <v>0</v>
      </c>
      <c r="F216" s="9">
        <f t="shared" si="152"/>
        <v>0</v>
      </c>
      <c r="G216" s="115">
        <f t="shared" si="153"/>
        <v>0</v>
      </c>
      <c r="H216" s="107">
        <f t="shared" si="125"/>
        <v>0</v>
      </c>
      <c r="I216" s="107">
        <f t="shared" si="126"/>
        <v>0</v>
      </c>
      <c r="J216" s="107">
        <f t="shared" si="127"/>
        <v>0</v>
      </c>
      <c r="K216" s="42">
        <v>0</v>
      </c>
      <c r="L216" s="36">
        <f t="shared" si="161"/>
        <v>0</v>
      </c>
      <c r="M216" s="36">
        <f t="shared" si="161"/>
        <v>0</v>
      </c>
      <c r="N216" s="107">
        <f t="shared" si="129"/>
        <v>0</v>
      </c>
      <c r="O216" s="36">
        <f t="shared" si="162"/>
        <v>0</v>
      </c>
      <c r="P216" s="36">
        <f t="shared" si="162"/>
        <v>0</v>
      </c>
      <c r="Q216" s="36">
        <f t="shared" si="162"/>
        <v>0</v>
      </c>
      <c r="R216" s="105">
        <f t="shared" si="154"/>
        <v>0</v>
      </c>
      <c r="S216" s="36">
        <f t="shared" si="158"/>
        <v>0</v>
      </c>
      <c r="T216" s="31">
        <f t="shared" si="155"/>
        <v>0</v>
      </c>
      <c r="U216" s="31">
        <f t="shared" si="156"/>
        <v>0</v>
      </c>
      <c r="V216" s="51">
        <v>0</v>
      </c>
      <c r="W216" s="51">
        <v>0</v>
      </c>
      <c r="X216" s="51">
        <v>0</v>
      </c>
      <c r="Y216" s="50">
        <f t="shared" si="135"/>
        <v>0</v>
      </c>
      <c r="Z216" s="36">
        <f t="shared" si="157"/>
        <v>0</v>
      </c>
      <c r="AA216" s="36">
        <f t="shared" si="159"/>
        <v>0</v>
      </c>
      <c r="AB216" s="42">
        <v>0</v>
      </c>
      <c r="AC216" s="36">
        <f t="shared" si="160"/>
        <v>0</v>
      </c>
      <c r="AD216" s="36">
        <f t="shared" si="163"/>
        <v>0</v>
      </c>
      <c r="AE216" s="36">
        <f t="shared" si="163"/>
        <v>0</v>
      </c>
      <c r="AF216" s="36">
        <f t="shared" si="163"/>
        <v>0</v>
      </c>
      <c r="AH216" s="36">
        <f t="shared" si="164"/>
        <v>0</v>
      </c>
      <c r="AI216" s="36">
        <f t="shared" si="164"/>
        <v>0</v>
      </c>
      <c r="AJ216" s="36">
        <f t="shared" si="164"/>
        <v>0</v>
      </c>
      <c r="AK216" s="36">
        <f t="shared" si="164"/>
        <v>0</v>
      </c>
      <c r="AL216" s="36">
        <f t="shared" si="164"/>
        <v>0</v>
      </c>
      <c r="AM216" s="36">
        <f t="shared" si="164"/>
        <v>0</v>
      </c>
      <c r="AN216" s="36">
        <f t="shared" si="164"/>
        <v>0</v>
      </c>
      <c r="AO216" s="36">
        <f t="shared" si="164"/>
        <v>0</v>
      </c>
      <c r="AP216" s="36">
        <f t="shared" si="164"/>
        <v>0</v>
      </c>
      <c r="AQ216" s="36">
        <f t="shared" si="164"/>
        <v>0</v>
      </c>
      <c r="AR216" s="36">
        <f t="shared" si="165"/>
        <v>0</v>
      </c>
      <c r="AS216" s="36">
        <f t="shared" si="165"/>
        <v>0</v>
      </c>
      <c r="AT216" s="36">
        <f t="shared" si="165"/>
        <v>0</v>
      </c>
      <c r="AU216" s="36">
        <f t="shared" si="165"/>
        <v>0</v>
      </c>
      <c r="AV216" s="36">
        <f t="shared" si="165"/>
        <v>0</v>
      </c>
      <c r="AW216" s="36">
        <f t="shared" si="165"/>
        <v>0</v>
      </c>
      <c r="AX216" s="36">
        <f t="shared" si="165"/>
        <v>0</v>
      </c>
      <c r="AY216" s="36">
        <f t="shared" si="165"/>
        <v>0</v>
      </c>
      <c r="BA216" s="36">
        <f t="shared" si="166"/>
        <v>0</v>
      </c>
      <c r="BB216" s="36">
        <f t="shared" si="166"/>
        <v>0</v>
      </c>
      <c r="BC216" s="36">
        <f t="shared" si="166"/>
        <v>0</v>
      </c>
      <c r="BD216" s="36">
        <f t="shared" si="166"/>
        <v>0</v>
      </c>
      <c r="BE216" s="36">
        <f t="shared" si="166"/>
        <v>0</v>
      </c>
      <c r="BF216" s="36">
        <f t="shared" si="166"/>
        <v>0</v>
      </c>
      <c r="BH216" s="63">
        <f t="shared" si="136"/>
        <v>0</v>
      </c>
      <c r="BI216" s="59"/>
    </row>
    <row r="217" ht="15" spans="1:61">
      <c r="A217" s="43" t="s">
        <v>12899</v>
      </c>
      <c r="B217" s="34">
        <f t="shared" si="149"/>
        <v>0</v>
      </c>
      <c r="C217" s="41" t="s">
        <v>12900</v>
      </c>
      <c r="D217" s="105">
        <f t="shared" si="150"/>
        <v>0</v>
      </c>
      <c r="E217" s="36">
        <f t="shared" si="151"/>
        <v>0</v>
      </c>
      <c r="F217" s="9">
        <f t="shared" si="152"/>
        <v>0</v>
      </c>
      <c r="G217" s="115">
        <f t="shared" si="153"/>
        <v>0</v>
      </c>
      <c r="H217" s="107">
        <f t="shared" si="125"/>
        <v>0</v>
      </c>
      <c r="I217" s="107">
        <f t="shared" si="126"/>
        <v>0</v>
      </c>
      <c r="J217" s="107">
        <f t="shared" si="127"/>
        <v>0</v>
      </c>
      <c r="K217" s="42">
        <v>0</v>
      </c>
      <c r="L217" s="36">
        <f t="shared" si="161"/>
        <v>0</v>
      </c>
      <c r="M217" s="36">
        <f t="shared" si="161"/>
        <v>0</v>
      </c>
      <c r="N217" s="107">
        <f t="shared" si="129"/>
        <v>0</v>
      </c>
      <c r="O217" s="36">
        <f t="shared" si="162"/>
        <v>0</v>
      </c>
      <c r="P217" s="36">
        <f t="shared" si="162"/>
        <v>0</v>
      </c>
      <c r="Q217" s="36">
        <f t="shared" si="162"/>
        <v>0</v>
      </c>
      <c r="R217" s="105">
        <f t="shared" si="154"/>
        <v>0</v>
      </c>
      <c r="S217" s="36">
        <f t="shared" si="158"/>
        <v>0</v>
      </c>
      <c r="T217" s="31">
        <f t="shared" si="155"/>
        <v>0</v>
      </c>
      <c r="U217" s="31">
        <f t="shared" si="156"/>
        <v>0</v>
      </c>
      <c r="V217" s="51">
        <v>0</v>
      </c>
      <c r="W217" s="51">
        <v>0</v>
      </c>
      <c r="X217" s="51">
        <v>0</v>
      </c>
      <c r="Y217" s="50">
        <f t="shared" si="135"/>
        <v>0</v>
      </c>
      <c r="Z217" s="36">
        <f t="shared" si="157"/>
        <v>0</v>
      </c>
      <c r="AA217" s="36">
        <f t="shared" si="159"/>
        <v>0</v>
      </c>
      <c r="AB217" s="42">
        <v>0</v>
      </c>
      <c r="AC217" s="36">
        <f t="shared" si="160"/>
        <v>0</v>
      </c>
      <c r="AD217" s="36">
        <f t="shared" si="163"/>
        <v>0</v>
      </c>
      <c r="AE217" s="36">
        <f t="shared" si="163"/>
        <v>0</v>
      </c>
      <c r="AF217" s="36">
        <f t="shared" si="163"/>
        <v>0</v>
      </c>
      <c r="AH217" s="36">
        <f t="shared" si="164"/>
        <v>0</v>
      </c>
      <c r="AI217" s="36">
        <f t="shared" si="164"/>
        <v>0</v>
      </c>
      <c r="AJ217" s="36">
        <f t="shared" si="164"/>
        <v>0</v>
      </c>
      <c r="AK217" s="36">
        <f t="shared" si="164"/>
        <v>0</v>
      </c>
      <c r="AL217" s="36">
        <f t="shared" si="164"/>
        <v>0</v>
      </c>
      <c r="AM217" s="36">
        <f t="shared" si="164"/>
        <v>0</v>
      </c>
      <c r="AN217" s="36">
        <f t="shared" si="164"/>
        <v>0</v>
      </c>
      <c r="AO217" s="36">
        <f t="shared" si="164"/>
        <v>0</v>
      </c>
      <c r="AP217" s="36">
        <f t="shared" si="164"/>
        <v>0</v>
      </c>
      <c r="AQ217" s="36">
        <f t="shared" si="164"/>
        <v>0</v>
      </c>
      <c r="AR217" s="36">
        <f t="shared" si="165"/>
        <v>0</v>
      </c>
      <c r="AS217" s="36">
        <f t="shared" si="165"/>
        <v>0</v>
      </c>
      <c r="AT217" s="36">
        <f t="shared" si="165"/>
        <v>0</v>
      </c>
      <c r="AU217" s="36">
        <f t="shared" si="165"/>
        <v>0</v>
      </c>
      <c r="AV217" s="36">
        <f t="shared" si="165"/>
        <v>0</v>
      </c>
      <c r="AW217" s="36">
        <f t="shared" si="165"/>
        <v>0</v>
      </c>
      <c r="AX217" s="36">
        <f t="shared" si="165"/>
        <v>0</v>
      </c>
      <c r="AY217" s="36">
        <f t="shared" si="165"/>
        <v>0</v>
      </c>
      <c r="BA217" s="36">
        <f t="shared" si="166"/>
        <v>0</v>
      </c>
      <c r="BB217" s="36">
        <f t="shared" si="166"/>
        <v>0</v>
      </c>
      <c r="BC217" s="36">
        <f t="shared" si="166"/>
        <v>0</v>
      </c>
      <c r="BD217" s="36">
        <f t="shared" si="166"/>
        <v>0</v>
      </c>
      <c r="BE217" s="36">
        <f t="shared" si="166"/>
        <v>0</v>
      </c>
      <c r="BF217" s="36">
        <f t="shared" si="166"/>
        <v>0</v>
      </c>
      <c r="BH217" s="63">
        <f t="shared" si="136"/>
        <v>0</v>
      </c>
      <c r="BI217" s="59"/>
    </row>
    <row r="218" ht="15" spans="1:61">
      <c r="A218" s="43" t="s">
        <v>12901</v>
      </c>
      <c r="B218" s="34">
        <f t="shared" si="149"/>
        <v>0</v>
      </c>
      <c r="C218" s="41" t="s">
        <v>12902</v>
      </c>
      <c r="D218" s="105">
        <f t="shared" si="150"/>
        <v>0</v>
      </c>
      <c r="E218" s="36">
        <f t="shared" si="151"/>
        <v>0</v>
      </c>
      <c r="F218" s="9">
        <f t="shared" si="152"/>
        <v>0</v>
      </c>
      <c r="G218" s="115">
        <f t="shared" si="153"/>
        <v>0</v>
      </c>
      <c r="H218" s="107">
        <f t="shared" si="125"/>
        <v>0</v>
      </c>
      <c r="I218" s="107">
        <f t="shared" si="126"/>
        <v>0</v>
      </c>
      <c r="J218" s="107">
        <f t="shared" si="127"/>
        <v>0</v>
      </c>
      <c r="K218" s="42">
        <v>0</v>
      </c>
      <c r="L218" s="36">
        <f t="shared" si="161"/>
        <v>0</v>
      </c>
      <c r="M218" s="36">
        <f t="shared" si="161"/>
        <v>0</v>
      </c>
      <c r="N218" s="107">
        <f t="shared" si="129"/>
        <v>0</v>
      </c>
      <c r="O218" s="36">
        <f t="shared" si="162"/>
        <v>0</v>
      </c>
      <c r="P218" s="36">
        <f t="shared" si="162"/>
        <v>0</v>
      </c>
      <c r="Q218" s="36">
        <f t="shared" si="162"/>
        <v>0</v>
      </c>
      <c r="R218" s="105">
        <f t="shared" si="154"/>
        <v>0</v>
      </c>
      <c r="S218" s="36">
        <f t="shared" si="158"/>
        <v>0</v>
      </c>
      <c r="T218" s="31">
        <f t="shared" si="155"/>
        <v>0</v>
      </c>
      <c r="U218" s="31">
        <f t="shared" si="156"/>
        <v>0</v>
      </c>
      <c r="V218" s="51">
        <v>0</v>
      </c>
      <c r="W218" s="51">
        <v>0</v>
      </c>
      <c r="X218" s="51">
        <v>0</v>
      </c>
      <c r="Y218" s="50">
        <f t="shared" si="135"/>
        <v>0</v>
      </c>
      <c r="Z218" s="36">
        <f t="shared" si="157"/>
        <v>0</v>
      </c>
      <c r="AA218" s="36">
        <f t="shared" si="159"/>
        <v>0</v>
      </c>
      <c r="AB218" s="42">
        <v>0</v>
      </c>
      <c r="AC218" s="36">
        <f t="shared" si="160"/>
        <v>0</v>
      </c>
      <c r="AD218" s="36">
        <f t="shared" si="163"/>
        <v>0</v>
      </c>
      <c r="AE218" s="36">
        <f t="shared" si="163"/>
        <v>0</v>
      </c>
      <c r="AF218" s="36">
        <f t="shared" si="163"/>
        <v>0</v>
      </c>
      <c r="AH218" s="36">
        <f t="shared" ref="AH218:AQ227" si="167">SUMPRODUCT(AH$374:AH$599*(LEFT($A$374:$A$599,LEN($A218))=$A218))</f>
        <v>0</v>
      </c>
      <c r="AI218" s="36">
        <f t="shared" si="167"/>
        <v>0</v>
      </c>
      <c r="AJ218" s="36">
        <f t="shared" si="167"/>
        <v>0</v>
      </c>
      <c r="AK218" s="36">
        <f t="shared" si="167"/>
        <v>0</v>
      </c>
      <c r="AL218" s="36">
        <f t="shared" si="167"/>
        <v>0</v>
      </c>
      <c r="AM218" s="36">
        <f t="shared" si="167"/>
        <v>0</v>
      </c>
      <c r="AN218" s="36">
        <f t="shared" si="167"/>
        <v>0</v>
      </c>
      <c r="AO218" s="36">
        <f t="shared" si="167"/>
        <v>0</v>
      </c>
      <c r="AP218" s="36">
        <f t="shared" si="167"/>
        <v>0</v>
      </c>
      <c r="AQ218" s="36">
        <f t="shared" si="167"/>
        <v>0</v>
      </c>
      <c r="AR218" s="36">
        <f t="shared" ref="AR218:AY227" si="168">SUMPRODUCT(AR$374:AR$599*(LEFT($A$374:$A$599,LEN($A218))=$A218))</f>
        <v>0</v>
      </c>
      <c r="AS218" s="36">
        <f t="shared" si="168"/>
        <v>0</v>
      </c>
      <c r="AT218" s="36">
        <f t="shared" si="168"/>
        <v>0</v>
      </c>
      <c r="AU218" s="36">
        <f t="shared" si="168"/>
        <v>0</v>
      </c>
      <c r="AV218" s="36">
        <f t="shared" si="168"/>
        <v>0</v>
      </c>
      <c r="AW218" s="36">
        <f t="shared" si="168"/>
        <v>0</v>
      </c>
      <c r="AX218" s="36">
        <f t="shared" si="168"/>
        <v>0</v>
      </c>
      <c r="AY218" s="36">
        <f t="shared" si="168"/>
        <v>0</v>
      </c>
      <c r="BA218" s="36">
        <f t="shared" ref="BA218:BF227" si="169">SUMPRODUCT(BA$374:BA$599*(LEFT($A$374:$A$599,LEN($A218))=$A218))</f>
        <v>0</v>
      </c>
      <c r="BB218" s="36">
        <f t="shared" si="169"/>
        <v>0</v>
      </c>
      <c r="BC218" s="36">
        <f t="shared" si="169"/>
        <v>0</v>
      </c>
      <c r="BD218" s="36">
        <f t="shared" si="169"/>
        <v>0</v>
      </c>
      <c r="BE218" s="36">
        <f t="shared" si="169"/>
        <v>0</v>
      </c>
      <c r="BF218" s="36">
        <f t="shared" si="169"/>
        <v>0</v>
      </c>
      <c r="BH218" s="63">
        <f t="shared" si="136"/>
        <v>0</v>
      </c>
      <c r="BI218" s="14"/>
    </row>
    <row r="219" ht="15" spans="1:61">
      <c r="A219" s="43" t="s">
        <v>12903</v>
      </c>
      <c r="B219" s="34">
        <f t="shared" si="149"/>
        <v>0</v>
      </c>
      <c r="C219" s="41" t="s">
        <v>12904</v>
      </c>
      <c r="D219" s="105">
        <f t="shared" si="150"/>
        <v>0</v>
      </c>
      <c r="E219" s="36">
        <f t="shared" si="151"/>
        <v>0</v>
      </c>
      <c r="F219" s="9">
        <f t="shared" si="152"/>
        <v>0</v>
      </c>
      <c r="G219" s="115">
        <f t="shared" si="153"/>
        <v>0</v>
      </c>
      <c r="H219" s="107">
        <f t="shared" si="125"/>
        <v>0</v>
      </c>
      <c r="I219" s="107">
        <f t="shared" si="126"/>
        <v>0</v>
      </c>
      <c r="J219" s="107">
        <f t="shared" si="127"/>
        <v>0</v>
      </c>
      <c r="K219" s="39">
        <v>0</v>
      </c>
      <c r="L219" s="36">
        <f t="shared" si="161"/>
        <v>0</v>
      </c>
      <c r="M219" s="36">
        <f t="shared" si="161"/>
        <v>0</v>
      </c>
      <c r="N219" s="107">
        <f t="shared" si="129"/>
        <v>0</v>
      </c>
      <c r="O219" s="36">
        <f t="shared" si="162"/>
        <v>0</v>
      </c>
      <c r="P219" s="36">
        <f t="shared" si="162"/>
        <v>0</v>
      </c>
      <c r="Q219" s="36">
        <f t="shared" si="162"/>
        <v>0</v>
      </c>
      <c r="R219" s="105">
        <f t="shared" si="154"/>
        <v>0</v>
      </c>
      <c r="S219" s="36">
        <f t="shared" si="158"/>
        <v>0</v>
      </c>
      <c r="T219" s="31">
        <f t="shared" si="155"/>
        <v>0</v>
      </c>
      <c r="U219" s="31">
        <f t="shared" si="156"/>
        <v>0</v>
      </c>
      <c r="V219" s="51">
        <v>0</v>
      </c>
      <c r="W219" s="51">
        <v>0</v>
      </c>
      <c r="X219" s="51">
        <v>0</v>
      </c>
      <c r="Y219" s="50">
        <f t="shared" si="135"/>
        <v>0</v>
      </c>
      <c r="Z219" s="36">
        <f t="shared" si="157"/>
        <v>0</v>
      </c>
      <c r="AA219" s="36">
        <f t="shared" si="159"/>
        <v>0</v>
      </c>
      <c r="AB219" s="42">
        <v>0</v>
      </c>
      <c r="AC219" s="36">
        <f t="shared" si="160"/>
        <v>0</v>
      </c>
      <c r="AD219" s="36">
        <f t="shared" si="163"/>
        <v>0</v>
      </c>
      <c r="AE219" s="36">
        <f t="shared" si="163"/>
        <v>0</v>
      </c>
      <c r="AF219" s="36">
        <f t="shared" si="163"/>
        <v>0</v>
      </c>
      <c r="AH219" s="36">
        <f t="shared" si="167"/>
        <v>0</v>
      </c>
      <c r="AI219" s="36">
        <f t="shared" si="167"/>
        <v>0</v>
      </c>
      <c r="AJ219" s="36">
        <f t="shared" si="167"/>
        <v>0</v>
      </c>
      <c r="AK219" s="36">
        <f t="shared" si="167"/>
        <v>0</v>
      </c>
      <c r="AL219" s="36">
        <f t="shared" si="167"/>
        <v>0</v>
      </c>
      <c r="AM219" s="36">
        <f t="shared" si="167"/>
        <v>0</v>
      </c>
      <c r="AN219" s="36">
        <f t="shared" si="167"/>
        <v>0</v>
      </c>
      <c r="AO219" s="36">
        <f t="shared" si="167"/>
        <v>0</v>
      </c>
      <c r="AP219" s="36">
        <f t="shared" si="167"/>
        <v>0</v>
      </c>
      <c r="AQ219" s="36">
        <f t="shared" si="167"/>
        <v>0</v>
      </c>
      <c r="AR219" s="36">
        <f t="shared" si="168"/>
        <v>0</v>
      </c>
      <c r="AS219" s="36">
        <f t="shared" si="168"/>
        <v>0</v>
      </c>
      <c r="AT219" s="36">
        <f t="shared" si="168"/>
        <v>0</v>
      </c>
      <c r="AU219" s="36">
        <f t="shared" si="168"/>
        <v>0</v>
      </c>
      <c r="AV219" s="36">
        <f t="shared" si="168"/>
        <v>0</v>
      </c>
      <c r="AW219" s="36">
        <f t="shared" si="168"/>
        <v>0</v>
      </c>
      <c r="AX219" s="36">
        <f t="shared" si="168"/>
        <v>0</v>
      </c>
      <c r="AY219" s="36">
        <f t="shared" si="168"/>
        <v>0</v>
      </c>
      <c r="BA219" s="36">
        <f t="shared" si="169"/>
        <v>0</v>
      </c>
      <c r="BB219" s="36">
        <f t="shared" si="169"/>
        <v>0</v>
      </c>
      <c r="BC219" s="36">
        <f t="shared" si="169"/>
        <v>0</v>
      </c>
      <c r="BD219" s="36">
        <f t="shared" si="169"/>
        <v>0</v>
      </c>
      <c r="BE219" s="36">
        <f t="shared" si="169"/>
        <v>0</v>
      </c>
      <c r="BF219" s="36">
        <f t="shared" si="169"/>
        <v>0</v>
      </c>
      <c r="BH219" s="63">
        <f t="shared" si="136"/>
        <v>0</v>
      </c>
      <c r="BI219" s="14"/>
    </row>
    <row r="220" ht="15" spans="1:61">
      <c r="A220" s="43" t="s">
        <v>12905</v>
      </c>
      <c r="B220" s="34">
        <f t="shared" si="149"/>
        <v>0</v>
      </c>
      <c r="C220" s="41" t="s">
        <v>12906</v>
      </c>
      <c r="D220" s="105">
        <f t="shared" si="150"/>
        <v>0</v>
      </c>
      <c r="E220" s="36">
        <f t="shared" si="151"/>
        <v>0</v>
      </c>
      <c r="F220" s="9">
        <f t="shared" si="152"/>
        <v>0</v>
      </c>
      <c r="G220" s="115">
        <f t="shared" si="153"/>
        <v>0</v>
      </c>
      <c r="H220" s="107">
        <f t="shared" si="125"/>
        <v>0</v>
      </c>
      <c r="I220" s="107">
        <f t="shared" si="126"/>
        <v>0</v>
      </c>
      <c r="J220" s="107">
        <f t="shared" si="127"/>
        <v>0</v>
      </c>
      <c r="K220" s="42">
        <v>0</v>
      </c>
      <c r="L220" s="36">
        <f t="shared" si="161"/>
        <v>0</v>
      </c>
      <c r="M220" s="36">
        <f t="shared" si="161"/>
        <v>0</v>
      </c>
      <c r="N220" s="107">
        <f t="shared" si="129"/>
        <v>0</v>
      </c>
      <c r="O220" s="36">
        <f t="shared" si="162"/>
        <v>0</v>
      </c>
      <c r="P220" s="36">
        <f t="shared" si="162"/>
        <v>0</v>
      </c>
      <c r="Q220" s="36">
        <f t="shared" si="162"/>
        <v>0</v>
      </c>
      <c r="R220" s="105">
        <f t="shared" si="154"/>
        <v>0</v>
      </c>
      <c r="S220" s="36">
        <f t="shared" si="158"/>
        <v>0</v>
      </c>
      <c r="T220" s="31">
        <f t="shared" si="155"/>
        <v>0</v>
      </c>
      <c r="U220" s="31">
        <f t="shared" si="156"/>
        <v>0</v>
      </c>
      <c r="V220" s="51">
        <v>0</v>
      </c>
      <c r="W220" s="51">
        <v>0</v>
      </c>
      <c r="X220" s="51">
        <v>0</v>
      </c>
      <c r="Y220" s="50">
        <f t="shared" si="135"/>
        <v>0</v>
      </c>
      <c r="Z220" s="36">
        <f t="shared" si="157"/>
        <v>0</v>
      </c>
      <c r="AA220" s="36">
        <f t="shared" si="159"/>
        <v>0</v>
      </c>
      <c r="AB220" s="42">
        <v>0</v>
      </c>
      <c r="AC220" s="36">
        <f t="shared" si="160"/>
        <v>0</v>
      </c>
      <c r="AD220" s="36">
        <f t="shared" si="163"/>
        <v>0</v>
      </c>
      <c r="AE220" s="36">
        <f t="shared" si="163"/>
        <v>0</v>
      </c>
      <c r="AF220" s="36">
        <f t="shared" si="163"/>
        <v>0</v>
      </c>
      <c r="AH220" s="36">
        <f t="shared" si="167"/>
        <v>0</v>
      </c>
      <c r="AI220" s="36">
        <f t="shared" si="167"/>
        <v>0</v>
      </c>
      <c r="AJ220" s="36">
        <f t="shared" si="167"/>
        <v>0</v>
      </c>
      <c r="AK220" s="36">
        <f t="shared" si="167"/>
        <v>0</v>
      </c>
      <c r="AL220" s="36">
        <f t="shared" si="167"/>
        <v>0</v>
      </c>
      <c r="AM220" s="36">
        <f t="shared" si="167"/>
        <v>0</v>
      </c>
      <c r="AN220" s="36">
        <f t="shared" si="167"/>
        <v>0</v>
      </c>
      <c r="AO220" s="36">
        <f t="shared" si="167"/>
        <v>0</v>
      </c>
      <c r="AP220" s="36">
        <f t="shared" si="167"/>
        <v>0</v>
      </c>
      <c r="AQ220" s="36">
        <f t="shared" si="167"/>
        <v>0</v>
      </c>
      <c r="AR220" s="36">
        <f t="shared" si="168"/>
        <v>0</v>
      </c>
      <c r="AS220" s="36">
        <f t="shared" si="168"/>
        <v>0</v>
      </c>
      <c r="AT220" s="36">
        <f t="shared" si="168"/>
        <v>0</v>
      </c>
      <c r="AU220" s="36">
        <f t="shared" si="168"/>
        <v>0</v>
      </c>
      <c r="AV220" s="36">
        <f t="shared" si="168"/>
        <v>0</v>
      </c>
      <c r="AW220" s="36">
        <f t="shared" si="168"/>
        <v>0</v>
      </c>
      <c r="AX220" s="36">
        <f t="shared" si="168"/>
        <v>0</v>
      </c>
      <c r="AY220" s="36">
        <f t="shared" si="168"/>
        <v>0</v>
      </c>
      <c r="BA220" s="36">
        <f t="shared" si="169"/>
        <v>0</v>
      </c>
      <c r="BB220" s="36">
        <f t="shared" si="169"/>
        <v>0</v>
      </c>
      <c r="BC220" s="36">
        <f t="shared" si="169"/>
        <v>0</v>
      </c>
      <c r="BD220" s="36">
        <f t="shared" si="169"/>
        <v>0</v>
      </c>
      <c r="BE220" s="36">
        <f t="shared" si="169"/>
        <v>0</v>
      </c>
      <c r="BF220" s="36">
        <f t="shared" si="169"/>
        <v>0</v>
      </c>
      <c r="BH220" s="63">
        <f t="shared" si="136"/>
        <v>0</v>
      </c>
      <c r="BI220" s="59"/>
    </row>
    <row r="221" ht="15" spans="1:61">
      <c r="A221" s="43" t="s">
        <v>12907</v>
      </c>
      <c r="B221" s="34">
        <f t="shared" si="149"/>
        <v>0</v>
      </c>
      <c r="C221" s="41" t="s">
        <v>12908</v>
      </c>
      <c r="D221" s="105">
        <f t="shared" si="150"/>
        <v>0</v>
      </c>
      <c r="E221" s="36">
        <f t="shared" si="151"/>
        <v>0</v>
      </c>
      <c r="F221" s="9">
        <f t="shared" si="152"/>
        <v>0</v>
      </c>
      <c r="G221" s="115">
        <f t="shared" si="153"/>
        <v>0</v>
      </c>
      <c r="H221" s="107">
        <f t="shared" si="125"/>
        <v>0</v>
      </c>
      <c r="I221" s="107">
        <f t="shared" si="126"/>
        <v>0</v>
      </c>
      <c r="J221" s="107">
        <f t="shared" si="127"/>
        <v>0</v>
      </c>
      <c r="K221" s="42">
        <v>0</v>
      </c>
      <c r="L221" s="36">
        <f t="shared" si="161"/>
        <v>0</v>
      </c>
      <c r="M221" s="36">
        <f t="shared" si="161"/>
        <v>0</v>
      </c>
      <c r="N221" s="107">
        <f t="shared" si="129"/>
        <v>0</v>
      </c>
      <c r="O221" s="36">
        <f t="shared" si="162"/>
        <v>0</v>
      </c>
      <c r="P221" s="36">
        <f t="shared" si="162"/>
        <v>0</v>
      </c>
      <c r="Q221" s="36">
        <f t="shared" si="162"/>
        <v>0</v>
      </c>
      <c r="R221" s="105">
        <f t="shared" si="154"/>
        <v>0</v>
      </c>
      <c r="S221" s="36">
        <f t="shared" si="158"/>
        <v>0</v>
      </c>
      <c r="T221" s="31">
        <f t="shared" si="155"/>
        <v>0</v>
      </c>
      <c r="U221" s="31">
        <f t="shared" si="156"/>
        <v>0</v>
      </c>
      <c r="V221" s="51">
        <v>0</v>
      </c>
      <c r="W221" s="51">
        <v>0</v>
      </c>
      <c r="X221" s="51">
        <v>0</v>
      </c>
      <c r="Y221" s="50">
        <f t="shared" si="135"/>
        <v>0</v>
      </c>
      <c r="Z221" s="36">
        <f t="shared" si="157"/>
        <v>0</v>
      </c>
      <c r="AA221" s="36">
        <f t="shared" si="159"/>
        <v>0</v>
      </c>
      <c r="AB221" s="42">
        <v>0</v>
      </c>
      <c r="AC221" s="36">
        <f t="shared" si="160"/>
        <v>0</v>
      </c>
      <c r="AD221" s="36">
        <f t="shared" si="163"/>
        <v>0</v>
      </c>
      <c r="AE221" s="36">
        <f t="shared" si="163"/>
        <v>0</v>
      </c>
      <c r="AF221" s="36">
        <f t="shared" si="163"/>
        <v>0</v>
      </c>
      <c r="AH221" s="36">
        <f t="shared" si="167"/>
        <v>0</v>
      </c>
      <c r="AI221" s="36">
        <f t="shared" si="167"/>
        <v>0</v>
      </c>
      <c r="AJ221" s="36">
        <f t="shared" si="167"/>
        <v>0</v>
      </c>
      <c r="AK221" s="36">
        <f t="shared" si="167"/>
        <v>0</v>
      </c>
      <c r="AL221" s="36">
        <f t="shared" si="167"/>
        <v>0</v>
      </c>
      <c r="AM221" s="36">
        <f t="shared" si="167"/>
        <v>0</v>
      </c>
      <c r="AN221" s="36">
        <f t="shared" si="167"/>
        <v>0</v>
      </c>
      <c r="AO221" s="36">
        <f t="shared" si="167"/>
        <v>0</v>
      </c>
      <c r="AP221" s="36">
        <f t="shared" si="167"/>
        <v>0</v>
      </c>
      <c r="AQ221" s="36">
        <f t="shared" si="167"/>
        <v>0</v>
      </c>
      <c r="AR221" s="36">
        <f t="shared" si="168"/>
        <v>0</v>
      </c>
      <c r="AS221" s="36">
        <f t="shared" si="168"/>
        <v>0</v>
      </c>
      <c r="AT221" s="36">
        <f t="shared" si="168"/>
        <v>0</v>
      </c>
      <c r="AU221" s="36">
        <f t="shared" si="168"/>
        <v>0</v>
      </c>
      <c r="AV221" s="36">
        <f t="shared" si="168"/>
        <v>0</v>
      </c>
      <c r="AW221" s="36">
        <f t="shared" si="168"/>
        <v>0</v>
      </c>
      <c r="AX221" s="36">
        <f t="shared" si="168"/>
        <v>0</v>
      </c>
      <c r="AY221" s="36">
        <f t="shared" si="168"/>
        <v>0</v>
      </c>
      <c r="BA221" s="36">
        <f t="shared" si="169"/>
        <v>0</v>
      </c>
      <c r="BB221" s="36">
        <f t="shared" si="169"/>
        <v>0</v>
      </c>
      <c r="BC221" s="36">
        <f t="shared" si="169"/>
        <v>0</v>
      </c>
      <c r="BD221" s="36">
        <f t="shared" si="169"/>
        <v>0</v>
      </c>
      <c r="BE221" s="36">
        <f t="shared" si="169"/>
        <v>0</v>
      </c>
      <c r="BF221" s="36">
        <f t="shared" si="169"/>
        <v>0</v>
      </c>
      <c r="BH221" s="63">
        <f t="shared" si="136"/>
        <v>0</v>
      </c>
      <c r="BI221" s="59"/>
    </row>
    <row r="222" ht="15" spans="1:61">
      <c r="A222" s="43" t="s">
        <v>12909</v>
      </c>
      <c r="B222" s="34">
        <f t="shared" si="149"/>
        <v>0</v>
      </c>
      <c r="C222" s="41" t="s">
        <v>12910</v>
      </c>
      <c r="D222" s="105">
        <f t="shared" si="150"/>
        <v>0</v>
      </c>
      <c r="E222" s="36">
        <f t="shared" si="151"/>
        <v>0</v>
      </c>
      <c r="F222" s="9">
        <f t="shared" si="152"/>
        <v>0</v>
      </c>
      <c r="G222" s="115">
        <f t="shared" si="153"/>
        <v>0</v>
      </c>
      <c r="H222" s="107">
        <f t="shared" si="125"/>
        <v>0</v>
      </c>
      <c r="I222" s="107">
        <f t="shared" si="126"/>
        <v>0</v>
      </c>
      <c r="J222" s="107">
        <f t="shared" si="127"/>
        <v>0</v>
      </c>
      <c r="K222" s="42">
        <v>0</v>
      </c>
      <c r="L222" s="36">
        <f t="shared" si="161"/>
        <v>0</v>
      </c>
      <c r="M222" s="36">
        <f t="shared" si="161"/>
        <v>0</v>
      </c>
      <c r="N222" s="107">
        <f t="shared" si="129"/>
        <v>0</v>
      </c>
      <c r="O222" s="36">
        <f t="shared" si="162"/>
        <v>0</v>
      </c>
      <c r="P222" s="36">
        <f t="shared" si="162"/>
        <v>0</v>
      </c>
      <c r="Q222" s="36">
        <f t="shared" si="162"/>
        <v>0</v>
      </c>
      <c r="R222" s="105">
        <f t="shared" si="154"/>
        <v>0</v>
      </c>
      <c r="S222" s="36">
        <f t="shared" si="158"/>
        <v>0</v>
      </c>
      <c r="T222" s="31">
        <f t="shared" si="155"/>
        <v>0</v>
      </c>
      <c r="U222" s="31">
        <f t="shared" si="156"/>
        <v>0</v>
      </c>
      <c r="V222" s="51">
        <v>0</v>
      </c>
      <c r="W222" s="51">
        <v>0</v>
      </c>
      <c r="X222" s="51">
        <v>0</v>
      </c>
      <c r="Y222" s="50">
        <f t="shared" si="135"/>
        <v>0</v>
      </c>
      <c r="Z222" s="36">
        <f t="shared" si="157"/>
        <v>0</v>
      </c>
      <c r="AA222" s="36">
        <f t="shared" si="159"/>
        <v>0</v>
      </c>
      <c r="AB222" s="42">
        <v>0</v>
      </c>
      <c r="AC222" s="36">
        <f t="shared" si="160"/>
        <v>0</v>
      </c>
      <c r="AD222" s="36">
        <f t="shared" si="163"/>
        <v>0</v>
      </c>
      <c r="AE222" s="36">
        <f t="shared" si="163"/>
        <v>0</v>
      </c>
      <c r="AF222" s="36">
        <f t="shared" si="163"/>
        <v>0</v>
      </c>
      <c r="AH222" s="36">
        <f t="shared" si="167"/>
        <v>0</v>
      </c>
      <c r="AI222" s="36">
        <f t="shared" si="167"/>
        <v>0</v>
      </c>
      <c r="AJ222" s="36">
        <f t="shared" si="167"/>
        <v>0</v>
      </c>
      <c r="AK222" s="36">
        <f t="shared" si="167"/>
        <v>0</v>
      </c>
      <c r="AL222" s="36">
        <f t="shared" si="167"/>
        <v>0</v>
      </c>
      <c r="AM222" s="36">
        <f t="shared" si="167"/>
        <v>0</v>
      </c>
      <c r="AN222" s="36">
        <f t="shared" si="167"/>
        <v>0</v>
      </c>
      <c r="AO222" s="36">
        <f t="shared" si="167"/>
        <v>0</v>
      </c>
      <c r="AP222" s="36">
        <f t="shared" si="167"/>
        <v>0</v>
      </c>
      <c r="AQ222" s="36">
        <f t="shared" si="167"/>
        <v>0</v>
      </c>
      <c r="AR222" s="36">
        <f t="shared" si="168"/>
        <v>0</v>
      </c>
      <c r="AS222" s="36">
        <f t="shared" si="168"/>
        <v>0</v>
      </c>
      <c r="AT222" s="36">
        <f t="shared" si="168"/>
        <v>0</v>
      </c>
      <c r="AU222" s="36">
        <f t="shared" si="168"/>
        <v>0</v>
      </c>
      <c r="AV222" s="36">
        <f t="shared" si="168"/>
        <v>0</v>
      </c>
      <c r="AW222" s="36">
        <f t="shared" si="168"/>
        <v>0</v>
      </c>
      <c r="AX222" s="36">
        <f t="shared" si="168"/>
        <v>0</v>
      </c>
      <c r="AY222" s="36">
        <f t="shared" si="168"/>
        <v>0</v>
      </c>
      <c r="BA222" s="36">
        <f t="shared" si="169"/>
        <v>0</v>
      </c>
      <c r="BB222" s="36">
        <f t="shared" si="169"/>
        <v>0</v>
      </c>
      <c r="BC222" s="36">
        <f t="shared" si="169"/>
        <v>0</v>
      </c>
      <c r="BD222" s="36">
        <f t="shared" si="169"/>
        <v>0</v>
      </c>
      <c r="BE222" s="36">
        <f t="shared" si="169"/>
        <v>0</v>
      </c>
      <c r="BF222" s="36">
        <f t="shared" si="169"/>
        <v>0</v>
      </c>
      <c r="BH222" s="63">
        <f t="shared" si="136"/>
        <v>0</v>
      </c>
      <c r="BI222" s="14"/>
    </row>
    <row r="223" ht="15" spans="1:61">
      <c r="A223" s="43" t="s">
        <v>12911</v>
      </c>
      <c r="B223" s="34">
        <f t="shared" si="149"/>
        <v>0</v>
      </c>
      <c r="C223" s="41" t="s">
        <v>12912</v>
      </c>
      <c r="D223" s="105">
        <f t="shared" si="150"/>
        <v>0</v>
      </c>
      <c r="E223" s="36">
        <f t="shared" si="151"/>
        <v>0</v>
      </c>
      <c r="F223" s="9">
        <f t="shared" si="152"/>
        <v>0</v>
      </c>
      <c r="G223" s="115">
        <f t="shared" si="153"/>
        <v>0</v>
      </c>
      <c r="H223" s="107">
        <f t="shared" si="125"/>
        <v>0</v>
      </c>
      <c r="I223" s="107">
        <f t="shared" si="126"/>
        <v>0</v>
      </c>
      <c r="J223" s="107">
        <f t="shared" si="127"/>
        <v>0</v>
      </c>
      <c r="K223" s="42">
        <v>0</v>
      </c>
      <c r="L223" s="36">
        <f t="shared" si="161"/>
        <v>0</v>
      </c>
      <c r="M223" s="36">
        <f t="shared" si="161"/>
        <v>0</v>
      </c>
      <c r="N223" s="107">
        <f t="shared" si="129"/>
        <v>0</v>
      </c>
      <c r="O223" s="36">
        <f t="shared" si="162"/>
        <v>0</v>
      </c>
      <c r="P223" s="36">
        <f t="shared" si="162"/>
        <v>0</v>
      </c>
      <c r="Q223" s="36">
        <f t="shared" si="162"/>
        <v>0</v>
      </c>
      <c r="R223" s="105">
        <f t="shared" si="154"/>
        <v>0</v>
      </c>
      <c r="S223" s="36">
        <f t="shared" si="158"/>
        <v>0</v>
      </c>
      <c r="T223" s="31">
        <f t="shared" si="155"/>
        <v>0</v>
      </c>
      <c r="U223" s="31">
        <f t="shared" si="156"/>
        <v>0</v>
      </c>
      <c r="V223" s="51">
        <v>0</v>
      </c>
      <c r="W223" s="51">
        <v>0</v>
      </c>
      <c r="X223" s="51">
        <v>0</v>
      </c>
      <c r="Y223" s="50">
        <f t="shared" si="135"/>
        <v>0</v>
      </c>
      <c r="Z223" s="36">
        <f t="shared" si="157"/>
        <v>0</v>
      </c>
      <c r="AA223" s="36">
        <f t="shared" si="159"/>
        <v>0</v>
      </c>
      <c r="AB223" s="42">
        <v>0</v>
      </c>
      <c r="AC223" s="36">
        <f t="shared" si="160"/>
        <v>0</v>
      </c>
      <c r="AD223" s="36">
        <f t="shared" si="163"/>
        <v>0</v>
      </c>
      <c r="AE223" s="36">
        <f t="shared" si="163"/>
        <v>0</v>
      </c>
      <c r="AF223" s="36">
        <f t="shared" si="163"/>
        <v>0</v>
      </c>
      <c r="AH223" s="36">
        <f t="shared" si="167"/>
        <v>0</v>
      </c>
      <c r="AI223" s="36">
        <f t="shared" si="167"/>
        <v>0</v>
      </c>
      <c r="AJ223" s="36">
        <f t="shared" si="167"/>
        <v>0</v>
      </c>
      <c r="AK223" s="36">
        <f t="shared" si="167"/>
        <v>0</v>
      </c>
      <c r="AL223" s="36">
        <f t="shared" si="167"/>
        <v>0</v>
      </c>
      <c r="AM223" s="36">
        <f t="shared" si="167"/>
        <v>0</v>
      </c>
      <c r="AN223" s="36">
        <f t="shared" si="167"/>
        <v>0</v>
      </c>
      <c r="AO223" s="36">
        <f t="shared" si="167"/>
        <v>0</v>
      </c>
      <c r="AP223" s="36">
        <f t="shared" si="167"/>
        <v>0</v>
      </c>
      <c r="AQ223" s="36">
        <f t="shared" si="167"/>
        <v>0</v>
      </c>
      <c r="AR223" s="36">
        <f t="shared" si="168"/>
        <v>0</v>
      </c>
      <c r="AS223" s="36">
        <f t="shared" si="168"/>
        <v>0</v>
      </c>
      <c r="AT223" s="36">
        <f t="shared" si="168"/>
        <v>0</v>
      </c>
      <c r="AU223" s="36">
        <f t="shared" si="168"/>
        <v>0</v>
      </c>
      <c r="AV223" s="36">
        <f t="shared" si="168"/>
        <v>0</v>
      </c>
      <c r="AW223" s="36">
        <f t="shared" si="168"/>
        <v>0</v>
      </c>
      <c r="AX223" s="36">
        <f t="shared" si="168"/>
        <v>0</v>
      </c>
      <c r="AY223" s="36">
        <f t="shared" si="168"/>
        <v>0</v>
      </c>
      <c r="BA223" s="36">
        <f t="shared" si="169"/>
        <v>0</v>
      </c>
      <c r="BB223" s="36">
        <f t="shared" si="169"/>
        <v>0</v>
      </c>
      <c r="BC223" s="36">
        <f t="shared" si="169"/>
        <v>0</v>
      </c>
      <c r="BD223" s="36">
        <f t="shared" si="169"/>
        <v>0</v>
      </c>
      <c r="BE223" s="36">
        <f t="shared" si="169"/>
        <v>0</v>
      </c>
      <c r="BF223" s="36">
        <f t="shared" si="169"/>
        <v>0</v>
      </c>
      <c r="BH223" s="63">
        <f t="shared" si="136"/>
        <v>0</v>
      </c>
      <c r="BI223" s="14"/>
    </row>
    <row r="224" ht="15" spans="1:61">
      <c r="A224" s="43" t="s">
        <v>12913</v>
      </c>
      <c r="B224" s="34">
        <f t="shared" si="149"/>
        <v>0</v>
      </c>
      <c r="C224" s="41" t="s">
        <v>12914</v>
      </c>
      <c r="D224" s="105">
        <f t="shared" si="150"/>
        <v>0</v>
      </c>
      <c r="E224" s="36">
        <f t="shared" si="151"/>
        <v>0</v>
      </c>
      <c r="F224" s="9">
        <f t="shared" si="152"/>
        <v>0</v>
      </c>
      <c r="G224" s="115">
        <f t="shared" si="153"/>
        <v>0</v>
      </c>
      <c r="H224" s="107">
        <f t="shared" si="125"/>
        <v>0</v>
      </c>
      <c r="I224" s="107">
        <f t="shared" si="126"/>
        <v>0</v>
      </c>
      <c r="J224" s="107">
        <f t="shared" si="127"/>
        <v>0</v>
      </c>
      <c r="K224" s="42">
        <v>0</v>
      </c>
      <c r="L224" s="36">
        <f t="shared" si="161"/>
        <v>0</v>
      </c>
      <c r="M224" s="36">
        <f t="shared" si="161"/>
        <v>0</v>
      </c>
      <c r="N224" s="107">
        <f t="shared" si="129"/>
        <v>0</v>
      </c>
      <c r="O224" s="36">
        <f t="shared" si="162"/>
        <v>0</v>
      </c>
      <c r="P224" s="36">
        <f t="shared" si="162"/>
        <v>0</v>
      </c>
      <c r="Q224" s="36">
        <f t="shared" si="162"/>
        <v>0</v>
      </c>
      <c r="R224" s="105">
        <f t="shared" si="154"/>
        <v>0</v>
      </c>
      <c r="S224" s="36">
        <f t="shared" si="158"/>
        <v>0</v>
      </c>
      <c r="T224" s="31">
        <f t="shared" si="155"/>
        <v>0</v>
      </c>
      <c r="U224" s="31">
        <f t="shared" si="156"/>
        <v>0</v>
      </c>
      <c r="V224" s="51">
        <v>0</v>
      </c>
      <c r="W224" s="51">
        <v>0</v>
      </c>
      <c r="X224" s="51">
        <v>0</v>
      </c>
      <c r="Y224" s="50">
        <f t="shared" si="135"/>
        <v>0</v>
      </c>
      <c r="Z224" s="36">
        <f t="shared" si="157"/>
        <v>0</v>
      </c>
      <c r="AA224" s="36">
        <f t="shared" si="159"/>
        <v>0</v>
      </c>
      <c r="AB224" s="42">
        <v>0</v>
      </c>
      <c r="AC224" s="36">
        <f t="shared" si="160"/>
        <v>0</v>
      </c>
      <c r="AD224" s="36">
        <f t="shared" si="163"/>
        <v>0</v>
      </c>
      <c r="AE224" s="36">
        <f t="shared" si="163"/>
        <v>0</v>
      </c>
      <c r="AF224" s="36">
        <f t="shared" si="163"/>
        <v>0</v>
      </c>
      <c r="AH224" s="36">
        <f t="shared" si="167"/>
        <v>0</v>
      </c>
      <c r="AI224" s="36">
        <f t="shared" si="167"/>
        <v>0</v>
      </c>
      <c r="AJ224" s="36">
        <f t="shared" si="167"/>
        <v>0</v>
      </c>
      <c r="AK224" s="36">
        <f t="shared" si="167"/>
        <v>0</v>
      </c>
      <c r="AL224" s="36">
        <f t="shared" si="167"/>
        <v>0</v>
      </c>
      <c r="AM224" s="36">
        <f t="shared" si="167"/>
        <v>0</v>
      </c>
      <c r="AN224" s="36">
        <f t="shared" si="167"/>
        <v>0</v>
      </c>
      <c r="AO224" s="36">
        <f t="shared" si="167"/>
        <v>0</v>
      </c>
      <c r="AP224" s="36">
        <f t="shared" si="167"/>
        <v>0</v>
      </c>
      <c r="AQ224" s="36">
        <f t="shared" si="167"/>
        <v>0</v>
      </c>
      <c r="AR224" s="36">
        <f t="shared" si="168"/>
        <v>0</v>
      </c>
      <c r="AS224" s="36">
        <f t="shared" si="168"/>
        <v>0</v>
      </c>
      <c r="AT224" s="36">
        <f t="shared" si="168"/>
        <v>0</v>
      </c>
      <c r="AU224" s="36">
        <f t="shared" si="168"/>
        <v>0</v>
      </c>
      <c r="AV224" s="36">
        <f t="shared" si="168"/>
        <v>0</v>
      </c>
      <c r="AW224" s="36">
        <f t="shared" si="168"/>
        <v>0</v>
      </c>
      <c r="AX224" s="36">
        <f t="shared" si="168"/>
        <v>0</v>
      </c>
      <c r="AY224" s="36">
        <f t="shared" si="168"/>
        <v>0</v>
      </c>
      <c r="BA224" s="36">
        <f t="shared" si="169"/>
        <v>0</v>
      </c>
      <c r="BB224" s="36">
        <f t="shared" si="169"/>
        <v>0</v>
      </c>
      <c r="BC224" s="36">
        <f t="shared" si="169"/>
        <v>0</v>
      </c>
      <c r="BD224" s="36">
        <f t="shared" si="169"/>
        <v>0</v>
      </c>
      <c r="BE224" s="36">
        <f t="shared" si="169"/>
        <v>0</v>
      </c>
      <c r="BF224" s="36">
        <f t="shared" si="169"/>
        <v>0</v>
      </c>
      <c r="BH224" s="63">
        <f t="shared" si="136"/>
        <v>0</v>
      </c>
      <c r="BI224" s="59"/>
    </row>
    <row r="225" ht="15" spans="1:61">
      <c r="A225" s="43" t="s">
        <v>12915</v>
      </c>
      <c r="B225" s="34">
        <f t="shared" si="149"/>
        <v>0</v>
      </c>
      <c r="C225" s="41" t="s">
        <v>12916</v>
      </c>
      <c r="D225" s="105">
        <f t="shared" si="150"/>
        <v>0</v>
      </c>
      <c r="E225" s="36">
        <f t="shared" si="151"/>
        <v>0</v>
      </c>
      <c r="F225" s="9">
        <f t="shared" si="152"/>
        <v>0</v>
      </c>
      <c r="G225" s="115">
        <f t="shared" si="153"/>
        <v>0</v>
      </c>
      <c r="H225" s="107">
        <f t="shared" si="125"/>
        <v>0</v>
      </c>
      <c r="I225" s="107">
        <f t="shared" si="126"/>
        <v>0</v>
      </c>
      <c r="J225" s="107">
        <f t="shared" si="127"/>
        <v>0</v>
      </c>
      <c r="K225" s="42">
        <v>0</v>
      </c>
      <c r="L225" s="36">
        <f t="shared" si="161"/>
        <v>0</v>
      </c>
      <c r="M225" s="36">
        <f t="shared" si="161"/>
        <v>0</v>
      </c>
      <c r="N225" s="107">
        <f t="shared" si="129"/>
        <v>0</v>
      </c>
      <c r="O225" s="36">
        <f t="shared" si="162"/>
        <v>0</v>
      </c>
      <c r="P225" s="36">
        <f t="shared" si="162"/>
        <v>0</v>
      </c>
      <c r="Q225" s="36">
        <f t="shared" si="162"/>
        <v>0</v>
      </c>
      <c r="R225" s="105">
        <f t="shared" si="154"/>
        <v>0</v>
      </c>
      <c r="S225" s="36">
        <f t="shared" si="158"/>
        <v>0</v>
      </c>
      <c r="T225" s="31">
        <f t="shared" si="155"/>
        <v>0</v>
      </c>
      <c r="U225" s="31">
        <f t="shared" si="156"/>
        <v>0</v>
      </c>
      <c r="V225" s="51">
        <v>0</v>
      </c>
      <c r="W225" s="51">
        <v>0</v>
      </c>
      <c r="X225" s="51">
        <v>0</v>
      </c>
      <c r="Y225" s="50">
        <f t="shared" si="135"/>
        <v>0</v>
      </c>
      <c r="Z225" s="36">
        <f t="shared" si="157"/>
        <v>0</v>
      </c>
      <c r="AA225" s="36">
        <f t="shared" si="159"/>
        <v>0</v>
      </c>
      <c r="AB225" s="42">
        <v>0</v>
      </c>
      <c r="AC225" s="36">
        <f t="shared" si="160"/>
        <v>0</v>
      </c>
      <c r="AD225" s="36">
        <f t="shared" si="163"/>
        <v>0</v>
      </c>
      <c r="AE225" s="36">
        <f t="shared" si="163"/>
        <v>0</v>
      </c>
      <c r="AF225" s="36">
        <f t="shared" si="163"/>
        <v>0</v>
      </c>
      <c r="AH225" s="36">
        <f t="shared" si="167"/>
        <v>0</v>
      </c>
      <c r="AI225" s="36">
        <f t="shared" si="167"/>
        <v>0</v>
      </c>
      <c r="AJ225" s="36">
        <f t="shared" si="167"/>
        <v>0</v>
      </c>
      <c r="AK225" s="36">
        <f t="shared" si="167"/>
        <v>0</v>
      </c>
      <c r="AL225" s="36">
        <f t="shared" si="167"/>
        <v>0</v>
      </c>
      <c r="AM225" s="36">
        <f t="shared" si="167"/>
        <v>0</v>
      </c>
      <c r="AN225" s="36">
        <f t="shared" si="167"/>
        <v>0</v>
      </c>
      <c r="AO225" s="36">
        <f t="shared" si="167"/>
        <v>0</v>
      </c>
      <c r="AP225" s="36">
        <f t="shared" si="167"/>
        <v>0</v>
      </c>
      <c r="AQ225" s="36">
        <f t="shared" si="167"/>
        <v>0</v>
      </c>
      <c r="AR225" s="36">
        <f t="shared" si="168"/>
        <v>0</v>
      </c>
      <c r="AS225" s="36">
        <f t="shared" si="168"/>
        <v>0</v>
      </c>
      <c r="AT225" s="36">
        <f t="shared" si="168"/>
        <v>0</v>
      </c>
      <c r="AU225" s="36">
        <f t="shared" si="168"/>
        <v>0</v>
      </c>
      <c r="AV225" s="36">
        <f t="shared" si="168"/>
        <v>0</v>
      </c>
      <c r="AW225" s="36">
        <f t="shared" si="168"/>
        <v>0</v>
      </c>
      <c r="AX225" s="36">
        <f t="shared" si="168"/>
        <v>0</v>
      </c>
      <c r="AY225" s="36">
        <f t="shared" si="168"/>
        <v>0</v>
      </c>
      <c r="BA225" s="36">
        <f t="shared" si="169"/>
        <v>0</v>
      </c>
      <c r="BB225" s="36">
        <f t="shared" si="169"/>
        <v>0</v>
      </c>
      <c r="BC225" s="36">
        <f t="shared" si="169"/>
        <v>0</v>
      </c>
      <c r="BD225" s="36">
        <f t="shared" si="169"/>
        <v>0</v>
      </c>
      <c r="BE225" s="36">
        <f t="shared" si="169"/>
        <v>0</v>
      </c>
      <c r="BF225" s="36">
        <f t="shared" si="169"/>
        <v>0</v>
      </c>
      <c r="BH225" s="63">
        <f t="shared" si="136"/>
        <v>0</v>
      </c>
      <c r="BI225" s="59"/>
    </row>
    <row r="226" ht="15" spans="1:61">
      <c r="A226" s="43" t="s">
        <v>12917</v>
      </c>
      <c r="B226" s="34">
        <f t="shared" si="149"/>
        <v>0</v>
      </c>
      <c r="C226" s="41" t="s">
        <v>12918</v>
      </c>
      <c r="D226" s="105">
        <f t="shared" si="150"/>
        <v>0</v>
      </c>
      <c r="E226" s="36">
        <f t="shared" si="151"/>
        <v>0</v>
      </c>
      <c r="F226" s="9">
        <f t="shared" si="152"/>
        <v>0</v>
      </c>
      <c r="G226" s="115">
        <f t="shared" si="153"/>
        <v>0</v>
      </c>
      <c r="H226" s="107">
        <f t="shared" si="125"/>
        <v>0</v>
      </c>
      <c r="I226" s="107">
        <f t="shared" si="126"/>
        <v>0</v>
      </c>
      <c r="J226" s="107">
        <f t="shared" si="127"/>
        <v>0</v>
      </c>
      <c r="K226" s="42">
        <v>0</v>
      </c>
      <c r="L226" s="36">
        <f t="shared" si="161"/>
        <v>0</v>
      </c>
      <c r="M226" s="36">
        <f t="shared" si="161"/>
        <v>0</v>
      </c>
      <c r="N226" s="107">
        <f t="shared" si="129"/>
        <v>0</v>
      </c>
      <c r="O226" s="36">
        <f t="shared" si="162"/>
        <v>0</v>
      </c>
      <c r="P226" s="36">
        <f t="shared" si="162"/>
        <v>0</v>
      </c>
      <c r="Q226" s="36">
        <f t="shared" si="162"/>
        <v>0</v>
      </c>
      <c r="R226" s="105">
        <f t="shared" si="154"/>
        <v>0</v>
      </c>
      <c r="S226" s="36">
        <f t="shared" si="158"/>
        <v>0</v>
      </c>
      <c r="T226" s="31">
        <f t="shared" si="155"/>
        <v>0</v>
      </c>
      <c r="U226" s="31">
        <f t="shared" si="156"/>
        <v>0</v>
      </c>
      <c r="V226" s="51">
        <v>0</v>
      </c>
      <c r="W226" s="51">
        <v>0</v>
      </c>
      <c r="X226" s="51">
        <v>0</v>
      </c>
      <c r="Y226" s="50">
        <f t="shared" si="135"/>
        <v>0</v>
      </c>
      <c r="Z226" s="36">
        <f t="shared" si="157"/>
        <v>0</v>
      </c>
      <c r="AA226" s="36">
        <f t="shared" si="159"/>
        <v>0</v>
      </c>
      <c r="AB226" s="42">
        <v>0</v>
      </c>
      <c r="AC226" s="36">
        <f t="shared" si="160"/>
        <v>0</v>
      </c>
      <c r="AD226" s="36">
        <f t="shared" si="163"/>
        <v>0</v>
      </c>
      <c r="AE226" s="36">
        <f t="shared" si="163"/>
        <v>0</v>
      </c>
      <c r="AF226" s="36">
        <f t="shared" si="163"/>
        <v>0</v>
      </c>
      <c r="AH226" s="36">
        <f t="shared" si="167"/>
        <v>0</v>
      </c>
      <c r="AI226" s="36">
        <f t="shared" si="167"/>
        <v>0</v>
      </c>
      <c r="AJ226" s="36">
        <f t="shared" si="167"/>
        <v>0</v>
      </c>
      <c r="AK226" s="36">
        <f t="shared" si="167"/>
        <v>0</v>
      </c>
      <c r="AL226" s="36">
        <f t="shared" si="167"/>
        <v>0</v>
      </c>
      <c r="AM226" s="36">
        <f t="shared" si="167"/>
        <v>0</v>
      </c>
      <c r="AN226" s="36">
        <f t="shared" si="167"/>
        <v>0</v>
      </c>
      <c r="AO226" s="36">
        <f t="shared" si="167"/>
        <v>0</v>
      </c>
      <c r="AP226" s="36">
        <f t="shared" si="167"/>
        <v>0</v>
      </c>
      <c r="AQ226" s="36">
        <f t="shared" si="167"/>
        <v>0</v>
      </c>
      <c r="AR226" s="36">
        <f t="shared" si="168"/>
        <v>0</v>
      </c>
      <c r="AS226" s="36">
        <f t="shared" si="168"/>
        <v>0</v>
      </c>
      <c r="AT226" s="36">
        <f t="shared" si="168"/>
        <v>0</v>
      </c>
      <c r="AU226" s="36">
        <f t="shared" si="168"/>
        <v>0</v>
      </c>
      <c r="AV226" s="36">
        <f t="shared" si="168"/>
        <v>0</v>
      </c>
      <c r="AW226" s="36">
        <f t="shared" si="168"/>
        <v>0</v>
      </c>
      <c r="AX226" s="36">
        <f t="shared" si="168"/>
        <v>0</v>
      </c>
      <c r="AY226" s="36">
        <f t="shared" si="168"/>
        <v>0</v>
      </c>
      <c r="BA226" s="36">
        <f t="shared" si="169"/>
        <v>0</v>
      </c>
      <c r="BB226" s="36">
        <f t="shared" si="169"/>
        <v>0</v>
      </c>
      <c r="BC226" s="36">
        <f t="shared" si="169"/>
        <v>0</v>
      </c>
      <c r="BD226" s="36">
        <f t="shared" si="169"/>
        <v>0</v>
      </c>
      <c r="BE226" s="36">
        <f t="shared" si="169"/>
        <v>0</v>
      </c>
      <c r="BF226" s="36">
        <f t="shared" si="169"/>
        <v>0</v>
      </c>
      <c r="BH226" s="63">
        <f t="shared" si="136"/>
        <v>0</v>
      </c>
      <c r="BI226" s="14"/>
    </row>
    <row r="227" ht="15" spans="1:61">
      <c r="A227" s="43" t="s">
        <v>12919</v>
      </c>
      <c r="B227" s="34">
        <f t="shared" si="149"/>
        <v>0</v>
      </c>
      <c r="C227" s="41" t="s">
        <v>12920</v>
      </c>
      <c r="D227" s="105">
        <f t="shared" si="150"/>
        <v>0</v>
      </c>
      <c r="E227" s="36">
        <f t="shared" si="151"/>
        <v>0</v>
      </c>
      <c r="F227" s="9">
        <f t="shared" si="152"/>
        <v>0</v>
      </c>
      <c r="G227" s="115">
        <f t="shared" si="153"/>
        <v>0</v>
      </c>
      <c r="H227" s="107">
        <f t="shared" si="125"/>
        <v>0</v>
      </c>
      <c r="I227" s="107">
        <f t="shared" si="126"/>
        <v>0</v>
      </c>
      <c r="J227" s="107">
        <f t="shared" si="127"/>
        <v>0</v>
      </c>
      <c r="K227" s="42">
        <v>0</v>
      </c>
      <c r="L227" s="36">
        <f t="shared" si="161"/>
        <v>0</v>
      </c>
      <c r="M227" s="36">
        <f t="shared" si="161"/>
        <v>0</v>
      </c>
      <c r="N227" s="107">
        <f t="shared" si="129"/>
        <v>0</v>
      </c>
      <c r="O227" s="36">
        <f t="shared" si="162"/>
        <v>0</v>
      </c>
      <c r="P227" s="36">
        <f t="shared" si="162"/>
        <v>0</v>
      </c>
      <c r="Q227" s="36">
        <f t="shared" si="162"/>
        <v>0</v>
      </c>
      <c r="R227" s="105">
        <f t="shared" si="154"/>
        <v>0</v>
      </c>
      <c r="S227" s="36">
        <f t="shared" si="158"/>
        <v>0</v>
      </c>
      <c r="T227" s="31">
        <f t="shared" si="155"/>
        <v>0</v>
      </c>
      <c r="U227" s="31">
        <f t="shared" si="156"/>
        <v>0</v>
      </c>
      <c r="V227" s="51">
        <v>0</v>
      </c>
      <c r="W227" s="51">
        <v>0</v>
      </c>
      <c r="X227" s="51">
        <v>0</v>
      </c>
      <c r="Y227" s="50">
        <f t="shared" si="135"/>
        <v>0</v>
      </c>
      <c r="Z227" s="36">
        <f t="shared" si="157"/>
        <v>0</v>
      </c>
      <c r="AA227" s="36">
        <f t="shared" si="159"/>
        <v>0</v>
      </c>
      <c r="AB227" s="42">
        <v>0</v>
      </c>
      <c r="AC227" s="36">
        <f t="shared" si="160"/>
        <v>0</v>
      </c>
      <c r="AD227" s="36">
        <f t="shared" si="163"/>
        <v>0</v>
      </c>
      <c r="AE227" s="36">
        <f t="shared" si="163"/>
        <v>0</v>
      </c>
      <c r="AF227" s="36">
        <f t="shared" si="163"/>
        <v>0</v>
      </c>
      <c r="AH227" s="36">
        <f t="shared" si="167"/>
        <v>0</v>
      </c>
      <c r="AI227" s="36">
        <f t="shared" si="167"/>
        <v>0</v>
      </c>
      <c r="AJ227" s="36">
        <f t="shared" si="167"/>
        <v>0</v>
      </c>
      <c r="AK227" s="36">
        <f t="shared" si="167"/>
        <v>0</v>
      </c>
      <c r="AL227" s="36">
        <f t="shared" si="167"/>
        <v>0</v>
      </c>
      <c r="AM227" s="36">
        <f t="shared" si="167"/>
        <v>0</v>
      </c>
      <c r="AN227" s="36">
        <f t="shared" si="167"/>
        <v>0</v>
      </c>
      <c r="AO227" s="36">
        <f t="shared" si="167"/>
        <v>0</v>
      </c>
      <c r="AP227" s="36">
        <f t="shared" si="167"/>
        <v>0</v>
      </c>
      <c r="AQ227" s="36">
        <f t="shared" si="167"/>
        <v>0</v>
      </c>
      <c r="AR227" s="36">
        <f t="shared" si="168"/>
        <v>0</v>
      </c>
      <c r="AS227" s="36">
        <f t="shared" si="168"/>
        <v>0</v>
      </c>
      <c r="AT227" s="36">
        <f t="shared" si="168"/>
        <v>0</v>
      </c>
      <c r="AU227" s="36">
        <f t="shared" si="168"/>
        <v>0</v>
      </c>
      <c r="AV227" s="36">
        <f t="shared" si="168"/>
        <v>0</v>
      </c>
      <c r="AW227" s="36">
        <f t="shared" si="168"/>
        <v>0</v>
      </c>
      <c r="AX227" s="36">
        <f t="shared" si="168"/>
        <v>0</v>
      </c>
      <c r="AY227" s="36">
        <f t="shared" si="168"/>
        <v>0</v>
      </c>
      <c r="BA227" s="36">
        <f t="shared" si="169"/>
        <v>0</v>
      </c>
      <c r="BB227" s="36">
        <f t="shared" si="169"/>
        <v>0</v>
      </c>
      <c r="BC227" s="36">
        <f t="shared" si="169"/>
        <v>0</v>
      </c>
      <c r="BD227" s="36">
        <f t="shared" si="169"/>
        <v>0</v>
      </c>
      <c r="BE227" s="36">
        <f t="shared" si="169"/>
        <v>0</v>
      </c>
      <c r="BF227" s="36">
        <f t="shared" si="169"/>
        <v>0</v>
      </c>
      <c r="BH227" s="63">
        <f t="shared" si="136"/>
        <v>0</v>
      </c>
      <c r="BI227" s="14"/>
    </row>
    <row r="228" ht="15" spans="1:61">
      <c r="A228" s="43" t="s">
        <v>12921</v>
      </c>
      <c r="B228" s="34">
        <f t="shared" si="149"/>
        <v>0</v>
      </c>
      <c r="C228" s="41" t="s">
        <v>12922</v>
      </c>
      <c r="D228" s="105">
        <f t="shared" si="150"/>
        <v>0</v>
      </c>
      <c r="E228" s="36">
        <f t="shared" si="151"/>
        <v>0</v>
      </c>
      <c r="F228" s="9">
        <f t="shared" si="152"/>
        <v>0</v>
      </c>
      <c r="G228" s="115">
        <f t="shared" si="153"/>
        <v>0</v>
      </c>
      <c r="H228" s="107">
        <f t="shared" si="125"/>
        <v>0</v>
      </c>
      <c r="I228" s="107">
        <f t="shared" si="126"/>
        <v>0</v>
      </c>
      <c r="J228" s="107">
        <f t="shared" si="127"/>
        <v>0</v>
      </c>
      <c r="K228" s="42">
        <v>0</v>
      </c>
      <c r="L228" s="36">
        <f t="shared" ref="L228:M247" si="170">SUMPRODUCT(L$374:L$599*(LEFT($A$374:$A$599,LEN($A228))=$A228))</f>
        <v>0</v>
      </c>
      <c r="M228" s="36">
        <f t="shared" si="170"/>
        <v>0</v>
      </c>
      <c r="N228" s="107">
        <f t="shared" si="129"/>
        <v>0</v>
      </c>
      <c r="O228" s="36">
        <f t="shared" ref="O228:Q247" si="171">SUMPRODUCT(O$374:O$599*(LEFT($A$374:$A$599,LEN($A228))=$A228))</f>
        <v>0</v>
      </c>
      <c r="P228" s="36">
        <f t="shared" si="171"/>
        <v>0</v>
      </c>
      <c r="Q228" s="36">
        <f t="shared" si="171"/>
        <v>0</v>
      </c>
      <c r="R228" s="105">
        <f t="shared" si="154"/>
        <v>0</v>
      </c>
      <c r="S228" s="36">
        <f t="shared" si="158"/>
        <v>0</v>
      </c>
      <c r="T228" s="31">
        <f t="shared" si="155"/>
        <v>0</v>
      </c>
      <c r="U228" s="31">
        <f t="shared" si="156"/>
        <v>0</v>
      </c>
      <c r="V228" s="51">
        <v>0</v>
      </c>
      <c r="W228" s="51">
        <v>0</v>
      </c>
      <c r="X228" s="51">
        <v>0</v>
      </c>
      <c r="Y228" s="50">
        <f t="shared" si="135"/>
        <v>0</v>
      </c>
      <c r="Z228" s="36">
        <f t="shared" si="157"/>
        <v>0</v>
      </c>
      <c r="AA228" s="36">
        <f t="shared" si="159"/>
        <v>0</v>
      </c>
      <c r="AB228" s="42">
        <v>0</v>
      </c>
      <c r="AC228" s="36">
        <f t="shared" si="160"/>
        <v>0</v>
      </c>
      <c r="AD228" s="36">
        <f t="shared" ref="AD228:AF247" si="172">SUMPRODUCT(AD$374:AD$599*(LEFT($A$374:$A$599,LEN($A228))=$A228))</f>
        <v>0</v>
      </c>
      <c r="AE228" s="36">
        <f t="shared" si="172"/>
        <v>0</v>
      </c>
      <c r="AF228" s="36">
        <f t="shared" si="172"/>
        <v>0</v>
      </c>
      <c r="AH228" s="36">
        <f t="shared" ref="AH228:AQ237" si="173">SUMPRODUCT(AH$374:AH$599*(LEFT($A$374:$A$599,LEN($A228))=$A228))</f>
        <v>0</v>
      </c>
      <c r="AI228" s="36">
        <f t="shared" si="173"/>
        <v>0</v>
      </c>
      <c r="AJ228" s="36">
        <f t="shared" si="173"/>
        <v>0</v>
      </c>
      <c r="AK228" s="36">
        <f t="shared" si="173"/>
        <v>0</v>
      </c>
      <c r="AL228" s="36">
        <f t="shared" si="173"/>
        <v>0</v>
      </c>
      <c r="AM228" s="36">
        <f t="shared" si="173"/>
        <v>0</v>
      </c>
      <c r="AN228" s="36">
        <f t="shared" si="173"/>
        <v>0</v>
      </c>
      <c r="AO228" s="36">
        <f t="shared" si="173"/>
        <v>0</v>
      </c>
      <c r="AP228" s="36">
        <f t="shared" si="173"/>
        <v>0</v>
      </c>
      <c r="AQ228" s="36">
        <f t="shared" si="173"/>
        <v>0</v>
      </c>
      <c r="AR228" s="36">
        <f t="shared" ref="AR228:AY237" si="174">SUMPRODUCT(AR$374:AR$599*(LEFT($A$374:$A$599,LEN($A228))=$A228))</f>
        <v>0</v>
      </c>
      <c r="AS228" s="36">
        <f t="shared" si="174"/>
        <v>0</v>
      </c>
      <c r="AT228" s="36">
        <f t="shared" si="174"/>
        <v>0</v>
      </c>
      <c r="AU228" s="36">
        <f t="shared" si="174"/>
        <v>0</v>
      </c>
      <c r="AV228" s="36">
        <f t="shared" si="174"/>
        <v>0</v>
      </c>
      <c r="AW228" s="36">
        <f t="shared" si="174"/>
        <v>0</v>
      </c>
      <c r="AX228" s="36">
        <f t="shared" si="174"/>
        <v>0</v>
      </c>
      <c r="AY228" s="36">
        <f t="shared" si="174"/>
        <v>0</v>
      </c>
      <c r="BA228" s="36">
        <f t="shared" ref="BA228:BF237" si="175">SUMPRODUCT(BA$374:BA$599*(LEFT($A$374:$A$599,LEN($A228))=$A228))</f>
        <v>0</v>
      </c>
      <c r="BB228" s="36">
        <f t="shared" si="175"/>
        <v>0</v>
      </c>
      <c r="BC228" s="36">
        <f t="shared" si="175"/>
        <v>0</v>
      </c>
      <c r="BD228" s="36">
        <f t="shared" si="175"/>
        <v>0</v>
      </c>
      <c r="BE228" s="36">
        <f t="shared" si="175"/>
        <v>0</v>
      </c>
      <c r="BF228" s="36">
        <f t="shared" si="175"/>
        <v>0</v>
      </c>
      <c r="BH228" s="63">
        <f t="shared" si="136"/>
        <v>0</v>
      </c>
      <c r="BI228" s="59"/>
    </row>
    <row r="229" ht="15" spans="1:61">
      <c r="A229" s="43" t="s">
        <v>12923</v>
      </c>
      <c r="B229" s="34">
        <f t="shared" si="149"/>
        <v>0</v>
      </c>
      <c r="C229" s="41" t="s">
        <v>12924</v>
      </c>
      <c r="D229" s="105">
        <f t="shared" si="150"/>
        <v>0</v>
      </c>
      <c r="E229" s="36">
        <f t="shared" si="151"/>
        <v>0</v>
      </c>
      <c r="F229" s="9">
        <f t="shared" si="152"/>
        <v>0</v>
      </c>
      <c r="G229" s="115">
        <f t="shared" si="153"/>
        <v>0</v>
      </c>
      <c r="H229" s="107">
        <f t="shared" si="125"/>
        <v>0</v>
      </c>
      <c r="I229" s="107">
        <f t="shared" si="126"/>
        <v>0</v>
      </c>
      <c r="J229" s="107">
        <f t="shared" si="127"/>
        <v>0</v>
      </c>
      <c r="K229" s="42">
        <v>0</v>
      </c>
      <c r="L229" s="36">
        <f t="shared" si="170"/>
        <v>0</v>
      </c>
      <c r="M229" s="36">
        <f t="shared" si="170"/>
        <v>0</v>
      </c>
      <c r="N229" s="107">
        <f t="shared" si="129"/>
        <v>0</v>
      </c>
      <c r="O229" s="36">
        <f t="shared" si="171"/>
        <v>0</v>
      </c>
      <c r="P229" s="36">
        <f t="shared" si="171"/>
        <v>0</v>
      </c>
      <c r="Q229" s="36">
        <f t="shared" si="171"/>
        <v>0</v>
      </c>
      <c r="R229" s="105">
        <f t="shared" si="154"/>
        <v>0</v>
      </c>
      <c r="S229" s="36">
        <f t="shared" si="158"/>
        <v>0</v>
      </c>
      <c r="T229" s="31">
        <f t="shared" si="155"/>
        <v>0</v>
      </c>
      <c r="U229" s="31">
        <f t="shared" si="156"/>
        <v>0</v>
      </c>
      <c r="V229" s="51">
        <v>0</v>
      </c>
      <c r="W229" s="51">
        <v>0</v>
      </c>
      <c r="X229" s="51">
        <v>0</v>
      </c>
      <c r="Y229" s="50">
        <f t="shared" si="135"/>
        <v>0</v>
      </c>
      <c r="Z229" s="36">
        <f t="shared" si="157"/>
        <v>0</v>
      </c>
      <c r="AA229" s="36">
        <f t="shared" si="159"/>
        <v>0</v>
      </c>
      <c r="AB229" s="42">
        <v>0</v>
      </c>
      <c r="AC229" s="36">
        <f t="shared" si="160"/>
        <v>0</v>
      </c>
      <c r="AD229" s="36">
        <f t="shared" si="172"/>
        <v>0</v>
      </c>
      <c r="AE229" s="36">
        <f t="shared" si="172"/>
        <v>0</v>
      </c>
      <c r="AF229" s="36">
        <f t="shared" si="172"/>
        <v>0</v>
      </c>
      <c r="AH229" s="36">
        <f t="shared" si="173"/>
        <v>0</v>
      </c>
      <c r="AI229" s="36">
        <f t="shared" si="173"/>
        <v>0</v>
      </c>
      <c r="AJ229" s="36">
        <f t="shared" si="173"/>
        <v>0</v>
      </c>
      <c r="AK229" s="36">
        <f t="shared" si="173"/>
        <v>0</v>
      </c>
      <c r="AL229" s="36">
        <f t="shared" si="173"/>
        <v>0</v>
      </c>
      <c r="AM229" s="36">
        <f t="shared" si="173"/>
        <v>0</v>
      </c>
      <c r="AN229" s="36">
        <f t="shared" si="173"/>
        <v>0</v>
      </c>
      <c r="AO229" s="36">
        <f t="shared" si="173"/>
        <v>0</v>
      </c>
      <c r="AP229" s="36">
        <f t="shared" si="173"/>
        <v>0</v>
      </c>
      <c r="AQ229" s="36">
        <f t="shared" si="173"/>
        <v>0</v>
      </c>
      <c r="AR229" s="36">
        <f t="shared" si="174"/>
        <v>0</v>
      </c>
      <c r="AS229" s="36">
        <f t="shared" si="174"/>
        <v>0</v>
      </c>
      <c r="AT229" s="36">
        <f t="shared" si="174"/>
        <v>0</v>
      </c>
      <c r="AU229" s="36">
        <f t="shared" si="174"/>
        <v>0</v>
      </c>
      <c r="AV229" s="36">
        <f t="shared" si="174"/>
        <v>0</v>
      </c>
      <c r="AW229" s="36">
        <f t="shared" si="174"/>
        <v>0</v>
      </c>
      <c r="AX229" s="36">
        <f t="shared" si="174"/>
        <v>0</v>
      </c>
      <c r="AY229" s="36">
        <f t="shared" si="174"/>
        <v>0</v>
      </c>
      <c r="BA229" s="36">
        <f t="shared" si="175"/>
        <v>0</v>
      </c>
      <c r="BB229" s="36">
        <f t="shared" si="175"/>
        <v>0</v>
      </c>
      <c r="BC229" s="36">
        <f t="shared" si="175"/>
        <v>0</v>
      </c>
      <c r="BD229" s="36">
        <f t="shared" si="175"/>
        <v>0</v>
      </c>
      <c r="BE229" s="36">
        <f t="shared" si="175"/>
        <v>0</v>
      </c>
      <c r="BF229" s="36">
        <f t="shared" si="175"/>
        <v>0</v>
      </c>
      <c r="BH229" s="63">
        <f t="shared" si="136"/>
        <v>0</v>
      </c>
      <c r="BI229" s="59"/>
    </row>
    <row r="230" ht="15" spans="1:61">
      <c r="A230" s="43" t="s">
        <v>12925</v>
      </c>
      <c r="B230" s="34">
        <f t="shared" si="149"/>
        <v>0</v>
      </c>
      <c r="C230" s="41" t="s">
        <v>12926</v>
      </c>
      <c r="D230" s="105">
        <f t="shared" si="150"/>
        <v>0</v>
      </c>
      <c r="E230" s="36">
        <f t="shared" si="151"/>
        <v>0</v>
      </c>
      <c r="F230" s="9">
        <f t="shared" si="152"/>
        <v>0</v>
      </c>
      <c r="G230" s="115">
        <f t="shared" si="153"/>
        <v>0</v>
      </c>
      <c r="H230" s="107">
        <f t="shared" si="125"/>
        <v>0</v>
      </c>
      <c r="I230" s="107">
        <f t="shared" si="126"/>
        <v>0</v>
      </c>
      <c r="J230" s="107">
        <f t="shared" si="127"/>
        <v>0</v>
      </c>
      <c r="K230" s="42">
        <v>0</v>
      </c>
      <c r="L230" s="36">
        <f t="shared" si="170"/>
        <v>0</v>
      </c>
      <c r="M230" s="36">
        <f t="shared" si="170"/>
        <v>0</v>
      </c>
      <c r="N230" s="107">
        <f t="shared" si="129"/>
        <v>0</v>
      </c>
      <c r="O230" s="36">
        <f t="shared" si="171"/>
        <v>0</v>
      </c>
      <c r="P230" s="36">
        <f t="shared" si="171"/>
        <v>0</v>
      </c>
      <c r="Q230" s="36">
        <f t="shared" si="171"/>
        <v>0</v>
      </c>
      <c r="R230" s="105">
        <f t="shared" si="154"/>
        <v>0</v>
      </c>
      <c r="S230" s="36">
        <f t="shared" si="158"/>
        <v>0</v>
      </c>
      <c r="T230" s="31">
        <f t="shared" si="155"/>
        <v>0</v>
      </c>
      <c r="U230" s="31">
        <f t="shared" si="156"/>
        <v>0</v>
      </c>
      <c r="V230" s="51">
        <v>0</v>
      </c>
      <c r="W230" s="51">
        <v>0</v>
      </c>
      <c r="X230" s="51">
        <v>0</v>
      </c>
      <c r="Y230" s="50">
        <f t="shared" si="135"/>
        <v>0</v>
      </c>
      <c r="Z230" s="36">
        <f t="shared" si="157"/>
        <v>0</v>
      </c>
      <c r="AA230" s="36">
        <f t="shared" si="159"/>
        <v>0</v>
      </c>
      <c r="AB230" s="42">
        <v>0</v>
      </c>
      <c r="AC230" s="36">
        <f t="shared" si="160"/>
        <v>0</v>
      </c>
      <c r="AD230" s="36">
        <f t="shared" si="172"/>
        <v>0</v>
      </c>
      <c r="AE230" s="36">
        <f t="shared" si="172"/>
        <v>0</v>
      </c>
      <c r="AF230" s="36">
        <f t="shared" si="172"/>
        <v>0</v>
      </c>
      <c r="AH230" s="36">
        <f t="shared" si="173"/>
        <v>0</v>
      </c>
      <c r="AI230" s="36">
        <f t="shared" si="173"/>
        <v>0</v>
      </c>
      <c r="AJ230" s="36">
        <f t="shared" si="173"/>
        <v>0</v>
      </c>
      <c r="AK230" s="36">
        <f t="shared" si="173"/>
        <v>0</v>
      </c>
      <c r="AL230" s="36">
        <f t="shared" si="173"/>
        <v>0</v>
      </c>
      <c r="AM230" s="36">
        <f t="shared" si="173"/>
        <v>0</v>
      </c>
      <c r="AN230" s="36">
        <f t="shared" si="173"/>
        <v>0</v>
      </c>
      <c r="AO230" s="36">
        <f t="shared" si="173"/>
        <v>0</v>
      </c>
      <c r="AP230" s="36">
        <f t="shared" si="173"/>
        <v>0</v>
      </c>
      <c r="AQ230" s="36">
        <f t="shared" si="173"/>
        <v>0</v>
      </c>
      <c r="AR230" s="36">
        <f t="shared" si="174"/>
        <v>0</v>
      </c>
      <c r="AS230" s="36">
        <f t="shared" si="174"/>
        <v>0</v>
      </c>
      <c r="AT230" s="36">
        <f t="shared" si="174"/>
        <v>0</v>
      </c>
      <c r="AU230" s="36">
        <f t="shared" si="174"/>
        <v>0</v>
      </c>
      <c r="AV230" s="36">
        <f t="shared" si="174"/>
        <v>0</v>
      </c>
      <c r="AW230" s="36">
        <f t="shared" si="174"/>
        <v>0</v>
      </c>
      <c r="AX230" s="36">
        <f t="shared" si="174"/>
        <v>0</v>
      </c>
      <c r="AY230" s="36">
        <f t="shared" si="174"/>
        <v>0</v>
      </c>
      <c r="BA230" s="36">
        <f t="shared" si="175"/>
        <v>0</v>
      </c>
      <c r="BB230" s="36">
        <f t="shared" si="175"/>
        <v>0</v>
      </c>
      <c r="BC230" s="36">
        <f t="shared" si="175"/>
        <v>0</v>
      </c>
      <c r="BD230" s="36">
        <f t="shared" si="175"/>
        <v>0</v>
      </c>
      <c r="BE230" s="36">
        <f t="shared" si="175"/>
        <v>0</v>
      </c>
      <c r="BF230" s="36">
        <f t="shared" si="175"/>
        <v>0</v>
      </c>
      <c r="BH230" s="63">
        <f t="shared" si="136"/>
        <v>0</v>
      </c>
      <c r="BI230" s="14"/>
    </row>
    <row r="231" ht="15" spans="1:61">
      <c r="A231" s="43" t="s">
        <v>12927</v>
      </c>
      <c r="B231" s="34">
        <f t="shared" si="149"/>
        <v>0</v>
      </c>
      <c r="C231" s="41" t="s">
        <v>12928</v>
      </c>
      <c r="D231" s="105">
        <f t="shared" si="150"/>
        <v>0</v>
      </c>
      <c r="E231" s="36">
        <f t="shared" si="151"/>
        <v>0</v>
      </c>
      <c r="F231" s="9">
        <f t="shared" si="152"/>
        <v>0</v>
      </c>
      <c r="G231" s="115">
        <f t="shared" si="153"/>
        <v>0</v>
      </c>
      <c r="H231" s="107">
        <f t="shared" si="125"/>
        <v>0</v>
      </c>
      <c r="I231" s="107">
        <f t="shared" si="126"/>
        <v>0</v>
      </c>
      <c r="J231" s="107">
        <f t="shared" si="127"/>
        <v>0</v>
      </c>
      <c r="K231" s="42">
        <v>0</v>
      </c>
      <c r="L231" s="36">
        <f t="shared" si="170"/>
        <v>0</v>
      </c>
      <c r="M231" s="36">
        <f t="shared" si="170"/>
        <v>0</v>
      </c>
      <c r="N231" s="107">
        <f t="shared" si="129"/>
        <v>0</v>
      </c>
      <c r="O231" s="36">
        <f t="shared" si="171"/>
        <v>0</v>
      </c>
      <c r="P231" s="36">
        <f t="shared" si="171"/>
        <v>0</v>
      </c>
      <c r="Q231" s="36">
        <f t="shared" si="171"/>
        <v>0</v>
      </c>
      <c r="R231" s="105">
        <f t="shared" si="154"/>
        <v>0</v>
      </c>
      <c r="S231" s="36">
        <f t="shared" si="158"/>
        <v>0</v>
      </c>
      <c r="T231" s="31">
        <f t="shared" si="155"/>
        <v>0</v>
      </c>
      <c r="U231" s="31">
        <f t="shared" si="156"/>
        <v>0</v>
      </c>
      <c r="V231" s="51">
        <v>0</v>
      </c>
      <c r="W231" s="51">
        <v>0</v>
      </c>
      <c r="X231" s="51">
        <v>0</v>
      </c>
      <c r="Y231" s="50">
        <f t="shared" si="135"/>
        <v>0</v>
      </c>
      <c r="Z231" s="36">
        <f t="shared" si="157"/>
        <v>0</v>
      </c>
      <c r="AA231" s="36">
        <f t="shared" si="159"/>
        <v>0</v>
      </c>
      <c r="AB231" s="42">
        <v>0</v>
      </c>
      <c r="AC231" s="36">
        <f t="shared" si="160"/>
        <v>0</v>
      </c>
      <c r="AD231" s="36">
        <f t="shared" si="172"/>
        <v>0</v>
      </c>
      <c r="AE231" s="36">
        <f t="shared" si="172"/>
        <v>0</v>
      </c>
      <c r="AF231" s="36">
        <f t="shared" si="172"/>
        <v>0</v>
      </c>
      <c r="AH231" s="36">
        <f t="shared" si="173"/>
        <v>0</v>
      </c>
      <c r="AI231" s="36">
        <f t="shared" si="173"/>
        <v>0</v>
      </c>
      <c r="AJ231" s="36">
        <f t="shared" si="173"/>
        <v>0</v>
      </c>
      <c r="AK231" s="36">
        <f t="shared" si="173"/>
        <v>0</v>
      </c>
      <c r="AL231" s="36">
        <f t="shared" si="173"/>
        <v>0</v>
      </c>
      <c r="AM231" s="36">
        <f t="shared" si="173"/>
        <v>0</v>
      </c>
      <c r="AN231" s="36">
        <f t="shared" si="173"/>
        <v>0</v>
      </c>
      <c r="AO231" s="36">
        <f t="shared" si="173"/>
        <v>0</v>
      </c>
      <c r="AP231" s="36">
        <f t="shared" si="173"/>
        <v>0</v>
      </c>
      <c r="AQ231" s="36">
        <f t="shared" si="173"/>
        <v>0</v>
      </c>
      <c r="AR231" s="36">
        <f t="shared" si="174"/>
        <v>0</v>
      </c>
      <c r="AS231" s="36">
        <f t="shared" si="174"/>
        <v>0</v>
      </c>
      <c r="AT231" s="36">
        <f t="shared" si="174"/>
        <v>0</v>
      </c>
      <c r="AU231" s="36">
        <f t="shared" si="174"/>
        <v>0</v>
      </c>
      <c r="AV231" s="36">
        <f t="shared" si="174"/>
        <v>0</v>
      </c>
      <c r="AW231" s="36">
        <f t="shared" si="174"/>
        <v>0</v>
      </c>
      <c r="AX231" s="36">
        <f t="shared" si="174"/>
        <v>0</v>
      </c>
      <c r="AY231" s="36">
        <f t="shared" si="174"/>
        <v>0</v>
      </c>
      <c r="BA231" s="36">
        <f t="shared" si="175"/>
        <v>0</v>
      </c>
      <c r="BB231" s="36">
        <f t="shared" si="175"/>
        <v>0</v>
      </c>
      <c r="BC231" s="36">
        <f t="shared" si="175"/>
        <v>0</v>
      </c>
      <c r="BD231" s="36">
        <f t="shared" si="175"/>
        <v>0</v>
      </c>
      <c r="BE231" s="36">
        <f t="shared" si="175"/>
        <v>0</v>
      </c>
      <c r="BF231" s="36">
        <f t="shared" si="175"/>
        <v>0</v>
      </c>
      <c r="BH231" s="63">
        <f t="shared" si="136"/>
        <v>0</v>
      </c>
      <c r="BI231" s="14"/>
    </row>
    <row r="232" ht="15" spans="1:61">
      <c r="A232" s="43" t="s">
        <v>12929</v>
      </c>
      <c r="B232" s="34">
        <f t="shared" si="149"/>
        <v>0</v>
      </c>
      <c r="C232" s="41" t="s">
        <v>12930</v>
      </c>
      <c r="D232" s="105">
        <f t="shared" si="150"/>
        <v>0</v>
      </c>
      <c r="E232" s="36">
        <f t="shared" si="151"/>
        <v>0</v>
      </c>
      <c r="F232" s="9">
        <f t="shared" si="152"/>
        <v>0</v>
      </c>
      <c r="G232" s="115">
        <f t="shared" si="153"/>
        <v>0</v>
      </c>
      <c r="H232" s="107">
        <f t="shared" ref="H232:H295" si="176">AL232+AN232</f>
        <v>0</v>
      </c>
      <c r="I232" s="107">
        <f t="shared" ref="I232:I295" si="177">AO232+AQ232</f>
        <v>0</v>
      </c>
      <c r="J232" s="107">
        <f t="shared" ref="J232:J295" si="178">AR232+AT232</f>
        <v>0</v>
      </c>
      <c r="K232" s="39">
        <v>0</v>
      </c>
      <c r="L232" s="36">
        <f t="shared" si="170"/>
        <v>0</v>
      </c>
      <c r="M232" s="36">
        <f t="shared" si="170"/>
        <v>0</v>
      </c>
      <c r="N232" s="107">
        <f t="shared" ref="N232:N295" si="179">AU232</f>
        <v>0</v>
      </c>
      <c r="O232" s="36">
        <f t="shared" si="171"/>
        <v>0</v>
      </c>
      <c r="P232" s="36">
        <f t="shared" si="171"/>
        <v>0</v>
      </c>
      <c r="Q232" s="36">
        <f t="shared" si="171"/>
        <v>0</v>
      </c>
      <c r="R232" s="105">
        <f t="shared" si="154"/>
        <v>0</v>
      </c>
      <c r="S232" s="36">
        <f t="shared" si="158"/>
        <v>0</v>
      </c>
      <c r="T232" s="31">
        <f t="shared" si="155"/>
        <v>0</v>
      </c>
      <c r="U232" s="31">
        <f t="shared" si="156"/>
        <v>0</v>
      </c>
      <c r="V232" s="51">
        <v>0</v>
      </c>
      <c r="W232" s="51">
        <v>0</v>
      </c>
      <c r="X232" s="51">
        <v>0</v>
      </c>
      <c r="Y232" s="50">
        <f t="shared" si="135"/>
        <v>0</v>
      </c>
      <c r="Z232" s="36">
        <f t="shared" si="157"/>
        <v>0</v>
      </c>
      <c r="AA232" s="36">
        <f t="shared" si="159"/>
        <v>0</v>
      </c>
      <c r="AB232" s="42">
        <v>0</v>
      </c>
      <c r="AC232" s="36">
        <f t="shared" si="160"/>
        <v>0</v>
      </c>
      <c r="AD232" s="36">
        <f t="shared" si="172"/>
        <v>0</v>
      </c>
      <c r="AE232" s="36">
        <f t="shared" si="172"/>
        <v>0</v>
      </c>
      <c r="AF232" s="36">
        <f t="shared" si="172"/>
        <v>0</v>
      </c>
      <c r="AH232" s="36">
        <f t="shared" si="173"/>
        <v>0</v>
      </c>
      <c r="AI232" s="36">
        <f t="shared" si="173"/>
        <v>0</v>
      </c>
      <c r="AJ232" s="36">
        <f t="shared" si="173"/>
        <v>0</v>
      </c>
      <c r="AK232" s="36">
        <f t="shared" si="173"/>
        <v>0</v>
      </c>
      <c r="AL232" s="36">
        <f t="shared" si="173"/>
        <v>0</v>
      </c>
      <c r="AM232" s="36">
        <f t="shared" si="173"/>
        <v>0</v>
      </c>
      <c r="AN232" s="36">
        <f t="shared" si="173"/>
        <v>0</v>
      </c>
      <c r="AO232" s="36">
        <f t="shared" si="173"/>
        <v>0</v>
      </c>
      <c r="AP232" s="36">
        <f t="shared" si="173"/>
        <v>0</v>
      </c>
      <c r="AQ232" s="36">
        <f t="shared" si="173"/>
        <v>0</v>
      </c>
      <c r="AR232" s="36">
        <f t="shared" si="174"/>
        <v>0</v>
      </c>
      <c r="AS232" s="36">
        <f t="shared" si="174"/>
        <v>0</v>
      </c>
      <c r="AT232" s="36">
        <f t="shared" si="174"/>
        <v>0</v>
      </c>
      <c r="AU232" s="36">
        <f t="shared" si="174"/>
        <v>0</v>
      </c>
      <c r="AV232" s="36">
        <f t="shared" si="174"/>
        <v>0</v>
      </c>
      <c r="AW232" s="36">
        <f t="shared" si="174"/>
        <v>0</v>
      </c>
      <c r="AX232" s="36">
        <f t="shared" si="174"/>
        <v>0</v>
      </c>
      <c r="AY232" s="36">
        <f t="shared" si="174"/>
        <v>0</v>
      </c>
      <c r="BA232" s="36">
        <f t="shared" si="175"/>
        <v>0</v>
      </c>
      <c r="BB232" s="36">
        <f t="shared" si="175"/>
        <v>0</v>
      </c>
      <c r="BC232" s="36">
        <f t="shared" si="175"/>
        <v>0</v>
      </c>
      <c r="BD232" s="36">
        <f t="shared" si="175"/>
        <v>0</v>
      </c>
      <c r="BE232" s="36">
        <f t="shared" si="175"/>
        <v>0</v>
      </c>
      <c r="BF232" s="36">
        <f t="shared" si="175"/>
        <v>0</v>
      </c>
      <c r="BH232" s="63">
        <f t="shared" si="136"/>
        <v>0</v>
      </c>
      <c r="BI232" s="59"/>
    </row>
    <row r="233" ht="15" spans="1:61">
      <c r="A233" s="43" t="s">
        <v>12931</v>
      </c>
      <c r="B233" s="34">
        <f t="shared" si="149"/>
        <v>0</v>
      </c>
      <c r="C233" s="41" t="s">
        <v>12932</v>
      </c>
      <c r="D233" s="105">
        <f t="shared" si="150"/>
        <v>0</v>
      </c>
      <c r="E233" s="36">
        <f t="shared" si="151"/>
        <v>0</v>
      </c>
      <c r="F233" s="9">
        <f t="shared" si="152"/>
        <v>0</v>
      </c>
      <c r="G233" s="115">
        <f t="shared" si="153"/>
        <v>0</v>
      </c>
      <c r="H233" s="107">
        <f t="shared" si="176"/>
        <v>0</v>
      </c>
      <c r="I233" s="107">
        <f t="shared" si="177"/>
        <v>0</v>
      </c>
      <c r="J233" s="107">
        <f t="shared" si="178"/>
        <v>0</v>
      </c>
      <c r="K233" s="42">
        <v>0</v>
      </c>
      <c r="L233" s="36">
        <f t="shared" si="170"/>
        <v>0</v>
      </c>
      <c r="M233" s="36">
        <f t="shared" si="170"/>
        <v>0</v>
      </c>
      <c r="N233" s="107">
        <f t="shared" si="179"/>
        <v>0</v>
      </c>
      <c r="O233" s="36">
        <f t="shared" si="171"/>
        <v>0</v>
      </c>
      <c r="P233" s="36">
        <f t="shared" si="171"/>
        <v>0</v>
      </c>
      <c r="Q233" s="36">
        <f t="shared" si="171"/>
        <v>0</v>
      </c>
      <c r="R233" s="105">
        <f t="shared" si="154"/>
        <v>0</v>
      </c>
      <c r="S233" s="36">
        <f t="shared" si="158"/>
        <v>0</v>
      </c>
      <c r="T233" s="31">
        <f t="shared" si="155"/>
        <v>0</v>
      </c>
      <c r="U233" s="31">
        <f t="shared" si="156"/>
        <v>0</v>
      </c>
      <c r="V233" s="51">
        <v>0</v>
      </c>
      <c r="W233" s="51">
        <v>0</v>
      </c>
      <c r="X233" s="51">
        <v>0</v>
      </c>
      <c r="Y233" s="50">
        <f t="shared" ref="Y233:Y296" si="180">AW233+AY233</f>
        <v>0</v>
      </c>
      <c r="Z233" s="36">
        <f t="shared" si="157"/>
        <v>0</v>
      </c>
      <c r="AA233" s="36">
        <f t="shared" si="159"/>
        <v>0</v>
      </c>
      <c r="AB233" s="42">
        <v>0</v>
      </c>
      <c r="AC233" s="36">
        <f t="shared" si="160"/>
        <v>0</v>
      </c>
      <c r="AD233" s="36">
        <f t="shared" si="172"/>
        <v>0</v>
      </c>
      <c r="AE233" s="36">
        <f t="shared" si="172"/>
        <v>0</v>
      </c>
      <c r="AF233" s="36">
        <f t="shared" si="172"/>
        <v>0</v>
      </c>
      <c r="AH233" s="36">
        <f t="shared" si="173"/>
        <v>0</v>
      </c>
      <c r="AI233" s="36">
        <f t="shared" si="173"/>
        <v>0</v>
      </c>
      <c r="AJ233" s="36">
        <f t="shared" si="173"/>
        <v>0</v>
      </c>
      <c r="AK233" s="36">
        <f t="shared" si="173"/>
        <v>0</v>
      </c>
      <c r="AL233" s="36">
        <f t="shared" si="173"/>
        <v>0</v>
      </c>
      <c r="AM233" s="36">
        <f t="shared" si="173"/>
        <v>0</v>
      </c>
      <c r="AN233" s="36">
        <f t="shared" si="173"/>
        <v>0</v>
      </c>
      <c r="AO233" s="36">
        <f t="shared" si="173"/>
        <v>0</v>
      </c>
      <c r="AP233" s="36">
        <f t="shared" si="173"/>
        <v>0</v>
      </c>
      <c r="AQ233" s="36">
        <f t="shared" si="173"/>
        <v>0</v>
      </c>
      <c r="AR233" s="36">
        <f t="shared" si="174"/>
        <v>0</v>
      </c>
      <c r="AS233" s="36">
        <f t="shared" si="174"/>
        <v>0</v>
      </c>
      <c r="AT233" s="36">
        <f t="shared" si="174"/>
        <v>0</v>
      </c>
      <c r="AU233" s="36">
        <f t="shared" si="174"/>
        <v>0</v>
      </c>
      <c r="AV233" s="36">
        <f t="shared" si="174"/>
        <v>0</v>
      </c>
      <c r="AW233" s="36">
        <f t="shared" si="174"/>
        <v>0</v>
      </c>
      <c r="AX233" s="36">
        <f t="shared" si="174"/>
        <v>0</v>
      </c>
      <c r="AY233" s="36">
        <f t="shared" si="174"/>
        <v>0</v>
      </c>
      <c r="BA233" s="36">
        <f t="shared" si="175"/>
        <v>0</v>
      </c>
      <c r="BB233" s="36">
        <f t="shared" si="175"/>
        <v>0</v>
      </c>
      <c r="BC233" s="36">
        <f t="shared" si="175"/>
        <v>0</v>
      </c>
      <c r="BD233" s="36">
        <f t="shared" si="175"/>
        <v>0</v>
      </c>
      <c r="BE233" s="36">
        <f t="shared" si="175"/>
        <v>0</v>
      </c>
      <c r="BF233" s="36">
        <f t="shared" si="175"/>
        <v>0</v>
      </c>
      <c r="BH233" s="63">
        <f t="shared" ref="BH233:BH296" si="181">+(BD233-AJ233)+(BF233-AV233)+(AX233-BB233)</f>
        <v>0</v>
      </c>
      <c r="BI233" s="59"/>
    </row>
    <row r="234" ht="15" spans="1:61">
      <c r="A234" s="43" t="s">
        <v>12933</v>
      </c>
      <c r="B234" s="34">
        <f t="shared" si="149"/>
        <v>0</v>
      </c>
      <c r="C234" s="41" t="s">
        <v>12934</v>
      </c>
      <c r="D234" s="105">
        <f t="shared" si="150"/>
        <v>0</v>
      </c>
      <c r="E234" s="36">
        <f t="shared" si="151"/>
        <v>0</v>
      </c>
      <c r="F234" s="9">
        <f t="shared" si="152"/>
        <v>0</v>
      </c>
      <c r="G234" s="115">
        <f t="shared" si="153"/>
        <v>0</v>
      </c>
      <c r="H234" s="107">
        <f t="shared" si="176"/>
        <v>0</v>
      </c>
      <c r="I234" s="107">
        <f t="shared" si="177"/>
        <v>0</v>
      </c>
      <c r="J234" s="107">
        <f t="shared" si="178"/>
        <v>0</v>
      </c>
      <c r="K234" s="42">
        <v>0</v>
      </c>
      <c r="L234" s="36">
        <f t="shared" si="170"/>
        <v>0</v>
      </c>
      <c r="M234" s="36">
        <f t="shared" si="170"/>
        <v>0</v>
      </c>
      <c r="N234" s="107">
        <f t="shared" si="179"/>
        <v>0</v>
      </c>
      <c r="O234" s="36">
        <f t="shared" si="171"/>
        <v>0</v>
      </c>
      <c r="P234" s="36">
        <f t="shared" si="171"/>
        <v>0</v>
      </c>
      <c r="Q234" s="36">
        <f t="shared" si="171"/>
        <v>0</v>
      </c>
      <c r="R234" s="105">
        <f t="shared" si="154"/>
        <v>0</v>
      </c>
      <c r="S234" s="36">
        <f t="shared" si="158"/>
        <v>0</v>
      </c>
      <c r="T234" s="31">
        <f t="shared" si="155"/>
        <v>0</v>
      </c>
      <c r="U234" s="31">
        <f t="shared" si="156"/>
        <v>0</v>
      </c>
      <c r="V234" s="51">
        <v>0</v>
      </c>
      <c r="W234" s="51">
        <v>0</v>
      </c>
      <c r="X234" s="51">
        <v>0</v>
      </c>
      <c r="Y234" s="50">
        <f t="shared" si="180"/>
        <v>0</v>
      </c>
      <c r="Z234" s="36">
        <f t="shared" si="157"/>
        <v>0</v>
      </c>
      <c r="AA234" s="36">
        <f t="shared" si="159"/>
        <v>0</v>
      </c>
      <c r="AB234" s="42">
        <v>0</v>
      </c>
      <c r="AC234" s="36">
        <f t="shared" si="160"/>
        <v>0</v>
      </c>
      <c r="AD234" s="36">
        <f t="shared" si="172"/>
        <v>0</v>
      </c>
      <c r="AE234" s="36">
        <f t="shared" si="172"/>
        <v>0</v>
      </c>
      <c r="AF234" s="36">
        <f t="shared" si="172"/>
        <v>0</v>
      </c>
      <c r="AH234" s="36">
        <f t="shared" si="173"/>
        <v>0</v>
      </c>
      <c r="AI234" s="36">
        <f t="shared" si="173"/>
        <v>0</v>
      </c>
      <c r="AJ234" s="36">
        <f t="shared" si="173"/>
        <v>0</v>
      </c>
      <c r="AK234" s="36">
        <f t="shared" si="173"/>
        <v>0</v>
      </c>
      <c r="AL234" s="36">
        <f t="shared" si="173"/>
        <v>0</v>
      </c>
      <c r="AM234" s="36">
        <f t="shared" si="173"/>
        <v>0</v>
      </c>
      <c r="AN234" s="36">
        <f t="shared" si="173"/>
        <v>0</v>
      </c>
      <c r="AO234" s="36">
        <f t="shared" si="173"/>
        <v>0</v>
      </c>
      <c r="AP234" s="36">
        <f t="shared" si="173"/>
        <v>0</v>
      </c>
      <c r="AQ234" s="36">
        <f t="shared" si="173"/>
        <v>0</v>
      </c>
      <c r="AR234" s="36">
        <f t="shared" si="174"/>
        <v>0</v>
      </c>
      <c r="AS234" s="36">
        <f t="shared" si="174"/>
        <v>0</v>
      </c>
      <c r="AT234" s="36">
        <f t="shared" si="174"/>
        <v>0</v>
      </c>
      <c r="AU234" s="36">
        <f t="shared" si="174"/>
        <v>0</v>
      </c>
      <c r="AV234" s="36">
        <f t="shared" si="174"/>
        <v>0</v>
      </c>
      <c r="AW234" s="36">
        <f t="shared" si="174"/>
        <v>0</v>
      </c>
      <c r="AX234" s="36">
        <f t="shared" si="174"/>
        <v>0</v>
      </c>
      <c r="AY234" s="36">
        <f t="shared" si="174"/>
        <v>0</v>
      </c>
      <c r="BA234" s="36">
        <f t="shared" si="175"/>
        <v>0</v>
      </c>
      <c r="BB234" s="36">
        <f t="shared" si="175"/>
        <v>0</v>
      </c>
      <c r="BC234" s="36">
        <f t="shared" si="175"/>
        <v>0</v>
      </c>
      <c r="BD234" s="36">
        <f t="shared" si="175"/>
        <v>0</v>
      </c>
      <c r="BE234" s="36">
        <f t="shared" si="175"/>
        <v>0</v>
      </c>
      <c r="BF234" s="36">
        <f t="shared" si="175"/>
        <v>0</v>
      </c>
      <c r="BH234" s="63">
        <f t="shared" si="181"/>
        <v>0</v>
      </c>
      <c r="BI234" s="14"/>
    </row>
    <row r="235" ht="15" spans="1:61">
      <c r="A235" s="43" t="s">
        <v>12935</v>
      </c>
      <c r="B235" s="34">
        <f t="shared" si="149"/>
        <v>0</v>
      </c>
      <c r="C235" s="41" t="s">
        <v>12936</v>
      </c>
      <c r="D235" s="105">
        <f t="shared" si="150"/>
        <v>0</v>
      </c>
      <c r="E235" s="36">
        <f t="shared" si="151"/>
        <v>0</v>
      </c>
      <c r="F235" s="9">
        <f t="shared" si="152"/>
        <v>0</v>
      </c>
      <c r="G235" s="115">
        <f t="shared" si="153"/>
        <v>0</v>
      </c>
      <c r="H235" s="107">
        <f t="shared" si="176"/>
        <v>0</v>
      </c>
      <c r="I235" s="107">
        <f t="shared" si="177"/>
        <v>0</v>
      </c>
      <c r="J235" s="107">
        <f t="shared" si="178"/>
        <v>0</v>
      </c>
      <c r="K235" s="42">
        <v>0</v>
      </c>
      <c r="L235" s="36">
        <f t="shared" si="170"/>
        <v>0</v>
      </c>
      <c r="M235" s="36">
        <f t="shared" si="170"/>
        <v>0</v>
      </c>
      <c r="N235" s="107">
        <f t="shared" si="179"/>
        <v>0</v>
      </c>
      <c r="O235" s="36">
        <f t="shared" si="171"/>
        <v>0</v>
      </c>
      <c r="P235" s="36">
        <f t="shared" si="171"/>
        <v>0</v>
      </c>
      <c r="Q235" s="36">
        <f t="shared" si="171"/>
        <v>0</v>
      </c>
      <c r="R235" s="105">
        <f t="shared" si="154"/>
        <v>0</v>
      </c>
      <c r="S235" s="36">
        <f t="shared" si="158"/>
        <v>0</v>
      </c>
      <c r="T235" s="31">
        <f t="shared" si="155"/>
        <v>0</v>
      </c>
      <c r="U235" s="31">
        <f t="shared" si="156"/>
        <v>0</v>
      </c>
      <c r="V235" s="51">
        <v>0</v>
      </c>
      <c r="W235" s="51">
        <v>0</v>
      </c>
      <c r="X235" s="51">
        <v>0</v>
      </c>
      <c r="Y235" s="50">
        <f t="shared" si="180"/>
        <v>0</v>
      </c>
      <c r="Z235" s="36">
        <f t="shared" si="157"/>
        <v>0</v>
      </c>
      <c r="AA235" s="36">
        <f t="shared" si="159"/>
        <v>0</v>
      </c>
      <c r="AB235" s="42">
        <v>0</v>
      </c>
      <c r="AC235" s="36">
        <f t="shared" si="160"/>
        <v>0</v>
      </c>
      <c r="AD235" s="36">
        <f t="shared" si="172"/>
        <v>0</v>
      </c>
      <c r="AE235" s="36">
        <f t="shared" si="172"/>
        <v>0</v>
      </c>
      <c r="AF235" s="36">
        <f t="shared" si="172"/>
        <v>0</v>
      </c>
      <c r="AH235" s="36">
        <f t="shared" si="173"/>
        <v>0</v>
      </c>
      <c r="AI235" s="36">
        <f t="shared" si="173"/>
        <v>0</v>
      </c>
      <c r="AJ235" s="36">
        <f t="shared" si="173"/>
        <v>0</v>
      </c>
      <c r="AK235" s="36">
        <f t="shared" si="173"/>
        <v>0</v>
      </c>
      <c r="AL235" s="36">
        <f t="shared" si="173"/>
        <v>0</v>
      </c>
      <c r="AM235" s="36">
        <f t="shared" si="173"/>
        <v>0</v>
      </c>
      <c r="AN235" s="36">
        <f t="shared" si="173"/>
        <v>0</v>
      </c>
      <c r="AO235" s="36">
        <f t="shared" si="173"/>
        <v>0</v>
      </c>
      <c r="AP235" s="36">
        <f t="shared" si="173"/>
        <v>0</v>
      </c>
      <c r="AQ235" s="36">
        <f t="shared" si="173"/>
        <v>0</v>
      </c>
      <c r="AR235" s="36">
        <f t="shared" si="174"/>
        <v>0</v>
      </c>
      <c r="AS235" s="36">
        <f t="shared" si="174"/>
        <v>0</v>
      </c>
      <c r="AT235" s="36">
        <f t="shared" si="174"/>
        <v>0</v>
      </c>
      <c r="AU235" s="36">
        <f t="shared" si="174"/>
        <v>0</v>
      </c>
      <c r="AV235" s="36">
        <f t="shared" si="174"/>
        <v>0</v>
      </c>
      <c r="AW235" s="36">
        <f t="shared" si="174"/>
        <v>0</v>
      </c>
      <c r="AX235" s="36">
        <f t="shared" si="174"/>
        <v>0</v>
      </c>
      <c r="AY235" s="36">
        <f t="shared" si="174"/>
        <v>0</v>
      </c>
      <c r="BA235" s="36">
        <f t="shared" si="175"/>
        <v>0</v>
      </c>
      <c r="BB235" s="36">
        <f t="shared" si="175"/>
        <v>0</v>
      </c>
      <c r="BC235" s="36">
        <f t="shared" si="175"/>
        <v>0</v>
      </c>
      <c r="BD235" s="36">
        <f t="shared" si="175"/>
        <v>0</v>
      </c>
      <c r="BE235" s="36">
        <f t="shared" si="175"/>
        <v>0</v>
      </c>
      <c r="BF235" s="36">
        <f t="shared" si="175"/>
        <v>0</v>
      </c>
      <c r="BH235" s="63">
        <f t="shared" si="181"/>
        <v>0</v>
      </c>
      <c r="BI235" s="14"/>
    </row>
    <row r="236" ht="15" spans="1:61">
      <c r="A236" s="43" t="s">
        <v>12937</v>
      </c>
      <c r="B236" s="34">
        <f t="shared" si="149"/>
        <v>0</v>
      </c>
      <c r="C236" s="41" t="s">
        <v>12938</v>
      </c>
      <c r="D236" s="105">
        <f t="shared" si="150"/>
        <v>0</v>
      </c>
      <c r="E236" s="36">
        <f t="shared" si="151"/>
        <v>0</v>
      </c>
      <c r="F236" s="9">
        <f t="shared" si="152"/>
        <v>0</v>
      </c>
      <c r="G236" s="115">
        <f t="shared" si="153"/>
        <v>0</v>
      </c>
      <c r="H236" s="107">
        <f t="shared" si="176"/>
        <v>0</v>
      </c>
      <c r="I236" s="107">
        <f t="shared" si="177"/>
        <v>0</v>
      </c>
      <c r="J236" s="107">
        <f t="shared" si="178"/>
        <v>0</v>
      </c>
      <c r="K236" s="42">
        <v>0</v>
      </c>
      <c r="L236" s="36">
        <f t="shared" si="170"/>
        <v>0</v>
      </c>
      <c r="M236" s="36">
        <f t="shared" si="170"/>
        <v>0</v>
      </c>
      <c r="N236" s="107">
        <f t="shared" si="179"/>
        <v>0</v>
      </c>
      <c r="O236" s="36">
        <f t="shared" si="171"/>
        <v>0</v>
      </c>
      <c r="P236" s="36">
        <f t="shared" si="171"/>
        <v>0</v>
      </c>
      <c r="Q236" s="36">
        <f t="shared" si="171"/>
        <v>0</v>
      </c>
      <c r="R236" s="105">
        <f t="shared" si="154"/>
        <v>0</v>
      </c>
      <c r="S236" s="36">
        <f t="shared" si="158"/>
        <v>0</v>
      </c>
      <c r="T236" s="31">
        <f t="shared" si="155"/>
        <v>0</v>
      </c>
      <c r="U236" s="31">
        <f t="shared" si="156"/>
        <v>0</v>
      </c>
      <c r="V236" s="51">
        <v>0</v>
      </c>
      <c r="W236" s="51">
        <v>0</v>
      </c>
      <c r="X236" s="51">
        <v>0</v>
      </c>
      <c r="Y236" s="50">
        <f t="shared" si="180"/>
        <v>0</v>
      </c>
      <c r="Z236" s="36">
        <f t="shared" si="157"/>
        <v>0</v>
      </c>
      <c r="AA236" s="36">
        <f t="shared" si="159"/>
        <v>0</v>
      </c>
      <c r="AB236" s="42">
        <v>0</v>
      </c>
      <c r="AC236" s="36">
        <f t="shared" si="160"/>
        <v>0</v>
      </c>
      <c r="AD236" s="36">
        <f t="shared" si="172"/>
        <v>0</v>
      </c>
      <c r="AE236" s="36">
        <f t="shared" si="172"/>
        <v>0</v>
      </c>
      <c r="AF236" s="36">
        <f t="shared" si="172"/>
        <v>0</v>
      </c>
      <c r="AH236" s="36">
        <f t="shared" si="173"/>
        <v>0</v>
      </c>
      <c r="AI236" s="36">
        <f t="shared" si="173"/>
        <v>0</v>
      </c>
      <c r="AJ236" s="36">
        <f t="shared" si="173"/>
        <v>0</v>
      </c>
      <c r="AK236" s="36">
        <f t="shared" si="173"/>
        <v>0</v>
      </c>
      <c r="AL236" s="36">
        <f t="shared" si="173"/>
        <v>0</v>
      </c>
      <c r="AM236" s="36">
        <f t="shared" si="173"/>
        <v>0</v>
      </c>
      <c r="AN236" s="36">
        <f t="shared" si="173"/>
        <v>0</v>
      </c>
      <c r="AO236" s="36">
        <f t="shared" si="173"/>
        <v>0</v>
      </c>
      <c r="AP236" s="36">
        <f t="shared" si="173"/>
        <v>0</v>
      </c>
      <c r="AQ236" s="36">
        <f t="shared" si="173"/>
        <v>0</v>
      </c>
      <c r="AR236" s="36">
        <f t="shared" si="174"/>
        <v>0</v>
      </c>
      <c r="AS236" s="36">
        <f t="shared" si="174"/>
        <v>0</v>
      </c>
      <c r="AT236" s="36">
        <f t="shared" si="174"/>
        <v>0</v>
      </c>
      <c r="AU236" s="36">
        <f t="shared" si="174"/>
        <v>0</v>
      </c>
      <c r="AV236" s="36">
        <f t="shared" si="174"/>
        <v>0</v>
      </c>
      <c r="AW236" s="36">
        <f t="shared" si="174"/>
        <v>0</v>
      </c>
      <c r="AX236" s="36">
        <f t="shared" si="174"/>
        <v>0</v>
      </c>
      <c r="AY236" s="36">
        <f t="shared" si="174"/>
        <v>0</v>
      </c>
      <c r="BA236" s="36">
        <f t="shared" si="175"/>
        <v>0</v>
      </c>
      <c r="BB236" s="36">
        <f t="shared" si="175"/>
        <v>0</v>
      </c>
      <c r="BC236" s="36">
        <f t="shared" si="175"/>
        <v>0</v>
      </c>
      <c r="BD236" s="36">
        <f t="shared" si="175"/>
        <v>0</v>
      </c>
      <c r="BE236" s="36">
        <f t="shared" si="175"/>
        <v>0</v>
      </c>
      <c r="BF236" s="36">
        <f t="shared" si="175"/>
        <v>0</v>
      </c>
      <c r="BH236" s="63">
        <f t="shared" si="181"/>
        <v>0</v>
      </c>
      <c r="BI236" s="59"/>
    </row>
    <row r="237" ht="15" spans="1:61">
      <c r="A237" s="43" t="s">
        <v>12939</v>
      </c>
      <c r="B237" s="34">
        <f t="shared" si="149"/>
        <v>0</v>
      </c>
      <c r="C237" s="41" t="s">
        <v>12940</v>
      </c>
      <c r="D237" s="105">
        <f t="shared" si="150"/>
        <v>0</v>
      </c>
      <c r="E237" s="36">
        <f t="shared" si="151"/>
        <v>0</v>
      </c>
      <c r="F237" s="9">
        <f t="shared" si="152"/>
        <v>0</v>
      </c>
      <c r="G237" s="115">
        <f t="shared" si="153"/>
        <v>0</v>
      </c>
      <c r="H237" s="110">
        <f t="shared" si="176"/>
        <v>0</v>
      </c>
      <c r="I237" s="110">
        <f t="shared" si="177"/>
        <v>0</v>
      </c>
      <c r="J237" s="110">
        <f t="shared" si="178"/>
        <v>0</v>
      </c>
      <c r="K237" s="39">
        <v>0</v>
      </c>
      <c r="L237" s="36">
        <f t="shared" si="170"/>
        <v>0</v>
      </c>
      <c r="M237" s="36">
        <f t="shared" si="170"/>
        <v>0</v>
      </c>
      <c r="N237" s="110">
        <f t="shared" si="179"/>
        <v>0</v>
      </c>
      <c r="O237" s="36">
        <f t="shared" si="171"/>
        <v>0</v>
      </c>
      <c r="P237" s="36">
        <f t="shared" si="171"/>
        <v>0</v>
      </c>
      <c r="Q237" s="36">
        <f t="shared" si="171"/>
        <v>0</v>
      </c>
      <c r="R237" s="105">
        <f t="shared" si="154"/>
        <v>0</v>
      </c>
      <c r="S237" s="36">
        <f t="shared" si="158"/>
        <v>0</v>
      </c>
      <c r="T237" s="31">
        <f t="shared" si="155"/>
        <v>0</v>
      </c>
      <c r="U237" s="31">
        <f t="shared" si="156"/>
        <v>0</v>
      </c>
      <c r="V237" s="64">
        <v>0</v>
      </c>
      <c r="W237" s="64">
        <v>0</v>
      </c>
      <c r="X237" s="64">
        <v>0</v>
      </c>
      <c r="Y237" s="50">
        <f t="shared" si="180"/>
        <v>0</v>
      </c>
      <c r="Z237" s="36">
        <f t="shared" si="157"/>
        <v>0</v>
      </c>
      <c r="AA237" s="36">
        <f t="shared" si="159"/>
        <v>0</v>
      </c>
      <c r="AB237" s="39">
        <v>0</v>
      </c>
      <c r="AC237" s="36">
        <f t="shared" si="160"/>
        <v>0</v>
      </c>
      <c r="AD237" s="36">
        <f t="shared" si="172"/>
        <v>0</v>
      </c>
      <c r="AE237" s="36">
        <f t="shared" si="172"/>
        <v>0</v>
      </c>
      <c r="AF237" s="36">
        <f t="shared" si="172"/>
        <v>0</v>
      </c>
      <c r="AH237" s="36">
        <f t="shared" si="173"/>
        <v>0</v>
      </c>
      <c r="AI237" s="36">
        <f t="shared" si="173"/>
        <v>0</v>
      </c>
      <c r="AJ237" s="36">
        <f t="shared" si="173"/>
        <v>0</v>
      </c>
      <c r="AK237" s="36">
        <f t="shared" si="173"/>
        <v>0</v>
      </c>
      <c r="AL237" s="36">
        <f t="shared" si="173"/>
        <v>0</v>
      </c>
      <c r="AM237" s="36">
        <f t="shared" si="173"/>
        <v>0</v>
      </c>
      <c r="AN237" s="36">
        <f t="shared" si="173"/>
        <v>0</v>
      </c>
      <c r="AO237" s="36">
        <f t="shared" si="173"/>
        <v>0</v>
      </c>
      <c r="AP237" s="36">
        <f t="shared" si="173"/>
        <v>0</v>
      </c>
      <c r="AQ237" s="36">
        <f t="shared" si="173"/>
        <v>0</v>
      </c>
      <c r="AR237" s="36">
        <f t="shared" si="174"/>
        <v>0</v>
      </c>
      <c r="AS237" s="36">
        <f t="shared" si="174"/>
        <v>0</v>
      </c>
      <c r="AT237" s="36">
        <f t="shared" si="174"/>
        <v>0</v>
      </c>
      <c r="AU237" s="36">
        <f t="shared" si="174"/>
        <v>0</v>
      </c>
      <c r="AV237" s="36">
        <f t="shared" si="174"/>
        <v>0</v>
      </c>
      <c r="AW237" s="36">
        <f t="shared" si="174"/>
        <v>0</v>
      </c>
      <c r="AX237" s="36">
        <f t="shared" si="174"/>
        <v>0</v>
      </c>
      <c r="AY237" s="36">
        <f t="shared" si="174"/>
        <v>0</v>
      </c>
      <c r="BA237" s="36">
        <f t="shared" si="175"/>
        <v>0</v>
      </c>
      <c r="BB237" s="36">
        <f t="shared" si="175"/>
        <v>0</v>
      </c>
      <c r="BC237" s="36">
        <f t="shared" si="175"/>
        <v>0</v>
      </c>
      <c r="BD237" s="36">
        <f t="shared" si="175"/>
        <v>0</v>
      </c>
      <c r="BE237" s="36">
        <f t="shared" si="175"/>
        <v>0</v>
      </c>
      <c r="BF237" s="36">
        <f t="shared" si="175"/>
        <v>0</v>
      </c>
      <c r="BH237" s="63">
        <f t="shared" si="181"/>
        <v>0</v>
      </c>
      <c r="BI237" s="59"/>
    </row>
    <row r="238" ht="15" spans="1:61">
      <c r="A238" s="43" t="s">
        <v>12941</v>
      </c>
      <c r="B238" s="34">
        <f t="shared" si="149"/>
        <v>0</v>
      </c>
      <c r="C238" s="41" t="s">
        <v>12942</v>
      </c>
      <c r="D238" s="105">
        <f t="shared" si="150"/>
        <v>0</v>
      </c>
      <c r="E238" s="36">
        <f t="shared" si="151"/>
        <v>0</v>
      </c>
      <c r="F238" s="9">
        <f t="shared" si="152"/>
        <v>0</v>
      </c>
      <c r="G238" s="115">
        <f t="shared" si="153"/>
        <v>0</v>
      </c>
      <c r="H238" s="107">
        <f t="shared" si="176"/>
        <v>0</v>
      </c>
      <c r="I238" s="107">
        <f t="shared" si="177"/>
        <v>0</v>
      </c>
      <c r="J238" s="107">
        <f t="shared" si="178"/>
        <v>0</v>
      </c>
      <c r="K238" s="42">
        <v>0</v>
      </c>
      <c r="L238" s="36">
        <f t="shared" si="170"/>
        <v>0</v>
      </c>
      <c r="M238" s="36">
        <f t="shared" si="170"/>
        <v>0</v>
      </c>
      <c r="N238" s="107">
        <f t="shared" si="179"/>
        <v>0</v>
      </c>
      <c r="O238" s="36">
        <f t="shared" si="171"/>
        <v>0</v>
      </c>
      <c r="P238" s="36">
        <f t="shared" si="171"/>
        <v>0</v>
      </c>
      <c r="Q238" s="36">
        <f t="shared" si="171"/>
        <v>0</v>
      </c>
      <c r="R238" s="105">
        <f t="shared" si="154"/>
        <v>0</v>
      </c>
      <c r="S238" s="36">
        <f t="shared" si="158"/>
        <v>0</v>
      </c>
      <c r="T238" s="31">
        <f t="shared" si="155"/>
        <v>0</v>
      </c>
      <c r="U238" s="31">
        <f t="shared" si="156"/>
        <v>0</v>
      </c>
      <c r="V238" s="51">
        <v>0</v>
      </c>
      <c r="W238" s="51">
        <v>0</v>
      </c>
      <c r="X238" s="51">
        <v>0</v>
      </c>
      <c r="Y238" s="50">
        <f t="shared" si="180"/>
        <v>0</v>
      </c>
      <c r="Z238" s="36">
        <f t="shared" si="157"/>
        <v>0</v>
      </c>
      <c r="AA238" s="36">
        <f t="shared" si="159"/>
        <v>0</v>
      </c>
      <c r="AB238" s="42">
        <v>0</v>
      </c>
      <c r="AC238" s="36">
        <f t="shared" si="160"/>
        <v>0</v>
      </c>
      <c r="AD238" s="36">
        <f t="shared" si="172"/>
        <v>0</v>
      </c>
      <c r="AE238" s="36">
        <f t="shared" si="172"/>
        <v>0</v>
      </c>
      <c r="AF238" s="36">
        <f t="shared" si="172"/>
        <v>0</v>
      </c>
      <c r="AH238" s="36">
        <f t="shared" ref="AH238:AQ247" si="182">SUMPRODUCT(AH$374:AH$599*(LEFT($A$374:$A$599,LEN($A238))=$A238))</f>
        <v>0</v>
      </c>
      <c r="AI238" s="36">
        <f t="shared" si="182"/>
        <v>0</v>
      </c>
      <c r="AJ238" s="36">
        <f t="shared" si="182"/>
        <v>0</v>
      </c>
      <c r="AK238" s="36">
        <f t="shared" si="182"/>
        <v>0</v>
      </c>
      <c r="AL238" s="36">
        <f t="shared" si="182"/>
        <v>0</v>
      </c>
      <c r="AM238" s="36">
        <f t="shared" si="182"/>
        <v>0</v>
      </c>
      <c r="AN238" s="36">
        <f t="shared" si="182"/>
        <v>0</v>
      </c>
      <c r="AO238" s="36">
        <f t="shared" si="182"/>
        <v>0</v>
      </c>
      <c r="AP238" s="36">
        <f t="shared" si="182"/>
        <v>0</v>
      </c>
      <c r="AQ238" s="36">
        <f t="shared" si="182"/>
        <v>0</v>
      </c>
      <c r="AR238" s="36">
        <f t="shared" ref="AR238:AY247" si="183">SUMPRODUCT(AR$374:AR$599*(LEFT($A$374:$A$599,LEN($A238))=$A238))</f>
        <v>0</v>
      </c>
      <c r="AS238" s="36">
        <f t="shared" si="183"/>
        <v>0</v>
      </c>
      <c r="AT238" s="36">
        <f t="shared" si="183"/>
        <v>0</v>
      </c>
      <c r="AU238" s="36">
        <f t="shared" si="183"/>
        <v>0</v>
      </c>
      <c r="AV238" s="36">
        <f t="shared" si="183"/>
        <v>0</v>
      </c>
      <c r="AW238" s="36">
        <f t="shared" si="183"/>
        <v>0</v>
      </c>
      <c r="AX238" s="36">
        <f t="shared" si="183"/>
        <v>0</v>
      </c>
      <c r="AY238" s="36">
        <f t="shared" si="183"/>
        <v>0</v>
      </c>
      <c r="BA238" s="36">
        <f t="shared" ref="BA238:BF247" si="184">SUMPRODUCT(BA$374:BA$599*(LEFT($A$374:$A$599,LEN($A238))=$A238))</f>
        <v>0</v>
      </c>
      <c r="BB238" s="36">
        <f t="shared" si="184"/>
        <v>0</v>
      </c>
      <c r="BC238" s="36">
        <f t="shared" si="184"/>
        <v>0</v>
      </c>
      <c r="BD238" s="36">
        <f t="shared" si="184"/>
        <v>0</v>
      </c>
      <c r="BE238" s="36">
        <f t="shared" si="184"/>
        <v>0</v>
      </c>
      <c r="BF238" s="36">
        <f t="shared" si="184"/>
        <v>0</v>
      </c>
      <c r="BH238" s="63">
        <f t="shared" si="181"/>
        <v>0</v>
      </c>
      <c r="BI238" s="14"/>
    </row>
    <row r="239" ht="15" spans="1:61">
      <c r="A239" s="43" t="s">
        <v>12943</v>
      </c>
      <c r="B239" s="34">
        <f t="shared" si="149"/>
        <v>0</v>
      </c>
      <c r="C239" s="41" t="s">
        <v>12944</v>
      </c>
      <c r="D239" s="105">
        <f t="shared" si="150"/>
        <v>0</v>
      </c>
      <c r="E239" s="36">
        <f t="shared" si="151"/>
        <v>0</v>
      </c>
      <c r="F239" s="9">
        <f t="shared" si="152"/>
        <v>0</v>
      </c>
      <c r="G239" s="115">
        <f t="shared" si="153"/>
        <v>0</v>
      </c>
      <c r="H239" s="107">
        <f t="shared" si="176"/>
        <v>0</v>
      </c>
      <c r="I239" s="107">
        <f t="shared" si="177"/>
        <v>0</v>
      </c>
      <c r="J239" s="107">
        <f t="shared" si="178"/>
        <v>0</v>
      </c>
      <c r="K239" s="39">
        <v>0</v>
      </c>
      <c r="L239" s="36">
        <f t="shared" si="170"/>
        <v>0</v>
      </c>
      <c r="M239" s="36">
        <f t="shared" si="170"/>
        <v>0</v>
      </c>
      <c r="N239" s="107">
        <f t="shared" si="179"/>
        <v>0</v>
      </c>
      <c r="O239" s="36">
        <f t="shared" si="171"/>
        <v>0</v>
      </c>
      <c r="P239" s="36">
        <f t="shared" si="171"/>
        <v>0</v>
      </c>
      <c r="Q239" s="36">
        <f t="shared" si="171"/>
        <v>0</v>
      </c>
      <c r="R239" s="105">
        <f t="shared" si="154"/>
        <v>0</v>
      </c>
      <c r="S239" s="36">
        <f t="shared" si="158"/>
        <v>0</v>
      </c>
      <c r="T239" s="31">
        <f t="shared" si="155"/>
        <v>0</v>
      </c>
      <c r="U239" s="31">
        <f t="shared" si="156"/>
        <v>0</v>
      </c>
      <c r="V239" s="51">
        <v>0</v>
      </c>
      <c r="W239" s="51">
        <v>0</v>
      </c>
      <c r="X239" s="51">
        <v>0</v>
      </c>
      <c r="Y239" s="50">
        <f t="shared" si="180"/>
        <v>0</v>
      </c>
      <c r="Z239" s="36">
        <f t="shared" si="157"/>
        <v>0</v>
      </c>
      <c r="AA239" s="36">
        <f t="shared" si="159"/>
        <v>0</v>
      </c>
      <c r="AB239" s="42">
        <v>0</v>
      </c>
      <c r="AC239" s="36">
        <f t="shared" si="160"/>
        <v>0</v>
      </c>
      <c r="AD239" s="36">
        <f t="shared" si="172"/>
        <v>0</v>
      </c>
      <c r="AE239" s="36">
        <f t="shared" si="172"/>
        <v>0</v>
      </c>
      <c r="AF239" s="36">
        <f t="shared" si="172"/>
        <v>0</v>
      </c>
      <c r="AH239" s="36">
        <f t="shared" si="182"/>
        <v>0</v>
      </c>
      <c r="AI239" s="36">
        <f t="shared" si="182"/>
        <v>0</v>
      </c>
      <c r="AJ239" s="36">
        <f t="shared" si="182"/>
        <v>0</v>
      </c>
      <c r="AK239" s="36">
        <f t="shared" si="182"/>
        <v>0</v>
      </c>
      <c r="AL239" s="36">
        <f t="shared" si="182"/>
        <v>0</v>
      </c>
      <c r="AM239" s="36">
        <f t="shared" si="182"/>
        <v>0</v>
      </c>
      <c r="AN239" s="36">
        <f t="shared" si="182"/>
        <v>0</v>
      </c>
      <c r="AO239" s="36">
        <f t="shared" si="182"/>
        <v>0</v>
      </c>
      <c r="AP239" s="36">
        <f t="shared" si="182"/>
        <v>0</v>
      </c>
      <c r="AQ239" s="36">
        <f t="shared" si="182"/>
        <v>0</v>
      </c>
      <c r="AR239" s="36">
        <f t="shared" si="183"/>
        <v>0</v>
      </c>
      <c r="AS239" s="36">
        <f t="shared" si="183"/>
        <v>0</v>
      </c>
      <c r="AT239" s="36">
        <f t="shared" si="183"/>
        <v>0</v>
      </c>
      <c r="AU239" s="36">
        <f t="shared" si="183"/>
        <v>0</v>
      </c>
      <c r="AV239" s="36">
        <f t="shared" si="183"/>
        <v>0</v>
      </c>
      <c r="AW239" s="36">
        <f t="shared" si="183"/>
        <v>0</v>
      </c>
      <c r="AX239" s="36">
        <f t="shared" si="183"/>
        <v>0</v>
      </c>
      <c r="AY239" s="36">
        <f t="shared" si="183"/>
        <v>0</v>
      </c>
      <c r="BA239" s="36">
        <f t="shared" si="184"/>
        <v>0</v>
      </c>
      <c r="BB239" s="36">
        <f t="shared" si="184"/>
        <v>0</v>
      </c>
      <c r="BC239" s="36">
        <f t="shared" si="184"/>
        <v>0</v>
      </c>
      <c r="BD239" s="36">
        <f t="shared" si="184"/>
        <v>0</v>
      </c>
      <c r="BE239" s="36">
        <f t="shared" si="184"/>
        <v>0</v>
      </c>
      <c r="BF239" s="36">
        <f t="shared" si="184"/>
        <v>0</v>
      </c>
      <c r="BH239" s="63">
        <f t="shared" si="181"/>
        <v>0</v>
      </c>
      <c r="BI239" s="14"/>
    </row>
    <row r="240" ht="15" spans="1:61">
      <c r="A240" s="43" t="s">
        <v>12945</v>
      </c>
      <c r="B240" s="34">
        <f t="shared" si="149"/>
        <v>0</v>
      </c>
      <c r="C240" s="41" t="s">
        <v>12946</v>
      </c>
      <c r="D240" s="105">
        <f t="shared" si="150"/>
        <v>0</v>
      </c>
      <c r="E240" s="36">
        <f t="shared" si="151"/>
        <v>0</v>
      </c>
      <c r="F240" s="9">
        <f t="shared" si="152"/>
        <v>0</v>
      </c>
      <c r="G240" s="115">
        <f t="shared" si="153"/>
        <v>0</v>
      </c>
      <c r="H240" s="107">
        <f t="shared" si="176"/>
        <v>0</v>
      </c>
      <c r="I240" s="107">
        <f t="shared" si="177"/>
        <v>0</v>
      </c>
      <c r="J240" s="107">
        <f t="shared" si="178"/>
        <v>0</v>
      </c>
      <c r="K240" s="42">
        <v>0</v>
      </c>
      <c r="L240" s="36">
        <f t="shared" si="170"/>
        <v>0</v>
      </c>
      <c r="M240" s="36">
        <f t="shared" si="170"/>
        <v>0</v>
      </c>
      <c r="N240" s="107">
        <f t="shared" si="179"/>
        <v>0</v>
      </c>
      <c r="O240" s="36">
        <f t="shared" si="171"/>
        <v>0</v>
      </c>
      <c r="P240" s="36">
        <f t="shared" si="171"/>
        <v>0</v>
      </c>
      <c r="Q240" s="36">
        <f t="shared" si="171"/>
        <v>0</v>
      </c>
      <c r="R240" s="105">
        <f t="shared" si="154"/>
        <v>0</v>
      </c>
      <c r="S240" s="36">
        <f t="shared" si="158"/>
        <v>0</v>
      </c>
      <c r="T240" s="31">
        <f t="shared" si="155"/>
        <v>0</v>
      </c>
      <c r="U240" s="31">
        <f t="shared" si="156"/>
        <v>0</v>
      </c>
      <c r="V240" s="51">
        <v>0</v>
      </c>
      <c r="W240" s="51">
        <v>0</v>
      </c>
      <c r="X240" s="51">
        <v>0</v>
      </c>
      <c r="Y240" s="50">
        <f t="shared" si="180"/>
        <v>0</v>
      </c>
      <c r="Z240" s="36">
        <f t="shared" si="157"/>
        <v>0</v>
      </c>
      <c r="AA240" s="36">
        <f t="shared" si="159"/>
        <v>0</v>
      </c>
      <c r="AB240" s="42">
        <v>0</v>
      </c>
      <c r="AC240" s="36">
        <f t="shared" si="160"/>
        <v>0</v>
      </c>
      <c r="AD240" s="36">
        <f t="shared" si="172"/>
        <v>0</v>
      </c>
      <c r="AE240" s="36">
        <f t="shared" si="172"/>
        <v>0</v>
      </c>
      <c r="AF240" s="36">
        <f t="shared" si="172"/>
        <v>0</v>
      </c>
      <c r="AH240" s="36">
        <f t="shared" si="182"/>
        <v>0</v>
      </c>
      <c r="AI240" s="36">
        <f t="shared" si="182"/>
        <v>0</v>
      </c>
      <c r="AJ240" s="36">
        <f t="shared" si="182"/>
        <v>0</v>
      </c>
      <c r="AK240" s="36">
        <f t="shared" si="182"/>
        <v>0</v>
      </c>
      <c r="AL240" s="36">
        <f t="shared" si="182"/>
        <v>0</v>
      </c>
      <c r="AM240" s="36">
        <f t="shared" si="182"/>
        <v>0</v>
      </c>
      <c r="AN240" s="36">
        <f t="shared" si="182"/>
        <v>0</v>
      </c>
      <c r="AO240" s="36">
        <f t="shared" si="182"/>
        <v>0</v>
      </c>
      <c r="AP240" s="36">
        <f t="shared" si="182"/>
        <v>0</v>
      </c>
      <c r="AQ240" s="36">
        <f t="shared" si="182"/>
        <v>0</v>
      </c>
      <c r="AR240" s="36">
        <f t="shared" si="183"/>
        <v>0</v>
      </c>
      <c r="AS240" s="36">
        <f t="shared" si="183"/>
        <v>0</v>
      </c>
      <c r="AT240" s="36">
        <f t="shared" si="183"/>
        <v>0</v>
      </c>
      <c r="AU240" s="36">
        <f t="shared" si="183"/>
        <v>0</v>
      </c>
      <c r="AV240" s="36">
        <f t="shared" si="183"/>
        <v>0</v>
      </c>
      <c r="AW240" s="36">
        <f t="shared" si="183"/>
        <v>0</v>
      </c>
      <c r="AX240" s="36">
        <f t="shared" si="183"/>
        <v>0</v>
      </c>
      <c r="AY240" s="36">
        <f t="shared" si="183"/>
        <v>0</v>
      </c>
      <c r="BA240" s="36">
        <f t="shared" si="184"/>
        <v>0</v>
      </c>
      <c r="BB240" s="36">
        <f t="shared" si="184"/>
        <v>0</v>
      </c>
      <c r="BC240" s="36">
        <f t="shared" si="184"/>
        <v>0</v>
      </c>
      <c r="BD240" s="36">
        <f t="shared" si="184"/>
        <v>0</v>
      </c>
      <c r="BE240" s="36">
        <f t="shared" si="184"/>
        <v>0</v>
      </c>
      <c r="BF240" s="36">
        <f t="shared" si="184"/>
        <v>0</v>
      </c>
      <c r="BH240" s="63">
        <f t="shared" si="181"/>
        <v>0</v>
      </c>
      <c r="BI240" s="59"/>
    </row>
    <row r="241" ht="15" spans="1:61">
      <c r="A241" s="43" t="s">
        <v>12947</v>
      </c>
      <c r="B241" s="34">
        <f t="shared" si="149"/>
        <v>0</v>
      </c>
      <c r="C241" s="41" t="s">
        <v>12948</v>
      </c>
      <c r="D241" s="105">
        <f t="shared" si="150"/>
        <v>0</v>
      </c>
      <c r="E241" s="36">
        <f t="shared" si="151"/>
        <v>0</v>
      </c>
      <c r="F241" s="9">
        <f t="shared" si="152"/>
        <v>0</v>
      </c>
      <c r="G241" s="115">
        <f t="shared" si="153"/>
        <v>0</v>
      </c>
      <c r="H241" s="107">
        <f t="shared" si="176"/>
        <v>0</v>
      </c>
      <c r="I241" s="107">
        <f t="shared" si="177"/>
        <v>0</v>
      </c>
      <c r="J241" s="107">
        <f t="shared" si="178"/>
        <v>0</v>
      </c>
      <c r="K241" s="42">
        <v>0</v>
      </c>
      <c r="L241" s="36">
        <f t="shared" si="170"/>
        <v>0</v>
      </c>
      <c r="M241" s="36">
        <f t="shared" si="170"/>
        <v>0</v>
      </c>
      <c r="N241" s="107">
        <f t="shared" si="179"/>
        <v>0</v>
      </c>
      <c r="O241" s="36">
        <f t="shared" si="171"/>
        <v>0</v>
      </c>
      <c r="P241" s="36">
        <f t="shared" si="171"/>
        <v>0</v>
      </c>
      <c r="Q241" s="36">
        <f t="shared" si="171"/>
        <v>0</v>
      </c>
      <c r="R241" s="105">
        <f t="shared" si="154"/>
        <v>0</v>
      </c>
      <c r="S241" s="36">
        <f t="shared" si="158"/>
        <v>0</v>
      </c>
      <c r="T241" s="31">
        <f t="shared" si="155"/>
        <v>0</v>
      </c>
      <c r="U241" s="31">
        <f t="shared" si="156"/>
        <v>0</v>
      </c>
      <c r="V241" s="51">
        <v>0</v>
      </c>
      <c r="W241" s="51">
        <v>0</v>
      </c>
      <c r="X241" s="51">
        <v>0</v>
      </c>
      <c r="Y241" s="50">
        <f t="shared" si="180"/>
        <v>0</v>
      </c>
      <c r="Z241" s="36">
        <f t="shared" si="157"/>
        <v>0</v>
      </c>
      <c r="AA241" s="36">
        <f t="shared" si="159"/>
        <v>0</v>
      </c>
      <c r="AB241" s="42">
        <v>0</v>
      </c>
      <c r="AC241" s="36">
        <f t="shared" si="160"/>
        <v>0</v>
      </c>
      <c r="AD241" s="36">
        <f t="shared" si="172"/>
        <v>0</v>
      </c>
      <c r="AE241" s="36">
        <f t="shared" si="172"/>
        <v>0</v>
      </c>
      <c r="AF241" s="36">
        <f t="shared" si="172"/>
        <v>0</v>
      </c>
      <c r="AH241" s="36">
        <f t="shared" si="182"/>
        <v>0</v>
      </c>
      <c r="AI241" s="36">
        <f t="shared" si="182"/>
        <v>0</v>
      </c>
      <c r="AJ241" s="36">
        <f t="shared" si="182"/>
        <v>0</v>
      </c>
      <c r="AK241" s="36">
        <f t="shared" si="182"/>
        <v>0</v>
      </c>
      <c r="AL241" s="36">
        <f t="shared" si="182"/>
        <v>0</v>
      </c>
      <c r="AM241" s="36">
        <f t="shared" si="182"/>
        <v>0</v>
      </c>
      <c r="AN241" s="36">
        <f t="shared" si="182"/>
        <v>0</v>
      </c>
      <c r="AO241" s="36">
        <f t="shared" si="182"/>
        <v>0</v>
      </c>
      <c r="AP241" s="36">
        <f t="shared" si="182"/>
        <v>0</v>
      </c>
      <c r="AQ241" s="36">
        <f t="shared" si="182"/>
        <v>0</v>
      </c>
      <c r="AR241" s="36">
        <f t="shared" si="183"/>
        <v>0</v>
      </c>
      <c r="AS241" s="36">
        <f t="shared" si="183"/>
        <v>0</v>
      </c>
      <c r="AT241" s="36">
        <f t="shared" si="183"/>
        <v>0</v>
      </c>
      <c r="AU241" s="36">
        <f t="shared" si="183"/>
        <v>0</v>
      </c>
      <c r="AV241" s="36">
        <f t="shared" si="183"/>
        <v>0</v>
      </c>
      <c r="AW241" s="36">
        <f t="shared" si="183"/>
        <v>0</v>
      </c>
      <c r="AX241" s="36">
        <f t="shared" si="183"/>
        <v>0</v>
      </c>
      <c r="AY241" s="36">
        <f t="shared" si="183"/>
        <v>0</v>
      </c>
      <c r="BA241" s="36">
        <f t="shared" si="184"/>
        <v>0</v>
      </c>
      <c r="BB241" s="36">
        <f t="shared" si="184"/>
        <v>0</v>
      </c>
      <c r="BC241" s="36">
        <f t="shared" si="184"/>
        <v>0</v>
      </c>
      <c r="BD241" s="36">
        <f t="shared" si="184"/>
        <v>0</v>
      </c>
      <c r="BE241" s="36">
        <f t="shared" si="184"/>
        <v>0</v>
      </c>
      <c r="BF241" s="36">
        <f t="shared" si="184"/>
        <v>0</v>
      </c>
      <c r="BH241" s="63">
        <f t="shared" si="181"/>
        <v>0</v>
      </c>
      <c r="BI241" s="59"/>
    </row>
    <row r="242" ht="15" spans="1:61">
      <c r="A242" s="43" t="s">
        <v>12949</v>
      </c>
      <c r="B242" s="34">
        <f t="shared" si="149"/>
        <v>0</v>
      </c>
      <c r="C242" s="41" t="s">
        <v>12950</v>
      </c>
      <c r="D242" s="105">
        <f t="shared" si="150"/>
        <v>0</v>
      </c>
      <c r="E242" s="36">
        <f t="shared" si="151"/>
        <v>0</v>
      </c>
      <c r="F242" s="9">
        <f t="shared" si="152"/>
        <v>0</v>
      </c>
      <c r="G242" s="115">
        <f t="shared" si="153"/>
        <v>0</v>
      </c>
      <c r="H242" s="107">
        <f t="shared" si="176"/>
        <v>0</v>
      </c>
      <c r="I242" s="107">
        <f t="shared" si="177"/>
        <v>0</v>
      </c>
      <c r="J242" s="107">
        <f t="shared" si="178"/>
        <v>0</v>
      </c>
      <c r="K242" s="42">
        <v>0</v>
      </c>
      <c r="L242" s="36">
        <f t="shared" si="170"/>
        <v>0</v>
      </c>
      <c r="M242" s="36">
        <f t="shared" si="170"/>
        <v>0</v>
      </c>
      <c r="N242" s="107">
        <f t="shared" si="179"/>
        <v>0</v>
      </c>
      <c r="O242" s="36">
        <f t="shared" si="171"/>
        <v>0</v>
      </c>
      <c r="P242" s="36">
        <f t="shared" si="171"/>
        <v>0</v>
      </c>
      <c r="Q242" s="36">
        <f t="shared" si="171"/>
        <v>0</v>
      </c>
      <c r="R242" s="105">
        <f t="shared" si="154"/>
        <v>0</v>
      </c>
      <c r="S242" s="36">
        <f t="shared" si="158"/>
        <v>0</v>
      </c>
      <c r="T242" s="31">
        <f t="shared" si="155"/>
        <v>0</v>
      </c>
      <c r="U242" s="31">
        <f t="shared" si="156"/>
        <v>0</v>
      </c>
      <c r="V242" s="51">
        <v>0</v>
      </c>
      <c r="W242" s="51">
        <v>0</v>
      </c>
      <c r="X242" s="51">
        <v>0</v>
      </c>
      <c r="Y242" s="50">
        <f t="shared" si="180"/>
        <v>0</v>
      </c>
      <c r="Z242" s="36">
        <f t="shared" si="157"/>
        <v>0</v>
      </c>
      <c r="AA242" s="36">
        <f t="shared" si="159"/>
        <v>0</v>
      </c>
      <c r="AB242" s="42">
        <v>0</v>
      </c>
      <c r="AC242" s="36">
        <f t="shared" si="160"/>
        <v>0</v>
      </c>
      <c r="AD242" s="36">
        <f t="shared" si="172"/>
        <v>0</v>
      </c>
      <c r="AE242" s="36">
        <f t="shared" si="172"/>
        <v>0</v>
      </c>
      <c r="AF242" s="36">
        <f t="shared" si="172"/>
        <v>0</v>
      </c>
      <c r="AH242" s="36">
        <f t="shared" si="182"/>
        <v>0</v>
      </c>
      <c r="AI242" s="36">
        <f t="shared" si="182"/>
        <v>0</v>
      </c>
      <c r="AJ242" s="36">
        <f t="shared" si="182"/>
        <v>0</v>
      </c>
      <c r="AK242" s="36">
        <f t="shared" si="182"/>
        <v>0</v>
      </c>
      <c r="AL242" s="36">
        <f t="shared" si="182"/>
        <v>0</v>
      </c>
      <c r="AM242" s="36">
        <f t="shared" si="182"/>
        <v>0</v>
      </c>
      <c r="AN242" s="36">
        <f t="shared" si="182"/>
        <v>0</v>
      </c>
      <c r="AO242" s="36">
        <f t="shared" si="182"/>
        <v>0</v>
      </c>
      <c r="AP242" s="36">
        <f t="shared" si="182"/>
        <v>0</v>
      </c>
      <c r="AQ242" s="36">
        <f t="shared" si="182"/>
        <v>0</v>
      </c>
      <c r="AR242" s="36">
        <f t="shared" si="183"/>
        <v>0</v>
      </c>
      <c r="AS242" s="36">
        <f t="shared" si="183"/>
        <v>0</v>
      </c>
      <c r="AT242" s="36">
        <f t="shared" si="183"/>
        <v>0</v>
      </c>
      <c r="AU242" s="36">
        <f t="shared" si="183"/>
        <v>0</v>
      </c>
      <c r="AV242" s="36">
        <f t="shared" si="183"/>
        <v>0</v>
      </c>
      <c r="AW242" s="36">
        <f t="shared" si="183"/>
        <v>0</v>
      </c>
      <c r="AX242" s="36">
        <f t="shared" si="183"/>
        <v>0</v>
      </c>
      <c r="AY242" s="36">
        <f t="shared" si="183"/>
        <v>0</v>
      </c>
      <c r="BA242" s="36">
        <f t="shared" si="184"/>
        <v>0</v>
      </c>
      <c r="BB242" s="36">
        <f t="shared" si="184"/>
        <v>0</v>
      </c>
      <c r="BC242" s="36">
        <f t="shared" si="184"/>
        <v>0</v>
      </c>
      <c r="BD242" s="36">
        <f t="shared" si="184"/>
        <v>0</v>
      </c>
      <c r="BE242" s="36">
        <f t="shared" si="184"/>
        <v>0</v>
      </c>
      <c r="BF242" s="36">
        <f t="shared" si="184"/>
        <v>0</v>
      </c>
      <c r="BH242" s="63">
        <f t="shared" si="181"/>
        <v>0</v>
      </c>
      <c r="BI242" s="14"/>
    </row>
    <row r="243" ht="15" spans="1:61">
      <c r="A243" s="43" t="s">
        <v>12951</v>
      </c>
      <c r="B243" s="34">
        <f t="shared" si="149"/>
        <v>0</v>
      </c>
      <c r="C243" s="41" t="s">
        <v>12952</v>
      </c>
      <c r="D243" s="105">
        <f t="shared" si="150"/>
        <v>0</v>
      </c>
      <c r="E243" s="36">
        <f t="shared" si="151"/>
        <v>0</v>
      </c>
      <c r="F243" s="9">
        <f t="shared" si="152"/>
        <v>0</v>
      </c>
      <c r="G243" s="115">
        <f t="shared" si="153"/>
        <v>0</v>
      </c>
      <c r="H243" s="107">
        <f t="shared" si="176"/>
        <v>0</v>
      </c>
      <c r="I243" s="107">
        <f t="shared" si="177"/>
        <v>0</v>
      </c>
      <c r="J243" s="107">
        <f t="shared" si="178"/>
        <v>0</v>
      </c>
      <c r="K243" s="42">
        <v>0</v>
      </c>
      <c r="L243" s="36">
        <f t="shared" si="170"/>
        <v>0</v>
      </c>
      <c r="M243" s="36">
        <f t="shared" si="170"/>
        <v>0</v>
      </c>
      <c r="N243" s="107">
        <f t="shared" si="179"/>
        <v>0</v>
      </c>
      <c r="O243" s="36">
        <f t="shared" si="171"/>
        <v>0</v>
      </c>
      <c r="P243" s="36">
        <f t="shared" si="171"/>
        <v>0</v>
      </c>
      <c r="Q243" s="36">
        <f t="shared" si="171"/>
        <v>0</v>
      </c>
      <c r="R243" s="105">
        <f t="shared" si="154"/>
        <v>0</v>
      </c>
      <c r="S243" s="36">
        <f t="shared" si="158"/>
        <v>0</v>
      </c>
      <c r="T243" s="31">
        <f t="shared" si="155"/>
        <v>0</v>
      </c>
      <c r="U243" s="31">
        <f t="shared" si="156"/>
        <v>0</v>
      </c>
      <c r="V243" s="51">
        <v>0</v>
      </c>
      <c r="W243" s="51">
        <v>0</v>
      </c>
      <c r="X243" s="51">
        <v>0</v>
      </c>
      <c r="Y243" s="50">
        <f t="shared" si="180"/>
        <v>0</v>
      </c>
      <c r="Z243" s="36">
        <f t="shared" si="157"/>
        <v>0</v>
      </c>
      <c r="AA243" s="36">
        <f t="shared" si="159"/>
        <v>0</v>
      </c>
      <c r="AB243" s="42">
        <v>0</v>
      </c>
      <c r="AC243" s="36">
        <f t="shared" si="160"/>
        <v>0</v>
      </c>
      <c r="AD243" s="36">
        <f t="shared" si="172"/>
        <v>0</v>
      </c>
      <c r="AE243" s="36">
        <f t="shared" si="172"/>
        <v>0</v>
      </c>
      <c r="AF243" s="36">
        <f t="shared" si="172"/>
        <v>0</v>
      </c>
      <c r="AH243" s="36">
        <f t="shared" si="182"/>
        <v>0</v>
      </c>
      <c r="AI243" s="36">
        <f t="shared" si="182"/>
        <v>0</v>
      </c>
      <c r="AJ243" s="36">
        <f t="shared" si="182"/>
        <v>0</v>
      </c>
      <c r="AK243" s="36">
        <f t="shared" si="182"/>
        <v>0</v>
      </c>
      <c r="AL243" s="36">
        <f t="shared" si="182"/>
        <v>0</v>
      </c>
      <c r="AM243" s="36">
        <f t="shared" si="182"/>
        <v>0</v>
      </c>
      <c r="AN243" s="36">
        <f t="shared" si="182"/>
        <v>0</v>
      </c>
      <c r="AO243" s="36">
        <f t="shared" si="182"/>
        <v>0</v>
      </c>
      <c r="AP243" s="36">
        <f t="shared" si="182"/>
        <v>0</v>
      </c>
      <c r="AQ243" s="36">
        <f t="shared" si="182"/>
        <v>0</v>
      </c>
      <c r="AR243" s="36">
        <f t="shared" si="183"/>
        <v>0</v>
      </c>
      <c r="AS243" s="36">
        <f t="shared" si="183"/>
        <v>0</v>
      </c>
      <c r="AT243" s="36">
        <f t="shared" si="183"/>
        <v>0</v>
      </c>
      <c r="AU243" s="36">
        <f t="shared" si="183"/>
        <v>0</v>
      </c>
      <c r="AV243" s="36">
        <f t="shared" si="183"/>
        <v>0</v>
      </c>
      <c r="AW243" s="36">
        <f t="shared" si="183"/>
        <v>0</v>
      </c>
      <c r="AX243" s="36">
        <f t="shared" si="183"/>
        <v>0</v>
      </c>
      <c r="AY243" s="36">
        <f t="shared" si="183"/>
        <v>0</v>
      </c>
      <c r="BA243" s="36">
        <f t="shared" si="184"/>
        <v>0</v>
      </c>
      <c r="BB243" s="36">
        <f t="shared" si="184"/>
        <v>0</v>
      </c>
      <c r="BC243" s="36">
        <f t="shared" si="184"/>
        <v>0</v>
      </c>
      <c r="BD243" s="36">
        <f t="shared" si="184"/>
        <v>0</v>
      </c>
      <c r="BE243" s="36">
        <f t="shared" si="184"/>
        <v>0</v>
      </c>
      <c r="BF243" s="36">
        <f t="shared" si="184"/>
        <v>0</v>
      </c>
      <c r="BH243" s="63">
        <f t="shared" si="181"/>
        <v>0</v>
      </c>
      <c r="BI243" s="14"/>
    </row>
    <row r="244" ht="15" spans="1:61">
      <c r="A244" s="43" t="s">
        <v>12953</v>
      </c>
      <c r="B244" s="34">
        <f t="shared" si="149"/>
        <v>0</v>
      </c>
      <c r="C244" s="41" t="s">
        <v>12954</v>
      </c>
      <c r="D244" s="105">
        <f t="shared" si="150"/>
        <v>0</v>
      </c>
      <c r="E244" s="36">
        <f t="shared" si="151"/>
        <v>0</v>
      </c>
      <c r="F244" s="9">
        <f t="shared" si="152"/>
        <v>0</v>
      </c>
      <c r="G244" s="115">
        <f t="shared" si="153"/>
        <v>0</v>
      </c>
      <c r="H244" s="107">
        <f t="shared" si="176"/>
        <v>0</v>
      </c>
      <c r="I244" s="107">
        <f t="shared" si="177"/>
        <v>0</v>
      </c>
      <c r="J244" s="107">
        <f t="shared" si="178"/>
        <v>0</v>
      </c>
      <c r="K244" s="42">
        <v>0</v>
      </c>
      <c r="L244" s="36">
        <f t="shared" si="170"/>
        <v>0</v>
      </c>
      <c r="M244" s="36">
        <f t="shared" si="170"/>
        <v>0</v>
      </c>
      <c r="N244" s="107">
        <f t="shared" si="179"/>
        <v>0</v>
      </c>
      <c r="O244" s="36">
        <f t="shared" si="171"/>
        <v>0</v>
      </c>
      <c r="P244" s="36">
        <f t="shared" si="171"/>
        <v>0</v>
      </c>
      <c r="Q244" s="36">
        <f t="shared" si="171"/>
        <v>0</v>
      </c>
      <c r="R244" s="105">
        <f t="shared" si="154"/>
        <v>0</v>
      </c>
      <c r="S244" s="36">
        <f t="shared" si="158"/>
        <v>0</v>
      </c>
      <c r="T244" s="31">
        <f t="shared" si="155"/>
        <v>0</v>
      </c>
      <c r="U244" s="31">
        <f t="shared" si="156"/>
        <v>0</v>
      </c>
      <c r="V244" s="51">
        <v>0</v>
      </c>
      <c r="W244" s="51">
        <v>0</v>
      </c>
      <c r="X244" s="51">
        <v>0</v>
      </c>
      <c r="Y244" s="50">
        <f t="shared" si="180"/>
        <v>0</v>
      </c>
      <c r="Z244" s="36">
        <f t="shared" si="157"/>
        <v>0</v>
      </c>
      <c r="AA244" s="36">
        <f t="shared" si="159"/>
        <v>0</v>
      </c>
      <c r="AB244" s="42">
        <v>0</v>
      </c>
      <c r="AC244" s="36">
        <f t="shared" si="160"/>
        <v>0</v>
      </c>
      <c r="AD244" s="36">
        <f t="shared" si="172"/>
        <v>0</v>
      </c>
      <c r="AE244" s="36">
        <f t="shared" si="172"/>
        <v>0</v>
      </c>
      <c r="AF244" s="36">
        <f t="shared" si="172"/>
        <v>0</v>
      </c>
      <c r="AH244" s="36">
        <f t="shared" si="182"/>
        <v>0</v>
      </c>
      <c r="AI244" s="36">
        <f t="shared" si="182"/>
        <v>0</v>
      </c>
      <c r="AJ244" s="36">
        <f t="shared" si="182"/>
        <v>0</v>
      </c>
      <c r="AK244" s="36">
        <f t="shared" si="182"/>
        <v>0</v>
      </c>
      <c r="AL244" s="36">
        <f t="shared" si="182"/>
        <v>0</v>
      </c>
      <c r="AM244" s="36">
        <f t="shared" si="182"/>
        <v>0</v>
      </c>
      <c r="AN244" s="36">
        <f t="shared" si="182"/>
        <v>0</v>
      </c>
      <c r="AO244" s="36">
        <f t="shared" si="182"/>
        <v>0</v>
      </c>
      <c r="AP244" s="36">
        <f t="shared" si="182"/>
        <v>0</v>
      </c>
      <c r="AQ244" s="36">
        <f t="shared" si="182"/>
        <v>0</v>
      </c>
      <c r="AR244" s="36">
        <f t="shared" si="183"/>
        <v>0</v>
      </c>
      <c r="AS244" s="36">
        <f t="shared" si="183"/>
        <v>0</v>
      </c>
      <c r="AT244" s="36">
        <f t="shared" si="183"/>
        <v>0</v>
      </c>
      <c r="AU244" s="36">
        <f t="shared" si="183"/>
        <v>0</v>
      </c>
      <c r="AV244" s="36">
        <f t="shared" si="183"/>
        <v>0</v>
      </c>
      <c r="AW244" s="36">
        <f t="shared" si="183"/>
        <v>0</v>
      </c>
      <c r="AX244" s="36">
        <f t="shared" si="183"/>
        <v>0</v>
      </c>
      <c r="AY244" s="36">
        <f t="shared" si="183"/>
        <v>0</v>
      </c>
      <c r="BA244" s="36">
        <f t="shared" si="184"/>
        <v>0</v>
      </c>
      <c r="BB244" s="36">
        <f t="shared" si="184"/>
        <v>0</v>
      </c>
      <c r="BC244" s="36">
        <f t="shared" si="184"/>
        <v>0</v>
      </c>
      <c r="BD244" s="36">
        <f t="shared" si="184"/>
        <v>0</v>
      </c>
      <c r="BE244" s="36">
        <f t="shared" si="184"/>
        <v>0</v>
      </c>
      <c r="BF244" s="36">
        <f t="shared" si="184"/>
        <v>0</v>
      </c>
      <c r="BH244" s="63">
        <f t="shared" si="181"/>
        <v>0</v>
      </c>
      <c r="BI244" s="59"/>
    </row>
    <row r="245" ht="15" spans="1:61">
      <c r="A245" s="43" t="s">
        <v>12955</v>
      </c>
      <c r="B245" s="34">
        <f t="shared" si="149"/>
        <v>0</v>
      </c>
      <c r="C245" s="41" t="s">
        <v>12956</v>
      </c>
      <c r="D245" s="105">
        <f t="shared" si="150"/>
        <v>0</v>
      </c>
      <c r="E245" s="36">
        <f t="shared" si="151"/>
        <v>0</v>
      </c>
      <c r="F245" s="9">
        <f t="shared" si="152"/>
        <v>0</v>
      </c>
      <c r="G245" s="115">
        <f t="shared" si="153"/>
        <v>0</v>
      </c>
      <c r="H245" s="107">
        <f t="shared" si="176"/>
        <v>0</v>
      </c>
      <c r="I245" s="107">
        <f t="shared" si="177"/>
        <v>0</v>
      </c>
      <c r="J245" s="107">
        <f t="shared" si="178"/>
        <v>0</v>
      </c>
      <c r="K245" s="42">
        <v>0</v>
      </c>
      <c r="L245" s="36">
        <f t="shared" si="170"/>
        <v>0</v>
      </c>
      <c r="M245" s="36">
        <f t="shared" si="170"/>
        <v>0</v>
      </c>
      <c r="N245" s="107">
        <f t="shared" si="179"/>
        <v>0</v>
      </c>
      <c r="O245" s="36">
        <f t="shared" si="171"/>
        <v>0</v>
      </c>
      <c r="P245" s="36">
        <f t="shared" si="171"/>
        <v>0</v>
      </c>
      <c r="Q245" s="36">
        <f t="shared" si="171"/>
        <v>0</v>
      </c>
      <c r="R245" s="105">
        <f t="shared" si="154"/>
        <v>0</v>
      </c>
      <c r="S245" s="36">
        <f t="shared" si="158"/>
        <v>0</v>
      </c>
      <c r="T245" s="31">
        <f t="shared" si="155"/>
        <v>0</v>
      </c>
      <c r="U245" s="31">
        <f t="shared" si="156"/>
        <v>0</v>
      </c>
      <c r="V245" s="51">
        <v>0</v>
      </c>
      <c r="W245" s="51">
        <v>0</v>
      </c>
      <c r="X245" s="51">
        <v>0</v>
      </c>
      <c r="Y245" s="50">
        <f t="shared" si="180"/>
        <v>0</v>
      </c>
      <c r="Z245" s="36">
        <f t="shared" si="157"/>
        <v>0</v>
      </c>
      <c r="AA245" s="36">
        <f t="shared" si="159"/>
        <v>0</v>
      </c>
      <c r="AB245" s="42">
        <v>0</v>
      </c>
      <c r="AC245" s="36">
        <f t="shared" si="160"/>
        <v>0</v>
      </c>
      <c r="AD245" s="36">
        <f t="shared" si="172"/>
        <v>0</v>
      </c>
      <c r="AE245" s="36">
        <f t="shared" si="172"/>
        <v>0</v>
      </c>
      <c r="AF245" s="36">
        <f t="shared" si="172"/>
        <v>0</v>
      </c>
      <c r="AH245" s="36">
        <f t="shared" si="182"/>
        <v>0</v>
      </c>
      <c r="AI245" s="36">
        <f t="shared" si="182"/>
        <v>0</v>
      </c>
      <c r="AJ245" s="36">
        <f t="shared" si="182"/>
        <v>0</v>
      </c>
      <c r="AK245" s="36">
        <f t="shared" si="182"/>
        <v>0</v>
      </c>
      <c r="AL245" s="36">
        <f t="shared" si="182"/>
        <v>0</v>
      </c>
      <c r="AM245" s="36">
        <f t="shared" si="182"/>
        <v>0</v>
      </c>
      <c r="AN245" s="36">
        <f t="shared" si="182"/>
        <v>0</v>
      </c>
      <c r="AO245" s="36">
        <f t="shared" si="182"/>
        <v>0</v>
      </c>
      <c r="AP245" s="36">
        <f t="shared" si="182"/>
        <v>0</v>
      </c>
      <c r="AQ245" s="36">
        <f t="shared" si="182"/>
        <v>0</v>
      </c>
      <c r="AR245" s="36">
        <f t="shared" si="183"/>
        <v>0</v>
      </c>
      <c r="AS245" s="36">
        <f t="shared" si="183"/>
        <v>0</v>
      </c>
      <c r="AT245" s="36">
        <f t="shared" si="183"/>
        <v>0</v>
      </c>
      <c r="AU245" s="36">
        <f t="shared" si="183"/>
        <v>0</v>
      </c>
      <c r="AV245" s="36">
        <f t="shared" si="183"/>
        <v>0</v>
      </c>
      <c r="AW245" s="36">
        <f t="shared" si="183"/>
        <v>0</v>
      </c>
      <c r="AX245" s="36">
        <f t="shared" si="183"/>
        <v>0</v>
      </c>
      <c r="AY245" s="36">
        <f t="shared" si="183"/>
        <v>0</v>
      </c>
      <c r="BA245" s="36">
        <f t="shared" si="184"/>
        <v>0</v>
      </c>
      <c r="BB245" s="36">
        <f t="shared" si="184"/>
        <v>0</v>
      </c>
      <c r="BC245" s="36">
        <f t="shared" si="184"/>
        <v>0</v>
      </c>
      <c r="BD245" s="36">
        <f t="shared" si="184"/>
        <v>0</v>
      </c>
      <c r="BE245" s="36">
        <f t="shared" si="184"/>
        <v>0</v>
      </c>
      <c r="BF245" s="36">
        <f t="shared" si="184"/>
        <v>0</v>
      </c>
      <c r="BH245" s="63">
        <f t="shared" si="181"/>
        <v>0</v>
      </c>
      <c r="BI245" s="59"/>
    </row>
    <row r="246" ht="15" spans="1:61">
      <c r="A246" s="43" t="s">
        <v>12957</v>
      </c>
      <c r="B246" s="34">
        <f t="shared" si="149"/>
        <v>0</v>
      </c>
      <c r="C246" s="41" t="s">
        <v>12958</v>
      </c>
      <c r="D246" s="105">
        <f t="shared" si="150"/>
        <v>0</v>
      </c>
      <c r="E246" s="36">
        <f t="shared" si="151"/>
        <v>0</v>
      </c>
      <c r="F246" s="9">
        <f t="shared" si="152"/>
        <v>0</v>
      </c>
      <c r="G246" s="115">
        <f t="shared" si="153"/>
        <v>0</v>
      </c>
      <c r="H246" s="107">
        <f t="shared" si="176"/>
        <v>0</v>
      </c>
      <c r="I246" s="107">
        <f t="shared" si="177"/>
        <v>0</v>
      </c>
      <c r="J246" s="107">
        <f t="shared" si="178"/>
        <v>0</v>
      </c>
      <c r="K246" s="42">
        <v>0</v>
      </c>
      <c r="L246" s="36">
        <f t="shared" si="170"/>
        <v>0</v>
      </c>
      <c r="M246" s="36">
        <f t="shared" si="170"/>
        <v>0</v>
      </c>
      <c r="N246" s="107">
        <f t="shared" si="179"/>
        <v>0</v>
      </c>
      <c r="O246" s="36">
        <f t="shared" si="171"/>
        <v>0</v>
      </c>
      <c r="P246" s="36">
        <f t="shared" si="171"/>
        <v>0</v>
      </c>
      <c r="Q246" s="36">
        <f t="shared" si="171"/>
        <v>0</v>
      </c>
      <c r="R246" s="105">
        <f t="shared" si="154"/>
        <v>0</v>
      </c>
      <c r="S246" s="36">
        <f t="shared" si="158"/>
        <v>0</v>
      </c>
      <c r="T246" s="31">
        <f t="shared" si="155"/>
        <v>0</v>
      </c>
      <c r="U246" s="31">
        <f t="shared" si="156"/>
        <v>0</v>
      </c>
      <c r="V246" s="51">
        <v>0</v>
      </c>
      <c r="W246" s="51">
        <v>0</v>
      </c>
      <c r="X246" s="51">
        <v>0</v>
      </c>
      <c r="Y246" s="50">
        <f t="shared" si="180"/>
        <v>0</v>
      </c>
      <c r="Z246" s="36">
        <f t="shared" si="157"/>
        <v>0</v>
      </c>
      <c r="AA246" s="36">
        <f t="shared" si="159"/>
        <v>0</v>
      </c>
      <c r="AB246" s="42">
        <v>0</v>
      </c>
      <c r="AC246" s="36">
        <f t="shared" si="160"/>
        <v>0</v>
      </c>
      <c r="AD246" s="36">
        <f t="shared" si="172"/>
        <v>0</v>
      </c>
      <c r="AE246" s="36">
        <f t="shared" si="172"/>
        <v>0</v>
      </c>
      <c r="AF246" s="36">
        <f t="shared" si="172"/>
        <v>0</v>
      </c>
      <c r="AH246" s="36">
        <f t="shared" si="182"/>
        <v>0</v>
      </c>
      <c r="AI246" s="36">
        <f t="shared" si="182"/>
        <v>0</v>
      </c>
      <c r="AJ246" s="36">
        <f t="shared" si="182"/>
        <v>0</v>
      </c>
      <c r="AK246" s="36">
        <f t="shared" si="182"/>
        <v>0</v>
      </c>
      <c r="AL246" s="36">
        <f t="shared" si="182"/>
        <v>0</v>
      </c>
      <c r="AM246" s="36">
        <f t="shared" si="182"/>
        <v>0</v>
      </c>
      <c r="AN246" s="36">
        <f t="shared" si="182"/>
        <v>0</v>
      </c>
      <c r="AO246" s="36">
        <f t="shared" si="182"/>
        <v>0</v>
      </c>
      <c r="AP246" s="36">
        <f t="shared" si="182"/>
        <v>0</v>
      </c>
      <c r="AQ246" s="36">
        <f t="shared" si="182"/>
        <v>0</v>
      </c>
      <c r="AR246" s="36">
        <f t="shared" si="183"/>
        <v>0</v>
      </c>
      <c r="AS246" s="36">
        <f t="shared" si="183"/>
        <v>0</v>
      </c>
      <c r="AT246" s="36">
        <f t="shared" si="183"/>
        <v>0</v>
      </c>
      <c r="AU246" s="36">
        <f t="shared" si="183"/>
        <v>0</v>
      </c>
      <c r="AV246" s="36">
        <f t="shared" si="183"/>
        <v>0</v>
      </c>
      <c r="AW246" s="36">
        <f t="shared" si="183"/>
        <v>0</v>
      </c>
      <c r="AX246" s="36">
        <f t="shared" si="183"/>
        <v>0</v>
      </c>
      <c r="AY246" s="36">
        <f t="shared" si="183"/>
        <v>0</v>
      </c>
      <c r="BA246" s="36">
        <f t="shared" si="184"/>
        <v>0</v>
      </c>
      <c r="BB246" s="36">
        <f t="shared" si="184"/>
        <v>0</v>
      </c>
      <c r="BC246" s="36">
        <f t="shared" si="184"/>
        <v>0</v>
      </c>
      <c r="BD246" s="36">
        <f t="shared" si="184"/>
        <v>0</v>
      </c>
      <c r="BE246" s="36">
        <f t="shared" si="184"/>
        <v>0</v>
      </c>
      <c r="BF246" s="36">
        <f t="shared" si="184"/>
        <v>0</v>
      </c>
      <c r="BH246" s="63">
        <f t="shared" si="181"/>
        <v>0</v>
      </c>
      <c r="BI246" s="14"/>
    </row>
    <row r="247" ht="15" spans="1:61">
      <c r="A247" s="43" t="s">
        <v>12959</v>
      </c>
      <c r="B247" s="34">
        <f t="shared" si="149"/>
        <v>0</v>
      </c>
      <c r="C247" s="41" t="s">
        <v>12960</v>
      </c>
      <c r="D247" s="105">
        <f t="shared" si="150"/>
        <v>0</v>
      </c>
      <c r="E247" s="36">
        <f t="shared" si="151"/>
        <v>0</v>
      </c>
      <c r="F247" s="9">
        <f t="shared" si="152"/>
        <v>0</v>
      </c>
      <c r="G247" s="115">
        <f t="shared" si="153"/>
        <v>0</v>
      </c>
      <c r="H247" s="107">
        <f t="shared" si="176"/>
        <v>0</v>
      </c>
      <c r="I247" s="107">
        <f t="shared" si="177"/>
        <v>0</v>
      </c>
      <c r="J247" s="107">
        <f t="shared" si="178"/>
        <v>0</v>
      </c>
      <c r="K247" s="42">
        <v>0</v>
      </c>
      <c r="L247" s="36">
        <f t="shared" si="170"/>
        <v>0</v>
      </c>
      <c r="M247" s="36">
        <f t="shared" si="170"/>
        <v>0</v>
      </c>
      <c r="N247" s="107">
        <f t="shared" si="179"/>
        <v>0</v>
      </c>
      <c r="O247" s="36">
        <f t="shared" si="171"/>
        <v>0</v>
      </c>
      <c r="P247" s="36">
        <f t="shared" si="171"/>
        <v>0</v>
      </c>
      <c r="Q247" s="36">
        <f t="shared" si="171"/>
        <v>0</v>
      </c>
      <c r="R247" s="105">
        <f t="shared" si="154"/>
        <v>0</v>
      </c>
      <c r="S247" s="36">
        <f t="shared" si="158"/>
        <v>0</v>
      </c>
      <c r="T247" s="31">
        <f t="shared" si="155"/>
        <v>0</v>
      </c>
      <c r="U247" s="31">
        <f t="shared" si="156"/>
        <v>0</v>
      </c>
      <c r="V247" s="51">
        <v>0</v>
      </c>
      <c r="W247" s="51">
        <v>0</v>
      </c>
      <c r="X247" s="51">
        <v>0</v>
      </c>
      <c r="Y247" s="50">
        <f t="shared" si="180"/>
        <v>0</v>
      </c>
      <c r="Z247" s="36">
        <f t="shared" si="157"/>
        <v>0</v>
      </c>
      <c r="AA247" s="36">
        <f t="shared" si="159"/>
        <v>0</v>
      </c>
      <c r="AB247" s="42">
        <v>0</v>
      </c>
      <c r="AC247" s="36">
        <f t="shared" si="160"/>
        <v>0</v>
      </c>
      <c r="AD247" s="36">
        <f t="shared" si="172"/>
        <v>0</v>
      </c>
      <c r="AE247" s="36">
        <f t="shared" si="172"/>
        <v>0</v>
      </c>
      <c r="AF247" s="36">
        <f t="shared" si="172"/>
        <v>0</v>
      </c>
      <c r="AH247" s="36">
        <f t="shared" si="182"/>
        <v>0</v>
      </c>
      <c r="AI247" s="36">
        <f t="shared" si="182"/>
        <v>0</v>
      </c>
      <c r="AJ247" s="36">
        <f t="shared" si="182"/>
        <v>0</v>
      </c>
      <c r="AK247" s="36">
        <f t="shared" si="182"/>
        <v>0</v>
      </c>
      <c r="AL247" s="36">
        <f t="shared" si="182"/>
        <v>0</v>
      </c>
      <c r="AM247" s="36">
        <f t="shared" si="182"/>
        <v>0</v>
      </c>
      <c r="AN247" s="36">
        <f t="shared" si="182"/>
        <v>0</v>
      </c>
      <c r="AO247" s="36">
        <f t="shared" si="182"/>
        <v>0</v>
      </c>
      <c r="AP247" s="36">
        <f t="shared" si="182"/>
        <v>0</v>
      </c>
      <c r="AQ247" s="36">
        <f t="shared" si="182"/>
        <v>0</v>
      </c>
      <c r="AR247" s="36">
        <f t="shared" si="183"/>
        <v>0</v>
      </c>
      <c r="AS247" s="36">
        <f t="shared" si="183"/>
        <v>0</v>
      </c>
      <c r="AT247" s="36">
        <f t="shared" si="183"/>
        <v>0</v>
      </c>
      <c r="AU247" s="36">
        <f t="shared" si="183"/>
        <v>0</v>
      </c>
      <c r="AV247" s="36">
        <f t="shared" si="183"/>
        <v>0</v>
      </c>
      <c r="AW247" s="36">
        <f t="shared" si="183"/>
        <v>0</v>
      </c>
      <c r="AX247" s="36">
        <f t="shared" si="183"/>
        <v>0</v>
      </c>
      <c r="AY247" s="36">
        <f t="shared" si="183"/>
        <v>0</v>
      </c>
      <c r="BA247" s="36">
        <f t="shared" si="184"/>
        <v>0</v>
      </c>
      <c r="BB247" s="36">
        <f t="shared" si="184"/>
        <v>0</v>
      </c>
      <c r="BC247" s="36">
        <f t="shared" si="184"/>
        <v>0</v>
      </c>
      <c r="BD247" s="36">
        <f t="shared" si="184"/>
        <v>0</v>
      </c>
      <c r="BE247" s="36">
        <f t="shared" si="184"/>
        <v>0</v>
      </c>
      <c r="BF247" s="36">
        <f t="shared" si="184"/>
        <v>0</v>
      </c>
      <c r="BH247" s="63">
        <f t="shared" si="181"/>
        <v>0</v>
      </c>
      <c r="BI247" s="14"/>
    </row>
    <row r="248" ht="15" spans="1:61">
      <c r="A248" s="43" t="s">
        <v>12961</v>
      </c>
      <c r="B248" s="34">
        <f t="shared" si="149"/>
        <v>0</v>
      </c>
      <c r="C248" s="41" t="s">
        <v>12962</v>
      </c>
      <c r="D248" s="105">
        <f t="shared" si="150"/>
        <v>0</v>
      </c>
      <c r="E248" s="36">
        <f t="shared" si="151"/>
        <v>0</v>
      </c>
      <c r="F248" s="9">
        <f t="shared" si="152"/>
        <v>0</v>
      </c>
      <c r="G248" s="115">
        <f t="shared" si="153"/>
        <v>0</v>
      </c>
      <c r="H248" s="107">
        <f t="shared" si="176"/>
        <v>0</v>
      </c>
      <c r="I248" s="107">
        <f t="shared" si="177"/>
        <v>0</v>
      </c>
      <c r="J248" s="107">
        <f t="shared" si="178"/>
        <v>0</v>
      </c>
      <c r="K248" s="42">
        <v>0</v>
      </c>
      <c r="L248" s="36">
        <f t="shared" ref="L248:M267" si="185">SUMPRODUCT(L$374:L$599*(LEFT($A$374:$A$599,LEN($A248))=$A248))</f>
        <v>0</v>
      </c>
      <c r="M248" s="36">
        <f t="shared" si="185"/>
        <v>0</v>
      </c>
      <c r="N248" s="107">
        <f t="shared" si="179"/>
        <v>0</v>
      </c>
      <c r="O248" s="36">
        <f t="shared" ref="O248:Q267" si="186">SUMPRODUCT(O$374:O$599*(LEFT($A$374:$A$599,LEN($A248))=$A248))</f>
        <v>0</v>
      </c>
      <c r="P248" s="36">
        <f t="shared" si="186"/>
        <v>0</v>
      </c>
      <c r="Q248" s="36">
        <f t="shared" si="186"/>
        <v>0</v>
      </c>
      <c r="R248" s="105">
        <f t="shared" si="154"/>
        <v>0</v>
      </c>
      <c r="S248" s="36">
        <f t="shared" si="158"/>
        <v>0</v>
      </c>
      <c r="T248" s="31">
        <f t="shared" si="155"/>
        <v>0</v>
      </c>
      <c r="U248" s="31">
        <f t="shared" si="156"/>
        <v>0</v>
      </c>
      <c r="V248" s="51">
        <v>0</v>
      </c>
      <c r="W248" s="51">
        <v>0</v>
      </c>
      <c r="X248" s="51">
        <v>0</v>
      </c>
      <c r="Y248" s="50">
        <f t="shared" si="180"/>
        <v>0</v>
      </c>
      <c r="Z248" s="36">
        <f t="shared" si="157"/>
        <v>0</v>
      </c>
      <c r="AA248" s="36">
        <f t="shared" si="159"/>
        <v>0</v>
      </c>
      <c r="AB248" s="42">
        <v>0</v>
      </c>
      <c r="AC248" s="36">
        <f t="shared" si="160"/>
        <v>0</v>
      </c>
      <c r="AD248" s="36">
        <f t="shared" ref="AD248:AF267" si="187">SUMPRODUCT(AD$374:AD$599*(LEFT($A$374:$A$599,LEN($A248))=$A248))</f>
        <v>0</v>
      </c>
      <c r="AE248" s="36">
        <f t="shared" si="187"/>
        <v>0</v>
      </c>
      <c r="AF248" s="36">
        <f t="shared" si="187"/>
        <v>0</v>
      </c>
      <c r="AH248" s="36">
        <f t="shared" ref="AH248:AQ257" si="188">SUMPRODUCT(AH$374:AH$599*(LEFT($A$374:$A$599,LEN($A248))=$A248))</f>
        <v>0</v>
      </c>
      <c r="AI248" s="36">
        <f t="shared" si="188"/>
        <v>0</v>
      </c>
      <c r="AJ248" s="36">
        <f t="shared" si="188"/>
        <v>0</v>
      </c>
      <c r="AK248" s="36">
        <f t="shared" si="188"/>
        <v>0</v>
      </c>
      <c r="AL248" s="36">
        <f t="shared" si="188"/>
        <v>0</v>
      </c>
      <c r="AM248" s="36">
        <f t="shared" si="188"/>
        <v>0</v>
      </c>
      <c r="AN248" s="36">
        <f t="shared" si="188"/>
        <v>0</v>
      </c>
      <c r="AO248" s="36">
        <f t="shared" si="188"/>
        <v>0</v>
      </c>
      <c r="AP248" s="36">
        <f t="shared" si="188"/>
        <v>0</v>
      </c>
      <c r="AQ248" s="36">
        <f t="shared" si="188"/>
        <v>0</v>
      </c>
      <c r="AR248" s="36">
        <f t="shared" ref="AR248:AY257" si="189">SUMPRODUCT(AR$374:AR$599*(LEFT($A$374:$A$599,LEN($A248))=$A248))</f>
        <v>0</v>
      </c>
      <c r="AS248" s="36">
        <f t="shared" si="189"/>
        <v>0</v>
      </c>
      <c r="AT248" s="36">
        <f t="shared" si="189"/>
        <v>0</v>
      </c>
      <c r="AU248" s="36">
        <f t="shared" si="189"/>
        <v>0</v>
      </c>
      <c r="AV248" s="36">
        <f t="shared" si="189"/>
        <v>0</v>
      </c>
      <c r="AW248" s="36">
        <f t="shared" si="189"/>
        <v>0</v>
      </c>
      <c r="AX248" s="36">
        <f t="shared" si="189"/>
        <v>0</v>
      </c>
      <c r="AY248" s="36">
        <f t="shared" si="189"/>
        <v>0</v>
      </c>
      <c r="BA248" s="36">
        <f t="shared" ref="BA248:BF257" si="190">SUMPRODUCT(BA$374:BA$599*(LEFT($A$374:$A$599,LEN($A248))=$A248))</f>
        <v>0</v>
      </c>
      <c r="BB248" s="36">
        <f t="shared" si="190"/>
        <v>0</v>
      </c>
      <c r="BC248" s="36">
        <f t="shared" si="190"/>
        <v>0</v>
      </c>
      <c r="BD248" s="36">
        <f t="shared" si="190"/>
        <v>0</v>
      </c>
      <c r="BE248" s="36">
        <f t="shared" si="190"/>
        <v>0</v>
      </c>
      <c r="BF248" s="36">
        <f t="shared" si="190"/>
        <v>0</v>
      </c>
      <c r="BH248" s="63">
        <f t="shared" si="181"/>
        <v>0</v>
      </c>
      <c r="BI248" s="59"/>
    </row>
    <row r="249" ht="15" spans="1:61">
      <c r="A249" s="43" t="s">
        <v>12963</v>
      </c>
      <c r="B249" s="34">
        <f t="shared" si="149"/>
        <v>0</v>
      </c>
      <c r="C249" s="41" t="s">
        <v>12964</v>
      </c>
      <c r="D249" s="105">
        <f t="shared" si="150"/>
        <v>0</v>
      </c>
      <c r="E249" s="36">
        <f t="shared" si="151"/>
        <v>0</v>
      </c>
      <c r="F249" s="9">
        <f t="shared" si="152"/>
        <v>0</v>
      </c>
      <c r="G249" s="115">
        <f t="shared" si="153"/>
        <v>0</v>
      </c>
      <c r="H249" s="107">
        <f t="shared" si="176"/>
        <v>0</v>
      </c>
      <c r="I249" s="107">
        <f t="shared" si="177"/>
        <v>0</v>
      </c>
      <c r="J249" s="107">
        <f t="shared" si="178"/>
        <v>0</v>
      </c>
      <c r="K249" s="42">
        <v>0</v>
      </c>
      <c r="L249" s="36">
        <f t="shared" si="185"/>
        <v>0</v>
      </c>
      <c r="M249" s="36">
        <f t="shared" si="185"/>
        <v>0</v>
      </c>
      <c r="N249" s="107">
        <f t="shared" si="179"/>
        <v>0</v>
      </c>
      <c r="O249" s="36">
        <f t="shared" si="186"/>
        <v>0</v>
      </c>
      <c r="P249" s="36">
        <f t="shared" si="186"/>
        <v>0</v>
      </c>
      <c r="Q249" s="36">
        <f t="shared" si="186"/>
        <v>0</v>
      </c>
      <c r="R249" s="105">
        <f t="shared" si="154"/>
        <v>0</v>
      </c>
      <c r="S249" s="36">
        <f t="shared" si="158"/>
        <v>0</v>
      </c>
      <c r="T249" s="31">
        <f t="shared" si="155"/>
        <v>0</v>
      </c>
      <c r="U249" s="31">
        <f t="shared" si="156"/>
        <v>0</v>
      </c>
      <c r="V249" s="51">
        <v>0</v>
      </c>
      <c r="W249" s="51">
        <v>0</v>
      </c>
      <c r="X249" s="51">
        <v>0</v>
      </c>
      <c r="Y249" s="50">
        <f t="shared" si="180"/>
        <v>0</v>
      </c>
      <c r="Z249" s="36">
        <f t="shared" si="157"/>
        <v>0</v>
      </c>
      <c r="AA249" s="36">
        <f t="shared" si="159"/>
        <v>0</v>
      </c>
      <c r="AB249" s="42">
        <v>0</v>
      </c>
      <c r="AC249" s="36">
        <f t="shared" si="160"/>
        <v>0</v>
      </c>
      <c r="AD249" s="36">
        <f t="shared" si="187"/>
        <v>0</v>
      </c>
      <c r="AE249" s="36">
        <f t="shared" si="187"/>
        <v>0</v>
      </c>
      <c r="AF249" s="36">
        <f t="shared" si="187"/>
        <v>0</v>
      </c>
      <c r="AH249" s="36">
        <f t="shared" si="188"/>
        <v>0</v>
      </c>
      <c r="AI249" s="36">
        <f t="shared" si="188"/>
        <v>0</v>
      </c>
      <c r="AJ249" s="36">
        <f t="shared" si="188"/>
        <v>0</v>
      </c>
      <c r="AK249" s="36">
        <f t="shared" si="188"/>
        <v>0</v>
      </c>
      <c r="AL249" s="36">
        <f t="shared" si="188"/>
        <v>0</v>
      </c>
      <c r="AM249" s="36">
        <f t="shared" si="188"/>
        <v>0</v>
      </c>
      <c r="AN249" s="36">
        <f t="shared" si="188"/>
        <v>0</v>
      </c>
      <c r="AO249" s="36">
        <f t="shared" si="188"/>
        <v>0</v>
      </c>
      <c r="AP249" s="36">
        <f t="shared" si="188"/>
        <v>0</v>
      </c>
      <c r="AQ249" s="36">
        <f t="shared" si="188"/>
        <v>0</v>
      </c>
      <c r="AR249" s="36">
        <f t="shared" si="189"/>
        <v>0</v>
      </c>
      <c r="AS249" s="36">
        <f t="shared" si="189"/>
        <v>0</v>
      </c>
      <c r="AT249" s="36">
        <f t="shared" si="189"/>
        <v>0</v>
      </c>
      <c r="AU249" s="36">
        <f t="shared" si="189"/>
        <v>0</v>
      </c>
      <c r="AV249" s="36">
        <f t="shared" si="189"/>
        <v>0</v>
      </c>
      <c r="AW249" s="36">
        <f t="shared" si="189"/>
        <v>0</v>
      </c>
      <c r="AX249" s="36">
        <f t="shared" si="189"/>
        <v>0</v>
      </c>
      <c r="AY249" s="36">
        <f t="shared" si="189"/>
        <v>0</v>
      </c>
      <c r="BA249" s="36">
        <f t="shared" si="190"/>
        <v>0</v>
      </c>
      <c r="BB249" s="36">
        <f t="shared" si="190"/>
        <v>0</v>
      </c>
      <c r="BC249" s="36">
        <f t="shared" si="190"/>
        <v>0</v>
      </c>
      <c r="BD249" s="36">
        <f t="shared" si="190"/>
        <v>0</v>
      </c>
      <c r="BE249" s="36">
        <f t="shared" si="190"/>
        <v>0</v>
      </c>
      <c r="BF249" s="36">
        <f t="shared" si="190"/>
        <v>0</v>
      </c>
      <c r="BH249" s="63">
        <f t="shared" si="181"/>
        <v>0</v>
      </c>
      <c r="BI249" s="59"/>
    </row>
    <row r="250" ht="15" spans="1:61">
      <c r="A250" s="43" t="s">
        <v>12965</v>
      </c>
      <c r="B250" s="34">
        <f t="shared" si="149"/>
        <v>0</v>
      </c>
      <c r="C250" s="41" t="s">
        <v>12966</v>
      </c>
      <c r="D250" s="105">
        <f t="shared" si="150"/>
        <v>0</v>
      </c>
      <c r="E250" s="36">
        <f t="shared" si="151"/>
        <v>0</v>
      </c>
      <c r="F250" s="9">
        <f t="shared" si="152"/>
        <v>0</v>
      </c>
      <c r="G250" s="115">
        <f t="shared" si="153"/>
        <v>0</v>
      </c>
      <c r="H250" s="107">
        <f t="shared" si="176"/>
        <v>0</v>
      </c>
      <c r="I250" s="107">
        <f t="shared" si="177"/>
        <v>0</v>
      </c>
      <c r="J250" s="107">
        <f t="shared" si="178"/>
        <v>0</v>
      </c>
      <c r="K250" s="42">
        <v>0</v>
      </c>
      <c r="L250" s="36">
        <f t="shared" si="185"/>
        <v>0</v>
      </c>
      <c r="M250" s="36">
        <f t="shared" si="185"/>
        <v>0</v>
      </c>
      <c r="N250" s="107">
        <f t="shared" si="179"/>
        <v>0</v>
      </c>
      <c r="O250" s="36">
        <f t="shared" si="186"/>
        <v>0</v>
      </c>
      <c r="P250" s="36">
        <f t="shared" si="186"/>
        <v>0</v>
      </c>
      <c r="Q250" s="36">
        <f t="shared" si="186"/>
        <v>0</v>
      </c>
      <c r="R250" s="105">
        <f t="shared" si="154"/>
        <v>0</v>
      </c>
      <c r="S250" s="36">
        <f t="shared" si="158"/>
        <v>0</v>
      </c>
      <c r="T250" s="31">
        <f t="shared" si="155"/>
        <v>0</v>
      </c>
      <c r="U250" s="31">
        <f t="shared" si="156"/>
        <v>0</v>
      </c>
      <c r="V250" s="51">
        <v>0</v>
      </c>
      <c r="W250" s="51">
        <v>0</v>
      </c>
      <c r="X250" s="51">
        <v>0</v>
      </c>
      <c r="Y250" s="50">
        <f t="shared" si="180"/>
        <v>0</v>
      </c>
      <c r="Z250" s="36">
        <f t="shared" si="157"/>
        <v>0</v>
      </c>
      <c r="AA250" s="36">
        <f t="shared" si="159"/>
        <v>0</v>
      </c>
      <c r="AB250" s="42">
        <v>0</v>
      </c>
      <c r="AC250" s="36">
        <f t="shared" si="160"/>
        <v>0</v>
      </c>
      <c r="AD250" s="36">
        <f t="shared" si="187"/>
        <v>0</v>
      </c>
      <c r="AE250" s="36">
        <f t="shared" si="187"/>
        <v>0</v>
      </c>
      <c r="AF250" s="36">
        <f t="shared" si="187"/>
        <v>0</v>
      </c>
      <c r="AH250" s="36">
        <f t="shared" si="188"/>
        <v>0</v>
      </c>
      <c r="AI250" s="36">
        <f t="shared" si="188"/>
        <v>0</v>
      </c>
      <c r="AJ250" s="36">
        <f t="shared" si="188"/>
        <v>0</v>
      </c>
      <c r="AK250" s="36">
        <f t="shared" si="188"/>
        <v>0</v>
      </c>
      <c r="AL250" s="36">
        <f t="shared" si="188"/>
        <v>0</v>
      </c>
      <c r="AM250" s="36">
        <f t="shared" si="188"/>
        <v>0</v>
      </c>
      <c r="AN250" s="36">
        <f t="shared" si="188"/>
        <v>0</v>
      </c>
      <c r="AO250" s="36">
        <f t="shared" si="188"/>
        <v>0</v>
      </c>
      <c r="AP250" s="36">
        <f t="shared" si="188"/>
        <v>0</v>
      </c>
      <c r="AQ250" s="36">
        <f t="shared" si="188"/>
        <v>0</v>
      </c>
      <c r="AR250" s="36">
        <f t="shared" si="189"/>
        <v>0</v>
      </c>
      <c r="AS250" s="36">
        <f t="shared" si="189"/>
        <v>0</v>
      </c>
      <c r="AT250" s="36">
        <f t="shared" si="189"/>
        <v>0</v>
      </c>
      <c r="AU250" s="36">
        <f t="shared" si="189"/>
        <v>0</v>
      </c>
      <c r="AV250" s="36">
        <f t="shared" si="189"/>
        <v>0</v>
      </c>
      <c r="AW250" s="36">
        <f t="shared" si="189"/>
        <v>0</v>
      </c>
      <c r="AX250" s="36">
        <f t="shared" si="189"/>
        <v>0</v>
      </c>
      <c r="AY250" s="36">
        <f t="shared" si="189"/>
        <v>0</v>
      </c>
      <c r="BA250" s="36">
        <f t="shared" si="190"/>
        <v>0</v>
      </c>
      <c r="BB250" s="36">
        <f t="shared" si="190"/>
        <v>0</v>
      </c>
      <c r="BC250" s="36">
        <f t="shared" si="190"/>
        <v>0</v>
      </c>
      <c r="BD250" s="36">
        <f t="shared" si="190"/>
        <v>0</v>
      </c>
      <c r="BE250" s="36">
        <f t="shared" si="190"/>
        <v>0</v>
      </c>
      <c r="BF250" s="36">
        <f t="shared" si="190"/>
        <v>0</v>
      </c>
      <c r="BH250" s="63">
        <f t="shared" si="181"/>
        <v>0</v>
      </c>
      <c r="BI250" s="14"/>
    </row>
    <row r="251" ht="15" spans="1:61">
      <c r="A251" s="43" t="s">
        <v>12967</v>
      </c>
      <c r="B251" s="34">
        <f t="shared" si="149"/>
        <v>0</v>
      </c>
      <c r="C251" s="41" t="s">
        <v>12968</v>
      </c>
      <c r="D251" s="105">
        <f t="shared" si="150"/>
        <v>0</v>
      </c>
      <c r="E251" s="36">
        <f t="shared" si="151"/>
        <v>0</v>
      </c>
      <c r="F251" s="9">
        <f t="shared" si="152"/>
        <v>0</v>
      </c>
      <c r="G251" s="115">
        <f t="shared" si="153"/>
        <v>0</v>
      </c>
      <c r="H251" s="107">
        <f t="shared" si="176"/>
        <v>0</v>
      </c>
      <c r="I251" s="107">
        <f t="shared" si="177"/>
        <v>0</v>
      </c>
      <c r="J251" s="107">
        <f t="shared" si="178"/>
        <v>0</v>
      </c>
      <c r="K251" s="39">
        <v>0</v>
      </c>
      <c r="L251" s="36">
        <f t="shared" si="185"/>
        <v>0</v>
      </c>
      <c r="M251" s="36">
        <f t="shared" si="185"/>
        <v>0</v>
      </c>
      <c r="N251" s="107">
        <f t="shared" si="179"/>
        <v>0</v>
      </c>
      <c r="O251" s="36">
        <f t="shared" si="186"/>
        <v>0</v>
      </c>
      <c r="P251" s="36">
        <f t="shared" si="186"/>
        <v>0</v>
      </c>
      <c r="Q251" s="36">
        <f t="shared" si="186"/>
        <v>0</v>
      </c>
      <c r="R251" s="105">
        <f t="shared" si="154"/>
        <v>0</v>
      </c>
      <c r="S251" s="36">
        <f t="shared" si="158"/>
        <v>0</v>
      </c>
      <c r="T251" s="31">
        <f t="shared" si="155"/>
        <v>0</v>
      </c>
      <c r="U251" s="31">
        <f t="shared" si="156"/>
        <v>0</v>
      </c>
      <c r="V251" s="51">
        <v>0</v>
      </c>
      <c r="W251" s="51">
        <v>0</v>
      </c>
      <c r="X251" s="51">
        <v>0</v>
      </c>
      <c r="Y251" s="50">
        <f t="shared" si="180"/>
        <v>0</v>
      </c>
      <c r="Z251" s="36">
        <f t="shared" si="157"/>
        <v>0</v>
      </c>
      <c r="AA251" s="36">
        <f t="shared" si="159"/>
        <v>0</v>
      </c>
      <c r="AB251" s="42">
        <v>0</v>
      </c>
      <c r="AC251" s="36">
        <f t="shared" si="160"/>
        <v>0</v>
      </c>
      <c r="AD251" s="36">
        <f t="shared" si="187"/>
        <v>0</v>
      </c>
      <c r="AE251" s="36">
        <f t="shared" si="187"/>
        <v>0</v>
      </c>
      <c r="AF251" s="36">
        <f t="shared" si="187"/>
        <v>0</v>
      </c>
      <c r="AH251" s="36">
        <f t="shared" si="188"/>
        <v>0</v>
      </c>
      <c r="AI251" s="36">
        <f t="shared" si="188"/>
        <v>0</v>
      </c>
      <c r="AJ251" s="36">
        <f t="shared" si="188"/>
        <v>0</v>
      </c>
      <c r="AK251" s="36">
        <f t="shared" si="188"/>
        <v>0</v>
      </c>
      <c r="AL251" s="36">
        <f t="shared" si="188"/>
        <v>0</v>
      </c>
      <c r="AM251" s="36">
        <f t="shared" si="188"/>
        <v>0</v>
      </c>
      <c r="AN251" s="36">
        <f t="shared" si="188"/>
        <v>0</v>
      </c>
      <c r="AO251" s="36">
        <f t="shared" si="188"/>
        <v>0</v>
      </c>
      <c r="AP251" s="36">
        <f t="shared" si="188"/>
        <v>0</v>
      </c>
      <c r="AQ251" s="36">
        <f t="shared" si="188"/>
        <v>0</v>
      </c>
      <c r="AR251" s="36">
        <f t="shared" si="189"/>
        <v>0</v>
      </c>
      <c r="AS251" s="36">
        <f t="shared" si="189"/>
        <v>0</v>
      </c>
      <c r="AT251" s="36">
        <f t="shared" si="189"/>
        <v>0</v>
      </c>
      <c r="AU251" s="36">
        <f t="shared" si="189"/>
        <v>0</v>
      </c>
      <c r="AV251" s="36">
        <f t="shared" si="189"/>
        <v>0</v>
      </c>
      <c r="AW251" s="36">
        <f t="shared" si="189"/>
        <v>0</v>
      </c>
      <c r="AX251" s="36">
        <f t="shared" si="189"/>
        <v>0</v>
      </c>
      <c r="AY251" s="36">
        <f t="shared" si="189"/>
        <v>0</v>
      </c>
      <c r="BA251" s="36">
        <f t="shared" si="190"/>
        <v>0</v>
      </c>
      <c r="BB251" s="36">
        <f t="shared" si="190"/>
        <v>0</v>
      </c>
      <c r="BC251" s="36">
        <f t="shared" si="190"/>
        <v>0</v>
      </c>
      <c r="BD251" s="36">
        <f t="shared" si="190"/>
        <v>0</v>
      </c>
      <c r="BE251" s="36">
        <f t="shared" si="190"/>
        <v>0</v>
      </c>
      <c r="BF251" s="36">
        <f t="shared" si="190"/>
        <v>0</v>
      </c>
      <c r="BH251" s="63">
        <f t="shared" si="181"/>
        <v>0</v>
      </c>
      <c r="BI251" s="14"/>
    </row>
    <row r="252" ht="15" spans="1:61">
      <c r="A252" s="43" t="s">
        <v>12969</v>
      </c>
      <c r="B252" s="34">
        <f t="shared" si="149"/>
        <v>0</v>
      </c>
      <c r="C252" s="41" t="s">
        <v>12970</v>
      </c>
      <c r="D252" s="105">
        <f t="shared" si="150"/>
        <v>0</v>
      </c>
      <c r="E252" s="36">
        <f t="shared" si="151"/>
        <v>0</v>
      </c>
      <c r="F252" s="9">
        <f t="shared" si="152"/>
        <v>0</v>
      </c>
      <c r="G252" s="115">
        <f t="shared" si="153"/>
        <v>0</v>
      </c>
      <c r="H252" s="107">
        <f t="shared" si="176"/>
        <v>0</v>
      </c>
      <c r="I252" s="107">
        <f t="shared" si="177"/>
        <v>0</v>
      </c>
      <c r="J252" s="107">
        <f t="shared" si="178"/>
        <v>0</v>
      </c>
      <c r="K252" s="42">
        <v>0</v>
      </c>
      <c r="L252" s="36">
        <f t="shared" si="185"/>
        <v>0</v>
      </c>
      <c r="M252" s="36">
        <f t="shared" si="185"/>
        <v>0</v>
      </c>
      <c r="N252" s="107">
        <f t="shared" si="179"/>
        <v>0</v>
      </c>
      <c r="O252" s="36">
        <f t="shared" si="186"/>
        <v>0</v>
      </c>
      <c r="P252" s="36">
        <f t="shared" si="186"/>
        <v>0</v>
      </c>
      <c r="Q252" s="36">
        <f t="shared" si="186"/>
        <v>0</v>
      </c>
      <c r="R252" s="105">
        <f t="shared" si="154"/>
        <v>0</v>
      </c>
      <c r="S252" s="36">
        <f t="shared" si="158"/>
        <v>0</v>
      </c>
      <c r="T252" s="31">
        <f t="shared" si="155"/>
        <v>0</v>
      </c>
      <c r="U252" s="31">
        <f t="shared" si="156"/>
        <v>0</v>
      </c>
      <c r="V252" s="51">
        <v>0</v>
      </c>
      <c r="W252" s="51">
        <v>0</v>
      </c>
      <c r="X252" s="51">
        <v>0</v>
      </c>
      <c r="Y252" s="50">
        <f t="shared" si="180"/>
        <v>0</v>
      </c>
      <c r="Z252" s="36">
        <f t="shared" si="157"/>
        <v>0</v>
      </c>
      <c r="AA252" s="36">
        <f t="shared" si="159"/>
        <v>0</v>
      </c>
      <c r="AB252" s="42">
        <v>0</v>
      </c>
      <c r="AC252" s="36">
        <f t="shared" si="160"/>
        <v>0</v>
      </c>
      <c r="AD252" s="36">
        <f t="shared" si="187"/>
        <v>0</v>
      </c>
      <c r="AE252" s="36">
        <f t="shared" si="187"/>
        <v>0</v>
      </c>
      <c r="AF252" s="36">
        <f t="shared" si="187"/>
        <v>0</v>
      </c>
      <c r="AH252" s="36">
        <f t="shared" si="188"/>
        <v>0</v>
      </c>
      <c r="AI252" s="36">
        <f t="shared" si="188"/>
        <v>0</v>
      </c>
      <c r="AJ252" s="36">
        <f t="shared" si="188"/>
        <v>0</v>
      </c>
      <c r="AK252" s="36">
        <f t="shared" si="188"/>
        <v>0</v>
      </c>
      <c r="AL252" s="36">
        <f t="shared" si="188"/>
        <v>0</v>
      </c>
      <c r="AM252" s="36">
        <f t="shared" si="188"/>
        <v>0</v>
      </c>
      <c r="AN252" s="36">
        <f t="shared" si="188"/>
        <v>0</v>
      </c>
      <c r="AO252" s="36">
        <f t="shared" si="188"/>
        <v>0</v>
      </c>
      <c r="AP252" s="36">
        <f t="shared" si="188"/>
        <v>0</v>
      </c>
      <c r="AQ252" s="36">
        <f t="shared" si="188"/>
        <v>0</v>
      </c>
      <c r="AR252" s="36">
        <f t="shared" si="189"/>
        <v>0</v>
      </c>
      <c r="AS252" s="36">
        <f t="shared" si="189"/>
        <v>0</v>
      </c>
      <c r="AT252" s="36">
        <f t="shared" si="189"/>
        <v>0</v>
      </c>
      <c r="AU252" s="36">
        <f t="shared" si="189"/>
        <v>0</v>
      </c>
      <c r="AV252" s="36">
        <f t="shared" si="189"/>
        <v>0</v>
      </c>
      <c r="AW252" s="36">
        <f t="shared" si="189"/>
        <v>0</v>
      </c>
      <c r="AX252" s="36">
        <f t="shared" si="189"/>
        <v>0</v>
      </c>
      <c r="AY252" s="36">
        <f t="shared" si="189"/>
        <v>0</v>
      </c>
      <c r="BA252" s="36">
        <f t="shared" si="190"/>
        <v>0</v>
      </c>
      <c r="BB252" s="36">
        <f t="shared" si="190"/>
        <v>0</v>
      </c>
      <c r="BC252" s="36">
        <f t="shared" si="190"/>
        <v>0</v>
      </c>
      <c r="BD252" s="36">
        <f t="shared" si="190"/>
        <v>0</v>
      </c>
      <c r="BE252" s="36">
        <f t="shared" si="190"/>
        <v>0</v>
      </c>
      <c r="BF252" s="36">
        <f t="shared" si="190"/>
        <v>0</v>
      </c>
      <c r="BH252" s="63">
        <f t="shared" si="181"/>
        <v>0</v>
      </c>
      <c r="BI252" s="59"/>
    </row>
    <row r="253" ht="15" spans="1:61">
      <c r="A253" s="43" t="s">
        <v>12971</v>
      </c>
      <c r="B253" s="34">
        <f t="shared" si="149"/>
        <v>0</v>
      </c>
      <c r="C253" s="41" t="s">
        <v>12972</v>
      </c>
      <c r="D253" s="105">
        <f t="shared" si="150"/>
        <v>0</v>
      </c>
      <c r="E253" s="36">
        <f t="shared" si="151"/>
        <v>0</v>
      </c>
      <c r="F253" s="9">
        <f t="shared" si="152"/>
        <v>0</v>
      </c>
      <c r="G253" s="115">
        <f t="shared" si="153"/>
        <v>0</v>
      </c>
      <c r="H253" s="107">
        <f t="shared" si="176"/>
        <v>0</v>
      </c>
      <c r="I253" s="107">
        <f t="shared" si="177"/>
        <v>0</v>
      </c>
      <c r="J253" s="107">
        <f t="shared" si="178"/>
        <v>0</v>
      </c>
      <c r="K253" s="42">
        <v>0</v>
      </c>
      <c r="L253" s="36">
        <f t="shared" si="185"/>
        <v>0</v>
      </c>
      <c r="M253" s="36">
        <f t="shared" si="185"/>
        <v>0</v>
      </c>
      <c r="N253" s="107">
        <f t="shared" si="179"/>
        <v>0</v>
      </c>
      <c r="O253" s="36">
        <f t="shared" si="186"/>
        <v>0</v>
      </c>
      <c r="P253" s="36">
        <f t="shared" si="186"/>
        <v>0</v>
      </c>
      <c r="Q253" s="36">
        <f t="shared" si="186"/>
        <v>0</v>
      </c>
      <c r="R253" s="105">
        <f t="shared" si="154"/>
        <v>0</v>
      </c>
      <c r="S253" s="36">
        <f t="shared" si="158"/>
        <v>0</v>
      </c>
      <c r="T253" s="31">
        <f t="shared" si="155"/>
        <v>0</v>
      </c>
      <c r="U253" s="31">
        <f t="shared" si="156"/>
        <v>0</v>
      </c>
      <c r="V253" s="51">
        <v>0</v>
      </c>
      <c r="W253" s="51">
        <v>0</v>
      </c>
      <c r="X253" s="51">
        <v>0</v>
      </c>
      <c r="Y253" s="50">
        <f t="shared" si="180"/>
        <v>0</v>
      </c>
      <c r="Z253" s="36">
        <f t="shared" si="157"/>
        <v>0</v>
      </c>
      <c r="AA253" s="36">
        <f t="shared" si="159"/>
        <v>0</v>
      </c>
      <c r="AB253" s="42">
        <v>0</v>
      </c>
      <c r="AC253" s="36">
        <f t="shared" si="160"/>
        <v>0</v>
      </c>
      <c r="AD253" s="36">
        <f t="shared" si="187"/>
        <v>0</v>
      </c>
      <c r="AE253" s="36">
        <f t="shared" si="187"/>
        <v>0</v>
      </c>
      <c r="AF253" s="36">
        <f t="shared" si="187"/>
        <v>0</v>
      </c>
      <c r="AH253" s="36">
        <f t="shared" si="188"/>
        <v>0</v>
      </c>
      <c r="AI253" s="36">
        <f t="shared" si="188"/>
        <v>0</v>
      </c>
      <c r="AJ253" s="36">
        <f t="shared" si="188"/>
        <v>0</v>
      </c>
      <c r="AK253" s="36">
        <f t="shared" si="188"/>
        <v>0</v>
      </c>
      <c r="AL253" s="36">
        <f t="shared" si="188"/>
        <v>0</v>
      </c>
      <c r="AM253" s="36">
        <f t="shared" si="188"/>
        <v>0</v>
      </c>
      <c r="AN253" s="36">
        <f t="shared" si="188"/>
        <v>0</v>
      </c>
      <c r="AO253" s="36">
        <f t="shared" si="188"/>
        <v>0</v>
      </c>
      <c r="AP253" s="36">
        <f t="shared" si="188"/>
        <v>0</v>
      </c>
      <c r="AQ253" s="36">
        <f t="shared" si="188"/>
        <v>0</v>
      </c>
      <c r="AR253" s="36">
        <f t="shared" si="189"/>
        <v>0</v>
      </c>
      <c r="AS253" s="36">
        <f t="shared" si="189"/>
        <v>0</v>
      </c>
      <c r="AT253" s="36">
        <f t="shared" si="189"/>
        <v>0</v>
      </c>
      <c r="AU253" s="36">
        <f t="shared" si="189"/>
        <v>0</v>
      </c>
      <c r="AV253" s="36">
        <f t="shared" si="189"/>
        <v>0</v>
      </c>
      <c r="AW253" s="36">
        <f t="shared" si="189"/>
        <v>0</v>
      </c>
      <c r="AX253" s="36">
        <f t="shared" si="189"/>
        <v>0</v>
      </c>
      <c r="AY253" s="36">
        <f t="shared" si="189"/>
        <v>0</v>
      </c>
      <c r="BA253" s="36">
        <f t="shared" si="190"/>
        <v>0</v>
      </c>
      <c r="BB253" s="36">
        <f t="shared" si="190"/>
        <v>0</v>
      </c>
      <c r="BC253" s="36">
        <f t="shared" si="190"/>
        <v>0</v>
      </c>
      <c r="BD253" s="36">
        <f t="shared" si="190"/>
        <v>0</v>
      </c>
      <c r="BE253" s="36">
        <f t="shared" si="190"/>
        <v>0</v>
      </c>
      <c r="BF253" s="36">
        <f t="shared" si="190"/>
        <v>0</v>
      </c>
      <c r="BH253" s="63">
        <f t="shared" si="181"/>
        <v>0</v>
      </c>
      <c r="BI253" s="59"/>
    </row>
    <row r="254" ht="15" spans="1:61">
      <c r="A254" s="43" t="s">
        <v>12973</v>
      </c>
      <c r="B254" s="34">
        <f t="shared" si="149"/>
        <v>0</v>
      </c>
      <c r="C254" s="41" t="s">
        <v>12974</v>
      </c>
      <c r="D254" s="105">
        <f t="shared" si="150"/>
        <v>0</v>
      </c>
      <c r="E254" s="36">
        <f t="shared" si="151"/>
        <v>0</v>
      </c>
      <c r="F254" s="9">
        <f t="shared" si="152"/>
        <v>0</v>
      </c>
      <c r="G254" s="115">
        <f t="shared" si="153"/>
        <v>0</v>
      </c>
      <c r="H254" s="107">
        <f t="shared" si="176"/>
        <v>0</v>
      </c>
      <c r="I254" s="107">
        <f t="shared" si="177"/>
        <v>0</v>
      </c>
      <c r="J254" s="107">
        <f t="shared" si="178"/>
        <v>0</v>
      </c>
      <c r="K254" s="42">
        <v>0</v>
      </c>
      <c r="L254" s="36">
        <f t="shared" si="185"/>
        <v>0</v>
      </c>
      <c r="M254" s="36">
        <f t="shared" si="185"/>
        <v>0</v>
      </c>
      <c r="N254" s="107">
        <f t="shared" si="179"/>
        <v>0</v>
      </c>
      <c r="O254" s="36">
        <f t="shared" si="186"/>
        <v>0</v>
      </c>
      <c r="P254" s="36">
        <f t="shared" si="186"/>
        <v>0</v>
      </c>
      <c r="Q254" s="36">
        <f t="shared" si="186"/>
        <v>0</v>
      </c>
      <c r="R254" s="105">
        <f t="shared" si="154"/>
        <v>0</v>
      </c>
      <c r="S254" s="36">
        <f t="shared" si="158"/>
        <v>0</v>
      </c>
      <c r="T254" s="31">
        <f t="shared" si="155"/>
        <v>0</v>
      </c>
      <c r="U254" s="31">
        <f t="shared" si="156"/>
        <v>0</v>
      </c>
      <c r="V254" s="51">
        <v>0</v>
      </c>
      <c r="W254" s="51">
        <v>0</v>
      </c>
      <c r="X254" s="51">
        <v>0</v>
      </c>
      <c r="Y254" s="50">
        <f t="shared" si="180"/>
        <v>0</v>
      </c>
      <c r="Z254" s="36">
        <f t="shared" si="157"/>
        <v>0</v>
      </c>
      <c r="AA254" s="36">
        <f t="shared" si="159"/>
        <v>0</v>
      </c>
      <c r="AB254" s="42">
        <v>0</v>
      </c>
      <c r="AC254" s="36">
        <f t="shared" si="160"/>
        <v>0</v>
      </c>
      <c r="AD254" s="36">
        <f t="shared" si="187"/>
        <v>0</v>
      </c>
      <c r="AE254" s="36">
        <f t="shared" si="187"/>
        <v>0</v>
      </c>
      <c r="AF254" s="36">
        <f t="shared" si="187"/>
        <v>0</v>
      </c>
      <c r="AH254" s="36">
        <f t="shared" si="188"/>
        <v>0</v>
      </c>
      <c r="AI254" s="36">
        <f t="shared" si="188"/>
        <v>0</v>
      </c>
      <c r="AJ254" s="36">
        <f t="shared" si="188"/>
        <v>0</v>
      </c>
      <c r="AK254" s="36">
        <f t="shared" si="188"/>
        <v>0</v>
      </c>
      <c r="AL254" s="36">
        <f t="shared" si="188"/>
        <v>0</v>
      </c>
      <c r="AM254" s="36">
        <f t="shared" si="188"/>
        <v>0</v>
      </c>
      <c r="AN254" s="36">
        <f t="shared" si="188"/>
        <v>0</v>
      </c>
      <c r="AO254" s="36">
        <f t="shared" si="188"/>
        <v>0</v>
      </c>
      <c r="AP254" s="36">
        <f t="shared" si="188"/>
        <v>0</v>
      </c>
      <c r="AQ254" s="36">
        <f t="shared" si="188"/>
        <v>0</v>
      </c>
      <c r="AR254" s="36">
        <f t="shared" si="189"/>
        <v>0</v>
      </c>
      <c r="AS254" s="36">
        <f t="shared" si="189"/>
        <v>0</v>
      </c>
      <c r="AT254" s="36">
        <f t="shared" si="189"/>
        <v>0</v>
      </c>
      <c r="AU254" s="36">
        <f t="shared" si="189"/>
        <v>0</v>
      </c>
      <c r="AV254" s="36">
        <f t="shared" si="189"/>
        <v>0</v>
      </c>
      <c r="AW254" s="36">
        <f t="shared" si="189"/>
        <v>0</v>
      </c>
      <c r="AX254" s="36">
        <f t="shared" si="189"/>
        <v>0</v>
      </c>
      <c r="AY254" s="36">
        <f t="shared" si="189"/>
        <v>0</v>
      </c>
      <c r="BA254" s="36">
        <f t="shared" si="190"/>
        <v>0</v>
      </c>
      <c r="BB254" s="36">
        <f t="shared" si="190"/>
        <v>0</v>
      </c>
      <c r="BC254" s="36">
        <f t="shared" si="190"/>
        <v>0</v>
      </c>
      <c r="BD254" s="36">
        <f t="shared" si="190"/>
        <v>0</v>
      </c>
      <c r="BE254" s="36">
        <f t="shared" si="190"/>
        <v>0</v>
      </c>
      <c r="BF254" s="36">
        <f t="shared" si="190"/>
        <v>0</v>
      </c>
      <c r="BH254" s="63">
        <f t="shared" si="181"/>
        <v>0</v>
      </c>
      <c r="BI254" s="14"/>
    </row>
    <row r="255" ht="15" spans="1:61">
      <c r="A255" s="43" t="s">
        <v>12975</v>
      </c>
      <c r="B255" s="34">
        <f t="shared" si="149"/>
        <v>0</v>
      </c>
      <c r="C255" s="41" t="s">
        <v>12976</v>
      </c>
      <c r="D255" s="105">
        <f t="shared" si="150"/>
        <v>0</v>
      </c>
      <c r="E255" s="36">
        <f t="shared" si="151"/>
        <v>0</v>
      </c>
      <c r="F255" s="9">
        <f t="shared" si="152"/>
        <v>0</v>
      </c>
      <c r="G255" s="115">
        <f t="shared" si="153"/>
        <v>0</v>
      </c>
      <c r="H255" s="107">
        <f t="shared" si="176"/>
        <v>0</v>
      </c>
      <c r="I255" s="107">
        <f t="shared" si="177"/>
        <v>0</v>
      </c>
      <c r="J255" s="107">
        <f t="shared" si="178"/>
        <v>0</v>
      </c>
      <c r="K255" s="42">
        <v>0</v>
      </c>
      <c r="L255" s="36">
        <f t="shared" si="185"/>
        <v>0</v>
      </c>
      <c r="M255" s="36">
        <f t="shared" si="185"/>
        <v>0</v>
      </c>
      <c r="N255" s="107">
        <f t="shared" si="179"/>
        <v>0</v>
      </c>
      <c r="O255" s="36">
        <f t="shared" si="186"/>
        <v>0</v>
      </c>
      <c r="P255" s="36">
        <f t="shared" si="186"/>
        <v>0</v>
      </c>
      <c r="Q255" s="36">
        <f t="shared" si="186"/>
        <v>0</v>
      </c>
      <c r="R255" s="105">
        <f t="shared" si="154"/>
        <v>0</v>
      </c>
      <c r="S255" s="36">
        <f t="shared" si="158"/>
        <v>0</v>
      </c>
      <c r="T255" s="31">
        <f t="shared" si="155"/>
        <v>0</v>
      </c>
      <c r="U255" s="31">
        <f t="shared" si="156"/>
        <v>0</v>
      </c>
      <c r="V255" s="51">
        <v>0</v>
      </c>
      <c r="W255" s="51">
        <v>0</v>
      </c>
      <c r="X255" s="51">
        <v>0</v>
      </c>
      <c r="Y255" s="50">
        <f t="shared" si="180"/>
        <v>0</v>
      </c>
      <c r="Z255" s="36">
        <f t="shared" si="157"/>
        <v>0</v>
      </c>
      <c r="AA255" s="36">
        <f t="shared" si="159"/>
        <v>0</v>
      </c>
      <c r="AB255" s="42">
        <v>0</v>
      </c>
      <c r="AC255" s="36">
        <f t="shared" si="160"/>
        <v>0</v>
      </c>
      <c r="AD255" s="36">
        <f t="shared" si="187"/>
        <v>0</v>
      </c>
      <c r="AE255" s="36">
        <f t="shared" si="187"/>
        <v>0</v>
      </c>
      <c r="AF255" s="36">
        <f t="shared" si="187"/>
        <v>0</v>
      </c>
      <c r="AH255" s="36">
        <f t="shared" si="188"/>
        <v>0</v>
      </c>
      <c r="AI255" s="36">
        <f t="shared" si="188"/>
        <v>0</v>
      </c>
      <c r="AJ255" s="36">
        <f t="shared" si="188"/>
        <v>0</v>
      </c>
      <c r="AK255" s="36">
        <f t="shared" si="188"/>
        <v>0</v>
      </c>
      <c r="AL255" s="36">
        <f t="shared" si="188"/>
        <v>0</v>
      </c>
      <c r="AM255" s="36">
        <f t="shared" si="188"/>
        <v>0</v>
      </c>
      <c r="AN255" s="36">
        <f t="shared" si="188"/>
        <v>0</v>
      </c>
      <c r="AO255" s="36">
        <f t="shared" si="188"/>
        <v>0</v>
      </c>
      <c r="AP255" s="36">
        <f t="shared" si="188"/>
        <v>0</v>
      </c>
      <c r="AQ255" s="36">
        <f t="shared" si="188"/>
        <v>0</v>
      </c>
      <c r="AR255" s="36">
        <f t="shared" si="189"/>
        <v>0</v>
      </c>
      <c r="AS255" s="36">
        <f t="shared" si="189"/>
        <v>0</v>
      </c>
      <c r="AT255" s="36">
        <f t="shared" si="189"/>
        <v>0</v>
      </c>
      <c r="AU255" s="36">
        <f t="shared" si="189"/>
        <v>0</v>
      </c>
      <c r="AV255" s="36">
        <f t="shared" si="189"/>
        <v>0</v>
      </c>
      <c r="AW255" s="36">
        <f t="shared" si="189"/>
        <v>0</v>
      </c>
      <c r="AX255" s="36">
        <f t="shared" si="189"/>
        <v>0</v>
      </c>
      <c r="AY255" s="36">
        <f t="shared" si="189"/>
        <v>0</v>
      </c>
      <c r="BA255" s="36">
        <f t="shared" si="190"/>
        <v>0</v>
      </c>
      <c r="BB255" s="36">
        <f t="shared" si="190"/>
        <v>0</v>
      </c>
      <c r="BC255" s="36">
        <f t="shared" si="190"/>
        <v>0</v>
      </c>
      <c r="BD255" s="36">
        <f t="shared" si="190"/>
        <v>0</v>
      </c>
      <c r="BE255" s="36">
        <f t="shared" si="190"/>
        <v>0</v>
      </c>
      <c r="BF255" s="36">
        <f t="shared" si="190"/>
        <v>0</v>
      </c>
      <c r="BH255" s="63">
        <f t="shared" si="181"/>
        <v>0</v>
      </c>
      <c r="BI255" s="14"/>
    </row>
    <row r="256" ht="15" spans="1:61">
      <c r="A256" s="43" t="s">
        <v>12977</v>
      </c>
      <c r="B256" s="34">
        <f t="shared" si="149"/>
        <v>0</v>
      </c>
      <c r="C256" s="41" t="s">
        <v>12978</v>
      </c>
      <c r="D256" s="105">
        <f t="shared" si="150"/>
        <v>0</v>
      </c>
      <c r="E256" s="36">
        <f t="shared" si="151"/>
        <v>0</v>
      </c>
      <c r="F256" s="9">
        <f t="shared" si="152"/>
        <v>0</v>
      </c>
      <c r="G256" s="115">
        <f t="shared" si="153"/>
        <v>0</v>
      </c>
      <c r="H256" s="107">
        <f t="shared" si="176"/>
        <v>0</v>
      </c>
      <c r="I256" s="107">
        <f t="shared" si="177"/>
        <v>0</v>
      </c>
      <c r="J256" s="107">
        <f t="shared" si="178"/>
        <v>0</v>
      </c>
      <c r="K256" s="42">
        <v>0</v>
      </c>
      <c r="L256" s="36">
        <f t="shared" si="185"/>
        <v>0</v>
      </c>
      <c r="M256" s="36">
        <f t="shared" si="185"/>
        <v>0</v>
      </c>
      <c r="N256" s="107">
        <f t="shared" si="179"/>
        <v>0</v>
      </c>
      <c r="O256" s="36">
        <f t="shared" si="186"/>
        <v>0</v>
      </c>
      <c r="P256" s="36">
        <f t="shared" si="186"/>
        <v>0</v>
      </c>
      <c r="Q256" s="36">
        <f t="shared" si="186"/>
        <v>0</v>
      </c>
      <c r="R256" s="105">
        <f t="shared" si="154"/>
        <v>0</v>
      </c>
      <c r="S256" s="36">
        <f t="shared" si="158"/>
        <v>0</v>
      </c>
      <c r="T256" s="31">
        <f t="shared" si="155"/>
        <v>0</v>
      </c>
      <c r="U256" s="31">
        <f t="shared" si="156"/>
        <v>0</v>
      </c>
      <c r="V256" s="51">
        <v>0</v>
      </c>
      <c r="W256" s="51">
        <v>0</v>
      </c>
      <c r="X256" s="51">
        <v>0</v>
      </c>
      <c r="Y256" s="50">
        <f t="shared" si="180"/>
        <v>0</v>
      </c>
      <c r="Z256" s="36">
        <f t="shared" si="157"/>
        <v>0</v>
      </c>
      <c r="AA256" s="36">
        <f t="shared" si="159"/>
        <v>0</v>
      </c>
      <c r="AB256" s="42">
        <v>0</v>
      </c>
      <c r="AC256" s="36">
        <f t="shared" si="160"/>
        <v>0</v>
      </c>
      <c r="AD256" s="36">
        <f t="shared" si="187"/>
        <v>0</v>
      </c>
      <c r="AE256" s="36">
        <f t="shared" si="187"/>
        <v>0</v>
      </c>
      <c r="AF256" s="36">
        <f t="shared" si="187"/>
        <v>0</v>
      </c>
      <c r="AH256" s="36">
        <f t="shared" si="188"/>
        <v>0</v>
      </c>
      <c r="AI256" s="36">
        <f t="shared" si="188"/>
        <v>0</v>
      </c>
      <c r="AJ256" s="36">
        <f t="shared" si="188"/>
        <v>0</v>
      </c>
      <c r="AK256" s="36">
        <f t="shared" si="188"/>
        <v>0</v>
      </c>
      <c r="AL256" s="36">
        <f t="shared" si="188"/>
        <v>0</v>
      </c>
      <c r="AM256" s="36">
        <f t="shared" si="188"/>
        <v>0</v>
      </c>
      <c r="AN256" s="36">
        <f t="shared" si="188"/>
        <v>0</v>
      </c>
      <c r="AO256" s="36">
        <f t="shared" si="188"/>
        <v>0</v>
      </c>
      <c r="AP256" s="36">
        <f t="shared" si="188"/>
        <v>0</v>
      </c>
      <c r="AQ256" s="36">
        <f t="shared" si="188"/>
        <v>0</v>
      </c>
      <c r="AR256" s="36">
        <f t="shared" si="189"/>
        <v>0</v>
      </c>
      <c r="AS256" s="36">
        <f t="shared" si="189"/>
        <v>0</v>
      </c>
      <c r="AT256" s="36">
        <f t="shared" si="189"/>
        <v>0</v>
      </c>
      <c r="AU256" s="36">
        <f t="shared" si="189"/>
        <v>0</v>
      </c>
      <c r="AV256" s="36">
        <f t="shared" si="189"/>
        <v>0</v>
      </c>
      <c r="AW256" s="36">
        <f t="shared" si="189"/>
        <v>0</v>
      </c>
      <c r="AX256" s="36">
        <f t="shared" si="189"/>
        <v>0</v>
      </c>
      <c r="AY256" s="36">
        <f t="shared" si="189"/>
        <v>0</v>
      </c>
      <c r="BA256" s="36">
        <f t="shared" si="190"/>
        <v>0</v>
      </c>
      <c r="BB256" s="36">
        <f t="shared" si="190"/>
        <v>0</v>
      </c>
      <c r="BC256" s="36">
        <f t="shared" si="190"/>
        <v>0</v>
      </c>
      <c r="BD256" s="36">
        <f t="shared" si="190"/>
        <v>0</v>
      </c>
      <c r="BE256" s="36">
        <f t="shared" si="190"/>
        <v>0</v>
      </c>
      <c r="BF256" s="36">
        <f t="shared" si="190"/>
        <v>0</v>
      </c>
      <c r="BH256" s="63">
        <f t="shared" si="181"/>
        <v>0</v>
      </c>
      <c r="BI256" s="59"/>
    </row>
    <row r="257" ht="15" spans="1:61">
      <c r="A257" s="43" t="s">
        <v>12979</v>
      </c>
      <c r="B257" s="34">
        <f t="shared" si="149"/>
        <v>0</v>
      </c>
      <c r="C257" s="41" t="s">
        <v>12980</v>
      </c>
      <c r="D257" s="105">
        <f t="shared" si="150"/>
        <v>0</v>
      </c>
      <c r="E257" s="36">
        <f t="shared" si="151"/>
        <v>0</v>
      </c>
      <c r="F257" s="9">
        <f t="shared" si="152"/>
        <v>0</v>
      </c>
      <c r="G257" s="115">
        <f t="shared" si="153"/>
        <v>0</v>
      </c>
      <c r="H257" s="107">
        <f t="shared" si="176"/>
        <v>0</v>
      </c>
      <c r="I257" s="107">
        <f t="shared" si="177"/>
        <v>0</v>
      </c>
      <c r="J257" s="107">
        <f t="shared" si="178"/>
        <v>0</v>
      </c>
      <c r="K257" s="42">
        <v>0</v>
      </c>
      <c r="L257" s="36">
        <f t="shared" si="185"/>
        <v>0</v>
      </c>
      <c r="M257" s="36">
        <f t="shared" si="185"/>
        <v>0</v>
      </c>
      <c r="N257" s="107">
        <f t="shared" si="179"/>
        <v>0</v>
      </c>
      <c r="O257" s="36">
        <f t="shared" si="186"/>
        <v>0</v>
      </c>
      <c r="P257" s="36">
        <f t="shared" si="186"/>
        <v>0</v>
      </c>
      <c r="Q257" s="36">
        <f t="shared" si="186"/>
        <v>0</v>
      </c>
      <c r="R257" s="105">
        <f t="shared" si="154"/>
        <v>0</v>
      </c>
      <c r="S257" s="36">
        <f t="shared" si="158"/>
        <v>0</v>
      </c>
      <c r="T257" s="31">
        <f t="shared" si="155"/>
        <v>0</v>
      </c>
      <c r="U257" s="31">
        <f t="shared" si="156"/>
        <v>0</v>
      </c>
      <c r="V257" s="51">
        <v>0</v>
      </c>
      <c r="W257" s="51">
        <v>0</v>
      </c>
      <c r="X257" s="51">
        <v>0</v>
      </c>
      <c r="Y257" s="50">
        <f t="shared" si="180"/>
        <v>0</v>
      </c>
      <c r="Z257" s="36">
        <f t="shared" si="157"/>
        <v>0</v>
      </c>
      <c r="AA257" s="36">
        <f t="shared" si="159"/>
        <v>0</v>
      </c>
      <c r="AB257" s="42">
        <v>0</v>
      </c>
      <c r="AC257" s="36">
        <f t="shared" si="160"/>
        <v>0</v>
      </c>
      <c r="AD257" s="36">
        <f t="shared" si="187"/>
        <v>0</v>
      </c>
      <c r="AE257" s="36">
        <f t="shared" si="187"/>
        <v>0</v>
      </c>
      <c r="AF257" s="36">
        <f t="shared" si="187"/>
        <v>0</v>
      </c>
      <c r="AH257" s="36">
        <f t="shared" si="188"/>
        <v>0</v>
      </c>
      <c r="AI257" s="36">
        <f t="shared" si="188"/>
        <v>0</v>
      </c>
      <c r="AJ257" s="36">
        <f t="shared" si="188"/>
        <v>0</v>
      </c>
      <c r="AK257" s="36">
        <f t="shared" si="188"/>
        <v>0</v>
      </c>
      <c r="AL257" s="36">
        <f t="shared" si="188"/>
        <v>0</v>
      </c>
      <c r="AM257" s="36">
        <f t="shared" si="188"/>
        <v>0</v>
      </c>
      <c r="AN257" s="36">
        <f t="shared" si="188"/>
        <v>0</v>
      </c>
      <c r="AO257" s="36">
        <f t="shared" si="188"/>
        <v>0</v>
      </c>
      <c r="AP257" s="36">
        <f t="shared" si="188"/>
        <v>0</v>
      </c>
      <c r="AQ257" s="36">
        <f t="shared" si="188"/>
        <v>0</v>
      </c>
      <c r="AR257" s="36">
        <f t="shared" si="189"/>
        <v>0</v>
      </c>
      <c r="AS257" s="36">
        <f t="shared" si="189"/>
        <v>0</v>
      </c>
      <c r="AT257" s="36">
        <f t="shared" si="189"/>
        <v>0</v>
      </c>
      <c r="AU257" s="36">
        <f t="shared" si="189"/>
        <v>0</v>
      </c>
      <c r="AV257" s="36">
        <f t="shared" si="189"/>
        <v>0</v>
      </c>
      <c r="AW257" s="36">
        <f t="shared" si="189"/>
        <v>0</v>
      </c>
      <c r="AX257" s="36">
        <f t="shared" si="189"/>
        <v>0</v>
      </c>
      <c r="AY257" s="36">
        <f t="shared" si="189"/>
        <v>0</v>
      </c>
      <c r="BA257" s="36">
        <f t="shared" si="190"/>
        <v>0</v>
      </c>
      <c r="BB257" s="36">
        <f t="shared" si="190"/>
        <v>0</v>
      </c>
      <c r="BC257" s="36">
        <f t="shared" si="190"/>
        <v>0</v>
      </c>
      <c r="BD257" s="36">
        <f t="shared" si="190"/>
        <v>0</v>
      </c>
      <c r="BE257" s="36">
        <f t="shared" si="190"/>
        <v>0</v>
      </c>
      <c r="BF257" s="36">
        <f t="shared" si="190"/>
        <v>0</v>
      </c>
      <c r="BH257" s="63">
        <f t="shared" si="181"/>
        <v>0</v>
      </c>
      <c r="BI257" s="59"/>
    </row>
    <row r="258" ht="15" spans="1:61">
      <c r="A258" s="43" t="s">
        <v>12981</v>
      </c>
      <c r="B258" s="34">
        <f t="shared" si="149"/>
        <v>0</v>
      </c>
      <c r="C258" s="41" t="s">
        <v>12982</v>
      </c>
      <c r="D258" s="105">
        <f t="shared" si="150"/>
        <v>0</v>
      </c>
      <c r="E258" s="36">
        <f t="shared" si="151"/>
        <v>0</v>
      </c>
      <c r="F258" s="9">
        <f t="shared" si="152"/>
        <v>0</v>
      </c>
      <c r="G258" s="115">
        <f t="shared" si="153"/>
        <v>0</v>
      </c>
      <c r="H258" s="107">
        <f t="shared" si="176"/>
        <v>0</v>
      </c>
      <c r="I258" s="107">
        <f t="shared" si="177"/>
        <v>0</v>
      </c>
      <c r="J258" s="107">
        <f t="shared" si="178"/>
        <v>0</v>
      </c>
      <c r="K258" s="42">
        <v>0</v>
      </c>
      <c r="L258" s="36">
        <f t="shared" si="185"/>
        <v>0</v>
      </c>
      <c r="M258" s="36">
        <f t="shared" si="185"/>
        <v>0</v>
      </c>
      <c r="N258" s="107">
        <f t="shared" si="179"/>
        <v>0</v>
      </c>
      <c r="O258" s="36">
        <f t="shared" si="186"/>
        <v>0</v>
      </c>
      <c r="P258" s="36">
        <f t="shared" si="186"/>
        <v>0</v>
      </c>
      <c r="Q258" s="36">
        <f t="shared" si="186"/>
        <v>0</v>
      </c>
      <c r="R258" s="105">
        <f t="shared" si="154"/>
        <v>0</v>
      </c>
      <c r="S258" s="36">
        <f t="shared" si="158"/>
        <v>0</v>
      </c>
      <c r="T258" s="31">
        <f t="shared" si="155"/>
        <v>0</v>
      </c>
      <c r="U258" s="31">
        <f t="shared" si="156"/>
        <v>0</v>
      </c>
      <c r="V258" s="51">
        <v>0</v>
      </c>
      <c r="W258" s="51">
        <v>0</v>
      </c>
      <c r="X258" s="51">
        <v>0</v>
      </c>
      <c r="Y258" s="50">
        <f t="shared" si="180"/>
        <v>0</v>
      </c>
      <c r="Z258" s="36">
        <f t="shared" si="157"/>
        <v>0</v>
      </c>
      <c r="AA258" s="36">
        <f t="shared" si="159"/>
        <v>0</v>
      </c>
      <c r="AB258" s="42">
        <v>0</v>
      </c>
      <c r="AC258" s="36">
        <f t="shared" si="160"/>
        <v>0</v>
      </c>
      <c r="AD258" s="36">
        <f t="shared" si="187"/>
        <v>0</v>
      </c>
      <c r="AE258" s="36">
        <f t="shared" si="187"/>
        <v>0</v>
      </c>
      <c r="AF258" s="36">
        <f t="shared" si="187"/>
        <v>0</v>
      </c>
      <c r="AH258" s="36">
        <f t="shared" ref="AH258:AQ267" si="191">SUMPRODUCT(AH$374:AH$599*(LEFT($A$374:$A$599,LEN($A258))=$A258))</f>
        <v>0</v>
      </c>
      <c r="AI258" s="36">
        <f t="shared" si="191"/>
        <v>0</v>
      </c>
      <c r="AJ258" s="36">
        <f t="shared" si="191"/>
        <v>0</v>
      </c>
      <c r="AK258" s="36">
        <f t="shared" si="191"/>
        <v>0</v>
      </c>
      <c r="AL258" s="36">
        <f t="shared" si="191"/>
        <v>0</v>
      </c>
      <c r="AM258" s="36">
        <f t="shared" si="191"/>
        <v>0</v>
      </c>
      <c r="AN258" s="36">
        <f t="shared" si="191"/>
        <v>0</v>
      </c>
      <c r="AO258" s="36">
        <f t="shared" si="191"/>
        <v>0</v>
      </c>
      <c r="AP258" s="36">
        <f t="shared" si="191"/>
        <v>0</v>
      </c>
      <c r="AQ258" s="36">
        <f t="shared" si="191"/>
        <v>0</v>
      </c>
      <c r="AR258" s="36">
        <f t="shared" ref="AR258:AY267" si="192">SUMPRODUCT(AR$374:AR$599*(LEFT($A$374:$A$599,LEN($A258))=$A258))</f>
        <v>0</v>
      </c>
      <c r="AS258" s="36">
        <f t="shared" si="192"/>
        <v>0</v>
      </c>
      <c r="AT258" s="36">
        <f t="shared" si="192"/>
        <v>0</v>
      </c>
      <c r="AU258" s="36">
        <f t="shared" si="192"/>
        <v>0</v>
      </c>
      <c r="AV258" s="36">
        <f t="shared" si="192"/>
        <v>0</v>
      </c>
      <c r="AW258" s="36">
        <f t="shared" si="192"/>
        <v>0</v>
      </c>
      <c r="AX258" s="36">
        <f t="shared" si="192"/>
        <v>0</v>
      </c>
      <c r="AY258" s="36">
        <f t="shared" si="192"/>
        <v>0</v>
      </c>
      <c r="BA258" s="36">
        <f t="shared" ref="BA258:BF267" si="193">SUMPRODUCT(BA$374:BA$599*(LEFT($A$374:$A$599,LEN($A258))=$A258))</f>
        <v>0</v>
      </c>
      <c r="BB258" s="36">
        <f t="shared" si="193"/>
        <v>0</v>
      </c>
      <c r="BC258" s="36">
        <f t="shared" si="193"/>
        <v>0</v>
      </c>
      <c r="BD258" s="36">
        <f t="shared" si="193"/>
        <v>0</v>
      </c>
      <c r="BE258" s="36">
        <f t="shared" si="193"/>
        <v>0</v>
      </c>
      <c r="BF258" s="36">
        <f t="shared" si="193"/>
        <v>0</v>
      </c>
      <c r="BH258" s="63">
        <f t="shared" si="181"/>
        <v>0</v>
      </c>
      <c r="BI258" s="14"/>
    </row>
    <row r="259" ht="15" spans="1:61">
      <c r="A259" s="43" t="s">
        <v>12983</v>
      </c>
      <c r="B259" s="34">
        <f t="shared" si="149"/>
        <v>0</v>
      </c>
      <c r="C259" s="41" t="s">
        <v>12984</v>
      </c>
      <c r="D259" s="105">
        <f t="shared" si="150"/>
        <v>0</v>
      </c>
      <c r="E259" s="36">
        <f t="shared" si="151"/>
        <v>0</v>
      </c>
      <c r="F259" s="9">
        <f t="shared" si="152"/>
        <v>0</v>
      </c>
      <c r="G259" s="115">
        <f t="shared" si="153"/>
        <v>0</v>
      </c>
      <c r="H259" s="107">
        <f t="shared" si="176"/>
        <v>0</v>
      </c>
      <c r="I259" s="107">
        <f t="shared" si="177"/>
        <v>0</v>
      </c>
      <c r="J259" s="107">
        <f t="shared" si="178"/>
        <v>0</v>
      </c>
      <c r="K259" s="42">
        <v>0</v>
      </c>
      <c r="L259" s="36">
        <f t="shared" si="185"/>
        <v>0</v>
      </c>
      <c r="M259" s="36">
        <f t="shared" si="185"/>
        <v>0</v>
      </c>
      <c r="N259" s="107">
        <f t="shared" si="179"/>
        <v>0</v>
      </c>
      <c r="O259" s="36">
        <f t="shared" si="186"/>
        <v>0</v>
      </c>
      <c r="P259" s="36">
        <f t="shared" si="186"/>
        <v>0</v>
      </c>
      <c r="Q259" s="36">
        <f t="shared" si="186"/>
        <v>0</v>
      </c>
      <c r="R259" s="105">
        <f t="shared" si="154"/>
        <v>0</v>
      </c>
      <c r="S259" s="36">
        <f t="shared" si="158"/>
        <v>0</v>
      </c>
      <c r="T259" s="31">
        <f t="shared" si="155"/>
        <v>0</v>
      </c>
      <c r="U259" s="31">
        <f t="shared" si="156"/>
        <v>0</v>
      </c>
      <c r="V259" s="51">
        <v>0</v>
      </c>
      <c r="W259" s="51">
        <v>0</v>
      </c>
      <c r="X259" s="51">
        <v>0</v>
      </c>
      <c r="Y259" s="50">
        <f t="shared" si="180"/>
        <v>0</v>
      </c>
      <c r="Z259" s="36">
        <f t="shared" si="157"/>
        <v>0</v>
      </c>
      <c r="AA259" s="36">
        <f t="shared" si="159"/>
        <v>0</v>
      </c>
      <c r="AB259" s="42">
        <v>0</v>
      </c>
      <c r="AC259" s="36">
        <f t="shared" si="160"/>
        <v>0</v>
      </c>
      <c r="AD259" s="36">
        <f t="shared" si="187"/>
        <v>0</v>
      </c>
      <c r="AE259" s="36">
        <f t="shared" si="187"/>
        <v>0</v>
      </c>
      <c r="AF259" s="36">
        <f t="shared" si="187"/>
        <v>0</v>
      </c>
      <c r="AH259" s="36">
        <f t="shared" si="191"/>
        <v>0</v>
      </c>
      <c r="AI259" s="36">
        <f t="shared" si="191"/>
        <v>0</v>
      </c>
      <c r="AJ259" s="36">
        <f t="shared" si="191"/>
        <v>0</v>
      </c>
      <c r="AK259" s="36">
        <f t="shared" si="191"/>
        <v>0</v>
      </c>
      <c r="AL259" s="36">
        <f t="shared" si="191"/>
        <v>0</v>
      </c>
      <c r="AM259" s="36">
        <f t="shared" si="191"/>
        <v>0</v>
      </c>
      <c r="AN259" s="36">
        <f t="shared" si="191"/>
        <v>0</v>
      </c>
      <c r="AO259" s="36">
        <f t="shared" si="191"/>
        <v>0</v>
      </c>
      <c r="AP259" s="36">
        <f t="shared" si="191"/>
        <v>0</v>
      </c>
      <c r="AQ259" s="36">
        <f t="shared" si="191"/>
        <v>0</v>
      </c>
      <c r="AR259" s="36">
        <f t="shared" si="192"/>
        <v>0</v>
      </c>
      <c r="AS259" s="36">
        <f t="shared" si="192"/>
        <v>0</v>
      </c>
      <c r="AT259" s="36">
        <f t="shared" si="192"/>
        <v>0</v>
      </c>
      <c r="AU259" s="36">
        <f t="shared" si="192"/>
        <v>0</v>
      </c>
      <c r="AV259" s="36">
        <f t="shared" si="192"/>
        <v>0</v>
      </c>
      <c r="AW259" s="36">
        <f t="shared" si="192"/>
        <v>0</v>
      </c>
      <c r="AX259" s="36">
        <f t="shared" si="192"/>
        <v>0</v>
      </c>
      <c r="AY259" s="36">
        <f t="shared" si="192"/>
        <v>0</v>
      </c>
      <c r="BA259" s="36">
        <f t="shared" si="193"/>
        <v>0</v>
      </c>
      <c r="BB259" s="36">
        <f t="shared" si="193"/>
        <v>0</v>
      </c>
      <c r="BC259" s="36">
        <f t="shared" si="193"/>
        <v>0</v>
      </c>
      <c r="BD259" s="36">
        <f t="shared" si="193"/>
        <v>0</v>
      </c>
      <c r="BE259" s="36">
        <f t="shared" si="193"/>
        <v>0</v>
      </c>
      <c r="BF259" s="36">
        <f t="shared" si="193"/>
        <v>0</v>
      </c>
      <c r="BH259" s="63">
        <f t="shared" si="181"/>
        <v>0</v>
      </c>
      <c r="BI259" s="14"/>
    </row>
    <row r="260" ht="15" spans="1:61">
      <c r="A260" s="43" t="s">
        <v>12985</v>
      </c>
      <c r="B260" s="34">
        <f t="shared" si="149"/>
        <v>0</v>
      </c>
      <c r="C260" s="41" t="s">
        <v>12986</v>
      </c>
      <c r="D260" s="105">
        <f t="shared" si="150"/>
        <v>0</v>
      </c>
      <c r="E260" s="36">
        <f t="shared" si="151"/>
        <v>0</v>
      </c>
      <c r="F260" s="9">
        <f t="shared" si="152"/>
        <v>0</v>
      </c>
      <c r="G260" s="115">
        <f t="shared" si="153"/>
        <v>0</v>
      </c>
      <c r="H260" s="107">
        <f t="shared" si="176"/>
        <v>0</v>
      </c>
      <c r="I260" s="107">
        <f t="shared" si="177"/>
        <v>0</v>
      </c>
      <c r="J260" s="107">
        <f t="shared" si="178"/>
        <v>0</v>
      </c>
      <c r="K260" s="42">
        <v>0</v>
      </c>
      <c r="L260" s="36">
        <f t="shared" si="185"/>
        <v>0</v>
      </c>
      <c r="M260" s="36">
        <f t="shared" si="185"/>
        <v>0</v>
      </c>
      <c r="N260" s="107">
        <f t="shared" si="179"/>
        <v>0</v>
      </c>
      <c r="O260" s="36">
        <f t="shared" si="186"/>
        <v>0</v>
      </c>
      <c r="P260" s="36">
        <f t="shared" si="186"/>
        <v>0</v>
      </c>
      <c r="Q260" s="36">
        <f t="shared" si="186"/>
        <v>0</v>
      </c>
      <c r="R260" s="105">
        <f t="shared" si="154"/>
        <v>0</v>
      </c>
      <c r="S260" s="36">
        <f t="shared" si="158"/>
        <v>0</v>
      </c>
      <c r="T260" s="31">
        <f t="shared" si="155"/>
        <v>0</v>
      </c>
      <c r="U260" s="31">
        <f t="shared" si="156"/>
        <v>0</v>
      </c>
      <c r="V260" s="51">
        <v>0</v>
      </c>
      <c r="W260" s="51">
        <v>0</v>
      </c>
      <c r="X260" s="51">
        <v>0</v>
      </c>
      <c r="Y260" s="50">
        <f t="shared" si="180"/>
        <v>0</v>
      </c>
      <c r="Z260" s="36">
        <f t="shared" si="157"/>
        <v>0</v>
      </c>
      <c r="AA260" s="36">
        <f t="shared" si="159"/>
        <v>0</v>
      </c>
      <c r="AB260" s="42">
        <v>0</v>
      </c>
      <c r="AC260" s="36">
        <f t="shared" si="160"/>
        <v>0</v>
      </c>
      <c r="AD260" s="36">
        <f t="shared" si="187"/>
        <v>0</v>
      </c>
      <c r="AE260" s="36">
        <f t="shared" si="187"/>
        <v>0</v>
      </c>
      <c r="AF260" s="36">
        <f t="shared" si="187"/>
        <v>0</v>
      </c>
      <c r="AH260" s="36">
        <f t="shared" si="191"/>
        <v>0</v>
      </c>
      <c r="AI260" s="36">
        <f t="shared" si="191"/>
        <v>0</v>
      </c>
      <c r="AJ260" s="36">
        <f t="shared" si="191"/>
        <v>0</v>
      </c>
      <c r="AK260" s="36">
        <f t="shared" si="191"/>
        <v>0</v>
      </c>
      <c r="AL260" s="36">
        <f t="shared" si="191"/>
        <v>0</v>
      </c>
      <c r="AM260" s="36">
        <f t="shared" si="191"/>
        <v>0</v>
      </c>
      <c r="AN260" s="36">
        <f t="shared" si="191"/>
        <v>0</v>
      </c>
      <c r="AO260" s="36">
        <f t="shared" si="191"/>
        <v>0</v>
      </c>
      <c r="AP260" s="36">
        <f t="shared" si="191"/>
        <v>0</v>
      </c>
      <c r="AQ260" s="36">
        <f t="shared" si="191"/>
        <v>0</v>
      </c>
      <c r="AR260" s="36">
        <f t="shared" si="192"/>
        <v>0</v>
      </c>
      <c r="AS260" s="36">
        <f t="shared" si="192"/>
        <v>0</v>
      </c>
      <c r="AT260" s="36">
        <f t="shared" si="192"/>
        <v>0</v>
      </c>
      <c r="AU260" s="36">
        <f t="shared" si="192"/>
        <v>0</v>
      </c>
      <c r="AV260" s="36">
        <f t="shared" si="192"/>
        <v>0</v>
      </c>
      <c r="AW260" s="36">
        <f t="shared" si="192"/>
        <v>0</v>
      </c>
      <c r="AX260" s="36">
        <f t="shared" si="192"/>
        <v>0</v>
      </c>
      <c r="AY260" s="36">
        <f t="shared" si="192"/>
        <v>0</v>
      </c>
      <c r="BA260" s="36">
        <f t="shared" si="193"/>
        <v>0</v>
      </c>
      <c r="BB260" s="36">
        <f t="shared" si="193"/>
        <v>0</v>
      </c>
      <c r="BC260" s="36">
        <f t="shared" si="193"/>
        <v>0</v>
      </c>
      <c r="BD260" s="36">
        <f t="shared" si="193"/>
        <v>0</v>
      </c>
      <c r="BE260" s="36">
        <f t="shared" si="193"/>
        <v>0</v>
      </c>
      <c r="BF260" s="36">
        <f t="shared" si="193"/>
        <v>0</v>
      </c>
      <c r="BH260" s="63">
        <f t="shared" si="181"/>
        <v>0</v>
      </c>
      <c r="BI260" s="59"/>
    </row>
    <row r="261" ht="15" spans="1:61">
      <c r="A261" s="43" t="s">
        <v>12987</v>
      </c>
      <c r="B261" s="34">
        <f t="shared" si="149"/>
        <v>0</v>
      </c>
      <c r="C261" s="41" t="s">
        <v>12988</v>
      </c>
      <c r="D261" s="105">
        <f t="shared" si="150"/>
        <v>0</v>
      </c>
      <c r="E261" s="36">
        <f t="shared" si="151"/>
        <v>0</v>
      </c>
      <c r="F261" s="9">
        <f t="shared" si="152"/>
        <v>0</v>
      </c>
      <c r="G261" s="115">
        <f t="shared" si="153"/>
        <v>0</v>
      </c>
      <c r="H261" s="107">
        <f t="shared" si="176"/>
        <v>0</v>
      </c>
      <c r="I261" s="107">
        <f t="shared" si="177"/>
        <v>0</v>
      </c>
      <c r="J261" s="107">
        <f t="shared" si="178"/>
        <v>0</v>
      </c>
      <c r="K261" s="42">
        <v>0</v>
      </c>
      <c r="L261" s="36">
        <f t="shared" si="185"/>
        <v>0</v>
      </c>
      <c r="M261" s="36">
        <f t="shared" si="185"/>
        <v>0</v>
      </c>
      <c r="N261" s="107">
        <f t="shared" si="179"/>
        <v>0</v>
      </c>
      <c r="O261" s="36">
        <f t="shared" si="186"/>
        <v>0</v>
      </c>
      <c r="P261" s="36">
        <f t="shared" si="186"/>
        <v>0</v>
      </c>
      <c r="Q261" s="36">
        <f t="shared" si="186"/>
        <v>0</v>
      </c>
      <c r="R261" s="105">
        <f t="shared" si="154"/>
        <v>0</v>
      </c>
      <c r="S261" s="36">
        <f t="shared" si="158"/>
        <v>0</v>
      </c>
      <c r="T261" s="31">
        <f t="shared" si="155"/>
        <v>0</v>
      </c>
      <c r="U261" s="31">
        <f t="shared" si="156"/>
        <v>0</v>
      </c>
      <c r="V261" s="51">
        <v>0</v>
      </c>
      <c r="W261" s="51">
        <v>0</v>
      </c>
      <c r="X261" s="51">
        <v>0</v>
      </c>
      <c r="Y261" s="50">
        <f t="shared" si="180"/>
        <v>0</v>
      </c>
      <c r="Z261" s="36">
        <f t="shared" si="157"/>
        <v>0</v>
      </c>
      <c r="AA261" s="36">
        <f t="shared" si="159"/>
        <v>0</v>
      </c>
      <c r="AB261" s="42">
        <v>0</v>
      </c>
      <c r="AC261" s="36">
        <f t="shared" si="160"/>
        <v>0</v>
      </c>
      <c r="AD261" s="36">
        <f t="shared" si="187"/>
        <v>0</v>
      </c>
      <c r="AE261" s="36">
        <f t="shared" si="187"/>
        <v>0</v>
      </c>
      <c r="AF261" s="36">
        <f t="shared" si="187"/>
        <v>0</v>
      </c>
      <c r="AH261" s="36">
        <f t="shared" si="191"/>
        <v>0</v>
      </c>
      <c r="AI261" s="36">
        <f t="shared" si="191"/>
        <v>0</v>
      </c>
      <c r="AJ261" s="36">
        <f t="shared" si="191"/>
        <v>0</v>
      </c>
      <c r="AK261" s="36">
        <f t="shared" si="191"/>
        <v>0</v>
      </c>
      <c r="AL261" s="36">
        <f t="shared" si="191"/>
        <v>0</v>
      </c>
      <c r="AM261" s="36">
        <f t="shared" si="191"/>
        <v>0</v>
      </c>
      <c r="AN261" s="36">
        <f t="shared" si="191"/>
        <v>0</v>
      </c>
      <c r="AO261" s="36">
        <f t="shared" si="191"/>
        <v>0</v>
      </c>
      <c r="AP261" s="36">
        <f t="shared" si="191"/>
        <v>0</v>
      </c>
      <c r="AQ261" s="36">
        <f t="shared" si="191"/>
        <v>0</v>
      </c>
      <c r="AR261" s="36">
        <f t="shared" si="192"/>
        <v>0</v>
      </c>
      <c r="AS261" s="36">
        <f t="shared" si="192"/>
        <v>0</v>
      </c>
      <c r="AT261" s="36">
        <f t="shared" si="192"/>
        <v>0</v>
      </c>
      <c r="AU261" s="36">
        <f t="shared" si="192"/>
        <v>0</v>
      </c>
      <c r="AV261" s="36">
        <f t="shared" si="192"/>
        <v>0</v>
      </c>
      <c r="AW261" s="36">
        <f t="shared" si="192"/>
        <v>0</v>
      </c>
      <c r="AX261" s="36">
        <f t="shared" si="192"/>
        <v>0</v>
      </c>
      <c r="AY261" s="36">
        <f t="shared" si="192"/>
        <v>0</v>
      </c>
      <c r="BA261" s="36">
        <f t="shared" si="193"/>
        <v>0</v>
      </c>
      <c r="BB261" s="36">
        <f t="shared" si="193"/>
        <v>0</v>
      </c>
      <c r="BC261" s="36">
        <f t="shared" si="193"/>
        <v>0</v>
      </c>
      <c r="BD261" s="36">
        <f t="shared" si="193"/>
        <v>0</v>
      </c>
      <c r="BE261" s="36">
        <f t="shared" si="193"/>
        <v>0</v>
      </c>
      <c r="BF261" s="36">
        <f t="shared" si="193"/>
        <v>0</v>
      </c>
      <c r="BH261" s="63">
        <f t="shared" si="181"/>
        <v>0</v>
      </c>
      <c r="BI261" s="59"/>
    </row>
    <row r="262" ht="15" spans="1:61">
      <c r="A262" s="43" t="s">
        <v>12989</v>
      </c>
      <c r="B262" s="34">
        <f t="shared" si="149"/>
        <v>0</v>
      </c>
      <c r="C262" s="41" t="s">
        <v>12990</v>
      </c>
      <c r="D262" s="105">
        <f t="shared" si="150"/>
        <v>0</v>
      </c>
      <c r="E262" s="36">
        <f t="shared" si="151"/>
        <v>0</v>
      </c>
      <c r="F262" s="9">
        <f t="shared" si="152"/>
        <v>0</v>
      </c>
      <c r="G262" s="115">
        <f t="shared" si="153"/>
        <v>0</v>
      </c>
      <c r="H262" s="107">
        <f t="shared" si="176"/>
        <v>0</v>
      </c>
      <c r="I262" s="107">
        <f t="shared" si="177"/>
        <v>0</v>
      </c>
      <c r="J262" s="107">
        <f t="shared" si="178"/>
        <v>0</v>
      </c>
      <c r="K262" s="42">
        <v>0</v>
      </c>
      <c r="L262" s="36">
        <f t="shared" si="185"/>
        <v>0</v>
      </c>
      <c r="M262" s="36">
        <f t="shared" si="185"/>
        <v>0</v>
      </c>
      <c r="N262" s="107">
        <f t="shared" si="179"/>
        <v>0</v>
      </c>
      <c r="O262" s="36">
        <f t="shared" si="186"/>
        <v>0</v>
      </c>
      <c r="P262" s="36">
        <f t="shared" si="186"/>
        <v>0</v>
      </c>
      <c r="Q262" s="36">
        <f t="shared" si="186"/>
        <v>0</v>
      </c>
      <c r="R262" s="105">
        <f t="shared" si="154"/>
        <v>0</v>
      </c>
      <c r="S262" s="36">
        <f t="shared" si="158"/>
        <v>0</v>
      </c>
      <c r="T262" s="31">
        <f t="shared" si="155"/>
        <v>0</v>
      </c>
      <c r="U262" s="31">
        <f t="shared" si="156"/>
        <v>0</v>
      </c>
      <c r="V262" s="51">
        <v>0</v>
      </c>
      <c r="W262" s="51">
        <v>0</v>
      </c>
      <c r="X262" s="51">
        <v>0</v>
      </c>
      <c r="Y262" s="50">
        <f t="shared" si="180"/>
        <v>0</v>
      </c>
      <c r="Z262" s="36">
        <f t="shared" si="157"/>
        <v>0</v>
      </c>
      <c r="AA262" s="36">
        <f t="shared" si="159"/>
        <v>0</v>
      </c>
      <c r="AB262" s="42">
        <v>0</v>
      </c>
      <c r="AC262" s="36">
        <f t="shared" si="160"/>
        <v>0</v>
      </c>
      <c r="AD262" s="36">
        <f t="shared" si="187"/>
        <v>0</v>
      </c>
      <c r="AE262" s="36">
        <f t="shared" si="187"/>
        <v>0</v>
      </c>
      <c r="AF262" s="36">
        <f t="shared" si="187"/>
        <v>0</v>
      </c>
      <c r="AH262" s="36">
        <f t="shared" si="191"/>
        <v>0</v>
      </c>
      <c r="AI262" s="36">
        <f t="shared" si="191"/>
        <v>0</v>
      </c>
      <c r="AJ262" s="36">
        <f t="shared" si="191"/>
        <v>0</v>
      </c>
      <c r="AK262" s="36">
        <f t="shared" si="191"/>
        <v>0</v>
      </c>
      <c r="AL262" s="36">
        <f t="shared" si="191"/>
        <v>0</v>
      </c>
      <c r="AM262" s="36">
        <f t="shared" si="191"/>
        <v>0</v>
      </c>
      <c r="AN262" s="36">
        <f t="shared" si="191"/>
        <v>0</v>
      </c>
      <c r="AO262" s="36">
        <f t="shared" si="191"/>
        <v>0</v>
      </c>
      <c r="AP262" s="36">
        <f t="shared" si="191"/>
        <v>0</v>
      </c>
      <c r="AQ262" s="36">
        <f t="shared" si="191"/>
        <v>0</v>
      </c>
      <c r="AR262" s="36">
        <f t="shared" si="192"/>
        <v>0</v>
      </c>
      <c r="AS262" s="36">
        <f t="shared" si="192"/>
        <v>0</v>
      </c>
      <c r="AT262" s="36">
        <f t="shared" si="192"/>
        <v>0</v>
      </c>
      <c r="AU262" s="36">
        <f t="shared" si="192"/>
        <v>0</v>
      </c>
      <c r="AV262" s="36">
        <f t="shared" si="192"/>
        <v>0</v>
      </c>
      <c r="AW262" s="36">
        <f t="shared" si="192"/>
        <v>0</v>
      </c>
      <c r="AX262" s="36">
        <f t="shared" si="192"/>
        <v>0</v>
      </c>
      <c r="AY262" s="36">
        <f t="shared" si="192"/>
        <v>0</v>
      </c>
      <c r="BA262" s="36">
        <f t="shared" si="193"/>
        <v>0</v>
      </c>
      <c r="BB262" s="36">
        <f t="shared" si="193"/>
        <v>0</v>
      </c>
      <c r="BC262" s="36">
        <f t="shared" si="193"/>
        <v>0</v>
      </c>
      <c r="BD262" s="36">
        <f t="shared" si="193"/>
        <v>0</v>
      </c>
      <c r="BE262" s="36">
        <f t="shared" si="193"/>
        <v>0</v>
      </c>
      <c r="BF262" s="36">
        <f t="shared" si="193"/>
        <v>0</v>
      </c>
      <c r="BH262" s="63">
        <f t="shared" si="181"/>
        <v>0</v>
      </c>
      <c r="BI262" s="14"/>
    </row>
    <row r="263" ht="15" spans="1:61">
      <c r="A263" s="43" t="s">
        <v>12991</v>
      </c>
      <c r="B263" s="34">
        <f t="shared" si="149"/>
        <v>0</v>
      </c>
      <c r="C263" s="41" t="s">
        <v>12992</v>
      </c>
      <c r="D263" s="105">
        <f t="shared" si="150"/>
        <v>0</v>
      </c>
      <c r="E263" s="36">
        <f t="shared" si="151"/>
        <v>0</v>
      </c>
      <c r="F263" s="9">
        <f t="shared" si="152"/>
        <v>0</v>
      </c>
      <c r="G263" s="115">
        <f t="shared" si="153"/>
        <v>0</v>
      </c>
      <c r="H263" s="107">
        <f t="shared" si="176"/>
        <v>0</v>
      </c>
      <c r="I263" s="107">
        <f t="shared" si="177"/>
        <v>0</v>
      </c>
      <c r="J263" s="107">
        <f t="shared" si="178"/>
        <v>0</v>
      </c>
      <c r="K263" s="39">
        <v>0</v>
      </c>
      <c r="L263" s="36">
        <f t="shared" si="185"/>
        <v>0</v>
      </c>
      <c r="M263" s="36">
        <f t="shared" si="185"/>
        <v>0</v>
      </c>
      <c r="N263" s="107">
        <f t="shared" si="179"/>
        <v>0</v>
      </c>
      <c r="O263" s="36">
        <f t="shared" si="186"/>
        <v>0</v>
      </c>
      <c r="P263" s="36">
        <f t="shared" si="186"/>
        <v>0</v>
      </c>
      <c r="Q263" s="36">
        <f t="shared" si="186"/>
        <v>0</v>
      </c>
      <c r="R263" s="105">
        <f t="shared" si="154"/>
        <v>0</v>
      </c>
      <c r="S263" s="36">
        <f t="shared" si="158"/>
        <v>0</v>
      </c>
      <c r="T263" s="31">
        <f t="shared" si="155"/>
        <v>0</v>
      </c>
      <c r="U263" s="31">
        <f t="shared" si="156"/>
        <v>0</v>
      </c>
      <c r="V263" s="51">
        <v>0</v>
      </c>
      <c r="W263" s="51">
        <v>0</v>
      </c>
      <c r="X263" s="51">
        <v>0</v>
      </c>
      <c r="Y263" s="50">
        <f t="shared" si="180"/>
        <v>0</v>
      </c>
      <c r="Z263" s="36">
        <f t="shared" si="157"/>
        <v>0</v>
      </c>
      <c r="AA263" s="36">
        <f t="shared" si="159"/>
        <v>0</v>
      </c>
      <c r="AB263" s="42">
        <v>0</v>
      </c>
      <c r="AC263" s="36">
        <f t="shared" si="160"/>
        <v>0</v>
      </c>
      <c r="AD263" s="36">
        <f t="shared" si="187"/>
        <v>0</v>
      </c>
      <c r="AE263" s="36">
        <f t="shared" si="187"/>
        <v>0</v>
      </c>
      <c r="AF263" s="36">
        <f t="shared" si="187"/>
        <v>0</v>
      </c>
      <c r="AH263" s="36">
        <f t="shared" si="191"/>
        <v>0</v>
      </c>
      <c r="AI263" s="36">
        <f t="shared" si="191"/>
        <v>0</v>
      </c>
      <c r="AJ263" s="36">
        <f t="shared" si="191"/>
        <v>0</v>
      </c>
      <c r="AK263" s="36">
        <f t="shared" si="191"/>
        <v>0</v>
      </c>
      <c r="AL263" s="36">
        <f t="shared" si="191"/>
        <v>0</v>
      </c>
      <c r="AM263" s="36">
        <f t="shared" si="191"/>
        <v>0</v>
      </c>
      <c r="AN263" s="36">
        <f t="shared" si="191"/>
        <v>0</v>
      </c>
      <c r="AO263" s="36">
        <f t="shared" si="191"/>
        <v>0</v>
      </c>
      <c r="AP263" s="36">
        <f t="shared" si="191"/>
        <v>0</v>
      </c>
      <c r="AQ263" s="36">
        <f t="shared" si="191"/>
        <v>0</v>
      </c>
      <c r="AR263" s="36">
        <f t="shared" si="192"/>
        <v>0</v>
      </c>
      <c r="AS263" s="36">
        <f t="shared" si="192"/>
        <v>0</v>
      </c>
      <c r="AT263" s="36">
        <f t="shared" si="192"/>
        <v>0</v>
      </c>
      <c r="AU263" s="36">
        <f t="shared" si="192"/>
        <v>0</v>
      </c>
      <c r="AV263" s="36">
        <f t="shared" si="192"/>
        <v>0</v>
      </c>
      <c r="AW263" s="36">
        <f t="shared" si="192"/>
        <v>0</v>
      </c>
      <c r="AX263" s="36">
        <f t="shared" si="192"/>
        <v>0</v>
      </c>
      <c r="AY263" s="36">
        <f t="shared" si="192"/>
        <v>0</v>
      </c>
      <c r="BA263" s="36">
        <f t="shared" si="193"/>
        <v>0</v>
      </c>
      <c r="BB263" s="36">
        <f t="shared" si="193"/>
        <v>0</v>
      </c>
      <c r="BC263" s="36">
        <f t="shared" si="193"/>
        <v>0</v>
      </c>
      <c r="BD263" s="36">
        <f t="shared" si="193"/>
        <v>0</v>
      </c>
      <c r="BE263" s="36">
        <f t="shared" si="193"/>
        <v>0</v>
      </c>
      <c r="BF263" s="36">
        <f t="shared" si="193"/>
        <v>0</v>
      </c>
      <c r="BH263" s="63">
        <f t="shared" si="181"/>
        <v>0</v>
      </c>
      <c r="BI263" s="14"/>
    </row>
    <row r="264" ht="15" spans="1:61">
      <c r="A264" s="43" t="s">
        <v>12993</v>
      </c>
      <c r="B264" s="34">
        <f t="shared" ref="B264:B327" si="194">D264-R264</f>
        <v>0</v>
      </c>
      <c r="C264" s="41" t="s">
        <v>12994</v>
      </c>
      <c r="D264" s="105">
        <f t="shared" ref="D264:D327" si="195">SUM(E264:F264,Q264)</f>
        <v>0</v>
      </c>
      <c r="E264" s="36">
        <f t="shared" ref="E264:E327" si="196">SUMPRODUCT(E$374:E$599*(LEFT($A$374:$A$599,LEN($A264))=$A264))</f>
        <v>0</v>
      </c>
      <c r="F264" s="9">
        <f t="shared" ref="F264:F327" si="197">SUM(G264,K264:P264)</f>
        <v>0</v>
      </c>
      <c r="G264" s="115">
        <f t="shared" ref="G264:G327" si="198">SUM(H264:J264)</f>
        <v>0</v>
      </c>
      <c r="H264" s="107">
        <f t="shared" si="176"/>
        <v>0</v>
      </c>
      <c r="I264" s="107">
        <f t="shared" si="177"/>
        <v>0</v>
      </c>
      <c r="J264" s="107">
        <f t="shared" si="178"/>
        <v>0</v>
      </c>
      <c r="K264" s="42">
        <v>0</v>
      </c>
      <c r="L264" s="36">
        <f t="shared" si="185"/>
        <v>0</v>
      </c>
      <c r="M264" s="36">
        <f t="shared" si="185"/>
        <v>0</v>
      </c>
      <c r="N264" s="107">
        <f t="shared" si="179"/>
        <v>0</v>
      </c>
      <c r="O264" s="36">
        <f t="shared" si="186"/>
        <v>0</v>
      </c>
      <c r="P264" s="36">
        <f t="shared" si="186"/>
        <v>0</v>
      </c>
      <c r="Q264" s="36">
        <f t="shared" si="186"/>
        <v>0</v>
      </c>
      <c r="R264" s="105">
        <f t="shared" ref="R264:R327" si="199">SUM(S264:T264,AF264)</f>
        <v>0</v>
      </c>
      <c r="S264" s="36">
        <f t="shared" si="158"/>
        <v>0</v>
      </c>
      <c r="T264" s="31">
        <f t="shared" ref="T264:T327" si="200">SUM(V264:AE264)</f>
        <v>0</v>
      </c>
      <c r="U264" s="31">
        <f t="shared" ref="U264:U327" si="201">SUM(V264:X264)</f>
        <v>0</v>
      </c>
      <c r="V264" s="51">
        <v>0</v>
      </c>
      <c r="W264" s="51">
        <v>0</v>
      </c>
      <c r="X264" s="51">
        <v>0</v>
      </c>
      <c r="Y264" s="50">
        <f t="shared" si="180"/>
        <v>0</v>
      </c>
      <c r="Z264" s="36">
        <f t="shared" ref="Z264:Z327" si="202">SUMPRODUCT(Z$374:Z$599*(LEFT($A$374:$A$599,LEN($A264))=$A264))</f>
        <v>0</v>
      </c>
      <c r="AA264" s="36">
        <f t="shared" si="159"/>
        <v>0</v>
      </c>
      <c r="AB264" s="42">
        <v>0</v>
      </c>
      <c r="AC264" s="36">
        <f t="shared" si="160"/>
        <v>0</v>
      </c>
      <c r="AD264" s="36">
        <f t="shared" si="187"/>
        <v>0</v>
      </c>
      <c r="AE264" s="36">
        <f t="shared" si="187"/>
        <v>0</v>
      </c>
      <c r="AF264" s="36">
        <f t="shared" si="187"/>
        <v>0</v>
      </c>
      <c r="AH264" s="36">
        <f t="shared" si="191"/>
        <v>0</v>
      </c>
      <c r="AI264" s="36">
        <f t="shared" si="191"/>
        <v>0</v>
      </c>
      <c r="AJ264" s="36">
        <f t="shared" si="191"/>
        <v>0</v>
      </c>
      <c r="AK264" s="36">
        <f t="shared" si="191"/>
        <v>0</v>
      </c>
      <c r="AL264" s="36">
        <f t="shared" si="191"/>
        <v>0</v>
      </c>
      <c r="AM264" s="36">
        <f t="shared" si="191"/>
        <v>0</v>
      </c>
      <c r="AN264" s="36">
        <f t="shared" si="191"/>
        <v>0</v>
      </c>
      <c r="AO264" s="36">
        <f t="shared" si="191"/>
        <v>0</v>
      </c>
      <c r="AP264" s="36">
        <f t="shared" si="191"/>
        <v>0</v>
      </c>
      <c r="AQ264" s="36">
        <f t="shared" si="191"/>
        <v>0</v>
      </c>
      <c r="AR264" s="36">
        <f t="shared" si="192"/>
        <v>0</v>
      </c>
      <c r="AS264" s="36">
        <f t="shared" si="192"/>
        <v>0</v>
      </c>
      <c r="AT264" s="36">
        <f t="shared" si="192"/>
        <v>0</v>
      </c>
      <c r="AU264" s="36">
        <f t="shared" si="192"/>
        <v>0</v>
      </c>
      <c r="AV264" s="36">
        <f t="shared" si="192"/>
        <v>0</v>
      </c>
      <c r="AW264" s="36">
        <f t="shared" si="192"/>
        <v>0</v>
      </c>
      <c r="AX264" s="36">
        <f t="shared" si="192"/>
        <v>0</v>
      </c>
      <c r="AY264" s="36">
        <f t="shared" si="192"/>
        <v>0</v>
      </c>
      <c r="BA264" s="36">
        <f t="shared" si="193"/>
        <v>0</v>
      </c>
      <c r="BB264" s="36">
        <f t="shared" si="193"/>
        <v>0</v>
      </c>
      <c r="BC264" s="36">
        <f t="shared" si="193"/>
        <v>0</v>
      </c>
      <c r="BD264" s="36">
        <f t="shared" si="193"/>
        <v>0</v>
      </c>
      <c r="BE264" s="36">
        <f t="shared" si="193"/>
        <v>0</v>
      </c>
      <c r="BF264" s="36">
        <f t="shared" si="193"/>
        <v>0</v>
      </c>
      <c r="BH264" s="63">
        <f t="shared" si="181"/>
        <v>0</v>
      </c>
      <c r="BI264" s="59"/>
    </row>
    <row r="265" ht="15" spans="1:61">
      <c r="A265" s="43" t="s">
        <v>12995</v>
      </c>
      <c r="B265" s="34">
        <f t="shared" si="194"/>
        <v>0</v>
      </c>
      <c r="C265" s="41" t="s">
        <v>12996</v>
      </c>
      <c r="D265" s="105">
        <f t="shared" si="195"/>
        <v>0</v>
      </c>
      <c r="E265" s="36">
        <f t="shared" si="196"/>
        <v>0</v>
      </c>
      <c r="F265" s="9">
        <f t="shared" si="197"/>
        <v>0</v>
      </c>
      <c r="G265" s="115">
        <f t="shared" si="198"/>
        <v>0</v>
      </c>
      <c r="H265" s="107">
        <f t="shared" si="176"/>
        <v>0</v>
      </c>
      <c r="I265" s="107">
        <f t="shared" si="177"/>
        <v>0</v>
      </c>
      <c r="J265" s="107">
        <f t="shared" si="178"/>
        <v>0</v>
      </c>
      <c r="K265" s="42">
        <v>0</v>
      </c>
      <c r="L265" s="36">
        <f t="shared" si="185"/>
        <v>0</v>
      </c>
      <c r="M265" s="36">
        <f t="shared" si="185"/>
        <v>0</v>
      </c>
      <c r="N265" s="107">
        <f t="shared" si="179"/>
        <v>0</v>
      </c>
      <c r="O265" s="36">
        <f t="shared" si="186"/>
        <v>0</v>
      </c>
      <c r="P265" s="36">
        <f t="shared" si="186"/>
        <v>0</v>
      </c>
      <c r="Q265" s="36">
        <f t="shared" si="186"/>
        <v>0</v>
      </c>
      <c r="R265" s="105">
        <f t="shared" si="199"/>
        <v>0</v>
      </c>
      <c r="S265" s="36">
        <f t="shared" ref="S265:S328" si="203">SUMPRODUCT(S$374:S$599*(LEFT($A$374:$A$599,LEN($A265))=$A265))+MIN(0,SUMPRODUCT(($AA$374:$AA$599+$AC$374:$AC$599)*(LEFT($A$374:$A$599,LEN($A265))=$A265))+BH265)</f>
        <v>0</v>
      </c>
      <c r="T265" s="31">
        <f t="shared" si="200"/>
        <v>0</v>
      </c>
      <c r="U265" s="31">
        <f t="shared" si="201"/>
        <v>0</v>
      </c>
      <c r="V265" s="51">
        <v>0</v>
      </c>
      <c r="W265" s="51">
        <v>0</v>
      </c>
      <c r="X265" s="51">
        <v>0</v>
      </c>
      <c r="Y265" s="50">
        <f t="shared" si="180"/>
        <v>0</v>
      </c>
      <c r="Z265" s="36">
        <f t="shared" si="202"/>
        <v>0</v>
      </c>
      <c r="AA265" s="36">
        <f t="shared" ref="AA265:AA328" si="204">MAX(SUMPRODUCT(AA$374:AA$599*(LEFT($A$374:$A$599,LEN($A265))=$A265))+MIN(BH265,0),0)</f>
        <v>0</v>
      </c>
      <c r="AB265" s="42">
        <v>0</v>
      </c>
      <c r="AC265" s="36">
        <f t="shared" ref="AC265:AC328" si="205">MAX(SUMPRODUCT(AC$374:AC$599*(LEFT($A$374:$A$599,LEN($A265))=$A265))+MAX(BH265,0)+MIN(SUMPRODUCT($AA$374:$AA$599*(LEFT($A$374:$A$599,LEN($A265))=$A265))+BH265,0),0)</f>
        <v>0</v>
      </c>
      <c r="AD265" s="36">
        <f t="shared" si="187"/>
        <v>0</v>
      </c>
      <c r="AE265" s="36">
        <f t="shared" si="187"/>
        <v>0</v>
      </c>
      <c r="AF265" s="36">
        <f t="shared" si="187"/>
        <v>0</v>
      </c>
      <c r="AH265" s="36">
        <f t="shared" si="191"/>
        <v>0</v>
      </c>
      <c r="AI265" s="36">
        <f t="shared" si="191"/>
        <v>0</v>
      </c>
      <c r="AJ265" s="36">
        <f t="shared" si="191"/>
        <v>0</v>
      </c>
      <c r="AK265" s="36">
        <f t="shared" si="191"/>
        <v>0</v>
      </c>
      <c r="AL265" s="36">
        <f t="shared" si="191"/>
        <v>0</v>
      </c>
      <c r="AM265" s="36">
        <f t="shared" si="191"/>
        <v>0</v>
      </c>
      <c r="AN265" s="36">
        <f t="shared" si="191"/>
        <v>0</v>
      </c>
      <c r="AO265" s="36">
        <f t="shared" si="191"/>
        <v>0</v>
      </c>
      <c r="AP265" s="36">
        <f t="shared" si="191"/>
        <v>0</v>
      </c>
      <c r="AQ265" s="36">
        <f t="shared" si="191"/>
        <v>0</v>
      </c>
      <c r="AR265" s="36">
        <f t="shared" si="192"/>
        <v>0</v>
      </c>
      <c r="AS265" s="36">
        <f t="shared" si="192"/>
        <v>0</v>
      </c>
      <c r="AT265" s="36">
        <f t="shared" si="192"/>
        <v>0</v>
      </c>
      <c r="AU265" s="36">
        <f t="shared" si="192"/>
        <v>0</v>
      </c>
      <c r="AV265" s="36">
        <f t="shared" si="192"/>
        <v>0</v>
      </c>
      <c r="AW265" s="36">
        <f t="shared" si="192"/>
        <v>0</v>
      </c>
      <c r="AX265" s="36">
        <f t="shared" si="192"/>
        <v>0</v>
      </c>
      <c r="AY265" s="36">
        <f t="shared" si="192"/>
        <v>0</v>
      </c>
      <c r="BA265" s="36">
        <f t="shared" si="193"/>
        <v>0</v>
      </c>
      <c r="BB265" s="36">
        <f t="shared" si="193"/>
        <v>0</v>
      </c>
      <c r="BC265" s="36">
        <f t="shared" si="193"/>
        <v>0</v>
      </c>
      <c r="BD265" s="36">
        <f t="shared" si="193"/>
        <v>0</v>
      </c>
      <c r="BE265" s="36">
        <f t="shared" si="193"/>
        <v>0</v>
      </c>
      <c r="BF265" s="36">
        <f t="shared" si="193"/>
        <v>0</v>
      </c>
      <c r="BH265" s="63">
        <f t="shared" si="181"/>
        <v>0</v>
      </c>
      <c r="BI265" s="59"/>
    </row>
    <row r="266" ht="15" spans="1:61">
      <c r="A266" s="43" t="s">
        <v>12997</v>
      </c>
      <c r="B266" s="34">
        <f t="shared" si="194"/>
        <v>0</v>
      </c>
      <c r="C266" s="41" t="s">
        <v>12998</v>
      </c>
      <c r="D266" s="105">
        <f t="shared" si="195"/>
        <v>0</v>
      </c>
      <c r="E266" s="36">
        <f t="shared" si="196"/>
        <v>0</v>
      </c>
      <c r="F266" s="9">
        <f t="shared" si="197"/>
        <v>0</v>
      </c>
      <c r="G266" s="115">
        <f t="shared" si="198"/>
        <v>0</v>
      </c>
      <c r="H266" s="107">
        <f t="shared" si="176"/>
        <v>0</v>
      </c>
      <c r="I266" s="107">
        <f t="shared" si="177"/>
        <v>0</v>
      </c>
      <c r="J266" s="107">
        <f t="shared" si="178"/>
        <v>0</v>
      </c>
      <c r="K266" s="42">
        <v>0</v>
      </c>
      <c r="L266" s="36">
        <f t="shared" si="185"/>
        <v>0</v>
      </c>
      <c r="M266" s="36">
        <f t="shared" si="185"/>
        <v>0</v>
      </c>
      <c r="N266" s="107">
        <f t="shared" si="179"/>
        <v>0</v>
      </c>
      <c r="O266" s="36">
        <f t="shared" si="186"/>
        <v>0</v>
      </c>
      <c r="P266" s="36">
        <f t="shared" si="186"/>
        <v>0</v>
      </c>
      <c r="Q266" s="36">
        <f t="shared" si="186"/>
        <v>0</v>
      </c>
      <c r="R266" s="105">
        <f t="shared" si="199"/>
        <v>0</v>
      </c>
      <c r="S266" s="36">
        <f t="shared" si="203"/>
        <v>0</v>
      </c>
      <c r="T266" s="31">
        <f t="shared" si="200"/>
        <v>0</v>
      </c>
      <c r="U266" s="31">
        <f t="shared" si="201"/>
        <v>0</v>
      </c>
      <c r="V266" s="51">
        <v>0</v>
      </c>
      <c r="W266" s="51">
        <v>0</v>
      </c>
      <c r="X266" s="51">
        <v>0</v>
      </c>
      <c r="Y266" s="50">
        <f t="shared" si="180"/>
        <v>0</v>
      </c>
      <c r="Z266" s="36">
        <f t="shared" si="202"/>
        <v>0</v>
      </c>
      <c r="AA266" s="36">
        <f t="shared" si="204"/>
        <v>0</v>
      </c>
      <c r="AB266" s="42">
        <v>0</v>
      </c>
      <c r="AC266" s="36">
        <f t="shared" si="205"/>
        <v>0</v>
      </c>
      <c r="AD266" s="36">
        <f t="shared" si="187"/>
        <v>0</v>
      </c>
      <c r="AE266" s="36">
        <f t="shared" si="187"/>
        <v>0</v>
      </c>
      <c r="AF266" s="36">
        <f t="shared" si="187"/>
        <v>0</v>
      </c>
      <c r="AH266" s="36">
        <f t="shared" si="191"/>
        <v>0</v>
      </c>
      <c r="AI266" s="36">
        <f t="shared" si="191"/>
        <v>0</v>
      </c>
      <c r="AJ266" s="36">
        <f t="shared" si="191"/>
        <v>0</v>
      </c>
      <c r="AK266" s="36">
        <f t="shared" si="191"/>
        <v>0</v>
      </c>
      <c r="AL266" s="36">
        <f t="shared" si="191"/>
        <v>0</v>
      </c>
      <c r="AM266" s="36">
        <f t="shared" si="191"/>
        <v>0</v>
      </c>
      <c r="AN266" s="36">
        <f t="shared" si="191"/>
        <v>0</v>
      </c>
      <c r="AO266" s="36">
        <f t="shared" si="191"/>
        <v>0</v>
      </c>
      <c r="AP266" s="36">
        <f t="shared" si="191"/>
        <v>0</v>
      </c>
      <c r="AQ266" s="36">
        <f t="shared" si="191"/>
        <v>0</v>
      </c>
      <c r="AR266" s="36">
        <f t="shared" si="192"/>
        <v>0</v>
      </c>
      <c r="AS266" s="36">
        <f t="shared" si="192"/>
        <v>0</v>
      </c>
      <c r="AT266" s="36">
        <f t="shared" si="192"/>
        <v>0</v>
      </c>
      <c r="AU266" s="36">
        <f t="shared" si="192"/>
        <v>0</v>
      </c>
      <c r="AV266" s="36">
        <f t="shared" si="192"/>
        <v>0</v>
      </c>
      <c r="AW266" s="36">
        <f t="shared" si="192"/>
        <v>0</v>
      </c>
      <c r="AX266" s="36">
        <f t="shared" si="192"/>
        <v>0</v>
      </c>
      <c r="AY266" s="36">
        <f t="shared" si="192"/>
        <v>0</v>
      </c>
      <c r="BA266" s="36">
        <f t="shared" si="193"/>
        <v>0</v>
      </c>
      <c r="BB266" s="36">
        <f t="shared" si="193"/>
        <v>0</v>
      </c>
      <c r="BC266" s="36">
        <f t="shared" si="193"/>
        <v>0</v>
      </c>
      <c r="BD266" s="36">
        <f t="shared" si="193"/>
        <v>0</v>
      </c>
      <c r="BE266" s="36">
        <f t="shared" si="193"/>
        <v>0</v>
      </c>
      <c r="BF266" s="36">
        <f t="shared" si="193"/>
        <v>0</v>
      </c>
      <c r="BH266" s="63">
        <f t="shared" si="181"/>
        <v>0</v>
      </c>
      <c r="BI266" s="14"/>
    </row>
    <row r="267" ht="15" spans="1:61">
      <c r="A267" s="43" t="s">
        <v>12999</v>
      </c>
      <c r="B267" s="34">
        <f t="shared" si="194"/>
        <v>0</v>
      </c>
      <c r="C267" s="41" t="s">
        <v>13000</v>
      </c>
      <c r="D267" s="105">
        <f t="shared" si="195"/>
        <v>0</v>
      </c>
      <c r="E267" s="36">
        <f t="shared" si="196"/>
        <v>0</v>
      </c>
      <c r="F267" s="9">
        <f t="shared" si="197"/>
        <v>0</v>
      </c>
      <c r="G267" s="115">
        <f t="shared" si="198"/>
        <v>0</v>
      </c>
      <c r="H267" s="107">
        <f t="shared" si="176"/>
        <v>0</v>
      </c>
      <c r="I267" s="107">
        <f t="shared" si="177"/>
        <v>0</v>
      </c>
      <c r="J267" s="107">
        <f t="shared" si="178"/>
        <v>0</v>
      </c>
      <c r="K267" s="42">
        <v>0</v>
      </c>
      <c r="L267" s="36">
        <f t="shared" si="185"/>
        <v>0</v>
      </c>
      <c r="M267" s="36">
        <f t="shared" si="185"/>
        <v>0</v>
      </c>
      <c r="N267" s="107">
        <f t="shared" si="179"/>
        <v>0</v>
      </c>
      <c r="O267" s="36">
        <f t="shared" si="186"/>
        <v>0</v>
      </c>
      <c r="P267" s="36">
        <f t="shared" si="186"/>
        <v>0</v>
      </c>
      <c r="Q267" s="36">
        <f t="shared" si="186"/>
        <v>0</v>
      </c>
      <c r="R267" s="105">
        <f t="shared" si="199"/>
        <v>0</v>
      </c>
      <c r="S267" s="36">
        <f t="shared" si="203"/>
        <v>0</v>
      </c>
      <c r="T267" s="31">
        <f t="shared" si="200"/>
        <v>0</v>
      </c>
      <c r="U267" s="31">
        <f t="shared" si="201"/>
        <v>0</v>
      </c>
      <c r="V267" s="51">
        <v>0</v>
      </c>
      <c r="W267" s="51">
        <v>0</v>
      </c>
      <c r="X267" s="51">
        <v>0</v>
      </c>
      <c r="Y267" s="50">
        <f t="shared" si="180"/>
        <v>0</v>
      </c>
      <c r="Z267" s="36">
        <f t="shared" si="202"/>
        <v>0</v>
      </c>
      <c r="AA267" s="36">
        <f t="shared" si="204"/>
        <v>0</v>
      </c>
      <c r="AB267" s="42">
        <v>0</v>
      </c>
      <c r="AC267" s="36">
        <f t="shared" si="205"/>
        <v>0</v>
      </c>
      <c r="AD267" s="36">
        <f t="shared" si="187"/>
        <v>0</v>
      </c>
      <c r="AE267" s="36">
        <f t="shared" si="187"/>
        <v>0</v>
      </c>
      <c r="AF267" s="36">
        <f t="shared" si="187"/>
        <v>0</v>
      </c>
      <c r="AH267" s="36">
        <f t="shared" si="191"/>
        <v>0</v>
      </c>
      <c r="AI267" s="36">
        <f t="shared" si="191"/>
        <v>0</v>
      </c>
      <c r="AJ267" s="36">
        <f t="shared" si="191"/>
        <v>0</v>
      </c>
      <c r="AK267" s="36">
        <f t="shared" si="191"/>
        <v>0</v>
      </c>
      <c r="AL267" s="36">
        <f t="shared" si="191"/>
        <v>0</v>
      </c>
      <c r="AM267" s="36">
        <f t="shared" si="191"/>
        <v>0</v>
      </c>
      <c r="AN267" s="36">
        <f t="shared" si="191"/>
        <v>0</v>
      </c>
      <c r="AO267" s="36">
        <f t="shared" si="191"/>
        <v>0</v>
      </c>
      <c r="AP267" s="36">
        <f t="shared" si="191"/>
        <v>0</v>
      </c>
      <c r="AQ267" s="36">
        <f t="shared" si="191"/>
        <v>0</v>
      </c>
      <c r="AR267" s="36">
        <f t="shared" si="192"/>
        <v>0</v>
      </c>
      <c r="AS267" s="36">
        <f t="shared" si="192"/>
        <v>0</v>
      </c>
      <c r="AT267" s="36">
        <f t="shared" si="192"/>
        <v>0</v>
      </c>
      <c r="AU267" s="36">
        <f t="shared" si="192"/>
        <v>0</v>
      </c>
      <c r="AV267" s="36">
        <f t="shared" si="192"/>
        <v>0</v>
      </c>
      <c r="AW267" s="36">
        <f t="shared" si="192"/>
        <v>0</v>
      </c>
      <c r="AX267" s="36">
        <f t="shared" si="192"/>
        <v>0</v>
      </c>
      <c r="AY267" s="36">
        <f t="shared" si="192"/>
        <v>0</v>
      </c>
      <c r="BA267" s="36">
        <f t="shared" si="193"/>
        <v>0</v>
      </c>
      <c r="BB267" s="36">
        <f t="shared" si="193"/>
        <v>0</v>
      </c>
      <c r="BC267" s="36">
        <f t="shared" si="193"/>
        <v>0</v>
      </c>
      <c r="BD267" s="36">
        <f t="shared" si="193"/>
        <v>0</v>
      </c>
      <c r="BE267" s="36">
        <f t="shared" si="193"/>
        <v>0</v>
      </c>
      <c r="BF267" s="36">
        <f t="shared" si="193"/>
        <v>0</v>
      </c>
      <c r="BH267" s="63">
        <f t="shared" si="181"/>
        <v>0</v>
      </c>
      <c r="BI267" s="14"/>
    </row>
    <row r="268" ht="15" spans="1:61">
      <c r="A268" s="43" t="s">
        <v>13001</v>
      </c>
      <c r="B268" s="34">
        <f t="shared" si="194"/>
        <v>0</v>
      </c>
      <c r="C268" s="41" t="s">
        <v>13002</v>
      </c>
      <c r="D268" s="105">
        <f t="shared" si="195"/>
        <v>0</v>
      </c>
      <c r="E268" s="36">
        <f t="shared" si="196"/>
        <v>0</v>
      </c>
      <c r="F268" s="9">
        <f t="shared" si="197"/>
        <v>0</v>
      </c>
      <c r="G268" s="115">
        <f t="shared" si="198"/>
        <v>0</v>
      </c>
      <c r="H268" s="107">
        <f t="shared" si="176"/>
        <v>0</v>
      </c>
      <c r="I268" s="107">
        <f t="shared" si="177"/>
        <v>0</v>
      </c>
      <c r="J268" s="107">
        <f t="shared" si="178"/>
        <v>0</v>
      </c>
      <c r="K268" s="42">
        <v>0</v>
      </c>
      <c r="L268" s="36">
        <f t="shared" ref="L268:M287" si="206">SUMPRODUCT(L$374:L$599*(LEFT($A$374:$A$599,LEN($A268))=$A268))</f>
        <v>0</v>
      </c>
      <c r="M268" s="36">
        <f t="shared" si="206"/>
        <v>0</v>
      </c>
      <c r="N268" s="107">
        <f t="shared" si="179"/>
        <v>0</v>
      </c>
      <c r="O268" s="36">
        <f t="shared" ref="O268:Q287" si="207">SUMPRODUCT(O$374:O$599*(LEFT($A$374:$A$599,LEN($A268))=$A268))</f>
        <v>0</v>
      </c>
      <c r="P268" s="36">
        <f t="shared" si="207"/>
        <v>0</v>
      </c>
      <c r="Q268" s="36">
        <f t="shared" si="207"/>
        <v>0</v>
      </c>
      <c r="R268" s="105">
        <f t="shared" si="199"/>
        <v>0</v>
      </c>
      <c r="S268" s="36">
        <f t="shared" si="203"/>
        <v>0</v>
      </c>
      <c r="T268" s="31">
        <f t="shared" si="200"/>
        <v>0</v>
      </c>
      <c r="U268" s="31">
        <f t="shared" si="201"/>
        <v>0</v>
      </c>
      <c r="V268" s="51">
        <v>0</v>
      </c>
      <c r="W268" s="51">
        <v>0</v>
      </c>
      <c r="X268" s="51">
        <v>0</v>
      </c>
      <c r="Y268" s="50">
        <f t="shared" si="180"/>
        <v>0</v>
      </c>
      <c r="Z268" s="36">
        <f t="shared" si="202"/>
        <v>0</v>
      </c>
      <c r="AA268" s="36">
        <f t="shared" si="204"/>
        <v>0</v>
      </c>
      <c r="AB268" s="42">
        <v>0</v>
      </c>
      <c r="AC268" s="36">
        <f t="shared" si="205"/>
        <v>0</v>
      </c>
      <c r="AD268" s="36">
        <f t="shared" ref="AD268:AF287" si="208">SUMPRODUCT(AD$374:AD$599*(LEFT($A$374:$A$599,LEN($A268))=$A268))</f>
        <v>0</v>
      </c>
      <c r="AE268" s="36">
        <f t="shared" si="208"/>
        <v>0</v>
      </c>
      <c r="AF268" s="36">
        <f t="shared" si="208"/>
        <v>0</v>
      </c>
      <c r="AH268" s="36">
        <f t="shared" ref="AH268:AQ277" si="209">SUMPRODUCT(AH$374:AH$599*(LEFT($A$374:$A$599,LEN($A268))=$A268))</f>
        <v>0</v>
      </c>
      <c r="AI268" s="36">
        <f t="shared" si="209"/>
        <v>0</v>
      </c>
      <c r="AJ268" s="36">
        <f t="shared" si="209"/>
        <v>0</v>
      </c>
      <c r="AK268" s="36">
        <f t="shared" si="209"/>
        <v>0</v>
      </c>
      <c r="AL268" s="36">
        <f t="shared" si="209"/>
        <v>0</v>
      </c>
      <c r="AM268" s="36">
        <f t="shared" si="209"/>
        <v>0</v>
      </c>
      <c r="AN268" s="36">
        <f t="shared" si="209"/>
        <v>0</v>
      </c>
      <c r="AO268" s="36">
        <f t="shared" si="209"/>
        <v>0</v>
      </c>
      <c r="AP268" s="36">
        <f t="shared" si="209"/>
        <v>0</v>
      </c>
      <c r="AQ268" s="36">
        <f t="shared" si="209"/>
        <v>0</v>
      </c>
      <c r="AR268" s="36">
        <f t="shared" ref="AR268:AY277" si="210">SUMPRODUCT(AR$374:AR$599*(LEFT($A$374:$A$599,LEN($A268))=$A268))</f>
        <v>0</v>
      </c>
      <c r="AS268" s="36">
        <f t="shared" si="210"/>
        <v>0</v>
      </c>
      <c r="AT268" s="36">
        <f t="shared" si="210"/>
        <v>0</v>
      </c>
      <c r="AU268" s="36">
        <f t="shared" si="210"/>
        <v>0</v>
      </c>
      <c r="AV268" s="36">
        <f t="shared" si="210"/>
        <v>0</v>
      </c>
      <c r="AW268" s="36">
        <f t="shared" si="210"/>
        <v>0</v>
      </c>
      <c r="AX268" s="36">
        <f t="shared" si="210"/>
        <v>0</v>
      </c>
      <c r="AY268" s="36">
        <f t="shared" si="210"/>
        <v>0</v>
      </c>
      <c r="BA268" s="36">
        <f t="shared" ref="BA268:BF277" si="211">SUMPRODUCT(BA$374:BA$599*(LEFT($A$374:$A$599,LEN($A268))=$A268))</f>
        <v>0</v>
      </c>
      <c r="BB268" s="36">
        <f t="shared" si="211"/>
        <v>0</v>
      </c>
      <c r="BC268" s="36">
        <f t="shared" si="211"/>
        <v>0</v>
      </c>
      <c r="BD268" s="36">
        <f t="shared" si="211"/>
        <v>0</v>
      </c>
      <c r="BE268" s="36">
        <f t="shared" si="211"/>
        <v>0</v>
      </c>
      <c r="BF268" s="36">
        <f t="shared" si="211"/>
        <v>0</v>
      </c>
      <c r="BH268" s="63">
        <f t="shared" si="181"/>
        <v>0</v>
      </c>
      <c r="BI268" s="59"/>
    </row>
    <row r="269" ht="15" spans="1:61">
      <c r="A269" s="43" t="s">
        <v>13003</v>
      </c>
      <c r="B269" s="34">
        <f t="shared" si="194"/>
        <v>0</v>
      </c>
      <c r="C269" s="41" t="s">
        <v>13004</v>
      </c>
      <c r="D269" s="105">
        <f t="shared" si="195"/>
        <v>0</v>
      </c>
      <c r="E269" s="36">
        <f t="shared" si="196"/>
        <v>0</v>
      </c>
      <c r="F269" s="9">
        <f t="shared" si="197"/>
        <v>0</v>
      </c>
      <c r="G269" s="115">
        <f t="shared" si="198"/>
        <v>0</v>
      </c>
      <c r="H269" s="107">
        <f t="shared" si="176"/>
        <v>0</v>
      </c>
      <c r="I269" s="107">
        <f t="shared" si="177"/>
        <v>0</v>
      </c>
      <c r="J269" s="107">
        <f t="shared" si="178"/>
        <v>0</v>
      </c>
      <c r="K269" s="42">
        <v>0</v>
      </c>
      <c r="L269" s="36">
        <f t="shared" si="206"/>
        <v>0</v>
      </c>
      <c r="M269" s="36">
        <f t="shared" si="206"/>
        <v>0</v>
      </c>
      <c r="N269" s="107">
        <f t="shared" si="179"/>
        <v>0</v>
      </c>
      <c r="O269" s="36">
        <f t="shared" si="207"/>
        <v>0</v>
      </c>
      <c r="P269" s="36">
        <f t="shared" si="207"/>
        <v>0</v>
      </c>
      <c r="Q269" s="36">
        <f t="shared" si="207"/>
        <v>0</v>
      </c>
      <c r="R269" s="105">
        <f t="shared" si="199"/>
        <v>0</v>
      </c>
      <c r="S269" s="36">
        <f t="shared" si="203"/>
        <v>0</v>
      </c>
      <c r="T269" s="31">
        <f t="shared" si="200"/>
        <v>0</v>
      </c>
      <c r="U269" s="31">
        <f t="shared" si="201"/>
        <v>0</v>
      </c>
      <c r="V269" s="51">
        <v>0</v>
      </c>
      <c r="W269" s="51">
        <v>0</v>
      </c>
      <c r="X269" s="51">
        <v>0</v>
      </c>
      <c r="Y269" s="50">
        <f t="shared" si="180"/>
        <v>0</v>
      </c>
      <c r="Z269" s="36">
        <f t="shared" si="202"/>
        <v>0</v>
      </c>
      <c r="AA269" s="36">
        <f t="shared" si="204"/>
        <v>0</v>
      </c>
      <c r="AB269" s="42">
        <v>0</v>
      </c>
      <c r="AC269" s="36">
        <f t="shared" si="205"/>
        <v>0</v>
      </c>
      <c r="AD269" s="36">
        <f t="shared" si="208"/>
        <v>0</v>
      </c>
      <c r="AE269" s="36">
        <f t="shared" si="208"/>
        <v>0</v>
      </c>
      <c r="AF269" s="36">
        <f t="shared" si="208"/>
        <v>0</v>
      </c>
      <c r="AH269" s="36">
        <f t="shared" si="209"/>
        <v>0</v>
      </c>
      <c r="AI269" s="36">
        <f t="shared" si="209"/>
        <v>0</v>
      </c>
      <c r="AJ269" s="36">
        <f t="shared" si="209"/>
        <v>0</v>
      </c>
      <c r="AK269" s="36">
        <f t="shared" si="209"/>
        <v>0</v>
      </c>
      <c r="AL269" s="36">
        <f t="shared" si="209"/>
        <v>0</v>
      </c>
      <c r="AM269" s="36">
        <f t="shared" si="209"/>
        <v>0</v>
      </c>
      <c r="AN269" s="36">
        <f t="shared" si="209"/>
        <v>0</v>
      </c>
      <c r="AO269" s="36">
        <f t="shared" si="209"/>
        <v>0</v>
      </c>
      <c r="AP269" s="36">
        <f t="shared" si="209"/>
        <v>0</v>
      </c>
      <c r="AQ269" s="36">
        <f t="shared" si="209"/>
        <v>0</v>
      </c>
      <c r="AR269" s="36">
        <f t="shared" si="210"/>
        <v>0</v>
      </c>
      <c r="AS269" s="36">
        <f t="shared" si="210"/>
        <v>0</v>
      </c>
      <c r="AT269" s="36">
        <f t="shared" si="210"/>
        <v>0</v>
      </c>
      <c r="AU269" s="36">
        <f t="shared" si="210"/>
        <v>0</v>
      </c>
      <c r="AV269" s="36">
        <f t="shared" si="210"/>
        <v>0</v>
      </c>
      <c r="AW269" s="36">
        <f t="shared" si="210"/>
        <v>0</v>
      </c>
      <c r="AX269" s="36">
        <f t="shared" si="210"/>
        <v>0</v>
      </c>
      <c r="AY269" s="36">
        <f t="shared" si="210"/>
        <v>0</v>
      </c>
      <c r="BA269" s="36">
        <f t="shared" si="211"/>
        <v>0</v>
      </c>
      <c r="BB269" s="36">
        <f t="shared" si="211"/>
        <v>0</v>
      </c>
      <c r="BC269" s="36">
        <f t="shared" si="211"/>
        <v>0</v>
      </c>
      <c r="BD269" s="36">
        <f t="shared" si="211"/>
        <v>0</v>
      </c>
      <c r="BE269" s="36">
        <f t="shared" si="211"/>
        <v>0</v>
      </c>
      <c r="BF269" s="36">
        <f t="shared" si="211"/>
        <v>0</v>
      </c>
      <c r="BH269" s="63">
        <f t="shared" si="181"/>
        <v>0</v>
      </c>
      <c r="BI269" s="59"/>
    </row>
    <row r="270" ht="15" spans="1:61">
      <c r="A270" s="43" t="s">
        <v>13005</v>
      </c>
      <c r="B270" s="34">
        <f t="shared" si="194"/>
        <v>0</v>
      </c>
      <c r="C270" s="41" t="s">
        <v>13006</v>
      </c>
      <c r="D270" s="105">
        <f t="shared" si="195"/>
        <v>0</v>
      </c>
      <c r="E270" s="36">
        <f t="shared" si="196"/>
        <v>0</v>
      </c>
      <c r="F270" s="9">
        <f t="shared" si="197"/>
        <v>0</v>
      </c>
      <c r="G270" s="115">
        <f t="shared" si="198"/>
        <v>0</v>
      </c>
      <c r="H270" s="107">
        <f t="shared" si="176"/>
        <v>0</v>
      </c>
      <c r="I270" s="107">
        <f t="shared" si="177"/>
        <v>0</v>
      </c>
      <c r="J270" s="107">
        <f t="shared" si="178"/>
        <v>0</v>
      </c>
      <c r="K270" s="39">
        <v>0</v>
      </c>
      <c r="L270" s="36">
        <f t="shared" si="206"/>
        <v>0</v>
      </c>
      <c r="M270" s="36">
        <f t="shared" si="206"/>
        <v>0</v>
      </c>
      <c r="N270" s="107">
        <f t="shared" si="179"/>
        <v>0</v>
      </c>
      <c r="O270" s="36">
        <f t="shared" si="207"/>
        <v>0</v>
      </c>
      <c r="P270" s="36">
        <f t="shared" si="207"/>
        <v>0</v>
      </c>
      <c r="Q270" s="36">
        <f t="shared" si="207"/>
        <v>0</v>
      </c>
      <c r="R270" s="105">
        <f t="shared" si="199"/>
        <v>0</v>
      </c>
      <c r="S270" s="36">
        <f t="shared" si="203"/>
        <v>0</v>
      </c>
      <c r="T270" s="31">
        <f t="shared" si="200"/>
        <v>0</v>
      </c>
      <c r="U270" s="31">
        <f t="shared" si="201"/>
        <v>0</v>
      </c>
      <c r="V270" s="51">
        <v>0</v>
      </c>
      <c r="W270" s="51">
        <v>0</v>
      </c>
      <c r="X270" s="51">
        <v>0</v>
      </c>
      <c r="Y270" s="50">
        <f t="shared" si="180"/>
        <v>0</v>
      </c>
      <c r="Z270" s="36">
        <f t="shared" si="202"/>
        <v>0</v>
      </c>
      <c r="AA270" s="36">
        <f t="shared" si="204"/>
        <v>0</v>
      </c>
      <c r="AB270" s="42">
        <v>0</v>
      </c>
      <c r="AC270" s="36">
        <f t="shared" si="205"/>
        <v>0</v>
      </c>
      <c r="AD270" s="36">
        <f t="shared" si="208"/>
        <v>0</v>
      </c>
      <c r="AE270" s="36">
        <f t="shared" si="208"/>
        <v>0</v>
      </c>
      <c r="AF270" s="36">
        <f t="shared" si="208"/>
        <v>0</v>
      </c>
      <c r="AH270" s="36">
        <f t="shared" si="209"/>
        <v>0</v>
      </c>
      <c r="AI270" s="36">
        <f t="shared" si="209"/>
        <v>0</v>
      </c>
      <c r="AJ270" s="36">
        <f t="shared" si="209"/>
        <v>0</v>
      </c>
      <c r="AK270" s="36">
        <f t="shared" si="209"/>
        <v>0</v>
      </c>
      <c r="AL270" s="36">
        <f t="shared" si="209"/>
        <v>0</v>
      </c>
      <c r="AM270" s="36">
        <f t="shared" si="209"/>
        <v>0</v>
      </c>
      <c r="AN270" s="36">
        <f t="shared" si="209"/>
        <v>0</v>
      </c>
      <c r="AO270" s="36">
        <f t="shared" si="209"/>
        <v>0</v>
      </c>
      <c r="AP270" s="36">
        <f t="shared" si="209"/>
        <v>0</v>
      </c>
      <c r="AQ270" s="36">
        <f t="shared" si="209"/>
        <v>0</v>
      </c>
      <c r="AR270" s="36">
        <f t="shared" si="210"/>
        <v>0</v>
      </c>
      <c r="AS270" s="36">
        <f t="shared" si="210"/>
        <v>0</v>
      </c>
      <c r="AT270" s="36">
        <f t="shared" si="210"/>
        <v>0</v>
      </c>
      <c r="AU270" s="36">
        <f t="shared" si="210"/>
        <v>0</v>
      </c>
      <c r="AV270" s="36">
        <f t="shared" si="210"/>
        <v>0</v>
      </c>
      <c r="AW270" s="36">
        <f t="shared" si="210"/>
        <v>0</v>
      </c>
      <c r="AX270" s="36">
        <f t="shared" si="210"/>
        <v>0</v>
      </c>
      <c r="AY270" s="36">
        <f t="shared" si="210"/>
        <v>0</v>
      </c>
      <c r="BA270" s="36">
        <f t="shared" si="211"/>
        <v>0</v>
      </c>
      <c r="BB270" s="36">
        <f t="shared" si="211"/>
        <v>0</v>
      </c>
      <c r="BC270" s="36">
        <f t="shared" si="211"/>
        <v>0</v>
      </c>
      <c r="BD270" s="36">
        <f t="shared" si="211"/>
        <v>0</v>
      </c>
      <c r="BE270" s="36">
        <f t="shared" si="211"/>
        <v>0</v>
      </c>
      <c r="BF270" s="36">
        <f t="shared" si="211"/>
        <v>0</v>
      </c>
      <c r="BH270" s="63">
        <f t="shared" si="181"/>
        <v>0</v>
      </c>
      <c r="BI270" s="14"/>
    </row>
    <row r="271" ht="15" spans="1:61">
      <c r="A271" s="43" t="s">
        <v>13007</v>
      </c>
      <c r="B271" s="34">
        <f t="shared" si="194"/>
        <v>0</v>
      </c>
      <c r="C271" s="41" t="s">
        <v>13008</v>
      </c>
      <c r="D271" s="105">
        <f t="shared" si="195"/>
        <v>0</v>
      </c>
      <c r="E271" s="36">
        <f t="shared" si="196"/>
        <v>0</v>
      </c>
      <c r="F271" s="9">
        <f t="shared" si="197"/>
        <v>0</v>
      </c>
      <c r="G271" s="115">
        <f t="shared" si="198"/>
        <v>0</v>
      </c>
      <c r="H271" s="107">
        <f t="shared" si="176"/>
        <v>0</v>
      </c>
      <c r="I271" s="107">
        <f t="shared" si="177"/>
        <v>0</v>
      </c>
      <c r="J271" s="107">
        <f t="shared" si="178"/>
        <v>0</v>
      </c>
      <c r="K271" s="42">
        <v>0</v>
      </c>
      <c r="L271" s="36">
        <f t="shared" si="206"/>
        <v>0</v>
      </c>
      <c r="M271" s="36">
        <f t="shared" si="206"/>
        <v>0</v>
      </c>
      <c r="N271" s="107">
        <f t="shared" si="179"/>
        <v>0</v>
      </c>
      <c r="O271" s="36">
        <f t="shared" si="207"/>
        <v>0</v>
      </c>
      <c r="P271" s="36">
        <f t="shared" si="207"/>
        <v>0</v>
      </c>
      <c r="Q271" s="36">
        <f t="shared" si="207"/>
        <v>0</v>
      </c>
      <c r="R271" s="105">
        <f t="shared" si="199"/>
        <v>0</v>
      </c>
      <c r="S271" s="36">
        <f t="shared" si="203"/>
        <v>0</v>
      </c>
      <c r="T271" s="31">
        <f t="shared" si="200"/>
        <v>0</v>
      </c>
      <c r="U271" s="31">
        <f t="shared" si="201"/>
        <v>0</v>
      </c>
      <c r="V271" s="51">
        <v>0</v>
      </c>
      <c r="W271" s="51">
        <v>0</v>
      </c>
      <c r="X271" s="51">
        <v>0</v>
      </c>
      <c r="Y271" s="50">
        <f t="shared" si="180"/>
        <v>0</v>
      </c>
      <c r="Z271" s="36">
        <f t="shared" si="202"/>
        <v>0</v>
      </c>
      <c r="AA271" s="36">
        <f t="shared" si="204"/>
        <v>0</v>
      </c>
      <c r="AB271" s="42">
        <v>0</v>
      </c>
      <c r="AC271" s="36">
        <f t="shared" si="205"/>
        <v>0</v>
      </c>
      <c r="AD271" s="36">
        <f t="shared" si="208"/>
        <v>0</v>
      </c>
      <c r="AE271" s="36">
        <f t="shared" si="208"/>
        <v>0</v>
      </c>
      <c r="AF271" s="36">
        <f t="shared" si="208"/>
        <v>0</v>
      </c>
      <c r="AH271" s="36">
        <f t="shared" si="209"/>
        <v>0</v>
      </c>
      <c r="AI271" s="36">
        <f t="shared" si="209"/>
        <v>0</v>
      </c>
      <c r="AJ271" s="36">
        <f t="shared" si="209"/>
        <v>0</v>
      </c>
      <c r="AK271" s="36">
        <f t="shared" si="209"/>
        <v>0</v>
      </c>
      <c r="AL271" s="36">
        <f t="shared" si="209"/>
        <v>0</v>
      </c>
      <c r="AM271" s="36">
        <f t="shared" si="209"/>
        <v>0</v>
      </c>
      <c r="AN271" s="36">
        <f t="shared" si="209"/>
        <v>0</v>
      </c>
      <c r="AO271" s="36">
        <f t="shared" si="209"/>
        <v>0</v>
      </c>
      <c r="AP271" s="36">
        <f t="shared" si="209"/>
        <v>0</v>
      </c>
      <c r="AQ271" s="36">
        <f t="shared" si="209"/>
        <v>0</v>
      </c>
      <c r="AR271" s="36">
        <f t="shared" si="210"/>
        <v>0</v>
      </c>
      <c r="AS271" s="36">
        <f t="shared" si="210"/>
        <v>0</v>
      </c>
      <c r="AT271" s="36">
        <f t="shared" si="210"/>
        <v>0</v>
      </c>
      <c r="AU271" s="36">
        <f t="shared" si="210"/>
        <v>0</v>
      </c>
      <c r="AV271" s="36">
        <f t="shared" si="210"/>
        <v>0</v>
      </c>
      <c r="AW271" s="36">
        <f t="shared" si="210"/>
        <v>0</v>
      </c>
      <c r="AX271" s="36">
        <f t="shared" si="210"/>
        <v>0</v>
      </c>
      <c r="AY271" s="36">
        <f t="shared" si="210"/>
        <v>0</v>
      </c>
      <c r="BA271" s="36">
        <f t="shared" si="211"/>
        <v>0</v>
      </c>
      <c r="BB271" s="36">
        <f t="shared" si="211"/>
        <v>0</v>
      </c>
      <c r="BC271" s="36">
        <f t="shared" si="211"/>
        <v>0</v>
      </c>
      <c r="BD271" s="36">
        <f t="shared" si="211"/>
        <v>0</v>
      </c>
      <c r="BE271" s="36">
        <f t="shared" si="211"/>
        <v>0</v>
      </c>
      <c r="BF271" s="36">
        <f t="shared" si="211"/>
        <v>0</v>
      </c>
      <c r="BH271" s="63">
        <f t="shared" si="181"/>
        <v>0</v>
      </c>
      <c r="BI271" s="14"/>
    </row>
    <row r="272" ht="15" spans="1:61">
      <c r="A272" s="43" t="s">
        <v>13009</v>
      </c>
      <c r="B272" s="34">
        <f t="shared" si="194"/>
        <v>0</v>
      </c>
      <c r="C272" s="41" t="s">
        <v>13010</v>
      </c>
      <c r="D272" s="105">
        <f t="shared" si="195"/>
        <v>0</v>
      </c>
      <c r="E272" s="36">
        <f t="shared" si="196"/>
        <v>0</v>
      </c>
      <c r="F272" s="9">
        <f t="shared" si="197"/>
        <v>0</v>
      </c>
      <c r="G272" s="115">
        <f t="shared" si="198"/>
        <v>0</v>
      </c>
      <c r="H272" s="107">
        <f t="shared" si="176"/>
        <v>0</v>
      </c>
      <c r="I272" s="107">
        <f t="shared" si="177"/>
        <v>0</v>
      </c>
      <c r="J272" s="107">
        <f t="shared" si="178"/>
        <v>0</v>
      </c>
      <c r="K272" s="42">
        <v>0</v>
      </c>
      <c r="L272" s="36">
        <f t="shared" si="206"/>
        <v>0</v>
      </c>
      <c r="M272" s="36">
        <f t="shared" si="206"/>
        <v>0</v>
      </c>
      <c r="N272" s="107">
        <f t="shared" si="179"/>
        <v>0</v>
      </c>
      <c r="O272" s="36">
        <f t="shared" si="207"/>
        <v>0</v>
      </c>
      <c r="P272" s="36">
        <f t="shared" si="207"/>
        <v>0</v>
      </c>
      <c r="Q272" s="36">
        <f t="shared" si="207"/>
        <v>0</v>
      </c>
      <c r="R272" s="105">
        <f t="shared" si="199"/>
        <v>0</v>
      </c>
      <c r="S272" s="36">
        <f t="shared" si="203"/>
        <v>0</v>
      </c>
      <c r="T272" s="31">
        <f t="shared" si="200"/>
        <v>0</v>
      </c>
      <c r="U272" s="31">
        <f t="shared" si="201"/>
        <v>0</v>
      </c>
      <c r="V272" s="51">
        <v>0</v>
      </c>
      <c r="W272" s="51">
        <v>0</v>
      </c>
      <c r="X272" s="51">
        <v>0</v>
      </c>
      <c r="Y272" s="50">
        <f t="shared" si="180"/>
        <v>0</v>
      </c>
      <c r="Z272" s="36">
        <f t="shared" si="202"/>
        <v>0</v>
      </c>
      <c r="AA272" s="36">
        <f t="shared" si="204"/>
        <v>0</v>
      </c>
      <c r="AB272" s="42">
        <v>0</v>
      </c>
      <c r="AC272" s="36">
        <f t="shared" si="205"/>
        <v>0</v>
      </c>
      <c r="AD272" s="36">
        <f t="shared" si="208"/>
        <v>0</v>
      </c>
      <c r="AE272" s="36">
        <f t="shared" si="208"/>
        <v>0</v>
      </c>
      <c r="AF272" s="36">
        <f t="shared" si="208"/>
        <v>0</v>
      </c>
      <c r="AH272" s="36">
        <f t="shared" si="209"/>
        <v>0</v>
      </c>
      <c r="AI272" s="36">
        <f t="shared" si="209"/>
        <v>0</v>
      </c>
      <c r="AJ272" s="36">
        <f t="shared" si="209"/>
        <v>0</v>
      </c>
      <c r="AK272" s="36">
        <f t="shared" si="209"/>
        <v>0</v>
      </c>
      <c r="AL272" s="36">
        <f t="shared" si="209"/>
        <v>0</v>
      </c>
      <c r="AM272" s="36">
        <f t="shared" si="209"/>
        <v>0</v>
      </c>
      <c r="AN272" s="36">
        <f t="shared" si="209"/>
        <v>0</v>
      </c>
      <c r="AO272" s="36">
        <f t="shared" si="209"/>
        <v>0</v>
      </c>
      <c r="AP272" s="36">
        <f t="shared" si="209"/>
        <v>0</v>
      </c>
      <c r="AQ272" s="36">
        <f t="shared" si="209"/>
        <v>0</v>
      </c>
      <c r="AR272" s="36">
        <f t="shared" si="210"/>
        <v>0</v>
      </c>
      <c r="AS272" s="36">
        <f t="shared" si="210"/>
        <v>0</v>
      </c>
      <c r="AT272" s="36">
        <f t="shared" si="210"/>
        <v>0</v>
      </c>
      <c r="AU272" s="36">
        <f t="shared" si="210"/>
        <v>0</v>
      </c>
      <c r="AV272" s="36">
        <f t="shared" si="210"/>
        <v>0</v>
      </c>
      <c r="AW272" s="36">
        <f t="shared" si="210"/>
        <v>0</v>
      </c>
      <c r="AX272" s="36">
        <f t="shared" si="210"/>
        <v>0</v>
      </c>
      <c r="AY272" s="36">
        <f t="shared" si="210"/>
        <v>0</v>
      </c>
      <c r="BA272" s="36">
        <f t="shared" si="211"/>
        <v>0</v>
      </c>
      <c r="BB272" s="36">
        <f t="shared" si="211"/>
        <v>0</v>
      </c>
      <c r="BC272" s="36">
        <f t="shared" si="211"/>
        <v>0</v>
      </c>
      <c r="BD272" s="36">
        <f t="shared" si="211"/>
        <v>0</v>
      </c>
      <c r="BE272" s="36">
        <f t="shared" si="211"/>
        <v>0</v>
      </c>
      <c r="BF272" s="36">
        <f t="shared" si="211"/>
        <v>0</v>
      </c>
      <c r="BH272" s="63">
        <f t="shared" si="181"/>
        <v>0</v>
      </c>
      <c r="BI272" s="59"/>
    </row>
    <row r="273" ht="15" spans="1:61">
      <c r="A273" s="43" t="s">
        <v>13011</v>
      </c>
      <c r="B273" s="34">
        <f t="shared" si="194"/>
        <v>0</v>
      </c>
      <c r="C273" s="41" t="s">
        <v>13012</v>
      </c>
      <c r="D273" s="105">
        <f t="shared" si="195"/>
        <v>0</v>
      </c>
      <c r="E273" s="36">
        <f t="shared" si="196"/>
        <v>0</v>
      </c>
      <c r="F273" s="9">
        <f t="shared" si="197"/>
        <v>0</v>
      </c>
      <c r="G273" s="115">
        <f t="shared" si="198"/>
        <v>0</v>
      </c>
      <c r="H273" s="107">
        <f t="shared" si="176"/>
        <v>0</v>
      </c>
      <c r="I273" s="107">
        <f t="shared" si="177"/>
        <v>0</v>
      </c>
      <c r="J273" s="107">
        <f t="shared" si="178"/>
        <v>0</v>
      </c>
      <c r="K273" s="42">
        <v>0</v>
      </c>
      <c r="L273" s="36">
        <f t="shared" si="206"/>
        <v>0</v>
      </c>
      <c r="M273" s="36">
        <f t="shared" si="206"/>
        <v>0</v>
      </c>
      <c r="N273" s="107">
        <f t="shared" si="179"/>
        <v>0</v>
      </c>
      <c r="O273" s="36">
        <f t="shared" si="207"/>
        <v>0</v>
      </c>
      <c r="P273" s="36">
        <f t="shared" si="207"/>
        <v>0</v>
      </c>
      <c r="Q273" s="36">
        <f t="shared" si="207"/>
        <v>0</v>
      </c>
      <c r="R273" s="105">
        <f t="shared" si="199"/>
        <v>0</v>
      </c>
      <c r="S273" s="36">
        <f t="shared" si="203"/>
        <v>0</v>
      </c>
      <c r="T273" s="31">
        <f t="shared" si="200"/>
        <v>0</v>
      </c>
      <c r="U273" s="31">
        <f t="shared" si="201"/>
        <v>0</v>
      </c>
      <c r="V273" s="51">
        <v>0</v>
      </c>
      <c r="W273" s="51">
        <v>0</v>
      </c>
      <c r="X273" s="51">
        <v>0</v>
      </c>
      <c r="Y273" s="50">
        <f t="shared" si="180"/>
        <v>0</v>
      </c>
      <c r="Z273" s="36">
        <f t="shared" si="202"/>
        <v>0</v>
      </c>
      <c r="AA273" s="36">
        <f t="shared" si="204"/>
        <v>0</v>
      </c>
      <c r="AB273" s="42">
        <v>0</v>
      </c>
      <c r="AC273" s="36">
        <f t="shared" si="205"/>
        <v>0</v>
      </c>
      <c r="AD273" s="36">
        <f t="shared" si="208"/>
        <v>0</v>
      </c>
      <c r="AE273" s="36">
        <f t="shared" si="208"/>
        <v>0</v>
      </c>
      <c r="AF273" s="36">
        <f t="shared" si="208"/>
        <v>0</v>
      </c>
      <c r="AH273" s="36">
        <f t="shared" si="209"/>
        <v>0</v>
      </c>
      <c r="AI273" s="36">
        <f t="shared" si="209"/>
        <v>0</v>
      </c>
      <c r="AJ273" s="36">
        <f t="shared" si="209"/>
        <v>0</v>
      </c>
      <c r="AK273" s="36">
        <f t="shared" si="209"/>
        <v>0</v>
      </c>
      <c r="AL273" s="36">
        <f t="shared" si="209"/>
        <v>0</v>
      </c>
      <c r="AM273" s="36">
        <f t="shared" si="209"/>
        <v>0</v>
      </c>
      <c r="AN273" s="36">
        <f t="shared" si="209"/>
        <v>0</v>
      </c>
      <c r="AO273" s="36">
        <f t="shared" si="209"/>
        <v>0</v>
      </c>
      <c r="AP273" s="36">
        <f t="shared" si="209"/>
        <v>0</v>
      </c>
      <c r="AQ273" s="36">
        <f t="shared" si="209"/>
        <v>0</v>
      </c>
      <c r="AR273" s="36">
        <f t="shared" si="210"/>
        <v>0</v>
      </c>
      <c r="AS273" s="36">
        <f t="shared" si="210"/>
        <v>0</v>
      </c>
      <c r="AT273" s="36">
        <f t="shared" si="210"/>
        <v>0</v>
      </c>
      <c r="AU273" s="36">
        <f t="shared" si="210"/>
        <v>0</v>
      </c>
      <c r="AV273" s="36">
        <f t="shared" si="210"/>
        <v>0</v>
      </c>
      <c r="AW273" s="36">
        <f t="shared" si="210"/>
        <v>0</v>
      </c>
      <c r="AX273" s="36">
        <f t="shared" si="210"/>
        <v>0</v>
      </c>
      <c r="AY273" s="36">
        <f t="shared" si="210"/>
        <v>0</v>
      </c>
      <c r="BA273" s="36">
        <f t="shared" si="211"/>
        <v>0</v>
      </c>
      <c r="BB273" s="36">
        <f t="shared" si="211"/>
        <v>0</v>
      </c>
      <c r="BC273" s="36">
        <f t="shared" si="211"/>
        <v>0</v>
      </c>
      <c r="BD273" s="36">
        <f t="shared" si="211"/>
        <v>0</v>
      </c>
      <c r="BE273" s="36">
        <f t="shared" si="211"/>
        <v>0</v>
      </c>
      <c r="BF273" s="36">
        <f t="shared" si="211"/>
        <v>0</v>
      </c>
      <c r="BH273" s="63">
        <f t="shared" si="181"/>
        <v>0</v>
      </c>
      <c r="BI273" s="59"/>
    </row>
    <row r="274" ht="15" spans="1:61">
      <c r="A274" s="43" t="s">
        <v>13013</v>
      </c>
      <c r="B274" s="34">
        <f t="shared" si="194"/>
        <v>0</v>
      </c>
      <c r="C274" s="41" t="s">
        <v>13014</v>
      </c>
      <c r="D274" s="105">
        <f t="shared" si="195"/>
        <v>0</v>
      </c>
      <c r="E274" s="36">
        <f t="shared" si="196"/>
        <v>0</v>
      </c>
      <c r="F274" s="9">
        <f t="shared" si="197"/>
        <v>0</v>
      </c>
      <c r="G274" s="115">
        <f t="shared" si="198"/>
        <v>0</v>
      </c>
      <c r="H274" s="107">
        <f t="shared" si="176"/>
        <v>0</v>
      </c>
      <c r="I274" s="107">
        <f t="shared" si="177"/>
        <v>0</v>
      </c>
      <c r="J274" s="107">
        <f t="shared" si="178"/>
        <v>0</v>
      </c>
      <c r="K274" s="42">
        <v>0</v>
      </c>
      <c r="L274" s="36">
        <f t="shared" si="206"/>
        <v>0</v>
      </c>
      <c r="M274" s="36">
        <f t="shared" si="206"/>
        <v>0</v>
      </c>
      <c r="N274" s="107">
        <f t="shared" si="179"/>
        <v>0</v>
      </c>
      <c r="O274" s="36">
        <f t="shared" si="207"/>
        <v>0</v>
      </c>
      <c r="P274" s="36">
        <f t="shared" si="207"/>
        <v>0</v>
      </c>
      <c r="Q274" s="36">
        <f t="shared" si="207"/>
        <v>0</v>
      </c>
      <c r="R274" s="105">
        <f t="shared" si="199"/>
        <v>0</v>
      </c>
      <c r="S274" s="36">
        <f t="shared" si="203"/>
        <v>0</v>
      </c>
      <c r="T274" s="31">
        <f t="shared" si="200"/>
        <v>0</v>
      </c>
      <c r="U274" s="31">
        <f t="shared" si="201"/>
        <v>0</v>
      </c>
      <c r="V274" s="51">
        <v>0</v>
      </c>
      <c r="W274" s="51">
        <v>0</v>
      </c>
      <c r="X274" s="51">
        <v>0</v>
      </c>
      <c r="Y274" s="50">
        <f t="shared" si="180"/>
        <v>0</v>
      </c>
      <c r="Z274" s="36">
        <f t="shared" si="202"/>
        <v>0</v>
      </c>
      <c r="AA274" s="36">
        <f t="shared" si="204"/>
        <v>0</v>
      </c>
      <c r="AB274" s="42">
        <v>0</v>
      </c>
      <c r="AC274" s="36">
        <f t="shared" si="205"/>
        <v>0</v>
      </c>
      <c r="AD274" s="36">
        <f t="shared" si="208"/>
        <v>0</v>
      </c>
      <c r="AE274" s="36">
        <f t="shared" si="208"/>
        <v>0</v>
      </c>
      <c r="AF274" s="36">
        <f t="shared" si="208"/>
        <v>0</v>
      </c>
      <c r="AH274" s="36">
        <f t="shared" si="209"/>
        <v>0</v>
      </c>
      <c r="AI274" s="36">
        <f t="shared" si="209"/>
        <v>0</v>
      </c>
      <c r="AJ274" s="36">
        <f t="shared" si="209"/>
        <v>0</v>
      </c>
      <c r="AK274" s="36">
        <f t="shared" si="209"/>
        <v>0</v>
      </c>
      <c r="AL274" s="36">
        <f t="shared" si="209"/>
        <v>0</v>
      </c>
      <c r="AM274" s="36">
        <f t="shared" si="209"/>
        <v>0</v>
      </c>
      <c r="AN274" s="36">
        <f t="shared" si="209"/>
        <v>0</v>
      </c>
      <c r="AO274" s="36">
        <f t="shared" si="209"/>
        <v>0</v>
      </c>
      <c r="AP274" s="36">
        <f t="shared" si="209"/>
        <v>0</v>
      </c>
      <c r="AQ274" s="36">
        <f t="shared" si="209"/>
        <v>0</v>
      </c>
      <c r="AR274" s="36">
        <f t="shared" si="210"/>
        <v>0</v>
      </c>
      <c r="AS274" s="36">
        <f t="shared" si="210"/>
        <v>0</v>
      </c>
      <c r="AT274" s="36">
        <f t="shared" si="210"/>
        <v>0</v>
      </c>
      <c r="AU274" s="36">
        <f t="shared" si="210"/>
        <v>0</v>
      </c>
      <c r="AV274" s="36">
        <f t="shared" si="210"/>
        <v>0</v>
      </c>
      <c r="AW274" s="36">
        <f t="shared" si="210"/>
        <v>0</v>
      </c>
      <c r="AX274" s="36">
        <f t="shared" si="210"/>
        <v>0</v>
      </c>
      <c r="AY274" s="36">
        <f t="shared" si="210"/>
        <v>0</v>
      </c>
      <c r="BA274" s="36">
        <f t="shared" si="211"/>
        <v>0</v>
      </c>
      <c r="BB274" s="36">
        <f t="shared" si="211"/>
        <v>0</v>
      </c>
      <c r="BC274" s="36">
        <f t="shared" si="211"/>
        <v>0</v>
      </c>
      <c r="BD274" s="36">
        <f t="shared" si="211"/>
        <v>0</v>
      </c>
      <c r="BE274" s="36">
        <f t="shared" si="211"/>
        <v>0</v>
      </c>
      <c r="BF274" s="36">
        <f t="shared" si="211"/>
        <v>0</v>
      </c>
      <c r="BH274" s="63">
        <f t="shared" si="181"/>
        <v>0</v>
      </c>
      <c r="BI274" s="14"/>
    </row>
    <row r="275" ht="15" spans="1:61">
      <c r="A275" s="43" t="s">
        <v>13015</v>
      </c>
      <c r="B275" s="34">
        <f t="shared" si="194"/>
        <v>0</v>
      </c>
      <c r="C275" s="41" t="s">
        <v>13016</v>
      </c>
      <c r="D275" s="105">
        <f t="shared" si="195"/>
        <v>0</v>
      </c>
      <c r="E275" s="36">
        <f t="shared" si="196"/>
        <v>0</v>
      </c>
      <c r="F275" s="9">
        <f t="shared" si="197"/>
        <v>0</v>
      </c>
      <c r="G275" s="115">
        <f t="shared" si="198"/>
        <v>0</v>
      </c>
      <c r="H275" s="107">
        <f t="shared" si="176"/>
        <v>0</v>
      </c>
      <c r="I275" s="107">
        <f t="shared" si="177"/>
        <v>0</v>
      </c>
      <c r="J275" s="107">
        <f t="shared" si="178"/>
        <v>0</v>
      </c>
      <c r="K275" s="42">
        <v>0</v>
      </c>
      <c r="L275" s="36">
        <f t="shared" si="206"/>
        <v>0</v>
      </c>
      <c r="M275" s="36">
        <f t="shared" si="206"/>
        <v>0</v>
      </c>
      <c r="N275" s="107">
        <f t="shared" si="179"/>
        <v>0</v>
      </c>
      <c r="O275" s="36">
        <f t="shared" si="207"/>
        <v>0</v>
      </c>
      <c r="P275" s="36">
        <f t="shared" si="207"/>
        <v>0</v>
      </c>
      <c r="Q275" s="36">
        <f t="shared" si="207"/>
        <v>0</v>
      </c>
      <c r="R275" s="105">
        <f t="shared" si="199"/>
        <v>0</v>
      </c>
      <c r="S275" s="36">
        <f t="shared" si="203"/>
        <v>0</v>
      </c>
      <c r="T275" s="31">
        <f t="shared" si="200"/>
        <v>0</v>
      </c>
      <c r="U275" s="31">
        <f t="shared" si="201"/>
        <v>0</v>
      </c>
      <c r="V275" s="51">
        <v>0</v>
      </c>
      <c r="W275" s="51">
        <v>0</v>
      </c>
      <c r="X275" s="51">
        <v>0</v>
      </c>
      <c r="Y275" s="50">
        <f t="shared" si="180"/>
        <v>0</v>
      </c>
      <c r="Z275" s="36">
        <f t="shared" si="202"/>
        <v>0</v>
      </c>
      <c r="AA275" s="36">
        <f t="shared" si="204"/>
        <v>0</v>
      </c>
      <c r="AB275" s="42">
        <v>0</v>
      </c>
      <c r="AC275" s="36">
        <f t="shared" si="205"/>
        <v>0</v>
      </c>
      <c r="AD275" s="36">
        <f t="shared" si="208"/>
        <v>0</v>
      </c>
      <c r="AE275" s="36">
        <f t="shared" si="208"/>
        <v>0</v>
      </c>
      <c r="AF275" s="36">
        <f t="shared" si="208"/>
        <v>0</v>
      </c>
      <c r="AH275" s="36">
        <f t="shared" si="209"/>
        <v>0</v>
      </c>
      <c r="AI275" s="36">
        <f t="shared" si="209"/>
        <v>0</v>
      </c>
      <c r="AJ275" s="36">
        <f t="shared" si="209"/>
        <v>0</v>
      </c>
      <c r="AK275" s="36">
        <f t="shared" si="209"/>
        <v>0</v>
      </c>
      <c r="AL275" s="36">
        <f t="shared" si="209"/>
        <v>0</v>
      </c>
      <c r="AM275" s="36">
        <f t="shared" si="209"/>
        <v>0</v>
      </c>
      <c r="AN275" s="36">
        <f t="shared" si="209"/>
        <v>0</v>
      </c>
      <c r="AO275" s="36">
        <f t="shared" si="209"/>
        <v>0</v>
      </c>
      <c r="AP275" s="36">
        <f t="shared" si="209"/>
        <v>0</v>
      </c>
      <c r="AQ275" s="36">
        <f t="shared" si="209"/>
        <v>0</v>
      </c>
      <c r="AR275" s="36">
        <f t="shared" si="210"/>
        <v>0</v>
      </c>
      <c r="AS275" s="36">
        <f t="shared" si="210"/>
        <v>0</v>
      </c>
      <c r="AT275" s="36">
        <f t="shared" si="210"/>
        <v>0</v>
      </c>
      <c r="AU275" s="36">
        <f t="shared" si="210"/>
        <v>0</v>
      </c>
      <c r="AV275" s="36">
        <f t="shared" si="210"/>
        <v>0</v>
      </c>
      <c r="AW275" s="36">
        <f t="shared" si="210"/>
        <v>0</v>
      </c>
      <c r="AX275" s="36">
        <f t="shared" si="210"/>
        <v>0</v>
      </c>
      <c r="AY275" s="36">
        <f t="shared" si="210"/>
        <v>0</v>
      </c>
      <c r="BA275" s="36">
        <f t="shared" si="211"/>
        <v>0</v>
      </c>
      <c r="BB275" s="36">
        <f t="shared" si="211"/>
        <v>0</v>
      </c>
      <c r="BC275" s="36">
        <f t="shared" si="211"/>
        <v>0</v>
      </c>
      <c r="BD275" s="36">
        <f t="shared" si="211"/>
        <v>0</v>
      </c>
      <c r="BE275" s="36">
        <f t="shared" si="211"/>
        <v>0</v>
      </c>
      <c r="BF275" s="36">
        <f t="shared" si="211"/>
        <v>0</v>
      </c>
      <c r="BH275" s="63">
        <f t="shared" si="181"/>
        <v>0</v>
      </c>
      <c r="BI275" s="14"/>
    </row>
    <row r="276" ht="15" spans="1:61">
      <c r="A276" s="43" t="s">
        <v>13017</v>
      </c>
      <c r="B276" s="34">
        <f t="shared" si="194"/>
        <v>0</v>
      </c>
      <c r="C276" s="41" t="s">
        <v>13018</v>
      </c>
      <c r="D276" s="105">
        <f t="shared" si="195"/>
        <v>0</v>
      </c>
      <c r="E276" s="36">
        <f t="shared" si="196"/>
        <v>0</v>
      </c>
      <c r="F276" s="9">
        <f t="shared" si="197"/>
        <v>0</v>
      </c>
      <c r="G276" s="115">
        <f t="shared" si="198"/>
        <v>0</v>
      </c>
      <c r="H276" s="107">
        <f t="shared" si="176"/>
        <v>0</v>
      </c>
      <c r="I276" s="107">
        <f t="shared" si="177"/>
        <v>0</v>
      </c>
      <c r="J276" s="107">
        <f t="shared" si="178"/>
        <v>0</v>
      </c>
      <c r="K276" s="42">
        <v>0</v>
      </c>
      <c r="L276" s="36">
        <f t="shared" si="206"/>
        <v>0</v>
      </c>
      <c r="M276" s="36">
        <f t="shared" si="206"/>
        <v>0</v>
      </c>
      <c r="N276" s="107">
        <f t="shared" si="179"/>
        <v>0</v>
      </c>
      <c r="O276" s="36">
        <f t="shared" si="207"/>
        <v>0</v>
      </c>
      <c r="P276" s="36">
        <f t="shared" si="207"/>
        <v>0</v>
      </c>
      <c r="Q276" s="36">
        <f t="shared" si="207"/>
        <v>0</v>
      </c>
      <c r="R276" s="105">
        <f t="shared" si="199"/>
        <v>0</v>
      </c>
      <c r="S276" s="36">
        <f t="shared" si="203"/>
        <v>0</v>
      </c>
      <c r="T276" s="31">
        <f t="shared" si="200"/>
        <v>0</v>
      </c>
      <c r="U276" s="31">
        <f t="shared" si="201"/>
        <v>0</v>
      </c>
      <c r="V276" s="51">
        <v>0</v>
      </c>
      <c r="W276" s="51">
        <v>0</v>
      </c>
      <c r="X276" s="51">
        <v>0</v>
      </c>
      <c r="Y276" s="50">
        <f t="shared" si="180"/>
        <v>0</v>
      </c>
      <c r="Z276" s="36">
        <f t="shared" si="202"/>
        <v>0</v>
      </c>
      <c r="AA276" s="36">
        <f t="shared" si="204"/>
        <v>0</v>
      </c>
      <c r="AB276" s="42">
        <v>0</v>
      </c>
      <c r="AC276" s="36">
        <f t="shared" si="205"/>
        <v>0</v>
      </c>
      <c r="AD276" s="36">
        <f t="shared" si="208"/>
        <v>0</v>
      </c>
      <c r="AE276" s="36">
        <f t="shared" si="208"/>
        <v>0</v>
      </c>
      <c r="AF276" s="36">
        <f t="shared" si="208"/>
        <v>0</v>
      </c>
      <c r="AH276" s="36">
        <f t="shared" si="209"/>
        <v>0</v>
      </c>
      <c r="AI276" s="36">
        <f t="shared" si="209"/>
        <v>0</v>
      </c>
      <c r="AJ276" s="36">
        <f t="shared" si="209"/>
        <v>0</v>
      </c>
      <c r="AK276" s="36">
        <f t="shared" si="209"/>
        <v>0</v>
      </c>
      <c r="AL276" s="36">
        <f t="shared" si="209"/>
        <v>0</v>
      </c>
      <c r="AM276" s="36">
        <f t="shared" si="209"/>
        <v>0</v>
      </c>
      <c r="AN276" s="36">
        <f t="shared" si="209"/>
        <v>0</v>
      </c>
      <c r="AO276" s="36">
        <f t="shared" si="209"/>
        <v>0</v>
      </c>
      <c r="AP276" s="36">
        <f t="shared" si="209"/>
        <v>0</v>
      </c>
      <c r="AQ276" s="36">
        <f t="shared" si="209"/>
        <v>0</v>
      </c>
      <c r="AR276" s="36">
        <f t="shared" si="210"/>
        <v>0</v>
      </c>
      <c r="AS276" s="36">
        <f t="shared" si="210"/>
        <v>0</v>
      </c>
      <c r="AT276" s="36">
        <f t="shared" si="210"/>
        <v>0</v>
      </c>
      <c r="AU276" s="36">
        <f t="shared" si="210"/>
        <v>0</v>
      </c>
      <c r="AV276" s="36">
        <f t="shared" si="210"/>
        <v>0</v>
      </c>
      <c r="AW276" s="36">
        <f t="shared" si="210"/>
        <v>0</v>
      </c>
      <c r="AX276" s="36">
        <f t="shared" si="210"/>
        <v>0</v>
      </c>
      <c r="AY276" s="36">
        <f t="shared" si="210"/>
        <v>0</v>
      </c>
      <c r="BA276" s="36">
        <f t="shared" si="211"/>
        <v>0</v>
      </c>
      <c r="BB276" s="36">
        <f t="shared" si="211"/>
        <v>0</v>
      </c>
      <c r="BC276" s="36">
        <f t="shared" si="211"/>
        <v>0</v>
      </c>
      <c r="BD276" s="36">
        <f t="shared" si="211"/>
        <v>0</v>
      </c>
      <c r="BE276" s="36">
        <f t="shared" si="211"/>
        <v>0</v>
      </c>
      <c r="BF276" s="36">
        <f t="shared" si="211"/>
        <v>0</v>
      </c>
      <c r="BH276" s="63">
        <f t="shared" si="181"/>
        <v>0</v>
      </c>
      <c r="BI276" s="59"/>
    </row>
    <row r="277" ht="15" spans="1:61">
      <c r="A277" s="43" t="s">
        <v>13019</v>
      </c>
      <c r="B277" s="34">
        <f t="shared" si="194"/>
        <v>0</v>
      </c>
      <c r="C277" s="41" t="s">
        <v>13020</v>
      </c>
      <c r="D277" s="105">
        <f t="shared" si="195"/>
        <v>0</v>
      </c>
      <c r="E277" s="36">
        <f t="shared" si="196"/>
        <v>0</v>
      </c>
      <c r="F277" s="9">
        <f t="shared" si="197"/>
        <v>0</v>
      </c>
      <c r="G277" s="115">
        <f t="shared" si="198"/>
        <v>0</v>
      </c>
      <c r="H277" s="107">
        <f t="shared" si="176"/>
        <v>0</v>
      </c>
      <c r="I277" s="107">
        <f t="shared" si="177"/>
        <v>0</v>
      </c>
      <c r="J277" s="107">
        <f t="shared" si="178"/>
        <v>0</v>
      </c>
      <c r="K277" s="42">
        <v>0</v>
      </c>
      <c r="L277" s="36">
        <f t="shared" si="206"/>
        <v>0</v>
      </c>
      <c r="M277" s="36">
        <f t="shared" si="206"/>
        <v>0</v>
      </c>
      <c r="N277" s="107">
        <f t="shared" si="179"/>
        <v>0</v>
      </c>
      <c r="O277" s="36">
        <f t="shared" si="207"/>
        <v>0</v>
      </c>
      <c r="P277" s="36">
        <f t="shared" si="207"/>
        <v>0</v>
      </c>
      <c r="Q277" s="36">
        <f t="shared" si="207"/>
        <v>0</v>
      </c>
      <c r="R277" s="105">
        <f t="shared" si="199"/>
        <v>0</v>
      </c>
      <c r="S277" s="36">
        <f t="shared" si="203"/>
        <v>0</v>
      </c>
      <c r="T277" s="31">
        <f t="shared" si="200"/>
        <v>0</v>
      </c>
      <c r="U277" s="31">
        <f t="shared" si="201"/>
        <v>0</v>
      </c>
      <c r="V277" s="51">
        <v>0</v>
      </c>
      <c r="W277" s="51">
        <v>0</v>
      </c>
      <c r="X277" s="51">
        <v>0</v>
      </c>
      <c r="Y277" s="50">
        <f t="shared" si="180"/>
        <v>0</v>
      </c>
      <c r="Z277" s="36">
        <f t="shared" si="202"/>
        <v>0</v>
      </c>
      <c r="AA277" s="36">
        <f t="shared" si="204"/>
        <v>0</v>
      </c>
      <c r="AB277" s="42">
        <v>0</v>
      </c>
      <c r="AC277" s="36">
        <f t="shared" si="205"/>
        <v>0</v>
      </c>
      <c r="AD277" s="36">
        <f t="shared" si="208"/>
        <v>0</v>
      </c>
      <c r="AE277" s="36">
        <f t="shared" si="208"/>
        <v>0</v>
      </c>
      <c r="AF277" s="36">
        <f t="shared" si="208"/>
        <v>0</v>
      </c>
      <c r="AH277" s="36">
        <f t="shared" si="209"/>
        <v>0</v>
      </c>
      <c r="AI277" s="36">
        <f t="shared" si="209"/>
        <v>0</v>
      </c>
      <c r="AJ277" s="36">
        <f t="shared" si="209"/>
        <v>0</v>
      </c>
      <c r="AK277" s="36">
        <f t="shared" si="209"/>
        <v>0</v>
      </c>
      <c r="AL277" s="36">
        <f t="shared" si="209"/>
        <v>0</v>
      </c>
      <c r="AM277" s="36">
        <f t="shared" si="209"/>
        <v>0</v>
      </c>
      <c r="AN277" s="36">
        <f t="shared" si="209"/>
        <v>0</v>
      </c>
      <c r="AO277" s="36">
        <f t="shared" si="209"/>
        <v>0</v>
      </c>
      <c r="AP277" s="36">
        <f t="shared" si="209"/>
        <v>0</v>
      </c>
      <c r="AQ277" s="36">
        <f t="shared" si="209"/>
        <v>0</v>
      </c>
      <c r="AR277" s="36">
        <f t="shared" si="210"/>
        <v>0</v>
      </c>
      <c r="AS277" s="36">
        <f t="shared" si="210"/>
        <v>0</v>
      </c>
      <c r="AT277" s="36">
        <f t="shared" si="210"/>
        <v>0</v>
      </c>
      <c r="AU277" s="36">
        <f t="shared" si="210"/>
        <v>0</v>
      </c>
      <c r="AV277" s="36">
        <f t="shared" si="210"/>
        <v>0</v>
      </c>
      <c r="AW277" s="36">
        <f t="shared" si="210"/>
        <v>0</v>
      </c>
      <c r="AX277" s="36">
        <f t="shared" si="210"/>
        <v>0</v>
      </c>
      <c r="AY277" s="36">
        <f t="shared" si="210"/>
        <v>0</v>
      </c>
      <c r="BA277" s="36">
        <f t="shared" si="211"/>
        <v>0</v>
      </c>
      <c r="BB277" s="36">
        <f t="shared" si="211"/>
        <v>0</v>
      </c>
      <c r="BC277" s="36">
        <f t="shared" si="211"/>
        <v>0</v>
      </c>
      <c r="BD277" s="36">
        <f t="shared" si="211"/>
        <v>0</v>
      </c>
      <c r="BE277" s="36">
        <f t="shared" si="211"/>
        <v>0</v>
      </c>
      <c r="BF277" s="36">
        <f t="shared" si="211"/>
        <v>0</v>
      </c>
      <c r="BH277" s="63">
        <f t="shared" si="181"/>
        <v>0</v>
      </c>
      <c r="BI277" s="59"/>
    </row>
    <row r="278" ht="15" spans="1:61">
      <c r="A278" s="43" t="s">
        <v>13021</v>
      </c>
      <c r="B278" s="34">
        <f t="shared" si="194"/>
        <v>0</v>
      </c>
      <c r="C278" s="41" t="s">
        <v>13022</v>
      </c>
      <c r="D278" s="105">
        <f t="shared" si="195"/>
        <v>0</v>
      </c>
      <c r="E278" s="36">
        <f t="shared" si="196"/>
        <v>0</v>
      </c>
      <c r="F278" s="9">
        <f t="shared" si="197"/>
        <v>0</v>
      </c>
      <c r="G278" s="115">
        <f t="shared" si="198"/>
        <v>0</v>
      </c>
      <c r="H278" s="107">
        <f t="shared" si="176"/>
        <v>0</v>
      </c>
      <c r="I278" s="107">
        <f t="shared" si="177"/>
        <v>0</v>
      </c>
      <c r="J278" s="107">
        <f t="shared" si="178"/>
        <v>0</v>
      </c>
      <c r="K278" s="42">
        <v>0</v>
      </c>
      <c r="L278" s="36">
        <f t="shared" si="206"/>
        <v>0</v>
      </c>
      <c r="M278" s="36">
        <f t="shared" si="206"/>
        <v>0</v>
      </c>
      <c r="N278" s="107">
        <f t="shared" si="179"/>
        <v>0</v>
      </c>
      <c r="O278" s="36">
        <f t="shared" si="207"/>
        <v>0</v>
      </c>
      <c r="P278" s="36">
        <f t="shared" si="207"/>
        <v>0</v>
      </c>
      <c r="Q278" s="36">
        <f t="shared" si="207"/>
        <v>0</v>
      </c>
      <c r="R278" s="105">
        <f t="shared" si="199"/>
        <v>0</v>
      </c>
      <c r="S278" s="36">
        <f t="shared" si="203"/>
        <v>0</v>
      </c>
      <c r="T278" s="31">
        <f t="shared" si="200"/>
        <v>0</v>
      </c>
      <c r="U278" s="31">
        <f t="shared" si="201"/>
        <v>0</v>
      </c>
      <c r="V278" s="51">
        <v>0</v>
      </c>
      <c r="W278" s="51">
        <v>0</v>
      </c>
      <c r="X278" s="51">
        <v>0</v>
      </c>
      <c r="Y278" s="50">
        <f t="shared" si="180"/>
        <v>0</v>
      </c>
      <c r="Z278" s="36">
        <f t="shared" si="202"/>
        <v>0</v>
      </c>
      <c r="AA278" s="36">
        <f t="shared" si="204"/>
        <v>0</v>
      </c>
      <c r="AB278" s="42">
        <v>0</v>
      </c>
      <c r="AC278" s="36">
        <f t="shared" si="205"/>
        <v>0</v>
      </c>
      <c r="AD278" s="36">
        <f t="shared" si="208"/>
        <v>0</v>
      </c>
      <c r="AE278" s="36">
        <f t="shared" si="208"/>
        <v>0</v>
      </c>
      <c r="AF278" s="36">
        <f t="shared" si="208"/>
        <v>0</v>
      </c>
      <c r="AH278" s="36">
        <f t="shared" ref="AH278:AQ287" si="212">SUMPRODUCT(AH$374:AH$599*(LEFT($A$374:$A$599,LEN($A278))=$A278))</f>
        <v>0</v>
      </c>
      <c r="AI278" s="36">
        <f t="shared" si="212"/>
        <v>0</v>
      </c>
      <c r="AJ278" s="36">
        <f t="shared" si="212"/>
        <v>0</v>
      </c>
      <c r="AK278" s="36">
        <f t="shared" si="212"/>
        <v>0</v>
      </c>
      <c r="AL278" s="36">
        <f t="shared" si="212"/>
        <v>0</v>
      </c>
      <c r="AM278" s="36">
        <f t="shared" si="212"/>
        <v>0</v>
      </c>
      <c r="AN278" s="36">
        <f t="shared" si="212"/>
        <v>0</v>
      </c>
      <c r="AO278" s="36">
        <f t="shared" si="212"/>
        <v>0</v>
      </c>
      <c r="AP278" s="36">
        <f t="shared" si="212"/>
        <v>0</v>
      </c>
      <c r="AQ278" s="36">
        <f t="shared" si="212"/>
        <v>0</v>
      </c>
      <c r="AR278" s="36">
        <f t="shared" ref="AR278:AY287" si="213">SUMPRODUCT(AR$374:AR$599*(LEFT($A$374:$A$599,LEN($A278))=$A278))</f>
        <v>0</v>
      </c>
      <c r="AS278" s="36">
        <f t="shared" si="213"/>
        <v>0</v>
      </c>
      <c r="AT278" s="36">
        <f t="shared" si="213"/>
        <v>0</v>
      </c>
      <c r="AU278" s="36">
        <f t="shared" si="213"/>
        <v>0</v>
      </c>
      <c r="AV278" s="36">
        <f t="shared" si="213"/>
        <v>0</v>
      </c>
      <c r="AW278" s="36">
        <f t="shared" si="213"/>
        <v>0</v>
      </c>
      <c r="AX278" s="36">
        <f t="shared" si="213"/>
        <v>0</v>
      </c>
      <c r="AY278" s="36">
        <f t="shared" si="213"/>
        <v>0</v>
      </c>
      <c r="BA278" s="36">
        <f t="shared" ref="BA278:BF287" si="214">SUMPRODUCT(BA$374:BA$599*(LEFT($A$374:$A$599,LEN($A278))=$A278))</f>
        <v>0</v>
      </c>
      <c r="BB278" s="36">
        <f t="shared" si="214"/>
        <v>0</v>
      </c>
      <c r="BC278" s="36">
        <f t="shared" si="214"/>
        <v>0</v>
      </c>
      <c r="BD278" s="36">
        <f t="shared" si="214"/>
        <v>0</v>
      </c>
      <c r="BE278" s="36">
        <f t="shared" si="214"/>
        <v>0</v>
      </c>
      <c r="BF278" s="36">
        <f t="shared" si="214"/>
        <v>0</v>
      </c>
      <c r="BH278" s="63">
        <f t="shared" si="181"/>
        <v>0</v>
      </c>
      <c r="BI278" s="14"/>
    </row>
    <row r="279" ht="15" spans="1:61">
      <c r="A279" s="43" t="s">
        <v>13023</v>
      </c>
      <c r="B279" s="34">
        <f t="shared" si="194"/>
        <v>0</v>
      </c>
      <c r="C279" s="41" t="s">
        <v>13024</v>
      </c>
      <c r="D279" s="105">
        <f t="shared" si="195"/>
        <v>0</v>
      </c>
      <c r="E279" s="36">
        <f t="shared" si="196"/>
        <v>0</v>
      </c>
      <c r="F279" s="9">
        <f t="shared" si="197"/>
        <v>0</v>
      </c>
      <c r="G279" s="115">
        <f t="shared" si="198"/>
        <v>0</v>
      </c>
      <c r="H279" s="107">
        <f t="shared" si="176"/>
        <v>0</v>
      </c>
      <c r="I279" s="107">
        <f t="shared" si="177"/>
        <v>0</v>
      </c>
      <c r="J279" s="107">
        <f t="shared" si="178"/>
        <v>0</v>
      </c>
      <c r="K279" s="42">
        <v>0</v>
      </c>
      <c r="L279" s="36">
        <f t="shared" si="206"/>
        <v>0</v>
      </c>
      <c r="M279" s="36">
        <f t="shared" si="206"/>
        <v>0</v>
      </c>
      <c r="N279" s="107">
        <f t="shared" si="179"/>
        <v>0</v>
      </c>
      <c r="O279" s="36">
        <f t="shared" si="207"/>
        <v>0</v>
      </c>
      <c r="P279" s="36">
        <f t="shared" si="207"/>
        <v>0</v>
      </c>
      <c r="Q279" s="36">
        <f t="shared" si="207"/>
        <v>0</v>
      </c>
      <c r="R279" s="105">
        <f t="shared" si="199"/>
        <v>0</v>
      </c>
      <c r="S279" s="36">
        <f t="shared" si="203"/>
        <v>0</v>
      </c>
      <c r="T279" s="31">
        <f t="shared" si="200"/>
        <v>0</v>
      </c>
      <c r="U279" s="31">
        <f t="shared" si="201"/>
        <v>0</v>
      </c>
      <c r="V279" s="51">
        <v>0</v>
      </c>
      <c r="W279" s="51">
        <v>0</v>
      </c>
      <c r="X279" s="51">
        <v>0</v>
      </c>
      <c r="Y279" s="50">
        <f t="shared" si="180"/>
        <v>0</v>
      </c>
      <c r="Z279" s="36">
        <f t="shared" si="202"/>
        <v>0</v>
      </c>
      <c r="AA279" s="36">
        <f t="shared" si="204"/>
        <v>0</v>
      </c>
      <c r="AB279" s="42">
        <v>0</v>
      </c>
      <c r="AC279" s="36">
        <f t="shared" si="205"/>
        <v>0</v>
      </c>
      <c r="AD279" s="36">
        <f t="shared" si="208"/>
        <v>0</v>
      </c>
      <c r="AE279" s="36">
        <f t="shared" si="208"/>
        <v>0</v>
      </c>
      <c r="AF279" s="36">
        <f t="shared" si="208"/>
        <v>0</v>
      </c>
      <c r="AH279" s="36">
        <f t="shared" si="212"/>
        <v>0</v>
      </c>
      <c r="AI279" s="36">
        <f t="shared" si="212"/>
        <v>0</v>
      </c>
      <c r="AJ279" s="36">
        <f t="shared" si="212"/>
        <v>0</v>
      </c>
      <c r="AK279" s="36">
        <f t="shared" si="212"/>
        <v>0</v>
      </c>
      <c r="AL279" s="36">
        <f t="shared" si="212"/>
        <v>0</v>
      </c>
      <c r="AM279" s="36">
        <f t="shared" si="212"/>
        <v>0</v>
      </c>
      <c r="AN279" s="36">
        <f t="shared" si="212"/>
        <v>0</v>
      </c>
      <c r="AO279" s="36">
        <f t="shared" si="212"/>
        <v>0</v>
      </c>
      <c r="AP279" s="36">
        <f t="shared" si="212"/>
        <v>0</v>
      </c>
      <c r="AQ279" s="36">
        <f t="shared" si="212"/>
        <v>0</v>
      </c>
      <c r="AR279" s="36">
        <f t="shared" si="213"/>
        <v>0</v>
      </c>
      <c r="AS279" s="36">
        <f t="shared" si="213"/>
        <v>0</v>
      </c>
      <c r="AT279" s="36">
        <f t="shared" si="213"/>
        <v>0</v>
      </c>
      <c r="AU279" s="36">
        <f t="shared" si="213"/>
        <v>0</v>
      </c>
      <c r="AV279" s="36">
        <f t="shared" si="213"/>
        <v>0</v>
      </c>
      <c r="AW279" s="36">
        <f t="shared" si="213"/>
        <v>0</v>
      </c>
      <c r="AX279" s="36">
        <f t="shared" si="213"/>
        <v>0</v>
      </c>
      <c r="AY279" s="36">
        <f t="shared" si="213"/>
        <v>0</v>
      </c>
      <c r="BA279" s="36">
        <f t="shared" si="214"/>
        <v>0</v>
      </c>
      <c r="BB279" s="36">
        <f t="shared" si="214"/>
        <v>0</v>
      </c>
      <c r="BC279" s="36">
        <f t="shared" si="214"/>
        <v>0</v>
      </c>
      <c r="BD279" s="36">
        <f t="shared" si="214"/>
        <v>0</v>
      </c>
      <c r="BE279" s="36">
        <f t="shared" si="214"/>
        <v>0</v>
      </c>
      <c r="BF279" s="36">
        <f t="shared" si="214"/>
        <v>0</v>
      </c>
      <c r="BH279" s="63">
        <f t="shared" si="181"/>
        <v>0</v>
      </c>
      <c r="BI279" s="14"/>
    </row>
    <row r="280" ht="15" spans="1:61">
      <c r="A280" s="43" t="s">
        <v>13025</v>
      </c>
      <c r="B280" s="34">
        <f t="shared" si="194"/>
        <v>0</v>
      </c>
      <c r="C280" s="41" t="s">
        <v>13026</v>
      </c>
      <c r="D280" s="105">
        <f t="shared" si="195"/>
        <v>0</v>
      </c>
      <c r="E280" s="36">
        <f t="shared" si="196"/>
        <v>0</v>
      </c>
      <c r="F280" s="9">
        <f t="shared" si="197"/>
        <v>0</v>
      </c>
      <c r="G280" s="115">
        <f t="shared" si="198"/>
        <v>0</v>
      </c>
      <c r="H280" s="107">
        <f t="shared" si="176"/>
        <v>0</v>
      </c>
      <c r="I280" s="107">
        <f t="shared" si="177"/>
        <v>0</v>
      </c>
      <c r="J280" s="107">
        <f t="shared" si="178"/>
        <v>0</v>
      </c>
      <c r="K280" s="42">
        <v>0</v>
      </c>
      <c r="L280" s="36">
        <f t="shared" si="206"/>
        <v>0</v>
      </c>
      <c r="M280" s="36">
        <f t="shared" si="206"/>
        <v>0</v>
      </c>
      <c r="N280" s="107">
        <f t="shared" si="179"/>
        <v>0</v>
      </c>
      <c r="O280" s="36">
        <f t="shared" si="207"/>
        <v>0</v>
      </c>
      <c r="P280" s="36">
        <f t="shared" si="207"/>
        <v>0</v>
      </c>
      <c r="Q280" s="36">
        <f t="shared" si="207"/>
        <v>0</v>
      </c>
      <c r="R280" s="105">
        <f t="shared" si="199"/>
        <v>0</v>
      </c>
      <c r="S280" s="36">
        <f t="shared" si="203"/>
        <v>0</v>
      </c>
      <c r="T280" s="31">
        <f t="shared" si="200"/>
        <v>0</v>
      </c>
      <c r="U280" s="31">
        <f t="shared" si="201"/>
        <v>0</v>
      </c>
      <c r="V280" s="51">
        <v>0</v>
      </c>
      <c r="W280" s="51">
        <v>0</v>
      </c>
      <c r="X280" s="51">
        <v>0</v>
      </c>
      <c r="Y280" s="50">
        <f t="shared" si="180"/>
        <v>0</v>
      </c>
      <c r="Z280" s="36">
        <f t="shared" si="202"/>
        <v>0</v>
      </c>
      <c r="AA280" s="36">
        <f t="shared" si="204"/>
        <v>0</v>
      </c>
      <c r="AB280" s="42">
        <v>0</v>
      </c>
      <c r="AC280" s="36">
        <f t="shared" si="205"/>
        <v>0</v>
      </c>
      <c r="AD280" s="36">
        <f t="shared" si="208"/>
        <v>0</v>
      </c>
      <c r="AE280" s="36">
        <f t="shared" si="208"/>
        <v>0</v>
      </c>
      <c r="AF280" s="36">
        <f t="shared" si="208"/>
        <v>0</v>
      </c>
      <c r="AH280" s="36">
        <f t="shared" si="212"/>
        <v>0</v>
      </c>
      <c r="AI280" s="36">
        <f t="shared" si="212"/>
        <v>0</v>
      </c>
      <c r="AJ280" s="36">
        <f t="shared" si="212"/>
        <v>0</v>
      </c>
      <c r="AK280" s="36">
        <f t="shared" si="212"/>
        <v>0</v>
      </c>
      <c r="AL280" s="36">
        <f t="shared" si="212"/>
        <v>0</v>
      </c>
      <c r="AM280" s="36">
        <f t="shared" si="212"/>
        <v>0</v>
      </c>
      <c r="AN280" s="36">
        <f t="shared" si="212"/>
        <v>0</v>
      </c>
      <c r="AO280" s="36">
        <f t="shared" si="212"/>
        <v>0</v>
      </c>
      <c r="AP280" s="36">
        <f t="shared" si="212"/>
        <v>0</v>
      </c>
      <c r="AQ280" s="36">
        <f t="shared" si="212"/>
        <v>0</v>
      </c>
      <c r="AR280" s="36">
        <f t="shared" si="213"/>
        <v>0</v>
      </c>
      <c r="AS280" s="36">
        <f t="shared" si="213"/>
        <v>0</v>
      </c>
      <c r="AT280" s="36">
        <f t="shared" si="213"/>
        <v>0</v>
      </c>
      <c r="AU280" s="36">
        <f t="shared" si="213"/>
        <v>0</v>
      </c>
      <c r="AV280" s="36">
        <f t="shared" si="213"/>
        <v>0</v>
      </c>
      <c r="AW280" s="36">
        <f t="shared" si="213"/>
        <v>0</v>
      </c>
      <c r="AX280" s="36">
        <f t="shared" si="213"/>
        <v>0</v>
      </c>
      <c r="AY280" s="36">
        <f t="shared" si="213"/>
        <v>0</v>
      </c>
      <c r="BA280" s="36">
        <f t="shared" si="214"/>
        <v>0</v>
      </c>
      <c r="BB280" s="36">
        <f t="shared" si="214"/>
        <v>0</v>
      </c>
      <c r="BC280" s="36">
        <f t="shared" si="214"/>
        <v>0</v>
      </c>
      <c r="BD280" s="36">
        <f t="shared" si="214"/>
        <v>0</v>
      </c>
      <c r="BE280" s="36">
        <f t="shared" si="214"/>
        <v>0</v>
      </c>
      <c r="BF280" s="36">
        <f t="shared" si="214"/>
        <v>0</v>
      </c>
      <c r="BH280" s="63">
        <f t="shared" si="181"/>
        <v>0</v>
      </c>
      <c r="BI280" s="59"/>
    </row>
    <row r="281" ht="15" spans="1:61">
      <c r="A281" s="43" t="s">
        <v>13027</v>
      </c>
      <c r="B281" s="34">
        <f t="shared" si="194"/>
        <v>0</v>
      </c>
      <c r="C281" s="41" t="s">
        <v>13028</v>
      </c>
      <c r="D281" s="105">
        <f t="shared" si="195"/>
        <v>0</v>
      </c>
      <c r="E281" s="36">
        <f t="shared" si="196"/>
        <v>0</v>
      </c>
      <c r="F281" s="9">
        <f t="shared" si="197"/>
        <v>0</v>
      </c>
      <c r="G281" s="115">
        <f t="shared" si="198"/>
        <v>0</v>
      </c>
      <c r="H281" s="107">
        <f t="shared" si="176"/>
        <v>0</v>
      </c>
      <c r="I281" s="107">
        <f t="shared" si="177"/>
        <v>0</v>
      </c>
      <c r="J281" s="107">
        <f t="shared" si="178"/>
        <v>0</v>
      </c>
      <c r="K281" s="42">
        <v>0</v>
      </c>
      <c r="L281" s="36">
        <f t="shared" si="206"/>
        <v>0</v>
      </c>
      <c r="M281" s="36">
        <f t="shared" si="206"/>
        <v>0</v>
      </c>
      <c r="N281" s="107">
        <f t="shared" si="179"/>
        <v>0</v>
      </c>
      <c r="O281" s="36">
        <f t="shared" si="207"/>
        <v>0</v>
      </c>
      <c r="P281" s="36">
        <f t="shared" si="207"/>
        <v>0</v>
      </c>
      <c r="Q281" s="36">
        <f t="shared" si="207"/>
        <v>0</v>
      </c>
      <c r="R281" s="105">
        <f t="shared" si="199"/>
        <v>0</v>
      </c>
      <c r="S281" s="36">
        <f t="shared" si="203"/>
        <v>0</v>
      </c>
      <c r="T281" s="31">
        <f t="shared" si="200"/>
        <v>0</v>
      </c>
      <c r="U281" s="31">
        <f t="shared" si="201"/>
        <v>0</v>
      </c>
      <c r="V281" s="51">
        <v>0</v>
      </c>
      <c r="W281" s="51">
        <v>0</v>
      </c>
      <c r="X281" s="51">
        <v>0</v>
      </c>
      <c r="Y281" s="50">
        <f t="shared" si="180"/>
        <v>0</v>
      </c>
      <c r="Z281" s="36">
        <f t="shared" si="202"/>
        <v>0</v>
      </c>
      <c r="AA281" s="36">
        <f t="shared" si="204"/>
        <v>0</v>
      </c>
      <c r="AB281" s="42">
        <v>0</v>
      </c>
      <c r="AC281" s="36">
        <f t="shared" si="205"/>
        <v>0</v>
      </c>
      <c r="AD281" s="36">
        <f t="shared" si="208"/>
        <v>0</v>
      </c>
      <c r="AE281" s="36">
        <f t="shared" si="208"/>
        <v>0</v>
      </c>
      <c r="AF281" s="36">
        <f t="shared" si="208"/>
        <v>0</v>
      </c>
      <c r="AH281" s="36">
        <f t="shared" si="212"/>
        <v>0</v>
      </c>
      <c r="AI281" s="36">
        <f t="shared" si="212"/>
        <v>0</v>
      </c>
      <c r="AJ281" s="36">
        <f t="shared" si="212"/>
        <v>0</v>
      </c>
      <c r="AK281" s="36">
        <f t="shared" si="212"/>
        <v>0</v>
      </c>
      <c r="AL281" s="36">
        <f t="shared" si="212"/>
        <v>0</v>
      </c>
      <c r="AM281" s="36">
        <f t="shared" si="212"/>
        <v>0</v>
      </c>
      <c r="AN281" s="36">
        <f t="shared" si="212"/>
        <v>0</v>
      </c>
      <c r="AO281" s="36">
        <f t="shared" si="212"/>
        <v>0</v>
      </c>
      <c r="AP281" s="36">
        <f t="shared" si="212"/>
        <v>0</v>
      </c>
      <c r="AQ281" s="36">
        <f t="shared" si="212"/>
        <v>0</v>
      </c>
      <c r="AR281" s="36">
        <f t="shared" si="213"/>
        <v>0</v>
      </c>
      <c r="AS281" s="36">
        <f t="shared" si="213"/>
        <v>0</v>
      </c>
      <c r="AT281" s="36">
        <f t="shared" si="213"/>
        <v>0</v>
      </c>
      <c r="AU281" s="36">
        <f t="shared" si="213"/>
        <v>0</v>
      </c>
      <c r="AV281" s="36">
        <f t="shared" si="213"/>
        <v>0</v>
      </c>
      <c r="AW281" s="36">
        <f t="shared" si="213"/>
        <v>0</v>
      </c>
      <c r="AX281" s="36">
        <f t="shared" si="213"/>
        <v>0</v>
      </c>
      <c r="AY281" s="36">
        <f t="shared" si="213"/>
        <v>0</v>
      </c>
      <c r="BA281" s="36">
        <f t="shared" si="214"/>
        <v>0</v>
      </c>
      <c r="BB281" s="36">
        <f t="shared" si="214"/>
        <v>0</v>
      </c>
      <c r="BC281" s="36">
        <f t="shared" si="214"/>
        <v>0</v>
      </c>
      <c r="BD281" s="36">
        <f t="shared" si="214"/>
        <v>0</v>
      </c>
      <c r="BE281" s="36">
        <f t="shared" si="214"/>
        <v>0</v>
      </c>
      <c r="BF281" s="36">
        <f t="shared" si="214"/>
        <v>0</v>
      </c>
      <c r="BH281" s="63">
        <f t="shared" si="181"/>
        <v>0</v>
      </c>
      <c r="BI281" s="59"/>
    </row>
    <row r="282" ht="15" spans="1:61">
      <c r="A282" s="43" t="s">
        <v>13029</v>
      </c>
      <c r="B282" s="34">
        <f t="shared" si="194"/>
        <v>0</v>
      </c>
      <c r="C282" s="41" t="s">
        <v>13030</v>
      </c>
      <c r="D282" s="105">
        <f t="shared" si="195"/>
        <v>0</v>
      </c>
      <c r="E282" s="36">
        <f t="shared" si="196"/>
        <v>0</v>
      </c>
      <c r="F282" s="9">
        <f t="shared" si="197"/>
        <v>0</v>
      </c>
      <c r="G282" s="115">
        <f t="shared" si="198"/>
        <v>0</v>
      </c>
      <c r="H282" s="107">
        <f t="shared" si="176"/>
        <v>0</v>
      </c>
      <c r="I282" s="107">
        <f t="shared" si="177"/>
        <v>0</v>
      </c>
      <c r="J282" s="107">
        <f t="shared" si="178"/>
        <v>0</v>
      </c>
      <c r="K282" s="42">
        <v>0</v>
      </c>
      <c r="L282" s="36">
        <f t="shared" si="206"/>
        <v>0</v>
      </c>
      <c r="M282" s="36">
        <f t="shared" si="206"/>
        <v>0</v>
      </c>
      <c r="N282" s="107">
        <f t="shared" si="179"/>
        <v>0</v>
      </c>
      <c r="O282" s="36">
        <f t="shared" si="207"/>
        <v>0</v>
      </c>
      <c r="P282" s="36">
        <f t="shared" si="207"/>
        <v>0</v>
      </c>
      <c r="Q282" s="36">
        <f t="shared" si="207"/>
        <v>0</v>
      </c>
      <c r="R282" s="105">
        <f t="shared" si="199"/>
        <v>0</v>
      </c>
      <c r="S282" s="36">
        <f t="shared" si="203"/>
        <v>0</v>
      </c>
      <c r="T282" s="31">
        <f t="shared" si="200"/>
        <v>0</v>
      </c>
      <c r="U282" s="31">
        <f t="shared" si="201"/>
        <v>0</v>
      </c>
      <c r="V282" s="51">
        <v>0</v>
      </c>
      <c r="W282" s="51">
        <v>0</v>
      </c>
      <c r="X282" s="51">
        <v>0</v>
      </c>
      <c r="Y282" s="50">
        <f t="shared" si="180"/>
        <v>0</v>
      </c>
      <c r="Z282" s="36">
        <f t="shared" si="202"/>
        <v>0</v>
      </c>
      <c r="AA282" s="36">
        <f t="shared" si="204"/>
        <v>0</v>
      </c>
      <c r="AB282" s="42">
        <v>0</v>
      </c>
      <c r="AC282" s="36">
        <f t="shared" si="205"/>
        <v>0</v>
      </c>
      <c r="AD282" s="36">
        <f t="shared" si="208"/>
        <v>0</v>
      </c>
      <c r="AE282" s="36">
        <f t="shared" si="208"/>
        <v>0</v>
      </c>
      <c r="AF282" s="36">
        <f t="shared" si="208"/>
        <v>0</v>
      </c>
      <c r="AH282" s="36">
        <f t="shared" si="212"/>
        <v>0</v>
      </c>
      <c r="AI282" s="36">
        <f t="shared" si="212"/>
        <v>0</v>
      </c>
      <c r="AJ282" s="36">
        <f t="shared" si="212"/>
        <v>0</v>
      </c>
      <c r="AK282" s="36">
        <f t="shared" si="212"/>
        <v>0</v>
      </c>
      <c r="AL282" s="36">
        <f t="shared" si="212"/>
        <v>0</v>
      </c>
      <c r="AM282" s="36">
        <f t="shared" si="212"/>
        <v>0</v>
      </c>
      <c r="AN282" s="36">
        <f t="shared" si="212"/>
        <v>0</v>
      </c>
      <c r="AO282" s="36">
        <f t="shared" si="212"/>
        <v>0</v>
      </c>
      <c r="AP282" s="36">
        <f t="shared" si="212"/>
        <v>0</v>
      </c>
      <c r="AQ282" s="36">
        <f t="shared" si="212"/>
        <v>0</v>
      </c>
      <c r="AR282" s="36">
        <f t="shared" si="213"/>
        <v>0</v>
      </c>
      <c r="AS282" s="36">
        <f t="shared" si="213"/>
        <v>0</v>
      </c>
      <c r="AT282" s="36">
        <f t="shared" si="213"/>
        <v>0</v>
      </c>
      <c r="AU282" s="36">
        <f t="shared" si="213"/>
        <v>0</v>
      </c>
      <c r="AV282" s="36">
        <f t="shared" si="213"/>
        <v>0</v>
      </c>
      <c r="AW282" s="36">
        <f t="shared" si="213"/>
        <v>0</v>
      </c>
      <c r="AX282" s="36">
        <f t="shared" si="213"/>
        <v>0</v>
      </c>
      <c r="AY282" s="36">
        <f t="shared" si="213"/>
        <v>0</v>
      </c>
      <c r="BA282" s="36">
        <f t="shared" si="214"/>
        <v>0</v>
      </c>
      <c r="BB282" s="36">
        <f t="shared" si="214"/>
        <v>0</v>
      </c>
      <c r="BC282" s="36">
        <f t="shared" si="214"/>
        <v>0</v>
      </c>
      <c r="BD282" s="36">
        <f t="shared" si="214"/>
        <v>0</v>
      </c>
      <c r="BE282" s="36">
        <f t="shared" si="214"/>
        <v>0</v>
      </c>
      <c r="BF282" s="36">
        <f t="shared" si="214"/>
        <v>0</v>
      </c>
      <c r="BH282" s="63">
        <f t="shared" si="181"/>
        <v>0</v>
      </c>
      <c r="BI282" s="14"/>
    </row>
    <row r="283" ht="15" spans="1:61">
      <c r="A283" s="43" t="s">
        <v>13031</v>
      </c>
      <c r="B283" s="34">
        <f t="shared" si="194"/>
        <v>0</v>
      </c>
      <c r="C283" s="41" t="s">
        <v>13032</v>
      </c>
      <c r="D283" s="105">
        <f t="shared" si="195"/>
        <v>0</v>
      </c>
      <c r="E283" s="36">
        <f t="shared" si="196"/>
        <v>0</v>
      </c>
      <c r="F283" s="9">
        <f t="shared" si="197"/>
        <v>0</v>
      </c>
      <c r="G283" s="115">
        <f t="shared" si="198"/>
        <v>0</v>
      </c>
      <c r="H283" s="107">
        <f t="shared" si="176"/>
        <v>0</v>
      </c>
      <c r="I283" s="107">
        <f t="shared" si="177"/>
        <v>0</v>
      </c>
      <c r="J283" s="107">
        <f t="shared" si="178"/>
        <v>0</v>
      </c>
      <c r="K283" s="42">
        <v>0</v>
      </c>
      <c r="L283" s="36">
        <f t="shared" si="206"/>
        <v>0</v>
      </c>
      <c r="M283" s="36">
        <f t="shared" si="206"/>
        <v>0</v>
      </c>
      <c r="N283" s="107">
        <f t="shared" si="179"/>
        <v>0</v>
      </c>
      <c r="O283" s="36">
        <f t="shared" si="207"/>
        <v>0</v>
      </c>
      <c r="P283" s="36">
        <f t="shared" si="207"/>
        <v>0</v>
      </c>
      <c r="Q283" s="36">
        <f t="shared" si="207"/>
        <v>0</v>
      </c>
      <c r="R283" s="105">
        <f t="shared" si="199"/>
        <v>0</v>
      </c>
      <c r="S283" s="36">
        <f t="shared" si="203"/>
        <v>0</v>
      </c>
      <c r="T283" s="31">
        <f t="shared" si="200"/>
        <v>0</v>
      </c>
      <c r="U283" s="31">
        <f t="shared" si="201"/>
        <v>0</v>
      </c>
      <c r="V283" s="51">
        <v>0</v>
      </c>
      <c r="W283" s="51">
        <v>0</v>
      </c>
      <c r="X283" s="51">
        <v>0</v>
      </c>
      <c r="Y283" s="50">
        <f t="shared" si="180"/>
        <v>0</v>
      </c>
      <c r="Z283" s="36">
        <f t="shared" si="202"/>
        <v>0</v>
      </c>
      <c r="AA283" s="36">
        <f t="shared" si="204"/>
        <v>0</v>
      </c>
      <c r="AB283" s="42">
        <v>0</v>
      </c>
      <c r="AC283" s="36">
        <f t="shared" si="205"/>
        <v>0</v>
      </c>
      <c r="AD283" s="36">
        <f t="shared" si="208"/>
        <v>0</v>
      </c>
      <c r="AE283" s="36">
        <f t="shared" si="208"/>
        <v>0</v>
      </c>
      <c r="AF283" s="36">
        <f t="shared" si="208"/>
        <v>0</v>
      </c>
      <c r="AH283" s="36">
        <f t="shared" si="212"/>
        <v>0</v>
      </c>
      <c r="AI283" s="36">
        <f t="shared" si="212"/>
        <v>0</v>
      </c>
      <c r="AJ283" s="36">
        <f t="shared" si="212"/>
        <v>0</v>
      </c>
      <c r="AK283" s="36">
        <f t="shared" si="212"/>
        <v>0</v>
      </c>
      <c r="AL283" s="36">
        <f t="shared" si="212"/>
        <v>0</v>
      </c>
      <c r="AM283" s="36">
        <f t="shared" si="212"/>
        <v>0</v>
      </c>
      <c r="AN283" s="36">
        <f t="shared" si="212"/>
        <v>0</v>
      </c>
      <c r="AO283" s="36">
        <f t="shared" si="212"/>
        <v>0</v>
      </c>
      <c r="AP283" s="36">
        <f t="shared" si="212"/>
        <v>0</v>
      </c>
      <c r="AQ283" s="36">
        <f t="shared" si="212"/>
        <v>0</v>
      </c>
      <c r="AR283" s="36">
        <f t="shared" si="213"/>
        <v>0</v>
      </c>
      <c r="AS283" s="36">
        <f t="shared" si="213"/>
        <v>0</v>
      </c>
      <c r="AT283" s="36">
        <f t="shared" si="213"/>
        <v>0</v>
      </c>
      <c r="AU283" s="36">
        <f t="shared" si="213"/>
        <v>0</v>
      </c>
      <c r="AV283" s="36">
        <f t="shared" si="213"/>
        <v>0</v>
      </c>
      <c r="AW283" s="36">
        <f t="shared" si="213"/>
        <v>0</v>
      </c>
      <c r="AX283" s="36">
        <f t="shared" si="213"/>
        <v>0</v>
      </c>
      <c r="AY283" s="36">
        <f t="shared" si="213"/>
        <v>0</v>
      </c>
      <c r="BA283" s="36">
        <f t="shared" si="214"/>
        <v>0</v>
      </c>
      <c r="BB283" s="36">
        <f t="shared" si="214"/>
        <v>0</v>
      </c>
      <c r="BC283" s="36">
        <f t="shared" si="214"/>
        <v>0</v>
      </c>
      <c r="BD283" s="36">
        <f t="shared" si="214"/>
        <v>0</v>
      </c>
      <c r="BE283" s="36">
        <f t="shared" si="214"/>
        <v>0</v>
      </c>
      <c r="BF283" s="36">
        <f t="shared" si="214"/>
        <v>0</v>
      </c>
      <c r="BH283" s="63">
        <f t="shared" si="181"/>
        <v>0</v>
      </c>
      <c r="BI283" s="14"/>
    </row>
    <row r="284" ht="15" spans="1:61">
      <c r="A284" s="43" t="s">
        <v>13033</v>
      </c>
      <c r="B284" s="34">
        <f t="shared" si="194"/>
        <v>0</v>
      </c>
      <c r="C284" s="41" t="s">
        <v>13034</v>
      </c>
      <c r="D284" s="105">
        <f t="shared" si="195"/>
        <v>0</v>
      </c>
      <c r="E284" s="36">
        <f t="shared" si="196"/>
        <v>0</v>
      </c>
      <c r="F284" s="9">
        <f t="shared" si="197"/>
        <v>0</v>
      </c>
      <c r="G284" s="115">
        <f t="shared" si="198"/>
        <v>0</v>
      </c>
      <c r="H284" s="107">
        <f t="shared" si="176"/>
        <v>0</v>
      </c>
      <c r="I284" s="107">
        <f t="shared" si="177"/>
        <v>0</v>
      </c>
      <c r="J284" s="107">
        <f t="shared" si="178"/>
        <v>0</v>
      </c>
      <c r="K284" s="39">
        <v>0</v>
      </c>
      <c r="L284" s="36">
        <f t="shared" si="206"/>
        <v>0</v>
      </c>
      <c r="M284" s="36">
        <f t="shared" si="206"/>
        <v>0</v>
      </c>
      <c r="N284" s="107">
        <f t="shared" si="179"/>
        <v>0</v>
      </c>
      <c r="O284" s="36">
        <f t="shared" si="207"/>
        <v>0</v>
      </c>
      <c r="P284" s="36">
        <f t="shared" si="207"/>
        <v>0</v>
      </c>
      <c r="Q284" s="36">
        <f t="shared" si="207"/>
        <v>0</v>
      </c>
      <c r="R284" s="105">
        <f t="shared" si="199"/>
        <v>0</v>
      </c>
      <c r="S284" s="36">
        <f t="shared" si="203"/>
        <v>0</v>
      </c>
      <c r="T284" s="31">
        <f t="shared" si="200"/>
        <v>0</v>
      </c>
      <c r="U284" s="31">
        <f t="shared" si="201"/>
        <v>0</v>
      </c>
      <c r="V284" s="51">
        <v>0</v>
      </c>
      <c r="W284" s="51">
        <v>0</v>
      </c>
      <c r="X284" s="51">
        <v>0</v>
      </c>
      <c r="Y284" s="50">
        <f t="shared" si="180"/>
        <v>0</v>
      </c>
      <c r="Z284" s="36">
        <f t="shared" si="202"/>
        <v>0</v>
      </c>
      <c r="AA284" s="36">
        <f t="shared" si="204"/>
        <v>0</v>
      </c>
      <c r="AB284" s="42">
        <v>0</v>
      </c>
      <c r="AC284" s="36">
        <f t="shared" si="205"/>
        <v>0</v>
      </c>
      <c r="AD284" s="36">
        <f t="shared" si="208"/>
        <v>0</v>
      </c>
      <c r="AE284" s="36">
        <f t="shared" si="208"/>
        <v>0</v>
      </c>
      <c r="AF284" s="36">
        <f t="shared" si="208"/>
        <v>0</v>
      </c>
      <c r="AH284" s="36">
        <f t="shared" si="212"/>
        <v>0</v>
      </c>
      <c r="AI284" s="36">
        <f t="shared" si="212"/>
        <v>0</v>
      </c>
      <c r="AJ284" s="36">
        <f t="shared" si="212"/>
        <v>0</v>
      </c>
      <c r="AK284" s="36">
        <f t="shared" si="212"/>
        <v>0</v>
      </c>
      <c r="AL284" s="36">
        <f t="shared" si="212"/>
        <v>0</v>
      </c>
      <c r="AM284" s="36">
        <f t="shared" si="212"/>
        <v>0</v>
      </c>
      <c r="AN284" s="36">
        <f t="shared" si="212"/>
        <v>0</v>
      </c>
      <c r="AO284" s="36">
        <f t="shared" si="212"/>
        <v>0</v>
      </c>
      <c r="AP284" s="36">
        <f t="shared" si="212"/>
        <v>0</v>
      </c>
      <c r="AQ284" s="36">
        <f t="shared" si="212"/>
        <v>0</v>
      </c>
      <c r="AR284" s="36">
        <f t="shared" si="213"/>
        <v>0</v>
      </c>
      <c r="AS284" s="36">
        <f t="shared" si="213"/>
        <v>0</v>
      </c>
      <c r="AT284" s="36">
        <f t="shared" si="213"/>
        <v>0</v>
      </c>
      <c r="AU284" s="36">
        <f t="shared" si="213"/>
        <v>0</v>
      </c>
      <c r="AV284" s="36">
        <f t="shared" si="213"/>
        <v>0</v>
      </c>
      <c r="AW284" s="36">
        <f t="shared" si="213"/>
        <v>0</v>
      </c>
      <c r="AX284" s="36">
        <f t="shared" si="213"/>
        <v>0</v>
      </c>
      <c r="AY284" s="36">
        <f t="shared" si="213"/>
        <v>0</v>
      </c>
      <c r="BA284" s="36">
        <f t="shared" si="214"/>
        <v>0</v>
      </c>
      <c r="BB284" s="36">
        <f t="shared" si="214"/>
        <v>0</v>
      </c>
      <c r="BC284" s="36">
        <f t="shared" si="214"/>
        <v>0</v>
      </c>
      <c r="BD284" s="36">
        <f t="shared" si="214"/>
        <v>0</v>
      </c>
      <c r="BE284" s="36">
        <f t="shared" si="214"/>
        <v>0</v>
      </c>
      <c r="BF284" s="36">
        <f t="shared" si="214"/>
        <v>0</v>
      </c>
      <c r="BH284" s="63">
        <f t="shared" si="181"/>
        <v>0</v>
      </c>
      <c r="BI284" s="59"/>
    </row>
    <row r="285" ht="15" spans="1:61">
      <c r="A285" s="43" t="s">
        <v>13035</v>
      </c>
      <c r="B285" s="34">
        <f t="shared" si="194"/>
        <v>0</v>
      </c>
      <c r="C285" s="41" t="s">
        <v>13036</v>
      </c>
      <c r="D285" s="105">
        <f t="shared" si="195"/>
        <v>0</v>
      </c>
      <c r="E285" s="36">
        <f t="shared" si="196"/>
        <v>0</v>
      </c>
      <c r="F285" s="9">
        <f t="shared" si="197"/>
        <v>0</v>
      </c>
      <c r="G285" s="115">
        <f t="shared" si="198"/>
        <v>0</v>
      </c>
      <c r="H285" s="107">
        <f t="shared" si="176"/>
        <v>0</v>
      </c>
      <c r="I285" s="107">
        <f t="shared" si="177"/>
        <v>0</v>
      </c>
      <c r="J285" s="107">
        <f t="shared" si="178"/>
        <v>0</v>
      </c>
      <c r="K285" s="42">
        <v>0</v>
      </c>
      <c r="L285" s="36">
        <f t="shared" si="206"/>
        <v>0</v>
      </c>
      <c r="M285" s="36">
        <f t="shared" si="206"/>
        <v>0</v>
      </c>
      <c r="N285" s="107">
        <f t="shared" si="179"/>
        <v>0</v>
      </c>
      <c r="O285" s="36">
        <f t="shared" si="207"/>
        <v>0</v>
      </c>
      <c r="P285" s="36">
        <f t="shared" si="207"/>
        <v>0</v>
      </c>
      <c r="Q285" s="36">
        <f t="shared" si="207"/>
        <v>0</v>
      </c>
      <c r="R285" s="105">
        <f t="shared" si="199"/>
        <v>0</v>
      </c>
      <c r="S285" s="36">
        <f t="shared" si="203"/>
        <v>0</v>
      </c>
      <c r="T285" s="31">
        <f t="shared" si="200"/>
        <v>0</v>
      </c>
      <c r="U285" s="31">
        <f t="shared" si="201"/>
        <v>0</v>
      </c>
      <c r="V285" s="51">
        <v>0</v>
      </c>
      <c r="W285" s="51">
        <v>0</v>
      </c>
      <c r="X285" s="51">
        <v>0</v>
      </c>
      <c r="Y285" s="50">
        <f t="shared" si="180"/>
        <v>0</v>
      </c>
      <c r="Z285" s="36">
        <f t="shared" si="202"/>
        <v>0</v>
      </c>
      <c r="AA285" s="36">
        <f t="shared" si="204"/>
        <v>0</v>
      </c>
      <c r="AB285" s="42">
        <v>0</v>
      </c>
      <c r="AC285" s="36">
        <f t="shared" si="205"/>
        <v>0</v>
      </c>
      <c r="AD285" s="36">
        <f t="shared" si="208"/>
        <v>0</v>
      </c>
      <c r="AE285" s="36">
        <f t="shared" si="208"/>
        <v>0</v>
      </c>
      <c r="AF285" s="36">
        <f t="shared" si="208"/>
        <v>0</v>
      </c>
      <c r="AH285" s="36">
        <f t="shared" si="212"/>
        <v>0</v>
      </c>
      <c r="AI285" s="36">
        <f t="shared" si="212"/>
        <v>0</v>
      </c>
      <c r="AJ285" s="36">
        <f t="shared" si="212"/>
        <v>0</v>
      </c>
      <c r="AK285" s="36">
        <f t="shared" si="212"/>
        <v>0</v>
      </c>
      <c r="AL285" s="36">
        <f t="shared" si="212"/>
        <v>0</v>
      </c>
      <c r="AM285" s="36">
        <f t="shared" si="212"/>
        <v>0</v>
      </c>
      <c r="AN285" s="36">
        <f t="shared" si="212"/>
        <v>0</v>
      </c>
      <c r="AO285" s="36">
        <f t="shared" si="212"/>
        <v>0</v>
      </c>
      <c r="AP285" s="36">
        <f t="shared" si="212"/>
        <v>0</v>
      </c>
      <c r="AQ285" s="36">
        <f t="shared" si="212"/>
        <v>0</v>
      </c>
      <c r="AR285" s="36">
        <f t="shared" si="213"/>
        <v>0</v>
      </c>
      <c r="AS285" s="36">
        <f t="shared" si="213"/>
        <v>0</v>
      </c>
      <c r="AT285" s="36">
        <f t="shared" si="213"/>
        <v>0</v>
      </c>
      <c r="AU285" s="36">
        <f t="shared" si="213"/>
        <v>0</v>
      </c>
      <c r="AV285" s="36">
        <f t="shared" si="213"/>
        <v>0</v>
      </c>
      <c r="AW285" s="36">
        <f t="shared" si="213"/>
        <v>0</v>
      </c>
      <c r="AX285" s="36">
        <f t="shared" si="213"/>
        <v>0</v>
      </c>
      <c r="AY285" s="36">
        <f t="shared" si="213"/>
        <v>0</v>
      </c>
      <c r="BA285" s="36">
        <f t="shared" si="214"/>
        <v>0</v>
      </c>
      <c r="BB285" s="36">
        <f t="shared" si="214"/>
        <v>0</v>
      </c>
      <c r="BC285" s="36">
        <f t="shared" si="214"/>
        <v>0</v>
      </c>
      <c r="BD285" s="36">
        <f t="shared" si="214"/>
        <v>0</v>
      </c>
      <c r="BE285" s="36">
        <f t="shared" si="214"/>
        <v>0</v>
      </c>
      <c r="BF285" s="36">
        <f t="shared" si="214"/>
        <v>0</v>
      </c>
      <c r="BH285" s="63">
        <f t="shared" si="181"/>
        <v>0</v>
      </c>
      <c r="BI285" s="59"/>
    </row>
    <row r="286" ht="15" spans="1:61">
      <c r="A286" s="43" t="s">
        <v>13037</v>
      </c>
      <c r="B286" s="34">
        <f t="shared" si="194"/>
        <v>0</v>
      </c>
      <c r="C286" s="41" t="s">
        <v>13038</v>
      </c>
      <c r="D286" s="105">
        <f t="shared" si="195"/>
        <v>0</v>
      </c>
      <c r="E286" s="36">
        <f t="shared" si="196"/>
        <v>0</v>
      </c>
      <c r="F286" s="9">
        <f t="shared" si="197"/>
        <v>0</v>
      </c>
      <c r="G286" s="115">
        <f t="shared" si="198"/>
        <v>0</v>
      </c>
      <c r="H286" s="107">
        <f t="shared" si="176"/>
        <v>0</v>
      </c>
      <c r="I286" s="107">
        <f t="shared" si="177"/>
        <v>0</v>
      </c>
      <c r="J286" s="107">
        <f t="shared" si="178"/>
        <v>0</v>
      </c>
      <c r="K286" s="42">
        <v>0</v>
      </c>
      <c r="L286" s="36">
        <f t="shared" si="206"/>
        <v>0</v>
      </c>
      <c r="M286" s="36">
        <f t="shared" si="206"/>
        <v>0</v>
      </c>
      <c r="N286" s="107">
        <f t="shared" si="179"/>
        <v>0</v>
      </c>
      <c r="O286" s="36">
        <f t="shared" si="207"/>
        <v>0</v>
      </c>
      <c r="P286" s="36">
        <f t="shared" si="207"/>
        <v>0</v>
      </c>
      <c r="Q286" s="36">
        <f t="shared" si="207"/>
        <v>0</v>
      </c>
      <c r="R286" s="105">
        <f t="shared" si="199"/>
        <v>0</v>
      </c>
      <c r="S286" s="36">
        <f t="shared" si="203"/>
        <v>0</v>
      </c>
      <c r="T286" s="31">
        <f t="shared" si="200"/>
        <v>0</v>
      </c>
      <c r="U286" s="31">
        <f t="shared" si="201"/>
        <v>0</v>
      </c>
      <c r="V286" s="51">
        <v>0</v>
      </c>
      <c r="W286" s="51">
        <v>0</v>
      </c>
      <c r="X286" s="51">
        <v>0</v>
      </c>
      <c r="Y286" s="50">
        <f t="shared" si="180"/>
        <v>0</v>
      </c>
      <c r="Z286" s="36">
        <f t="shared" si="202"/>
        <v>0</v>
      </c>
      <c r="AA286" s="36">
        <f t="shared" si="204"/>
        <v>0</v>
      </c>
      <c r="AB286" s="42">
        <v>0</v>
      </c>
      <c r="AC286" s="36">
        <f t="shared" si="205"/>
        <v>0</v>
      </c>
      <c r="AD286" s="36">
        <f t="shared" si="208"/>
        <v>0</v>
      </c>
      <c r="AE286" s="36">
        <f t="shared" si="208"/>
        <v>0</v>
      </c>
      <c r="AF286" s="36">
        <f t="shared" si="208"/>
        <v>0</v>
      </c>
      <c r="AH286" s="36">
        <f t="shared" si="212"/>
        <v>0</v>
      </c>
      <c r="AI286" s="36">
        <f t="shared" si="212"/>
        <v>0</v>
      </c>
      <c r="AJ286" s="36">
        <f t="shared" si="212"/>
        <v>0</v>
      </c>
      <c r="AK286" s="36">
        <f t="shared" si="212"/>
        <v>0</v>
      </c>
      <c r="AL286" s="36">
        <f t="shared" si="212"/>
        <v>0</v>
      </c>
      <c r="AM286" s="36">
        <f t="shared" si="212"/>
        <v>0</v>
      </c>
      <c r="AN286" s="36">
        <f t="shared" si="212"/>
        <v>0</v>
      </c>
      <c r="AO286" s="36">
        <f t="shared" si="212"/>
        <v>0</v>
      </c>
      <c r="AP286" s="36">
        <f t="shared" si="212"/>
        <v>0</v>
      </c>
      <c r="AQ286" s="36">
        <f t="shared" si="212"/>
        <v>0</v>
      </c>
      <c r="AR286" s="36">
        <f t="shared" si="213"/>
        <v>0</v>
      </c>
      <c r="AS286" s="36">
        <f t="shared" si="213"/>
        <v>0</v>
      </c>
      <c r="AT286" s="36">
        <f t="shared" si="213"/>
        <v>0</v>
      </c>
      <c r="AU286" s="36">
        <f t="shared" si="213"/>
        <v>0</v>
      </c>
      <c r="AV286" s="36">
        <f t="shared" si="213"/>
        <v>0</v>
      </c>
      <c r="AW286" s="36">
        <f t="shared" si="213"/>
        <v>0</v>
      </c>
      <c r="AX286" s="36">
        <f t="shared" si="213"/>
        <v>0</v>
      </c>
      <c r="AY286" s="36">
        <f t="shared" si="213"/>
        <v>0</v>
      </c>
      <c r="BA286" s="36">
        <f t="shared" si="214"/>
        <v>0</v>
      </c>
      <c r="BB286" s="36">
        <f t="shared" si="214"/>
        <v>0</v>
      </c>
      <c r="BC286" s="36">
        <f t="shared" si="214"/>
        <v>0</v>
      </c>
      <c r="BD286" s="36">
        <f t="shared" si="214"/>
        <v>0</v>
      </c>
      <c r="BE286" s="36">
        <f t="shared" si="214"/>
        <v>0</v>
      </c>
      <c r="BF286" s="36">
        <f t="shared" si="214"/>
        <v>0</v>
      </c>
      <c r="BH286" s="63">
        <f t="shared" si="181"/>
        <v>0</v>
      </c>
      <c r="BI286" s="14"/>
    </row>
    <row r="287" ht="15" spans="1:61">
      <c r="A287" s="43" t="s">
        <v>13039</v>
      </c>
      <c r="B287" s="34">
        <f t="shared" si="194"/>
        <v>0</v>
      </c>
      <c r="C287" s="41" t="s">
        <v>13040</v>
      </c>
      <c r="D287" s="105">
        <f t="shared" si="195"/>
        <v>0</v>
      </c>
      <c r="E287" s="36">
        <f t="shared" si="196"/>
        <v>0</v>
      </c>
      <c r="F287" s="9">
        <f t="shared" si="197"/>
        <v>0</v>
      </c>
      <c r="G287" s="115">
        <f t="shared" si="198"/>
        <v>0</v>
      </c>
      <c r="H287" s="107">
        <f t="shared" si="176"/>
        <v>0</v>
      </c>
      <c r="I287" s="107">
        <f t="shared" si="177"/>
        <v>0</v>
      </c>
      <c r="J287" s="107">
        <f t="shared" si="178"/>
        <v>0</v>
      </c>
      <c r="K287" s="42">
        <v>0</v>
      </c>
      <c r="L287" s="36">
        <f t="shared" si="206"/>
        <v>0</v>
      </c>
      <c r="M287" s="36">
        <f t="shared" si="206"/>
        <v>0</v>
      </c>
      <c r="N287" s="107">
        <f t="shared" si="179"/>
        <v>0</v>
      </c>
      <c r="O287" s="36">
        <f t="shared" si="207"/>
        <v>0</v>
      </c>
      <c r="P287" s="36">
        <f t="shared" si="207"/>
        <v>0</v>
      </c>
      <c r="Q287" s="36">
        <f t="shared" si="207"/>
        <v>0</v>
      </c>
      <c r="R287" s="105">
        <f t="shared" si="199"/>
        <v>0</v>
      </c>
      <c r="S287" s="36">
        <f t="shared" si="203"/>
        <v>0</v>
      </c>
      <c r="T287" s="31">
        <f t="shared" si="200"/>
        <v>0</v>
      </c>
      <c r="U287" s="31">
        <f t="shared" si="201"/>
        <v>0</v>
      </c>
      <c r="V287" s="51">
        <v>0</v>
      </c>
      <c r="W287" s="51">
        <v>0</v>
      </c>
      <c r="X287" s="51">
        <v>0</v>
      </c>
      <c r="Y287" s="50">
        <f t="shared" si="180"/>
        <v>0</v>
      </c>
      <c r="Z287" s="36">
        <f t="shared" si="202"/>
        <v>0</v>
      </c>
      <c r="AA287" s="36">
        <f t="shared" si="204"/>
        <v>0</v>
      </c>
      <c r="AB287" s="42">
        <v>0</v>
      </c>
      <c r="AC287" s="36">
        <f t="shared" si="205"/>
        <v>0</v>
      </c>
      <c r="AD287" s="36">
        <f t="shared" si="208"/>
        <v>0</v>
      </c>
      <c r="AE287" s="36">
        <f t="shared" si="208"/>
        <v>0</v>
      </c>
      <c r="AF287" s="36">
        <f t="shared" si="208"/>
        <v>0</v>
      </c>
      <c r="AH287" s="36">
        <f t="shared" si="212"/>
        <v>0</v>
      </c>
      <c r="AI287" s="36">
        <f t="shared" si="212"/>
        <v>0</v>
      </c>
      <c r="AJ287" s="36">
        <f t="shared" si="212"/>
        <v>0</v>
      </c>
      <c r="AK287" s="36">
        <f t="shared" si="212"/>
        <v>0</v>
      </c>
      <c r="AL287" s="36">
        <f t="shared" si="212"/>
        <v>0</v>
      </c>
      <c r="AM287" s="36">
        <f t="shared" si="212"/>
        <v>0</v>
      </c>
      <c r="AN287" s="36">
        <f t="shared" si="212"/>
        <v>0</v>
      </c>
      <c r="AO287" s="36">
        <f t="shared" si="212"/>
        <v>0</v>
      </c>
      <c r="AP287" s="36">
        <f t="shared" si="212"/>
        <v>0</v>
      </c>
      <c r="AQ287" s="36">
        <f t="shared" si="212"/>
        <v>0</v>
      </c>
      <c r="AR287" s="36">
        <f t="shared" si="213"/>
        <v>0</v>
      </c>
      <c r="AS287" s="36">
        <f t="shared" si="213"/>
        <v>0</v>
      </c>
      <c r="AT287" s="36">
        <f t="shared" si="213"/>
        <v>0</v>
      </c>
      <c r="AU287" s="36">
        <f t="shared" si="213"/>
        <v>0</v>
      </c>
      <c r="AV287" s="36">
        <f t="shared" si="213"/>
        <v>0</v>
      </c>
      <c r="AW287" s="36">
        <f t="shared" si="213"/>
        <v>0</v>
      </c>
      <c r="AX287" s="36">
        <f t="shared" si="213"/>
        <v>0</v>
      </c>
      <c r="AY287" s="36">
        <f t="shared" si="213"/>
        <v>0</v>
      </c>
      <c r="BA287" s="36">
        <f t="shared" si="214"/>
        <v>0</v>
      </c>
      <c r="BB287" s="36">
        <f t="shared" si="214"/>
        <v>0</v>
      </c>
      <c r="BC287" s="36">
        <f t="shared" si="214"/>
        <v>0</v>
      </c>
      <c r="BD287" s="36">
        <f t="shared" si="214"/>
        <v>0</v>
      </c>
      <c r="BE287" s="36">
        <f t="shared" si="214"/>
        <v>0</v>
      </c>
      <c r="BF287" s="36">
        <f t="shared" si="214"/>
        <v>0</v>
      </c>
      <c r="BH287" s="63">
        <f t="shared" si="181"/>
        <v>0</v>
      </c>
      <c r="BI287" s="14"/>
    </row>
    <row r="288" ht="15" spans="1:61">
      <c r="A288" s="43" t="s">
        <v>13041</v>
      </c>
      <c r="B288" s="34">
        <f t="shared" si="194"/>
        <v>0</v>
      </c>
      <c r="C288" s="41" t="s">
        <v>13042</v>
      </c>
      <c r="D288" s="105">
        <f t="shared" si="195"/>
        <v>0</v>
      </c>
      <c r="E288" s="36">
        <f t="shared" si="196"/>
        <v>0</v>
      </c>
      <c r="F288" s="9">
        <f t="shared" si="197"/>
        <v>0</v>
      </c>
      <c r="G288" s="115">
        <f t="shared" si="198"/>
        <v>0</v>
      </c>
      <c r="H288" s="107">
        <f t="shared" si="176"/>
        <v>0</v>
      </c>
      <c r="I288" s="107">
        <f t="shared" si="177"/>
        <v>0</v>
      </c>
      <c r="J288" s="107">
        <f t="shared" si="178"/>
        <v>0</v>
      </c>
      <c r="K288" s="42">
        <v>0</v>
      </c>
      <c r="L288" s="36">
        <f t="shared" ref="L288:M307" si="215">SUMPRODUCT(L$374:L$599*(LEFT($A$374:$A$599,LEN($A288))=$A288))</f>
        <v>0</v>
      </c>
      <c r="M288" s="36">
        <f t="shared" si="215"/>
        <v>0</v>
      </c>
      <c r="N288" s="107">
        <f t="shared" si="179"/>
        <v>0</v>
      </c>
      <c r="O288" s="36">
        <f t="shared" ref="O288:Q307" si="216">SUMPRODUCT(O$374:O$599*(LEFT($A$374:$A$599,LEN($A288))=$A288))</f>
        <v>0</v>
      </c>
      <c r="P288" s="36">
        <f t="shared" si="216"/>
        <v>0</v>
      </c>
      <c r="Q288" s="36">
        <f t="shared" si="216"/>
        <v>0</v>
      </c>
      <c r="R288" s="105">
        <f t="shared" si="199"/>
        <v>0</v>
      </c>
      <c r="S288" s="36">
        <f t="shared" si="203"/>
        <v>0</v>
      </c>
      <c r="T288" s="31">
        <f t="shared" si="200"/>
        <v>0</v>
      </c>
      <c r="U288" s="31">
        <f t="shared" si="201"/>
        <v>0</v>
      </c>
      <c r="V288" s="51">
        <v>0</v>
      </c>
      <c r="W288" s="51">
        <v>0</v>
      </c>
      <c r="X288" s="51">
        <v>0</v>
      </c>
      <c r="Y288" s="50">
        <f t="shared" si="180"/>
        <v>0</v>
      </c>
      <c r="Z288" s="36">
        <f t="shared" si="202"/>
        <v>0</v>
      </c>
      <c r="AA288" s="36">
        <f t="shared" si="204"/>
        <v>0</v>
      </c>
      <c r="AB288" s="42">
        <v>0</v>
      </c>
      <c r="AC288" s="36">
        <f t="shared" si="205"/>
        <v>0</v>
      </c>
      <c r="AD288" s="36">
        <f t="shared" ref="AD288:AF307" si="217">SUMPRODUCT(AD$374:AD$599*(LEFT($A$374:$A$599,LEN($A288))=$A288))</f>
        <v>0</v>
      </c>
      <c r="AE288" s="36">
        <f t="shared" si="217"/>
        <v>0</v>
      </c>
      <c r="AF288" s="36">
        <f t="shared" si="217"/>
        <v>0</v>
      </c>
      <c r="AH288" s="36">
        <f t="shared" ref="AH288:AQ297" si="218">SUMPRODUCT(AH$374:AH$599*(LEFT($A$374:$A$599,LEN($A288))=$A288))</f>
        <v>0</v>
      </c>
      <c r="AI288" s="36">
        <f t="shared" si="218"/>
        <v>0</v>
      </c>
      <c r="AJ288" s="36">
        <f t="shared" si="218"/>
        <v>0</v>
      </c>
      <c r="AK288" s="36">
        <f t="shared" si="218"/>
        <v>0</v>
      </c>
      <c r="AL288" s="36">
        <f t="shared" si="218"/>
        <v>0</v>
      </c>
      <c r="AM288" s="36">
        <f t="shared" si="218"/>
        <v>0</v>
      </c>
      <c r="AN288" s="36">
        <f t="shared" si="218"/>
        <v>0</v>
      </c>
      <c r="AO288" s="36">
        <f t="shared" si="218"/>
        <v>0</v>
      </c>
      <c r="AP288" s="36">
        <f t="shared" si="218"/>
        <v>0</v>
      </c>
      <c r="AQ288" s="36">
        <f t="shared" si="218"/>
        <v>0</v>
      </c>
      <c r="AR288" s="36">
        <f t="shared" ref="AR288:AY297" si="219">SUMPRODUCT(AR$374:AR$599*(LEFT($A$374:$A$599,LEN($A288))=$A288))</f>
        <v>0</v>
      </c>
      <c r="AS288" s="36">
        <f t="shared" si="219"/>
        <v>0</v>
      </c>
      <c r="AT288" s="36">
        <f t="shared" si="219"/>
        <v>0</v>
      </c>
      <c r="AU288" s="36">
        <f t="shared" si="219"/>
        <v>0</v>
      </c>
      <c r="AV288" s="36">
        <f t="shared" si="219"/>
        <v>0</v>
      </c>
      <c r="AW288" s="36">
        <f t="shared" si="219"/>
        <v>0</v>
      </c>
      <c r="AX288" s="36">
        <f t="shared" si="219"/>
        <v>0</v>
      </c>
      <c r="AY288" s="36">
        <f t="shared" si="219"/>
        <v>0</v>
      </c>
      <c r="BA288" s="36">
        <f t="shared" ref="BA288:BF297" si="220">SUMPRODUCT(BA$374:BA$599*(LEFT($A$374:$A$599,LEN($A288))=$A288))</f>
        <v>0</v>
      </c>
      <c r="BB288" s="36">
        <f t="shared" si="220"/>
        <v>0</v>
      </c>
      <c r="BC288" s="36">
        <f t="shared" si="220"/>
        <v>0</v>
      </c>
      <c r="BD288" s="36">
        <f t="shared" si="220"/>
        <v>0</v>
      </c>
      <c r="BE288" s="36">
        <f t="shared" si="220"/>
        <v>0</v>
      </c>
      <c r="BF288" s="36">
        <f t="shared" si="220"/>
        <v>0</v>
      </c>
      <c r="BH288" s="63">
        <f t="shared" si="181"/>
        <v>0</v>
      </c>
      <c r="BI288" s="59"/>
    </row>
    <row r="289" ht="15" spans="1:61">
      <c r="A289" s="43" t="s">
        <v>13043</v>
      </c>
      <c r="B289" s="34">
        <f t="shared" si="194"/>
        <v>0</v>
      </c>
      <c r="C289" s="41" t="s">
        <v>13044</v>
      </c>
      <c r="D289" s="105">
        <f t="shared" si="195"/>
        <v>0</v>
      </c>
      <c r="E289" s="36">
        <f t="shared" si="196"/>
        <v>0</v>
      </c>
      <c r="F289" s="9">
        <f t="shared" si="197"/>
        <v>0</v>
      </c>
      <c r="G289" s="115">
        <f t="shared" si="198"/>
        <v>0</v>
      </c>
      <c r="H289" s="107">
        <f t="shared" si="176"/>
        <v>0</v>
      </c>
      <c r="I289" s="107">
        <f t="shared" si="177"/>
        <v>0</v>
      </c>
      <c r="J289" s="107">
        <f t="shared" si="178"/>
        <v>0</v>
      </c>
      <c r="K289" s="42">
        <v>0</v>
      </c>
      <c r="L289" s="36">
        <f t="shared" si="215"/>
        <v>0</v>
      </c>
      <c r="M289" s="36">
        <f t="shared" si="215"/>
        <v>0</v>
      </c>
      <c r="N289" s="107">
        <f t="shared" si="179"/>
        <v>0</v>
      </c>
      <c r="O289" s="36">
        <f t="shared" si="216"/>
        <v>0</v>
      </c>
      <c r="P289" s="36">
        <f t="shared" si="216"/>
        <v>0</v>
      </c>
      <c r="Q289" s="36">
        <f t="shared" si="216"/>
        <v>0</v>
      </c>
      <c r="R289" s="105">
        <f t="shared" si="199"/>
        <v>0</v>
      </c>
      <c r="S289" s="36">
        <f t="shared" si="203"/>
        <v>0</v>
      </c>
      <c r="T289" s="31">
        <f t="shared" si="200"/>
        <v>0</v>
      </c>
      <c r="U289" s="31">
        <f t="shared" si="201"/>
        <v>0</v>
      </c>
      <c r="V289" s="51">
        <v>0</v>
      </c>
      <c r="W289" s="51">
        <v>0</v>
      </c>
      <c r="X289" s="51">
        <v>0</v>
      </c>
      <c r="Y289" s="50">
        <f t="shared" si="180"/>
        <v>0</v>
      </c>
      <c r="Z289" s="36">
        <f t="shared" si="202"/>
        <v>0</v>
      </c>
      <c r="AA289" s="36">
        <f t="shared" si="204"/>
        <v>0</v>
      </c>
      <c r="AB289" s="42">
        <v>0</v>
      </c>
      <c r="AC289" s="36">
        <f t="shared" si="205"/>
        <v>0</v>
      </c>
      <c r="AD289" s="36">
        <f t="shared" si="217"/>
        <v>0</v>
      </c>
      <c r="AE289" s="36">
        <f t="shared" si="217"/>
        <v>0</v>
      </c>
      <c r="AF289" s="36">
        <f t="shared" si="217"/>
        <v>0</v>
      </c>
      <c r="AH289" s="36">
        <f t="shared" si="218"/>
        <v>0</v>
      </c>
      <c r="AI289" s="36">
        <f t="shared" si="218"/>
        <v>0</v>
      </c>
      <c r="AJ289" s="36">
        <f t="shared" si="218"/>
        <v>0</v>
      </c>
      <c r="AK289" s="36">
        <f t="shared" si="218"/>
        <v>0</v>
      </c>
      <c r="AL289" s="36">
        <f t="shared" si="218"/>
        <v>0</v>
      </c>
      <c r="AM289" s="36">
        <f t="shared" si="218"/>
        <v>0</v>
      </c>
      <c r="AN289" s="36">
        <f t="shared" si="218"/>
        <v>0</v>
      </c>
      <c r="AO289" s="36">
        <f t="shared" si="218"/>
        <v>0</v>
      </c>
      <c r="AP289" s="36">
        <f t="shared" si="218"/>
        <v>0</v>
      </c>
      <c r="AQ289" s="36">
        <f t="shared" si="218"/>
        <v>0</v>
      </c>
      <c r="AR289" s="36">
        <f t="shared" si="219"/>
        <v>0</v>
      </c>
      <c r="AS289" s="36">
        <f t="shared" si="219"/>
        <v>0</v>
      </c>
      <c r="AT289" s="36">
        <f t="shared" si="219"/>
        <v>0</v>
      </c>
      <c r="AU289" s="36">
        <f t="shared" si="219"/>
        <v>0</v>
      </c>
      <c r="AV289" s="36">
        <f t="shared" si="219"/>
        <v>0</v>
      </c>
      <c r="AW289" s="36">
        <f t="shared" si="219"/>
        <v>0</v>
      </c>
      <c r="AX289" s="36">
        <f t="shared" si="219"/>
        <v>0</v>
      </c>
      <c r="AY289" s="36">
        <f t="shared" si="219"/>
        <v>0</v>
      </c>
      <c r="BA289" s="36">
        <f t="shared" si="220"/>
        <v>0</v>
      </c>
      <c r="BB289" s="36">
        <f t="shared" si="220"/>
        <v>0</v>
      </c>
      <c r="BC289" s="36">
        <f t="shared" si="220"/>
        <v>0</v>
      </c>
      <c r="BD289" s="36">
        <f t="shared" si="220"/>
        <v>0</v>
      </c>
      <c r="BE289" s="36">
        <f t="shared" si="220"/>
        <v>0</v>
      </c>
      <c r="BF289" s="36">
        <f t="shared" si="220"/>
        <v>0</v>
      </c>
      <c r="BH289" s="63">
        <f t="shared" si="181"/>
        <v>0</v>
      </c>
      <c r="BI289" s="59"/>
    </row>
    <row r="290" ht="15" spans="1:61">
      <c r="A290" s="43" t="s">
        <v>13045</v>
      </c>
      <c r="B290" s="34">
        <f t="shared" si="194"/>
        <v>0</v>
      </c>
      <c r="C290" s="41" t="s">
        <v>13046</v>
      </c>
      <c r="D290" s="105">
        <f t="shared" si="195"/>
        <v>0</v>
      </c>
      <c r="E290" s="36">
        <f t="shared" si="196"/>
        <v>0</v>
      </c>
      <c r="F290" s="9">
        <f t="shared" si="197"/>
        <v>0</v>
      </c>
      <c r="G290" s="115">
        <f t="shared" si="198"/>
        <v>0</v>
      </c>
      <c r="H290" s="107">
        <f t="shared" si="176"/>
        <v>0</v>
      </c>
      <c r="I290" s="107">
        <f t="shared" si="177"/>
        <v>0</v>
      </c>
      <c r="J290" s="107">
        <f t="shared" si="178"/>
        <v>0</v>
      </c>
      <c r="K290" s="42">
        <v>0</v>
      </c>
      <c r="L290" s="36">
        <f t="shared" si="215"/>
        <v>0</v>
      </c>
      <c r="M290" s="36">
        <f t="shared" si="215"/>
        <v>0</v>
      </c>
      <c r="N290" s="107">
        <f t="shared" si="179"/>
        <v>0</v>
      </c>
      <c r="O290" s="36">
        <f t="shared" si="216"/>
        <v>0</v>
      </c>
      <c r="P290" s="36">
        <f t="shared" si="216"/>
        <v>0</v>
      </c>
      <c r="Q290" s="36">
        <f t="shared" si="216"/>
        <v>0</v>
      </c>
      <c r="R290" s="105">
        <f t="shared" si="199"/>
        <v>0</v>
      </c>
      <c r="S290" s="36">
        <f t="shared" si="203"/>
        <v>0</v>
      </c>
      <c r="T290" s="31">
        <f t="shared" si="200"/>
        <v>0</v>
      </c>
      <c r="U290" s="31">
        <f t="shared" si="201"/>
        <v>0</v>
      </c>
      <c r="V290" s="51">
        <v>0</v>
      </c>
      <c r="W290" s="51">
        <v>0</v>
      </c>
      <c r="X290" s="51">
        <v>0</v>
      </c>
      <c r="Y290" s="50">
        <f t="shared" si="180"/>
        <v>0</v>
      </c>
      <c r="Z290" s="36">
        <f t="shared" si="202"/>
        <v>0</v>
      </c>
      <c r="AA290" s="36">
        <f t="shared" si="204"/>
        <v>0</v>
      </c>
      <c r="AB290" s="42">
        <v>0</v>
      </c>
      <c r="AC290" s="36">
        <f t="shared" si="205"/>
        <v>0</v>
      </c>
      <c r="AD290" s="36">
        <f t="shared" si="217"/>
        <v>0</v>
      </c>
      <c r="AE290" s="36">
        <f t="shared" si="217"/>
        <v>0</v>
      </c>
      <c r="AF290" s="36">
        <f t="shared" si="217"/>
        <v>0</v>
      </c>
      <c r="AH290" s="36">
        <f t="shared" si="218"/>
        <v>0</v>
      </c>
      <c r="AI290" s="36">
        <f t="shared" si="218"/>
        <v>0</v>
      </c>
      <c r="AJ290" s="36">
        <f t="shared" si="218"/>
        <v>0</v>
      </c>
      <c r="AK290" s="36">
        <f t="shared" si="218"/>
        <v>0</v>
      </c>
      <c r="AL290" s="36">
        <f t="shared" si="218"/>
        <v>0</v>
      </c>
      <c r="AM290" s="36">
        <f t="shared" si="218"/>
        <v>0</v>
      </c>
      <c r="AN290" s="36">
        <f t="shared" si="218"/>
        <v>0</v>
      </c>
      <c r="AO290" s="36">
        <f t="shared" si="218"/>
        <v>0</v>
      </c>
      <c r="AP290" s="36">
        <f t="shared" si="218"/>
        <v>0</v>
      </c>
      <c r="AQ290" s="36">
        <f t="shared" si="218"/>
        <v>0</v>
      </c>
      <c r="AR290" s="36">
        <f t="shared" si="219"/>
        <v>0</v>
      </c>
      <c r="AS290" s="36">
        <f t="shared" si="219"/>
        <v>0</v>
      </c>
      <c r="AT290" s="36">
        <f t="shared" si="219"/>
        <v>0</v>
      </c>
      <c r="AU290" s="36">
        <f t="shared" si="219"/>
        <v>0</v>
      </c>
      <c r="AV290" s="36">
        <f t="shared" si="219"/>
        <v>0</v>
      </c>
      <c r="AW290" s="36">
        <f t="shared" si="219"/>
        <v>0</v>
      </c>
      <c r="AX290" s="36">
        <f t="shared" si="219"/>
        <v>0</v>
      </c>
      <c r="AY290" s="36">
        <f t="shared" si="219"/>
        <v>0</v>
      </c>
      <c r="BA290" s="36">
        <f t="shared" si="220"/>
        <v>0</v>
      </c>
      <c r="BB290" s="36">
        <f t="shared" si="220"/>
        <v>0</v>
      </c>
      <c r="BC290" s="36">
        <f t="shared" si="220"/>
        <v>0</v>
      </c>
      <c r="BD290" s="36">
        <f t="shared" si="220"/>
        <v>0</v>
      </c>
      <c r="BE290" s="36">
        <f t="shared" si="220"/>
        <v>0</v>
      </c>
      <c r="BF290" s="36">
        <f t="shared" si="220"/>
        <v>0</v>
      </c>
      <c r="BH290" s="63">
        <f t="shared" si="181"/>
        <v>0</v>
      </c>
      <c r="BI290" s="14"/>
    </row>
    <row r="291" ht="15" spans="1:61">
      <c r="A291" s="43" t="s">
        <v>13047</v>
      </c>
      <c r="B291" s="34">
        <f t="shared" si="194"/>
        <v>0</v>
      </c>
      <c r="C291" s="41" t="s">
        <v>13048</v>
      </c>
      <c r="D291" s="105">
        <f t="shared" si="195"/>
        <v>0</v>
      </c>
      <c r="E291" s="36">
        <f t="shared" si="196"/>
        <v>0</v>
      </c>
      <c r="F291" s="9">
        <f t="shared" si="197"/>
        <v>0</v>
      </c>
      <c r="G291" s="115">
        <f t="shared" si="198"/>
        <v>0</v>
      </c>
      <c r="H291" s="107">
        <f t="shared" si="176"/>
        <v>0</v>
      </c>
      <c r="I291" s="107">
        <f t="shared" si="177"/>
        <v>0</v>
      </c>
      <c r="J291" s="107">
        <f t="shared" si="178"/>
        <v>0</v>
      </c>
      <c r="K291" s="42">
        <v>0</v>
      </c>
      <c r="L291" s="36">
        <f t="shared" si="215"/>
        <v>0</v>
      </c>
      <c r="M291" s="36">
        <f t="shared" si="215"/>
        <v>0</v>
      </c>
      <c r="N291" s="107">
        <f t="shared" si="179"/>
        <v>0</v>
      </c>
      <c r="O291" s="36">
        <f t="shared" si="216"/>
        <v>0</v>
      </c>
      <c r="P291" s="36">
        <f t="shared" si="216"/>
        <v>0</v>
      </c>
      <c r="Q291" s="36">
        <f t="shared" si="216"/>
        <v>0</v>
      </c>
      <c r="R291" s="105">
        <f t="shared" si="199"/>
        <v>0</v>
      </c>
      <c r="S291" s="36">
        <f t="shared" si="203"/>
        <v>0</v>
      </c>
      <c r="T291" s="31">
        <f t="shared" si="200"/>
        <v>0</v>
      </c>
      <c r="U291" s="31">
        <f t="shared" si="201"/>
        <v>0</v>
      </c>
      <c r="V291" s="51">
        <v>0</v>
      </c>
      <c r="W291" s="51">
        <v>0</v>
      </c>
      <c r="X291" s="51">
        <v>0</v>
      </c>
      <c r="Y291" s="50">
        <f t="shared" si="180"/>
        <v>0</v>
      </c>
      <c r="Z291" s="36">
        <f t="shared" si="202"/>
        <v>0</v>
      </c>
      <c r="AA291" s="36">
        <f t="shared" si="204"/>
        <v>0</v>
      </c>
      <c r="AB291" s="42">
        <v>0</v>
      </c>
      <c r="AC291" s="36">
        <f t="shared" si="205"/>
        <v>0</v>
      </c>
      <c r="AD291" s="36">
        <f t="shared" si="217"/>
        <v>0</v>
      </c>
      <c r="AE291" s="36">
        <f t="shared" si="217"/>
        <v>0</v>
      </c>
      <c r="AF291" s="36">
        <f t="shared" si="217"/>
        <v>0</v>
      </c>
      <c r="AH291" s="36">
        <f t="shared" si="218"/>
        <v>0</v>
      </c>
      <c r="AI291" s="36">
        <f t="shared" si="218"/>
        <v>0</v>
      </c>
      <c r="AJ291" s="36">
        <f t="shared" si="218"/>
        <v>0</v>
      </c>
      <c r="AK291" s="36">
        <f t="shared" si="218"/>
        <v>0</v>
      </c>
      <c r="AL291" s="36">
        <f t="shared" si="218"/>
        <v>0</v>
      </c>
      <c r="AM291" s="36">
        <f t="shared" si="218"/>
        <v>0</v>
      </c>
      <c r="AN291" s="36">
        <f t="shared" si="218"/>
        <v>0</v>
      </c>
      <c r="AO291" s="36">
        <f t="shared" si="218"/>
        <v>0</v>
      </c>
      <c r="AP291" s="36">
        <f t="shared" si="218"/>
        <v>0</v>
      </c>
      <c r="AQ291" s="36">
        <f t="shared" si="218"/>
        <v>0</v>
      </c>
      <c r="AR291" s="36">
        <f t="shared" si="219"/>
        <v>0</v>
      </c>
      <c r="AS291" s="36">
        <f t="shared" si="219"/>
        <v>0</v>
      </c>
      <c r="AT291" s="36">
        <f t="shared" si="219"/>
        <v>0</v>
      </c>
      <c r="AU291" s="36">
        <f t="shared" si="219"/>
        <v>0</v>
      </c>
      <c r="AV291" s="36">
        <f t="shared" si="219"/>
        <v>0</v>
      </c>
      <c r="AW291" s="36">
        <f t="shared" si="219"/>
        <v>0</v>
      </c>
      <c r="AX291" s="36">
        <f t="shared" si="219"/>
        <v>0</v>
      </c>
      <c r="AY291" s="36">
        <f t="shared" si="219"/>
        <v>0</v>
      </c>
      <c r="BA291" s="36">
        <f t="shared" si="220"/>
        <v>0</v>
      </c>
      <c r="BB291" s="36">
        <f t="shared" si="220"/>
        <v>0</v>
      </c>
      <c r="BC291" s="36">
        <f t="shared" si="220"/>
        <v>0</v>
      </c>
      <c r="BD291" s="36">
        <f t="shared" si="220"/>
        <v>0</v>
      </c>
      <c r="BE291" s="36">
        <f t="shared" si="220"/>
        <v>0</v>
      </c>
      <c r="BF291" s="36">
        <f t="shared" si="220"/>
        <v>0</v>
      </c>
      <c r="BH291" s="63">
        <f t="shared" si="181"/>
        <v>0</v>
      </c>
      <c r="BI291" s="14"/>
    </row>
    <row r="292" ht="15" spans="1:61">
      <c r="A292" s="43" t="s">
        <v>13049</v>
      </c>
      <c r="B292" s="34">
        <f t="shared" si="194"/>
        <v>0</v>
      </c>
      <c r="C292" s="41" t="s">
        <v>13050</v>
      </c>
      <c r="D292" s="105">
        <f t="shared" si="195"/>
        <v>0</v>
      </c>
      <c r="E292" s="36">
        <f t="shared" si="196"/>
        <v>0</v>
      </c>
      <c r="F292" s="9">
        <f t="shared" si="197"/>
        <v>0</v>
      </c>
      <c r="G292" s="115">
        <f t="shared" si="198"/>
        <v>0</v>
      </c>
      <c r="H292" s="107">
        <f t="shared" si="176"/>
        <v>0</v>
      </c>
      <c r="I292" s="107">
        <f t="shared" si="177"/>
        <v>0</v>
      </c>
      <c r="J292" s="107">
        <f t="shared" si="178"/>
        <v>0</v>
      </c>
      <c r="K292" s="39">
        <v>0</v>
      </c>
      <c r="L292" s="36">
        <f t="shared" si="215"/>
        <v>0</v>
      </c>
      <c r="M292" s="36">
        <f t="shared" si="215"/>
        <v>0</v>
      </c>
      <c r="N292" s="107">
        <f t="shared" si="179"/>
        <v>0</v>
      </c>
      <c r="O292" s="36">
        <f t="shared" si="216"/>
        <v>0</v>
      </c>
      <c r="P292" s="36">
        <f t="shared" si="216"/>
        <v>0</v>
      </c>
      <c r="Q292" s="36">
        <f t="shared" si="216"/>
        <v>0</v>
      </c>
      <c r="R292" s="105">
        <f t="shared" si="199"/>
        <v>0</v>
      </c>
      <c r="S292" s="36">
        <f t="shared" si="203"/>
        <v>0</v>
      </c>
      <c r="T292" s="31">
        <f t="shared" si="200"/>
        <v>0</v>
      </c>
      <c r="U292" s="31">
        <f t="shared" si="201"/>
        <v>0</v>
      </c>
      <c r="V292" s="51">
        <v>0</v>
      </c>
      <c r="W292" s="51">
        <v>0</v>
      </c>
      <c r="X292" s="51">
        <v>0</v>
      </c>
      <c r="Y292" s="50">
        <f t="shared" si="180"/>
        <v>0</v>
      </c>
      <c r="Z292" s="36">
        <f t="shared" si="202"/>
        <v>0</v>
      </c>
      <c r="AA292" s="36">
        <f t="shared" si="204"/>
        <v>0</v>
      </c>
      <c r="AB292" s="42">
        <v>0</v>
      </c>
      <c r="AC292" s="36">
        <f t="shared" si="205"/>
        <v>0</v>
      </c>
      <c r="AD292" s="36">
        <f t="shared" si="217"/>
        <v>0</v>
      </c>
      <c r="AE292" s="36">
        <f t="shared" si="217"/>
        <v>0</v>
      </c>
      <c r="AF292" s="36">
        <f t="shared" si="217"/>
        <v>0</v>
      </c>
      <c r="AH292" s="36">
        <f t="shared" si="218"/>
        <v>0</v>
      </c>
      <c r="AI292" s="36">
        <f t="shared" si="218"/>
        <v>0</v>
      </c>
      <c r="AJ292" s="36">
        <f t="shared" si="218"/>
        <v>0</v>
      </c>
      <c r="AK292" s="36">
        <f t="shared" si="218"/>
        <v>0</v>
      </c>
      <c r="AL292" s="36">
        <f t="shared" si="218"/>
        <v>0</v>
      </c>
      <c r="AM292" s="36">
        <f t="shared" si="218"/>
        <v>0</v>
      </c>
      <c r="AN292" s="36">
        <f t="shared" si="218"/>
        <v>0</v>
      </c>
      <c r="AO292" s="36">
        <f t="shared" si="218"/>
        <v>0</v>
      </c>
      <c r="AP292" s="36">
        <f t="shared" si="218"/>
        <v>0</v>
      </c>
      <c r="AQ292" s="36">
        <f t="shared" si="218"/>
        <v>0</v>
      </c>
      <c r="AR292" s="36">
        <f t="shared" si="219"/>
        <v>0</v>
      </c>
      <c r="AS292" s="36">
        <f t="shared" si="219"/>
        <v>0</v>
      </c>
      <c r="AT292" s="36">
        <f t="shared" si="219"/>
        <v>0</v>
      </c>
      <c r="AU292" s="36">
        <f t="shared" si="219"/>
        <v>0</v>
      </c>
      <c r="AV292" s="36">
        <f t="shared" si="219"/>
        <v>0</v>
      </c>
      <c r="AW292" s="36">
        <f t="shared" si="219"/>
        <v>0</v>
      </c>
      <c r="AX292" s="36">
        <f t="shared" si="219"/>
        <v>0</v>
      </c>
      <c r="AY292" s="36">
        <f t="shared" si="219"/>
        <v>0</v>
      </c>
      <c r="BA292" s="36">
        <f t="shared" si="220"/>
        <v>0</v>
      </c>
      <c r="BB292" s="36">
        <f t="shared" si="220"/>
        <v>0</v>
      </c>
      <c r="BC292" s="36">
        <f t="shared" si="220"/>
        <v>0</v>
      </c>
      <c r="BD292" s="36">
        <f t="shared" si="220"/>
        <v>0</v>
      </c>
      <c r="BE292" s="36">
        <f t="shared" si="220"/>
        <v>0</v>
      </c>
      <c r="BF292" s="36">
        <f t="shared" si="220"/>
        <v>0</v>
      </c>
      <c r="BH292" s="63">
        <f t="shared" si="181"/>
        <v>0</v>
      </c>
      <c r="BI292" s="59"/>
    </row>
    <row r="293" ht="15" spans="1:61">
      <c r="A293" s="43" t="s">
        <v>13051</v>
      </c>
      <c r="B293" s="34">
        <f t="shared" si="194"/>
        <v>0</v>
      </c>
      <c r="C293" s="41" t="s">
        <v>13052</v>
      </c>
      <c r="D293" s="105">
        <f t="shared" si="195"/>
        <v>0</v>
      </c>
      <c r="E293" s="36">
        <f t="shared" si="196"/>
        <v>0</v>
      </c>
      <c r="F293" s="9">
        <f t="shared" si="197"/>
        <v>0</v>
      </c>
      <c r="G293" s="115">
        <f t="shared" si="198"/>
        <v>0</v>
      </c>
      <c r="H293" s="107">
        <f t="shared" si="176"/>
        <v>0</v>
      </c>
      <c r="I293" s="107">
        <f t="shared" si="177"/>
        <v>0</v>
      </c>
      <c r="J293" s="107">
        <f t="shared" si="178"/>
        <v>0</v>
      </c>
      <c r="K293" s="42">
        <v>0</v>
      </c>
      <c r="L293" s="36">
        <f t="shared" si="215"/>
        <v>0</v>
      </c>
      <c r="M293" s="36">
        <f t="shared" si="215"/>
        <v>0</v>
      </c>
      <c r="N293" s="107">
        <f t="shared" si="179"/>
        <v>0</v>
      </c>
      <c r="O293" s="36">
        <f t="shared" si="216"/>
        <v>0</v>
      </c>
      <c r="P293" s="36">
        <f t="shared" si="216"/>
        <v>0</v>
      </c>
      <c r="Q293" s="36">
        <f t="shared" si="216"/>
        <v>0</v>
      </c>
      <c r="R293" s="105">
        <f t="shared" si="199"/>
        <v>0</v>
      </c>
      <c r="S293" s="36">
        <f t="shared" si="203"/>
        <v>0</v>
      </c>
      <c r="T293" s="31">
        <f t="shared" si="200"/>
        <v>0</v>
      </c>
      <c r="U293" s="31">
        <f t="shared" si="201"/>
        <v>0</v>
      </c>
      <c r="V293" s="51">
        <v>0</v>
      </c>
      <c r="W293" s="51">
        <v>0</v>
      </c>
      <c r="X293" s="51">
        <v>0</v>
      </c>
      <c r="Y293" s="50">
        <f t="shared" si="180"/>
        <v>0</v>
      </c>
      <c r="Z293" s="36">
        <f t="shared" si="202"/>
        <v>0</v>
      </c>
      <c r="AA293" s="36">
        <f t="shared" si="204"/>
        <v>0</v>
      </c>
      <c r="AB293" s="42">
        <v>0</v>
      </c>
      <c r="AC293" s="36">
        <f t="shared" si="205"/>
        <v>0</v>
      </c>
      <c r="AD293" s="36">
        <f t="shared" si="217"/>
        <v>0</v>
      </c>
      <c r="AE293" s="36">
        <f t="shared" si="217"/>
        <v>0</v>
      </c>
      <c r="AF293" s="36">
        <f t="shared" si="217"/>
        <v>0</v>
      </c>
      <c r="AH293" s="36">
        <f t="shared" si="218"/>
        <v>0</v>
      </c>
      <c r="AI293" s="36">
        <f t="shared" si="218"/>
        <v>0</v>
      </c>
      <c r="AJ293" s="36">
        <f t="shared" si="218"/>
        <v>0</v>
      </c>
      <c r="AK293" s="36">
        <f t="shared" si="218"/>
        <v>0</v>
      </c>
      <c r="AL293" s="36">
        <f t="shared" si="218"/>
        <v>0</v>
      </c>
      <c r="AM293" s="36">
        <f t="shared" si="218"/>
        <v>0</v>
      </c>
      <c r="AN293" s="36">
        <f t="shared" si="218"/>
        <v>0</v>
      </c>
      <c r="AO293" s="36">
        <f t="shared" si="218"/>
        <v>0</v>
      </c>
      <c r="AP293" s="36">
        <f t="shared" si="218"/>
        <v>0</v>
      </c>
      <c r="AQ293" s="36">
        <f t="shared" si="218"/>
        <v>0</v>
      </c>
      <c r="AR293" s="36">
        <f t="shared" si="219"/>
        <v>0</v>
      </c>
      <c r="AS293" s="36">
        <f t="shared" si="219"/>
        <v>0</v>
      </c>
      <c r="AT293" s="36">
        <f t="shared" si="219"/>
        <v>0</v>
      </c>
      <c r="AU293" s="36">
        <f t="shared" si="219"/>
        <v>0</v>
      </c>
      <c r="AV293" s="36">
        <f t="shared" si="219"/>
        <v>0</v>
      </c>
      <c r="AW293" s="36">
        <f t="shared" si="219"/>
        <v>0</v>
      </c>
      <c r="AX293" s="36">
        <f t="shared" si="219"/>
        <v>0</v>
      </c>
      <c r="AY293" s="36">
        <f t="shared" si="219"/>
        <v>0</v>
      </c>
      <c r="BA293" s="36">
        <f t="shared" si="220"/>
        <v>0</v>
      </c>
      <c r="BB293" s="36">
        <f t="shared" si="220"/>
        <v>0</v>
      </c>
      <c r="BC293" s="36">
        <f t="shared" si="220"/>
        <v>0</v>
      </c>
      <c r="BD293" s="36">
        <f t="shared" si="220"/>
        <v>0</v>
      </c>
      <c r="BE293" s="36">
        <f t="shared" si="220"/>
        <v>0</v>
      </c>
      <c r="BF293" s="36">
        <f t="shared" si="220"/>
        <v>0</v>
      </c>
      <c r="BH293" s="63">
        <f t="shared" si="181"/>
        <v>0</v>
      </c>
      <c r="BI293" s="59"/>
    </row>
    <row r="294" ht="15" spans="1:61">
      <c r="A294" s="43" t="s">
        <v>13053</v>
      </c>
      <c r="B294" s="34">
        <f t="shared" si="194"/>
        <v>0</v>
      </c>
      <c r="C294" s="41" t="s">
        <v>13054</v>
      </c>
      <c r="D294" s="105">
        <f t="shared" si="195"/>
        <v>0</v>
      </c>
      <c r="E294" s="36">
        <f t="shared" si="196"/>
        <v>0</v>
      </c>
      <c r="F294" s="9">
        <f t="shared" si="197"/>
        <v>0</v>
      </c>
      <c r="G294" s="115">
        <f t="shared" si="198"/>
        <v>0</v>
      </c>
      <c r="H294" s="107">
        <f t="shared" si="176"/>
        <v>0</v>
      </c>
      <c r="I294" s="107">
        <f t="shared" si="177"/>
        <v>0</v>
      </c>
      <c r="J294" s="107">
        <f t="shared" si="178"/>
        <v>0</v>
      </c>
      <c r="K294" s="42">
        <v>0</v>
      </c>
      <c r="L294" s="36">
        <f t="shared" si="215"/>
        <v>0</v>
      </c>
      <c r="M294" s="36">
        <f t="shared" si="215"/>
        <v>0</v>
      </c>
      <c r="N294" s="107">
        <f t="shared" si="179"/>
        <v>0</v>
      </c>
      <c r="O294" s="36">
        <f t="shared" si="216"/>
        <v>0</v>
      </c>
      <c r="P294" s="36">
        <f t="shared" si="216"/>
        <v>0</v>
      </c>
      <c r="Q294" s="36">
        <f t="shared" si="216"/>
        <v>0</v>
      </c>
      <c r="R294" s="105">
        <f t="shared" si="199"/>
        <v>0</v>
      </c>
      <c r="S294" s="36">
        <f t="shared" si="203"/>
        <v>0</v>
      </c>
      <c r="T294" s="31">
        <f t="shared" si="200"/>
        <v>0</v>
      </c>
      <c r="U294" s="31">
        <f t="shared" si="201"/>
        <v>0</v>
      </c>
      <c r="V294" s="51">
        <v>0</v>
      </c>
      <c r="W294" s="51">
        <v>0</v>
      </c>
      <c r="X294" s="51">
        <v>0</v>
      </c>
      <c r="Y294" s="50">
        <f t="shared" si="180"/>
        <v>0</v>
      </c>
      <c r="Z294" s="36">
        <f t="shared" si="202"/>
        <v>0</v>
      </c>
      <c r="AA294" s="36">
        <f t="shared" si="204"/>
        <v>0</v>
      </c>
      <c r="AB294" s="42">
        <v>0</v>
      </c>
      <c r="AC294" s="36">
        <f t="shared" si="205"/>
        <v>0</v>
      </c>
      <c r="AD294" s="36">
        <f t="shared" si="217"/>
        <v>0</v>
      </c>
      <c r="AE294" s="36">
        <f t="shared" si="217"/>
        <v>0</v>
      </c>
      <c r="AF294" s="36">
        <f t="shared" si="217"/>
        <v>0</v>
      </c>
      <c r="AH294" s="36">
        <f t="shared" si="218"/>
        <v>0</v>
      </c>
      <c r="AI294" s="36">
        <f t="shared" si="218"/>
        <v>0</v>
      </c>
      <c r="AJ294" s="36">
        <f t="shared" si="218"/>
        <v>0</v>
      </c>
      <c r="AK294" s="36">
        <f t="shared" si="218"/>
        <v>0</v>
      </c>
      <c r="AL294" s="36">
        <f t="shared" si="218"/>
        <v>0</v>
      </c>
      <c r="AM294" s="36">
        <f t="shared" si="218"/>
        <v>0</v>
      </c>
      <c r="AN294" s="36">
        <f t="shared" si="218"/>
        <v>0</v>
      </c>
      <c r="AO294" s="36">
        <f t="shared" si="218"/>
        <v>0</v>
      </c>
      <c r="AP294" s="36">
        <f t="shared" si="218"/>
        <v>0</v>
      </c>
      <c r="AQ294" s="36">
        <f t="shared" si="218"/>
        <v>0</v>
      </c>
      <c r="AR294" s="36">
        <f t="shared" si="219"/>
        <v>0</v>
      </c>
      <c r="AS294" s="36">
        <f t="shared" si="219"/>
        <v>0</v>
      </c>
      <c r="AT294" s="36">
        <f t="shared" si="219"/>
        <v>0</v>
      </c>
      <c r="AU294" s="36">
        <f t="shared" si="219"/>
        <v>0</v>
      </c>
      <c r="AV294" s="36">
        <f t="shared" si="219"/>
        <v>0</v>
      </c>
      <c r="AW294" s="36">
        <f t="shared" si="219"/>
        <v>0</v>
      </c>
      <c r="AX294" s="36">
        <f t="shared" si="219"/>
        <v>0</v>
      </c>
      <c r="AY294" s="36">
        <f t="shared" si="219"/>
        <v>0</v>
      </c>
      <c r="BA294" s="36">
        <f t="shared" si="220"/>
        <v>0</v>
      </c>
      <c r="BB294" s="36">
        <f t="shared" si="220"/>
        <v>0</v>
      </c>
      <c r="BC294" s="36">
        <f t="shared" si="220"/>
        <v>0</v>
      </c>
      <c r="BD294" s="36">
        <f t="shared" si="220"/>
        <v>0</v>
      </c>
      <c r="BE294" s="36">
        <f t="shared" si="220"/>
        <v>0</v>
      </c>
      <c r="BF294" s="36">
        <f t="shared" si="220"/>
        <v>0</v>
      </c>
      <c r="BH294" s="63">
        <f t="shared" si="181"/>
        <v>0</v>
      </c>
      <c r="BI294" s="14"/>
    </row>
    <row r="295" ht="15" spans="1:61">
      <c r="A295" s="43" t="s">
        <v>13055</v>
      </c>
      <c r="B295" s="34">
        <f t="shared" si="194"/>
        <v>0</v>
      </c>
      <c r="C295" s="41" t="s">
        <v>13056</v>
      </c>
      <c r="D295" s="105">
        <f t="shared" si="195"/>
        <v>0</v>
      </c>
      <c r="E295" s="36">
        <f t="shared" si="196"/>
        <v>0</v>
      </c>
      <c r="F295" s="9">
        <f t="shared" si="197"/>
        <v>0</v>
      </c>
      <c r="G295" s="115">
        <f t="shared" si="198"/>
        <v>0</v>
      </c>
      <c r="H295" s="107">
        <f t="shared" si="176"/>
        <v>0</v>
      </c>
      <c r="I295" s="107">
        <f t="shared" si="177"/>
        <v>0</v>
      </c>
      <c r="J295" s="107">
        <f t="shared" si="178"/>
        <v>0</v>
      </c>
      <c r="K295" s="42">
        <v>0</v>
      </c>
      <c r="L295" s="36">
        <f t="shared" si="215"/>
        <v>0</v>
      </c>
      <c r="M295" s="36">
        <f t="shared" si="215"/>
        <v>0</v>
      </c>
      <c r="N295" s="107">
        <f t="shared" si="179"/>
        <v>0</v>
      </c>
      <c r="O295" s="36">
        <f t="shared" si="216"/>
        <v>0</v>
      </c>
      <c r="P295" s="36">
        <f t="shared" si="216"/>
        <v>0</v>
      </c>
      <c r="Q295" s="36">
        <f t="shared" si="216"/>
        <v>0</v>
      </c>
      <c r="R295" s="105">
        <f t="shared" si="199"/>
        <v>0</v>
      </c>
      <c r="S295" s="36">
        <f t="shared" si="203"/>
        <v>0</v>
      </c>
      <c r="T295" s="31">
        <f t="shared" si="200"/>
        <v>0</v>
      </c>
      <c r="U295" s="31">
        <f t="shared" si="201"/>
        <v>0</v>
      </c>
      <c r="V295" s="51">
        <v>0</v>
      </c>
      <c r="W295" s="51">
        <v>0</v>
      </c>
      <c r="X295" s="51">
        <v>0</v>
      </c>
      <c r="Y295" s="50">
        <f t="shared" si="180"/>
        <v>0</v>
      </c>
      <c r="Z295" s="36">
        <f t="shared" si="202"/>
        <v>0</v>
      </c>
      <c r="AA295" s="36">
        <f t="shared" si="204"/>
        <v>0</v>
      </c>
      <c r="AB295" s="42">
        <v>0</v>
      </c>
      <c r="AC295" s="36">
        <f t="shared" si="205"/>
        <v>0</v>
      </c>
      <c r="AD295" s="36">
        <f t="shared" si="217"/>
        <v>0</v>
      </c>
      <c r="AE295" s="36">
        <f t="shared" si="217"/>
        <v>0</v>
      </c>
      <c r="AF295" s="36">
        <f t="shared" si="217"/>
        <v>0</v>
      </c>
      <c r="AH295" s="36">
        <f t="shared" si="218"/>
        <v>0</v>
      </c>
      <c r="AI295" s="36">
        <f t="shared" si="218"/>
        <v>0</v>
      </c>
      <c r="AJ295" s="36">
        <f t="shared" si="218"/>
        <v>0</v>
      </c>
      <c r="AK295" s="36">
        <f t="shared" si="218"/>
        <v>0</v>
      </c>
      <c r="AL295" s="36">
        <f t="shared" si="218"/>
        <v>0</v>
      </c>
      <c r="AM295" s="36">
        <f t="shared" si="218"/>
        <v>0</v>
      </c>
      <c r="AN295" s="36">
        <f t="shared" si="218"/>
        <v>0</v>
      </c>
      <c r="AO295" s="36">
        <f t="shared" si="218"/>
        <v>0</v>
      </c>
      <c r="AP295" s="36">
        <f t="shared" si="218"/>
        <v>0</v>
      </c>
      <c r="AQ295" s="36">
        <f t="shared" si="218"/>
        <v>0</v>
      </c>
      <c r="AR295" s="36">
        <f t="shared" si="219"/>
        <v>0</v>
      </c>
      <c r="AS295" s="36">
        <f t="shared" si="219"/>
        <v>0</v>
      </c>
      <c r="AT295" s="36">
        <f t="shared" si="219"/>
        <v>0</v>
      </c>
      <c r="AU295" s="36">
        <f t="shared" si="219"/>
        <v>0</v>
      </c>
      <c r="AV295" s="36">
        <f t="shared" si="219"/>
        <v>0</v>
      </c>
      <c r="AW295" s="36">
        <f t="shared" si="219"/>
        <v>0</v>
      </c>
      <c r="AX295" s="36">
        <f t="shared" si="219"/>
        <v>0</v>
      </c>
      <c r="AY295" s="36">
        <f t="shared" si="219"/>
        <v>0</v>
      </c>
      <c r="BA295" s="36">
        <f t="shared" si="220"/>
        <v>0</v>
      </c>
      <c r="BB295" s="36">
        <f t="shared" si="220"/>
        <v>0</v>
      </c>
      <c r="BC295" s="36">
        <f t="shared" si="220"/>
        <v>0</v>
      </c>
      <c r="BD295" s="36">
        <f t="shared" si="220"/>
        <v>0</v>
      </c>
      <c r="BE295" s="36">
        <f t="shared" si="220"/>
        <v>0</v>
      </c>
      <c r="BF295" s="36">
        <f t="shared" si="220"/>
        <v>0</v>
      </c>
      <c r="BH295" s="63">
        <f t="shared" si="181"/>
        <v>0</v>
      </c>
      <c r="BI295" s="14"/>
    </row>
    <row r="296" ht="15" spans="1:61">
      <c r="A296" s="43" t="s">
        <v>13057</v>
      </c>
      <c r="B296" s="34">
        <f t="shared" si="194"/>
        <v>0</v>
      </c>
      <c r="C296" s="41" t="s">
        <v>13058</v>
      </c>
      <c r="D296" s="105">
        <f t="shared" si="195"/>
        <v>0</v>
      </c>
      <c r="E296" s="36">
        <f t="shared" si="196"/>
        <v>0</v>
      </c>
      <c r="F296" s="9">
        <f t="shared" si="197"/>
        <v>0</v>
      </c>
      <c r="G296" s="115">
        <f t="shared" si="198"/>
        <v>0</v>
      </c>
      <c r="H296" s="107">
        <f t="shared" ref="H296:H359" si="221">AL296+AN296</f>
        <v>0</v>
      </c>
      <c r="I296" s="107">
        <f t="shared" ref="I296:I359" si="222">AO296+AQ296</f>
        <v>0</v>
      </c>
      <c r="J296" s="107">
        <f t="shared" ref="J296:J359" si="223">AR296+AT296</f>
        <v>0</v>
      </c>
      <c r="K296" s="42">
        <v>0</v>
      </c>
      <c r="L296" s="36">
        <f t="shared" si="215"/>
        <v>0</v>
      </c>
      <c r="M296" s="36">
        <f t="shared" si="215"/>
        <v>0</v>
      </c>
      <c r="N296" s="107">
        <f t="shared" ref="N296:N359" si="224">AU296</f>
        <v>0</v>
      </c>
      <c r="O296" s="36">
        <f t="shared" si="216"/>
        <v>0</v>
      </c>
      <c r="P296" s="36">
        <f t="shared" si="216"/>
        <v>0</v>
      </c>
      <c r="Q296" s="36">
        <f t="shared" si="216"/>
        <v>0</v>
      </c>
      <c r="R296" s="105">
        <f t="shared" si="199"/>
        <v>0</v>
      </c>
      <c r="S296" s="36">
        <f t="shared" si="203"/>
        <v>0</v>
      </c>
      <c r="T296" s="31">
        <f t="shared" si="200"/>
        <v>0</v>
      </c>
      <c r="U296" s="31">
        <f t="shared" si="201"/>
        <v>0</v>
      </c>
      <c r="V296" s="51">
        <v>0</v>
      </c>
      <c r="W296" s="51">
        <v>0</v>
      </c>
      <c r="X296" s="51">
        <v>0</v>
      </c>
      <c r="Y296" s="50">
        <f t="shared" si="180"/>
        <v>0</v>
      </c>
      <c r="Z296" s="36">
        <f t="shared" si="202"/>
        <v>0</v>
      </c>
      <c r="AA296" s="36">
        <f t="shared" si="204"/>
        <v>0</v>
      </c>
      <c r="AB296" s="42">
        <v>0</v>
      </c>
      <c r="AC296" s="36">
        <f t="shared" si="205"/>
        <v>0</v>
      </c>
      <c r="AD296" s="36">
        <f t="shared" si="217"/>
        <v>0</v>
      </c>
      <c r="AE296" s="36">
        <f t="shared" si="217"/>
        <v>0</v>
      </c>
      <c r="AF296" s="36">
        <f t="shared" si="217"/>
        <v>0</v>
      </c>
      <c r="AH296" s="36">
        <f t="shared" si="218"/>
        <v>0</v>
      </c>
      <c r="AI296" s="36">
        <f t="shared" si="218"/>
        <v>0</v>
      </c>
      <c r="AJ296" s="36">
        <f t="shared" si="218"/>
        <v>0</v>
      </c>
      <c r="AK296" s="36">
        <f t="shared" si="218"/>
        <v>0</v>
      </c>
      <c r="AL296" s="36">
        <f t="shared" si="218"/>
        <v>0</v>
      </c>
      <c r="AM296" s="36">
        <f t="shared" si="218"/>
        <v>0</v>
      </c>
      <c r="AN296" s="36">
        <f t="shared" si="218"/>
        <v>0</v>
      </c>
      <c r="AO296" s="36">
        <f t="shared" si="218"/>
        <v>0</v>
      </c>
      <c r="AP296" s="36">
        <f t="shared" si="218"/>
        <v>0</v>
      </c>
      <c r="AQ296" s="36">
        <f t="shared" si="218"/>
        <v>0</v>
      </c>
      <c r="AR296" s="36">
        <f t="shared" si="219"/>
        <v>0</v>
      </c>
      <c r="AS296" s="36">
        <f t="shared" si="219"/>
        <v>0</v>
      </c>
      <c r="AT296" s="36">
        <f t="shared" si="219"/>
        <v>0</v>
      </c>
      <c r="AU296" s="36">
        <f t="shared" si="219"/>
        <v>0</v>
      </c>
      <c r="AV296" s="36">
        <f t="shared" si="219"/>
        <v>0</v>
      </c>
      <c r="AW296" s="36">
        <f t="shared" si="219"/>
        <v>0</v>
      </c>
      <c r="AX296" s="36">
        <f t="shared" si="219"/>
        <v>0</v>
      </c>
      <c r="AY296" s="36">
        <f t="shared" si="219"/>
        <v>0</v>
      </c>
      <c r="BA296" s="36">
        <f t="shared" si="220"/>
        <v>0</v>
      </c>
      <c r="BB296" s="36">
        <f t="shared" si="220"/>
        <v>0</v>
      </c>
      <c r="BC296" s="36">
        <f t="shared" si="220"/>
        <v>0</v>
      </c>
      <c r="BD296" s="36">
        <f t="shared" si="220"/>
        <v>0</v>
      </c>
      <c r="BE296" s="36">
        <f t="shared" si="220"/>
        <v>0</v>
      </c>
      <c r="BF296" s="36">
        <f t="shared" si="220"/>
        <v>0</v>
      </c>
      <c r="BH296" s="63">
        <f t="shared" si="181"/>
        <v>0</v>
      </c>
      <c r="BI296" s="59"/>
    </row>
    <row r="297" ht="15" spans="1:61">
      <c r="A297" s="43" t="s">
        <v>13059</v>
      </c>
      <c r="B297" s="34">
        <f t="shared" si="194"/>
        <v>0</v>
      </c>
      <c r="C297" s="41" t="s">
        <v>13060</v>
      </c>
      <c r="D297" s="105">
        <f t="shared" si="195"/>
        <v>0</v>
      </c>
      <c r="E297" s="36">
        <f t="shared" si="196"/>
        <v>0</v>
      </c>
      <c r="F297" s="9">
        <f t="shared" si="197"/>
        <v>0</v>
      </c>
      <c r="G297" s="115">
        <f t="shared" si="198"/>
        <v>0</v>
      </c>
      <c r="H297" s="107">
        <f t="shared" si="221"/>
        <v>0</v>
      </c>
      <c r="I297" s="107">
        <f t="shared" si="222"/>
        <v>0</v>
      </c>
      <c r="J297" s="107">
        <f t="shared" si="223"/>
        <v>0</v>
      </c>
      <c r="K297" s="42">
        <v>0</v>
      </c>
      <c r="L297" s="36">
        <f t="shared" si="215"/>
        <v>0</v>
      </c>
      <c r="M297" s="36">
        <f t="shared" si="215"/>
        <v>0</v>
      </c>
      <c r="N297" s="107">
        <f t="shared" si="224"/>
        <v>0</v>
      </c>
      <c r="O297" s="36">
        <f t="shared" si="216"/>
        <v>0</v>
      </c>
      <c r="P297" s="36">
        <f t="shared" si="216"/>
        <v>0</v>
      </c>
      <c r="Q297" s="36">
        <f t="shared" si="216"/>
        <v>0</v>
      </c>
      <c r="R297" s="105">
        <f t="shared" si="199"/>
        <v>0</v>
      </c>
      <c r="S297" s="36">
        <f t="shared" si="203"/>
        <v>0</v>
      </c>
      <c r="T297" s="31">
        <f t="shared" si="200"/>
        <v>0</v>
      </c>
      <c r="U297" s="31">
        <f t="shared" si="201"/>
        <v>0</v>
      </c>
      <c r="V297" s="51">
        <v>0</v>
      </c>
      <c r="W297" s="51">
        <v>0</v>
      </c>
      <c r="X297" s="51">
        <v>0</v>
      </c>
      <c r="Y297" s="50">
        <f t="shared" ref="Y297:Y360" si="225">AW297+AY297</f>
        <v>0</v>
      </c>
      <c r="Z297" s="36">
        <f t="shared" si="202"/>
        <v>0</v>
      </c>
      <c r="AA297" s="36">
        <f t="shared" si="204"/>
        <v>0</v>
      </c>
      <c r="AB297" s="42">
        <v>0</v>
      </c>
      <c r="AC297" s="36">
        <f t="shared" si="205"/>
        <v>0</v>
      </c>
      <c r="AD297" s="36">
        <f t="shared" si="217"/>
        <v>0</v>
      </c>
      <c r="AE297" s="36">
        <f t="shared" si="217"/>
        <v>0</v>
      </c>
      <c r="AF297" s="36">
        <f t="shared" si="217"/>
        <v>0</v>
      </c>
      <c r="AH297" s="36">
        <f t="shared" si="218"/>
        <v>0</v>
      </c>
      <c r="AI297" s="36">
        <f t="shared" si="218"/>
        <v>0</v>
      </c>
      <c r="AJ297" s="36">
        <f t="shared" si="218"/>
        <v>0</v>
      </c>
      <c r="AK297" s="36">
        <f t="shared" si="218"/>
        <v>0</v>
      </c>
      <c r="AL297" s="36">
        <f t="shared" si="218"/>
        <v>0</v>
      </c>
      <c r="AM297" s="36">
        <f t="shared" si="218"/>
        <v>0</v>
      </c>
      <c r="AN297" s="36">
        <f t="shared" si="218"/>
        <v>0</v>
      </c>
      <c r="AO297" s="36">
        <f t="shared" si="218"/>
        <v>0</v>
      </c>
      <c r="AP297" s="36">
        <f t="shared" si="218"/>
        <v>0</v>
      </c>
      <c r="AQ297" s="36">
        <f t="shared" si="218"/>
        <v>0</v>
      </c>
      <c r="AR297" s="36">
        <f t="shared" si="219"/>
        <v>0</v>
      </c>
      <c r="AS297" s="36">
        <f t="shared" si="219"/>
        <v>0</v>
      </c>
      <c r="AT297" s="36">
        <f t="shared" si="219"/>
        <v>0</v>
      </c>
      <c r="AU297" s="36">
        <f t="shared" si="219"/>
        <v>0</v>
      </c>
      <c r="AV297" s="36">
        <f t="shared" si="219"/>
        <v>0</v>
      </c>
      <c r="AW297" s="36">
        <f t="shared" si="219"/>
        <v>0</v>
      </c>
      <c r="AX297" s="36">
        <f t="shared" si="219"/>
        <v>0</v>
      </c>
      <c r="AY297" s="36">
        <f t="shared" si="219"/>
        <v>0</v>
      </c>
      <c r="BA297" s="36">
        <f t="shared" si="220"/>
        <v>0</v>
      </c>
      <c r="BB297" s="36">
        <f t="shared" si="220"/>
        <v>0</v>
      </c>
      <c r="BC297" s="36">
        <f t="shared" si="220"/>
        <v>0</v>
      </c>
      <c r="BD297" s="36">
        <f t="shared" si="220"/>
        <v>0</v>
      </c>
      <c r="BE297" s="36">
        <f t="shared" si="220"/>
        <v>0</v>
      </c>
      <c r="BF297" s="36">
        <f t="shared" si="220"/>
        <v>0</v>
      </c>
      <c r="BH297" s="63">
        <f t="shared" ref="BH297:BH360" si="226">+(BD297-AJ297)+(BF297-AV297)+(AX297-BB297)</f>
        <v>0</v>
      </c>
      <c r="BI297" s="59"/>
    </row>
    <row r="298" ht="15" spans="1:61">
      <c r="A298" s="43" t="s">
        <v>13061</v>
      </c>
      <c r="B298" s="34">
        <f t="shared" si="194"/>
        <v>0</v>
      </c>
      <c r="C298" s="41" t="s">
        <v>13062</v>
      </c>
      <c r="D298" s="105">
        <f t="shared" si="195"/>
        <v>0</v>
      </c>
      <c r="E298" s="36">
        <f t="shared" si="196"/>
        <v>0</v>
      </c>
      <c r="F298" s="9">
        <f t="shared" si="197"/>
        <v>0</v>
      </c>
      <c r="G298" s="115">
        <f t="shared" si="198"/>
        <v>0</v>
      </c>
      <c r="H298" s="107">
        <f t="shared" si="221"/>
        <v>0</v>
      </c>
      <c r="I298" s="107">
        <f t="shared" si="222"/>
        <v>0</v>
      </c>
      <c r="J298" s="107">
        <f t="shared" si="223"/>
        <v>0</v>
      </c>
      <c r="K298" s="42">
        <v>0</v>
      </c>
      <c r="L298" s="36">
        <f t="shared" si="215"/>
        <v>0</v>
      </c>
      <c r="M298" s="36">
        <f t="shared" si="215"/>
        <v>0</v>
      </c>
      <c r="N298" s="107">
        <f t="shared" si="224"/>
        <v>0</v>
      </c>
      <c r="O298" s="36">
        <f t="shared" si="216"/>
        <v>0</v>
      </c>
      <c r="P298" s="36">
        <f t="shared" si="216"/>
        <v>0</v>
      </c>
      <c r="Q298" s="36">
        <f t="shared" si="216"/>
        <v>0</v>
      </c>
      <c r="R298" s="105">
        <f t="shared" si="199"/>
        <v>0</v>
      </c>
      <c r="S298" s="36">
        <f t="shared" si="203"/>
        <v>0</v>
      </c>
      <c r="T298" s="31">
        <f t="shared" si="200"/>
        <v>0</v>
      </c>
      <c r="U298" s="31">
        <f t="shared" si="201"/>
        <v>0</v>
      </c>
      <c r="V298" s="51">
        <v>0</v>
      </c>
      <c r="W298" s="51">
        <v>0</v>
      </c>
      <c r="X298" s="51">
        <v>0</v>
      </c>
      <c r="Y298" s="50">
        <f t="shared" si="225"/>
        <v>0</v>
      </c>
      <c r="Z298" s="36">
        <f t="shared" si="202"/>
        <v>0</v>
      </c>
      <c r="AA298" s="36">
        <f t="shared" si="204"/>
        <v>0</v>
      </c>
      <c r="AB298" s="42">
        <v>0</v>
      </c>
      <c r="AC298" s="36">
        <f t="shared" si="205"/>
        <v>0</v>
      </c>
      <c r="AD298" s="36">
        <f t="shared" si="217"/>
        <v>0</v>
      </c>
      <c r="AE298" s="36">
        <f t="shared" si="217"/>
        <v>0</v>
      </c>
      <c r="AF298" s="36">
        <f t="shared" si="217"/>
        <v>0</v>
      </c>
      <c r="AH298" s="36">
        <f t="shared" ref="AH298:AQ307" si="227">SUMPRODUCT(AH$374:AH$599*(LEFT($A$374:$A$599,LEN($A298))=$A298))</f>
        <v>0</v>
      </c>
      <c r="AI298" s="36">
        <f t="shared" si="227"/>
        <v>0</v>
      </c>
      <c r="AJ298" s="36">
        <f t="shared" si="227"/>
        <v>0</v>
      </c>
      <c r="AK298" s="36">
        <f t="shared" si="227"/>
        <v>0</v>
      </c>
      <c r="AL298" s="36">
        <f t="shared" si="227"/>
        <v>0</v>
      </c>
      <c r="AM298" s="36">
        <f t="shared" si="227"/>
        <v>0</v>
      </c>
      <c r="AN298" s="36">
        <f t="shared" si="227"/>
        <v>0</v>
      </c>
      <c r="AO298" s="36">
        <f t="shared" si="227"/>
        <v>0</v>
      </c>
      <c r="AP298" s="36">
        <f t="shared" si="227"/>
        <v>0</v>
      </c>
      <c r="AQ298" s="36">
        <f t="shared" si="227"/>
        <v>0</v>
      </c>
      <c r="AR298" s="36">
        <f t="shared" ref="AR298:AY307" si="228">SUMPRODUCT(AR$374:AR$599*(LEFT($A$374:$A$599,LEN($A298))=$A298))</f>
        <v>0</v>
      </c>
      <c r="AS298" s="36">
        <f t="shared" si="228"/>
        <v>0</v>
      </c>
      <c r="AT298" s="36">
        <f t="shared" si="228"/>
        <v>0</v>
      </c>
      <c r="AU298" s="36">
        <f t="shared" si="228"/>
        <v>0</v>
      </c>
      <c r="AV298" s="36">
        <f t="shared" si="228"/>
        <v>0</v>
      </c>
      <c r="AW298" s="36">
        <f t="shared" si="228"/>
        <v>0</v>
      </c>
      <c r="AX298" s="36">
        <f t="shared" si="228"/>
        <v>0</v>
      </c>
      <c r="AY298" s="36">
        <f t="shared" si="228"/>
        <v>0</v>
      </c>
      <c r="BA298" s="36">
        <f t="shared" ref="BA298:BF307" si="229">SUMPRODUCT(BA$374:BA$599*(LEFT($A$374:$A$599,LEN($A298))=$A298))</f>
        <v>0</v>
      </c>
      <c r="BB298" s="36">
        <f t="shared" si="229"/>
        <v>0</v>
      </c>
      <c r="BC298" s="36">
        <f t="shared" si="229"/>
        <v>0</v>
      </c>
      <c r="BD298" s="36">
        <f t="shared" si="229"/>
        <v>0</v>
      </c>
      <c r="BE298" s="36">
        <f t="shared" si="229"/>
        <v>0</v>
      </c>
      <c r="BF298" s="36">
        <f t="shared" si="229"/>
        <v>0</v>
      </c>
      <c r="BH298" s="63">
        <f t="shared" si="226"/>
        <v>0</v>
      </c>
      <c r="BI298" s="14"/>
    </row>
    <row r="299" ht="15" spans="1:61">
      <c r="A299" s="43" t="s">
        <v>13063</v>
      </c>
      <c r="B299" s="34">
        <f t="shared" si="194"/>
        <v>0</v>
      </c>
      <c r="C299" s="41" t="s">
        <v>13064</v>
      </c>
      <c r="D299" s="105">
        <f t="shared" si="195"/>
        <v>0</v>
      </c>
      <c r="E299" s="36">
        <f t="shared" si="196"/>
        <v>0</v>
      </c>
      <c r="F299" s="9">
        <f t="shared" si="197"/>
        <v>0</v>
      </c>
      <c r="G299" s="115">
        <f t="shared" si="198"/>
        <v>0</v>
      </c>
      <c r="H299" s="107">
        <f t="shared" si="221"/>
        <v>0</v>
      </c>
      <c r="I299" s="107">
        <f t="shared" si="222"/>
        <v>0</v>
      </c>
      <c r="J299" s="107">
        <f t="shared" si="223"/>
        <v>0</v>
      </c>
      <c r="K299" s="42">
        <v>0</v>
      </c>
      <c r="L299" s="36">
        <f t="shared" si="215"/>
        <v>0</v>
      </c>
      <c r="M299" s="36">
        <f t="shared" si="215"/>
        <v>0</v>
      </c>
      <c r="N299" s="107">
        <f t="shared" si="224"/>
        <v>0</v>
      </c>
      <c r="O299" s="36">
        <f t="shared" si="216"/>
        <v>0</v>
      </c>
      <c r="P299" s="36">
        <f t="shared" si="216"/>
        <v>0</v>
      </c>
      <c r="Q299" s="36">
        <f t="shared" si="216"/>
        <v>0</v>
      </c>
      <c r="R299" s="105">
        <f t="shared" si="199"/>
        <v>0</v>
      </c>
      <c r="S299" s="36">
        <f t="shared" si="203"/>
        <v>0</v>
      </c>
      <c r="T299" s="31">
        <f t="shared" si="200"/>
        <v>0</v>
      </c>
      <c r="U299" s="31">
        <f t="shared" si="201"/>
        <v>0</v>
      </c>
      <c r="V299" s="51">
        <v>0</v>
      </c>
      <c r="W299" s="51">
        <v>0</v>
      </c>
      <c r="X299" s="51">
        <v>0</v>
      </c>
      <c r="Y299" s="50">
        <f t="shared" si="225"/>
        <v>0</v>
      </c>
      <c r="Z299" s="36">
        <f t="shared" si="202"/>
        <v>0</v>
      </c>
      <c r="AA299" s="36">
        <f t="shared" si="204"/>
        <v>0</v>
      </c>
      <c r="AB299" s="42">
        <v>0</v>
      </c>
      <c r="AC299" s="36">
        <f t="shared" si="205"/>
        <v>0</v>
      </c>
      <c r="AD299" s="36">
        <f t="shared" si="217"/>
        <v>0</v>
      </c>
      <c r="AE299" s="36">
        <f t="shared" si="217"/>
        <v>0</v>
      </c>
      <c r="AF299" s="36">
        <f t="shared" si="217"/>
        <v>0</v>
      </c>
      <c r="AH299" s="36">
        <f t="shared" si="227"/>
        <v>0</v>
      </c>
      <c r="AI299" s="36">
        <f t="shared" si="227"/>
        <v>0</v>
      </c>
      <c r="AJ299" s="36">
        <f t="shared" si="227"/>
        <v>0</v>
      </c>
      <c r="AK299" s="36">
        <f t="shared" si="227"/>
        <v>0</v>
      </c>
      <c r="AL299" s="36">
        <f t="shared" si="227"/>
        <v>0</v>
      </c>
      <c r="AM299" s="36">
        <f t="shared" si="227"/>
        <v>0</v>
      </c>
      <c r="AN299" s="36">
        <f t="shared" si="227"/>
        <v>0</v>
      </c>
      <c r="AO299" s="36">
        <f t="shared" si="227"/>
        <v>0</v>
      </c>
      <c r="AP299" s="36">
        <f t="shared" si="227"/>
        <v>0</v>
      </c>
      <c r="AQ299" s="36">
        <f t="shared" si="227"/>
        <v>0</v>
      </c>
      <c r="AR299" s="36">
        <f t="shared" si="228"/>
        <v>0</v>
      </c>
      <c r="AS299" s="36">
        <f t="shared" si="228"/>
        <v>0</v>
      </c>
      <c r="AT299" s="36">
        <f t="shared" si="228"/>
        <v>0</v>
      </c>
      <c r="AU299" s="36">
        <f t="shared" si="228"/>
        <v>0</v>
      </c>
      <c r="AV299" s="36">
        <f t="shared" si="228"/>
        <v>0</v>
      </c>
      <c r="AW299" s="36">
        <f t="shared" si="228"/>
        <v>0</v>
      </c>
      <c r="AX299" s="36">
        <f t="shared" si="228"/>
        <v>0</v>
      </c>
      <c r="AY299" s="36">
        <f t="shared" si="228"/>
        <v>0</v>
      </c>
      <c r="BA299" s="36">
        <f t="shared" si="229"/>
        <v>0</v>
      </c>
      <c r="BB299" s="36">
        <f t="shared" si="229"/>
        <v>0</v>
      </c>
      <c r="BC299" s="36">
        <f t="shared" si="229"/>
        <v>0</v>
      </c>
      <c r="BD299" s="36">
        <f t="shared" si="229"/>
        <v>0</v>
      </c>
      <c r="BE299" s="36">
        <f t="shared" si="229"/>
        <v>0</v>
      </c>
      <c r="BF299" s="36">
        <f t="shared" si="229"/>
        <v>0</v>
      </c>
      <c r="BH299" s="63">
        <f t="shared" si="226"/>
        <v>0</v>
      </c>
      <c r="BI299" s="14"/>
    </row>
    <row r="300" ht="15" spans="1:61">
      <c r="A300" s="43" t="s">
        <v>13065</v>
      </c>
      <c r="B300" s="34">
        <f t="shared" si="194"/>
        <v>0</v>
      </c>
      <c r="C300" s="41" t="s">
        <v>13066</v>
      </c>
      <c r="D300" s="105">
        <f t="shared" si="195"/>
        <v>0</v>
      </c>
      <c r="E300" s="36">
        <f t="shared" si="196"/>
        <v>0</v>
      </c>
      <c r="F300" s="9">
        <f t="shared" si="197"/>
        <v>0</v>
      </c>
      <c r="G300" s="115">
        <f t="shared" si="198"/>
        <v>0</v>
      </c>
      <c r="H300" s="107">
        <f t="shared" si="221"/>
        <v>0</v>
      </c>
      <c r="I300" s="107">
        <f t="shared" si="222"/>
        <v>0</v>
      </c>
      <c r="J300" s="107">
        <f t="shared" si="223"/>
        <v>0</v>
      </c>
      <c r="K300" s="39">
        <v>0</v>
      </c>
      <c r="L300" s="36">
        <f t="shared" si="215"/>
        <v>0</v>
      </c>
      <c r="M300" s="36">
        <f t="shared" si="215"/>
        <v>0</v>
      </c>
      <c r="N300" s="107">
        <f t="shared" si="224"/>
        <v>0</v>
      </c>
      <c r="O300" s="36">
        <f t="shared" si="216"/>
        <v>0</v>
      </c>
      <c r="P300" s="36">
        <f t="shared" si="216"/>
        <v>0</v>
      </c>
      <c r="Q300" s="36">
        <f t="shared" si="216"/>
        <v>0</v>
      </c>
      <c r="R300" s="105">
        <f t="shared" si="199"/>
        <v>0</v>
      </c>
      <c r="S300" s="36">
        <f t="shared" si="203"/>
        <v>0</v>
      </c>
      <c r="T300" s="31">
        <f t="shared" si="200"/>
        <v>0</v>
      </c>
      <c r="U300" s="31">
        <f t="shared" si="201"/>
        <v>0</v>
      </c>
      <c r="V300" s="51">
        <v>0</v>
      </c>
      <c r="W300" s="51">
        <v>0</v>
      </c>
      <c r="X300" s="51">
        <v>0</v>
      </c>
      <c r="Y300" s="50">
        <f t="shared" si="225"/>
        <v>0</v>
      </c>
      <c r="Z300" s="36">
        <f t="shared" si="202"/>
        <v>0</v>
      </c>
      <c r="AA300" s="36">
        <f t="shared" si="204"/>
        <v>0</v>
      </c>
      <c r="AB300" s="42">
        <v>0</v>
      </c>
      <c r="AC300" s="36">
        <f t="shared" si="205"/>
        <v>0</v>
      </c>
      <c r="AD300" s="36">
        <f t="shared" si="217"/>
        <v>0</v>
      </c>
      <c r="AE300" s="36">
        <f t="shared" si="217"/>
        <v>0</v>
      </c>
      <c r="AF300" s="36">
        <f t="shared" si="217"/>
        <v>0</v>
      </c>
      <c r="AH300" s="36">
        <f t="shared" si="227"/>
        <v>0</v>
      </c>
      <c r="AI300" s="36">
        <f t="shared" si="227"/>
        <v>0</v>
      </c>
      <c r="AJ300" s="36">
        <f t="shared" si="227"/>
        <v>0</v>
      </c>
      <c r="AK300" s="36">
        <f t="shared" si="227"/>
        <v>0</v>
      </c>
      <c r="AL300" s="36">
        <f t="shared" si="227"/>
        <v>0</v>
      </c>
      <c r="AM300" s="36">
        <f t="shared" si="227"/>
        <v>0</v>
      </c>
      <c r="AN300" s="36">
        <f t="shared" si="227"/>
        <v>0</v>
      </c>
      <c r="AO300" s="36">
        <f t="shared" si="227"/>
        <v>0</v>
      </c>
      <c r="AP300" s="36">
        <f t="shared" si="227"/>
        <v>0</v>
      </c>
      <c r="AQ300" s="36">
        <f t="shared" si="227"/>
        <v>0</v>
      </c>
      <c r="AR300" s="36">
        <f t="shared" si="228"/>
        <v>0</v>
      </c>
      <c r="AS300" s="36">
        <f t="shared" si="228"/>
        <v>0</v>
      </c>
      <c r="AT300" s="36">
        <f t="shared" si="228"/>
        <v>0</v>
      </c>
      <c r="AU300" s="36">
        <f t="shared" si="228"/>
        <v>0</v>
      </c>
      <c r="AV300" s="36">
        <f t="shared" si="228"/>
        <v>0</v>
      </c>
      <c r="AW300" s="36">
        <f t="shared" si="228"/>
        <v>0</v>
      </c>
      <c r="AX300" s="36">
        <f t="shared" si="228"/>
        <v>0</v>
      </c>
      <c r="AY300" s="36">
        <f t="shared" si="228"/>
        <v>0</v>
      </c>
      <c r="BA300" s="36">
        <f t="shared" si="229"/>
        <v>0</v>
      </c>
      <c r="BB300" s="36">
        <f t="shared" si="229"/>
        <v>0</v>
      </c>
      <c r="BC300" s="36">
        <f t="shared" si="229"/>
        <v>0</v>
      </c>
      <c r="BD300" s="36">
        <f t="shared" si="229"/>
        <v>0</v>
      </c>
      <c r="BE300" s="36">
        <f t="shared" si="229"/>
        <v>0</v>
      </c>
      <c r="BF300" s="36">
        <f t="shared" si="229"/>
        <v>0</v>
      </c>
      <c r="BH300" s="63">
        <f t="shared" si="226"/>
        <v>0</v>
      </c>
      <c r="BI300" s="59"/>
    </row>
    <row r="301" ht="15" spans="1:61">
      <c r="A301" s="43" t="s">
        <v>13067</v>
      </c>
      <c r="B301" s="34">
        <f t="shared" si="194"/>
        <v>0</v>
      </c>
      <c r="C301" s="41" t="s">
        <v>13068</v>
      </c>
      <c r="D301" s="105">
        <f t="shared" si="195"/>
        <v>0</v>
      </c>
      <c r="E301" s="36">
        <f t="shared" si="196"/>
        <v>0</v>
      </c>
      <c r="F301" s="9">
        <f t="shared" si="197"/>
        <v>0</v>
      </c>
      <c r="G301" s="115">
        <f t="shared" si="198"/>
        <v>0</v>
      </c>
      <c r="H301" s="107">
        <f t="shared" si="221"/>
        <v>0</v>
      </c>
      <c r="I301" s="107">
        <f t="shared" si="222"/>
        <v>0</v>
      </c>
      <c r="J301" s="107">
        <f t="shared" si="223"/>
        <v>0</v>
      </c>
      <c r="K301" s="42">
        <v>0</v>
      </c>
      <c r="L301" s="36">
        <f t="shared" si="215"/>
        <v>0</v>
      </c>
      <c r="M301" s="36">
        <f t="shared" si="215"/>
        <v>0</v>
      </c>
      <c r="N301" s="107">
        <f t="shared" si="224"/>
        <v>0</v>
      </c>
      <c r="O301" s="36">
        <f t="shared" si="216"/>
        <v>0</v>
      </c>
      <c r="P301" s="36">
        <f t="shared" si="216"/>
        <v>0</v>
      </c>
      <c r="Q301" s="36">
        <f t="shared" si="216"/>
        <v>0</v>
      </c>
      <c r="R301" s="105">
        <f t="shared" si="199"/>
        <v>0</v>
      </c>
      <c r="S301" s="36">
        <f t="shared" si="203"/>
        <v>0</v>
      </c>
      <c r="T301" s="31">
        <f t="shared" si="200"/>
        <v>0</v>
      </c>
      <c r="U301" s="31">
        <f t="shared" si="201"/>
        <v>0</v>
      </c>
      <c r="V301" s="51">
        <v>0</v>
      </c>
      <c r="W301" s="51">
        <v>0</v>
      </c>
      <c r="X301" s="51">
        <v>0</v>
      </c>
      <c r="Y301" s="50">
        <f t="shared" si="225"/>
        <v>0</v>
      </c>
      <c r="Z301" s="36">
        <f t="shared" si="202"/>
        <v>0</v>
      </c>
      <c r="AA301" s="36">
        <f t="shared" si="204"/>
        <v>0</v>
      </c>
      <c r="AB301" s="42">
        <v>0</v>
      </c>
      <c r="AC301" s="36">
        <f t="shared" si="205"/>
        <v>0</v>
      </c>
      <c r="AD301" s="36">
        <f t="shared" si="217"/>
        <v>0</v>
      </c>
      <c r="AE301" s="36">
        <f t="shared" si="217"/>
        <v>0</v>
      </c>
      <c r="AF301" s="36">
        <f t="shared" si="217"/>
        <v>0</v>
      </c>
      <c r="AH301" s="36">
        <f t="shared" si="227"/>
        <v>0</v>
      </c>
      <c r="AI301" s="36">
        <f t="shared" si="227"/>
        <v>0</v>
      </c>
      <c r="AJ301" s="36">
        <f t="shared" si="227"/>
        <v>0</v>
      </c>
      <c r="AK301" s="36">
        <f t="shared" si="227"/>
        <v>0</v>
      </c>
      <c r="AL301" s="36">
        <f t="shared" si="227"/>
        <v>0</v>
      </c>
      <c r="AM301" s="36">
        <f t="shared" si="227"/>
        <v>0</v>
      </c>
      <c r="AN301" s="36">
        <f t="shared" si="227"/>
        <v>0</v>
      </c>
      <c r="AO301" s="36">
        <f t="shared" si="227"/>
        <v>0</v>
      </c>
      <c r="AP301" s="36">
        <f t="shared" si="227"/>
        <v>0</v>
      </c>
      <c r="AQ301" s="36">
        <f t="shared" si="227"/>
        <v>0</v>
      </c>
      <c r="AR301" s="36">
        <f t="shared" si="228"/>
        <v>0</v>
      </c>
      <c r="AS301" s="36">
        <f t="shared" si="228"/>
        <v>0</v>
      </c>
      <c r="AT301" s="36">
        <f t="shared" si="228"/>
        <v>0</v>
      </c>
      <c r="AU301" s="36">
        <f t="shared" si="228"/>
        <v>0</v>
      </c>
      <c r="AV301" s="36">
        <f t="shared" si="228"/>
        <v>0</v>
      </c>
      <c r="AW301" s="36">
        <f t="shared" si="228"/>
        <v>0</v>
      </c>
      <c r="AX301" s="36">
        <f t="shared" si="228"/>
        <v>0</v>
      </c>
      <c r="AY301" s="36">
        <f t="shared" si="228"/>
        <v>0</v>
      </c>
      <c r="BA301" s="36">
        <f t="shared" si="229"/>
        <v>0</v>
      </c>
      <c r="BB301" s="36">
        <f t="shared" si="229"/>
        <v>0</v>
      </c>
      <c r="BC301" s="36">
        <f t="shared" si="229"/>
        <v>0</v>
      </c>
      <c r="BD301" s="36">
        <f t="shared" si="229"/>
        <v>0</v>
      </c>
      <c r="BE301" s="36">
        <f t="shared" si="229"/>
        <v>0</v>
      </c>
      <c r="BF301" s="36">
        <f t="shared" si="229"/>
        <v>0</v>
      </c>
      <c r="BH301" s="63">
        <f t="shared" si="226"/>
        <v>0</v>
      </c>
      <c r="BI301" s="59"/>
    </row>
    <row r="302" ht="15" spans="1:61">
      <c r="A302" s="43" t="s">
        <v>13069</v>
      </c>
      <c r="B302" s="34">
        <f t="shared" si="194"/>
        <v>0</v>
      </c>
      <c r="C302" s="41" t="s">
        <v>13070</v>
      </c>
      <c r="D302" s="105">
        <f t="shared" si="195"/>
        <v>0</v>
      </c>
      <c r="E302" s="36">
        <f t="shared" si="196"/>
        <v>0</v>
      </c>
      <c r="F302" s="9">
        <f t="shared" si="197"/>
        <v>0</v>
      </c>
      <c r="G302" s="115">
        <f t="shared" si="198"/>
        <v>0</v>
      </c>
      <c r="H302" s="107">
        <f t="shared" si="221"/>
        <v>0</v>
      </c>
      <c r="I302" s="107">
        <f t="shared" si="222"/>
        <v>0</v>
      </c>
      <c r="J302" s="107">
        <f t="shared" si="223"/>
        <v>0</v>
      </c>
      <c r="K302" s="42">
        <v>0</v>
      </c>
      <c r="L302" s="36">
        <f t="shared" si="215"/>
        <v>0</v>
      </c>
      <c r="M302" s="36">
        <f t="shared" si="215"/>
        <v>0</v>
      </c>
      <c r="N302" s="107">
        <f t="shared" si="224"/>
        <v>0</v>
      </c>
      <c r="O302" s="36">
        <f t="shared" si="216"/>
        <v>0</v>
      </c>
      <c r="P302" s="36">
        <f t="shared" si="216"/>
        <v>0</v>
      </c>
      <c r="Q302" s="36">
        <f t="shared" si="216"/>
        <v>0</v>
      </c>
      <c r="R302" s="105">
        <f t="shared" si="199"/>
        <v>0</v>
      </c>
      <c r="S302" s="36">
        <f t="shared" si="203"/>
        <v>0</v>
      </c>
      <c r="T302" s="31">
        <f t="shared" si="200"/>
        <v>0</v>
      </c>
      <c r="U302" s="31">
        <f t="shared" si="201"/>
        <v>0</v>
      </c>
      <c r="V302" s="51">
        <v>0</v>
      </c>
      <c r="W302" s="51">
        <v>0</v>
      </c>
      <c r="X302" s="51">
        <v>0</v>
      </c>
      <c r="Y302" s="50">
        <f t="shared" si="225"/>
        <v>0</v>
      </c>
      <c r="Z302" s="36">
        <f t="shared" si="202"/>
        <v>0</v>
      </c>
      <c r="AA302" s="36">
        <f t="shared" si="204"/>
        <v>0</v>
      </c>
      <c r="AB302" s="42">
        <v>0</v>
      </c>
      <c r="AC302" s="36">
        <f t="shared" si="205"/>
        <v>0</v>
      </c>
      <c r="AD302" s="36">
        <f t="shared" si="217"/>
        <v>0</v>
      </c>
      <c r="AE302" s="36">
        <f t="shared" si="217"/>
        <v>0</v>
      </c>
      <c r="AF302" s="36">
        <f t="shared" si="217"/>
        <v>0</v>
      </c>
      <c r="AH302" s="36">
        <f t="shared" si="227"/>
        <v>0</v>
      </c>
      <c r="AI302" s="36">
        <f t="shared" si="227"/>
        <v>0</v>
      </c>
      <c r="AJ302" s="36">
        <f t="shared" si="227"/>
        <v>0</v>
      </c>
      <c r="AK302" s="36">
        <f t="shared" si="227"/>
        <v>0</v>
      </c>
      <c r="AL302" s="36">
        <f t="shared" si="227"/>
        <v>0</v>
      </c>
      <c r="AM302" s="36">
        <f t="shared" si="227"/>
        <v>0</v>
      </c>
      <c r="AN302" s="36">
        <f t="shared" si="227"/>
        <v>0</v>
      </c>
      <c r="AO302" s="36">
        <f t="shared" si="227"/>
        <v>0</v>
      </c>
      <c r="AP302" s="36">
        <f t="shared" si="227"/>
        <v>0</v>
      </c>
      <c r="AQ302" s="36">
        <f t="shared" si="227"/>
        <v>0</v>
      </c>
      <c r="AR302" s="36">
        <f t="shared" si="228"/>
        <v>0</v>
      </c>
      <c r="AS302" s="36">
        <f t="shared" si="228"/>
        <v>0</v>
      </c>
      <c r="AT302" s="36">
        <f t="shared" si="228"/>
        <v>0</v>
      </c>
      <c r="AU302" s="36">
        <f t="shared" si="228"/>
        <v>0</v>
      </c>
      <c r="AV302" s="36">
        <f t="shared" si="228"/>
        <v>0</v>
      </c>
      <c r="AW302" s="36">
        <f t="shared" si="228"/>
        <v>0</v>
      </c>
      <c r="AX302" s="36">
        <f t="shared" si="228"/>
        <v>0</v>
      </c>
      <c r="AY302" s="36">
        <f t="shared" si="228"/>
        <v>0</v>
      </c>
      <c r="BA302" s="36">
        <f t="shared" si="229"/>
        <v>0</v>
      </c>
      <c r="BB302" s="36">
        <f t="shared" si="229"/>
        <v>0</v>
      </c>
      <c r="BC302" s="36">
        <f t="shared" si="229"/>
        <v>0</v>
      </c>
      <c r="BD302" s="36">
        <f t="shared" si="229"/>
        <v>0</v>
      </c>
      <c r="BE302" s="36">
        <f t="shared" si="229"/>
        <v>0</v>
      </c>
      <c r="BF302" s="36">
        <f t="shared" si="229"/>
        <v>0</v>
      </c>
      <c r="BH302" s="63">
        <f t="shared" si="226"/>
        <v>0</v>
      </c>
      <c r="BI302" s="14"/>
    </row>
    <row r="303" ht="15" spans="1:61">
      <c r="A303" s="43" t="s">
        <v>13071</v>
      </c>
      <c r="B303" s="34">
        <f t="shared" si="194"/>
        <v>0</v>
      </c>
      <c r="C303" s="41" t="s">
        <v>13072</v>
      </c>
      <c r="D303" s="105">
        <f t="shared" si="195"/>
        <v>0</v>
      </c>
      <c r="E303" s="36">
        <f t="shared" si="196"/>
        <v>0</v>
      </c>
      <c r="F303" s="9">
        <f t="shared" si="197"/>
        <v>0</v>
      </c>
      <c r="G303" s="115">
        <f t="shared" si="198"/>
        <v>0</v>
      </c>
      <c r="H303" s="107">
        <f t="shared" si="221"/>
        <v>0</v>
      </c>
      <c r="I303" s="107">
        <f t="shared" si="222"/>
        <v>0</v>
      </c>
      <c r="J303" s="107">
        <f t="shared" si="223"/>
        <v>0</v>
      </c>
      <c r="K303" s="42">
        <v>0</v>
      </c>
      <c r="L303" s="36">
        <f t="shared" si="215"/>
        <v>0</v>
      </c>
      <c r="M303" s="36">
        <f t="shared" si="215"/>
        <v>0</v>
      </c>
      <c r="N303" s="107">
        <f t="shared" si="224"/>
        <v>0</v>
      </c>
      <c r="O303" s="36">
        <f t="shared" si="216"/>
        <v>0</v>
      </c>
      <c r="P303" s="36">
        <f t="shared" si="216"/>
        <v>0</v>
      </c>
      <c r="Q303" s="36">
        <f t="shared" si="216"/>
        <v>0</v>
      </c>
      <c r="R303" s="105">
        <f t="shared" si="199"/>
        <v>0</v>
      </c>
      <c r="S303" s="36">
        <f t="shared" si="203"/>
        <v>0</v>
      </c>
      <c r="T303" s="31">
        <f t="shared" si="200"/>
        <v>0</v>
      </c>
      <c r="U303" s="31">
        <f t="shared" si="201"/>
        <v>0</v>
      </c>
      <c r="V303" s="51">
        <v>0</v>
      </c>
      <c r="W303" s="51">
        <v>0</v>
      </c>
      <c r="X303" s="51">
        <v>0</v>
      </c>
      <c r="Y303" s="50">
        <f t="shared" si="225"/>
        <v>0</v>
      </c>
      <c r="Z303" s="36">
        <f t="shared" si="202"/>
        <v>0</v>
      </c>
      <c r="AA303" s="36">
        <f t="shared" si="204"/>
        <v>0</v>
      </c>
      <c r="AB303" s="42">
        <v>0</v>
      </c>
      <c r="AC303" s="36">
        <f t="shared" si="205"/>
        <v>0</v>
      </c>
      <c r="AD303" s="36">
        <f t="shared" si="217"/>
        <v>0</v>
      </c>
      <c r="AE303" s="36">
        <f t="shared" si="217"/>
        <v>0</v>
      </c>
      <c r="AF303" s="36">
        <f t="shared" si="217"/>
        <v>0</v>
      </c>
      <c r="AH303" s="36">
        <f t="shared" si="227"/>
        <v>0</v>
      </c>
      <c r="AI303" s="36">
        <f t="shared" si="227"/>
        <v>0</v>
      </c>
      <c r="AJ303" s="36">
        <f t="shared" si="227"/>
        <v>0</v>
      </c>
      <c r="AK303" s="36">
        <f t="shared" si="227"/>
        <v>0</v>
      </c>
      <c r="AL303" s="36">
        <f t="shared" si="227"/>
        <v>0</v>
      </c>
      <c r="AM303" s="36">
        <f t="shared" si="227"/>
        <v>0</v>
      </c>
      <c r="AN303" s="36">
        <f t="shared" si="227"/>
        <v>0</v>
      </c>
      <c r="AO303" s="36">
        <f t="shared" si="227"/>
        <v>0</v>
      </c>
      <c r="AP303" s="36">
        <f t="shared" si="227"/>
        <v>0</v>
      </c>
      <c r="AQ303" s="36">
        <f t="shared" si="227"/>
        <v>0</v>
      </c>
      <c r="AR303" s="36">
        <f t="shared" si="228"/>
        <v>0</v>
      </c>
      <c r="AS303" s="36">
        <f t="shared" si="228"/>
        <v>0</v>
      </c>
      <c r="AT303" s="36">
        <f t="shared" si="228"/>
        <v>0</v>
      </c>
      <c r="AU303" s="36">
        <f t="shared" si="228"/>
        <v>0</v>
      </c>
      <c r="AV303" s="36">
        <f t="shared" si="228"/>
        <v>0</v>
      </c>
      <c r="AW303" s="36">
        <f t="shared" si="228"/>
        <v>0</v>
      </c>
      <c r="AX303" s="36">
        <f t="shared" si="228"/>
        <v>0</v>
      </c>
      <c r="AY303" s="36">
        <f t="shared" si="228"/>
        <v>0</v>
      </c>
      <c r="BA303" s="36">
        <f t="shared" si="229"/>
        <v>0</v>
      </c>
      <c r="BB303" s="36">
        <f t="shared" si="229"/>
        <v>0</v>
      </c>
      <c r="BC303" s="36">
        <f t="shared" si="229"/>
        <v>0</v>
      </c>
      <c r="BD303" s="36">
        <f t="shared" si="229"/>
        <v>0</v>
      </c>
      <c r="BE303" s="36">
        <f t="shared" si="229"/>
        <v>0</v>
      </c>
      <c r="BF303" s="36">
        <f t="shared" si="229"/>
        <v>0</v>
      </c>
      <c r="BH303" s="63">
        <f t="shared" si="226"/>
        <v>0</v>
      </c>
      <c r="BI303" s="14"/>
    </row>
    <row r="304" ht="15" spans="1:61">
      <c r="A304" s="43" t="s">
        <v>13073</v>
      </c>
      <c r="B304" s="34">
        <f t="shared" si="194"/>
        <v>0</v>
      </c>
      <c r="C304" s="41" t="s">
        <v>13074</v>
      </c>
      <c r="D304" s="105">
        <f t="shared" si="195"/>
        <v>0</v>
      </c>
      <c r="E304" s="36">
        <f t="shared" si="196"/>
        <v>0</v>
      </c>
      <c r="F304" s="9">
        <f t="shared" si="197"/>
        <v>0</v>
      </c>
      <c r="G304" s="115">
        <f t="shared" si="198"/>
        <v>0</v>
      </c>
      <c r="H304" s="107">
        <f t="shared" si="221"/>
        <v>0</v>
      </c>
      <c r="I304" s="107">
        <f t="shared" si="222"/>
        <v>0</v>
      </c>
      <c r="J304" s="107">
        <f t="shared" si="223"/>
        <v>0</v>
      </c>
      <c r="K304" s="42">
        <v>0</v>
      </c>
      <c r="L304" s="36">
        <f t="shared" si="215"/>
        <v>0</v>
      </c>
      <c r="M304" s="36">
        <f t="shared" si="215"/>
        <v>0</v>
      </c>
      <c r="N304" s="107">
        <f t="shared" si="224"/>
        <v>0</v>
      </c>
      <c r="O304" s="36">
        <f t="shared" si="216"/>
        <v>0</v>
      </c>
      <c r="P304" s="36">
        <f t="shared" si="216"/>
        <v>0</v>
      </c>
      <c r="Q304" s="36">
        <f t="shared" si="216"/>
        <v>0</v>
      </c>
      <c r="R304" s="105">
        <f t="shared" si="199"/>
        <v>0</v>
      </c>
      <c r="S304" s="36">
        <f t="shared" si="203"/>
        <v>0</v>
      </c>
      <c r="T304" s="31">
        <f t="shared" si="200"/>
        <v>0</v>
      </c>
      <c r="U304" s="31">
        <f t="shared" si="201"/>
        <v>0</v>
      </c>
      <c r="V304" s="51">
        <v>0</v>
      </c>
      <c r="W304" s="51">
        <v>0</v>
      </c>
      <c r="X304" s="51">
        <v>0</v>
      </c>
      <c r="Y304" s="50">
        <f t="shared" si="225"/>
        <v>0</v>
      </c>
      <c r="Z304" s="36">
        <f t="shared" si="202"/>
        <v>0</v>
      </c>
      <c r="AA304" s="36">
        <f t="shared" si="204"/>
        <v>0</v>
      </c>
      <c r="AB304" s="42">
        <v>0</v>
      </c>
      <c r="AC304" s="36">
        <f t="shared" si="205"/>
        <v>0</v>
      </c>
      <c r="AD304" s="36">
        <f t="shared" si="217"/>
        <v>0</v>
      </c>
      <c r="AE304" s="36">
        <f t="shared" si="217"/>
        <v>0</v>
      </c>
      <c r="AF304" s="36">
        <f t="shared" si="217"/>
        <v>0</v>
      </c>
      <c r="AH304" s="36">
        <f t="shared" si="227"/>
        <v>0</v>
      </c>
      <c r="AI304" s="36">
        <f t="shared" si="227"/>
        <v>0</v>
      </c>
      <c r="AJ304" s="36">
        <f t="shared" si="227"/>
        <v>0</v>
      </c>
      <c r="AK304" s="36">
        <f t="shared" si="227"/>
        <v>0</v>
      </c>
      <c r="AL304" s="36">
        <f t="shared" si="227"/>
        <v>0</v>
      </c>
      <c r="AM304" s="36">
        <f t="shared" si="227"/>
        <v>0</v>
      </c>
      <c r="AN304" s="36">
        <f t="shared" si="227"/>
        <v>0</v>
      </c>
      <c r="AO304" s="36">
        <f t="shared" si="227"/>
        <v>0</v>
      </c>
      <c r="AP304" s="36">
        <f t="shared" si="227"/>
        <v>0</v>
      </c>
      <c r="AQ304" s="36">
        <f t="shared" si="227"/>
        <v>0</v>
      </c>
      <c r="AR304" s="36">
        <f t="shared" si="228"/>
        <v>0</v>
      </c>
      <c r="AS304" s="36">
        <f t="shared" si="228"/>
        <v>0</v>
      </c>
      <c r="AT304" s="36">
        <f t="shared" si="228"/>
        <v>0</v>
      </c>
      <c r="AU304" s="36">
        <f t="shared" si="228"/>
        <v>0</v>
      </c>
      <c r="AV304" s="36">
        <f t="shared" si="228"/>
        <v>0</v>
      </c>
      <c r="AW304" s="36">
        <f t="shared" si="228"/>
        <v>0</v>
      </c>
      <c r="AX304" s="36">
        <f t="shared" si="228"/>
        <v>0</v>
      </c>
      <c r="AY304" s="36">
        <f t="shared" si="228"/>
        <v>0</v>
      </c>
      <c r="BA304" s="36">
        <f t="shared" si="229"/>
        <v>0</v>
      </c>
      <c r="BB304" s="36">
        <f t="shared" si="229"/>
        <v>0</v>
      </c>
      <c r="BC304" s="36">
        <f t="shared" si="229"/>
        <v>0</v>
      </c>
      <c r="BD304" s="36">
        <f t="shared" si="229"/>
        <v>0</v>
      </c>
      <c r="BE304" s="36">
        <f t="shared" si="229"/>
        <v>0</v>
      </c>
      <c r="BF304" s="36">
        <f t="shared" si="229"/>
        <v>0</v>
      </c>
      <c r="BH304" s="63">
        <f t="shared" si="226"/>
        <v>0</v>
      </c>
      <c r="BI304" s="59"/>
    </row>
    <row r="305" ht="15" spans="1:61">
      <c r="A305" s="43" t="s">
        <v>13075</v>
      </c>
      <c r="B305" s="34">
        <f t="shared" si="194"/>
        <v>0</v>
      </c>
      <c r="C305" s="41" t="s">
        <v>13076</v>
      </c>
      <c r="D305" s="105">
        <f t="shared" si="195"/>
        <v>0</v>
      </c>
      <c r="E305" s="36">
        <f t="shared" si="196"/>
        <v>0</v>
      </c>
      <c r="F305" s="9">
        <f t="shared" si="197"/>
        <v>0</v>
      </c>
      <c r="G305" s="115">
        <f t="shared" si="198"/>
        <v>0</v>
      </c>
      <c r="H305" s="107">
        <f t="shared" si="221"/>
        <v>0</v>
      </c>
      <c r="I305" s="107">
        <f t="shared" si="222"/>
        <v>0</v>
      </c>
      <c r="J305" s="107">
        <f t="shared" si="223"/>
        <v>0</v>
      </c>
      <c r="K305" s="42">
        <v>0</v>
      </c>
      <c r="L305" s="36">
        <f t="shared" si="215"/>
        <v>0</v>
      </c>
      <c r="M305" s="36">
        <f t="shared" si="215"/>
        <v>0</v>
      </c>
      <c r="N305" s="107">
        <f t="shared" si="224"/>
        <v>0</v>
      </c>
      <c r="O305" s="36">
        <f t="shared" si="216"/>
        <v>0</v>
      </c>
      <c r="P305" s="36">
        <f t="shared" si="216"/>
        <v>0</v>
      </c>
      <c r="Q305" s="36">
        <f t="shared" si="216"/>
        <v>0</v>
      </c>
      <c r="R305" s="105">
        <f t="shared" si="199"/>
        <v>0</v>
      </c>
      <c r="S305" s="36">
        <f t="shared" si="203"/>
        <v>0</v>
      </c>
      <c r="T305" s="31">
        <f t="shared" si="200"/>
        <v>0</v>
      </c>
      <c r="U305" s="31">
        <f t="shared" si="201"/>
        <v>0</v>
      </c>
      <c r="V305" s="51">
        <v>0</v>
      </c>
      <c r="W305" s="51">
        <v>0</v>
      </c>
      <c r="X305" s="51">
        <v>0</v>
      </c>
      <c r="Y305" s="50">
        <f t="shared" si="225"/>
        <v>0</v>
      </c>
      <c r="Z305" s="36">
        <f t="shared" si="202"/>
        <v>0</v>
      </c>
      <c r="AA305" s="36">
        <f t="shared" si="204"/>
        <v>0</v>
      </c>
      <c r="AB305" s="42">
        <v>0</v>
      </c>
      <c r="AC305" s="36">
        <f t="shared" si="205"/>
        <v>0</v>
      </c>
      <c r="AD305" s="36">
        <f t="shared" si="217"/>
        <v>0</v>
      </c>
      <c r="AE305" s="36">
        <f t="shared" si="217"/>
        <v>0</v>
      </c>
      <c r="AF305" s="36">
        <f t="shared" si="217"/>
        <v>0</v>
      </c>
      <c r="AH305" s="36">
        <f t="shared" si="227"/>
        <v>0</v>
      </c>
      <c r="AI305" s="36">
        <f t="shared" si="227"/>
        <v>0</v>
      </c>
      <c r="AJ305" s="36">
        <f t="shared" si="227"/>
        <v>0</v>
      </c>
      <c r="AK305" s="36">
        <f t="shared" si="227"/>
        <v>0</v>
      </c>
      <c r="AL305" s="36">
        <f t="shared" si="227"/>
        <v>0</v>
      </c>
      <c r="AM305" s="36">
        <f t="shared" si="227"/>
        <v>0</v>
      </c>
      <c r="AN305" s="36">
        <f t="shared" si="227"/>
        <v>0</v>
      </c>
      <c r="AO305" s="36">
        <f t="shared" si="227"/>
        <v>0</v>
      </c>
      <c r="AP305" s="36">
        <f t="shared" si="227"/>
        <v>0</v>
      </c>
      <c r="AQ305" s="36">
        <f t="shared" si="227"/>
        <v>0</v>
      </c>
      <c r="AR305" s="36">
        <f t="shared" si="228"/>
        <v>0</v>
      </c>
      <c r="AS305" s="36">
        <f t="shared" si="228"/>
        <v>0</v>
      </c>
      <c r="AT305" s="36">
        <f t="shared" si="228"/>
        <v>0</v>
      </c>
      <c r="AU305" s="36">
        <f t="shared" si="228"/>
        <v>0</v>
      </c>
      <c r="AV305" s="36">
        <f t="shared" si="228"/>
        <v>0</v>
      </c>
      <c r="AW305" s="36">
        <f t="shared" si="228"/>
        <v>0</v>
      </c>
      <c r="AX305" s="36">
        <f t="shared" si="228"/>
        <v>0</v>
      </c>
      <c r="AY305" s="36">
        <f t="shared" si="228"/>
        <v>0</v>
      </c>
      <c r="BA305" s="36">
        <f t="shared" si="229"/>
        <v>0</v>
      </c>
      <c r="BB305" s="36">
        <f t="shared" si="229"/>
        <v>0</v>
      </c>
      <c r="BC305" s="36">
        <f t="shared" si="229"/>
        <v>0</v>
      </c>
      <c r="BD305" s="36">
        <f t="shared" si="229"/>
        <v>0</v>
      </c>
      <c r="BE305" s="36">
        <f t="shared" si="229"/>
        <v>0</v>
      </c>
      <c r="BF305" s="36">
        <f t="shared" si="229"/>
        <v>0</v>
      </c>
      <c r="BH305" s="63">
        <f t="shared" si="226"/>
        <v>0</v>
      </c>
      <c r="BI305" s="59"/>
    </row>
    <row r="306" ht="15" spans="1:61">
      <c r="A306" s="43" t="s">
        <v>13077</v>
      </c>
      <c r="B306" s="34">
        <f t="shared" si="194"/>
        <v>0</v>
      </c>
      <c r="C306" s="41" t="s">
        <v>13078</v>
      </c>
      <c r="D306" s="105">
        <f t="shared" si="195"/>
        <v>0</v>
      </c>
      <c r="E306" s="36">
        <f t="shared" si="196"/>
        <v>0</v>
      </c>
      <c r="F306" s="9">
        <f t="shared" si="197"/>
        <v>0</v>
      </c>
      <c r="G306" s="115">
        <f t="shared" si="198"/>
        <v>0</v>
      </c>
      <c r="H306" s="107">
        <f t="shared" si="221"/>
        <v>0</v>
      </c>
      <c r="I306" s="107">
        <f t="shared" si="222"/>
        <v>0</v>
      </c>
      <c r="J306" s="107">
        <f t="shared" si="223"/>
        <v>0</v>
      </c>
      <c r="K306" s="42">
        <v>0</v>
      </c>
      <c r="L306" s="36">
        <f t="shared" si="215"/>
        <v>0</v>
      </c>
      <c r="M306" s="36">
        <f t="shared" si="215"/>
        <v>0</v>
      </c>
      <c r="N306" s="107">
        <f t="shared" si="224"/>
        <v>0</v>
      </c>
      <c r="O306" s="36">
        <f t="shared" si="216"/>
        <v>0</v>
      </c>
      <c r="P306" s="36">
        <f t="shared" si="216"/>
        <v>0</v>
      </c>
      <c r="Q306" s="36">
        <f t="shared" si="216"/>
        <v>0</v>
      </c>
      <c r="R306" s="105">
        <f t="shared" si="199"/>
        <v>0</v>
      </c>
      <c r="S306" s="36">
        <f t="shared" si="203"/>
        <v>0</v>
      </c>
      <c r="T306" s="31">
        <f t="shared" si="200"/>
        <v>0</v>
      </c>
      <c r="U306" s="31">
        <f t="shared" si="201"/>
        <v>0</v>
      </c>
      <c r="V306" s="51">
        <v>0</v>
      </c>
      <c r="W306" s="51">
        <v>0</v>
      </c>
      <c r="X306" s="51">
        <v>0</v>
      </c>
      <c r="Y306" s="50">
        <f t="shared" si="225"/>
        <v>0</v>
      </c>
      <c r="Z306" s="36">
        <f t="shared" si="202"/>
        <v>0</v>
      </c>
      <c r="AA306" s="36">
        <f t="shared" si="204"/>
        <v>0</v>
      </c>
      <c r="AB306" s="42">
        <v>0</v>
      </c>
      <c r="AC306" s="36">
        <f t="shared" si="205"/>
        <v>0</v>
      </c>
      <c r="AD306" s="36">
        <f t="shared" si="217"/>
        <v>0</v>
      </c>
      <c r="AE306" s="36">
        <f t="shared" si="217"/>
        <v>0</v>
      </c>
      <c r="AF306" s="36">
        <f t="shared" si="217"/>
        <v>0</v>
      </c>
      <c r="AH306" s="36">
        <f t="shared" si="227"/>
        <v>0</v>
      </c>
      <c r="AI306" s="36">
        <f t="shared" si="227"/>
        <v>0</v>
      </c>
      <c r="AJ306" s="36">
        <f t="shared" si="227"/>
        <v>0</v>
      </c>
      <c r="AK306" s="36">
        <f t="shared" si="227"/>
        <v>0</v>
      </c>
      <c r="AL306" s="36">
        <f t="shared" si="227"/>
        <v>0</v>
      </c>
      <c r="AM306" s="36">
        <f t="shared" si="227"/>
        <v>0</v>
      </c>
      <c r="AN306" s="36">
        <f t="shared" si="227"/>
        <v>0</v>
      </c>
      <c r="AO306" s="36">
        <f t="shared" si="227"/>
        <v>0</v>
      </c>
      <c r="AP306" s="36">
        <f t="shared" si="227"/>
        <v>0</v>
      </c>
      <c r="AQ306" s="36">
        <f t="shared" si="227"/>
        <v>0</v>
      </c>
      <c r="AR306" s="36">
        <f t="shared" si="228"/>
        <v>0</v>
      </c>
      <c r="AS306" s="36">
        <f t="shared" si="228"/>
        <v>0</v>
      </c>
      <c r="AT306" s="36">
        <f t="shared" si="228"/>
        <v>0</v>
      </c>
      <c r="AU306" s="36">
        <f t="shared" si="228"/>
        <v>0</v>
      </c>
      <c r="AV306" s="36">
        <f t="shared" si="228"/>
        <v>0</v>
      </c>
      <c r="AW306" s="36">
        <f t="shared" si="228"/>
        <v>0</v>
      </c>
      <c r="AX306" s="36">
        <f t="shared" si="228"/>
        <v>0</v>
      </c>
      <c r="AY306" s="36">
        <f t="shared" si="228"/>
        <v>0</v>
      </c>
      <c r="BA306" s="36">
        <f t="shared" si="229"/>
        <v>0</v>
      </c>
      <c r="BB306" s="36">
        <f t="shared" si="229"/>
        <v>0</v>
      </c>
      <c r="BC306" s="36">
        <f t="shared" si="229"/>
        <v>0</v>
      </c>
      <c r="BD306" s="36">
        <f t="shared" si="229"/>
        <v>0</v>
      </c>
      <c r="BE306" s="36">
        <f t="shared" si="229"/>
        <v>0</v>
      </c>
      <c r="BF306" s="36">
        <f t="shared" si="229"/>
        <v>0</v>
      </c>
      <c r="BH306" s="63">
        <f t="shared" si="226"/>
        <v>0</v>
      </c>
      <c r="BI306" s="14"/>
    </row>
    <row r="307" ht="15" spans="1:61">
      <c r="A307" s="43" t="s">
        <v>13079</v>
      </c>
      <c r="B307" s="34">
        <f t="shared" si="194"/>
        <v>0</v>
      </c>
      <c r="C307" s="41" t="s">
        <v>13080</v>
      </c>
      <c r="D307" s="105">
        <f t="shared" si="195"/>
        <v>0</v>
      </c>
      <c r="E307" s="36">
        <f t="shared" si="196"/>
        <v>0</v>
      </c>
      <c r="F307" s="9">
        <f t="shared" si="197"/>
        <v>0</v>
      </c>
      <c r="G307" s="115">
        <f t="shared" si="198"/>
        <v>0</v>
      </c>
      <c r="H307" s="107">
        <f t="shared" si="221"/>
        <v>0</v>
      </c>
      <c r="I307" s="107">
        <f t="shared" si="222"/>
        <v>0</v>
      </c>
      <c r="J307" s="107">
        <f t="shared" si="223"/>
        <v>0</v>
      </c>
      <c r="K307" s="42">
        <v>0</v>
      </c>
      <c r="L307" s="36">
        <f t="shared" si="215"/>
        <v>0</v>
      </c>
      <c r="M307" s="36">
        <f t="shared" si="215"/>
        <v>0</v>
      </c>
      <c r="N307" s="107">
        <f t="shared" si="224"/>
        <v>0</v>
      </c>
      <c r="O307" s="36">
        <f t="shared" si="216"/>
        <v>0</v>
      </c>
      <c r="P307" s="36">
        <f t="shared" si="216"/>
        <v>0</v>
      </c>
      <c r="Q307" s="36">
        <f t="shared" si="216"/>
        <v>0</v>
      </c>
      <c r="R307" s="105">
        <f t="shared" si="199"/>
        <v>0</v>
      </c>
      <c r="S307" s="36">
        <f t="shared" si="203"/>
        <v>0</v>
      </c>
      <c r="T307" s="31">
        <f t="shared" si="200"/>
        <v>0</v>
      </c>
      <c r="U307" s="31">
        <f t="shared" si="201"/>
        <v>0</v>
      </c>
      <c r="V307" s="51">
        <v>0</v>
      </c>
      <c r="W307" s="51">
        <v>0</v>
      </c>
      <c r="X307" s="51">
        <v>0</v>
      </c>
      <c r="Y307" s="50">
        <f t="shared" si="225"/>
        <v>0</v>
      </c>
      <c r="Z307" s="36">
        <f t="shared" si="202"/>
        <v>0</v>
      </c>
      <c r="AA307" s="36">
        <f t="shared" si="204"/>
        <v>0</v>
      </c>
      <c r="AB307" s="42">
        <v>0</v>
      </c>
      <c r="AC307" s="36">
        <f t="shared" si="205"/>
        <v>0</v>
      </c>
      <c r="AD307" s="36">
        <f t="shared" si="217"/>
        <v>0</v>
      </c>
      <c r="AE307" s="36">
        <f t="shared" si="217"/>
        <v>0</v>
      </c>
      <c r="AF307" s="36">
        <f t="shared" si="217"/>
        <v>0</v>
      </c>
      <c r="AH307" s="36">
        <f t="shared" si="227"/>
        <v>0</v>
      </c>
      <c r="AI307" s="36">
        <f t="shared" si="227"/>
        <v>0</v>
      </c>
      <c r="AJ307" s="36">
        <f t="shared" si="227"/>
        <v>0</v>
      </c>
      <c r="AK307" s="36">
        <f t="shared" si="227"/>
        <v>0</v>
      </c>
      <c r="AL307" s="36">
        <f t="shared" si="227"/>
        <v>0</v>
      </c>
      <c r="AM307" s="36">
        <f t="shared" si="227"/>
        <v>0</v>
      </c>
      <c r="AN307" s="36">
        <f t="shared" si="227"/>
        <v>0</v>
      </c>
      <c r="AO307" s="36">
        <f t="shared" si="227"/>
        <v>0</v>
      </c>
      <c r="AP307" s="36">
        <f t="shared" si="227"/>
        <v>0</v>
      </c>
      <c r="AQ307" s="36">
        <f t="shared" si="227"/>
        <v>0</v>
      </c>
      <c r="AR307" s="36">
        <f t="shared" si="228"/>
        <v>0</v>
      </c>
      <c r="AS307" s="36">
        <f t="shared" si="228"/>
        <v>0</v>
      </c>
      <c r="AT307" s="36">
        <f t="shared" si="228"/>
        <v>0</v>
      </c>
      <c r="AU307" s="36">
        <f t="shared" si="228"/>
        <v>0</v>
      </c>
      <c r="AV307" s="36">
        <f t="shared" si="228"/>
        <v>0</v>
      </c>
      <c r="AW307" s="36">
        <f t="shared" si="228"/>
        <v>0</v>
      </c>
      <c r="AX307" s="36">
        <f t="shared" si="228"/>
        <v>0</v>
      </c>
      <c r="AY307" s="36">
        <f t="shared" si="228"/>
        <v>0</v>
      </c>
      <c r="BA307" s="36">
        <f t="shared" si="229"/>
        <v>0</v>
      </c>
      <c r="BB307" s="36">
        <f t="shared" si="229"/>
        <v>0</v>
      </c>
      <c r="BC307" s="36">
        <f t="shared" si="229"/>
        <v>0</v>
      </c>
      <c r="BD307" s="36">
        <f t="shared" si="229"/>
        <v>0</v>
      </c>
      <c r="BE307" s="36">
        <f t="shared" si="229"/>
        <v>0</v>
      </c>
      <c r="BF307" s="36">
        <f t="shared" si="229"/>
        <v>0</v>
      </c>
      <c r="BH307" s="63">
        <f t="shared" si="226"/>
        <v>0</v>
      </c>
      <c r="BI307" s="14"/>
    </row>
    <row r="308" ht="15" spans="1:61">
      <c r="A308" s="43" t="s">
        <v>13081</v>
      </c>
      <c r="B308" s="34">
        <f t="shared" si="194"/>
        <v>0</v>
      </c>
      <c r="C308" s="41" t="s">
        <v>13082</v>
      </c>
      <c r="D308" s="105">
        <f t="shared" si="195"/>
        <v>0</v>
      </c>
      <c r="E308" s="36">
        <f t="shared" si="196"/>
        <v>0</v>
      </c>
      <c r="F308" s="9">
        <f t="shared" si="197"/>
        <v>0</v>
      </c>
      <c r="G308" s="115">
        <f t="shared" si="198"/>
        <v>0</v>
      </c>
      <c r="H308" s="107">
        <f t="shared" si="221"/>
        <v>0</v>
      </c>
      <c r="I308" s="107">
        <f t="shared" si="222"/>
        <v>0</v>
      </c>
      <c r="J308" s="107">
        <f t="shared" si="223"/>
        <v>0</v>
      </c>
      <c r="K308" s="42">
        <v>0</v>
      </c>
      <c r="L308" s="36">
        <f t="shared" ref="L308:M327" si="230">SUMPRODUCT(L$374:L$599*(LEFT($A$374:$A$599,LEN($A308))=$A308))</f>
        <v>0</v>
      </c>
      <c r="M308" s="36">
        <f t="shared" si="230"/>
        <v>0</v>
      </c>
      <c r="N308" s="107">
        <f t="shared" si="224"/>
        <v>0</v>
      </c>
      <c r="O308" s="36">
        <f t="shared" ref="O308:Q327" si="231">SUMPRODUCT(O$374:O$599*(LEFT($A$374:$A$599,LEN($A308))=$A308))</f>
        <v>0</v>
      </c>
      <c r="P308" s="36">
        <f t="shared" si="231"/>
        <v>0</v>
      </c>
      <c r="Q308" s="36">
        <f t="shared" si="231"/>
        <v>0</v>
      </c>
      <c r="R308" s="105">
        <f t="shared" si="199"/>
        <v>0</v>
      </c>
      <c r="S308" s="36">
        <f t="shared" si="203"/>
        <v>0</v>
      </c>
      <c r="T308" s="31">
        <f t="shared" si="200"/>
        <v>0</v>
      </c>
      <c r="U308" s="31">
        <f t="shared" si="201"/>
        <v>0</v>
      </c>
      <c r="V308" s="51">
        <v>0</v>
      </c>
      <c r="W308" s="51">
        <v>0</v>
      </c>
      <c r="X308" s="51">
        <v>0</v>
      </c>
      <c r="Y308" s="50">
        <f t="shared" si="225"/>
        <v>0</v>
      </c>
      <c r="Z308" s="36">
        <f t="shared" si="202"/>
        <v>0</v>
      </c>
      <c r="AA308" s="36">
        <f t="shared" si="204"/>
        <v>0</v>
      </c>
      <c r="AB308" s="42">
        <v>0</v>
      </c>
      <c r="AC308" s="36">
        <f t="shared" si="205"/>
        <v>0</v>
      </c>
      <c r="AD308" s="36">
        <f t="shared" ref="AD308:AF327" si="232">SUMPRODUCT(AD$374:AD$599*(LEFT($A$374:$A$599,LEN($A308))=$A308))</f>
        <v>0</v>
      </c>
      <c r="AE308" s="36">
        <f t="shared" si="232"/>
        <v>0</v>
      </c>
      <c r="AF308" s="36">
        <f t="shared" si="232"/>
        <v>0</v>
      </c>
      <c r="AH308" s="36">
        <f t="shared" ref="AH308:AQ317" si="233">SUMPRODUCT(AH$374:AH$599*(LEFT($A$374:$A$599,LEN($A308))=$A308))</f>
        <v>0</v>
      </c>
      <c r="AI308" s="36">
        <f t="shared" si="233"/>
        <v>0</v>
      </c>
      <c r="AJ308" s="36">
        <f t="shared" si="233"/>
        <v>0</v>
      </c>
      <c r="AK308" s="36">
        <f t="shared" si="233"/>
        <v>0</v>
      </c>
      <c r="AL308" s="36">
        <f t="shared" si="233"/>
        <v>0</v>
      </c>
      <c r="AM308" s="36">
        <f t="shared" si="233"/>
        <v>0</v>
      </c>
      <c r="AN308" s="36">
        <f t="shared" si="233"/>
        <v>0</v>
      </c>
      <c r="AO308" s="36">
        <f t="shared" si="233"/>
        <v>0</v>
      </c>
      <c r="AP308" s="36">
        <f t="shared" si="233"/>
        <v>0</v>
      </c>
      <c r="AQ308" s="36">
        <f t="shared" si="233"/>
        <v>0</v>
      </c>
      <c r="AR308" s="36">
        <f t="shared" ref="AR308:AY317" si="234">SUMPRODUCT(AR$374:AR$599*(LEFT($A$374:$A$599,LEN($A308))=$A308))</f>
        <v>0</v>
      </c>
      <c r="AS308" s="36">
        <f t="shared" si="234"/>
        <v>0</v>
      </c>
      <c r="AT308" s="36">
        <f t="shared" si="234"/>
        <v>0</v>
      </c>
      <c r="AU308" s="36">
        <f t="shared" si="234"/>
        <v>0</v>
      </c>
      <c r="AV308" s="36">
        <f t="shared" si="234"/>
        <v>0</v>
      </c>
      <c r="AW308" s="36">
        <f t="shared" si="234"/>
        <v>0</v>
      </c>
      <c r="AX308" s="36">
        <f t="shared" si="234"/>
        <v>0</v>
      </c>
      <c r="AY308" s="36">
        <f t="shared" si="234"/>
        <v>0</v>
      </c>
      <c r="BA308" s="36">
        <f t="shared" ref="BA308:BF317" si="235">SUMPRODUCT(BA$374:BA$599*(LEFT($A$374:$A$599,LEN($A308))=$A308))</f>
        <v>0</v>
      </c>
      <c r="BB308" s="36">
        <f t="shared" si="235"/>
        <v>0</v>
      </c>
      <c r="BC308" s="36">
        <f t="shared" si="235"/>
        <v>0</v>
      </c>
      <c r="BD308" s="36">
        <f t="shared" si="235"/>
        <v>0</v>
      </c>
      <c r="BE308" s="36">
        <f t="shared" si="235"/>
        <v>0</v>
      </c>
      <c r="BF308" s="36">
        <f t="shared" si="235"/>
        <v>0</v>
      </c>
      <c r="BH308" s="63">
        <f t="shared" si="226"/>
        <v>0</v>
      </c>
      <c r="BI308" s="59"/>
    </row>
    <row r="309" ht="15" spans="1:61">
      <c r="A309" s="43" t="s">
        <v>13083</v>
      </c>
      <c r="B309" s="34">
        <f t="shared" si="194"/>
        <v>0</v>
      </c>
      <c r="C309" s="41" t="s">
        <v>13084</v>
      </c>
      <c r="D309" s="105">
        <f t="shared" si="195"/>
        <v>0</v>
      </c>
      <c r="E309" s="36">
        <f t="shared" si="196"/>
        <v>0</v>
      </c>
      <c r="F309" s="9">
        <f t="shared" si="197"/>
        <v>0</v>
      </c>
      <c r="G309" s="115">
        <f t="shared" si="198"/>
        <v>0</v>
      </c>
      <c r="H309" s="107">
        <f t="shared" si="221"/>
        <v>0</v>
      </c>
      <c r="I309" s="107">
        <f t="shared" si="222"/>
        <v>0</v>
      </c>
      <c r="J309" s="107">
        <f t="shared" si="223"/>
        <v>0</v>
      </c>
      <c r="K309" s="42">
        <v>0</v>
      </c>
      <c r="L309" s="36">
        <f t="shared" si="230"/>
        <v>0</v>
      </c>
      <c r="M309" s="36">
        <f t="shared" si="230"/>
        <v>0</v>
      </c>
      <c r="N309" s="107">
        <f t="shared" si="224"/>
        <v>0</v>
      </c>
      <c r="O309" s="36">
        <f t="shared" si="231"/>
        <v>0</v>
      </c>
      <c r="P309" s="36">
        <f t="shared" si="231"/>
        <v>0</v>
      </c>
      <c r="Q309" s="36">
        <f t="shared" si="231"/>
        <v>0</v>
      </c>
      <c r="R309" s="105">
        <f t="shared" si="199"/>
        <v>0</v>
      </c>
      <c r="S309" s="36">
        <f t="shared" si="203"/>
        <v>0</v>
      </c>
      <c r="T309" s="31">
        <f t="shared" si="200"/>
        <v>0</v>
      </c>
      <c r="U309" s="31">
        <f t="shared" si="201"/>
        <v>0</v>
      </c>
      <c r="V309" s="51">
        <v>0</v>
      </c>
      <c r="W309" s="51">
        <v>0</v>
      </c>
      <c r="X309" s="51">
        <v>0</v>
      </c>
      <c r="Y309" s="50">
        <f t="shared" si="225"/>
        <v>0</v>
      </c>
      <c r="Z309" s="36">
        <f t="shared" si="202"/>
        <v>0</v>
      </c>
      <c r="AA309" s="36">
        <f t="shared" si="204"/>
        <v>0</v>
      </c>
      <c r="AB309" s="42">
        <v>0</v>
      </c>
      <c r="AC309" s="36">
        <f t="shared" si="205"/>
        <v>0</v>
      </c>
      <c r="AD309" s="36">
        <f t="shared" si="232"/>
        <v>0</v>
      </c>
      <c r="AE309" s="36">
        <f t="shared" si="232"/>
        <v>0</v>
      </c>
      <c r="AF309" s="36">
        <f t="shared" si="232"/>
        <v>0</v>
      </c>
      <c r="AH309" s="36">
        <f t="shared" si="233"/>
        <v>0</v>
      </c>
      <c r="AI309" s="36">
        <f t="shared" si="233"/>
        <v>0</v>
      </c>
      <c r="AJ309" s="36">
        <f t="shared" si="233"/>
        <v>0</v>
      </c>
      <c r="AK309" s="36">
        <f t="shared" si="233"/>
        <v>0</v>
      </c>
      <c r="AL309" s="36">
        <f t="shared" si="233"/>
        <v>0</v>
      </c>
      <c r="AM309" s="36">
        <f t="shared" si="233"/>
        <v>0</v>
      </c>
      <c r="AN309" s="36">
        <f t="shared" si="233"/>
        <v>0</v>
      </c>
      <c r="AO309" s="36">
        <f t="shared" si="233"/>
        <v>0</v>
      </c>
      <c r="AP309" s="36">
        <f t="shared" si="233"/>
        <v>0</v>
      </c>
      <c r="AQ309" s="36">
        <f t="shared" si="233"/>
        <v>0</v>
      </c>
      <c r="AR309" s="36">
        <f t="shared" si="234"/>
        <v>0</v>
      </c>
      <c r="AS309" s="36">
        <f t="shared" si="234"/>
        <v>0</v>
      </c>
      <c r="AT309" s="36">
        <f t="shared" si="234"/>
        <v>0</v>
      </c>
      <c r="AU309" s="36">
        <f t="shared" si="234"/>
        <v>0</v>
      </c>
      <c r="AV309" s="36">
        <f t="shared" si="234"/>
        <v>0</v>
      </c>
      <c r="AW309" s="36">
        <f t="shared" si="234"/>
        <v>0</v>
      </c>
      <c r="AX309" s="36">
        <f t="shared" si="234"/>
        <v>0</v>
      </c>
      <c r="AY309" s="36">
        <f t="shared" si="234"/>
        <v>0</v>
      </c>
      <c r="BA309" s="36">
        <f t="shared" si="235"/>
        <v>0</v>
      </c>
      <c r="BB309" s="36">
        <f t="shared" si="235"/>
        <v>0</v>
      </c>
      <c r="BC309" s="36">
        <f t="shared" si="235"/>
        <v>0</v>
      </c>
      <c r="BD309" s="36">
        <f t="shared" si="235"/>
        <v>0</v>
      </c>
      <c r="BE309" s="36">
        <f t="shared" si="235"/>
        <v>0</v>
      </c>
      <c r="BF309" s="36">
        <f t="shared" si="235"/>
        <v>0</v>
      </c>
      <c r="BH309" s="63">
        <f t="shared" si="226"/>
        <v>0</v>
      </c>
      <c r="BI309" s="59"/>
    </row>
    <row r="310" ht="15" spans="1:61">
      <c r="A310" s="43" t="s">
        <v>13085</v>
      </c>
      <c r="B310" s="34">
        <f t="shared" si="194"/>
        <v>0</v>
      </c>
      <c r="C310" s="41" t="s">
        <v>13086</v>
      </c>
      <c r="D310" s="105">
        <f t="shared" si="195"/>
        <v>0</v>
      </c>
      <c r="E310" s="36">
        <f t="shared" si="196"/>
        <v>0</v>
      </c>
      <c r="F310" s="9">
        <f t="shared" si="197"/>
        <v>0</v>
      </c>
      <c r="G310" s="115">
        <f t="shared" si="198"/>
        <v>0</v>
      </c>
      <c r="H310" s="107">
        <f t="shared" si="221"/>
        <v>0</v>
      </c>
      <c r="I310" s="107">
        <f t="shared" si="222"/>
        <v>0</v>
      </c>
      <c r="J310" s="107">
        <f t="shared" si="223"/>
        <v>0</v>
      </c>
      <c r="K310" s="42">
        <v>0</v>
      </c>
      <c r="L310" s="36">
        <f t="shared" si="230"/>
        <v>0</v>
      </c>
      <c r="M310" s="36">
        <f t="shared" si="230"/>
        <v>0</v>
      </c>
      <c r="N310" s="107">
        <f t="shared" si="224"/>
        <v>0</v>
      </c>
      <c r="O310" s="36">
        <f t="shared" si="231"/>
        <v>0</v>
      </c>
      <c r="P310" s="36">
        <f t="shared" si="231"/>
        <v>0</v>
      </c>
      <c r="Q310" s="36">
        <f t="shared" si="231"/>
        <v>0</v>
      </c>
      <c r="R310" s="105">
        <f t="shared" si="199"/>
        <v>0</v>
      </c>
      <c r="S310" s="36">
        <f t="shared" si="203"/>
        <v>0</v>
      </c>
      <c r="T310" s="31">
        <f t="shared" si="200"/>
        <v>0</v>
      </c>
      <c r="U310" s="31">
        <f t="shared" si="201"/>
        <v>0</v>
      </c>
      <c r="V310" s="51">
        <v>0</v>
      </c>
      <c r="W310" s="51">
        <v>0</v>
      </c>
      <c r="X310" s="51">
        <v>0</v>
      </c>
      <c r="Y310" s="50">
        <f t="shared" si="225"/>
        <v>0</v>
      </c>
      <c r="Z310" s="36">
        <f t="shared" si="202"/>
        <v>0</v>
      </c>
      <c r="AA310" s="36">
        <f t="shared" si="204"/>
        <v>0</v>
      </c>
      <c r="AB310" s="42">
        <v>0</v>
      </c>
      <c r="AC310" s="36">
        <f t="shared" si="205"/>
        <v>0</v>
      </c>
      <c r="AD310" s="36">
        <f t="shared" si="232"/>
        <v>0</v>
      </c>
      <c r="AE310" s="36">
        <f t="shared" si="232"/>
        <v>0</v>
      </c>
      <c r="AF310" s="36">
        <f t="shared" si="232"/>
        <v>0</v>
      </c>
      <c r="AH310" s="36">
        <f t="shared" si="233"/>
        <v>0</v>
      </c>
      <c r="AI310" s="36">
        <f t="shared" si="233"/>
        <v>0</v>
      </c>
      <c r="AJ310" s="36">
        <f t="shared" si="233"/>
        <v>0</v>
      </c>
      <c r="AK310" s="36">
        <f t="shared" si="233"/>
        <v>0</v>
      </c>
      <c r="AL310" s="36">
        <f t="shared" si="233"/>
        <v>0</v>
      </c>
      <c r="AM310" s="36">
        <f t="shared" si="233"/>
        <v>0</v>
      </c>
      <c r="AN310" s="36">
        <f t="shared" si="233"/>
        <v>0</v>
      </c>
      <c r="AO310" s="36">
        <f t="shared" si="233"/>
        <v>0</v>
      </c>
      <c r="AP310" s="36">
        <f t="shared" si="233"/>
        <v>0</v>
      </c>
      <c r="AQ310" s="36">
        <f t="shared" si="233"/>
        <v>0</v>
      </c>
      <c r="AR310" s="36">
        <f t="shared" si="234"/>
        <v>0</v>
      </c>
      <c r="AS310" s="36">
        <f t="shared" si="234"/>
        <v>0</v>
      </c>
      <c r="AT310" s="36">
        <f t="shared" si="234"/>
        <v>0</v>
      </c>
      <c r="AU310" s="36">
        <f t="shared" si="234"/>
        <v>0</v>
      </c>
      <c r="AV310" s="36">
        <f t="shared" si="234"/>
        <v>0</v>
      </c>
      <c r="AW310" s="36">
        <f t="shared" si="234"/>
        <v>0</v>
      </c>
      <c r="AX310" s="36">
        <f t="shared" si="234"/>
        <v>0</v>
      </c>
      <c r="AY310" s="36">
        <f t="shared" si="234"/>
        <v>0</v>
      </c>
      <c r="BA310" s="36">
        <f t="shared" si="235"/>
        <v>0</v>
      </c>
      <c r="BB310" s="36">
        <f t="shared" si="235"/>
        <v>0</v>
      </c>
      <c r="BC310" s="36">
        <f t="shared" si="235"/>
        <v>0</v>
      </c>
      <c r="BD310" s="36">
        <f t="shared" si="235"/>
        <v>0</v>
      </c>
      <c r="BE310" s="36">
        <f t="shared" si="235"/>
        <v>0</v>
      </c>
      <c r="BF310" s="36">
        <f t="shared" si="235"/>
        <v>0</v>
      </c>
      <c r="BH310" s="63">
        <f t="shared" si="226"/>
        <v>0</v>
      </c>
      <c r="BI310" s="14"/>
    </row>
    <row r="311" ht="15" spans="1:61">
      <c r="A311" s="43" t="s">
        <v>13087</v>
      </c>
      <c r="B311" s="34">
        <f t="shared" si="194"/>
        <v>0</v>
      </c>
      <c r="C311" s="41" t="s">
        <v>13088</v>
      </c>
      <c r="D311" s="105">
        <f t="shared" si="195"/>
        <v>0</v>
      </c>
      <c r="E311" s="36">
        <f t="shared" si="196"/>
        <v>0</v>
      </c>
      <c r="F311" s="9">
        <f t="shared" si="197"/>
        <v>0</v>
      </c>
      <c r="G311" s="115">
        <f t="shared" si="198"/>
        <v>0</v>
      </c>
      <c r="H311" s="107">
        <f t="shared" si="221"/>
        <v>0</v>
      </c>
      <c r="I311" s="107">
        <f t="shared" si="222"/>
        <v>0</v>
      </c>
      <c r="J311" s="107">
        <f t="shared" si="223"/>
        <v>0</v>
      </c>
      <c r="K311" s="42">
        <v>0</v>
      </c>
      <c r="L311" s="36">
        <f t="shared" si="230"/>
        <v>0</v>
      </c>
      <c r="M311" s="36">
        <f t="shared" si="230"/>
        <v>0</v>
      </c>
      <c r="N311" s="107">
        <f t="shared" si="224"/>
        <v>0</v>
      </c>
      <c r="O311" s="36">
        <f t="shared" si="231"/>
        <v>0</v>
      </c>
      <c r="P311" s="36">
        <f t="shared" si="231"/>
        <v>0</v>
      </c>
      <c r="Q311" s="36">
        <f t="shared" si="231"/>
        <v>0</v>
      </c>
      <c r="R311" s="105">
        <f t="shared" si="199"/>
        <v>0</v>
      </c>
      <c r="S311" s="36">
        <f t="shared" si="203"/>
        <v>0</v>
      </c>
      <c r="T311" s="31">
        <f t="shared" si="200"/>
        <v>0</v>
      </c>
      <c r="U311" s="31">
        <f t="shared" si="201"/>
        <v>0</v>
      </c>
      <c r="V311" s="51">
        <v>0</v>
      </c>
      <c r="W311" s="51">
        <v>0</v>
      </c>
      <c r="X311" s="51">
        <v>0</v>
      </c>
      <c r="Y311" s="50">
        <f t="shared" si="225"/>
        <v>0</v>
      </c>
      <c r="Z311" s="36">
        <f t="shared" si="202"/>
        <v>0</v>
      </c>
      <c r="AA311" s="36">
        <f t="shared" si="204"/>
        <v>0</v>
      </c>
      <c r="AB311" s="42">
        <v>0</v>
      </c>
      <c r="AC311" s="36">
        <f t="shared" si="205"/>
        <v>0</v>
      </c>
      <c r="AD311" s="36">
        <f t="shared" si="232"/>
        <v>0</v>
      </c>
      <c r="AE311" s="36">
        <f t="shared" si="232"/>
        <v>0</v>
      </c>
      <c r="AF311" s="36">
        <f t="shared" si="232"/>
        <v>0</v>
      </c>
      <c r="AH311" s="36">
        <f t="shared" si="233"/>
        <v>0</v>
      </c>
      <c r="AI311" s="36">
        <f t="shared" si="233"/>
        <v>0</v>
      </c>
      <c r="AJ311" s="36">
        <f t="shared" si="233"/>
        <v>0</v>
      </c>
      <c r="AK311" s="36">
        <f t="shared" si="233"/>
        <v>0</v>
      </c>
      <c r="AL311" s="36">
        <f t="shared" si="233"/>
        <v>0</v>
      </c>
      <c r="AM311" s="36">
        <f t="shared" si="233"/>
        <v>0</v>
      </c>
      <c r="AN311" s="36">
        <f t="shared" si="233"/>
        <v>0</v>
      </c>
      <c r="AO311" s="36">
        <f t="shared" si="233"/>
        <v>0</v>
      </c>
      <c r="AP311" s="36">
        <f t="shared" si="233"/>
        <v>0</v>
      </c>
      <c r="AQ311" s="36">
        <f t="shared" si="233"/>
        <v>0</v>
      </c>
      <c r="AR311" s="36">
        <f t="shared" si="234"/>
        <v>0</v>
      </c>
      <c r="AS311" s="36">
        <f t="shared" si="234"/>
        <v>0</v>
      </c>
      <c r="AT311" s="36">
        <f t="shared" si="234"/>
        <v>0</v>
      </c>
      <c r="AU311" s="36">
        <f t="shared" si="234"/>
        <v>0</v>
      </c>
      <c r="AV311" s="36">
        <f t="shared" si="234"/>
        <v>0</v>
      </c>
      <c r="AW311" s="36">
        <f t="shared" si="234"/>
        <v>0</v>
      </c>
      <c r="AX311" s="36">
        <f t="shared" si="234"/>
        <v>0</v>
      </c>
      <c r="AY311" s="36">
        <f t="shared" si="234"/>
        <v>0</v>
      </c>
      <c r="BA311" s="36">
        <f t="shared" si="235"/>
        <v>0</v>
      </c>
      <c r="BB311" s="36">
        <f t="shared" si="235"/>
        <v>0</v>
      </c>
      <c r="BC311" s="36">
        <f t="shared" si="235"/>
        <v>0</v>
      </c>
      <c r="BD311" s="36">
        <f t="shared" si="235"/>
        <v>0</v>
      </c>
      <c r="BE311" s="36">
        <f t="shared" si="235"/>
        <v>0</v>
      </c>
      <c r="BF311" s="36">
        <f t="shared" si="235"/>
        <v>0</v>
      </c>
      <c r="BH311" s="63">
        <f t="shared" si="226"/>
        <v>0</v>
      </c>
      <c r="BI311" s="14"/>
    </row>
    <row r="312" ht="15" spans="1:61">
      <c r="A312" s="43" t="s">
        <v>13089</v>
      </c>
      <c r="B312" s="34">
        <f t="shared" si="194"/>
        <v>0</v>
      </c>
      <c r="C312" s="41" t="s">
        <v>13090</v>
      </c>
      <c r="D312" s="105">
        <f t="shared" si="195"/>
        <v>0</v>
      </c>
      <c r="E312" s="36">
        <f t="shared" si="196"/>
        <v>0</v>
      </c>
      <c r="F312" s="9">
        <f t="shared" si="197"/>
        <v>0</v>
      </c>
      <c r="G312" s="115">
        <f t="shared" si="198"/>
        <v>0</v>
      </c>
      <c r="H312" s="107">
        <f t="shared" si="221"/>
        <v>0</v>
      </c>
      <c r="I312" s="107">
        <f t="shared" si="222"/>
        <v>0</v>
      </c>
      <c r="J312" s="107">
        <f t="shared" si="223"/>
        <v>0</v>
      </c>
      <c r="K312" s="42">
        <v>0</v>
      </c>
      <c r="L312" s="36">
        <f t="shared" si="230"/>
        <v>0</v>
      </c>
      <c r="M312" s="36">
        <f t="shared" si="230"/>
        <v>0</v>
      </c>
      <c r="N312" s="107">
        <f t="shared" si="224"/>
        <v>0</v>
      </c>
      <c r="O312" s="36">
        <f t="shared" si="231"/>
        <v>0</v>
      </c>
      <c r="P312" s="36">
        <f t="shared" si="231"/>
        <v>0</v>
      </c>
      <c r="Q312" s="36">
        <f t="shared" si="231"/>
        <v>0</v>
      </c>
      <c r="R312" s="105">
        <f t="shared" si="199"/>
        <v>0</v>
      </c>
      <c r="S312" s="36">
        <f t="shared" si="203"/>
        <v>0</v>
      </c>
      <c r="T312" s="31">
        <f t="shared" si="200"/>
        <v>0</v>
      </c>
      <c r="U312" s="31">
        <f t="shared" si="201"/>
        <v>0</v>
      </c>
      <c r="V312" s="51">
        <v>0</v>
      </c>
      <c r="W312" s="51">
        <v>0</v>
      </c>
      <c r="X312" s="51">
        <v>0</v>
      </c>
      <c r="Y312" s="50">
        <f t="shared" si="225"/>
        <v>0</v>
      </c>
      <c r="Z312" s="36">
        <f t="shared" si="202"/>
        <v>0</v>
      </c>
      <c r="AA312" s="36">
        <f t="shared" si="204"/>
        <v>0</v>
      </c>
      <c r="AB312" s="42">
        <v>0</v>
      </c>
      <c r="AC312" s="36">
        <f t="shared" si="205"/>
        <v>0</v>
      </c>
      <c r="AD312" s="36">
        <f t="shared" si="232"/>
        <v>0</v>
      </c>
      <c r="AE312" s="36">
        <f t="shared" si="232"/>
        <v>0</v>
      </c>
      <c r="AF312" s="36">
        <f t="shared" si="232"/>
        <v>0</v>
      </c>
      <c r="AH312" s="36">
        <f t="shared" si="233"/>
        <v>0</v>
      </c>
      <c r="AI312" s="36">
        <f t="shared" si="233"/>
        <v>0</v>
      </c>
      <c r="AJ312" s="36">
        <f t="shared" si="233"/>
        <v>0</v>
      </c>
      <c r="AK312" s="36">
        <f t="shared" si="233"/>
        <v>0</v>
      </c>
      <c r="AL312" s="36">
        <f t="shared" si="233"/>
        <v>0</v>
      </c>
      <c r="AM312" s="36">
        <f t="shared" si="233"/>
        <v>0</v>
      </c>
      <c r="AN312" s="36">
        <f t="shared" si="233"/>
        <v>0</v>
      </c>
      <c r="AO312" s="36">
        <f t="shared" si="233"/>
        <v>0</v>
      </c>
      <c r="AP312" s="36">
        <f t="shared" si="233"/>
        <v>0</v>
      </c>
      <c r="AQ312" s="36">
        <f t="shared" si="233"/>
        <v>0</v>
      </c>
      <c r="AR312" s="36">
        <f t="shared" si="234"/>
        <v>0</v>
      </c>
      <c r="AS312" s="36">
        <f t="shared" si="234"/>
        <v>0</v>
      </c>
      <c r="AT312" s="36">
        <f t="shared" si="234"/>
        <v>0</v>
      </c>
      <c r="AU312" s="36">
        <f t="shared" si="234"/>
        <v>0</v>
      </c>
      <c r="AV312" s="36">
        <f t="shared" si="234"/>
        <v>0</v>
      </c>
      <c r="AW312" s="36">
        <f t="shared" si="234"/>
        <v>0</v>
      </c>
      <c r="AX312" s="36">
        <f t="shared" si="234"/>
        <v>0</v>
      </c>
      <c r="AY312" s="36">
        <f t="shared" si="234"/>
        <v>0</v>
      </c>
      <c r="BA312" s="36">
        <f t="shared" si="235"/>
        <v>0</v>
      </c>
      <c r="BB312" s="36">
        <f t="shared" si="235"/>
        <v>0</v>
      </c>
      <c r="BC312" s="36">
        <f t="shared" si="235"/>
        <v>0</v>
      </c>
      <c r="BD312" s="36">
        <f t="shared" si="235"/>
        <v>0</v>
      </c>
      <c r="BE312" s="36">
        <f t="shared" si="235"/>
        <v>0</v>
      </c>
      <c r="BF312" s="36">
        <f t="shared" si="235"/>
        <v>0</v>
      </c>
      <c r="BH312" s="63">
        <f t="shared" si="226"/>
        <v>0</v>
      </c>
      <c r="BI312" s="59"/>
    </row>
    <row r="313" ht="15" spans="1:61">
      <c r="A313" s="43" t="s">
        <v>13091</v>
      </c>
      <c r="B313" s="34">
        <f t="shared" si="194"/>
        <v>0</v>
      </c>
      <c r="C313" s="41" t="s">
        <v>13092</v>
      </c>
      <c r="D313" s="105">
        <f t="shared" si="195"/>
        <v>0</v>
      </c>
      <c r="E313" s="36">
        <f t="shared" si="196"/>
        <v>0</v>
      </c>
      <c r="F313" s="9">
        <f t="shared" si="197"/>
        <v>0</v>
      </c>
      <c r="G313" s="115">
        <f t="shared" si="198"/>
        <v>0</v>
      </c>
      <c r="H313" s="107">
        <f t="shared" si="221"/>
        <v>0</v>
      </c>
      <c r="I313" s="107">
        <f t="shared" si="222"/>
        <v>0</v>
      </c>
      <c r="J313" s="107">
        <f t="shared" si="223"/>
        <v>0</v>
      </c>
      <c r="K313" s="39">
        <v>0</v>
      </c>
      <c r="L313" s="36">
        <f t="shared" si="230"/>
        <v>0</v>
      </c>
      <c r="M313" s="36">
        <f t="shared" si="230"/>
        <v>0</v>
      </c>
      <c r="N313" s="107">
        <f t="shared" si="224"/>
        <v>0</v>
      </c>
      <c r="O313" s="36">
        <f t="shared" si="231"/>
        <v>0</v>
      </c>
      <c r="P313" s="36">
        <f t="shared" si="231"/>
        <v>0</v>
      </c>
      <c r="Q313" s="36">
        <f t="shared" si="231"/>
        <v>0</v>
      </c>
      <c r="R313" s="105">
        <f t="shared" si="199"/>
        <v>0</v>
      </c>
      <c r="S313" s="36">
        <f t="shared" si="203"/>
        <v>0</v>
      </c>
      <c r="T313" s="31">
        <f t="shared" si="200"/>
        <v>0</v>
      </c>
      <c r="U313" s="31">
        <f t="shared" si="201"/>
        <v>0</v>
      </c>
      <c r="V313" s="51">
        <v>0</v>
      </c>
      <c r="W313" s="51">
        <v>0</v>
      </c>
      <c r="X313" s="51">
        <v>0</v>
      </c>
      <c r="Y313" s="50">
        <f t="shared" si="225"/>
        <v>0</v>
      </c>
      <c r="Z313" s="36">
        <f t="shared" si="202"/>
        <v>0</v>
      </c>
      <c r="AA313" s="36">
        <f t="shared" si="204"/>
        <v>0</v>
      </c>
      <c r="AB313" s="42">
        <v>0</v>
      </c>
      <c r="AC313" s="36">
        <f t="shared" si="205"/>
        <v>0</v>
      </c>
      <c r="AD313" s="36">
        <f t="shared" si="232"/>
        <v>0</v>
      </c>
      <c r="AE313" s="36">
        <f t="shared" si="232"/>
        <v>0</v>
      </c>
      <c r="AF313" s="36">
        <f t="shared" si="232"/>
        <v>0</v>
      </c>
      <c r="AH313" s="36">
        <f t="shared" si="233"/>
        <v>0</v>
      </c>
      <c r="AI313" s="36">
        <f t="shared" si="233"/>
        <v>0</v>
      </c>
      <c r="AJ313" s="36">
        <f t="shared" si="233"/>
        <v>0</v>
      </c>
      <c r="AK313" s="36">
        <f t="shared" si="233"/>
        <v>0</v>
      </c>
      <c r="AL313" s="36">
        <f t="shared" si="233"/>
        <v>0</v>
      </c>
      <c r="AM313" s="36">
        <f t="shared" si="233"/>
        <v>0</v>
      </c>
      <c r="AN313" s="36">
        <f t="shared" si="233"/>
        <v>0</v>
      </c>
      <c r="AO313" s="36">
        <f t="shared" si="233"/>
        <v>0</v>
      </c>
      <c r="AP313" s="36">
        <f t="shared" si="233"/>
        <v>0</v>
      </c>
      <c r="AQ313" s="36">
        <f t="shared" si="233"/>
        <v>0</v>
      </c>
      <c r="AR313" s="36">
        <f t="shared" si="234"/>
        <v>0</v>
      </c>
      <c r="AS313" s="36">
        <f t="shared" si="234"/>
        <v>0</v>
      </c>
      <c r="AT313" s="36">
        <f t="shared" si="234"/>
        <v>0</v>
      </c>
      <c r="AU313" s="36">
        <f t="shared" si="234"/>
        <v>0</v>
      </c>
      <c r="AV313" s="36">
        <f t="shared" si="234"/>
        <v>0</v>
      </c>
      <c r="AW313" s="36">
        <f t="shared" si="234"/>
        <v>0</v>
      </c>
      <c r="AX313" s="36">
        <f t="shared" si="234"/>
        <v>0</v>
      </c>
      <c r="AY313" s="36">
        <f t="shared" si="234"/>
        <v>0</v>
      </c>
      <c r="BA313" s="36">
        <f t="shared" si="235"/>
        <v>0</v>
      </c>
      <c r="BB313" s="36">
        <f t="shared" si="235"/>
        <v>0</v>
      </c>
      <c r="BC313" s="36">
        <f t="shared" si="235"/>
        <v>0</v>
      </c>
      <c r="BD313" s="36">
        <f t="shared" si="235"/>
        <v>0</v>
      </c>
      <c r="BE313" s="36">
        <f t="shared" si="235"/>
        <v>0</v>
      </c>
      <c r="BF313" s="36">
        <f t="shared" si="235"/>
        <v>0</v>
      </c>
      <c r="BH313" s="63">
        <f t="shared" si="226"/>
        <v>0</v>
      </c>
      <c r="BI313" s="59"/>
    </row>
    <row r="314" ht="15" spans="1:61">
      <c r="A314" s="43" t="s">
        <v>13093</v>
      </c>
      <c r="B314" s="34">
        <f t="shared" si="194"/>
        <v>0</v>
      </c>
      <c r="C314" s="41" t="s">
        <v>13094</v>
      </c>
      <c r="D314" s="105">
        <f t="shared" si="195"/>
        <v>0</v>
      </c>
      <c r="E314" s="36">
        <f t="shared" si="196"/>
        <v>0</v>
      </c>
      <c r="F314" s="9">
        <f t="shared" si="197"/>
        <v>0</v>
      </c>
      <c r="G314" s="115">
        <f t="shared" si="198"/>
        <v>0</v>
      </c>
      <c r="H314" s="107">
        <f t="shared" si="221"/>
        <v>0</v>
      </c>
      <c r="I314" s="107">
        <f t="shared" si="222"/>
        <v>0</v>
      </c>
      <c r="J314" s="107">
        <f t="shared" si="223"/>
        <v>0</v>
      </c>
      <c r="K314" s="42">
        <v>0</v>
      </c>
      <c r="L314" s="36">
        <f t="shared" si="230"/>
        <v>0</v>
      </c>
      <c r="M314" s="36">
        <f t="shared" si="230"/>
        <v>0</v>
      </c>
      <c r="N314" s="107">
        <f t="shared" si="224"/>
        <v>0</v>
      </c>
      <c r="O314" s="36">
        <f t="shared" si="231"/>
        <v>0</v>
      </c>
      <c r="P314" s="36">
        <f t="shared" si="231"/>
        <v>0</v>
      </c>
      <c r="Q314" s="36">
        <f t="shared" si="231"/>
        <v>0</v>
      </c>
      <c r="R314" s="105">
        <f t="shared" si="199"/>
        <v>0</v>
      </c>
      <c r="S314" s="36">
        <f t="shared" si="203"/>
        <v>0</v>
      </c>
      <c r="T314" s="31">
        <f t="shared" si="200"/>
        <v>0</v>
      </c>
      <c r="U314" s="31">
        <f t="shared" si="201"/>
        <v>0</v>
      </c>
      <c r="V314" s="51">
        <v>0</v>
      </c>
      <c r="W314" s="51">
        <v>0</v>
      </c>
      <c r="X314" s="51">
        <v>0</v>
      </c>
      <c r="Y314" s="50">
        <f t="shared" si="225"/>
        <v>0</v>
      </c>
      <c r="Z314" s="36">
        <f t="shared" si="202"/>
        <v>0</v>
      </c>
      <c r="AA314" s="36">
        <f t="shared" si="204"/>
        <v>0</v>
      </c>
      <c r="AB314" s="42">
        <v>0</v>
      </c>
      <c r="AC314" s="36">
        <f t="shared" si="205"/>
        <v>0</v>
      </c>
      <c r="AD314" s="36">
        <f t="shared" si="232"/>
        <v>0</v>
      </c>
      <c r="AE314" s="36">
        <f t="shared" si="232"/>
        <v>0</v>
      </c>
      <c r="AF314" s="36">
        <f t="shared" si="232"/>
        <v>0</v>
      </c>
      <c r="AH314" s="36">
        <f t="shared" si="233"/>
        <v>0</v>
      </c>
      <c r="AI314" s="36">
        <f t="shared" si="233"/>
        <v>0</v>
      </c>
      <c r="AJ314" s="36">
        <f t="shared" si="233"/>
        <v>0</v>
      </c>
      <c r="AK314" s="36">
        <f t="shared" si="233"/>
        <v>0</v>
      </c>
      <c r="AL314" s="36">
        <f t="shared" si="233"/>
        <v>0</v>
      </c>
      <c r="AM314" s="36">
        <f t="shared" si="233"/>
        <v>0</v>
      </c>
      <c r="AN314" s="36">
        <f t="shared" si="233"/>
        <v>0</v>
      </c>
      <c r="AO314" s="36">
        <f t="shared" si="233"/>
        <v>0</v>
      </c>
      <c r="AP314" s="36">
        <f t="shared" si="233"/>
        <v>0</v>
      </c>
      <c r="AQ314" s="36">
        <f t="shared" si="233"/>
        <v>0</v>
      </c>
      <c r="AR314" s="36">
        <f t="shared" si="234"/>
        <v>0</v>
      </c>
      <c r="AS314" s="36">
        <f t="shared" si="234"/>
        <v>0</v>
      </c>
      <c r="AT314" s="36">
        <f t="shared" si="234"/>
        <v>0</v>
      </c>
      <c r="AU314" s="36">
        <f t="shared" si="234"/>
        <v>0</v>
      </c>
      <c r="AV314" s="36">
        <f t="shared" si="234"/>
        <v>0</v>
      </c>
      <c r="AW314" s="36">
        <f t="shared" si="234"/>
        <v>0</v>
      </c>
      <c r="AX314" s="36">
        <f t="shared" si="234"/>
        <v>0</v>
      </c>
      <c r="AY314" s="36">
        <f t="shared" si="234"/>
        <v>0</v>
      </c>
      <c r="BA314" s="36">
        <f t="shared" si="235"/>
        <v>0</v>
      </c>
      <c r="BB314" s="36">
        <f t="shared" si="235"/>
        <v>0</v>
      </c>
      <c r="BC314" s="36">
        <f t="shared" si="235"/>
        <v>0</v>
      </c>
      <c r="BD314" s="36">
        <f t="shared" si="235"/>
        <v>0</v>
      </c>
      <c r="BE314" s="36">
        <f t="shared" si="235"/>
        <v>0</v>
      </c>
      <c r="BF314" s="36">
        <f t="shared" si="235"/>
        <v>0</v>
      </c>
      <c r="BH314" s="63">
        <f t="shared" si="226"/>
        <v>0</v>
      </c>
      <c r="BI314" s="14"/>
    </row>
    <row r="315" ht="15" spans="1:61">
      <c r="A315" s="43" t="s">
        <v>13095</v>
      </c>
      <c r="B315" s="34">
        <f t="shared" si="194"/>
        <v>0</v>
      </c>
      <c r="C315" s="41" t="s">
        <v>13096</v>
      </c>
      <c r="D315" s="105">
        <f t="shared" si="195"/>
        <v>0</v>
      </c>
      <c r="E315" s="36">
        <f t="shared" si="196"/>
        <v>0</v>
      </c>
      <c r="F315" s="9">
        <f t="shared" si="197"/>
        <v>0</v>
      </c>
      <c r="G315" s="115">
        <f t="shared" si="198"/>
        <v>0</v>
      </c>
      <c r="H315" s="107">
        <f t="shared" si="221"/>
        <v>0</v>
      </c>
      <c r="I315" s="107">
        <f t="shared" si="222"/>
        <v>0</v>
      </c>
      <c r="J315" s="107">
        <f t="shared" si="223"/>
        <v>0</v>
      </c>
      <c r="K315" s="42">
        <v>0</v>
      </c>
      <c r="L315" s="36">
        <f t="shared" si="230"/>
        <v>0</v>
      </c>
      <c r="M315" s="36">
        <f t="shared" si="230"/>
        <v>0</v>
      </c>
      <c r="N315" s="107">
        <f t="shared" si="224"/>
        <v>0</v>
      </c>
      <c r="O315" s="36">
        <f t="shared" si="231"/>
        <v>0</v>
      </c>
      <c r="P315" s="36">
        <f t="shared" si="231"/>
        <v>0</v>
      </c>
      <c r="Q315" s="36">
        <f t="shared" si="231"/>
        <v>0</v>
      </c>
      <c r="R315" s="105">
        <f t="shared" si="199"/>
        <v>0</v>
      </c>
      <c r="S315" s="36">
        <f t="shared" si="203"/>
        <v>0</v>
      </c>
      <c r="T315" s="31">
        <f t="shared" si="200"/>
        <v>0</v>
      </c>
      <c r="U315" s="31">
        <f t="shared" si="201"/>
        <v>0</v>
      </c>
      <c r="V315" s="51">
        <v>0</v>
      </c>
      <c r="W315" s="51">
        <v>0</v>
      </c>
      <c r="X315" s="51">
        <v>0</v>
      </c>
      <c r="Y315" s="50">
        <f t="shared" si="225"/>
        <v>0</v>
      </c>
      <c r="Z315" s="36">
        <f t="shared" si="202"/>
        <v>0</v>
      </c>
      <c r="AA315" s="36">
        <f t="shared" si="204"/>
        <v>0</v>
      </c>
      <c r="AB315" s="42">
        <v>0</v>
      </c>
      <c r="AC315" s="36">
        <f t="shared" si="205"/>
        <v>0</v>
      </c>
      <c r="AD315" s="36">
        <f t="shared" si="232"/>
        <v>0</v>
      </c>
      <c r="AE315" s="36">
        <f t="shared" si="232"/>
        <v>0</v>
      </c>
      <c r="AF315" s="36">
        <f t="shared" si="232"/>
        <v>0</v>
      </c>
      <c r="AH315" s="36">
        <f t="shared" si="233"/>
        <v>0</v>
      </c>
      <c r="AI315" s="36">
        <f t="shared" si="233"/>
        <v>0</v>
      </c>
      <c r="AJ315" s="36">
        <f t="shared" si="233"/>
        <v>0</v>
      </c>
      <c r="AK315" s="36">
        <f t="shared" si="233"/>
        <v>0</v>
      </c>
      <c r="AL315" s="36">
        <f t="shared" si="233"/>
        <v>0</v>
      </c>
      <c r="AM315" s="36">
        <f t="shared" si="233"/>
        <v>0</v>
      </c>
      <c r="AN315" s="36">
        <f t="shared" si="233"/>
        <v>0</v>
      </c>
      <c r="AO315" s="36">
        <f t="shared" si="233"/>
        <v>0</v>
      </c>
      <c r="AP315" s="36">
        <f t="shared" si="233"/>
        <v>0</v>
      </c>
      <c r="AQ315" s="36">
        <f t="shared" si="233"/>
        <v>0</v>
      </c>
      <c r="AR315" s="36">
        <f t="shared" si="234"/>
        <v>0</v>
      </c>
      <c r="AS315" s="36">
        <f t="shared" si="234"/>
        <v>0</v>
      </c>
      <c r="AT315" s="36">
        <f t="shared" si="234"/>
        <v>0</v>
      </c>
      <c r="AU315" s="36">
        <f t="shared" si="234"/>
        <v>0</v>
      </c>
      <c r="AV315" s="36">
        <f t="shared" si="234"/>
        <v>0</v>
      </c>
      <c r="AW315" s="36">
        <f t="shared" si="234"/>
        <v>0</v>
      </c>
      <c r="AX315" s="36">
        <f t="shared" si="234"/>
        <v>0</v>
      </c>
      <c r="AY315" s="36">
        <f t="shared" si="234"/>
        <v>0</v>
      </c>
      <c r="BA315" s="36">
        <f t="shared" si="235"/>
        <v>0</v>
      </c>
      <c r="BB315" s="36">
        <f t="shared" si="235"/>
        <v>0</v>
      </c>
      <c r="BC315" s="36">
        <f t="shared" si="235"/>
        <v>0</v>
      </c>
      <c r="BD315" s="36">
        <f t="shared" si="235"/>
        <v>0</v>
      </c>
      <c r="BE315" s="36">
        <f t="shared" si="235"/>
        <v>0</v>
      </c>
      <c r="BF315" s="36">
        <f t="shared" si="235"/>
        <v>0</v>
      </c>
      <c r="BH315" s="63">
        <f t="shared" si="226"/>
        <v>0</v>
      </c>
      <c r="BI315" s="14"/>
    </row>
    <row r="316" ht="15" spans="1:61">
      <c r="A316" s="43" t="s">
        <v>13097</v>
      </c>
      <c r="B316" s="34">
        <f t="shared" si="194"/>
        <v>0</v>
      </c>
      <c r="C316" s="41" t="s">
        <v>13098</v>
      </c>
      <c r="D316" s="105">
        <f t="shared" si="195"/>
        <v>0</v>
      </c>
      <c r="E316" s="36">
        <f t="shared" si="196"/>
        <v>0</v>
      </c>
      <c r="F316" s="9">
        <f t="shared" si="197"/>
        <v>0</v>
      </c>
      <c r="G316" s="115">
        <f t="shared" si="198"/>
        <v>0</v>
      </c>
      <c r="H316" s="107">
        <f t="shared" si="221"/>
        <v>0</v>
      </c>
      <c r="I316" s="107">
        <f t="shared" si="222"/>
        <v>0</v>
      </c>
      <c r="J316" s="107">
        <f t="shared" si="223"/>
        <v>0</v>
      </c>
      <c r="K316" s="42">
        <v>0</v>
      </c>
      <c r="L316" s="36">
        <f t="shared" si="230"/>
        <v>0</v>
      </c>
      <c r="M316" s="36">
        <f t="shared" si="230"/>
        <v>0</v>
      </c>
      <c r="N316" s="107">
        <f t="shared" si="224"/>
        <v>0</v>
      </c>
      <c r="O316" s="36">
        <f t="shared" si="231"/>
        <v>0</v>
      </c>
      <c r="P316" s="36">
        <f t="shared" si="231"/>
        <v>0</v>
      </c>
      <c r="Q316" s="36">
        <f t="shared" si="231"/>
        <v>0</v>
      </c>
      <c r="R316" s="105">
        <f t="shared" si="199"/>
        <v>0</v>
      </c>
      <c r="S316" s="36">
        <f t="shared" si="203"/>
        <v>0</v>
      </c>
      <c r="T316" s="31">
        <f t="shared" si="200"/>
        <v>0</v>
      </c>
      <c r="U316" s="31">
        <f t="shared" si="201"/>
        <v>0</v>
      </c>
      <c r="V316" s="51">
        <v>0</v>
      </c>
      <c r="W316" s="51">
        <v>0</v>
      </c>
      <c r="X316" s="51">
        <v>0</v>
      </c>
      <c r="Y316" s="50">
        <f t="shared" si="225"/>
        <v>0</v>
      </c>
      <c r="Z316" s="36">
        <f t="shared" si="202"/>
        <v>0</v>
      </c>
      <c r="AA316" s="36">
        <f t="shared" si="204"/>
        <v>0</v>
      </c>
      <c r="AB316" s="42">
        <v>0</v>
      </c>
      <c r="AC316" s="36">
        <f t="shared" si="205"/>
        <v>0</v>
      </c>
      <c r="AD316" s="36">
        <f t="shared" si="232"/>
        <v>0</v>
      </c>
      <c r="AE316" s="36">
        <f t="shared" si="232"/>
        <v>0</v>
      </c>
      <c r="AF316" s="36">
        <f t="shared" si="232"/>
        <v>0</v>
      </c>
      <c r="AH316" s="36">
        <f t="shared" si="233"/>
        <v>0</v>
      </c>
      <c r="AI316" s="36">
        <f t="shared" si="233"/>
        <v>0</v>
      </c>
      <c r="AJ316" s="36">
        <f t="shared" si="233"/>
        <v>0</v>
      </c>
      <c r="AK316" s="36">
        <f t="shared" si="233"/>
        <v>0</v>
      </c>
      <c r="AL316" s="36">
        <f t="shared" si="233"/>
        <v>0</v>
      </c>
      <c r="AM316" s="36">
        <f t="shared" si="233"/>
        <v>0</v>
      </c>
      <c r="AN316" s="36">
        <f t="shared" si="233"/>
        <v>0</v>
      </c>
      <c r="AO316" s="36">
        <f t="shared" si="233"/>
        <v>0</v>
      </c>
      <c r="AP316" s="36">
        <f t="shared" si="233"/>
        <v>0</v>
      </c>
      <c r="AQ316" s="36">
        <f t="shared" si="233"/>
        <v>0</v>
      </c>
      <c r="AR316" s="36">
        <f t="shared" si="234"/>
        <v>0</v>
      </c>
      <c r="AS316" s="36">
        <f t="shared" si="234"/>
        <v>0</v>
      </c>
      <c r="AT316" s="36">
        <f t="shared" si="234"/>
        <v>0</v>
      </c>
      <c r="AU316" s="36">
        <f t="shared" si="234"/>
        <v>0</v>
      </c>
      <c r="AV316" s="36">
        <f t="shared" si="234"/>
        <v>0</v>
      </c>
      <c r="AW316" s="36">
        <f t="shared" si="234"/>
        <v>0</v>
      </c>
      <c r="AX316" s="36">
        <f t="shared" si="234"/>
        <v>0</v>
      </c>
      <c r="AY316" s="36">
        <f t="shared" si="234"/>
        <v>0</v>
      </c>
      <c r="BA316" s="36">
        <f t="shared" si="235"/>
        <v>0</v>
      </c>
      <c r="BB316" s="36">
        <f t="shared" si="235"/>
        <v>0</v>
      </c>
      <c r="BC316" s="36">
        <f t="shared" si="235"/>
        <v>0</v>
      </c>
      <c r="BD316" s="36">
        <f t="shared" si="235"/>
        <v>0</v>
      </c>
      <c r="BE316" s="36">
        <f t="shared" si="235"/>
        <v>0</v>
      </c>
      <c r="BF316" s="36">
        <f t="shared" si="235"/>
        <v>0</v>
      </c>
      <c r="BH316" s="63">
        <f t="shared" si="226"/>
        <v>0</v>
      </c>
      <c r="BI316" s="59"/>
    </row>
    <row r="317" ht="15" spans="1:61">
      <c r="A317" s="43" t="s">
        <v>13099</v>
      </c>
      <c r="B317" s="34">
        <f t="shared" si="194"/>
        <v>0</v>
      </c>
      <c r="C317" s="41" t="s">
        <v>13100</v>
      </c>
      <c r="D317" s="105">
        <f t="shared" si="195"/>
        <v>0</v>
      </c>
      <c r="E317" s="36">
        <f t="shared" si="196"/>
        <v>0</v>
      </c>
      <c r="F317" s="9">
        <f t="shared" si="197"/>
        <v>0</v>
      </c>
      <c r="G317" s="115">
        <f t="shared" si="198"/>
        <v>0</v>
      </c>
      <c r="H317" s="107">
        <f t="shared" si="221"/>
        <v>0</v>
      </c>
      <c r="I317" s="107">
        <f t="shared" si="222"/>
        <v>0</v>
      </c>
      <c r="J317" s="107">
        <f t="shared" si="223"/>
        <v>0</v>
      </c>
      <c r="K317" s="42">
        <v>0</v>
      </c>
      <c r="L317" s="36">
        <f t="shared" si="230"/>
        <v>0</v>
      </c>
      <c r="M317" s="36">
        <f t="shared" si="230"/>
        <v>0</v>
      </c>
      <c r="N317" s="107">
        <f t="shared" si="224"/>
        <v>0</v>
      </c>
      <c r="O317" s="36">
        <f t="shared" si="231"/>
        <v>0</v>
      </c>
      <c r="P317" s="36">
        <f t="shared" si="231"/>
        <v>0</v>
      </c>
      <c r="Q317" s="36">
        <f t="shared" si="231"/>
        <v>0</v>
      </c>
      <c r="R317" s="105">
        <f t="shared" si="199"/>
        <v>0</v>
      </c>
      <c r="S317" s="36">
        <f t="shared" si="203"/>
        <v>0</v>
      </c>
      <c r="T317" s="31">
        <f t="shared" si="200"/>
        <v>0</v>
      </c>
      <c r="U317" s="31">
        <f t="shared" si="201"/>
        <v>0</v>
      </c>
      <c r="V317" s="51">
        <v>0</v>
      </c>
      <c r="W317" s="51">
        <v>0</v>
      </c>
      <c r="X317" s="51">
        <v>0</v>
      </c>
      <c r="Y317" s="50">
        <f t="shared" si="225"/>
        <v>0</v>
      </c>
      <c r="Z317" s="36">
        <f t="shared" si="202"/>
        <v>0</v>
      </c>
      <c r="AA317" s="36">
        <f t="shared" si="204"/>
        <v>0</v>
      </c>
      <c r="AB317" s="42">
        <v>0</v>
      </c>
      <c r="AC317" s="36">
        <f t="shared" si="205"/>
        <v>0</v>
      </c>
      <c r="AD317" s="36">
        <f t="shared" si="232"/>
        <v>0</v>
      </c>
      <c r="AE317" s="36">
        <f t="shared" si="232"/>
        <v>0</v>
      </c>
      <c r="AF317" s="36">
        <f t="shared" si="232"/>
        <v>0</v>
      </c>
      <c r="AH317" s="36">
        <f t="shared" si="233"/>
        <v>0</v>
      </c>
      <c r="AI317" s="36">
        <f t="shared" si="233"/>
        <v>0</v>
      </c>
      <c r="AJ317" s="36">
        <f t="shared" si="233"/>
        <v>0</v>
      </c>
      <c r="AK317" s="36">
        <f t="shared" si="233"/>
        <v>0</v>
      </c>
      <c r="AL317" s="36">
        <f t="shared" si="233"/>
        <v>0</v>
      </c>
      <c r="AM317" s="36">
        <f t="shared" si="233"/>
        <v>0</v>
      </c>
      <c r="AN317" s="36">
        <f t="shared" si="233"/>
        <v>0</v>
      </c>
      <c r="AO317" s="36">
        <f t="shared" si="233"/>
        <v>0</v>
      </c>
      <c r="AP317" s="36">
        <f t="shared" si="233"/>
        <v>0</v>
      </c>
      <c r="AQ317" s="36">
        <f t="shared" si="233"/>
        <v>0</v>
      </c>
      <c r="AR317" s="36">
        <f t="shared" si="234"/>
        <v>0</v>
      </c>
      <c r="AS317" s="36">
        <f t="shared" si="234"/>
        <v>0</v>
      </c>
      <c r="AT317" s="36">
        <f t="shared" si="234"/>
        <v>0</v>
      </c>
      <c r="AU317" s="36">
        <f t="shared" si="234"/>
        <v>0</v>
      </c>
      <c r="AV317" s="36">
        <f t="shared" si="234"/>
        <v>0</v>
      </c>
      <c r="AW317" s="36">
        <f t="shared" si="234"/>
        <v>0</v>
      </c>
      <c r="AX317" s="36">
        <f t="shared" si="234"/>
        <v>0</v>
      </c>
      <c r="AY317" s="36">
        <f t="shared" si="234"/>
        <v>0</v>
      </c>
      <c r="BA317" s="36">
        <f t="shared" si="235"/>
        <v>0</v>
      </c>
      <c r="BB317" s="36">
        <f t="shared" si="235"/>
        <v>0</v>
      </c>
      <c r="BC317" s="36">
        <f t="shared" si="235"/>
        <v>0</v>
      </c>
      <c r="BD317" s="36">
        <f t="shared" si="235"/>
        <v>0</v>
      </c>
      <c r="BE317" s="36">
        <f t="shared" si="235"/>
        <v>0</v>
      </c>
      <c r="BF317" s="36">
        <f t="shared" si="235"/>
        <v>0</v>
      </c>
      <c r="BH317" s="63">
        <f t="shared" si="226"/>
        <v>0</v>
      </c>
      <c r="BI317" s="59"/>
    </row>
    <row r="318" ht="15" spans="1:61">
      <c r="A318" s="43" t="s">
        <v>13101</v>
      </c>
      <c r="B318" s="34">
        <f t="shared" si="194"/>
        <v>0</v>
      </c>
      <c r="C318" s="41" t="s">
        <v>13102</v>
      </c>
      <c r="D318" s="105">
        <f t="shared" si="195"/>
        <v>0</v>
      </c>
      <c r="E318" s="36">
        <f t="shared" si="196"/>
        <v>0</v>
      </c>
      <c r="F318" s="9">
        <f t="shared" si="197"/>
        <v>0</v>
      </c>
      <c r="G318" s="115">
        <f t="shared" si="198"/>
        <v>0</v>
      </c>
      <c r="H318" s="107">
        <f t="shared" si="221"/>
        <v>0</v>
      </c>
      <c r="I318" s="107">
        <f t="shared" si="222"/>
        <v>0</v>
      </c>
      <c r="J318" s="107">
        <f t="shared" si="223"/>
        <v>0</v>
      </c>
      <c r="K318" s="42">
        <v>0</v>
      </c>
      <c r="L318" s="36">
        <f t="shared" si="230"/>
        <v>0</v>
      </c>
      <c r="M318" s="36">
        <f t="shared" si="230"/>
        <v>0</v>
      </c>
      <c r="N318" s="107">
        <f t="shared" si="224"/>
        <v>0</v>
      </c>
      <c r="O318" s="36">
        <f t="shared" si="231"/>
        <v>0</v>
      </c>
      <c r="P318" s="36">
        <f t="shared" si="231"/>
        <v>0</v>
      </c>
      <c r="Q318" s="36">
        <f t="shared" si="231"/>
        <v>0</v>
      </c>
      <c r="R318" s="105">
        <f t="shared" si="199"/>
        <v>0</v>
      </c>
      <c r="S318" s="36">
        <f t="shared" si="203"/>
        <v>0</v>
      </c>
      <c r="T318" s="31">
        <f t="shared" si="200"/>
        <v>0</v>
      </c>
      <c r="U318" s="31">
        <f t="shared" si="201"/>
        <v>0</v>
      </c>
      <c r="V318" s="51">
        <v>0</v>
      </c>
      <c r="W318" s="51">
        <v>0</v>
      </c>
      <c r="X318" s="51">
        <v>0</v>
      </c>
      <c r="Y318" s="50">
        <f t="shared" si="225"/>
        <v>0</v>
      </c>
      <c r="Z318" s="36">
        <f t="shared" si="202"/>
        <v>0</v>
      </c>
      <c r="AA318" s="36">
        <f t="shared" si="204"/>
        <v>0</v>
      </c>
      <c r="AB318" s="42">
        <v>0</v>
      </c>
      <c r="AC318" s="36">
        <f t="shared" si="205"/>
        <v>0</v>
      </c>
      <c r="AD318" s="36">
        <f t="shared" si="232"/>
        <v>0</v>
      </c>
      <c r="AE318" s="36">
        <f t="shared" si="232"/>
        <v>0</v>
      </c>
      <c r="AF318" s="36">
        <f t="shared" si="232"/>
        <v>0</v>
      </c>
      <c r="AH318" s="36">
        <f t="shared" ref="AH318:AQ327" si="236">SUMPRODUCT(AH$374:AH$599*(LEFT($A$374:$A$599,LEN($A318))=$A318))</f>
        <v>0</v>
      </c>
      <c r="AI318" s="36">
        <f t="shared" si="236"/>
        <v>0</v>
      </c>
      <c r="AJ318" s="36">
        <f t="shared" si="236"/>
        <v>0</v>
      </c>
      <c r="AK318" s="36">
        <f t="shared" si="236"/>
        <v>0</v>
      </c>
      <c r="AL318" s="36">
        <f t="shared" si="236"/>
        <v>0</v>
      </c>
      <c r="AM318" s="36">
        <f t="shared" si="236"/>
        <v>0</v>
      </c>
      <c r="AN318" s="36">
        <f t="shared" si="236"/>
        <v>0</v>
      </c>
      <c r="AO318" s="36">
        <f t="shared" si="236"/>
        <v>0</v>
      </c>
      <c r="AP318" s="36">
        <f t="shared" si="236"/>
        <v>0</v>
      </c>
      <c r="AQ318" s="36">
        <f t="shared" si="236"/>
        <v>0</v>
      </c>
      <c r="AR318" s="36">
        <f t="shared" ref="AR318:AY327" si="237">SUMPRODUCT(AR$374:AR$599*(LEFT($A$374:$A$599,LEN($A318))=$A318))</f>
        <v>0</v>
      </c>
      <c r="AS318" s="36">
        <f t="shared" si="237"/>
        <v>0</v>
      </c>
      <c r="AT318" s="36">
        <f t="shared" si="237"/>
        <v>0</v>
      </c>
      <c r="AU318" s="36">
        <f t="shared" si="237"/>
        <v>0</v>
      </c>
      <c r="AV318" s="36">
        <f t="shared" si="237"/>
        <v>0</v>
      </c>
      <c r="AW318" s="36">
        <f t="shared" si="237"/>
        <v>0</v>
      </c>
      <c r="AX318" s="36">
        <f t="shared" si="237"/>
        <v>0</v>
      </c>
      <c r="AY318" s="36">
        <f t="shared" si="237"/>
        <v>0</v>
      </c>
      <c r="BA318" s="36">
        <f t="shared" ref="BA318:BF327" si="238">SUMPRODUCT(BA$374:BA$599*(LEFT($A$374:$A$599,LEN($A318))=$A318))</f>
        <v>0</v>
      </c>
      <c r="BB318" s="36">
        <f t="shared" si="238"/>
        <v>0</v>
      </c>
      <c r="BC318" s="36">
        <f t="shared" si="238"/>
        <v>0</v>
      </c>
      <c r="BD318" s="36">
        <f t="shared" si="238"/>
        <v>0</v>
      </c>
      <c r="BE318" s="36">
        <f t="shared" si="238"/>
        <v>0</v>
      </c>
      <c r="BF318" s="36">
        <f t="shared" si="238"/>
        <v>0</v>
      </c>
      <c r="BH318" s="63">
        <f t="shared" si="226"/>
        <v>0</v>
      </c>
      <c r="BI318" s="14"/>
    </row>
    <row r="319" ht="15" spans="1:61">
      <c r="A319" s="43" t="s">
        <v>13103</v>
      </c>
      <c r="B319" s="34">
        <f t="shared" si="194"/>
        <v>0</v>
      </c>
      <c r="C319" s="41" t="s">
        <v>13104</v>
      </c>
      <c r="D319" s="105">
        <f t="shared" si="195"/>
        <v>0</v>
      </c>
      <c r="E319" s="36">
        <f t="shared" si="196"/>
        <v>0</v>
      </c>
      <c r="F319" s="9">
        <f t="shared" si="197"/>
        <v>0</v>
      </c>
      <c r="G319" s="115">
        <f t="shared" si="198"/>
        <v>0</v>
      </c>
      <c r="H319" s="107">
        <f t="shared" si="221"/>
        <v>0</v>
      </c>
      <c r="I319" s="107">
        <f t="shared" si="222"/>
        <v>0</v>
      </c>
      <c r="J319" s="107">
        <f t="shared" si="223"/>
        <v>0</v>
      </c>
      <c r="K319" s="42">
        <v>0</v>
      </c>
      <c r="L319" s="36">
        <f t="shared" si="230"/>
        <v>0</v>
      </c>
      <c r="M319" s="36">
        <f t="shared" si="230"/>
        <v>0</v>
      </c>
      <c r="N319" s="107">
        <f t="shared" si="224"/>
        <v>0</v>
      </c>
      <c r="O319" s="36">
        <f t="shared" si="231"/>
        <v>0</v>
      </c>
      <c r="P319" s="36">
        <f t="shared" si="231"/>
        <v>0</v>
      </c>
      <c r="Q319" s="36">
        <f t="shared" si="231"/>
        <v>0</v>
      </c>
      <c r="R319" s="105">
        <f t="shared" si="199"/>
        <v>0</v>
      </c>
      <c r="S319" s="36">
        <f t="shared" si="203"/>
        <v>0</v>
      </c>
      <c r="T319" s="31">
        <f t="shared" si="200"/>
        <v>0</v>
      </c>
      <c r="U319" s="31">
        <f t="shared" si="201"/>
        <v>0</v>
      </c>
      <c r="V319" s="51">
        <v>0</v>
      </c>
      <c r="W319" s="51">
        <v>0</v>
      </c>
      <c r="X319" s="51">
        <v>0</v>
      </c>
      <c r="Y319" s="50">
        <f t="shared" si="225"/>
        <v>0</v>
      </c>
      <c r="Z319" s="36">
        <f t="shared" si="202"/>
        <v>0</v>
      </c>
      <c r="AA319" s="36">
        <f t="shared" si="204"/>
        <v>0</v>
      </c>
      <c r="AB319" s="42">
        <v>0</v>
      </c>
      <c r="AC319" s="36">
        <f t="shared" si="205"/>
        <v>0</v>
      </c>
      <c r="AD319" s="36">
        <f t="shared" si="232"/>
        <v>0</v>
      </c>
      <c r="AE319" s="36">
        <f t="shared" si="232"/>
        <v>0</v>
      </c>
      <c r="AF319" s="36">
        <f t="shared" si="232"/>
        <v>0</v>
      </c>
      <c r="AH319" s="36">
        <f t="shared" si="236"/>
        <v>0</v>
      </c>
      <c r="AI319" s="36">
        <f t="shared" si="236"/>
        <v>0</v>
      </c>
      <c r="AJ319" s="36">
        <f t="shared" si="236"/>
        <v>0</v>
      </c>
      <c r="AK319" s="36">
        <f t="shared" si="236"/>
        <v>0</v>
      </c>
      <c r="AL319" s="36">
        <f t="shared" si="236"/>
        <v>0</v>
      </c>
      <c r="AM319" s="36">
        <f t="shared" si="236"/>
        <v>0</v>
      </c>
      <c r="AN319" s="36">
        <f t="shared" si="236"/>
        <v>0</v>
      </c>
      <c r="AO319" s="36">
        <f t="shared" si="236"/>
        <v>0</v>
      </c>
      <c r="AP319" s="36">
        <f t="shared" si="236"/>
        <v>0</v>
      </c>
      <c r="AQ319" s="36">
        <f t="shared" si="236"/>
        <v>0</v>
      </c>
      <c r="AR319" s="36">
        <f t="shared" si="237"/>
        <v>0</v>
      </c>
      <c r="AS319" s="36">
        <f t="shared" si="237"/>
        <v>0</v>
      </c>
      <c r="AT319" s="36">
        <f t="shared" si="237"/>
        <v>0</v>
      </c>
      <c r="AU319" s="36">
        <f t="shared" si="237"/>
        <v>0</v>
      </c>
      <c r="AV319" s="36">
        <f t="shared" si="237"/>
        <v>0</v>
      </c>
      <c r="AW319" s="36">
        <f t="shared" si="237"/>
        <v>0</v>
      </c>
      <c r="AX319" s="36">
        <f t="shared" si="237"/>
        <v>0</v>
      </c>
      <c r="AY319" s="36">
        <f t="shared" si="237"/>
        <v>0</v>
      </c>
      <c r="BA319" s="36">
        <f t="shared" si="238"/>
        <v>0</v>
      </c>
      <c r="BB319" s="36">
        <f t="shared" si="238"/>
        <v>0</v>
      </c>
      <c r="BC319" s="36">
        <f t="shared" si="238"/>
        <v>0</v>
      </c>
      <c r="BD319" s="36">
        <f t="shared" si="238"/>
        <v>0</v>
      </c>
      <c r="BE319" s="36">
        <f t="shared" si="238"/>
        <v>0</v>
      </c>
      <c r="BF319" s="36">
        <f t="shared" si="238"/>
        <v>0</v>
      </c>
      <c r="BH319" s="63">
        <f t="shared" si="226"/>
        <v>0</v>
      </c>
      <c r="BI319" s="14"/>
    </row>
    <row r="320" ht="15" spans="1:61">
      <c r="A320" s="43" t="s">
        <v>13105</v>
      </c>
      <c r="B320" s="34">
        <f t="shared" si="194"/>
        <v>0</v>
      </c>
      <c r="C320" s="41" t="s">
        <v>13106</v>
      </c>
      <c r="D320" s="105">
        <f t="shared" si="195"/>
        <v>0</v>
      </c>
      <c r="E320" s="36">
        <f t="shared" si="196"/>
        <v>0</v>
      </c>
      <c r="F320" s="9">
        <f t="shared" si="197"/>
        <v>0</v>
      </c>
      <c r="G320" s="115">
        <f t="shared" si="198"/>
        <v>0</v>
      </c>
      <c r="H320" s="107">
        <f t="shared" si="221"/>
        <v>0</v>
      </c>
      <c r="I320" s="107">
        <f t="shared" si="222"/>
        <v>0</v>
      </c>
      <c r="J320" s="107">
        <f t="shared" si="223"/>
        <v>0</v>
      </c>
      <c r="K320" s="42">
        <v>0</v>
      </c>
      <c r="L320" s="36">
        <f t="shared" si="230"/>
        <v>0</v>
      </c>
      <c r="M320" s="36">
        <f t="shared" si="230"/>
        <v>0</v>
      </c>
      <c r="N320" s="107">
        <f t="shared" si="224"/>
        <v>0</v>
      </c>
      <c r="O320" s="36">
        <f t="shared" si="231"/>
        <v>0</v>
      </c>
      <c r="P320" s="36">
        <f t="shared" si="231"/>
        <v>0</v>
      </c>
      <c r="Q320" s="36">
        <f t="shared" si="231"/>
        <v>0</v>
      </c>
      <c r="R320" s="105">
        <f t="shared" si="199"/>
        <v>0</v>
      </c>
      <c r="S320" s="36">
        <f t="shared" si="203"/>
        <v>0</v>
      </c>
      <c r="T320" s="31">
        <f t="shared" si="200"/>
        <v>0</v>
      </c>
      <c r="U320" s="31">
        <f t="shared" si="201"/>
        <v>0</v>
      </c>
      <c r="V320" s="51">
        <v>0</v>
      </c>
      <c r="W320" s="51">
        <v>0</v>
      </c>
      <c r="X320" s="51">
        <v>0</v>
      </c>
      <c r="Y320" s="50">
        <f t="shared" si="225"/>
        <v>0</v>
      </c>
      <c r="Z320" s="36">
        <f t="shared" si="202"/>
        <v>0</v>
      </c>
      <c r="AA320" s="36">
        <f t="shared" si="204"/>
        <v>0</v>
      </c>
      <c r="AB320" s="42">
        <v>0</v>
      </c>
      <c r="AC320" s="36">
        <f t="shared" si="205"/>
        <v>0</v>
      </c>
      <c r="AD320" s="36">
        <f t="shared" si="232"/>
        <v>0</v>
      </c>
      <c r="AE320" s="36">
        <f t="shared" si="232"/>
        <v>0</v>
      </c>
      <c r="AF320" s="36">
        <f t="shared" si="232"/>
        <v>0</v>
      </c>
      <c r="AH320" s="36">
        <f t="shared" si="236"/>
        <v>0</v>
      </c>
      <c r="AI320" s="36">
        <f t="shared" si="236"/>
        <v>0</v>
      </c>
      <c r="AJ320" s="36">
        <f t="shared" si="236"/>
        <v>0</v>
      </c>
      <c r="AK320" s="36">
        <f t="shared" si="236"/>
        <v>0</v>
      </c>
      <c r="AL320" s="36">
        <f t="shared" si="236"/>
        <v>0</v>
      </c>
      <c r="AM320" s="36">
        <f t="shared" si="236"/>
        <v>0</v>
      </c>
      <c r="AN320" s="36">
        <f t="shared" si="236"/>
        <v>0</v>
      </c>
      <c r="AO320" s="36">
        <f t="shared" si="236"/>
        <v>0</v>
      </c>
      <c r="AP320" s="36">
        <f t="shared" si="236"/>
        <v>0</v>
      </c>
      <c r="AQ320" s="36">
        <f t="shared" si="236"/>
        <v>0</v>
      </c>
      <c r="AR320" s="36">
        <f t="shared" si="237"/>
        <v>0</v>
      </c>
      <c r="AS320" s="36">
        <f t="shared" si="237"/>
        <v>0</v>
      </c>
      <c r="AT320" s="36">
        <f t="shared" si="237"/>
        <v>0</v>
      </c>
      <c r="AU320" s="36">
        <f t="shared" si="237"/>
        <v>0</v>
      </c>
      <c r="AV320" s="36">
        <f t="shared" si="237"/>
        <v>0</v>
      </c>
      <c r="AW320" s="36">
        <f t="shared" si="237"/>
        <v>0</v>
      </c>
      <c r="AX320" s="36">
        <f t="shared" si="237"/>
        <v>0</v>
      </c>
      <c r="AY320" s="36">
        <f t="shared" si="237"/>
        <v>0</v>
      </c>
      <c r="BA320" s="36">
        <f t="shared" si="238"/>
        <v>0</v>
      </c>
      <c r="BB320" s="36">
        <f t="shared" si="238"/>
        <v>0</v>
      </c>
      <c r="BC320" s="36">
        <f t="shared" si="238"/>
        <v>0</v>
      </c>
      <c r="BD320" s="36">
        <f t="shared" si="238"/>
        <v>0</v>
      </c>
      <c r="BE320" s="36">
        <f t="shared" si="238"/>
        <v>0</v>
      </c>
      <c r="BF320" s="36">
        <f t="shared" si="238"/>
        <v>0</v>
      </c>
      <c r="BH320" s="63">
        <f t="shared" si="226"/>
        <v>0</v>
      </c>
      <c r="BI320" s="59"/>
    </row>
    <row r="321" ht="15" spans="1:61">
      <c r="A321" s="43" t="s">
        <v>13107</v>
      </c>
      <c r="B321" s="34">
        <f t="shared" si="194"/>
        <v>0</v>
      </c>
      <c r="C321" s="41" t="s">
        <v>13108</v>
      </c>
      <c r="D321" s="105">
        <f t="shared" si="195"/>
        <v>0</v>
      </c>
      <c r="E321" s="36">
        <f t="shared" si="196"/>
        <v>0</v>
      </c>
      <c r="F321" s="9">
        <f t="shared" si="197"/>
        <v>0</v>
      </c>
      <c r="G321" s="115">
        <f t="shared" si="198"/>
        <v>0</v>
      </c>
      <c r="H321" s="107">
        <f t="shared" si="221"/>
        <v>0</v>
      </c>
      <c r="I321" s="107">
        <f t="shared" si="222"/>
        <v>0</v>
      </c>
      <c r="J321" s="107">
        <f t="shared" si="223"/>
        <v>0</v>
      </c>
      <c r="K321" s="42">
        <v>0</v>
      </c>
      <c r="L321" s="36">
        <f t="shared" si="230"/>
        <v>0</v>
      </c>
      <c r="M321" s="36">
        <f t="shared" si="230"/>
        <v>0</v>
      </c>
      <c r="N321" s="107">
        <f t="shared" si="224"/>
        <v>0</v>
      </c>
      <c r="O321" s="36">
        <f t="shared" si="231"/>
        <v>0</v>
      </c>
      <c r="P321" s="36">
        <f t="shared" si="231"/>
        <v>0</v>
      </c>
      <c r="Q321" s="36">
        <f t="shared" si="231"/>
        <v>0</v>
      </c>
      <c r="R321" s="105">
        <f t="shared" si="199"/>
        <v>0</v>
      </c>
      <c r="S321" s="36">
        <f t="shared" si="203"/>
        <v>0</v>
      </c>
      <c r="T321" s="31">
        <f t="shared" si="200"/>
        <v>0</v>
      </c>
      <c r="U321" s="31">
        <f t="shared" si="201"/>
        <v>0</v>
      </c>
      <c r="V321" s="51">
        <v>0</v>
      </c>
      <c r="W321" s="51">
        <v>0</v>
      </c>
      <c r="X321" s="51">
        <v>0</v>
      </c>
      <c r="Y321" s="50">
        <f t="shared" si="225"/>
        <v>0</v>
      </c>
      <c r="Z321" s="36">
        <f t="shared" si="202"/>
        <v>0</v>
      </c>
      <c r="AA321" s="36">
        <f t="shared" si="204"/>
        <v>0</v>
      </c>
      <c r="AB321" s="42">
        <v>0</v>
      </c>
      <c r="AC321" s="36">
        <f t="shared" si="205"/>
        <v>0</v>
      </c>
      <c r="AD321" s="36">
        <f t="shared" si="232"/>
        <v>0</v>
      </c>
      <c r="AE321" s="36">
        <f t="shared" si="232"/>
        <v>0</v>
      </c>
      <c r="AF321" s="36">
        <f t="shared" si="232"/>
        <v>0</v>
      </c>
      <c r="AH321" s="36">
        <f t="shared" si="236"/>
        <v>0</v>
      </c>
      <c r="AI321" s="36">
        <f t="shared" si="236"/>
        <v>0</v>
      </c>
      <c r="AJ321" s="36">
        <f t="shared" si="236"/>
        <v>0</v>
      </c>
      <c r="AK321" s="36">
        <f t="shared" si="236"/>
        <v>0</v>
      </c>
      <c r="AL321" s="36">
        <f t="shared" si="236"/>
        <v>0</v>
      </c>
      <c r="AM321" s="36">
        <f t="shared" si="236"/>
        <v>0</v>
      </c>
      <c r="AN321" s="36">
        <f t="shared" si="236"/>
        <v>0</v>
      </c>
      <c r="AO321" s="36">
        <f t="shared" si="236"/>
        <v>0</v>
      </c>
      <c r="AP321" s="36">
        <f t="shared" si="236"/>
        <v>0</v>
      </c>
      <c r="AQ321" s="36">
        <f t="shared" si="236"/>
        <v>0</v>
      </c>
      <c r="AR321" s="36">
        <f t="shared" si="237"/>
        <v>0</v>
      </c>
      <c r="AS321" s="36">
        <f t="shared" si="237"/>
        <v>0</v>
      </c>
      <c r="AT321" s="36">
        <f t="shared" si="237"/>
        <v>0</v>
      </c>
      <c r="AU321" s="36">
        <f t="shared" si="237"/>
        <v>0</v>
      </c>
      <c r="AV321" s="36">
        <f t="shared" si="237"/>
        <v>0</v>
      </c>
      <c r="AW321" s="36">
        <f t="shared" si="237"/>
        <v>0</v>
      </c>
      <c r="AX321" s="36">
        <f t="shared" si="237"/>
        <v>0</v>
      </c>
      <c r="AY321" s="36">
        <f t="shared" si="237"/>
        <v>0</v>
      </c>
      <c r="BA321" s="36">
        <f t="shared" si="238"/>
        <v>0</v>
      </c>
      <c r="BB321" s="36">
        <f t="shared" si="238"/>
        <v>0</v>
      </c>
      <c r="BC321" s="36">
        <f t="shared" si="238"/>
        <v>0</v>
      </c>
      <c r="BD321" s="36">
        <f t="shared" si="238"/>
        <v>0</v>
      </c>
      <c r="BE321" s="36">
        <f t="shared" si="238"/>
        <v>0</v>
      </c>
      <c r="BF321" s="36">
        <f t="shared" si="238"/>
        <v>0</v>
      </c>
      <c r="BH321" s="63">
        <f t="shared" si="226"/>
        <v>0</v>
      </c>
      <c r="BI321" s="59"/>
    </row>
    <row r="322" ht="15" spans="1:61">
      <c r="A322" s="43" t="s">
        <v>13109</v>
      </c>
      <c r="B322" s="34">
        <f t="shared" si="194"/>
        <v>0</v>
      </c>
      <c r="C322" s="41" t="s">
        <v>13110</v>
      </c>
      <c r="D322" s="105">
        <f t="shared" si="195"/>
        <v>0</v>
      </c>
      <c r="E322" s="36">
        <f t="shared" si="196"/>
        <v>0</v>
      </c>
      <c r="F322" s="9">
        <f t="shared" si="197"/>
        <v>0</v>
      </c>
      <c r="G322" s="115">
        <f t="shared" si="198"/>
        <v>0</v>
      </c>
      <c r="H322" s="107">
        <f t="shared" si="221"/>
        <v>0</v>
      </c>
      <c r="I322" s="107">
        <f t="shared" si="222"/>
        <v>0</v>
      </c>
      <c r="J322" s="107">
        <f t="shared" si="223"/>
        <v>0</v>
      </c>
      <c r="K322" s="42">
        <v>0</v>
      </c>
      <c r="L322" s="36">
        <f t="shared" si="230"/>
        <v>0</v>
      </c>
      <c r="M322" s="36">
        <f t="shared" si="230"/>
        <v>0</v>
      </c>
      <c r="N322" s="107">
        <f t="shared" si="224"/>
        <v>0</v>
      </c>
      <c r="O322" s="36">
        <f t="shared" si="231"/>
        <v>0</v>
      </c>
      <c r="P322" s="36">
        <f t="shared" si="231"/>
        <v>0</v>
      </c>
      <c r="Q322" s="36">
        <f t="shared" si="231"/>
        <v>0</v>
      </c>
      <c r="R322" s="105">
        <f t="shared" si="199"/>
        <v>0</v>
      </c>
      <c r="S322" s="36">
        <f t="shared" si="203"/>
        <v>0</v>
      </c>
      <c r="T322" s="31">
        <f t="shared" si="200"/>
        <v>0</v>
      </c>
      <c r="U322" s="31">
        <f t="shared" si="201"/>
        <v>0</v>
      </c>
      <c r="V322" s="51">
        <v>0</v>
      </c>
      <c r="W322" s="51">
        <v>0</v>
      </c>
      <c r="X322" s="51">
        <v>0</v>
      </c>
      <c r="Y322" s="50">
        <f t="shared" si="225"/>
        <v>0</v>
      </c>
      <c r="Z322" s="36">
        <f t="shared" si="202"/>
        <v>0</v>
      </c>
      <c r="AA322" s="36">
        <f t="shared" si="204"/>
        <v>0</v>
      </c>
      <c r="AB322" s="42">
        <v>0</v>
      </c>
      <c r="AC322" s="36">
        <f t="shared" si="205"/>
        <v>0</v>
      </c>
      <c r="AD322" s="36">
        <f t="shared" si="232"/>
        <v>0</v>
      </c>
      <c r="AE322" s="36">
        <f t="shared" si="232"/>
        <v>0</v>
      </c>
      <c r="AF322" s="36">
        <f t="shared" si="232"/>
        <v>0</v>
      </c>
      <c r="AH322" s="36">
        <f t="shared" si="236"/>
        <v>0</v>
      </c>
      <c r="AI322" s="36">
        <f t="shared" si="236"/>
        <v>0</v>
      </c>
      <c r="AJ322" s="36">
        <f t="shared" si="236"/>
        <v>0</v>
      </c>
      <c r="AK322" s="36">
        <f t="shared" si="236"/>
        <v>0</v>
      </c>
      <c r="AL322" s="36">
        <f t="shared" si="236"/>
        <v>0</v>
      </c>
      <c r="AM322" s="36">
        <f t="shared" si="236"/>
        <v>0</v>
      </c>
      <c r="AN322" s="36">
        <f t="shared" si="236"/>
        <v>0</v>
      </c>
      <c r="AO322" s="36">
        <f t="shared" si="236"/>
        <v>0</v>
      </c>
      <c r="AP322" s="36">
        <f t="shared" si="236"/>
        <v>0</v>
      </c>
      <c r="AQ322" s="36">
        <f t="shared" si="236"/>
        <v>0</v>
      </c>
      <c r="AR322" s="36">
        <f t="shared" si="237"/>
        <v>0</v>
      </c>
      <c r="AS322" s="36">
        <f t="shared" si="237"/>
        <v>0</v>
      </c>
      <c r="AT322" s="36">
        <f t="shared" si="237"/>
        <v>0</v>
      </c>
      <c r="AU322" s="36">
        <f t="shared" si="237"/>
        <v>0</v>
      </c>
      <c r="AV322" s="36">
        <f t="shared" si="237"/>
        <v>0</v>
      </c>
      <c r="AW322" s="36">
        <f t="shared" si="237"/>
        <v>0</v>
      </c>
      <c r="AX322" s="36">
        <f t="shared" si="237"/>
        <v>0</v>
      </c>
      <c r="AY322" s="36">
        <f t="shared" si="237"/>
        <v>0</v>
      </c>
      <c r="BA322" s="36">
        <f t="shared" si="238"/>
        <v>0</v>
      </c>
      <c r="BB322" s="36">
        <f t="shared" si="238"/>
        <v>0</v>
      </c>
      <c r="BC322" s="36">
        <f t="shared" si="238"/>
        <v>0</v>
      </c>
      <c r="BD322" s="36">
        <f t="shared" si="238"/>
        <v>0</v>
      </c>
      <c r="BE322" s="36">
        <f t="shared" si="238"/>
        <v>0</v>
      </c>
      <c r="BF322" s="36">
        <f t="shared" si="238"/>
        <v>0</v>
      </c>
      <c r="BH322" s="63">
        <f t="shared" si="226"/>
        <v>0</v>
      </c>
      <c r="BI322" s="14"/>
    </row>
    <row r="323" ht="15" spans="1:61">
      <c r="A323" s="43" t="s">
        <v>13111</v>
      </c>
      <c r="B323" s="34">
        <f t="shared" si="194"/>
        <v>0</v>
      </c>
      <c r="C323" s="41" t="s">
        <v>13112</v>
      </c>
      <c r="D323" s="105">
        <f t="shared" si="195"/>
        <v>0</v>
      </c>
      <c r="E323" s="36">
        <f t="shared" si="196"/>
        <v>0</v>
      </c>
      <c r="F323" s="9">
        <f t="shared" si="197"/>
        <v>0</v>
      </c>
      <c r="G323" s="115">
        <f t="shared" si="198"/>
        <v>0</v>
      </c>
      <c r="H323" s="107">
        <f t="shared" si="221"/>
        <v>0</v>
      </c>
      <c r="I323" s="107">
        <f t="shared" si="222"/>
        <v>0</v>
      </c>
      <c r="J323" s="107">
        <f t="shared" si="223"/>
        <v>0</v>
      </c>
      <c r="K323" s="42">
        <v>0</v>
      </c>
      <c r="L323" s="36">
        <f t="shared" si="230"/>
        <v>0</v>
      </c>
      <c r="M323" s="36">
        <f t="shared" si="230"/>
        <v>0</v>
      </c>
      <c r="N323" s="107">
        <f t="shared" si="224"/>
        <v>0</v>
      </c>
      <c r="O323" s="36">
        <f t="shared" si="231"/>
        <v>0</v>
      </c>
      <c r="P323" s="36">
        <f t="shared" si="231"/>
        <v>0</v>
      </c>
      <c r="Q323" s="36">
        <f t="shared" si="231"/>
        <v>0</v>
      </c>
      <c r="R323" s="105">
        <f t="shared" si="199"/>
        <v>0</v>
      </c>
      <c r="S323" s="36">
        <f t="shared" si="203"/>
        <v>0</v>
      </c>
      <c r="T323" s="31">
        <f t="shared" si="200"/>
        <v>0</v>
      </c>
      <c r="U323" s="31">
        <f t="shared" si="201"/>
        <v>0</v>
      </c>
      <c r="V323" s="51">
        <v>0</v>
      </c>
      <c r="W323" s="51">
        <v>0</v>
      </c>
      <c r="X323" s="51">
        <v>0</v>
      </c>
      <c r="Y323" s="50">
        <f t="shared" si="225"/>
        <v>0</v>
      </c>
      <c r="Z323" s="36">
        <f t="shared" si="202"/>
        <v>0</v>
      </c>
      <c r="AA323" s="36">
        <f t="shared" si="204"/>
        <v>0</v>
      </c>
      <c r="AB323" s="42">
        <v>0</v>
      </c>
      <c r="AC323" s="36">
        <f t="shared" si="205"/>
        <v>0</v>
      </c>
      <c r="AD323" s="36">
        <f t="shared" si="232"/>
        <v>0</v>
      </c>
      <c r="AE323" s="36">
        <f t="shared" si="232"/>
        <v>0</v>
      </c>
      <c r="AF323" s="36">
        <f t="shared" si="232"/>
        <v>0</v>
      </c>
      <c r="AH323" s="36">
        <f t="shared" si="236"/>
        <v>0</v>
      </c>
      <c r="AI323" s="36">
        <f t="shared" si="236"/>
        <v>0</v>
      </c>
      <c r="AJ323" s="36">
        <f t="shared" si="236"/>
        <v>0</v>
      </c>
      <c r="AK323" s="36">
        <f t="shared" si="236"/>
        <v>0</v>
      </c>
      <c r="AL323" s="36">
        <f t="shared" si="236"/>
        <v>0</v>
      </c>
      <c r="AM323" s="36">
        <f t="shared" si="236"/>
        <v>0</v>
      </c>
      <c r="AN323" s="36">
        <f t="shared" si="236"/>
        <v>0</v>
      </c>
      <c r="AO323" s="36">
        <f t="shared" si="236"/>
        <v>0</v>
      </c>
      <c r="AP323" s="36">
        <f t="shared" si="236"/>
        <v>0</v>
      </c>
      <c r="AQ323" s="36">
        <f t="shared" si="236"/>
        <v>0</v>
      </c>
      <c r="AR323" s="36">
        <f t="shared" si="237"/>
        <v>0</v>
      </c>
      <c r="AS323" s="36">
        <f t="shared" si="237"/>
        <v>0</v>
      </c>
      <c r="AT323" s="36">
        <f t="shared" si="237"/>
        <v>0</v>
      </c>
      <c r="AU323" s="36">
        <f t="shared" si="237"/>
        <v>0</v>
      </c>
      <c r="AV323" s="36">
        <f t="shared" si="237"/>
        <v>0</v>
      </c>
      <c r="AW323" s="36">
        <f t="shared" si="237"/>
        <v>0</v>
      </c>
      <c r="AX323" s="36">
        <f t="shared" si="237"/>
        <v>0</v>
      </c>
      <c r="AY323" s="36">
        <f t="shared" si="237"/>
        <v>0</v>
      </c>
      <c r="BA323" s="36">
        <f t="shared" si="238"/>
        <v>0</v>
      </c>
      <c r="BB323" s="36">
        <f t="shared" si="238"/>
        <v>0</v>
      </c>
      <c r="BC323" s="36">
        <f t="shared" si="238"/>
        <v>0</v>
      </c>
      <c r="BD323" s="36">
        <f t="shared" si="238"/>
        <v>0</v>
      </c>
      <c r="BE323" s="36">
        <f t="shared" si="238"/>
        <v>0</v>
      </c>
      <c r="BF323" s="36">
        <f t="shared" si="238"/>
        <v>0</v>
      </c>
      <c r="BH323" s="63">
        <f t="shared" si="226"/>
        <v>0</v>
      </c>
      <c r="BI323" s="14"/>
    </row>
    <row r="324" ht="15" spans="1:61">
      <c r="A324" s="43" t="s">
        <v>13113</v>
      </c>
      <c r="B324" s="34">
        <f t="shared" si="194"/>
        <v>0</v>
      </c>
      <c r="C324" s="41" t="s">
        <v>13114</v>
      </c>
      <c r="D324" s="105">
        <f t="shared" si="195"/>
        <v>0</v>
      </c>
      <c r="E324" s="36">
        <f t="shared" si="196"/>
        <v>0</v>
      </c>
      <c r="F324" s="9">
        <f t="shared" si="197"/>
        <v>0</v>
      </c>
      <c r="G324" s="115">
        <f t="shared" si="198"/>
        <v>0</v>
      </c>
      <c r="H324" s="107">
        <f t="shared" si="221"/>
        <v>0</v>
      </c>
      <c r="I324" s="107">
        <f t="shared" si="222"/>
        <v>0</v>
      </c>
      <c r="J324" s="107">
        <f t="shared" si="223"/>
        <v>0</v>
      </c>
      <c r="K324" s="42">
        <v>0</v>
      </c>
      <c r="L324" s="36">
        <f t="shared" si="230"/>
        <v>0</v>
      </c>
      <c r="M324" s="36">
        <f t="shared" si="230"/>
        <v>0</v>
      </c>
      <c r="N324" s="107">
        <f t="shared" si="224"/>
        <v>0</v>
      </c>
      <c r="O324" s="36">
        <f t="shared" si="231"/>
        <v>0</v>
      </c>
      <c r="P324" s="36">
        <f t="shared" si="231"/>
        <v>0</v>
      </c>
      <c r="Q324" s="36">
        <f t="shared" si="231"/>
        <v>0</v>
      </c>
      <c r="R324" s="105">
        <f t="shared" si="199"/>
        <v>0</v>
      </c>
      <c r="S324" s="36">
        <f t="shared" si="203"/>
        <v>0</v>
      </c>
      <c r="T324" s="31">
        <f t="shared" si="200"/>
        <v>0</v>
      </c>
      <c r="U324" s="31">
        <f t="shared" si="201"/>
        <v>0</v>
      </c>
      <c r="V324" s="51">
        <v>0</v>
      </c>
      <c r="W324" s="51">
        <v>0</v>
      </c>
      <c r="X324" s="51">
        <v>0</v>
      </c>
      <c r="Y324" s="50">
        <f t="shared" si="225"/>
        <v>0</v>
      </c>
      <c r="Z324" s="36">
        <f t="shared" si="202"/>
        <v>0</v>
      </c>
      <c r="AA324" s="36">
        <f t="shared" si="204"/>
        <v>0</v>
      </c>
      <c r="AB324" s="42">
        <v>0</v>
      </c>
      <c r="AC324" s="36">
        <f t="shared" si="205"/>
        <v>0</v>
      </c>
      <c r="AD324" s="36">
        <f t="shared" si="232"/>
        <v>0</v>
      </c>
      <c r="AE324" s="36">
        <f t="shared" si="232"/>
        <v>0</v>
      </c>
      <c r="AF324" s="36">
        <f t="shared" si="232"/>
        <v>0</v>
      </c>
      <c r="AH324" s="36">
        <f t="shared" si="236"/>
        <v>0</v>
      </c>
      <c r="AI324" s="36">
        <f t="shared" si="236"/>
        <v>0</v>
      </c>
      <c r="AJ324" s="36">
        <f t="shared" si="236"/>
        <v>0</v>
      </c>
      <c r="AK324" s="36">
        <f t="shared" si="236"/>
        <v>0</v>
      </c>
      <c r="AL324" s="36">
        <f t="shared" si="236"/>
        <v>0</v>
      </c>
      <c r="AM324" s="36">
        <f t="shared" si="236"/>
        <v>0</v>
      </c>
      <c r="AN324" s="36">
        <f t="shared" si="236"/>
        <v>0</v>
      </c>
      <c r="AO324" s="36">
        <f t="shared" si="236"/>
        <v>0</v>
      </c>
      <c r="AP324" s="36">
        <f t="shared" si="236"/>
        <v>0</v>
      </c>
      <c r="AQ324" s="36">
        <f t="shared" si="236"/>
        <v>0</v>
      </c>
      <c r="AR324" s="36">
        <f t="shared" si="237"/>
        <v>0</v>
      </c>
      <c r="AS324" s="36">
        <f t="shared" si="237"/>
        <v>0</v>
      </c>
      <c r="AT324" s="36">
        <f t="shared" si="237"/>
        <v>0</v>
      </c>
      <c r="AU324" s="36">
        <f t="shared" si="237"/>
        <v>0</v>
      </c>
      <c r="AV324" s="36">
        <f t="shared" si="237"/>
        <v>0</v>
      </c>
      <c r="AW324" s="36">
        <f t="shared" si="237"/>
        <v>0</v>
      </c>
      <c r="AX324" s="36">
        <f t="shared" si="237"/>
        <v>0</v>
      </c>
      <c r="AY324" s="36">
        <f t="shared" si="237"/>
        <v>0</v>
      </c>
      <c r="BA324" s="36">
        <f t="shared" si="238"/>
        <v>0</v>
      </c>
      <c r="BB324" s="36">
        <f t="shared" si="238"/>
        <v>0</v>
      </c>
      <c r="BC324" s="36">
        <f t="shared" si="238"/>
        <v>0</v>
      </c>
      <c r="BD324" s="36">
        <f t="shared" si="238"/>
        <v>0</v>
      </c>
      <c r="BE324" s="36">
        <f t="shared" si="238"/>
        <v>0</v>
      </c>
      <c r="BF324" s="36">
        <f t="shared" si="238"/>
        <v>0</v>
      </c>
      <c r="BH324" s="63">
        <f t="shared" si="226"/>
        <v>0</v>
      </c>
      <c r="BI324" s="59"/>
    </row>
    <row r="325" ht="15" spans="1:61">
      <c r="A325" s="43" t="s">
        <v>13115</v>
      </c>
      <c r="B325" s="34">
        <f t="shared" si="194"/>
        <v>0</v>
      </c>
      <c r="C325" s="41" t="s">
        <v>13116</v>
      </c>
      <c r="D325" s="105">
        <f t="shared" si="195"/>
        <v>0</v>
      </c>
      <c r="E325" s="36">
        <f t="shared" si="196"/>
        <v>0</v>
      </c>
      <c r="F325" s="9">
        <f t="shared" si="197"/>
        <v>0</v>
      </c>
      <c r="G325" s="115">
        <f t="shared" si="198"/>
        <v>0</v>
      </c>
      <c r="H325" s="107">
        <f t="shared" si="221"/>
        <v>0</v>
      </c>
      <c r="I325" s="107">
        <f t="shared" si="222"/>
        <v>0</v>
      </c>
      <c r="J325" s="107">
        <f t="shared" si="223"/>
        <v>0</v>
      </c>
      <c r="K325" s="42">
        <v>0</v>
      </c>
      <c r="L325" s="36">
        <f t="shared" si="230"/>
        <v>0</v>
      </c>
      <c r="M325" s="36">
        <f t="shared" si="230"/>
        <v>0</v>
      </c>
      <c r="N325" s="107">
        <f t="shared" si="224"/>
        <v>0</v>
      </c>
      <c r="O325" s="36">
        <f t="shared" si="231"/>
        <v>0</v>
      </c>
      <c r="P325" s="36">
        <f t="shared" si="231"/>
        <v>0</v>
      </c>
      <c r="Q325" s="36">
        <f t="shared" si="231"/>
        <v>0</v>
      </c>
      <c r="R325" s="105">
        <f t="shared" si="199"/>
        <v>0</v>
      </c>
      <c r="S325" s="36">
        <f t="shared" si="203"/>
        <v>0</v>
      </c>
      <c r="T325" s="31">
        <f t="shared" si="200"/>
        <v>0</v>
      </c>
      <c r="U325" s="31">
        <f t="shared" si="201"/>
        <v>0</v>
      </c>
      <c r="V325" s="51">
        <v>0</v>
      </c>
      <c r="W325" s="51">
        <v>0</v>
      </c>
      <c r="X325" s="51">
        <v>0</v>
      </c>
      <c r="Y325" s="50">
        <f t="shared" si="225"/>
        <v>0</v>
      </c>
      <c r="Z325" s="36">
        <f t="shared" si="202"/>
        <v>0</v>
      </c>
      <c r="AA325" s="36">
        <f t="shared" si="204"/>
        <v>0</v>
      </c>
      <c r="AB325" s="42">
        <v>0</v>
      </c>
      <c r="AC325" s="36">
        <f t="shared" si="205"/>
        <v>0</v>
      </c>
      <c r="AD325" s="36">
        <f t="shared" si="232"/>
        <v>0</v>
      </c>
      <c r="AE325" s="36">
        <f t="shared" si="232"/>
        <v>0</v>
      </c>
      <c r="AF325" s="36">
        <f t="shared" si="232"/>
        <v>0</v>
      </c>
      <c r="AH325" s="36">
        <f t="shared" si="236"/>
        <v>0</v>
      </c>
      <c r="AI325" s="36">
        <f t="shared" si="236"/>
        <v>0</v>
      </c>
      <c r="AJ325" s="36">
        <f t="shared" si="236"/>
        <v>0</v>
      </c>
      <c r="AK325" s="36">
        <f t="shared" si="236"/>
        <v>0</v>
      </c>
      <c r="AL325" s="36">
        <f t="shared" si="236"/>
        <v>0</v>
      </c>
      <c r="AM325" s="36">
        <f t="shared" si="236"/>
        <v>0</v>
      </c>
      <c r="AN325" s="36">
        <f t="shared" si="236"/>
        <v>0</v>
      </c>
      <c r="AO325" s="36">
        <f t="shared" si="236"/>
        <v>0</v>
      </c>
      <c r="AP325" s="36">
        <f t="shared" si="236"/>
        <v>0</v>
      </c>
      <c r="AQ325" s="36">
        <f t="shared" si="236"/>
        <v>0</v>
      </c>
      <c r="AR325" s="36">
        <f t="shared" si="237"/>
        <v>0</v>
      </c>
      <c r="AS325" s="36">
        <f t="shared" si="237"/>
        <v>0</v>
      </c>
      <c r="AT325" s="36">
        <f t="shared" si="237"/>
        <v>0</v>
      </c>
      <c r="AU325" s="36">
        <f t="shared" si="237"/>
        <v>0</v>
      </c>
      <c r="AV325" s="36">
        <f t="shared" si="237"/>
        <v>0</v>
      </c>
      <c r="AW325" s="36">
        <f t="shared" si="237"/>
        <v>0</v>
      </c>
      <c r="AX325" s="36">
        <f t="shared" si="237"/>
        <v>0</v>
      </c>
      <c r="AY325" s="36">
        <f t="shared" si="237"/>
        <v>0</v>
      </c>
      <c r="BA325" s="36">
        <f t="shared" si="238"/>
        <v>0</v>
      </c>
      <c r="BB325" s="36">
        <f t="shared" si="238"/>
        <v>0</v>
      </c>
      <c r="BC325" s="36">
        <f t="shared" si="238"/>
        <v>0</v>
      </c>
      <c r="BD325" s="36">
        <f t="shared" si="238"/>
        <v>0</v>
      </c>
      <c r="BE325" s="36">
        <f t="shared" si="238"/>
        <v>0</v>
      </c>
      <c r="BF325" s="36">
        <f t="shared" si="238"/>
        <v>0</v>
      </c>
      <c r="BH325" s="63">
        <f t="shared" si="226"/>
        <v>0</v>
      </c>
      <c r="BI325" s="59"/>
    </row>
    <row r="326" ht="15" spans="1:61">
      <c r="A326" s="43" t="s">
        <v>13117</v>
      </c>
      <c r="B326" s="34">
        <f t="shared" si="194"/>
        <v>0</v>
      </c>
      <c r="C326" s="41" t="s">
        <v>13118</v>
      </c>
      <c r="D326" s="105">
        <f t="shared" si="195"/>
        <v>0</v>
      </c>
      <c r="E326" s="36">
        <f t="shared" si="196"/>
        <v>0</v>
      </c>
      <c r="F326" s="9">
        <f t="shared" si="197"/>
        <v>0</v>
      </c>
      <c r="G326" s="115">
        <f t="shared" si="198"/>
        <v>0</v>
      </c>
      <c r="H326" s="107">
        <f t="shared" si="221"/>
        <v>0</v>
      </c>
      <c r="I326" s="107">
        <f t="shared" si="222"/>
        <v>0</v>
      </c>
      <c r="J326" s="107">
        <f t="shared" si="223"/>
        <v>0</v>
      </c>
      <c r="K326" s="42">
        <v>0</v>
      </c>
      <c r="L326" s="36">
        <f t="shared" si="230"/>
        <v>0</v>
      </c>
      <c r="M326" s="36">
        <f t="shared" si="230"/>
        <v>0</v>
      </c>
      <c r="N326" s="107">
        <f t="shared" si="224"/>
        <v>0</v>
      </c>
      <c r="O326" s="36">
        <f t="shared" si="231"/>
        <v>0</v>
      </c>
      <c r="P326" s="36">
        <f t="shared" si="231"/>
        <v>0</v>
      </c>
      <c r="Q326" s="36">
        <f t="shared" si="231"/>
        <v>0</v>
      </c>
      <c r="R326" s="105">
        <f t="shared" si="199"/>
        <v>0</v>
      </c>
      <c r="S326" s="36">
        <f t="shared" si="203"/>
        <v>0</v>
      </c>
      <c r="T326" s="31">
        <f t="shared" si="200"/>
        <v>0</v>
      </c>
      <c r="U326" s="31">
        <f t="shared" si="201"/>
        <v>0</v>
      </c>
      <c r="V326" s="51">
        <v>0</v>
      </c>
      <c r="W326" s="51">
        <v>0</v>
      </c>
      <c r="X326" s="51">
        <v>0</v>
      </c>
      <c r="Y326" s="50">
        <f t="shared" si="225"/>
        <v>0</v>
      </c>
      <c r="Z326" s="36">
        <f t="shared" si="202"/>
        <v>0</v>
      </c>
      <c r="AA326" s="36">
        <f t="shared" si="204"/>
        <v>0</v>
      </c>
      <c r="AB326" s="42">
        <v>0</v>
      </c>
      <c r="AC326" s="36">
        <f t="shared" si="205"/>
        <v>0</v>
      </c>
      <c r="AD326" s="36">
        <f t="shared" si="232"/>
        <v>0</v>
      </c>
      <c r="AE326" s="36">
        <f t="shared" si="232"/>
        <v>0</v>
      </c>
      <c r="AF326" s="36">
        <f t="shared" si="232"/>
        <v>0</v>
      </c>
      <c r="AH326" s="36">
        <f t="shared" si="236"/>
        <v>0</v>
      </c>
      <c r="AI326" s="36">
        <f t="shared" si="236"/>
        <v>0</v>
      </c>
      <c r="AJ326" s="36">
        <f t="shared" si="236"/>
        <v>0</v>
      </c>
      <c r="AK326" s="36">
        <f t="shared" si="236"/>
        <v>0</v>
      </c>
      <c r="AL326" s="36">
        <f t="shared" si="236"/>
        <v>0</v>
      </c>
      <c r="AM326" s="36">
        <f t="shared" si="236"/>
        <v>0</v>
      </c>
      <c r="AN326" s="36">
        <f t="shared" si="236"/>
        <v>0</v>
      </c>
      <c r="AO326" s="36">
        <f t="shared" si="236"/>
        <v>0</v>
      </c>
      <c r="AP326" s="36">
        <f t="shared" si="236"/>
        <v>0</v>
      </c>
      <c r="AQ326" s="36">
        <f t="shared" si="236"/>
        <v>0</v>
      </c>
      <c r="AR326" s="36">
        <f t="shared" si="237"/>
        <v>0</v>
      </c>
      <c r="AS326" s="36">
        <f t="shared" si="237"/>
        <v>0</v>
      </c>
      <c r="AT326" s="36">
        <f t="shared" si="237"/>
        <v>0</v>
      </c>
      <c r="AU326" s="36">
        <f t="shared" si="237"/>
        <v>0</v>
      </c>
      <c r="AV326" s="36">
        <f t="shared" si="237"/>
        <v>0</v>
      </c>
      <c r="AW326" s="36">
        <f t="shared" si="237"/>
        <v>0</v>
      </c>
      <c r="AX326" s="36">
        <f t="shared" si="237"/>
        <v>0</v>
      </c>
      <c r="AY326" s="36">
        <f t="shared" si="237"/>
        <v>0</v>
      </c>
      <c r="BA326" s="36">
        <f t="shared" si="238"/>
        <v>0</v>
      </c>
      <c r="BB326" s="36">
        <f t="shared" si="238"/>
        <v>0</v>
      </c>
      <c r="BC326" s="36">
        <f t="shared" si="238"/>
        <v>0</v>
      </c>
      <c r="BD326" s="36">
        <f t="shared" si="238"/>
        <v>0</v>
      </c>
      <c r="BE326" s="36">
        <f t="shared" si="238"/>
        <v>0</v>
      </c>
      <c r="BF326" s="36">
        <f t="shared" si="238"/>
        <v>0</v>
      </c>
      <c r="BH326" s="63">
        <f t="shared" si="226"/>
        <v>0</v>
      </c>
      <c r="BI326" s="14"/>
    </row>
    <row r="327" ht="15" spans="1:61">
      <c r="A327" s="43" t="s">
        <v>13119</v>
      </c>
      <c r="B327" s="34">
        <f t="shared" si="194"/>
        <v>0</v>
      </c>
      <c r="C327" s="41" t="s">
        <v>13120</v>
      </c>
      <c r="D327" s="105">
        <f t="shared" si="195"/>
        <v>0</v>
      </c>
      <c r="E327" s="36">
        <f t="shared" si="196"/>
        <v>0</v>
      </c>
      <c r="F327" s="9">
        <f t="shared" si="197"/>
        <v>0</v>
      </c>
      <c r="G327" s="115">
        <f t="shared" si="198"/>
        <v>0</v>
      </c>
      <c r="H327" s="107">
        <f t="shared" si="221"/>
        <v>0</v>
      </c>
      <c r="I327" s="107">
        <f t="shared" si="222"/>
        <v>0</v>
      </c>
      <c r="J327" s="107">
        <f t="shared" si="223"/>
        <v>0</v>
      </c>
      <c r="K327" s="42">
        <v>0</v>
      </c>
      <c r="L327" s="36">
        <f t="shared" si="230"/>
        <v>0</v>
      </c>
      <c r="M327" s="36">
        <f t="shared" si="230"/>
        <v>0</v>
      </c>
      <c r="N327" s="107">
        <f t="shared" si="224"/>
        <v>0</v>
      </c>
      <c r="O327" s="36">
        <f t="shared" si="231"/>
        <v>0</v>
      </c>
      <c r="P327" s="36">
        <f t="shared" si="231"/>
        <v>0</v>
      </c>
      <c r="Q327" s="36">
        <f t="shared" si="231"/>
        <v>0</v>
      </c>
      <c r="R327" s="105">
        <f t="shared" si="199"/>
        <v>0</v>
      </c>
      <c r="S327" s="36">
        <f t="shared" si="203"/>
        <v>0</v>
      </c>
      <c r="T327" s="31">
        <f t="shared" si="200"/>
        <v>0</v>
      </c>
      <c r="U327" s="31">
        <f t="shared" si="201"/>
        <v>0</v>
      </c>
      <c r="V327" s="51">
        <v>0</v>
      </c>
      <c r="W327" s="51">
        <v>0</v>
      </c>
      <c r="X327" s="51">
        <v>0</v>
      </c>
      <c r="Y327" s="50">
        <f t="shared" si="225"/>
        <v>0</v>
      </c>
      <c r="Z327" s="36">
        <f t="shared" si="202"/>
        <v>0</v>
      </c>
      <c r="AA327" s="36">
        <f t="shared" si="204"/>
        <v>0</v>
      </c>
      <c r="AB327" s="42">
        <v>0</v>
      </c>
      <c r="AC327" s="36">
        <f t="shared" si="205"/>
        <v>0</v>
      </c>
      <c r="AD327" s="36">
        <f t="shared" si="232"/>
        <v>0</v>
      </c>
      <c r="AE327" s="36">
        <f t="shared" si="232"/>
        <v>0</v>
      </c>
      <c r="AF327" s="36">
        <f t="shared" si="232"/>
        <v>0</v>
      </c>
      <c r="AH327" s="36">
        <f t="shared" si="236"/>
        <v>0</v>
      </c>
      <c r="AI327" s="36">
        <f t="shared" si="236"/>
        <v>0</v>
      </c>
      <c r="AJ327" s="36">
        <f t="shared" si="236"/>
        <v>0</v>
      </c>
      <c r="AK327" s="36">
        <f t="shared" si="236"/>
        <v>0</v>
      </c>
      <c r="AL327" s="36">
        <f t="shared" si="236"/>
        <v>0</v>
      </c>
      <c r="AM327" s="36">
        <f t="shared" si="236"/>
        <v>0</v>
      </c>
      <c r="AN327" s="36">
        <f t="shared" si="236"/>
        <v>0</v>
      </c>
      <c r="AO327" s="36">
        <f t="shared" si="236"/>
        <v>0</v>
      </c>
      <c r="AP327" s="36">
        <f t="shared" si="236"/>
        <v>0</v>
      </c>
      <c r="AQ327" s="36">
        <f t="shared" si="236"/>
        <v>0</v>
      </c>
      <c r="AR327" s="36">
        <f t="shared" si="237"/>
        <v>0</v>
      </c>
      <c r="AS327" s="36">
        <f t="shared" si="237"/>
        <v>0</v>
      </c>
      <c r="AT327" s="36">
        <f t="shared" si="237"/>
        <v>0</v>
      </c>
      <c r="AU327" s="36">
        <f t="shared" si="237"/>
        <v>0</v>
      </c>
      <c r="AV327" s="36">
        <f t="shared" si="237"/>
        <v>0</v>
      </c>
      <c r="AW327" s="36">
        <f t="shared" si="237"/>
        <v>0</v>
      </c>
      <c r="AX327" s="36">
        <f t="shared" si="237"/>
        <v>0</v>
      </c>
      <c r="AY327" s="36">
        <f t="shared" si="237"/>
        <v>0</v>
      </c>
      <c r="BA327" s="36">
        <f t="shared" si="238"/>
        <v>0</v>
      </c>
      <c r="BB327" s="36">
        <f t="shared" si="238"/>
        <v>0</v>
      </c>
      <c r="BC327" s="36">
        <f t="shared" si="238"/>
        <v>0</v>
      </c>
      <c r="BD327" s="36">
        <f t="shared" si="238"/>
        <v>0</v>
      </c>
      <c r="BE327" s="36">
        <f t="shared" si="238"/>
        <v>0</v>
      </c>
      <c r="BF327" s="36">
        <f t="shared" si="238"/>
        <v>0</v>
      </c>
      <c r="BH327" s="63">
        <f t="shared" si="226"/>
        <v>0</v>
      </c>
      <c r="BI327" s="14"/>
    </row>
    <row r="328" ht="15" spans="1:61">
      <c r="A328" s="43" t="s">
        <v>13121</v>
      </c>
      <c r="B328" s="34">
        <f t="shared" ref="B328:B373" si="239">D328-R328</f>
        <v>0</v>
      </c>
      <c r="C328" s="41" t="s">
        <v>13122</v>
      </c>
      <c r="D328" s="105">
        <f t="shared" ref="D328:D373" si="240">SUM(E328:F328,Q328)</f>
        <v>0</v>
      </c>
      <c r="E328" s="36">
        <f t="shared" ref="E328:E373" si="241">SUMPRODUCT(E$374:E$599*(LEFT($A$374:$A$599,LEN($A328))=$A328))</f>
        <v>0</v>
      </c>
      <c r="F328" s="9">
        <f t="shared" ref="F328:F373" si="242">SUM(G328,K328:P328)</f>
        <v>0</v>
      </c>
      <c r="G328" s="115">
        <f t="shared" ref="G328:G373" si="243">SUM(H328:J328)</f>
        <v>0</v>
      </c>
      <c r="H328" s="107">
        <f t="shared" si="221"/>
        <v>0</v>
      </c>
      <c r="I328" s="107">
        <f t="shared" si="222"/>
        <v>0</v>
      </c>
      <c r="J328" s="107">
        <f t="shared" si="223"/>
        <v>0</v>
      </c>
      <c r="K328" s="39">
        <v>0</v>
      </c>
      <c r="L328" s="36">
        <f t="shared" ref="L328:M347" si="244">SUMPRODUCT(L$374:L$599*(LEFT($A$374:$A$599,LEN($A328))=$A328))</f>
        <v>0</v>
      </c>
      <c r="M328" s="36">
        <f t="shared" si="244"/>
        <v>0</v>
      </c>
      <c r="N328" s="107">
        <f t="shared" si="224"/>
        <v>0</v>
      </c>
      <c r="O328" s="36">
        <f t="shared" ref="O328:Q347" si="245">SUMPRODUCT(O$374:O$599*(LEFT($A$374:$A$599,LEN($A328))=$A328))</f>
        <v>0</v>
      </c>
      <c r="P328" s="36">
        <f t="shared" si="245"/>
        <v>0</v>
      </c>
      <c r="Q328" s="36">
        <f t="shared" si="245"/>
        <v>0</v>
      </c>
      <c r="R328" s="105">
        <f t="shared" ref="R328:R373" si="246">SUM(S328:T328,AF328)</f>
        <v>0</v>
      </c>
      <c r="S328" s="36">
        <f t="shared" si="203"/>
        <v>0</v>
      </c>
      <c r="T328" s="31">
        <f t="shared" ref="T328:T373" si="247">SUM(V328:AE328)</f>
        <v>0</v>
      </c>
      <c r="U328" s="31">
        <f t="shared" ref="U328:U373" si="248">SUM(V328:X328)</f>
        <v>0</v>
      </c>
      <c r="V328" s="51">
        <v>0</v>
      </c>
      <c r="W328" s="51">
        <v>0</v>
      </c>
      <c r="X328" s="51">
        <v>0</v>
      </c>
      <c r="Y328" s="50">
        <f t="shared" si="225"/>
        <v>0</v>
      </c>
      <c r="Z328" s="36">
        <f t="shared" ref="Z328:Z373" si="249">SUMPRODUCT(Z$374:Z$599*(LEFT($A$374:$A$599,LEN($A328))=$A328))</f>
        <v>0</v>
      </c>
      <c r="AA328" s="36">
        <f t="shared" si="204"/>
        <v>0</v>
      </c>
      <c r="AB328" s="42">
        <v>0</v>
      </c>
      <c r="AC328" s="36">
        <f t="shared" si="205"/>
        <v>0</v>
      </c>
      <c r="AD328" s="36">
        <f t="shared" ref="AD328:AF347" si="250">SUMPRODUCT(AD$374:AD$599*(LEFT($A$374:$A$599,LEN($A328))=$A328))</f>
        <v>0</v>
      </c>
      <c r="AE328" s="36">
        <f t="shared" si="250"/>
        <v>0</v>
      </c>
      <c r="AF328" s="36">
        <f t="shared" si="250"/>
        <v>0</v>
      </c>
      <c r="AH328" s="36">
        <f t="shared" ref="AH328:AQ337" si="251">SUMPRODUCT(AH$374:AH$599*(LEFT($A$374:$A$599,LEN($A328))=$A328))</f>
        <v>0</v>
      </c>
      <c r="AI328" s="36">
        <f t="shared" si="251"/>
        <v>0</v>
      </c>
      <c r="AJ328" s="36">
        <f t="shared" si="251"/>
        <v>0</v>
      </c>
      <c r="AK328" s="36">
        <f t="shared" si="251"/>
        <v>0</v>
      </c>
      <c r="AL328" s="36">
        <f t="shared" si="251"/>
        <v>0</v>
      </c>
      <c r="AM328" s="36">
        <f t="shared" si="251"/>
        <v>0</v>
      </c>
      <c r="AN328" s="36">
        <f t="shared" si="251"/>
        <v>0</v>
      </c>
      <c r="AO328" s="36">
        <f t="shared" si="251"/>
        <v>0</v>
      </c>
      <c r="AP328" s="36">
        <f t="shared" si="251"/>
        <v>0</v>
      </c>
      <c r="AQ328" s="36">
        <f t="shared" si="251"/>
        <v>0</v>
      </c>
      <c r="AR328" s="36">
        <f t="shared" ref="AR328:AY337" si="252">SUMPRODUCT(AR$374:AR$599*(LEFT($A$374:$A$599,LEN($A328))=$A328))</f>
        <v>0</v>
      </c>
      <c r="AS328" s="36">
        <f t="shared" si="252"/>
        <v>0</v>
      </c>
      <c r="AT328" s="36">
        <f t="shared" si="252"/>
        <v>0</v>
      </c>
      <c r="AU328" s="36">
        <f t="shared" si="252"/>
        <v>0</v>
      </c>
      <c r="AV328" s="36">
        <f t="shared" si="252"/>
        <v>0</v>
      </c>
      <c r="AW328" s="36">
        <f t="shared" si="252"/>
        <v>0</v>
      </c>
      <c r="AX328" s="36">
        <f t="shared" si="252"/>
        <v>0</v>
      </c>
      <c r="AY328" s="36">
        <f t="shared" si="252"/>
        <v>0</v>
      </c>
      <c r="BA328" s="36">
        <f t="shared" ref="BA328:BF337" si="253">SUMPRODUCT(BA$374:BA$599*(LEFT($A$374:$A$599,LEN($A328))=$A328))</f>
        <v>0</v>
      </c>
      <c r="BB328" s="36">
        <f t="shared" si="253"/>
        <v>0</v>
      </c>
      <c r="BC328" s="36">
        <f t="shared" si="253"/>
        <v>0</v>
      </c>
      <c r="BD328" s="36">
        <f t="shared" si="253"/>
        <v>0</v>
      </c>
      <c r="BE328" s="36">
        <f t="shared" si="253"/>
        <v>0</v>
      </c>
      <c r="BF328" s="36">
        <f t="shared" si="253"/>
        <v>0</v>
      </c>
      <c r="BH328" s="63">
        <f t="shared" si="226"/>
        <v>0</v>
      </c>
      <c r="BI328" s="59"/>
    </row>
    <row r="329" ht="15" spans="1:61">
      <c r="A329" s="43" t="s">
        <v>13123</v>
      </c>
      <c r="B329" s="34">
        <f t="shared" si="239"/>
        <v>0</v>
      </c>
      <c r="C329" s="41" t="s">
        <v>13124</v>
      </c>
      <c r="D329" s="105">
        <f t="shared" si="240"/>
        <v>0</v>
      </c>
      <c r="E329" s="36">
        <f t="shared" si="241"/>
        <v>0</v>
      </c>
      <c r="F329" s="9">
        <f t="shared" si="242"/>
        <v>0</v>
      </c>
      <c r="G329" s="115">
        <f t="shared" si="243"/>
        <v>0</v>
      </c>
      <c r="H329" s="107">
        <f t="shared" si="221"/>
        <v>0</v>
      </c>
      <c r="I329" s="107">
        <f t="shared" si="222"/>
        <v>0</v>
      </c>
      <c r="J329" s="107">
        <f t="shared" si="223"/>
        <v>0</v>
      </c>
      <c r="K329" s="42">
        <v>0</v>
      </c>
      <c r="L329" s="36">
        <f t="shared" si="244"/>
        <v>0</v>
      </c>
      <c r="M329" s="36">
        <f t="shared" si="244"/>
        <v>0</v>
      </c>
      <c r="N329" s="107">
        <f t="shared" si="224"/>
        <v>0</v>
      </c>
      <c r="O329" s="36">
        <f t="shared" si="245"/>
        <v>0</v>
      </c>
      <c r="P329" s="36">
        <f t="shared" si="245"/>
        <v>0</v>
      </c>
      <c r="Q329" s="36">
        <f t="shared" si="245"/>
        <v>0</v>
      </c>
      <c r="R329" s="105">
        <f t="shared" si="246"/>
        <v>0</v>
      </c>
      <c r="S329" s="36">
        <f t="shared" ref="S329:S373" si="254">SUMPRODUCT(S$374:S$599*(LEFT($A$374:$A$599,LEN($A329))=$A329))+MIN(0,SUMPRODUCT(($AA$374:$AA$599+$AC$374:$AC$599)*(LEFT($A$374:$A$599,LEN($A329))=$A329))+BH329)</f>
        <v>0</v>
      </c>
      <c r="T329" s="31">
        <f t="shared" si="247"/>
        <v>0</v>
      </c>
      <c r="U329" s="31">
        <f t="shared" si="248"/>
        <v>0</v>
      </c>
      <c r="V329" s="51">
        <v>0</v>
      </c>
      <c r="W329" s="51">
        <v>0</v>
      </c>
      <c r="X329" s="51">
        <v>0</v>
      </c>
      <c r="Y329" s="50">
        <f t="shared" si="225"/>
        <v>0</v>
      </c>
      <c r="Z329" s="36">
        <f t="shared" si="249"/>
        <v>0</v>
      </c>
      <c r="AA329" s="36">
        <f t="shared" ref="AA329:AA373" si="255">MAX(SUMPRODUCT(AA$374:AA$599*(LEFT($A$374:$A$599,LEN($A329))=$A329))+MIN(BH329,0),0)</f>
        <v>0</v>
      </c>
      <c r="AB329" s="42">
        <v>0</v>
      </c>
      <c r="AC329" s="36">
        <f t="shared" ref="AC329:AC373" si="256">MAX(SUMPRODUCT(AC$374:AC$599*(LEFT($A$374:$A$599,LEN($A329))=$A329))+MAX(BH329,0)+MIN(SUMPRODUCT($AA$374:$AA$599*(LEFT($A$374:$A$599,LEN($A329))=$A329))+BH329,0),0)</f>
        <v>0</v>
      </c>
      <c r="AD329" s="36">
        <f t="shared" si="250"/>
        <v>0</v>
      </c>
      <c r="AE329" s="36">
        <f t="shared" si="250"/>
        <v>0</v>
      </c>
      <c r="AF329" s="36">
        <f t="shared" si="250"/>
        <v>0</v>
      </c>
      <c r="AH329" s="36">
        <f t="shared" si="251"/>
        <v>0</v>
      </c>
      <c r="AI329" s="36">
        <f t="shared" si="251"/>
        <v>0</v>
      </c>
      <c r="AJ329" s="36">
        <f t="shared" si="251"/>
        <v>0</v>
      </c>
      <c r="AK329" s="36">
        <f t="shared" si="251"/>
        <v>0</v>
      </c>
      <c r="AL329" s="36">
        <f t="shared" si="251"/>
        <v>0</v>
      </c>
      <c r="AM329" s="36">
        <f t="shared" si="251"/>
        <v>0</v>
      </c>
      <c r="AN329" s="36">
        <f t="shared" si="251"/>
        <v>0</v>
      </c>
      <c r="AO329" s="36">
        <f t="shared" si="251"/>
        <v>0</v>
      </c>
      <c r="AP329" s="36">
        <f t="shared" si="251"/>
        <v>0</v>
      </c>
      <c r="AQ329" s="36">
        <f t="shared" si="251"/>
        <v>0</v>
      </c>
      <c r="AR329" s="36">
        <f t="shared" si="252"/>
        <v>0</v>
      </c>
      <c r="AS329" s="36">
        <f t="shared" si="252"/>
        <v>0</v>
      </c>
      <c r="AT329" s="36">
        <f t="shared" si="252"/>
        <v>0</v>
      </c>
      <c r="AU329" s="36">
        <f t="shared" si="252"/>
        <v>0</v>
      </c>
      <c r="AV329" s="36">
        <f t="shared" si="252"/>
        <v>0</v>
      </c>
      <c r="AW329" s="36">
        <f t="shared" si="252"/>
        <v>0</v>
      </c>
      <c r="AX329" s="36">
        <f t="shared" si="252"/>
        <v>0</v>
      </c>
      <c r="AY329" s="36">
        <f t="shared" si="252"/>
        <v>0</v>
      </c>
      <c r="BA329" s="36">
        <f t="shared" si="253"/>
        <v>0</v>
      </c>
      <c r="BB329" s="36">
        <f t="shared" si="253"/>
        <v>0</v>
      </c>
      <c r="BC329" s="36">
        <f t="shared" si="253"/>
        <v>0</v>
      </c>
      <c r="BD329" s="36">
        <f t="shared" si="253"/>
        <v>0</v>
      </c>
      <c r="BE329" s="36">
        <f t="shared" si="253"/>
        <v>0</v>
      </c>
      <c r="BF329" s="36">
        <f t="shared" si="253"/>
        <v>0</v>
      </c>
      <c r="BH329" s="63">
        <f t="shared" si="226"/>
        <v>0</v>
      </c>
      <c r="BI329" s="59"/>
    </row>
    <row r="330" ht="15" spans="1:61">
      <c r="A330" s="43" t="s">
        <v>13125</v>
      </c>
      <c r="B330" s="34">
        <f t="shared" si="239"/>
        <v>0</v>
      </c>
      <c r="C330" s="41" t="s">
        <v>13126</v>
      </c>
      <c r="D330" s="105">
        <f t="shared" si="240"/>
        <v>0</v>
      </c>
      <c r="E330" s="36">
        <f t="shared" si="241"/>
        <v>0</v>
      </c>
      <c r="F330" s="9">
        <f t="shared" si="242"/>
        <v>0</v>
      </c>
      <c r="G330" s="115">
        <f t="shared" si="243"/>
        <v>0</v>
      </c>
      <c r="H330" s="107">
        <f t="shared" si="221"/>
        <v>0</v>
      </c>
      <c r="I330" s="107">
        <f t="shared" si="222"/>
        <v>0</v>
      </c>
      <c r="J330" s="107">
        <f t="shared" si="223"/>
        <v>0</v>
      </c>
      <c r="K330" s="42">
        <v>0</v>
      </c>
      <c r="L330" s="36">
        <f t="shared" si="244"/>
        <v>0</v>
      </c>
      <c r="M330" s="36">
        <f t="shared" si="244"/>
        <v>0</v>
      </c>
      <c r="N330" s="107">
        <f t="shared" si="224"/>
        <v>0</v>
      </c>
      <c r="O330" s="36">
        <f t="shared" si="245"/>
        <v>0</v>
      </c>
      <c r="P330" s="36">
        <f t="shared" si="245"/>
        <v>0</v>
      </c>
      <c r="Q330" s="36">
        <f t="shared" si="245"/>
        <v>0</v>
      </c>
      <c r="R330" s="105">
        <f t="shared" si="246"/>
        <v>0</v>
      </c>
      <c r="S330" s="36">
        <f t="shared" si="254"/>
        <v>0</v>
      </c>
      <c r="T330" s="31">
        <f t="shared" si="247"/>
        <v>0</v>
      </c>
      <c r="U330" s="31">
        <f t="shared" si="248"/>
        <v>0</v>
      </c>
      <c r="V330" s="51">
        <v>0</v>
      </c>
      <c r="W330" s="51">
        <v>0</v>
      </c>
      <c r="X330" s="51">
        <v>0</v>
      </c>
      <c r="Y330" s="50">
        <f t="shared" si="225"/>
        <v>0</v>
      </c>
      <c r="Z330" s="36">
        <f t="shared" si="249"/>
        <v>0</v>
      </c>
      <c r="AA330" s="36">
        <f t="shared" si="255"/>
        <v>0</v>
      </c>
      <c r="AB330" s="42">
        <v>0</v>
      </c>
      <c r="AC330" s="36">
        <f t="shared" si="256"/>
        <v>0</v>
      </c>
      <c r="AD330" s="36">
        <f t="shared" si="250"/>
        <v>0</v>
      </c>
      <c r="AE330" s="36">
        <f t="shared" si="250"/>
        <v>0</v>
      </c>
      <c r="AF330" s="36">
        <f t="shared" si="250"/>
        <v>0</v>
      </c>
      <c r="AH330" s="36">
        <f t="shared" si="251"/>
        <v>0</v>
      </c>
      <c r="AI330" s="36">
        <f t="shared" si="251"/>
        <v>0</v>
      </c>
      <c r="AJ330" s="36">
        <f t="shared" si="251"/>
        <v>0</v>
      </c>
      <c r="AK330" s="36">
        <f t="shared" si="251"/>
        <v>0</v>
      </c>
      <c r="AL330" s="36">
        <f t="shared" si="251"/>
        <v>0</v>
      </c>
      <c r="AM330" s="36">
        <f t="shared" si="251"/>
        <v>0</v>
      </c>
      <c r="AN330" s="36">
        <f t="shared" si="251"/>
        <v>0</v>
      </c>
      <c r="AO330" s="36">
        <f t="shared" si="251"/>
        <v>0</v>
      </c>
      <c r="AP330" s="36">
        <f t="shared" si="251"/>
        <v>0</v>
      </c>
      <c r="AQ330" s="36">
        <f t="shared" si="251"/>
        <v>0</v>
      </c>
      <c r="AR330" s="36">
        <f t="shared" si="252"/>
        <v>0</v>
      </c>
      <c r="AS330" s="36">
        <f t="shared" si="252"/>
        <v>0</v>
      </c>
      <c r="AT330" s="36">
        <f t="shared" si="252"/>
        <v>0</v>
      </c>
      <c r="AU330" s="36">
        <f t="shared" si="252"/>
        <v>0</v>
      </c>
      <c r="AV330" s="36">
        <f t="shared" si="252"/>
        <v>0</v>
      </c>
      <c r="AW330" s="36">
        <f t="shared" si="252"/>
        <v>0</v>
      </c>
      <c r="AX330" s="36">
        <f t="shared" si="252"/>
        <v>0</v>
      </c>
      <c r="AY330" s="36">
        <f t="shared" si="252"/>
        <v>0</v>
      </c>
      <c r="BA330" s="36">
        <f t="shared" si="253"/>
        <v>0</v>
      </c>
      <c r="BB330" s="36">
        <f t="shared" si="253"/>
        <v>0</v>
      </c>
      <c r="BC330" s="36">
        <f t="shared" si="253"/>
        <v>0</v>
      </c>
      <c r="BD330" s="36">
        <f t="shared" si="253"/>
        <v>0</v>
      </c>
      <c r="BE330" s="36">
        <f t="shared" si="253"/>
        <v>0</v>
      </c>
      <c r="BF330" s="36">
        <f t="shared" si="253"/>
        <v>0</v>
      </c>
      <c r="BH330" s="63">
        <f t="shared" si="226"/>
        <v>0</v>
      </c>
      <c r="BI330" s="14"/>
    </row>
    <row r="331" ht="15" spans="1:61">
      <c r="A331" s="43" t="s">
        <v>13127</v>
      </c>
      <c r="B331" s="34">
        <f t="shared" si="239"/>
        <v>0</v>
      </c>
      <c r="C331" s="41" t="s">
        <v>13128</v>
      </c>
      <c r="D331" s="105">
        <f t="shared" si="240"/>
        <v>0</v>
      </c>
      <c r="E331" s="36">
        <f t="shared" si="241"/>
        <v>0</v>
      </c>
      <c r="F331" s="9">
        <f t="shared" si="242"/>
        <v>0</v>
      </c>
      <c r="G331" s="115">
        <f t="shared" si="243"/>
        <v>0</v>
      </c>
      <c r="H331" s="107">
        <f t="shared" si="221"/>
        <v>0</v>
      </c>
      <c r="I331" s="107">
        <f t="shared" si="222"/>
        <v>0</v>
      </c>
      <c r="J331" s="107">
        <f t="shared" si="223"/>
        <v>0</v>
      </c>
      <c r="K331" s="42">
        <v>0</v>
      </c>
      <c r="L331" s="36">
        <f t="shared" si="244"/>
        <v>0</v>
      </c>
      <c r="M331" s="36">
        <f t="shared" si="244"/>
        <v>0</v>
      </c>
      <c r="N331" s="107">
        <f t="shared" si="224"/>
        <v>0</v>
      </c>
      <c r="O331" s="36">
        <f t="shared" si="245"/>
        <v>0</v>
      </c>
      <c r="P331" s="36">
        <f t="shared" si="245"/>
        <v>0</v>
      </c>
      <c r="Q331" s="36">
        <f t="shared" si="245"/>
        <v>0</v>
      </c>
      <c r="R331" s="105">
        <f t="shared" si="246"/>
        <v>0</v>
      </c>
      <c r="S331" s="36">
        <f t="shared" si="254"/>
        <v>0</v>
      </c>
      <c r="T331" s="31">
        <f t="shared" si="247"/>
        <v>0</v>
      </c>
      <c r="U331" s="31">
        <f t="shared" si="248"/>
        <v>0</v>
      </c>
      <c r="V331" s="51">
        <v>0</v>
      </c>
      <c r="W331" s="51">
        <v>0</v>
      </c>
      <c r="X331" s="51">
        <v>0</v>
      </c>
      <c r="Y331" s="50">
        <f t="shared" si="225"/>
        <v>0</v>
      </c>
      <c r="Z331" s="36">
        <f t="shared" si="249"/>
        <v>0</v>
      </c>
      <c r="AA331" s="36">
        <f t="shared" si="255"/>
        <v>0</v>
      </c>
      <c r="AB331" s="42">
        <v>0</v>
      </c>
      <c r="AC331" s="36">
        <f t="shared" si="256"/>
        <v>0</v>
      </c>
      <c r="AD331" s="36">
        <f t="shared" si="250"/>
        <v>0</v>
      </c>
      <c r="AE331" s="36">
        <f t="shared" si="250"/>
        <v>0</v>
      </c>
      <c r="AF331" s="36">
        <f t="shared" si="250"/>
        <v>0</v>
      </c>
      <c r="AH331" s="36">
        <f t="shared" si="251"/>
        <v>0</v>
      </c>
      <c r="AI331" s="36">
        <f t="shared" si="251"/>
        <v>0</v>
      </c>
      <c r="AJ331" s="36">
        <f t="shared" si="251"/>
        <v>0</v>
      </c>
      <c r="AK331" s="36">
        <f t="shared" si="251"/>
        <v>0</v>
      </c>
      <c r="AL331" s="36">
        <f t="shared" si="251"/>
        <v>0</v>
      </c>
      <c r="AM331" s="36">
        <f t="shared" si="251"/>
        <v>0</v>
      </c>
      <c r="AN331" s="36">
        <f t="shared" si="251"/>
        <v>0</v>
      </c>
      <c r="AO331" s="36">
        <f t="shared" si="251"/>
        <v>0</v>
      </c>
      <c r="AP331" s="36">
        <f t="shared" si="251"/>
        <v>0</v>
      </c>
      <c r="AQ331" s="36">
        <f t="shared" si="251"/>
        <v>0</v>
      </c>
      <c r="AR331" s="36">
        <f t="shared" si="252"/>
        <v>0</v>
      </c>
      <c r="AS331" s="36">
        <f t="shared" si="252"/>
        <v>0</v>
      </c>
      <c r="AT331" s="36">
        <f t="shared" si="252"/>
        <v>0</v>
      </c>
      <c r="AU331" s="36">
        <f t="shared" si="252"/>
        <v>0</v>
      </c>
      <c r="AV331" s="36">
        <f t="shared" si="252"/>
        <v>0</v>
      </c>
      <c r="AW331" s="36">
        <f t="shared" si="252"/>
        <v>0</v>
      </c>
      <c r="AX331" s="36">
        <f t="shared" si="252"/>
        <v>0</v>
      </c>
      <c r="AY331" s="36">
        <f t="shared" si="252"/>
        <v>0</v>
      </c>
      <c r="BA331" s="36">
        <f t="shared" si="253"/>
        <v>0</v>
      </c>
      <c r="BB331" s="36">
        <f t="shared" si="253"/>
        <v>0</v>
      </c>
      <c r="BC331" s="36">
        <f t="shared" si="253"/>
        <v>0</v>
      </c>
      <c r="BD331" s="36">
        <f t="shared" si="253"/>
        <v>0</v>
      </c>
      <c r="BE331" s="36">
        <f t="shared" si="253"/>
        <v>0</v>
      </c>
      <c r="BF331" s="36">
        <f t="shared" si="253"/>
        <v>0</v>
      </c>
      <c r="BH331" s="63">
        <f t="shared" si="226"/>
        <v>0</v>
      </c>
      <c r="BI331" s="14"/>
    </row>
    <row r="332" ht="15" spans="1:61">
      <c r="A332" s="43" t="s">
        <v>13129</v>
      </c>
      <c r="B332" s="34">
        <f t="shared" si="239"/>
        <v>0</v>
      </c>
      <c r="C332" s="41" t="s">
        <v>13130</v>
      </c>
      <c r="D332" s="105">
        <f t="shared" si="240"/>
        <v>0</v>
      </c>
      <c r="E332" s="36">
        <f t="shared" si="241"/>
        <v>0</v>
      </c>
      <c r="F332" s="9">
        <f t="shared" si="242"/>
        <v>0</v>
      </c>
      <c r="G332" s="115">
        <f t="shared" si="243"/>
        <v>0</v>
      </c>
      <c r="H332" s="107">
        <f t="shared" si="221"/>
        <v>0</v>
      </c>
      <c r="I332" s="107">
        <f t="shared" si="222"/>
        <v>0</v>
      </c>
      <c r="J332" s="107">
        <f t="shared" si="223"/>
        <v>0</v>
      </c>
      <c r="K332" s="42">
        <v>0</v>
      </c>
      <c r="L332" s="36">
        <f t="shared" si="244"/>
        <v>0</v>
      </c>
      <c r="M332" s="36">
        <f t="shared" si="244"/>
        <v>0</v>
      </c>
      <c r="N332" s="107">
        <f t="shared" si="224"/>
        <v>0</v>
      </c>
      <c r="O332" s="36">
        <f t="shared" si="245"/>
        <v>0</v>
      </c>
      <c r="P332" s="36">
        <f t="shared" si="245"/>
        <v>0</v>
      </c>
      <c r="Q332" s="36">
        <f t="shared" si="245"/>
        <v>0</v>
      </c>
      <c r="R332" s="105">
        <f t="shared" si="246"/>
        <v>0</v>
      </c>
      <c r="S332" s="36">
        <f t="shared" si="254"/>
        <v>0</v>
      </c>
      <c r="T332" s="31">
        <f t="shared" si="247"/>
        <v>0</v>
      </c>
      <c r="U332" s="31">
        <f t="shared" si="248"/>
        <v>0</v>
      </c>
      <c r="V332" s="51">
        <v>0</v>
      </c>
      <c r="W332" s="51">
        <v>0</v>
      </c>
      <c r="X332" s="51">
        <v>0</v>
      </c>
      <c r="Y332" s="50">
        <f t="shared" si="225"/>
        <v>0</v>
      </c>
      <c r="Z332" s="36">
        <f t="shared" si="249"/>
        <v>0</v>
      </c>
      <c r="AA332" s="36">
        <f t="shared" si="255"/>
        <v>0</v>
      </c>
      <c r="AB332" s="42">
        <v>0</v>
      </c>
      <c r="AC332" s="36">
        <f t="shared" si="256"/>
        <v>0</v>
      </c>
      <c r="AD332" s="36">
        <f t="shared" si="250"/>
        <v>0</v>
      </c>
      <c r="AE332" s="36">
        <f t="shared" si="250"/>
        <v>0</v>
      </c>
      <c r="AF332" s="36">
        <f t="shared" si="250"/>
        <v>0</v>
      </c>
      <c r="AH332" s="36">
        <f t="shared" si="251"/>
        <v>0</v>
      </c>
      <c r="AI332" s="36">
        <f t="shared" si="251"/>
        <v>0</v>
      </c>
      <c r="AJ332" s="36">
        <f t="shared" si="251"/>
        <v>0</v>
      </c>
      <c r="AK332" s="36">
        <f t="shared" si="251"/>
        <v>0</v>
      </c>
      <c r="AL332" s="36">
        <f t="shared" si="251"/>
        <v>0</v>
      </c>
      <c r="AM332" s="36">
        <f t="shared" si="251"/>
        <v>0</v>
      </c>
      <c r="AN332" s="36">
        <f t="shared" si="251"/>
        <v>0</v>
      </c>
      <c r="AO332" s="36">
        <f t="shared" si="251"/>
        <v>0</v>
      </c>
      <c r="AP332" s="36">
        <f t="shared" si="251"/>
        <v>0</v>
      </c>
      <c r="AQ332" s="36">
        <f t="shared" si="251"/>
        <v>0</v>
      </c>
      <c r="AR332" s="36">
        <f t="shared" si="252"/>
        <v>0</v>
      </c>
      <c r="AS332" s="36">
        <f t="shared" si="252"/>
        <v>0</v>
      </c>
      <c r="AT332" s="36">
        <f t="shared" si="252"/>
        <v>0</v>
      </c>
      <c r="AU332" s="36">
        <f t="shared" si="252"/>
        <v>0</v>
      </c>
      <c r="AV332" s="36">
        <f t="shared" si="252"/>
        <v>0</v>
      </c>
      <c r="AW332" s="36">
        <f t="shared" si="252"/>
        <v>0</v>
      </c>
      <c r="AX332" s="36">
        <f t="shared" si="252"/>
        <v>0</v>
      </c>
      <c r="AY332" s="36">
        <f t="shared" si="252"/>
        <v>0</v>
      </c>
      <c r="BA332" s="36">
        <f t="shared" si="253"/>
        <v>0</v>
      </c>
      <c r="BB332" s="36">
        <f t="shared" si="253"/>
        <v>0</v>
      </c>
      <c r="BC332" s="36">
        <f t="shared" si="253"/>
        <v>0</v>
      </c>
      <c r="BD332" s="36">
        <f t="shared" si="253"/>
        <v>0</v>
      </c>
      <c r="BE332" s="36">
        <f t="shared" si="253"/>
        <v>0</v>
      </c>
      <c r="BF332" s="36">
        <f t="shared" si="253"/>
        <v>0</v>
      </c>
      <c r="BH332" s="63">
        <f t="shared" si="226"/>
        <v>0</v>
      </c>
      <c r="BI332" s="59"/>
    </row>
    <row r="333" ht="15" spans="1:61">
      <c r="A333" s="43" t="s">
        <v>13131</v>
      </c>
      <c r="B333" s="34">
        <f t="shared" si="239"/>
        <v>0</v>
      </c>
      <c r="C333" s="41" t="s">
        <v>13132</v>
      </c>
      <c r="D333" s="105">
        <f t="shared" si="240"/>
        <v>0</v>
      </c>
      <c r="E333" s="36">
        <f t="shared" si="241"/>
        <v>0</v>
      </c>
      <c r="F333" s="9">
        <f t="shared" si="242"/>
        <v>0</v>
      </c>
      <c r="G333" s="115">
        <f t="shared" si="243"/>
        <v>0</v>
      </c>
      <c r="H333" s="107">
        <f t="shared" si="221"/>
        <v>0</v>
      </c>
      <c r="I333" s="107">
        <f t="shared" si="222"/>
        <v>0</v>
      </c>
      <c r="J333" s="107">
        <f t="shared" si="223"/>
        <v>0</v>
      </c>
      <c r="K333" s="42">
        <v>0</v>
      </c>
      <c r="L333" s="36">
        <f t="shared" si="244"/>
        <v>0</v>
      </c>
      <c r="M333" s="36">
        <f t="shared" si="244"/>
        <v>0</v>
      </c>
      <c r="N333" s="107">
        <f t="shared" si="224"/>
        <v>0</v>
      </c>
      <c r="O333" s="36">
        <f t="shared" si="245"/>
        <v>0</v>
      </c>
      <c r="P333" s="36">
        <f t="shared" si="245"/>
        <v>0</v>
      </c>
      <c r="Q333" s="36">
        <f t="shared" si="245"/>
        <v>0</v>
      </c>
      <c r="R333" s="105">
        <f t="shared" si="246"/>
        <v>0</v>
      </c>
      <c r="S333" s="36">
        <f t="shared" si="254"/>
        <v>0</v>
      </c>
      <c r="T333" s="31">
        <f t="shared" si="247"/>
        <v>0</v>
      </c>
      <c r="U333" s="31">
        <f t="shared" si="248"/>
        <v>0</v>
      </c>
      <c r="V333" s="51">
        <v>0</v>
      </c>
      <c r="W333" s="51">
        <v>0</v>
      </c>
      <c r="X333" s="51">
        <v>0</v>
      </c>
      <c r="Y333" s="50">
        <f t="shared" si="225"/>
        <v>0</v>
      </c>
      <c r="Z333" s="36">
        <f t="shared" si="249"/>
        <v>0</v>
      </c>
      <c r="AA333" s="36">
        <f t="shared" si="255"/>
        <v>0</v>
      </c>
      <c r="AB333" s="42">
        <v>0</v>
      </c>
      <c r="AC333" s="36">
        <f t="shared" si="256"/>
        <v>0</v>
      </c>
      <c r="AD333" s="36">
        <f t="shared" si="250"/>
        <v>0</v>
      </c>
      <c r="AE333" s="36">
        <f t="shared" si="250"/>
        <v>0</v>
      </c>
      <c r="AF333" s="36">
        <f t="shared" si="250"/>
        <v>0</v>
      </c>
      <c r="AH333" s="36">
        <f t="shared" si="251"/>
        <v>0</v>
      </c>
      <c r="AI333" s="36">
        <f t="shared" si="251"/>
        <v>0</v>
      </c>
      <c r="AJ333" s="36">
        <f t="shared" si="251"/>
        <v>0</v>
      </c>
      <c r="AK333" s="36">
        <f t="shared" si="251"/>
        <v>0</v>
      </c>
      <c r="AL333" s="36">
        <f t="shared" si="251"/>
        <v>0</v>
      </c>
      <c r="AM333" s="36">
        <f t="shared" si="251"/>
        <v>0</v>
      </c>
      <c r="AN333" s="36">
        <f t="shared" si="251"/>
        <v>0</v>
      </c>
      <c r="AO333" s="36">
        <f t="shared" si="251"/>
        <v>0</v>
      </c>
      <c r="AP333" s="36">
        <f t="shared" si="251"/>
        <v>0</v>
      </c>
      <c r="AQ333" s="36">
        <f t="shared" si="251"/>
        <v>0</v>
      </c>
      <c r="AR333" s="36">
        <f t="shared" si="252"/>
        <v>0</v>
      </c>
      <c r="AS333" s="36">
        <f t="shared" si="252"/>
        <v>0</v>
      </c>
      <c r="AT333" s="36">
        <f t="shared" si="252"/>
        <v>0</v>
      </c>
      <c r="AU333" s="36">
        <f t="shared" si="252"/>
        <v>0</v>
      </c>
      <c r="AV333" s="36">
        <f t="shared" si="252"/>
        <v>0</v>
      </c>
      <c r="AW333" s="36">
        <f t="shared" si="252"/>
        <v>0</v>
      </c>
      <c r="AX333" s="36">
        <f t="shared" si="252"/>
        <v>0</v>
      </c>
      <c r="AY333" s="36">
        <f t="shared" si="252"/>
        <v>0</v>
      </c>
      <c r="BA333" s="36">
        <f t="shared" si="253"/>
        <v>0</v>
      </c>
      <c r="BB333" s="36">
        <f t="shared" si="253"/>
        <v>0</v>
      </c>
      <c r="BC333" s="36">
        <f t="shared" si="253"/>
        <v>0</v>
      </c>
      <c r="BD333" s="36">
        <f t="shared" si="253"/>
        <v>0</v>
      </c>
      <c r="BE333" s="36">
        <f t="shared" si="253"/>
        <v>0</v>
      </c>
      <c r="BF333" s="36">
        <f t="shared" si="253"/>
        <v>0</v>
      </c>
      <c r="BH333" s="63">
        <f t="shared" si="226"/>
        <v>0</v>
      </c>
      <c r="BI333" s="59"/>
    </row>
    <row r="334" ht="15" spans="1:61">
      <c r="A334" s="43" t="s">
        <v>13133</v>
      </c>
      <c r="B334" s="34">
        <f t="shared" si="239"/>
        <v>0</v>
      </c>
      <c r="C334" s="41" t="s">
        <v>13134</v>
      </c>
      <c r="D334" s="105">
        <f t="shared" si="240"/>
        <v>0</v>
      </c>
      <c r="E334" s="36">
        <f t="shared" si="241"/>
        <v>0</v>
      </c>
      <c r="F334" s="9">
        <f t="shared" si="242"/>
        <v>0</v>
      </c>
      <c r="G334" s="115">
        <f t="shared" si="243"/>
        <v>0</v>
      </c>
      <c r="H334" s="107">
        <f t="shared" si="221"/>
        <v>0</v>
      </c>
      <c r="I334" s="107">
        <f t="shared" si="222"/>
        <v>0</v>
      </c>
      <c r="J334" s="107">
        <f t="shared" si="223"/>
        <v>0</v>
      </c>
      <c r="K334" s="42">
        <v>0</v>
      </c>
      <c r="L334" s="36">
        <f t="shared" si="244"/>
        <v>0</v>
      </c>
      <c r="M334" s="36">
        <f t="shared" si="244"/>
        <v>0</v>
      </c>
      <c r="N334" s="107">
        <f t="shared" si="224"/>
        <v>0</v>
      </c>
      <c r="O334" s="36">
        <f t="shared" si="245"/>
        <v>0</v>
      </c>
      <c r="P334" s="36">
        <f t="shared" si="245"/>
        <v>0</v>
      </c>
      <c r="Q334" s="36">
        <f t="shared" si="245"/>
        <v>0</v>
      </c>
      <c r="R334" s="105">
        <f t="shared" si="246"/>
        <v>0</v>
      </c>
      <c r="S334" s="36">
        <f t="shared" si="254"/>
        <v>0</v>
      </c>
      <c r="T334" s="31">
        <f t="shared" si="247"/>
        <v>0</v>
      </c>
      <c r="U334" s="31">
        <f t="shared" si="248"/>
        <v>0</v>
      </c>
      <c r="V334" s="51">
        <v>0</v>
      </c>
      <c r="W334" s="51">
        <v>0</v>
      </c>
      <c r="X334" s="51">
        <v>0</v>
      </c>
      <c r="Y334" s="50">
        <f t="shared" si="225"/>
        <v>0</v>
      </c>
      <c r="Z334" s="36">
        <f t="shared" si="249"/>
        <v>0</v>
      </c>
      <c r="AA334" s="36">
        <f t="shared" si="255"/>
        <v>0</v>
      </c>
      <c r="AB334" s="42">
        <v>0</v>
      </c>
      <c r="AC334" s="36">
        <f t="shared" si="256"/>
        <v>0</v>
      </c>
      <c r="AD334" s="36">
        <f t="shared" si="250"/>
        <v>0</v>
      </c>
      <c r="AE334" s="36">
        <f t="shared" si="250"/>
        <v>0</v>
      </c>
      <c r="AF334" s="36">
        <f t="shared" si="250"/>
        <v>0</v>
      </c>
      <c r="AH334" s="36">
        <f t="shared" si="251"/>
        <v>0</v>
      </c>
      <c r="AI334" s="36">
        <f t="shared" si="251"/>
        <v>0</v>
      </c>
      <c r="AJ334" s="36">
        <f t="shared" si="251"/>
        <v>0</v>
      </c>
      <c r="AK334" s="36">
        <f t="shared" si="251"/>
        <v>0</v>
      </c>
      <c r="AL334" s="36">
        <f t="shared" si="251"/>
        <v>0</v>
      </c>
      <c r="AM334" s="36">
        <f t="shared" si="251"/>
        <v>0</v>
      </c>
      <c r="AN334" s="36">
        <f t="shared" si="251"/>
        <v>0</v>
      </c>
      <c r="AO334" s="36">
        <f t="shared" si="251"/>
        <v>0</v>
      </c>
      <c r="AP334" s="36">
        <f t="shared" si="251"/>
        <v>0</v>
      </c>
      <c r="AQ334" s="36">
        <f t="shared" si="251"/>
        <v>0</v>
      </c>
      <c r="AR334" s="36">
        <f t="shared" si="252"/>
        <v>0</v>
      </c>
      <c r="AS334" s="36">
        <f t="shared" si="252"/>
        <v>0</v>
      </c>
      <c r="AT334" s="36">
        <f t="shared" si="252"/>
        <v>0</v>
      </c>
      <c r="AU334" s="36">
        <f t="shared" si="252"/>
        <v>0</v>
      </c>
      <c r="AV334" s="36">
        <f t="shared" si="252"/>
        <v>0</v>
      </c>
      <c r="AW334" s="36">
        <f t="shared" si="252"/>
        <v>0</v>
      </c>
      <c r="AX334" s="36">
        <f t="shared" si="252"/>
        <v>0</v>
      </c>
      <c r="AY334" s="36">
        <f t="shared" si="252"/>
        <v>0</v>
      </c>
      <c r="BA334" s="36">
        <f t="shared" si="253"/>
        <v>0</v>
      </c>
      <c r="BB334" s="36">
        <f t="shared" si="253"/>
        <v>0</v>
      </c>
      <c r="BC334" s="36">
        <f t="shared" si="253"/>
        <v>0</v>
      </c>
      <c r="BD334" s="36">
        <f t="shared" si="253"/>
        <v>0</v>
      </c>
      <c r="BE334" s="36">
        <f t="shared" si="253"/>
        <v>0</v>
      </c>
      <c r="BF334" s="36">
        <f t="shared" si="253"/>
        <v>0</v>
      </c>
      <c r="BH334" s="63">
        <f t="shared" si="226"/>
        <v>0</v>
      </c>
      <c r="BI334" s="14"/>
    </row>
    <row r="335" ht="15" spans="1:61">
      <c r="A335" s="43" t="s">
        <v>13135</v>
      </c>
      <c r="B335" s="34">
        <f t="shared" si="239"/>
        <v>0</v>
      </c>
      <c r="C335" s="41" t="s">
        <v>13136</v>
      </c>
      <c r="D335" s="105">
        <f t="shared" si="240"/>
        <v>0</v>
      </c>
      <c r="E335" s="36">
        <f t="shared" si="241"/>
        <v>0</v>
      </c>
      <c r="F335" s="9">
        <f t="shared" si="242"/>
        <v>0</v>
      </c>
      <c r="G335" s="115">
        <f t="shared" si="243"/>
        <v>0</v>
      </c>
      <c r="H335" s="107">
        <f t="shared" si="221"/>
        <v>0</v>
      </c>
      <c r="I335" s="107">
        <f t="shared" si="222"/>
        <v>0</v>
      </c>
      <c r="J335" s="107">
        <f t="shared" si="223"/>
        <v>0</v>
      </c>
      <c r="K335" s="42">
        <v>0</v>
      </c>
      <c r="L335" s="36">
        <f t="shared" si="244"/>
        <v>0</v>
      </c>
      <c r="M335" s="36">
        <f t="shared" si="244"/>
        <v>0</v>
      </c>
      <c r="N335" s="107">
        <f t="shared" si="224"/>
        <v>0</v>
      </c>
      <c r="O335" s="36">
        <f t="shared" si="245"/>
        <v>0</v>
      </c>
      <c r="P335" s="36">
        <f t="shared" si="245"/>
        <v>0</v>
      </c>
      <c r="Q335" s="36">
        <f t="shared" si="245"/>
        <v>0</v>
      </c>
      <c r="R335" s="105">
        <f t="shared" si="246"/>
        <v>0</v>
      </c>
      <c r="S335" s="36">
        <f t="shared" si="254"/>
        <v>0</v>
      </c>
      <c r="T335" s="31">
        <f t="shared" si="247"/>
        <v>0</v>
      </c>
      <c r="U335" s="31">
        <f t="shared" si="248"/>
        <v>0</v>
      </c>
      <c r="V335" s="51">
        <v>0</v>
      </c>
      <c r="W335" s="51">
        <v>0</v>
      </c>
      <c r="X335" s="51">
        <v>0</v>
      </c>
      <c r="Y335" s="50">
        <f t="shared" si="225"/>
        <v>0</v>
      </c>
      <c r="Z335" s="36">
        <f t="shared" si="249"/>
        <v>0</v>
      </c>
      <c r="AA335" s="36">
        <f t="shared" si="255"/>
        <v>0</v>
      </c>
      <c r="AB335" s="42">
        <v>0</v>
      </c>
      <c r="AC335" s="36">
        <f t="shared" si="256"/>
        <v>0</v>
      </c>
      <c r="AD335" s="36">
        <f t="shared" si="250"/>
        <v>0</v>
      </c>
      <c r="AE335" s="36">
        <f t="shared" si="250"/>
        <v>0</v>
      </c>
      <c r="AF335" s="36">
        <f t="shared" si="250"/>
        <v>0</v>
      </c>
      <c r="AH335" s="36">
        <f t="shared" si="251"/>
        <v>0</v>
      </c>
      <c r="AI335" s="36">
        <f t="shared" si="251"/>
        <v>0</v>
      </c>
      <c r="AJ335" s="36">
        <f t="shared" si="251"/>
        <v>0</v>
      </c>
      <c r="AK335" s="36">
        <f t="shared" si="251"/>
        <v>0</v>
      </c>
      <c r="AL335" s="36">
        <f t="shared" si="251"/>
        <v>0</v>
      </c>
      <c r="AM335" s="36">
        <f t="shared" si="251"/>
        <v>0</v>
      </c>
      <c r="AN335" s="36">
        <f t="shared" si="251"/>
        <v>0</v>
      </c>
      <c r="AO335" s="36">
        <f t="shared" si="251"/>
        <v>0</v>
      </c>
      <c r="AP335" s="36">
        <f t="shared" si="251"/>
        <v>0</v>
      </c>
      <c r="AQ335" s="36">
        <f t="shared" si="251"/>
        <v>0</v>
      </c>
      <c r="AR335" s="36">
        <f t="shared" si="252"/>
        <v>0</v>
      </c>
      <c r="AS335" s="36">
        <f t="shared" si="252"/>
        <v>0</v>
      </c>
      <c r="AT335" s="36">
        <f t="shared" si="252"/>
        <v>0</v>
      </c>
      <c r="AU335" s="36">
        <f t="shared" si="252"/>
        <v>0</v>
      </c>
      <c r="AV335" s="36">
        <f t="shared" si="252"/>
        <v>0</v>
      </c>
      <c r="AW335" s="36">
        <f t="shared" si="252"/>
        <v>0</v>
      </c>
      <c r="AX335" s="36">
        <f t="shared" si="252"/>
        <v>0</v>
      </c>
      <c r="AY335" s="36">
        <f t="shared" si="252"/>
        <v>0</v>
      </c>
      <c r="BA335" s="36">
        <f t="shared" si="253"/>
        <v>0</v>
      </c>
      <c r="BB335" s="36">
        <f t="shared" si="253"/>
        <v>0</v>
      </c>
      <c r="BC335" s="36">
        <f t="shared" si="253"/>
        <v>0</v>
      </c>
      <c r="BD335" s="36">
        <f t="shared" si="253"/>
        <v>0</v>
      </c>
      <c r="BE335" s="36">
        <f t="shared" si="253"/>
        <v>0</v>
      </c>
      <c r="BF335" s="36">
        <f t="shared" si="253"/>
        <v>0</v>
      </c>
      <c r="BH335" s="63">
        <f t="shared" si="226"/>
        <v>0</v>
      </c>
      <c r="BI335" s="14"/>
    </row>
    <row r="336" ht="15" spans="1:61">
      <c r="A336" s="43" t="s">
        <v>13137</v>
      </c>
      <c r="B336" s="34">
        <f t="shared" si="239"/>
        <v>0</v>
      </c>
      <c r="C336" s="41" t="s">
        <v>13138</v>
      </c>
      <c r="D336" s="105">
        <f t="shared" si="240"/>
        <v>0</v>
      </c>
      <c r="E336" s="36">
        <f t="shared" si="241"/>
        <v>0</v>
      </c>
      <c r="F336" s="9">
        <f t="shared" si="242"/>
        <v>0</v>
      </c>
      <c r="G336" s="115">
        <f t="shared" si="243"/>
        <v>0</v>
      </c>
      <c r="H336" s="107">
        <f t="shared" si="221"/>
        <v>0</v>
      </c>
      <c r="I336" s="107">
        <f t="shared" si="222"/>
        <v>0</v>
      </c>
      <c r="J336" s="107">
        <f t="shared" si="223"/>
        <v>0</v>
      </c>
      <c r="K336" s="42">
        <v>0</v>
      </c>
      <c r="L336" s="36">
        <f t="shared" si="244"/>
        <v>0</v>
      </c>
      <c r="M336" s="36">
        <f t="shared" si="244"/>
        <v>0</v>
      </c>
      <c r="N336" s="107">
        <f t="shared" si="224"/>
        <v>0</v>
      </c>
      <c r="O336" s="36">
        <f t="shared" si="245"/>
        <v>0</v>
      </c>
      <c r="P336" s="36">
        <f t="shared" si="245"/>
        <v>0</v>
      </c>
      <c r="Q336" s="36">
        <f t="shared" si="245"/>
        <v>0</v>
      </c>
      <c r="R336" s="105">
        <f t="shared" si="246"/>
        <v>0</v>
      </c>
      <c r="S336" s="36">
        <f t="shared" si="254"/>
        <v>0</v>
      </c>
      <c r="T336" s="31">
        <f t="shared" si="247"/>
        <v>0</v>
      </c>
      <c r="U336" s="31">
        <f t="shared" si="248"/>
        <v>0</v>
      </c>
      <c r="V336" s="51">
        <v>0</v>
      </c>
      <c r="W336" s="51">
        <v>0</v>
      </c>
      <c r="X336" s="51">
        <v>0</v>
      </c>
      <c r="Y336" s="50">
        <f t="shared" si="225"/>
        <v>0</v>
      </c>
      <c r="Z336" s="36">
        <f t="shared" si="249"/>
        <v>0</v>
      </c>
      <c r="AA336" s="36">
        <f t="shared" si="255"/>
        <v>0</v>
      </c>
      <c r="AB336" s="42">
        <v>0</v>
      </c>
      <c r="AC336" s="36">
        <f t="shared" si="256"/>
        <v>0</v>
      </c>
      <c r="AD336" s="36">
        <f t="shared" si="250"/>
        <v>0</v>
      </c>
      <c r="AE336" s="36">
        <f t="shared" si="250"/>
        <v>0</v>
      </c>
      <c r="AF336" s="36">
        <f t="shared" si="250"/>
        <v>0</v>
      </c>
      <c r="AH336" s="36">
        <f t="shared" si="251"/>
        <v>0</v>
      </c>
      <c r="AI336" s="36">
        <f t="shared" si="251"/>
        <v>0</v>
      </c>
      <c r="AJ336" s="36">
        <f t="shared" si="251"/>
        <v>0</v>
      </c>
      <c r="AK336" s="36">
        <f t="shared" si="251"/>
        <v>0</v>
      </c>
      <c r="AL336" s="36">
        <f t="shared" si="251"/>
        <v>0</v>
      </c>
      <c r="AM336" s="36">
        <f t="shared" si="251"/>
        <v>0</v>
      </c>
      <c r="AN336" s="36">
        <f t="shared" si="251"/>
        <v>0</v>
      </c>
      <c r="AO336" s="36">
        <f t="shared" si="251"/>
        <v>0</v>
      </c>
      <c r="AP336" s="36">
        <f t="shared" si="251"/>
        <v>0</v>
      </c>
      <c r="AQ336" s="36">
        <f t="shared" si="251"/>
        <v>0</v>
      </c>
      <c r="AR336" s="36">
        <f t="shared" si="252"/>
        <v>0</v>
      </c>
      <c r="AS336" s="36">
        <f t="shared" si="252"/>
        <v>0</v>
      </c>
      <c r="AT336" s="36">
        <f t="shared" si="252"/>
        <v>0</v>
      </c>
      <c r="AU336" s="36">
        <f t="shared" si="252"/>
        <v>0</v>
      </c>
      <c r="AV336" s="36">
        <f t="shared" si="252"/>
        <v>0</v>
      </c>
      <c r="AW336" s="36">
        <f t="shared" si="252"/>
        <v>0</v>
      </c>
      <c r="AX336" s="36">
        <f t="shared" si="252"/>
        <v>0</v>
      </c>
      <c r="AY336" s="36">
        <f t="shared" si="252"/>
        <v>0</v>
      </c>
      <c r="BA336" s="36">
        <f t="shared" si="253"/>
        <v>0</v>
      </c>
      <c r="BB336" s="36">
        <f t="shared" si="253"/>
        <v>0</v>
      </c>
      <c r="BC336" s="36">
        <f t="shared" si="253"/>
        <v>0</v>
      </c>
      <c r="BD336" s="36">
        <f t="shared" si="253"/>
        <v>0</v>
      </c>
      <c r="BE336" s="36">
        <f t="shared" si="253"/>
        <v>0</v>
      </c>
      <c r="BF336" s="36">
        <f t="shared" si="253"/>
        <v>0</v>
      </c>
      <c r="BH336" s="63">
        <f t="shared" si="226"/>
        <v>0</v>
      </c>
      <c r="BI336" s="59"/>
    </row>
    <row r="337" ht="15" spans="1:61">
      <c r="A337" s="43" t="s">
        <v>13139</v>
      </c>
      <c r="B337" s="34">
        <f t="shared" si="239"/>
        <v>0</v>
      </c>
      <c r="C337" s="41" t="s">
        <v>13140</v>
      </c>
      <c r="D337" s="105">
        <f t="shared" si="240"/>
        <v>0</v>
      </c>
      <c r="E337" s="36">
        <f t="shared" si="241"/>
        <v>0</v>
      </c>
      <c r="F337" s="9">
        <f t="shared" si="242"/>
        <v>0</v>
      </c>
      <c r="G337" s="115">
        <f t="shared" si="243"/>
        <v>0</v>
      </c>
      <c r="H337" s="107">
        <f t="shared" si="221"/>
        <v>0</v>
      </c>
      <c r="I337" s="107">
        <f t="shared" si="222"/>
        <v>0</v>
      </c>
      <c r="J337" s="107">
        <f t="shared" si="223"/>
        <v>0</v>
      </c>
      <c r="K337" s="42">
        <v>0</v>
      </c>
      <c r="L337" s="36">
        <f t="shared" si="244"/>
        <v>0</v>
      </c>
      <c r="M337" s="36">
        <f t="shared" si="244"/>
        <v>0</v>
      </c>
      <c r="N337" s="107">
        <f t="shared" si="224"/>
        <v>0</v>
      </c>
      <c r="O337" s="36">
        <f t="shared" si="245"/>
        <v>0</v>
      </c>
      <c r="P337" s="36">
        <f t="shared" si="245"/>
        <v>0</v>
      </c>
      <c r="Q337" s="36">
        <f t="shared" si="245"/>
        <v>0</v>
      </c>
      <c r="R337" s="105">
        <f t="shared" si="246"/>
        <v>0</v>
      </c>
      <c r="S337" s="36">
        <f t="shared" si="254"/>
        <v>0</v>
      </c>
      <c r="T337" s="31">
        <f t="shared" si="247"/>
        <v>0</v>
      </c>
      <c r="U337" s="31">
        <f t="shared" si="248"/>
        <v>0</v>
      </c>
      <c r="V337" s="51">
        <v>0</v>
      </c>
      <c r="W337" s="51">
        <v>0</v>
      </c>
      <c r="X337" s="51">
        <v>0</v>
      </c>
      <c r="Y337" s="50">
        <f t="shared" si="225"/>
        <v>0</v>
      </c>
      <c r="Z337" s="36">
        <f t="shared" si="249"/>
        <v>0</v>
      </c>
      <c r="AA337" s="36">
        <f t="shared" si="255"/>
        <v>0</v>
      </c>
      <c r="AB337" s="42">
        <v>0</v>
      </c>
      <c r="AC337" s="36">
        <f t="shared" si="256"/>
        <v>0</v>
      </c>
      <c r="AD337" s="36">
        <f t="shared" si="250"/>
        <v>0</v>
      </c>
      <c r="AE337" s="36">
        <f t="shared" si="250"/>
        <v>0</v>
      </c>
      <c r="AF337" s="36">
        <f t="shared" si="250"/>
        <v>0</v>
      </c>
      <c r="AH337" s="36">
        <f t="shared" si="251"/>
        <v>0</v>
      </c>
      <c r="AI337" s="36">
        <f t="shared" si="251"/>
        <v>0</v>
      </c>
      <c r="AJ337" s="36">
        <f t="shared" si="251"/>
        <v>0</v>
      </c>
      <c r="AK337" s="36">
        <f t="shared" si="251"/>
        <v>0</v>
      </c>
      <c r="AL337" s="36">
        <f t="shared" si="251"/>
        <v>0</v>
      </c>
      <c r="AM337" s="36">
        <f t="shared" si="251"/>
        <v>0</v>
      </c>
      <c r="AN337" s="36">
        <f t="shared" si="251"/>
        <v>0</v>
      </c>
      <c r="AO337" s="36">
        <f t="shared" si="251"/>
        <v>0</v>
      </c>
      <c r="AP337" s="36">
        <f t="shared" si="251"/>
        <v>0</v>
      </c>
      <c r="AQ337" s="36">
        <f t="shared" si="251"/>
        <v>0</v>
      </c>
      <c r="AR337" s="36">
        <f t="shared" si="252"/>
        <v>0</v>
      </c>
      <c r="AS337" s="36">
        <f t="shared" si="252"/>
        <v>0</v>
      </c>
      <c r="AT337" s="36">
        <f t="shared" si="252"/>
        <v>0</v>
      </c>
      <c r="AU337" s="36">
        <f t="shared" si="252"/>
        <v>0</v>
      </c>
      <c r="AV337" s="36">
        <f t="shared" si="252"/>
        <v>0</v>
      </c>
      <c r="AW337" s="36">
        <f t="shared" si="252"/>
        <v>0</v>
      </c>
      <c r="AX337" s="36">
        <f t="shared" si="252"/>
        <v>0</v>
      </c>
      <c r="AY337" s="36">
        <f t="shared" si="252"/>
        <v>0</v>
      </c>
      <c r="BA337" s="36">
        <f t="shared" si="253"/>
        <v>0</v>
      </c>
      <c r="BB337" s="36">
        <f t="shared" si="253"/>
        <v>0</v>
      </c>
      <c r="BC337" s="36">
        <f t="shared" si="253"/>
        <v>0</v>
      </c>
      <c r="BD337" s="36">
        <f t="shared" si="253"/>
        <v>0</v>
      </c>
      <c r="BE337" s="36">
        <f t="shared" si="253"/>
        <v>0</v>
      </c>
      <c r="BF337" s="36">
        <f t="shared" si="253"/>
        <v>0</v>
      </c>
      <c r="BH337" s="63">
        <f t="shared" si="226"/>
        <v>0</v>
      </c>
      <c r="BI337" s="59"/>
    </row>
    <row r="338" ht="15" spans="1:61">
      <c r="A338" s="43" t="s">
        <v>13141</v>
      </c>
      <c r="B338" s="34">
        <f t="shared" si="239"/>
        <v>0</v>
      </c>
      <c r="C338" s="41" t="s">
        <v>13142</v>
      </c>
      <c r="D338" s="105">
        <f t="shared" si="240"/>
        <v>0</v>
      </c>
      <c r="E338" s="36">
        <f t="shared" si="241"/>
        <v>0</v>
      </c>
      <c r="F338" s="9">
        <f t="shared" si="242"/>
        <v>0</v>
      </c>
      <c r="G338" s="115">
        <f t="shared" si="243"/>
        <v>0</v>
      </c>
      <c r="H338" s="107">
        <f t="shared" si="221"/>
        <v>0</v>
      </c>
      <c r="I338" s="107">
        <f t="shared" si="222"/>
        <v>0</v>
      </c>
      <c r="J338" s="107">
        <f t="shared" si="223"/>
        <v>0</v>
      </c>
      <c r="K338" s="42">
        <v>0</v>
      </c>
      <c r="L338" s="36">
        <f t="shared" si="244"/>
        <v>0</v>
      </c>
      <c r="M338" s="36">
        <f t="shared" si="244"/>
        <v>0</v>
      </c>
      <c r="N338" s="107">
        <f t="shared" si="224"/>
        <v>0</v>
      </c>
      <c r="O338" s="36">
        <f t="shared" si="245"/>
        <v>0</v>
      </c>
      <c r="P338" s="36">
        <f t="shared" si="245"/>
        <v>0</v>
      </c>
      <c r="Q338" s="36">
        <f t="shared" si="245"/>
        <v>0</v>
      </c>
      <c r="R338" s="105">
        <f t="shared" si="246"/>
        <v>0</v>
      </c>
      <c r="S338" s="36">
        <f t="shared" si="254"/>
        <v>0</v>
      </c>
      <c r="T338" s="31">
        <f t="shared" si="247"/>
        <v>0</v>
      </c>
      <c r="U338" s="31">
        <f t="shared" si="248"/>
        <v>0</v>
      </c>
      <c r="V338" s="51">
        <v>0</v>
      </c>
      <c r="W338" s="51">
        <v>0</v>
      </c>
      <c r="X338" s="51">
        <v>0</v>
      </c>
      <c r="Y338" s="50">
        <f t="shared" si="225"/>
        <v>0</v>
      </c>
      <c r="Z338" s="36">
        <f t="shared" si="249"/>
        <v>0</v>
      </c>
      <c r="AA338" s="36">
        <f t="shared" si="255"/>
        <v>0</v>
      </c>
      <c r="AB338" s="42">
        <v>0</v>
      </c>
      <c r="AC338" s="36">
        <f t="shared" si="256"/>
        <v>0</v>
      </c>
      <c r="AD338" s="36">
        <f t="shared" si="250"/>
        <v>0</v>
      </c>
      <c r="AE338" s="36">
        <f t="shared" si="250"/>
        <v>0</v>
      </c>
      <c r="AF338" s="36">
        <f t="shared" si="250"/>
        <v>0</v>
      </c>
      <c r="AH338" s="36">
        <f t="shared" ref="AH338:AQ347" si="257">SUMPRODUCT(AH$374:AH$599*(LEFT($A$374:$A$599,LEN($A338))=$A338))</f>
        <v>0</v>
      </c>
      <c r="AI338" s="36">
        <f t="shared" si="257"/>
        <v>0</v>
      </c>
      <c r="AJ338" s="36">
        <f t="shared" si="257"/>
        <v>0</v>
      </c>
      <c r="AK338" s="36">
        <f t="shared" si="257"/>
        <v>0</v>
      </c>
      <c r="AL338" s="36">
        <f t="shared" si="257"/>
        <v>0</v>
      </c>
      <c r="AM338" s="36">
        <f t="shared" si="257"/>
        <v>0</v>
      </c>
      <c r="AN338" s="36">
        <f t="shared" si="257"/>
        <v>0</v>
      </c>
      <c r="AO338" s="36">
        <f t="shared" si="257"/>
        <v>0</v>
      </c>
      <c r="AP338" s="36">
        <f t="shared" si="257"/>
        <v>0</v>
      </c>
      <c r="AQ338" s="36">
        <f t="shared" si="257"/>
        <v>0</v>
      </c>
      <c r="AR338" s="36">
        <f t="shared" ref="AR338:AY347" si="258">SUMPRODUCT(AR$374:AR$599*(LEFT($A$374:$A$599,LEN($A338))=$A338))</f>
        <v>0</v>
      </c>
      <c r="AS338" s="36">
        <f t="shared" si="258"/>
        <v>0</v>
      </c>
      <c r="AT338" s="36">
        <f t="shared" si="258"/>
        <v>0</v>
      </c>
      <c r="AU338" s="36">
        <f t="shared" si="258"/>
        <v>0</v>
      </c>
      <c r="AV338" s="36">
        <f t="shared" si="258"/>
        <v>0</v>
      </c>
      <c r="AW338" s="36">
        <f t="shared" si="258"/>
        <v>0</v>
      </c>
      <c r="AX338" s="36">
        <f t="shared" si="258"/>
        <v>0</v>
      </c>
      <c r="AY338" s="36">
        <f t="shared" si="258"/>
        <v>0</v>
      </c>
      <c r="BA338" s="36">
        <f t="shared" ref="BA338:BF347" si="259">SUMPRODUCT(BA$374:BA$599*(LEFT($A$374:$A$599,LEN($A338))=$A338))</f>
        <v>0</v>
      </c>
      <c r="BB338" s="36">
        <f t="shared" si="259"/>
        <v>0</v>
      </c>
      <c r="BC338" s="36">
        <f t="shared" si="259"/>
        <v>0</v>
      </c>
      <c r="BD338" s="36">
        <f t="shared" si="259"/>
        <v>0</v>
      </c>
      <c r="BE338" s="36">
        <f t="shared" si="259"/>
        <v>0</v>
      </c>
      <c r="BF338" s="36">
        <f t="shared" si="259"/>
        <v>0</v>
      </c>
      <c r="BH338" s="63">
        <f t="shared" si="226"/>
        <v>0</v>
      </c>
      <c r="BI338" s="14"/>
    </row>
    <row r="339" ht="15" spans="1:61">
      <c r="A339" s="43" t="s">
        <v>13143</v>
      </c>
      <c r="B339" s="34">
        <f t="shared" si="239"/>
        <v>0</v>
      </c>
      <c r="C339" s="41" t="s">
        <v>13144</v>
      </c>
      <c r="D339" s="105">
        <f t="shared" si="240"/>
        <v>0</v>
      </c>
      <c r="E339" s="36">
        <f t="shared" si="241"/>
        <v>0</v>
      </c>
      <c r="F339" s="9">
        <f t="shared" si="242"/>
        <v>0</v>
      </c>
      <c r="G339" s="115">
        <f t="shared" si="243"/>
        <v>0</v>
      </c>
      <c r="H339" s="107">
        <f t="shared" si="221"/>
        <v>0</v>
      </c>
      <c r="I339" s="107">
        <f t="shared" si="222"/>
        <v>0</v>
      </c>
      <c r="J339" s="107">
        <f t="shared" si="223"/>
        <v>0</v>
      </c>
      <c r="K339" s="42">
        <v>0</v>
      </c>
      <c r="L339" s="36">
        <f t="shared" si="244"/>
        <v>0</v>
      </c>
      <c r="M339" s="36">
        <f t="shared" si="244"/>
        <v>0</v>
      </c>
      <c r="N339" s="107">
        <f t="shared" si="224"/>
        <v>0</v>
      </c>
      <c r="O339" s="36">
        <f t="shared" si="245"/>
        <v>0</v>
      </c>
      <c r="P339" s="36">
        <f t="shared" si="245"/>
        <v>0</v>
      </c>
      <c r="Q339" s="36">
        <f t="shared" si="245"/>
        <v>0</v>
      </c>
      <c r="R339" s="105">
        <f t="shared" si="246"/>
        <v>0</v>
      </c>
      <c r="S339" s="36">
        <f t="shared" si="254"/>
        <v>0</v>
      </c>
      <c r="T339" s="31">
        <f t="shared" si="247"/>
        <v>0</v>
      </c>
      <c r="U339" s="31">
        <f t="shared" si="248"/>
        <v>0</v>
      </c>
      <c r="V339" s="51">
        <v>0</v>
      </c>
      <c r="W339" s="51">
        <v>0</v>
      </c>
      <c r="X339" s="51">
        <v>0</v>
      </c>
      <c r="Y339" s="50">
        <f t="shared" si="225"/>
        <v>0</v>
      </c>
      <c r="Z339" s="36">
        <f t="shared" si="249"/>
        <v>0</v>
      </c>
      <c r="AA339" s="36">
        <f t="shared" si="255"/>
        <v>0</v>
      </c>
      <c r="AB339" s="42">
        <v>0</v>
      </c>
      <c r="AC339" s="36">
        <f t="shared" si="256"/>
        <v>0</v>
      </c>
      <c r="AD339" s="36">
        <f t="shared" si="250"/>
        <v>0</v>
      </c>
      <c r="AE339" s="36">
        <f t="shared" si="250"/>
        <v>0</v>
      </c>
      <c r="AF339" s="36">
        <f t="shared" si="250"/>
        <v>0</v>
      </c>
      <c r="AH339" s="36">
        <f t="shared" si="257"/>
        <v>0</v>
      </c>
      <c r="AI339" s="36">
        <f t="shared" si="257"/>
        <v>0</v>
      </c>
      <c r="AJ339" s="36">
        <f t="shared" si="257"/>
        <v>0</v>
      </c>
      <c r="AK339" s="36">
        <f t="shared" si="257"/>
        <v>0</v>
      </c>
      <c r="AL339" s="36">
        <f t="shared" si="257"/>
        <v>0</v>
      </c>
      <c r="AM339" s="36">
        <f t="shared" si="257"/>
        <v>0</v>
      </c>
      <c r="AN339" s="36">
        <f t="shared" si="257"/>
        <v>0</v>
      </c>
      <c r="AO339" s="36">
        <f t="shared" si="257"/>
        <v>0</v>
      </c>
      <c r="AP339" s="36">
        <f t="shared" si="257"/>
        <v>0</v>
      </c>
      <c r="AQ339" s="36">
        <f t="shared" si="257"/>
        <v>0</v>
      </c>
      <c r="AR339" s="36">
        <f t="shared" si="258"/>
        <v>0</v>
      </c>
      <c r="AS339" s="36">
        <f t="shared" si="258"/>
        <v>0</v>
      </c>
      <c r="AT339" s="36">
        <f t="shared" si="258"/>
        <v>0</v>
      </c>
      <c r="AU339" s="36">
        <f t="shared" si="258"/>
        <v>0</v>
      </c>
      <c r="AV339" s="36">
        <f t="shared" si="258"/>
        <v>0</v>
      </c>
      <c r="AW339" s="36">
        <f t="shared" si="258"/>
        <v>0</v>
      </c>
      <c r="AX339" s="36">
        <f t="shared" si="258"/>
        <v>0</v>
      </c>
      <c r="AY339" s="36">
        <f t="shared" si="258"/>
        <v>0</v>
      </c>
      <c r="BA339" s="36">
        <f t="shared" si="259"/>
        <v>0</v>
      </c>
      <c r="BB339" s="36">
        <f t="shared" si="259"/>
        <v>0</v>
      </c>
      <c r="BC339" s="36">
        <f t="shared" si="259"/>
        <v>0</v>
      </c>
      <c r="BD339" s="36">
        <f t="shared" si="259"/>
        <v>0</v>
      </c>
      <c r="BE339" s="36">
        <f t="shared" si="259"/>
        <v>0</v>
      </c>
      <c r="BF339" s="36">
        <f t="shared" si="259"/>
        <v>0</v>
      </c>
      <c r="BH339" s="63">
        <f t="shared" si="226"/>
        <v>0</v>
      </c>
      <c r="BI339" s="14"/>
    </row>
    <row r="340" ht="15" spans="1:61">
      <c r="A340" s="43" t="s">
        <v>13145</v>
      </c>
      <c r="B340" s="34">
        <f t="shared" si="239"/>
        <v>0</v>
      </c>
      <c r="C340" s="41" t="s">
        <v>13146</v>
      </c>
      <c r="D340" s="105">
        <f t="shared" si="240"/>
        <v>0</v>
      </c>
      <c r="E340" s="36">
        <f t="shared" si="241"/>
        <v>0</v>
      </c>
      <c r="F340" s="9">
        <f t="shared" si="242"/>
        <v>0</v>
      </c>
      <c r="G340" s="115">
        <f t="shared" si="243"/>
        <v>0</v>
      </c>
      <c r="H340" s="107">
        <f t="shared" si="221"/>
        <v>0</v>
      </c>
      <c r="I340" s="107">
        <f t="shared" si="222"/>
        <v>0</v>
      </c>
      <c r="J340" s="107">
        <f t="shared" si="223"/>
        <v>0</v>
      </c>
      <c r="K340" s="42">
        <v>0</v>
      </c>
      <c r="L340" s="36">
        <f t="shared" si="244"/>
        <v>0</v>
      </c>
      <c r="M340" s="36">
        <f t="shared" si="244"/>
        <v>0</v>
      </c>
      <c r="N340" s="107">
        <f t="shared" si="224"/>
        <v>0</v>
      </c>
      <c r="O340" s="36">
        <f t="shared" si="245"/>
        <v>0</v>
      </c>
      <c r="P340" s="36">
        <f t="shared" si="245"/>
        <v>0</v>
      </c>
      <c r="Q340" s="36">
        <f t="shared" si="245"/>
        <v>0</v>
      </c>
      <c r="R340" s="105">
        <f t="shared" si="246"/>
        <v>0</v>
      </c>
      <c r="S340" s="36">
        <f t="shared" si="254"/>
        <v>0</v>
      </c>
      <c r="T340" s="31">
        <f t="shared" si="247"/>
        <v>0</v>
      </c>
      <c r="U340" s="31">
        <f t="shared" si="248"/>
        <v>0</v>
      </c>
      <c r="V340" s="51">
        <v>0</v>
      </c>
      <c r="W340" s="51">
        <v>0</v>
      </c>
      <c r="X340" s="51">
        <v>0</v>
      </c>
      <c r="Y340" s="50">
        <f t="shared" si="225"/>
        <v>0</v>
      </c>
      <c r="Z340" s="36">
        <f t="shared" si="249"/>
        <v>0</v>
      </c>
      <c r="AA340" s="36">
        <f t="shared" si="255"/>
        <v>0</v>
      </c>
      <c r="AB340" s="42">
        <v>0</v>
      </c>
      <c r="AC340" s="36">
        <f t="shared" si="256"/>
        <v>0</v>
      </c>
      <c r="AD340" s="36">
        <f t="shared" si="250"/>
        <v>0</v>
      </c>
      <c r="AE340" s="36">
        <f t="shared" si="250"/>
        <v>0</v>
      </c>
      <c r="AF340" s="36">
        <f t="shared" si="250"/>
        <v>0</v>
      </c>
      <c r="AH340" s="36">
        <f t="shared" si="257"/>
        <v>0</v>
      </c>
      <c r="AI340" s="36">
        <f t="shared" si="257"/>
        <v>0</v>
      </c>
      <c r="AJ340" s="36">
        <f t="shared" si="257"/>
        <v>0</v>
      </c>
      <c r="AK340" s="36">
        <f t="shared" si="257"/>
        <v>0</v>
      </c>
      <c r="AL340" s="36">
        <f t="shared" si="257"/>
        <v>0</v>
      </c>
      <c r="AM340" s="36">
        <f t="shared" si="257"/>
        <v>0</v>
      </c>
      <c r="AN340" s="36">
        <f t="shared" si="257"/>
        <v>0</v>
      </c>
      <c r="AO340" s="36">
        <f t="shared" si="257"/>
        <v>0</v>
      </c>
      <c r="AP340" s="36">
        <f t="shared" si="257"/>
        <v>0</v>
      </c>
      <c r="AQ340" s="36">
        <f t="shared" si="257"/>
        <v>0</v>
      </c>
      <c r="AR340" s="36">
        <f t="shared" si="258"/>
        <v>0</v>
      </c>
      <c r="AS340" s="36">
        <f t="shared" si="258"/>
        <v>0</v>
      </c>
      <c r="AT340" s="36">
        <f t="shared" si="258"/>
        <v>0</v>
      </c>
      <c r="AU340" s="36">
        <f t="shared" si="258"/>
        <v>0</v>
      </c>
      <c r="AV340" s="36">
        <f t="shared" si="258"/>
        <v>0</v>
      </c>
      <c r="AW340" s="36">
        <f t="shared" si="258"/>
        <v>0</v>
      </c>
      <c r="AX340" s="36">
        <f t="shared" si="258"/>
        <v>0</v>
      </c>
      <c r="AY340" s="36">
        <f t="shared" si="258"/>
        <v>0</v>
      </c>
      <c r="BA340" s="36">
        <f t="shared" si="259"/>
        <v>0</v>
      </c>
      <c r="BB340" s="36">
        <f t="shared" si="259"/>
        <v>0</v>
      </c>
      <c r="BC340" s="36">
        <f t="shared" si="259"/>
        <v>0</v>
      </c>
      <c r="BD340" s="36">
        <f t="shared" si="259"/>
        <v>0</v>
      </c>
      <c r="BE340" s="36">
        <f t="shared" si="259"/>
        <v>0</v>
      </c>
      <c r="BF340" s="36">
        <f t="shared" si="259"/>
        <v>0</v>
      </c>
      <c r="BH340" s="63">
        <f t="shared" si="226"/>
        <v>0</v>
      </c>
      <c r="BI340" s="59"/>
    </row>
    <row r="341" ht="15" spans="1:61">
      <c r="A341" s="43" t="s">
        <v>13147</v>
      </c>
      <c r="B341" s="34">
        <f t="shared" si="239"/>
        <v>0</v>
      </c>
      <c r="C341" s="41" t="s">
        <v>13148</v>
      </c>
      <c r="D341" s="105">
        <f t="shared" si="240"/>
        <v>0</v>
      </c>
      <c r="E341" s="36">
        <f t="shared" si="241"/>
        <v>0</v>
      </c>
      <c r="F341" s="9">
        <f t="shared" si="242"/>
        <v>0</v>
      </c>
      <c r="G341" s="115">
        <f t="shared" si="243"/>
        <v>0</v>
      </c>
      <c r="H341" s="107">
        <f t="shared" si="221"/>
        <v>0</v>
      </c>
      <c r="I341" s="107">
        <f t="shared" si="222"/>
        <v>0</v>
      </c>
      <c r="J341" s="107">
        <f t="shared" si="223"/>
        <v>0</v>
      </c>
      <c r="K341" s="42">
        <v>0</v>
      </c>
      <c r="L341" s="36">
        <f t="shared" si="244"/>
        <v>0</v>
      </c>
      <c r="M341" s="36">
        <f t="shared" si="244"/>
        <v>0</v>
      </c>
      <c r="N341" s="107">
        <f t="shared" si="224"/>
        <v>0</v>
      </c>
      <c r="O341" s="36">
        <f t="shared" si="245"/>
        <v>0</v>
      </c>
      <c r="P341" s="36">
        <f t="shared" si="245"/>
        <v>0</v>
      </c>
      <c r="Q341" s="36">
        <f t="shared" si="245"/>
        <v>0</v>
      </c>
      <c r="R341" s="105">
        <f t="shared" si="246"/>
        <v>0</v>
      </c>
      <c r="S341" s="36">
        <f t="shared" si="254"/>
        <v>0</v>
      </c>
      <c r="T341" s="31">
        <f t="shared" si="247"/>
        <v>0</v>
      </c>
      <c r="U341" s="31">
        <f t="shared" si="248"/>
        <v>0</v>
      </c>
      <c r="V341" s="51">
        <v>0</v>
      </c>
      <c r="W341" s="51">
        <v>0</v>
      </c>
      <c r="X341" s="51">
        <v>0</v>
      </c>
      <c r="Y341" s="50">
        <f t="shared" si="225"/>
        <v>0</v>
      </c>
      <c r="Z341" s="36">
        <f t="shared" si="249"/>
        <v>0</v>
      </c>
      <c r="AA341" s="36">
        <f t="shared" si="255"/>
        <v>0</v>
      </c>
      <c r="AB341" s="42">
        <v>0</v>
      </c>
      <c r="AC341" s="36">
        <f t="shared" si="256"/>
        <v>0</v>
      </c>
      <c r="AD341" s="36">
        <f t="shared" si="250"/>
        <v>0</v>
      </c>
      <c r="AE341" s="36">
        <f t="shared" si="250"/>
        <v>0</v>
      </c>
      <c r="AF341" s="36">
        <f t="shared" si="250"/>
        <v>0</v>
      </c>
      <c r="AH341" s="36">
        <f t="shared" si="257"/>
        <v>0</v>
      </c>
      <c r="AI341" s="36">
        <f t="shared" si="257"/>
        <v>0</v>
      </c>
      <c r="AJ341" s="36">
        <f t="shared" si="257"/>
        <v>0</v>
      </c>
      <c r="AK341" s="36">
        <f t="shared" si="257"/>
        <v>0</v>
      </c>
      <c r="AL341" s="36">
        <f t="shared" si="257"/>
        <v>0</v>
      </c>
      <c r="AM341" s="36">
        <f t="shared" si="257"/>
        <v>0</v>
      </c>
      <c r="AN341" s="36">
        <f t="shared" si="257"/>
        <v>0</v>
      </c>
      <c r="AO341" s="36">
        <f t="shared" si="257"/>
        <v>0</v>
      </c>
      <c r="AP341" s="36">
        <f t="shared" si="257"/>
        <v>0</v>
      </c>
      <c r="AQ341" s="36">
        <f t="shared" si="257"/>
        <v>0</v>
      </c>
      <c r="AR341" s="36">
        <f t="shared" si="258"/>
        <v>0</v>
      </c>
      <c r="AS341" s="36">
        <f t="shared" si="258"/>
        <v>0</v>
      </c>
      <c r="AT341" s="36">
        <f t="shared" si="258"/>
        <v>0</v>
      </c>
      <c r="AU341" s="36">
        <f t="shared" si="258"/>
        <v>0</v>
      </c>
      <c r="AV341" s="36">
        <f t="shared" si="258"/>
        <v>0</v>
      </c>
      <c r="AW341" s="36">
        <f t="shared" si="258"/>
        <v>0</v>
      </c>
      <c r="AX341" s="36">
        <f t="shared" si="258"/>
        <v>0</v>
      </c>
      <c r="AY341" s="36">
        <f t="shared" si="258"/>
        <v>0</v>
      </c>
      <c r="BA341" s="36">
        <f t="shared" si="259"/>
        <v>0</v>
      </c>
      <c r="BB341" s="36">
        <f t="shared" si="259"/>
        <v>0</v>
      </c>
      <c r="BC341" s="36">
        <f t="shared" si="259"/>
        <v>0</v>
      </c>
      <c r="BD341" s="36">
        <f t="shared" si="259"/>
        <v>0</v>
      </c>
      <c r="BE341" s="36">
        <f t="shared" si="259"/>
        <v>0</v>
      </c>
      <c r="BF341" s="36">
        <f t="shared" si="259"/>
        <v>0</v>
      </c>
      <c r="BH341" s="63">
        <f t="shared" si="226"/>
        <v>0</v>
      </c>
      <c r="BI341" s="59"/>
    </row>
    <row r="342" ht="15" spans="1:61">
      <c r="A342" s="43" t="s">
        <v>13149</v>
      </c>
      <c r="B342" s="34">
        <f t="shared" si="239"/>
        <v>0</v>
      </c>
      <c r="C342" s="41" t="s">
        <v>13150</v>
      </c>
      <c r="D342" s="105">
        <f t="shared" si="240"/>
        <v>0</v>
      </c>
      <c r="E342" s="36">
        <f t="shared" si="241"/>
        <v>0</v>
      </c>
      <c r="F342" s="9">
        <f t="shared" si="242"/>
        <v>0</v>
      </c>
      <c r="G342" s="115">
        <f t="shared" si="243"/>
        <v>0</v>
      </c>
      <c r="H342" s="107">
        <f t="shared" si="221"/>
        <v>0</v>
      </c>
      <c r="I342" s="107">
        <f t="shared" si="222"/>
        <v>0</v>
      </c>
      <c r="J342" s="107">
        <f t="shared" si="223"/>
        <v>0</v>
      </c>
      <c r="K342" s="42">
        <v>0</v>
      </c>
      <c r="L342" s="36">
        <f t="shared" si="244"/>
        <v>0</v>
      </c>
      <c r="M342" s="36">
        <f t="shared" si="244"/>
        <v>0</v>
      </c>
      <c r="N342" s="107">
        <f t="shared" si="224"/>
        <v>0</v>
      </c>
      <c r="O342" s="36">
        <f t="shared" si="245"/>
        <v>0</v>
      </c>
      <c r="P342" s="36">
        <f t="shared" si="245"/>
        <v>0</v>
      </c>
      <c r="Q342" s="36">
        <f t="shared" si="245"/>
        <v>0</v>
      </c>
      <c r="R342" s="105">
        <f t="shared" si="246"/>
        <v>0</v>
      </c>
      <c r="S342" s="36">
        <f t="shared" si="254"/>
        <v>0</v>
      </c>
      <c r="T342" s="31">
        <f t="shared" si="247"/>
        <v>0</v>
      </c>
      <c r="U342" s="31">
        <f t="shared" si="248"/>
        <v>0</v>
      </c>
      <c r="V342" s="51">
        <v>0</v>
      </c>
      <c r="W342" s="51">
        <v>0</v>
      </c>
      <c r="X342" s="51">
        <v>0</v>
      </c>
      <c r="Y342" s="50">
        <f t="shared" si="225"/>
        <v>0</v>
      </c>
      <c r="Z342" s="36">
        <f t="shared" si="249"/>
        <v>0</v>
      </c>
      <c r="AA342" s="36">
        <f t="shared" si="255"/>
        <v>0</v>
      </c>
      <c r="AB342" s="42">
        <v>0</v>
      </c>
      <c r="AC342" s="36">
        <f t="shared" si="256"/>
        <v>0</v>
      </c>
      <c r="AD342" s="36">
        <f t="shared" si="250"/>
        <v>0</v>
      </c>
      <c r="AE342" s="36">
        <f t="shared" si="250"/>
        <v>0</v>
      </c>
      <c r="AF342" s="36">
        <f t="shared" si="250"/>
        <v>0</v>
      </c>
      <c r="AH342" s="36">
        <f t="shared" si="257"/>
        <v>0</v>
      </c>
      <c r="AI342" s="36">
        <f t="shared" si="257"/>
        <v>0</v>
      </c>
      <c r="AJ342" s="36">
        <f t="shared" si="257"/>
        <v>0</v>
      </c>
      <c r="AK342" s="36">
        <f t="shared" si="257"/>
        <v>0</v>
      </c>
      <c r="AL342" s="36">
        <f t="shared" si="257"/>
        <v>0</v>
      </c>
      <c r="AM342" s="36">
        <f t="shared" si="257"/>
        <v>0</v>
      </c>
      <c r="AN342" s="36">
        <f t="shared" si="257"/>
        <v>0</v>
      </c>
      <c r="AO342" s="36">
        <f t="shared" si="257"/>
        <v>0</v>
      </c>
      <c r="AP342" s="36">
        <f t="shared" si="257"/>
        <v>0</v>
      </c>
      <c r="AQ342" s="36">
        <f t="shared" si="257"/>
        <v>0</v>
      </c>
      <c r="AR342" s="36">
        <f t="shared" si="258"/>
        <v>0</v>
      </c>
      <c r="AS342" s="36">
        <f t="shared" si="258"/>
        <v>0</v>
      </c>
      <c r="AT342" s="36">
        <f t="shared" si="258"/>
        <v>0</v>
      </c>
      <c r="AU342" s="36">
        <f t="shared" si="258"/>
        <v>0</v>
      </c>
      <c r="AV342" s="36">
        <f t="shared" si="258"/>
        <v>0</v>
      </c>
      <c r="AW342" s="36">
        <f t="shared" si="258"/>
        <v>0</v>
      </c>
      <c r="AX342" s="36">
        <f t="shared" si="258"/>
        <v>0</v>
      </c>
      <c r="AY342" s="36">
        <f t="shared" si="258"/>
        <v>0</v>
      </c>
      <c r="BA342" s="36">
        <f t="shared" si="259"/>
        <v>0</v>
      </c>
      <c r="BB342" s="36">
        <f t="shared" si="259"/>
        <v>0</v>
      </c>
      <c r="BC342" s="36">
        <f t="shared" si="259"/>
        <v>0</v>
      </c>
      <c r="BD342" s="36">
        <f t="shared" si="259"/>
        <v>0</v>
      </c>
      <c r="BE342" s="36">
        <f t="shared" si="259"/>
        <v>0</v>
      </c>
      <c r="BF342" s="36">
        <f t="shared" si="259"/>
        <v>0</v>
      </c>
      <c r="BH342" s="63">
        <f t="shared" si="226"/>
        <v>0</v>
      </c>
      <c r="BI342" s="14"/>
    </row>
    <row r="343" ht="15" spans="1:61">
      <c r="A343" s="43" t="s">
        <v>13151</v>
      </c>
      <c r="B343" s="34">
        <f t="shared" si="239"/>
        <v>0</v>
      </c>
      <c r="C343" s="41" t="s">
        <v>13152</v>
      </c>
      <c r="D343" s="105">
        <f t="shared" si="240"/>
        <v>0</v>
      </c>
      <c r="E343" s="36">
        <f t="shared" si="241"/>
        <v>0</v>
      </c>
      <c r="F343" s="9">
        <f t="shared" si="242"/>
        <v>0</v>
      </c>
      <c r="G343" s="115">
        <f t="shared" si="243"/>
        <v>0</v>
      </c>
      <c r="H343" s="107">
        <f t="shared" si="221"/>
        <v>0</v>
      </c>
      <c r="I343" s="107">
        <f t="shared" si="222"/>
        <v>0</v>
      </c>
      <c r="J343" s="107">
        <f t="shared" si="223"/>
        <v>0</v>
      </c>
      <c r="K343" s="42">
        <v>0</v>
      </c>
      <c r="L343" s="36">
        <f t="shared" si="244"/>
        <v>0</v>
      </c>
      <c r="M343" s="36">
        <f t="shared" si="244"/>
        <v>0</v>
      </c>
      <c r="N343" s="107">
        <f t="shared" si="224"/>
        <v>0</v>
      </c>
      <c r="O343" s="36">
        <f t="shared" si="245"/>
        <v>0</v>
      </c>
      <c r="P343" s="36">
        <f t="shared" si="245"/>
        <v>0</v>
      </c>
      <c r="Q343" s="36">
        <f t="shared" si="245"/>
        <v>0</v>
      </c>
      <c r="R343" s="105">
        <f t="shared" si="246"/>
        <v>0</v>
      </c>
      <c r="S343" s="36">
        <f t="shared" si="254"/>
        <v>0</v>
      </c>
      <c r="T343" s="31">
        <f t="shared" si="247"/>
        <v>0</v>
      </c>
      <c r="U343" s="31">
        <f t="shared" si="248"/>
        <v>0</v>
      </c>
      <c r="V343" s="51">
        <v>0</v>
      </c>
      <c r="W343" s="51">
        <v>0</v>
      </c>
      <c r="X343" s="51">
        <v>0</v>
      </c>
      <c r="Y343" s="50">
        <f t="shared" si="225"/>
        <v>0</v>
      </c>
      <c r="Z343" s="36">
        <f t="shared" si="249"/>
        <v>0</v>
      </c>
      <c r="AA343" s="36">
        <f t="shared" si="255"/>
        <v>0</v>
      </c>
      <c r="AB343" s="42">
        <v>0</v>
      </c>
      <c r="AC343" s="36">
        <f t="shared" si="256"/>
        <v>0</v>
      </c>
      <c r="AD343" s="36">
        <f t="shared" si="250"/>
        <v>0</v>
      </c>
      <c r="AE343" s="36">
        <f t="shared" si="250"/>
        <v>0</v>
      </c>
      <c r="AF343" s="36">
        <f t="shared" si="250"/>
        <v>0</v>
      </c>
      <c r="AH343" s="36">
        <f t="shared" si="257"/>
        <v>0</v>
      </c>
      <c r="AI343" s="36">
        <f t="shared" si="257"/>
        <v>0</v>
      </c>
      <c r="AJ343" s="36">
        <f t="shared" si="257"/>
        <v>0</v>
      </c>
      <c r="AK343" s="36">
        <f t="shared" si="257"/>
        <v>0</v>
      </c>
      <c r="AL343" s="36">
        <f t="shared" si="257"/>
        <v>0</v>
      </c>
      <c r="AM343" s="36">
        <f t="shared" si="257"/>
        <v>0</v>
      </c>
      <c r="AN343" s="36">
        <f t="shared" si="257"/>
        <v>0</v>
      </c>
      <c r="AO343" s="36">
        <f t="shared" si="257"/>
        <v>0</v>
      </c>
      <c r="AP343" s="36">
        <f t="shared" si="257"/>
        <v>0</v>
      </c>
      <c r="AQ343" s="36">
        <f t="shared" si="257"/>
        <v>0</v>
      </c>
      <c r="AR343" s="36">
        <f t="shared" si="258"/>
        <v>0</v>
      </c>
      <c r="AS343" s="36">
        <f t="shared" si="258"/>
        <v>0</v>
      </c>
      <c r="AT343" s="36">
        <f t="shared" si="258"/>
        <v>0</v>
      </c>
      <c r="AU343" s="36">
        <f t="shared" si="258"/>
        <v>0</v>
      </c>
      <c r="AV343" s="36">
        <f t="shared" si="258"/>
        <v>0</v>
      </c>
      <c r="AW343" s="36">
        <f t="shared" si="258"/>
        <v>0</v>
      </c>
      <c r="AX343" s="36">
        <f t="shared" si="258"/>
        <v>0</v>
      </c>
      <c r="AY343" s="36">
        <f t="shared" si="258"/>
        <v>0</v>
      </c>
      <c r="BA343" s="36">
        <f t="shared" si="259"/>
        <v>0</v>
      </c>
      <c r="BB343" s="36">
        <f t="shared" si="259"/>
        <v>0</v>
      </c>
      <c r="BC343" s="36">
        <f t="shared" si="259"/>
        <v>0</v>
      </c>
      <c r="BD343" s="36">
        <f t="shared" si="259"/>
        <v>0</v>
      </c>
      <c r="BE343" s="36">
        <f t="shared" si="259"/>
        <v>0</v>
      </c>
      <c r="BF343" s="36">
        <f t="shared" si="259"/>
        <v>0</v>
      </c>
      <c r="BH343" s="63">
        <f t="shared" si="226"/>
        <v>0</v>
      </c>
      <c r="BI343" s="14"/>
    </row>
    <row r="344" ht="15" spans="1:61">
      <c r="A344" s="43" t="s">
        <v>13153</v>
      </c>
      <c r="B344" s="34">
        <f t="shared" si="239"/>
        <v>0</v>
      </c>
      <c r="C344" s="41" t="s">
        <v>13154</v>
      </c>
      <c r="D344" s="105">
        <f t="shared" si="240"/>
        <v>0</v>
      </c>
      <c r="E344" s="36">
        <f t="shared" si="241"/>
        <v>0</v>
      </c>
      <c r="F344" s="9">
        <f t="shared" si="242"/>
        <v>0</v>
      </c>
      <c r="G344" s="115">
        <f t="shared" si="243"/>
        <v>0</v>
      </c>
      <c r="H344" s="107">
        <f t="shared" si="221"/>
        <v>0</v>
      </c>
      <c r="I344" s="107">
        <f t="shared" si="222"/>
        <v>0</v>
      </c>
      <c r="J344" s="107">
        <f t="shared" si="223"/>
        <v>0</v>
      </c>
      <c r="K344" s="39">
        <v>0</v>
      </c>
      <c r="L344" s="36">
        <f t="shared" si="244"/>
        <v>0</v>
      </c>
      <c r="M344" s="36">
        <f t="shared" si="244"/>
        <v>0</v>
      </c>
      <c r="N344" s="107">
        <f t="shared" si="224"/>
        <v>0</v>
      </c>
      <c r="O344" s="36">
        <f t="shared" si="245"/>
        <v>0</v>
      </c>
      <c r="P344" s="36">
        <f t="shared" si="245"/>
        <v>0</v>
      </c>
      <c r="Q344" s="36">
        <f t="shared" si="245"/>
        <v>0</v>
      </c>
      <c r="R344" s="105">
        <f t="shared" si="246"/>
        <v>0</v>
      </c>
      <c r="S344" s="36">
        <f t="shared" si="254"/>
        <v>0</v>
      </c>
      <c r="T344" s="31">
        <f t="shared" si="247"/>
        <v>0</v>
      </c>
      <c r="U344" s="31">
        <f t="shared" si="248"/>
        <v>0</v>
      </c>
      <c r="V344" s="51">
        <v>0</v>
      </c>
      <c r="W344" s="51">
        <v>0</v>
      </c>
      <c r="X344" s="51">
        <v>0</v>
      </c>
      <c r="Y344" s="50">
        <f t="shared" si="225"/>
        <v>0</v>
      </c>
      <c r="Z344" s="36">
        <f t="shared" si="249"/>
        <v>0</v>
      </c>
      <c r="AA344" s="36">
        <f t="shared" si="255"/>
        <v>0</v>
      </c>
      <c r="AB344" s="42">
        <v>0</v>
      </c>
      <c r="AC344" s="36">
        <f t="shared" si="256"/>
        <v>0</v>
      </c>
      <c r="AD344" s="36">
        <f t="shared" si="250"/>
        <v>0</v>
      </c>
      <c r="AE344" s="36">
        <f t="shared" si="250"/>
        <v>0</v>
      </c>
      <c r="AF344" s="36">
        <f t="shared" si="250"/>
        <v>0</v>
      </c>
      <c r="AH344" s="36">
        <f t="shared" si="257"/>
        <v>0</v>
      </c>
      <c r="AI344" s="36">
        <f t="shared" si="257"/>
        <v>0</v>
      </c>
      <c r="AJ344" s="36">
        <f t="shared" si="257"/>
        <v>0</v>
      </c>
      <c r="AK344" s="36">
        <f t="shared" si="257"/>
        <v>0</v>
      </c>
      <c r="AL344" s="36">
        <f t="shared" si="257"/>
        <v>0</v>
      </c>
      <c r="AM344" s="36">
        <f t="shared" si="257"/>
        <v>0</v>
      </c>
      <c r="AN344" s="36">
        <f t="shared" si="257"/>
        <v>0</v>
      </c>
      <c r="AO344" s="36">
        <f t="shared" si="257"/>
        <v>0</v>
      </c>
      <c r="AP344" s="36">
        <f t="shared" si="257"/>
        <v>0</v>
      </c>
      <c r="AQ344" s="36">
        <f t="shared" si="257"/>
        <v>0</v>
      </c>
      <c r="AR344" s="36">
        <f t="shared" si="258"/>
        <v>0</v>
      </c>
      <c r="AS344" s="36">
        <f t="shared" si="258"/>
        <v>0</v>
      </c>
      <c r="AT344" s="36">
        <f t="shared" si="258"/>
        <v>0</v>
      </c>
      <c r="AU344" s="36">
        <f t="shared" si="258"/>
        <v>0</v>
      </c>
      <c r="AV344" s="36">
        <f t="shared" si="258"/>
        <v>0</v>
      </c>
      <c r="AW344" s="36">
        <f t="shared" si="258"/>
        <v>0</v>
      </c>
      <c r="AX344" s="36">
        <f t="shared" si="258"/>
        <v>0</v>
      </c>
      <c r="AY344" s="36">
        <f t="shared" si="258"/>
        <v>0</v>
      </c>
      <c r="BA344" s="36">
        <f t="shared" si="259"/>
        <v>0</v>
      </c>
      <c r="BB344" s="36">
        <f t="shared" si="259"/>
        <v>0</v>
      </c>
      <c r="BC344" s="36">
        <f t="shared" si="259"/>
        <v>0</v>
      </c>
      <c r="BD344" s="36">
        <f t="shared" si="259"/>
        <v>0</v>
      </c>
      <c r="BE344" s="36">
        <f t="shared" si="259"/>
        <v>0</v>
      </c>
      <c r="BF344" s="36">
        <f t="shared" si="259"/>
        <v>0</v>
      </c>
      <c r="BH344" s="63">
        <f t="shared" si="226"/>
        <v>0</v>
      </c>
      <c r="BI344" s="59"/>
    </row>
    <row r="345" ht="15" spans="1:61">
      <c r="A345" s="43" t="s">
        <v>13155</v>
      </c>
      <c r="B345" s="34">
        <f t="shared" si="239"/>
        <v>0</v>
      </c>
      <c r="C345" s="41" t="s">
        <v>13156</v>
      </c>
      <c r="D345" s="105">
        <f t="shared" si="240"/>
        <v>0</v>
      </c>
      <c r="E345" s="36">
        <f t="shared" si="241"/>
        <v>0</v>
      </c>
      <c r="F345" s="9">
        <f t="shared" si="242"/>
        <v>0</v>
      </c>
      <c r="G345" s="115">
        <f t="shared" si="243"/>
        <v>0</v>
      </c>
      <c r="H345" s="107">
        <f t="shared" si="221"/>
        <v>0</v>
      </c>
      <c r="I345" s="107">
        <f t="shared" si="222"/>
        <v>0</v>
      </c>
      <c r="J345" s="107">
        <f t="shared" si="223"/>
        <v>0</v>
      </c>
      <c r="K345" s="42">
        <v>0</v>
      </c>
      <c r="L345" s="36">
        <f t="shared" si="244"/>
        <v>0</v>
      </c>
      <c r="M345" s="36">
        <f t="shared" si="244"/>
        <v>0</v>
      </c>
      <c r="N345" s="107">
        <f t="shared" si="224"/>
        <v>0</v>
      </c>
      <c r="O345" s="36">
        <f t="shared" si="245"/>
        <v>0</v>
      </c>
      <c r="P345" s="36">
        <f t="shared" si="245"/>
        <v>0</v>
      </c>
      <c r="Q345" s="36">
        <f t="shared" si="245"/>
        <v>0</v>
      </c>
      <c r="R345" s="105">
        <f t="shared" si="246"/>
        <v>0</v>
      </c>
      <c r="S345" s="36">
        <f t="shared" si="254"/>
        <v>0</v>
      </c>
      <c r="T345" s="31">
        <f t="shared" si="247"/>
        <v>0</v>
      </c>
      <c r="U345" s="31">
        <f t="shared" si="248"/>
        <v>0</v>
      </c>
      <c r="V345" s="51">
        <v>0</v>
      </c>
      <c r="W345" s="51">
        <v>0</v>
      </c>
      <c r="X345" s="51">
        <v>0</v>
      </c>
      <c r="Y345" s="50">
        <f t="shared" si="225"/>
        <v>0</v>
      </c>
      <c r="Z345" s="36">
        <f t="shared" si="249"/>
        <v>0</v>
      </c>
      <c r="AA345" s="36">
        <f t="shared" si="255"/>
        <v>0</v>
      </c>
      <c r="AB345" s="42">
        <v>0</v>
      </c>
      <c r="AC345" s="36">
        <f t="shared" si="256"/>
        <v>0</v>
      </c>
      <c r="AD345" s="36">
        <f t="shared" si="250"/>
        <v>0</v>
      </c>
      <c r="AE345" s="36">
        <f t="shared" si="250"/>
        <v>0</v>
      </c>
      <c r="AF345" s="36">
        <f t="shared" si="250"/>
        <v>0</v>
      </c>
      <c r="AH345" s="36">
        <f t="shared" si="257"/>
        <v>0</v>
      </c>
      <c r="AI345" s="36">
        <f t="shared" si="257"/>
        <v>0</v>
      </c>
      <c r="AJ345" s="36">
        <f t="shared" si="257"/>
        <v>0</v>
      </c>
      <c r="AK345" s="36">
        <f t="shared" si="257"/>
        <v>0</v>
      </c>
      <c r="AL345" s="36">
        <f t="shared" si="257"/>
        <v>0</v>
      </c>
      <c r="AM345" s="36">
        <f t="shared" si="257"/>
        <v>0</v>
      </c>
      <c r="AN345" s="36">
        <f t="shared" si="257"/>
        <v>0</v>
      </c>
      <c r="AO345" s="36">
        <f t="shared" si="257"/>
        <v>0</v>
      </c>
      <c r="AP345" s="36">
        <f t="shared" si="257"/>
        <v>0</v>
      </c>
      <c r="AQ345" s="36">
        <f t="shared" si="257"/>
        <v>0</v>
      </c>
      <c r="AR345" s="36">
        <f t="shared" si="258"/>
        <v>0</v>
      </c>
      <c r="AS345" s="36">
        <f t="shared" si="258"/>
        <v>0</v>
      </c>
      <c r="AT345" s="36">
        <f t="shared" si="258"/>
        <v>0</v>
      </c>
      <c r="AU345" s="36">
        <f t="shared" si="258"/>
        <v>0</v>
      </c>
      <c r="AV345" s="36">
        <f t="shared" si="258"/>
        <v>0</v>
      </c>
      <c r="AW345" s="36">
        <f t="shared" si="258"/>
        <v>0</v>
      </c>
      <c r="AX345" s="36">
        <f t="shared" si="258"/>
        <v>0</v>
      </c>
      <c r="AY345" s="36">
        <f t="shared" si="258"/>
        <v>0</v>
      </c>
      <c r="BA345" s="36">
        <f t="shared" si="259"/>
        <v>0</v>
      </c>
      <c r="BB345" s="36">
        <f t="shared" si="259"/>
        <v>0</v>
      </c>
      <c r="BC345" s="36">
        <f t="shared" si="259"/>
        <v>0</v>
      </c>
      <c r="BD345" s="36">
        <f t="shared" si="259"/>
        <v>0</v>
      </c>
      <c r="BE345" s="36">
        <f t="shared" si="259"/>
        <v>0</v>
      </c>
      <c r="BF345" s="36">
        <f t="shared" si="259"/>
        <v>0</v>
      </c>
      <c r="BH345" s="63">
        <f t="shared" si="226"/>
        <v>0</v>
      </c>
      <c r="BI345" s="59"/>
    </row>
    <row r="346" ht="15" spans="1:61">
      <c r="A346" s="43" t="s">
        <v>13157</v>
      </c>
      <c r="B346" s="34">
        <f t="shared" si="239"/>
        <v>0</v>
      </c>
      <c r="C346" s="41" t="s">
        <v>13158</v>
      </c>
      <c r="D346" s="105">
        <f t="shared" si="240"/>
        <v>0</v>
      </c>
      <c r="E346" s="36">
        <f t="shared" si="241"/>
        <v>0</v>
      </c>
      <c r="F346" s="9">
        <f t="shared" si="242"/>
        <v>0</v>
      </c>
      <c r="G346" s="115">
        <f t="shared" si="243"/>
        <v>0</v>
      </c>
      <c r="H346" s="107">
        <f t="shared" si="221"/>
        <v>0</v>
      </c>
      <c r="I346" s="107">
        <f t="shared" si="222"/>
        <v>0</v>
      </c>
      <c r="J346" s="107">
        <f t="shared" si="223"/>
        <v>0</v>
      </c>
      <c r="K346" s="42">
        <v>0</v>
      </c>
      <c r="L346" s="36">
        <f t="shared" si="244"/>
        <v>0</v>
      </c>
      <c r="M346" s="36">
        <f t="shared" si="244"/>
        <v>0</v>
      </c>
      <c r="N346" s="107">
        <f t="shared" si="224"/>
        <v>0</v>
      </c>
      <c r="O346" s="36">
        <f t="shared" si="245"/>
        <v>0</v>
      </c>
      <c r="P346" s="36">
        <f t="shared" si="245"/>
        <v>0</v>
      </c>
      <c r="Q346" s="36">
        <f t="shared" si="245"/>
        <v>0</v>
      </c>
      <c r="R346" s="105">
        <f t="shared" si="246"/>
        <v>0</v>
      </c>
      <c r="S346" s="36">
        <f t="shared" si="254"/>
        <v>0</v>
      </c>
      <c r="T346" s="31">
        <f t="shared" si="247"/>
        <v>0</v>
      </c>
      <c r="U346" s="31">
        <f t="shared" si="248"/>
        <v>0</v>
      </c>
      <c r="V346" s="51">
        <v>0</v>
      </c>
      <c r="W346" s="51">
        <v>0</v>
      </c>
      <c r="X346" s="51">
        <v>0</v>
      </c>
      <c r="Y346" s="50">
        <f t="shared" si="225"/>
        <v>0</v>
      </c>
      <c r="Z346" s="36">
        <f t="shared" si="249"/>
        <v>0</v>
      </c>
      <c r="AA346" s="36">
        <f t="shared" si="255"/>
        <v>0</v>
      </c>
      <c r="AB346" s="42">
        <v>0</v>
      </c>
      <c r="AC346" s="36">
        <f t="shared" si="256"/>
        <v>0</v>
      </c>
      <c r="AD346" s="36">
        <f t="shared" si="250"/>
        <v>0</v>
      </c>
      <c r="AE346" s="36">
        <f t="shared" si="250"/>
        <v>0</v>
      </c>
      <c r="AF346" s="36">
        <f t="shared" si="250"/>
        <v>0</v>
      </c>
      <c r="AH346" s="36">
        <f t="shared" si="257"/>
        <v>0</v>
      </c>
      <c r="AI346" s="36">
        <f t="shared" si="257"/>
        <v>0</v>
      </c>
      <c r="AJ346" s="36">
        <f t="shared" si="257"/>
        <v>0</v>
      </c>
      <c r="AK346" s="36">
        <f t="shared" si="257"/>
        <v>0</v>
      </c>
      <c r="AL346" s="36">
        <f t="shared" si="257"/>
        <v>0</v>
      </c>
      <c r="AM346" s="36">
        <f t="shared" si="257"/>
        <v>0</v>
      </c>
      <c r="AN346" s="36">
        <f t="shared" si="257"/>
        <v>0</v>
      </c>
      <c r="AO346" s="36">
        <f t="shared" si="257"/>
        <v>0</v>
      </c>
      <c r="AP346" s="36">
        <f t="shared" si="257"/>
        <v>0</v>
      </c>
      <c r="AQ346" s="36">
        <f t="shared" si="257"/>
        <v>0</v>
      </c>
      <c r="AR346" s="36">
        <f t="shared" si="258"/>
        <v>0</v>
      </c>
      <c r="AS346" s="36">
        <f t="shared" si="258"/>
        <v>0</v>
      </c>
      <c r="AT346" s="36">
        <f t="shared" si="258"/>
        <v>0</v>
      </c>
      <c r="AU346" s="36">
        <f t="shared" si="258"/>
        <v>0</v>
      </c>
      <c r="AV346" s="36">
        <f t="shared" si="258"/>
        <v>0</v>
      </c>
      <c r="AW346" s="36">
        <f t="shared" si="258"/>
        <v>0</v>
      </c>
      <c r="AX346" s="36">
        <f t="shared" si="258"/>
        <v>0</v>
      </c>
      <c r="AY346" s="36">
        <f t="shared" si="258"/>
        <v>0</v>
      </c>
      <c r="BA346" s="36">
        <f t="shared" si="259"/>
        <v>0</v>
      </c>
      <c r="BB346" s="36">
        <f t="shared" si="259"/>
        <v>0</v>
      </c>
      <c r="BC346" s="36">
        <f t="shared" si="259"/>
        <v>0</v>
      </c>
      <c r="BD346" s="36">
        <f t="shared" si="259"/>
        <v>0</v>
      </c>
      <c r="BE346" s="36">
        <f t="shared" si="259"/>
        <v>0</v>
      </c>
      <c r="BF346" s="36">
        <f t="shared" si="259"/>
        <v>0</v>
      </c>
      <c r="BH346" s="63">
        <f t="shared" si="226"/>
        <v>0</v>
      </c>
      <c r="BI346" s="14"/>
    </row>
    <row r="347" ht="15" spans="1:61">
      <c r="A347" s="43" t="s">
        <v>13159</v>
      </c>
      <c r="B347" s="34">
        <f t="shared" si="239"/>
        <v>0</v>
      </c>
      <c r="C347" s="41" t="s">
        <v>13160</v>
      </c>
      <c r="D347" s="105">
        <f t="shared" si="240"/>
        <v>0</v>
      </c>
      <c r="E347" s="36">
        <f t="shared" si="241"/>
        <v>0</v>
      </c>
      <c r="F347" s="9">
        <f t="shared" si="242"/>
        <v>0</v>
      </c>
      <c r="G347" s="115">
        <f t="shared" si="243"/>
        <v>0</v>
      </c>
      <c r="H347" s="107">
        <f t="shared" si="221"/>
        <v>0</v>
      </c>
      <c r="I347" s="107">
        <f t="shared" si="222"/>
        <v>0</v>
      </c>
      <c r="J347" s="107">
        <f t="shared" si="223"/>
        <v>0</v>
      </c>
      <c r="K347" s="42">
        <v>0</v>
      </c>
      <c r="L347" s="36">
        <f t="shared" si="244"/>
        <v>0</v>
      </c>
      <c r="M347" s="36">
        <f t="shared" si="244"/>
        <v>0</v>
      </c>
      <c r="N347" s="107">
        <f t="shared" si="224"/>
        <v>0</v>
      </c>
      <c r="O347" s="36">
        <f t="shared" si="245"/>
        <v>0</v>
      </c>
      <c r="P347" s="36">
        <f t="shared" si="245"/>
        <v>0</v>
      </c>
      <c r="Q347" s="36">
        <f t="shared" si="245"/>
        <v>0</v>
      </c>
      <c r="R347" s="105">
        <f t="shared" si="246"/>
        <v>0</v>
      </c>
      <c r="S347" s="36">
        <f t="shared" si="254"/>
        <v>0</v>
      </c>
      <c r="T347" s="31">
        <f t="shared" si="247"/>
        <v>0</v>
      </c>
      <c r="U347" s="31">
        <f t="shared" si="248"/>
        <v>0</v>
      </c>
      <c r="V347" s="51">
        <v>0</v>
      </c>
      <c r="W347" s="51">
        <v>0</v>
      </c>
      <c r="X347" s="51">
        <v>0</v>
      </c>
      <c r="Y347" s="50">
        <f t="shared" si="225"/>
        <v>0</v>
      </c>
      <c r="Z347" s="36">
        <f t="shared" si="249"/>
        <v>0</v>
      </c>
      <c r="AA347" s="36">
        <f t="shared" si="255"/>
        <v>0</v>
      </c>
      <c r="AB347" s="42">
        <v>0</v>
      </c>
      <c r="AC347" s="36">
        <f t="shared" si="256"/>
        <v>0</v>
      </c>
      <c r="AD347" s="36">
        <f t="shared" si="250"/>
        <v>0</v>
      </c>
      <c r="AE347" s="36">
        <f t="shared" si="250"/>
        <v>0</v>
      </c>
      <c r="AF347" s="36">
        <f t="shared" si="250"/>
        <v>0</v>
      </c>
      <c r="AH347" s="36">
        <f t="shared" si="257"/>
        <v>0</v>
      </c>
      <c r="AI347" s="36">
        <f t="shared" si="257"/>
        <v>0</v>
      </c>
      <c r="AJ347" s="36">
        <f t="shared" si="257"/>
        <v>0</v>
      </c>
      <c r="AK347" s="36">
        <f t="shared" si="257"/>
        <v>0</v>
      </c>
      <c r="AL347" s="36">
        <f t="shared" si="257"/>
        <v>0</v>
      </c>
      <c r="AM347" s="36">
        <f t="shared" si="257"/>
        <v>0</v>
      </c>
      <c r="AN347" s="36">
        <f t="shared" si="257"/>
        <v>0</v>
      </c>
      <c r="AO347" s="36">
        <f t="shared" si="257"/>
        <v>0</v>
      </c>
      <c r="AP347" s="36">
        <f t="shared" si="257"/>
        <v>0</v>
      </c>
      <c r="AQ347" s="36">
        <f t="shared" si="257"/>
        <v>0</v>
      </c>
      <c r="AR347" s="36">
        <f t="shared" si="258"/>
        <v>0</v>
      </c>
      <c r="AS347" s="36">
        <f t="shared" si="258"/>
        <v>0</v>
      </c>
      <c r="AT347" s="36">
        <f t="shared" si="258"/>
        <v>0</v>
      </c>
      <c r="AU347" s="36">
        <f t="shared" si="258"/>
        <v>0</v>
      </c>
      <c r="AV347" s="36">
        <f t="shared" si="258"/>
        <v>0</v>
      </c>
      <c r="AW347" s="36">
        <f t="shared" si="258"/>
        <v>0</v>
      </c>
      <c r="AX347" s="36">
        <f t="shared" si="258"/>
        <v>0</v>
      </c>
      <c r="AY347" s="36">
        <f t="shared" si="258"/>
        <v>0</v>
      </c>
      <c r="BA347" s="36">
        <f t="shared" si="259"/>
        <v>0</v>
      </c>
      <c r="BB347" s="36">
        <f t="shared" si="259"/>
        <v>0</v>
      </c>
      <c r="BC347" s="36">
        <f t="shared" si="259"/>
        <v>0</v>
      </c>
      <c r="BD347" s="36">
        <f t="shared" si="259"/>
        <v>0</v>
      </c>
      <c r="BE347" s="36">
        <f t="shared" si="259"/>
        <v>0</v>
      </c>
      <c r="BF347" s="36">
        <f t="shared" si="259"/>
        <v>0</v>
      </c>
      <c r="BH347" s="63">
        <f t="shared" si="226"/>
        <v>0</v>
      </c>
      <c r="BI347" s="14"/>
    </row>
    <row r="348" ht="15" spans="1:61">
      <c r="A348" s="43" t="s">
        <v>13161</v>
      </c>
      <c r="B348" s="34">
        <f t="shared" si="239"/>
        <v>0</v>
      </c>
      <c r="C348" s="41" t="s">
        <v>13162</v>
      </c>
      <c r="D348" s="105">
        <f t="shared" si="240"/>
        <v>0</v>
      </c>
      <c r="E348" s="36">
        <f t="shared" si="241"/>
        <v>0</v>
      </c>
      <c r="F348" s="9">
        <f t="shared" si="242"/>
        <v>0</v>
      </c>
      <c r="G348" s="115">
        <f t="shared" si="243"/>
        <v>0</v>
      </c>
      <c r="H348" s="107">
        <f t="shared" si="221"/>
        <v>0</v>
      </c>
      <c r="I348" s="107">
        <f t="shared" si="222"/>
        <v>0</v>
      </c>
      <c r="J348" s="107">
        <f t="shared" si="223"/>
        <v>0</v>
      </c>
      <c r="K348" s="42">
        <v>0</v>
      </c>
      <c r="L348" s="36">
        <f t="shared" ref="L348:M367" si="260">SUMPRODUCT(L$374:L$599*(LEFT($A$374:$A$599,LEN($A348))=$A348))</f>
        <v>0</v>
      </c>
      <c r="M348" s="36">
        <f t="shared" si="260"/>
        <v>0</v>
      </c>
      <c r="N348" s="107">
        <f t="shared" si="224"/>
        <v>0</v>
      </c>
      <c r="O348" s="36">
        <f t="shared" ref="O348:Q367" si="261">SUMPRODUCT(O$374:O$599*(LEFT($A$374:$A$599,LEN($A348))=$A348))</f>
        <v>0</v>
      </c>
      <c r="P348" s="36">
        <f t="shared" si="261"/>
        <v>0</v>
      </c>
      <c r="Q348" s="36">
        <f t="shared" si="261"/>
        <v>0</v>
      </c>
      <c r="R348" s="105">
        <f t="shared" si="246"/>
        <v>0</v>
      </c>
      <c r="S348" s="36">
        <f t="shared" si="254"/>
        <v>0</v>
      </c>
      <c r="T348" s="31">
        <f t="shared" si="247"/>
        <v>0</v>
      </c>
      <c r="U348" s="31">
        <f t="shared" si="248"/>
        <v>0</v>
      </c>
      <c r="V348" s="51">
        <v>0</v>
      </c>
      <c r="W348" s="51">
        <v>0</v>
      </c>
      <c r="X348" s="51">
        <v>0</v>
      </c>
      <c r="Y348" s="50">
        <f t="shared" si="225"/>
        <v>0</v>
      </c>
      <c r="Z348" s="36">
        <f t="shared" si="249"/>
        <v>0</v>
      </c>
      <c r="AA348" s="36">
        <f t="shared" si="255"/>
        <v>0</v>
      </c>
      <c r="AB348" s="42">
        <v>0</v>
      </c>
      <c r="AC348" s="36">
        <f t="shared" si="256"/>
        <v>0</v>
      </c>
      <c r="AD348" s="36">
        <f t="shared" ref="AD348:AF367" si="262">SUMPRODUCT(AD$374:AD$599*(LEFT($A$374:$A$599,LEN($A348))=$A348))</f>
        <v>0</v>
      </c>
      <c r="AE348" s="36">
        <f t="shared" si="262"/>
        <v>0</v>
      </c>
      <c r="AF348" s="36">
        <f t="shared" si="262"/>
        <v>0</v>
      </c>
      <c r="AH348" s="36">
        <f t="shared" ref="AH348:AQ357" si="263">SUMPRODUCT(AH$374:AH$599*(LEFT($A$374:$A$599,LEN($A348))=$A348))</f>
        <v>0</v>
      </c>
      <c r="AI348" s="36">
        <f t="shared" si="263"/>
        <v>0</v>
      </c>
      <c r="AJ348" s="36">
        <f t="shared" si="263"/>
        <v>0</v>
      </c>
      <c r="AK348" s="36">
        <f t="shared" si="263"/>
        <v>0</v>
      </c>
      <c r="AL348" s="36">
        <f t="shared" si="263"/>
        <v>0</v>
      </c>
      <c r="AM348" s="36">
        <f t="shared" si="263"/>
        <v>0</v>
      </c>
      <c r="AN348" s="36">
        <f t="shared" si="263"/>
        <v>0</v>
      </c>
      <c r="AO348" s="36">
        <f t="shared" si="263"/>
        <v>0</v>
      </c>
      <c r="AP348" s="36">
        <f t="shared" si="263"/>
        <v>0</v>
      </c>
      <c r="AQ348" s="36">
        <f t="shared" si="263"/>
        <v>0</v>
      </c>
      <c r="AR348" s="36">
        <f t="shared" ref="AR348:AY357" si="264">SUMPRODUCT(AR$374:AR$599*(LEFT($A$374:$A$599,LEN($A348))=$A348))</f>
        <v>0</v>
      </c>
      <c r="AS348" s="36">
        <f t="shared" si="264"/>
        <v>0</v>
      </c>
      <c r="AT348" s="36">
        <f t="shared" si="264"/>
        <v>0</v>
      </c>
      <c r="AU348" s="36">
        <f t="shared" si="264"/>
        <v>0</v>
      </c>
      <c r="AV348" s="36">
        <f t="shared" si="264"/>
        <v>0</v>
      </c>
      <c r="AW348" s="36">
        <f t="shared" si="264"/>
        <v>0</v>
      </c>
      <c r="AX348" s="36">
        <f t="shared" si="264"/>
        <v>0</v>
      </c>
      <c r="AY348" s="36">
        <f t="shared" si="264"/>
        <v>0</v>
      </c>
      <c r="BA348" s="36">
        <f t="shared" ref="BA348:BF357" si="265">SUMPRODUCT(BA$374:BA$599*(LEFT($A$374:$A$599,LEN($A348))=$A348))</f>
        <v>0</v>
      </c>
      <c r="BB348" s="36">
        <f t="shared" si="265"/>
        <v>0</v>
      </c>
      <c r="BC348" s="36">
        <f t="shared" si="265"/>
        <v>0</v>
      </c>
      <c r="BD348" s="36">
        <f t="shared" si="265"/>
        <v>0</v>
      </c>
      <c r="BE348" s="36">
        <f t="shared" si="265"/>
        <v>0</v>
      </c>
      <c r="BF348" s="36">
        <f t="shared" si="265"/>
        <v>0</v>
      </c>
      <c r="BH348" s="63">
        <f t="shared" si="226"/>
        <v>0</v>
      </c>
      <c r="BI348" s="59"/>
    </row>
    <row r="349" ht="15" spans="1:61">
      <c r="A349" s="43" t="s">
        <v>13163</v>
      </c>
      <c r="B349" s="34">
        <f t="shared" si="239"/>
        <v>0</v>
      </c>
      <c r="C349" s="41" t="s">
        <v>13164</v>
      </c>
      <c r="D349" s="105">
        <f t="shared" si="240"/>
        <v>0</v>
      </c>
      <c r="E349" s="36">
        <f t="shared" si="241"/>
        <v>0</v>
      </c>
      <c r="F349" s="9">
        <f t="shared" si="242"/>
        <v>0</v>
      </c>
      <c r="G349" s="115">
        <f t="shared" si="243"/>
        <v>0</v>
      </c>
      <c r="H349" s="107">
        <f t="shared" si="221"/>
        <v>0</v>
      </c>
      <c r="I349" s="107">
        <f t="shared" si="222"/>
        <v>0</v>
      </c>
      <c r="J349" s="107">
        <f t="shared" si="223"/>
        <v>0</v>
      </c>
      <c r="K349" s="42">
        <v>0</v>
      </c>
      <c r="L349" s="36">
        <f t="shared" si="260"/>
        <v>0</v>
      </c>
      <c r="M349" s="36">
        <f t="shared" si="260"/>
        <v>0</v>
      </c>
      <c r="N349" s="107">
        <f t="shared" si="224"/>
        <v>0</v>
      </c>
      <c r="O349" s="36">
        <f t="shared" si="261"/>
        <v>0</v>
      </c>
      <c r="P349" s="36">
        <f t="shared" si="261"/>
        <v>0</v>
      </c>
      <c r="Q349" s="36">
        <f t="shared" si="261"/>
        <v>0</v>
      </c>
      <c r="R349" s="105">
        <f t="shared" si="246"/>
        <v>0</v>
      </c>
      <c r="S349" s="36">
        <f t="shared" si="254"/>
        <v>0</v>
      </c>
      <c r="T349" s="31">
        <f t="shared" si="247"/>
        <v>0</v>
      </c>
      <c r="U349" s="31">
        <f t="shared" si="248"/>
        <v>0</v>
      </c>
      <c r="V349" s="51">
        <v>0</v>
      </c>
      <c r="W349" s="51">
        <v>0</v>
      </c>
      <c r="X349" s="51">
        <v>0</v>
      </c>
      <c r="Y349" s="50">
        <f t="shared" si="225"/>
        <v>0</v>
      </c>
      <c r="Z349" s="36">
        <f t="shared" si="249"/>
        <v>0</v>
      </c>
      <c r="AA349" s="36">
        <f t="shared" si="255"/>
        <v>0</v>
      </c>
      <c r="AB349" s="42">
        <v>0</v>
      </c>
      <c r="AC349" s="36">
        <f t="shared" si="256"/>
        <v>0</v>
      </c>
      <c r="AD349" s="36">
        <f t="shared" si="262"/>
        <v>0</v>
      </c>
      <c r="AE349" s="36">
        <f t="shared" si="262"/>
        <v>0</v>
      </c>
      <c r="AF349" s="36">
        <f t="shared" si="262"/>
        <v>0</v>
      </c>
      <c r="AH349" s="36">
        <f t="shared" si="263"/>
        <v>0</v>
      </c>
      <c r="AI349" s="36">
        <f t="shared" si="263"/>
        <v>0</v>
      </c>
      <c r="AJ349" s="36">
        <f t="shared" si="263"/>
        <v>0</v>
      </c>
      <c r="AK349" s="36">
        <f t="shared" si="263"/>
        <v>0</v>
      </c>
      <c r="AL349" s="36">
        <f t="shared" si="263"/>
        <v>0</v>
      </c>
      <c r="AM349" s="36">
        <f t="shared" si="263"/>
        <v>0</v>
      </c>
      <c r="AN349" s="36">
        <f t="shared" si="263"/>
        <v>0</v>
      </c>
      <c r="AO349" s="36">
        <f t="shared" si="263"/>
        <v>0</v>
      </c>
      <c r="AP349" s="36">
        <f t="shared" si="263"/>
        <v>0</v>
      </c>
      <c r="AQ349" s="36">
        <f t="shared" si="263"/>
        <v>0</v>
      </c>
      <c r="AR349" s="36">
        <f t="shared" si="264"/>
        <v>0</v>
      </c>
      <c r="AS349" s="36">
        <f t="shared" si="264"/>
        <v>0</v>
      </c>
      <c r="AT349" s="36">
        <f t="shared" si="264"/>
        <v>0</v>
      </c>
      <c r="AU349" s="36">
        <f t="shared" si="264"/>
        <v>0</v>
      </c>
      <c r="AV349" s="36">
        <f t="shared" si="264"/>
        <v>0</v>
      </c>
      <c r="AW349" s="36">
        <f t="shared" si="264"/>
        <v>0</v>
      </c>
      <c r="AX349" s="36">
        <f t="shared" si="264"/>
        <v>0</v>
      </c>
      <c r="AY349" s="36">
        <f t="shared" si="264"/>
        <v>0</v>
      </c>
      <c r="BA349" s="36">
        <f t="shared" si="265"/>
        <v>0</v>
      </c>
      <c r="BB349" s="36">
        <f t="shared" si="265"/>
        <v>0</v>
      </c>
      <c r="BC349" s="36">
        <f t="shared" si="265"/>
        <v>0</v>
      </c>
      <c r="BD349" s="36">
        <f t="shared" si="265"/>
        <v>0</v>
      </c>
      <c r="BE349" s="36">
        <f t="shared" si="265"/>
        <v>0</v>
      </c>
      <c r="BF349" s="36">
        <f t="shared" si="265"/>
        <v>0</v>
      </c>
      <c r="BH349" s="63">
        <f t="shared" si="226"/>
        <v>0</v>
      </c>
      <c r="BI349" s="59"/>
    </row>
    <row r="350" ht="15" spans="1:61">
      <c r="A350" s="43" t="s">
        <v>13165</v>
      </c>
      <c r="B350" s="34">
        <f t="shared" si="239"/>
        <v>0</v>
      </c>
      <c r="C350" s="41" t="s">
        <v>13166</v>
      </c>
      <c r="D350" s="105">
        <f t="shared" si="240"/>
        <v>0</v>
      </c>
      <c r="E350" s="36">
        <f t="shared" si="241"/>
        <v>0</v>
      </c>
      <c r="F350" s="9">
        <f t="shared" si="242"/>
        <v>0</v>
      </c>
      <c r="G350" s="115">
        <f t="shared" si="243"/>
        <v>0</v>
      </c>
      <c r="H350" s="107">
        <f t="shared" si="221"/>
        <v>0</v>
      </c>
      <c r="I350" s="107">
        <f t="shared" si="222"/>
        <v>0</v>
      </c>
      <c r="J350" s="107">
        <f t="shared" si="223"/>
        <v>0</v>
      </c>
      <c r="K350" s="42">
        <v>0</v>
      </c>
      <c r="L350" s="36">
        <f t="shared" si="260"/>
        <v>0</v>
      </c>
      <c r="M350" s="36">
        <f t="shared" si="260"/>
        <v>0</v>
      </c>
      <c r="N350" s="107">
        <f t="shared" si="224"/>
        <v>0</v>
      </c>
      <c r="O350" s="36">
        <f t="shared" si="261"/>
        <v>0</v>
      </c>
      <c r="P350" s="36">
        <f t="shared" si="261"/>
        <v>0</v>
      </c>
      <c r="Q350" s="36">
        <f t="shared" si="261"/>
        <v>0</v>
      </c>
      <c r="R350" s="105">
        <f t="shared" si="246"/>
        <v>0</v>
      </c>
      <c r="S350" s="36">
        <f t="shared" si="254"/>
        <v>0</v>
      </c>
      <c r="T350" s="31">
        <f t="shared" si="247"/>
        <v>0</v>
      </c>
      <c r="U350" s="31">
        <f t="shared" si="248"/>
        <v>0</v>
      </c>
      <c r="V350" s="51">
        <v>0</v>
      </c>
      <c r="W350" s="51">
        <v>0</v>
      </c>
      <c r="X350" s="51">
        <v>0</v>
      </c>
      <c r="Y350" s="50">
        <f t="shared" si="225"/>
        <v>0</v>
      </c>
      <c r="Z350" s="36">
        <f t="shared" si="249"/>
        <v>0</v>
      </c>
      <c r="AA350" s="36">
        <f t="shared" si="255"/>
        <v>0</v>
      </c>
      <c r="AB350" s="42">
        <v>0</v>
      </c>
      <c r="AC350" s="36">
        <f t="shared" si="256"/>
        <v>0</v>
      </c>
      <c r="AD350" s="36">
        <f t="shared" si="262"/>
        <v>0</v>
      </c>
      <c r="AE350" s="36">
        <f t="shared" si="262"/>
        <v>0</v>
      </c>
      <c r="AF350" s="36">
        <f t="shared" si="262"/>
        <v>0</v>
      </c>
      <c r="AH350" s="36">
        <f t="shared" si="263"/>
        <v>0</v>
      </c>
      <c r="AI350" s="36">
        <f t="shared" si="263"/>
        <v>0</v>
      </c>
      <c r="AJ350" s="36">
        <f t="shared" si="263"/>
        <v>0</v>
      </c>
      <c r="AK350" s="36">
        <f t="shared" si="263"/>
        <v>0</v>
      </c>
      <c r="AL350" s="36">
        <f t="shared" si="263"/>
        <v>0</v>
      </c>
      <c r="AM350" s="36">
        <f t="shared" si="263"/>
        <v>0</v>
      </c>
      <c r="AN350" s="36">
        <f t="shared" si="263"/>
        <v>0</v>
      </c>
      <c r="AO350" s="36">
        <f t="shared" si="263"/>
        <v>0</v>
      </c>
      <c r="AP350" s="36">
        <f t="shared" si="263"/>
        <v>0</v>
      </c>
      <c r="AQ350" s="36">
        <f t="shared" si="263"/>
        <v>0</v>
      </c>
      <c r="AR350" s="36">
        <f t="shared" si="264"/>
        <v>0</v>
      </c>
      <c r="AS350" s="36">
        <f t="shared" si="264"/>
        <v>0</v>
      </c>
      <c r="AT350" s="36">
        <f t="shared" si="264"/>
        <v>0</v>
      </c>
      <c r="AU350" s="36">
        <f t="shared" si="264"/>
        <v>0</v>
      </c>
      <c r="AV350" s="36">
        <f t="shared" si="264"/>
        <v>0</v>
      </c>
      <c r="AW350" s="36">
        <f t="shared" si="264"/>
        <v>0</v>
      </c>
      <c r="AX350" s="36">
        <f t="shared" si="264"/>
        <v>0</v>
      </c>
      <c r="AY350" s="36">
        <f t="shared" si="264"/>
        <v>0</v>
      </c>
      <c r="BA350" s="36">
        <f t="shared" si="265"/>
        <v>0</v>
      </c>
      <c r="BB350" s="36">
        <f t="shared" si="265"/>
        <v>0</v>
      </c>
      <c r="BC350" s="36">
        <f t="shared" si="265"/>
        <v>0</v>
      </c>
      <c r="BD350" s="36">
        <f t="shared" si="265"/>
        <v>0</v>
      </c>
      <c r="BE350" s="36">
        <f t="shared" si="265"/>
        <v>0</v>
      </c>
      <c r="BF350" s="36">
        <f t="shared" si="265"/>
        <v>0</v>
      </c>
      <c r="BH350" s="63">
        <f t="shared" si="226"/>
        <v>0</v>
      </c>
      <c r="BI350" s="14"/>
    </row>
    <row r="351" ht="15" spans="1:61">
      <c r="A351" s="43" t="s">
        <v>13167</v>
      </c>
      <c r="B351" s="34">
        <f t="shared" si="239"/>
        <v>0</v>
      </c>
      <c r="C351" s="41" t="s">
        <v>13168</v>
      </c>
      <c r="D351" s="105">
        <f t="shared" si="240"/>
        <v>0</v>
      </c>
      <c r="E351" s="36">
        <f t="shared" si="241"/>
        <v>0</v>
      </c>
      <c r="F351" s="9">
        <f t="shared" si="242"/>
        <v>0</v>
      </c>
      <c r="G351" s="115">
        <f t="shared" si="243"/>
        <v>0</v>
      </c>
      <c r="H351" s="107">
        <f t="shared" si="221"/>
        <v>0</v>
      </c>
      <c r="I351" s="107">
        <f t="shared" si="222"/>
        <v>0</v>
      </c>
      <c r="J351" s="107">
        <f t="shared" si="223"/>
        <v>0</v>
      </c>
      <c r="K351" s="42">
        <v>0</v>
      </c>
      <c r="L351" s="36">
        <f t="shared" si="260"/>
        <v>0</v>
      </c>
      <c r="M351" s="36">
        <f t="shared" si="260"/>
        <v>0</v>
      </c>
      <c r="N351" s="107">
        <f t="shared" si="224"/>
        <v>0</v>
      </c>
      <c r="O351" s="36">
        <f t="shared" si="261"/>
        <v>0</v>
      </c>
      <c r="P351" s="36">
        <f t="shared" si="261"/>
        <v>0</v>
      </c>
      <c r="Q351" s="36">
        <f t="shared" si="261"/>
        <v>0</v>
      </c>
      <c r="R351" s="105">
        <f t="shared" si="246"/>
        <v>0</v>
      </c>
      <c r="S351" s="36">
        <f t="shared" si="254"/>
        <v>0</v>
      </c>
      <c r="T351" s="31">
        <f t="shared" si="247"/>
        <v>0</v>
      </c>
      <c r="U351" s="31">
        <f t="shared" si="248"/>
        <v>0</v>
      </c>
      <c r="V351" s="51">
        <v>0</v>
      </c>
      <c r="W351" s="51">
        <v>0</v>
      </c>
      <c r="X351" s="51">
        <v>0</v>
      </c>
      <c r="Y351" s="50">
        <f t="shared" si="225"/>
        <v>0</v>
      </c>
      <c r="Z351" s="36">
        <f t="shared" si="249"/>
        <v>0</v>
      </c>
      <c r="AA351" s="36">
        <f t="shared" si="255"/>
        <v>0</v>
      </c>
      <c r="AB351" s="42">
        <v>0</v>
      </c>
      <c r="AC351" s="36">
        <f t="shared" si="256"/>
        <v>0</v>
      </c>
      <c r="AD351" s="36">
        <f t="shared" si="262"/>
        <v>0</v>
      </c>
      <c r="AE351" s="36">
        <f t="shared" si="262"/>
        <v>0</v>
      </c>
      <c r="AF351" s="36">
        <f t="shared" si="262"/>
        <v>0</v>
      </c>
      <c r="AH351" s="36">
        <f t="shared" si="263"/>
        <v>0</v>
      </c>
      <c r="AI351" s="36">
        <f t="shared" si="263"/>
        <v>0</v>
      </c>
      <c r="AJ351" s="36">
        <f t="shared" si="263"/>
        <v>0</v>
      </c>
      <c r="AK351" s="36">
        <f t="shared" si="263"/>
        <v>0</v>
      </c>
      <c r="AL351" s="36">
        <f t="shared" si="263"/>
        <v>0</v>
      </c>
      <c r="AM351" s="36">
        <f t="shared" si="263"/>
        <v>0</v>
      </c>
      <c r="AN351" s="36">
        <f t="shared" si="263"/>
        <v>0</v>
      </c>
      <c r="AO351" s="36">
        <f t="shared" si="263"/>
        <v>0</v>
      </c>
      <c r="AP351" s="36">
        <f t="shared" si="263"/>
        <v>0</v>
      </c>
      <c r="AQ351" s="36">
        <f t="shared" si="263"/>
        <v>0</v>
      </c>
      <c r="AR351" s="36">
        <f t="shared" si="264"/>
        <v>0</v>
      </c>
      <c r="AS351" s="36">
        <f t="shared" si="264"/>
        <v>0</v>
      </c>
      <c r="AT351" s="36">
        <f t="shared" si="264"/>
        <v>0</v>
      </c>
      <c r="AU351" s="36">
        <f t="shared" si="264"/>
        <v>0</v>
      </c>
      <c r="AV351" s="36">
        <f t="shared" si="264"/>
        <v>0</v>
      </c>
      <c r="AW351" s="36">
        <f t="shared" si="264"/>
        <v>0</v>
      </c>
      <c r="AX351" s="36">
        <f t="shared" si="264"/>
        <v>0</v>
      </c>
      <c r="AY351" s="36">
        <f t="shared" si="264"/>
        <v>0</v>
      </c>
      <c r="BA351" s="36">
        <f t="shared" si="265"/>
        <v>0</v>
      </c>
      <c r="BB351" s="36">
        <f t="shared" si="265"/>
        <v>0</v>
      </c>
      <c r="BC351" s="36">
        <f t="shared" si="265"/>
        <v>0</v>
      </c>
      <c r="BD351" s="36">
        <f t="shared" si="265"/>
        <v>0</v>
      </c>
      <c r="BE351" s="36">
        <f t="shared" si="265"/>
        <v>0</v>
      </c>
      <c r="BF351" s="36">
        <f t="shared" si="265"/>
        <v>0</v>
      </c>
      <c r="BH351" s="63">
        <f t="shared" si="226"/>
        <v>0</v>
      </c>
      <c r="BI351" s="14"/>
    </row>
    <row r="352" ht="15" spans="1:61">
      <c r="A352" s="43" t="s">
        <v>13169</v>
      </c>
      <c r="B352" s="34">
        <f t="shared" si="239"/>
        <v>0</v>
      </c>
      <c r="C352" s="41" t="s">
        <v>13170</v>
      </c>
      <c r="D352" s="105">
        <f t="shared" si="240"/>
        <v>0</v>
      </c>
      <c r="E352" s="36">
        <f t="shared" si="241"/>
        <v>0</v>
      </c>
      <c r="F352" s="9">
        <f t="shared" si="242"/>
        <v>0</v>
      </c>
      <c r="G352" s="115">
        <f t="shared" si="243"/>
        <v>0</v>
      </c>
      <c r="H352" s="107">
        <f t="shared" si="221"/>
        <v>0</v>
      </c>
      <c r="I352" s="107">
        <f t="shared" si="222"/>
        <v>0</v>
      </c>
      <c r="J352" s="107">
        <f t="shared" si="223"/>
        <v>0</v>
      </c>
      <c r="K352" s="42">
        <v>0</v>
      </c>
      <c r="L352" s="36">
        <f t="shared" si="260"/>
        <v>0</v>
      </c>
      <c r="M352" s="36">
        <f t="shared" si="260"/>
        <v>0</v>
      </c>
      <c r="N352" s="107">
        <f t="shared" si="224"/>
        <v>0</v>
      </c>
      <c r="O352" s="36">
        <f t="shared" si="261"/>
        <v>0</v>
      </c>
      <c r="P352" s="36">
        <f t="shared" si="261"/>
        <v>0</v>
      </c>
      <c r="Q352" s="36">
        <f t="shared" si="261"/>
        <v>0</v>
      </c>
      <c r="R352" s="105">
        <f t="shared" si="246"/>
        <v>0</v>
      </c>
      <c r="S352" s="36">
        <f t="shared" si="254"/>
        <v>0</v>
      </c>
      <c r="T352" s="31">
        <f t="shared" si="247"/>
        <v>0</v>
      </c>
      <c r="U352" s="31">
        <f t="shared" si="248"/>
        <v>0</v>
      </c>
      <c r="V352" s="51">
        <v>0</v>
      </c>
      <c r="W352" s="51">
        <v>0</v>
      </c>
      <c r="X352" s="51">
        <v>0</v>
      </c>
      <c r="Y352" s="50">
        <f t="shared" si="225"/>
        <v>0</v>
      </c>
      <c r="Z352" s="36">
        <f t="shared" si="249"/>
        <v>0</v>
      </c>
      <c r="AA352" s="36">
        <f t="shared" si="255"/>
        <v>0</v>
      </c>
      <c r="AB352" s="42">
        <v>0</v>
      </c>
      <c r="AC352" s="36">
        <f t="shared" si="256"/>
        <v>0</v>
      </c>
      <c r="AD352" s="36">
        <f t="shared" si="262"/>
        <v>0</v>
      </c>
      <c r="AE352" s="36">
        <f t="shared" si="262"/>
        <v>0</v>
      </c>
      <c r="AF352" s="36">
        <f t="shared" si="262"/>
        <v>0</v>
      </c>
      <c r="AH352" s="36">
        <f t="shared" si="263"/>
        <v>0</v>
      </c>
      <c r="AI352" s="36">
        <f t="shared" si="263"/>
        <v>0</v>
      </c>
      <c r="AJ352" s="36">
        <f t="shared" si="263"/>
        <v>0</v>
      </c>
      <c r="AK352" s="36">
        <f t="shared" si="263"/>
        <v>0</v>
      </c>
      <c r="AL352" s="36">
        <f t="shared" si="263"/>
        <v>0</v>
      </c>
      <c r="AM352" s="36">
        <f t="shared" si="263"/>
        <v>0</v>
      </c>
      <c r="AN352" s="36">
        <f t="shared" si="263"/>
        <v>0</v>
      </c>
      <c r="AO352" s="36">
        <f t="shared" si="263"/>
        <v>0</v>
      </c>
      <c r="AP352" s="36">
        <f t="shared" si="263"/>
        <v>0</v>
      </c>
      <c r="AQ352" s="36">
        <f t="shared" si="263"/>
        <v>0</v>
      </c>
      <c r="AR352" s="36">
        <f t="shared" si="264"/>
        <v>0</v>
      </c>
      <c r="AS352" s="36">
        <f t="shared" si="264"/>
        <v>0</v>
      </c>
      <c r="AT352" s="36">
        <f t="shared" si="264"/>
        <v>0</v>
      </c>
      <c r="AU352" s="36">
        <f t="shared" si="264"/>
        <v>0</v>
      </c>
      <c r="AV352" s="36">
        <f t="shared" si="264"/>
        <v>0</v>
      </c>
      <c r="AW352" s="36">
        <f t="shared" si="264"/>
        <v>0</v>
      </c>
      <c r="AX352" s="36">
        <f t="shared" si="264"/>
        <v>0</v>
      </c>
      <c r="AY352" s="36">
        <f t="shared" si="264"/>
        <v>0</v>
      </c>
      <c r="BA352" s="36">
        <f t="shared" si="265"/>
        <v>0</v>
      </c>
      <c r="BB352" s="36">
        <f t="shared" si="265"/>
        <v>0</v>
      </c>
      <c r="BC352" s="36">
        <f t="shared" si="265"/>
        <v>0</v>
      </c>
      <c r="BD352" s="36">
        <f t="shared" si="265"/>
        <v>0</v>
      </c>
      <c r="BE352" s="36">
        <f t="shared" si="265"/>
        <v>0</v>
      </c>
      <c r="BF352" s="36">
        <f t="shared" si="265"/>
        <v>0</v>
      </c>
      <c r="BH352" s="63">
        <f t="shared" si="226"/>
        <v>0</v>
      </c>
      <c r="BI352" s="59"/>
    </row>
    <row r="353" ht="15" spans="1:61">
      <c r="A353" s="43" t="s">
        <v>13171</v>
      </c>
      <c r="B353" s="34">
        <f t="shared" si="239"/>
        <v>0</v>
      </c>
      <c r="C353" s="41" t="s">
        <v>13172</v>
      </c>
      <c r="D353" s="105">
        <f t="shared" si="240"/>
        <v>0</v>
      </c>
      <c r="E353" s="36">
        <f t="shared" si="241"/>
        <v>0</v>
      </c>
      <c r="F353" s="9">
        <f t="shared" si="242"/>
        <v>0</v>
      </c>
      <c r="G353" s="115">
        <f t="shared" si="243"/>
        <v>0</v>
      </c>
      <c r="H353" s="107">
        <f t="shared" si="221"/>
        <v>0</v>
      </c>
      <c r="I353" s="107">
        <f t="shared" si="222"/>
        <v>0</v>
      </c>
      <c r="J353" s="107">
        <f t="shared" si="223"/>
        <v>0</v>
      </c>
      <c r="K353" s="42">
        <v>0</v>
      </c>
      <c r="L353" s="36">
        <f t="shared" si="260"/>
        <v>0</v>
      </c>
      <c r="M353" s="36">
        <f t="shared" si="260"/>
        <v>0</v>
      </c>
      <c r="N353" s="107">
        <f t="shared" si="224"/>
        <v>0</v>
      </c>
      <c r="O353" s="36">
        <f t="shared" si="261"/>
        <v>0</v>
      </c>
      <c r="P353" s="36">
        <f t="shared" si="261"/>
        <v>0</v>
      </c>
      <c r="Q353" s="36">
        <f t="shared" si="261"/>
        <v>0</v>
      </c>
      <c r="R353" s="105">
        <f t="shared" si="246"/>
        <v>0</v>
      </c>
      <c r="S353" s="36">
        <f t="shared" si="254"/>
        <v>0</v>
      </c>
      <c r="T353" s="31">
        <f t="shared" si="247"/>
        <v>0</v>
      </c>
      <c r="U353" s="31">
        <f t="shared" si="248"/>
        <v>0</v>
      </c>
      <c r="V353" s="51">
        <v>0</v>
      </c>
      <c r="W353" s="51">
        <v>0</v>
      </c>
      <c r="X353" s="51">
        <v>0</v>
      </c>
      <c r="Y353" s="50">
        <f t="shared" si="225"/>
        <v>0</v>
      </c>
      <c r="Z353" s="36">
        <f t="shared" si="249"/>
        <v>0</v>
      </c>
      <c r="AA353" s="36">
        <f t="shared" si="255"/>
        <v>0</v>
      </c>
      <c r="AB353" s="42">
        <v>0</v>
      </c>
      <c r="AC353" s="36">
        <f t="shared" si="256"/>
        <v>0</v>
      </c>
      <c r="AD353" s="36">
        <f t="shared" si="262"/>
        <v>0</v>
      </c>
      <c r="AE353" s="36">
        <f t="shared" si="262"/>
        <v>0</v>
      </c>
      <c r="AF353" s="36">
        <f t="shared" si="262"/>
        <v>0</v>
      </c>
      <c r="AH353" s="36">
        <f t="shared" si="263"/>
        <v>0</v>
      </c>
      <c r="AI353" s="36">
        <f t="shared" si="263"/>
        <v>0</v>
      </c>
      <c r="AJ353" s="36">
        <f t="shared" si="263"/>
        <v>0</v>
      </c>
      <c r="AK353" s="36">
        <f t="shared" si="263"/>
        <v>0</v>
      </c>
      <c r="AL353" s="36">
        <f t="shared" si="263"/>
        <v>0</v>
      </c>
      <c r="AM353" s="36">
        <f t="shared" si="263"/>
        <v>0</v>
      </c>
      <c r="AN353" s="36">
        <f t="shared" si="263"/>
        <v>0</v>
      </c>
      <c r="AO353" s="36">
        <f t="shared" si="263"/>
        <v>0</v>
      </c>
      <c r="AP353" s="36">
        <f t="shared" si="263"/>
        <v>0</v>
      </c>
      <c r="AQ353" s="36">
        <f t="shared" si="263"/>
        <v>0</v>
      </c>
      <c r="AR353" s="36">
        <f t="shared" si="264"/>
        <v>0</v>
      </c>
      <c r="AS353" s="36">
        <f t="shared" si="264"/>
        <v>0</v>
      </c>
      <c r="AT353" s="36">
        <f t="shared" si="264"/>
        <v>0</v>
      </c>
      <c r="AU353" s="36">
        <f t="shared" si="264"/>
        <v>0</v>
      </c>
      <c r="AV353" s="36">
        <f t="shared" si="264"/>
        <v>0</v>
      </c>
      <c r="AW353" s="36">
        <f t="shared" si="264"/>
        <v>0</v>
      </c>
      <c r="AX353" s="36">
        <f t="shared" si="264"/>
        <v>0</v>
      </c>
      <c r="AY353" s="36">
        <f t="shared" si="264"/>
        <v>0</v>
      </c>
      <c r="BA353" s="36">
        <f t="shared" si="265"/>
        <v>0</v>
      </c>
      <c r="BB353" s="36">
        <f t="shared" si="265"/>
        <v>0</v>
      </c>
      <c r="BC353" s="36">
        <f t="shared" si="265"/>
        <v>0</v>
      </c>
      <c r="BD353" s="36">
        <f t="shared" si="265"/>
        <v>0</v>
      </c>
      <c r="BE353" s="36">
        <f t="shared" si="265"/>
        <v>0</v>
      </c>
      <c r="BF353" s="36">
        <f t="shared" si="265"/>
        <v>0</v>
      </c>
      <c r="BH353" s="63">
        <f t="shared" si="226"/>
        <v>0</v>
      </c>
      <c r="BI353" s="59"/>
    </row>
    <row r="354" ht="15" spans="1:61">
      <c r="A354" s="43" t="s">
        <v>13173</v>
      </c>
      <c r="B354" s="34">
        <f t="shared" si="239"/>
        <v>0</v>
      </c>
      <c r="C354" s="41" t="s">
        <v>13174</v>
      </c>
      <c r="D354" s="105">
        <f t="shared" si="240"/>
        <v>0</v>
      </c>
      <c r="E354" s="36">
        <f t="shared" si="241"/>
        <v>0</v>
      </c>
      <c r="F354" s="9">
        <f t="shared" si="242"/>
        <v>0</v>
      </c>
      <c r="G354" s="115">
        <f t="shared" si="243"/>
        <v>0</v>
      </c>
      <c r="H354" s="107">
        <f t="shared" si="221"/>
        <v>0</v>
      </c>
      <c r="I354" s="107">
        <f t="shared" si="222"/>
        <v>0</v>
      </c>
      <c r="J354" s="107">
        <f t="shared" si="223"/>
        <v>0</v>
      </c>
      <c r="K354" s="42">
        <v>0</v>
      </c>
      <c r="L354" s="36">
        <f t="shared" si="260"/>
        <v>0</v>
      </c>
      <c r="M354" s="36">
        <f t="shared" si="260"/>
        <v>0</v>
      </c>
      <c r="N354" s="107">
        <f t="shared" si="224"/>
        <v>0</v>
      </c>
      <c r="O354" s="36">
        <f t="shared" si="261"/>
        <v>0</v>
      </c>
      <c r="P354" s="36">
        <f t="shared" si="261"/>
        <v>0</v>
      </c>
      <c r="Q354" s="36">
        <f t="shared" si="261"/>
        <v>0</v>
      </c>
      <c r="R354" s="105">
        <f t="shared" si="246"/>
        <v>0</v>
      </c>
      <c r="S354" s="36">
        <f t="shared" si="254"/>
        <v>0</v>
      </c>
      <c r="T354" s="31">
        <f t="shared" si="247"/>
        <v>0</v>
      </c>
      <c r="U354" s="31">
        <f t="shared" si="248"/>
        <v>0</v>
      </c>
      <c r="V354" s="51">
        <v>0</v>
      </c>
      <c r="W354" s="51">
        <v>0</v>
      </c>
      <c r="X354" s="51">
        <v>0</v>
      </c>
      <c r="Y354" s="50">
        <f t="shared" si="225"/>
        <v>0</v>
      </c>
      <c r="Z354" s="36">
        <f t="shared" si="249"/>
        <v>0</v>
      </c>
      <c r="AA354" s="36">
        <f t="shared" si="255"/>
        <v>0</v>
      </c>
      <c r="AB354" s="42">
        <v>0</v>
      </c>
      <c r="AC354" s="36">
        <f t="shared" si="256"/>
        <v>0</v>
      </c>
      <c r="AD354" s="36">
        <f t="shared" si="262"/>
        <v>0</v>
      </c>
      <c r="AE354" s="36">
        <f t="shared" si="262"/>
        <v>0</v>
      </c>
      <c r="AF354" s="36">
        <f t="shared" si="262"/>
        <v>0</v>
      </c>
      <c r="AH354" s="36">
        <f t="shared" si="263"/>
        <v>0</v>
      </c>
      <c r="AI354" s="36">
        <f t="shared" si="263"/>
        <v>0</v>
      </c>
      <c r="AJ354" s="36">
        <f t="shared" si="263"/>
        <v>0</v>
      </c>
      <c r="AK354" s="36">
        <f t="shared" si="263"/>
        <v>0</v>
      </c>
      <c r="AL354" s="36">
        <f t="shared" si="263"/>
        <v>0</v>
      </c>
      <c r="AM354" s="36">
        <f t="shared" si="263"/>
        <v>0</v>
      </c>
      <c r="AN354" s="36">
        <f t="shared" si="263"/>
        <v>0</v>
      </c>
      <c r="AO354" s="36">
        <f t="shared" si="263"/>
        <v>0</v>
      </c>
      <c r="AP354" s="36">
        <f t="shared" si="263"/>
        <v>0</v>
      </c>
      <c r="AQ354" s="36">
        <f t="shared" si="263"/>
        <v>0</v>
      </c>
      <c r="AR354" s="36">
        <f t="shared" si="264"/>
        <v>0</v>
      </c>
      <c r="AS354" s="36">
        <f t="shared" si="264"/>
        <v>0</v>
      </c>
      <c r="AT354" s="36">
        <f t="shared" si="264"/>
        <v>0</v>
      </c>
      <c r="AU354" s="36">
        <f t="shared" si="264"/>
        <v>0</v>
      </c>
      <c r="AV354" s="36">
        <f t="shared" si="264"/>
        <v>0</v>
      </c>
      <c r="AW354" s="36">
        <f t="shared" si="264"/>
        <v>0</v>
      </c>
      <c r="AX354" s="36">
        <f t="shared" si="264"/>
        <v>0</v>
      </c>
      <c r="AY354" s="36">
        <f t="shared" si="264"/>
        <v>0</v>
      </c>
      <c r="BA354" s="36">
        <f t="shared" si="265"/>
        <v>0</v>
      </c>
      <c r="BB354" s="36">
        <f t="shared" si="265"/>
        <v>0</v>
      </c>
      <c r="BC354" s="36">
        <f t="shared" si="265"/>
        <v>0</v>
      </c>
      <c r="BD354" s="36">
        <f t="shared" si="265"/>
        <v>0</v>
      </c>
      <c r="BE354" s="36">
        <f t="shared" si="265"/>
        <v>0</v>
      </c>
      <c r="BF354" s="36">
        <f t="shared" si="265"/>
        <v>0</v>
      </c>
      <c r="BH354" s="63">
        <f t="shared" si="226"/>
        <v>0</v>
      </c>
      <c r="BI354" s="14"/>
    </row>
    <row r="355" ht="15" spans="1:61">
      <c r="A355" s="43" t="s">
        <v>13175</v>
      </c>
      <c r="B355" s="34">
        <f t="shared" si="239"/>
        <v>0</v>
      </c>
      <c r="C355" s="41" t="s">
        <v>13176</v>
      </c>
      <c r="D355" s="105">
        <f t="shared" si="240"/>
        <v>0</v>
      </c>
      <c r="E355" s="36">
        <f t="shared" si="241"/>
        <v>0</v>
      </c>
      <c r="F355" s="9">
        <f t="shared" si="242"/>
        <v>0</v>
      </c>
      <c r="G355" s="115">
        <f t="shared" si="243"/>
        <v>0</v>
      </c>
      <c r="H355" s="107">
        <f t="shared" si="221"/>
        <v>0</v>
      </c>
      <c r="I355" s="107">
        <f t="shared" si="222"/>
        <v>0</v>
      </c>
      <c r="J355" s="107">
        <f t="shared" si="223"/>
        <v>0</v>
      </c>
      <c r="K355" s="42">
        <v>0</v>
      </c>
      <c r="L355" s="36">
        <f t="shared" si="260"/>
        <v>0</v>
      </c>
      <c r="M355" s="36">
        <f t="shared" si="260"/>
        <v>0</v>
      </c>
      <c r="N355" s="107">
        <f t="shared" si="224"/>
        <v>0</v>
      </c>
      <c r="O355" s="36">
        <f t="shared" si="261"/>
        <v>0</v>
      </c>
      <c r="P355" s="36">
        <f t="shared" si="261"/>
        <v>0</v>
      </c>
      <c r="Q355" s="36">
        <f t="shared" si="261"/>
        <v>0</v>
      </c>
      <c r="R355" s="105">
        <f t="shared" si="246"/>
        <v>0</v>
      </c>
      <c r="S355" s="36">
        <f t="shared" si="254"/>
        <v>0</v>
      </c>
      <c r="T355" s="31">
        <f t="shared" si="247"/>
        <v>0</v>
      </c>
      <c r="U355" s="31">
        <f t="shared" si="248"/>
        <v>0</v>
      </c>
      <c r="V355" s="51">
        <v>0</v>
      </c>
      <c r="W355" s="51">
        <v>0</v>
      </c>
      <c r="X355" s="51">
        <v>0</v>
      </c>
      <c r="Y355" s="50">
        <f t="shared" si="225"/>
        <v>0</v>
      </c>
      <c r="Z355" s="36">
        <f t="shared" si="249"/>
        <v>0</v>
      </c>
      <c r="AA355" s="36">
        <f t="shared" si="255"/>
        <v>0</v>
      </c>
      <c r="AB355" s="42">
        <v>0</v>
      </c>
      <c r="AC355" s="36">
        <f t="shared" si="256"/>
        <v>0</v>
      </c>
      <c r="AD355" s="36">
        <f t="shared" si="262"/>
        <v>0</v>
      </c>
      <c r="AE355" s="36">
        <f t="shared" si="262"/>
        <v>0</v>
      </c>
      <c r="AF355" s="36">
        <f t="shared" si="262"/>
        <v>0</v>
      </c>
      <c r="AH355" s="36">
        <f t="shared" si="263"/>
        <v>0</v>
      </c>
      <c r="AI355" s="36">
        <f t="shared" si="263"/>
        <v>0</v>
      </c>
      <c r="AJ355" s="36">
        <f t="shared" si="263"/>
        <v>0</v>
      </c>
      <c r="AK355" s="36">
        <f t="shared" si="263"/>
        <v>0</v>
      </c>
      <c r="AL355" s="36">
        <f t="shared" si="263"/>
        <v>0</v>
      </c>
      <c r="AM355" s="36">
        <f t="shared" si="263"/>
        <v>0</v>
      </c>
      <c r="AN355" s="36">
        <f t="shared" si="263"/>
        <v>0</v>
      </c>
      <c r="AO355" s="36">
        <f t="shared" si="263"/>
        <v>0</v>
      </c>
      <c r="AP355" s="36">
        <f t="shared" si="263"/>
        <v>0</v>
      </c>
      <c r="AQ355" s="36">
        <f t="shared" si="263"/>
        <v>0</v>
      </c>
      <c r="AR355" s="36">
        <f t="shared" si="264"/>
        <v>0</v>
      </c>
      <c r="AS355" s="36">
        <f t="shared" si="264"/>
        <v>0</v>
      </c>
      <c r="AT355" s="36">
        <f t="shared" si="264"/>
        <v>0</v>
      </c>
      <c r="AU355" s="36">
        <f t="shared" si="264"/>
        <v>0</v>
      </c>
      <c r="AV355" s="36">
        <f t="shared" si="264"/>
        <v>0</v>
      </c>
      <c r="AW355" s="36">
        <f t="shared" si="264"/>
        <v>0</v>
      </c>
      <c r="AX355" s="36">
        <f t="shared" si="264"/>
        <v>0</v>
      </c>
      <c r="AY355" s="36">
        <f t="shared" si="264"/>
        <v>0</v>
      </c>
      <c r="BA355" s="36">
        <f t="shared" si="265"/>
        <v>0</v>
      </c>
      <c r="BB355" s="36">
        <f t="shared" si="265"/>
        <v>0</v>
      </c>
      <c r="BC355" s="36">
        <f t="shared" si="265"/>
        <v>0</v>
      </c>
      <c r="BD355" s="36">
        <f t="shared" si="265"/>
        <v>0</v>
      </c>
      <c r="BE355" s="36">
        <f t="shared" si="265"/>
        <v>0</v>
      </c>
      <c r="BF355" s="36">
        <f t="shared" si="265"/>
        <v>0</v>
      </c>
      <c r="BH355" s="63">
        <f t="shared" si="226"/>
        <v>0</v>
      </c>
      <c r="BI355" s="14"/>
    </row>
    <row r="356" ht="15" spans="1:61">
      <c r="A356" s="43" t="s">
        <v>13177</v>
      </c>
      <c r="B356" s="34">
        <f t="shared" si="239"/>
        <v>0</v>
      </c>
      <c r="C356" s="41" t="s">
        <v>13178</v>
      </c>
      <c r="D356" s="105">
        <f t="shared" si="240"/>
        <v>0</v>
      </c>
      <c r="E356" s="36">
        <f t="shared" si="241"/>
        <v>0</v>
      </c>
      <c r="F356" s="9">
        <f t="shared" si="242"/>
        <v>0</v>
      </c>
      <c r="G356" s="115">
        <f t="shared" si="243"/>
        <v>0</v>
      </c>
      <c r="H356" s="107">
        <f t="shared" si="221"/>
        <v>0</v>
      </c>
      <c r="I356" s="107">
        <f t="shared" si="222"/>
        <v>0</v>
      </c>
      <c r="J356" s="107">
        <f t="shared" si="223"/>
        <v>0</v>
      </c>
      <c r="K356" s="42">
        <v>0</v>
      </c>
      <c r="L356" s="36">
        <f t="shared" si="260"/>
        <v>0</v>
      </c>
      <c r="M356" s="36">
        <f t="shared" si="260"/>
        <v>0</v>
      </c>
      <c r="N356" s="107">
        <f t="shared" si="224"/>
        <v>0</v>
      </c>
      <c r="O356" s="36">
        <f t="shared" si="261"/>
        <v>0</v>
      </c>
      <c r="P356" s="36">
        <f t="shared" si="261"/>
        <v>0</v>
      </c>
      <c r="Q356" s="36">
        <f t="shared" si="261"/>
        <v>0</v>
      </c>
      <c r="R356" s="105">
        <f t="shared" si="246"/>
        <v>0</v>
      </c>
      <c r="S356" s="36">
        <f t="shared" si="254"/>
        <v>0</v>
      </c>
      <c r="T356" s="31">
        <f t="shared" si="247"/>
        <v>0</v>
      </c>
      <c r="U356" s="31">
        <f t="shared" si="248"/>
        <v>0</v>
      </c>
      <c r="V356" s="51">
        <v>0</v>
      </c>
      <c r="W356" s="51">
        <v>0</v>
      </c>
      <c r="X356" s="51">
        <v>0</v>
      </c>
      <c r="Y356" s="50">
        <f t="shared" si="225"/>
        <v>0</v>
      </c>
      <c r="Z356" s="36">
        <f t="shared" si="249"/>
        <v>0</v>
      </c>
      <c r="AA356" s="36">
        <f t="shared" si="255"/>
        <v>0</v>
      </c>
      <c r="AB356" s="42">
        <v>0</v>
      </c>
      <c r="AC356" s="36">
        <f t="shared" si="256"/>
        <v>0</v>
      </c>
      <c r="AD356" s="36">
        <f t="shared" si="262"/>
        <v>0</v>
      </c>
      <c r="AE356" s="36">
        <f t="shared" si="262"/>
        <v>0</v>
      </c>
      <c r="AF356" s="36">
        <f t="shared" si="262"/>
        <v>0</v>
      </c>
      <c r="AH356" s="36">
        <f t="shared" si="263"/>
        <v>0</v>
      </c>
      <c r="AI356" s="36">
        <f t="shared" si="263"/>
        <v>0</v>
      </c>
      <c r="AJ356" s="36">
        <f t="shared" si="263"/>
        <v>0</v>
      </c>
      <c r="AK356" s="36">
        <f t="shared" si="263"/>
        <v>0</v>
      </c>
      <c r="AL356" s="36">
        <f t="shared" si="263"/>
        <v>0</v>
      </c>
      <c r="AM356" s="36">
        <f t="shared" si="263"/>
        <v>0</v>
      </c>
      <c r="AN356" s="36">
        <f t="shared" si="263"/>
        <v>0</v>
      </c>
      <c r="AO356" s="36">
        <f t="shared" si="263"/>
        <v>0</v>
      </c>
      <c r="AP356" s="36">
        <f t="shared" si="263"/>
        <v>0</v>
      </c>
      <c r="AQ356" s="36">
        <f t="shared" si="263"/>
        <v>0</v>
      </c>
      <c r="AR356" s="36">
        <f t="shared" si="264"/>
        <v>0</v>
      </c>
      <c r="AS356" s="36">
        <f t="shared" si="264"/>
        <v>0</v>
      </c>
      <c r="AT356" s="36">
        <f t="shared" si="264"/>
        <v>0</v>
      </c>
      <c r="AU356" s="36">
        <f t="shared" si="264"/>
        <v>0</v>
      </c>
      <c r="AV356" s="36">
        <f t="shared" si="264"/>
        <v>0</v>
      </c>
      <c r="AW356" s="36">
        <f t="shared" si="264"/>
        <v>0</v>
      </c>
      <c r="AX356" s="36">
        <f t="shared" si="264"/>
        <v>0</v>
      </c>
      <c r="AY356" s="36">
        <f t="shared" si="264"/>
        <v>0</v>
      </c>
      <c r="BA356" s="36">
        <f t="shared" si="265"/>
        <v>0</v>
      </c>
      <c r="BB356" s="36">
        <f t="shared" si="265"/>
        <v>0</v>
      </c>
      <c r="BC356" s="36">
        <f t="shared" si="265"/>
        <v>0</v>
      </c>
      <c r="BD356" s="36">
        <f t="shared" si="265"/>
        <v>0</v>
      </c>
      <c r="BE356" s="36">
        <f t="shared" si="265"/>
        <v>0</v>
      </c>
      <c r="BF356" s="36">
        <f t="shared" si="265"/>
        <v>0</v>
      </c>
      <c r="BH356" s="63">
        <f t="shared" si="226"/>
        <v>0</v>
      </c>
      <c r="BI356" s="59"/>
    </row>
    <row r="357" ht="15" spans="1:61">
      <c r="A357" s="43" t="s">
        <v>13179</v>
      </c>
      <c r="B357" s="34">
        <f t="shared" si="239"/>
        <v>0</v>
      </c>
      <c r="C357" s="41" t="s">
        <v>13180</v>
      </c>
      <c r="D357" s="105">
        <f t="shared" si="240"/>
        <v>0</v>
      </c>
      <c r="E357" s="36">
        <f t="shared" si="241"/>
        <v>0</v>
      </c>
      <c r="F357" s="9">
        <f t="shared" si="242"/>
        <v>0</v>
      </c>
      <c r="G357" s="115">
        <f t="shared" si="243"/>
        <v>0</v>
      </c>
      <c r="H357" s="107">
        <f t="shared" si="221"/>
        <v>0</v>
      </c>
      <c r="I357" s="107">
        <f t="shared" si="222"/>
        <v>0</v>
      </c>
      <c r="J357" s="107">
        <f t="shared" si="223"/>
        <v>0</v>
      </c>
      <c r="K357" s="42">
        <v>0</v>
      </c>
      <c r="L357" s="36">
        <f t="shared" si="260"/>
        <v>0</v>
      </c>
      <c r="M357" s="36">
        <f t="shared" si="260"/>
        <v>0</v>
      </c>
      <c r="N357" s="107">
        <f t="shared" si="224"/>
        <v>0</v>
      </c>
      <c r="O357" s="36">
        <f t="shared" si="261"/>
        <v>0</v>
      </c>
      <c r="P357" s="36">
        <f t="shared" si="261"/>
        <v>0</v>
      </c>
      <c r="Q357" s="36">
        <f t="shared" si="261"/>
        <v>0</v>
      </c>
      <c r="R357" s="105">
        <f t="shared" si="246"/>
        <v>0</v>
      </c>
      <c r="S357" s="36">
        <f t="shared" si="254"/>
        <v>0</v>
      </c>
      <c r="T357" s="31">
        <f t="shared" si="247"/>
        <v>0</v>
      </c>
      <c r="U357" s="31">
        <f t="shared" si="248"/>
        <v>0</v>
      </c>
      <c r="V357" s="51">
        <v>0</v>
      </c>
      <c r="W357" s="51">
        <v>0</v>
      </c>
      <c r="X357" s="51">
        <v>0</v>
      </c>
      <c r="Y357" s="50">
        <f t="shared" si="225"/>
        <v>0</v>
      </c>
      <c r="Z357" s="36">
        <f t="shared" si="249"/>
        <v>0</v>
      </c>
      <c r="AA357" s="36">
        <f t="shared" si="255"/>
        <v>0</v>
      </c>
      <c r="AB357" s="42">
        <v>0</v>
      </c>
      <c r="AC357" s="36">
        <f t="shared" si="256"/>
        <v>0</v>
      </c>
      <c r="AD357" s="36">
        <f t="shared" si="262"/>
        <v>0</v>
      </c>
      <c r="AE357" s="36">
        <f t="shared" si="262"/>
        <v>0</v>
      </c>
      <c r="AF357" s="36">
        <f t="shared" si="262"/>
        <v>0</v>
      </c>
      <c r="AH357" s="36">
        <f t="shared" si="263"/>
        <v>0</v>
      </c>
      <c r="AI357" s="36">
        <f t="shared" si="263"/>
        <v>0</v>
      </c>
      <c r="AJ357" s="36">
        <f t="shared" si="263"/>
        <v>0</v>
      </c>
      <c r="AK357" s="36">
        <f t="shared" si="263"/>
        <v>0</v>
      </c>
      <c r="AL357" s="36">
        <f t="shared" si="263"/>
        <v>0</v>
      </c>
      <c r="AM357" s="36">
        <f t="shared" si="263"/>
        <v>0</v>
      </c>
      <c r="AN357" s="36">
        <f t="shared" si="263"/>
        <v>0</v>
      </c>
      <c r="AO357" s="36">
        <f t="shared" si="263"/>
        <v>0</v>
      </c>
      <c r="AP357" s="36">
        <f t="shared" si="263"/>
        <v>0</v>
      </c>
      <c r="AQ357" s="36">
        <f t="shared" si="263"/>
        <v>0</v>
      </c>
      <c r="AR357" s="36">
        <f t="shared" si="264"/>
        <v>0</v>
      </c>
      <c r="AS357" s="36">
        <f t="shared" si="264"/>
        <v>0</v>
      </c>
      <c r="AT357" s="36">
        <f t="shared" si="264"/>
        <v>0</v>
      </c>
      <c r="AU357" s="36">
        <f t="shared" si="264"/>
        <v>0</v>
      </c>
      <c r="AV357" s="36">
        <f t="shared" si="264"/>
        <v>0</v>
      </c>
      <c r="AW357" s="36">
        <f t="shared" si="264"/>
        <v>0</v>
      </c>
      <c r="AX357" s="36">
        <f t="shared" si="264"/>
        <v>0</v>
      </c>
      <c r="AY357" s="36">
        <f t="shared" si="264"/>
        <v>0</v>
      </c>
      <c r="BA357" s="36">
        <f t="shared" si="265"/>
        <v>0</v>
      </c>
      <c r="BB357" s="36">
        <f t="shared" si="265"/>
        <v>0</v>
      </c>
      <c r="BC357" s="36">
        <f t="shared" si="265"/>
        <v>0</v>
      </c>
      <c r="BD357" s="36">
        <f t="shared" si="265"/>
        <v>0</v>
      </c>
      <c r="BE357" s="36">
        <f t="shared" si="265"/>
        <v>0</v>
      </c>
      <c r="BF357" s="36">
        <f t="shared" si="265"/>
        <v>0</v>
      </c>
      <c r="BH357" s="63">
        <f t="shared" si="226"/>
        <v>0</v>
      </c>
      <c r="BI357" s="59"/>
    </row>
    <row r="358" ht="15" spans="1:61">
      <c r="A358" s="43" t="s">
        <v>13181</v>
      </c>
      <c r="B358" s="34">
        <f t="shared" si="239"/>
        <v>0</v>
      </c>
      <c r="C358" s="41" t="s">
        <v>13182</v>
      </c>
      <c r="D358" s="105">
        <f t="shared" si="240"/>
        <v>0</v>
      </c>
      <c r="E358" s="36">
        <f t="shared" si="241"/>
        <v>0</v>
      </c>
      <c r="F358" s="9">
        <f t="shared" si="242"/>
        <v>0</v>
      </c>
      <c r="G358" s="115">
        <f t="shared" si="243"/>
        <v>0</v>
      </c>
      <c r="H358" s="107">
        <f t="shared" si="221"/>
        <v>0</v>
      </c>
      <c r="I358" s="107">
        <f t="shared" si="222"/>
        <v>0</v>
      </c>
      <c r="J358" s="107">
        <f t="shared" si="223"/>
        <v>0</v>
      </c>
      <c r="K358" s="42">
        <v>0</v>
      </c>
      <c r="L358" s="36">
        <f t="shared" si="260"/>
        <v>0</v>
      </c>
      <c r="M358" s="36">
        <f t="shared" si="260"/>
        <v>0</v>
      </c>
      <c r="N358" s="107">
        <f t="shared" si="224"/>
        <v>0</v>
      </c>
      <c r="O358" s="36">
        <f t="shared" si="261"/>
        <v>0</v>
      </c>
      <c r="P358" s="36">
        <f t="shared" si="261"/>
        <v>0</v>
      </c>
      <c r="Q358" s="36">
        <f t="shared" si="261"/>
        <v>0</v>
      </c>
      <c r="R358" s="105">
        <f t="shared" si="246"/>
        <v>0</v>
      </c>
      <c r="S358" s="36">
        <f t="shared" si="254"/>
        <v>0</v>
      </c>
      <c r="T358" s="31">
        <f t="shared" si="247"/>
        <v>0</v>
      </c>
      <c r="U358" s="31">
        <f t="shared" si="248"/>
        <v>0</v>
      </c>
      <c r="V358" s="51">
        <v>0</v>
      </c>
      <c r="W358" s="51">
        <v>0</v>
      </c>
      <c r="X358" s="51">
        <v>0</v>
      </c>
      <c r="Y358" s="50">
        <f t="shared" si="225"/>
        <v>0</v>
      </c>
      <c r="Z358" s="36">
        <f t="shared" si="249"/>
        <v>0</v>
      </c>
      <c r="AA358" s="36">
        <f t="shared" si="255"/>
        <v>0</v>
      </c>
      <c r="AB358" s="42">
        <v>0</v>
      </c>
      <c r="AC358" s="36">
        <f t="shared" si="256"/>
        <v>0</v>
      </c>
      <c r="AD358" s="36">
        <f t="shared" si="262"/>
        <v>0</v>
      </c>
      <c r="AE358" s="36">
        <f t="shared" si="262"/>
        <v>0</v>
      </c>
      <c r="AF358" s="36">
        <f t="shared" si="262"/>
        <v>0</v>
      </c>
      <c r="AH358" s="36">
        <f t="shared" ref="AH358:AQ367" si="266">SUMPRODUCT(AH$374:AH$599*(LEFT($A$374:$A$599,LEN($A358))=$A358))</f>
        <v>0</v>
      </c>
      <c r="AI358" s="36">
        <f t="shared" si="266"/>
        <v>0</v>
      </c>
      <c r="AJ358" s="36">
        <f t="shared" si="266"/>
        <v>0</v>
      </c>
      <c r="AK358" s="36">
        <f t="shared" si="266"/>
        <v>0</v>
      </c>
      <c r="AL358" s="36">
        <f t="shared" si="266"/>
        <v>0</v>
      </c>
      <c r="AM358" s="36">
        <f t="shared" si="266"/>
        <v>0</v>
      </c>
      <c r="AN358" s="36">
        <f t="shared" si="266"/>
        <v>0</v>
      </c>
      <c r="AO358" s="36">
        <f t="shared" si="266"/>
        <v>0</v>
      </c>
      <c r="AP358" s="36">
        <f t="shared" si="266"/>
        <v>0</v>
      </c>
      <c r="AQ358" s="36">
        <f t="shared" si="266"/>
        <v>0</v>
      </c>
      <c r="AR358" s="36">
        <f t="shared" ref="AR358:AY367" si="267">SUMPRODUCT(AR$374:AR$599*(LEFT($A$374:$A$599,LEN($A358))=$A358))</f>
        <v>0</v>
      </c>
      <c r="AS358" s="36">
        <f t="shared" si="267"/>
        <v>0</v>
      </c>
      <c r="AT358" s="36">
        <f t="shared" si="267"/>
        <v>0</v>
      </c>
      <c r="AU358" s="36">
        <f t="shared" si="267"/>
        <v>0</v>
      </c>
      <c r="AV358" s="36">
        <f t="shared" si="267"/>
        <v>0</v>
      </c>
      <c r="AW358" s="36">
        <f t="shared" si="267"/>
        <v>0</v>
      </c>
      <c r="AX358" s="36">
        <f t="shared" si="267"/>
        <v>0</v>
      </c>
      <c r="AY358" s="36">
        <f t="shared" si="267"/>
        <v>0</v>
      </c>
      <c r="BA358" s="36">
        <f t="shared" ref="BA358:BF367" si="268">SUMPRODUCT(BA$374:BA$599*(LEFT($A$374:$A$599,LEN($A358))=$A358))</f>
        <v>0</v>
      </c>
      <c r="BB358" s="36">
        <f t="shared" si="268"/>
        <v>0</v>
      </c>
      <c r="BC358" s="36">
        <f t="shared" si="268"/>
        <v>0</v>
      </c>
      <c r="BD358" s="36">
        <f t="shared" si="268"/>
        <v>0</v>
      </c>
      <c r="BE358" s="36">
        <f t="shared" si="268"/>
        <v>0</v>
      </c>
      <c r="BF358" s="36">
        <f t="shared" si="268"/>
        <v>0</v>
      </c>
      <c r="BH358" s="63">
        <f t="shared" si="226"/>
        <v>0</v>
      </c>
      <c r="BI358" s="14"/>
    </row>
    <row r="359" ht="15" spans="1:61">
      <c r="A359" s="43" t="s">
        <v>13183</v>
      </c>
      <c r="B359" s="34">
        <f t="shared" si="239"/>
        <v>0</v>
      </c>
      <c r="C359" s="41" t="s">
        <v>13184</v>
      </c>
      <c r="D359" s="105">
        <f t="shared" si="240"/>
        <v>0</v>
      </c>
      <c r="E359" s="36">
        <f t="shared" si="241"/>
        <v>0</v>
      </c>
      <c r="F359" s="9">
        <f t="shared" si="242"/>
        <v>0</v>
      </c>
      <c r="G359" s="115">
        <f t="shared" si="243"/>
        <v>0</v>
      </c>
      <c r="H359" s="107">
        <f t="shared" si="221"/>
        <v>0</v>
      </c>
      <c r="I359" s="107">
        <f t="shared" si="222"/>
        <v>0</v>
      </c>
      <c r="J359" s="107">
        <f t="shared" si="223"/>
        <v>0</v>
      </c>
      <c r="K359" s="42">
        <v>0</v>
      </c>
      <c r="L359" s="36">
        <f t="shared" si="260"/>
        <v>0</v>
      </c>
      <c r="M359" s="36">
        <f t="shared" si="260"/>
        <v>0</v>
      </c>
      <c r="N359" s="107">
        <f t="shared" si="224"/>
        <v>0</v>
      </c>
      <c r="O359" s="36">
        <f t="shared" si="261"/>
        <v>0</v>
      </c>
      <c r="P359" s="36">
        <f t="shared" si="261"/>
        <v>0</v>
      </c>
      <c r="Q359" s="36">
        <f t="shared" si="261"/>
        <v>0</v>
      </c>
      <c r="R359" s="105">
        <f t="shared" si="246"/>
        <v>0</v>
      </c>
      <c r="S359" s="36">
        <f t="shared" si="254"/>
        <v>0</v>
      </c>
      <c r="T359" s="31">
        <f t="shared" si="247"/>
        <v>0</v>
      </c>
      <c r="U359" s="31">
        <f t="shared" si="248"/>
        <v>0</v>
      </c>
      <c r="V359" s="51">
        <v>0</v>
      </c>
      <c r="W359" s="51">
        <v>0</v>
      </c>
      <c r="X359" s="51">
        <v>0</v>
      </c>
      <c r="Y359" s="50">
        <f t="shared" si="225"/>
        <v>0</v>
      </c>
      <c r="Z359" s="36">
        <f t="shared" si="249"/>
        <v>0</v>
      </c>
      <c r="AA359" s="36">
        <f t="shared" si="255"/>
        <v>0</v>
      </c>
      <c r="AB359" s="42">
        <v>0</v>
      </c>
      <c r="AC359" s="36">
        <f t="shared" si="256"/>
        <v>0</v>
      </c>
      <c r="AD359" s="36">
        <f t="shared" si="262"/>
        <v>0</v>
      </c>
      <c r="AE359" s="36">
        <f t="shared" si="262"/>
        <v>0</v>
      </c>
      <c r="AF359" s="36">
        <f t="shared" si="262"/>
        <v>0</v>
      </c>
      <c r="AH359" s="36">
        <f t="shared" si="266"/>
        <v>0</v>
      </c>
      <c r="AI359" s="36">
        <f t="shared" si="266"/>
        <v>0</v>
      </c>
      <c r="AJ359" s="36">
        <f t="shared" si="266"/>
        <v>0</v>
      </c>
      <c r="AK359" s="36">
        <f t="shared" si="266"/>
        <v>0</v>
      </c>
      <c r="AL359" s="36">
        <f t="shared" si="266"/>
        <v>0</v>
      </c>
      <c r="AM359" s="36">
        <f t="shared" si="266"/>
        <v>0</v>
      </c>
      <c r="AN359" s="36">
        <f t="shared" si="266"/>
        <v>0</v>
      </c>
      <c r="AO359" s="36">
        <f t="shared" si="266"/>
        <v>0</v>
      </c>
      <c r="AP359" s="36">
        <f t="shared" si="266"/>
        <v>0</v>
      </c>
      <c r="AQ359" s="36">
        <f t="shared" si="266"/>
        <v>0</v>
      </c>
      <c r="AR359" s="36">
        <f t="shared" si="267"/>
        <v>0</v>
      </c>
      <c r="AS359" s="36">
        <f t="shared" si="267"/>
        <v>0</v>
      </c>
      <c r="AT359" s="36">
        <f t="shared" si="267"/>
        <v>0</v>
      </c>
      <c r="AU359" s="36">
        <f t="shared" si="267"/>
        <v>0</v>
      </c>
      <c r="AV359" s="36">
        <f t="shared" si="267"/>
        <v>0</v>
      </c>
      <c r="AW359" s="36">
        <f t="shared" si="267"/>
        <v>0</v>
      </c>
      <c r="AX359" s="36">
        <f t="shared" si="267"/>
        <v>0</v>
      </c>
      <c r="AY359" s="36">
        <f t="shared" si="267"/>
        <v>0</v>
      </c>
      <c r="BA359" s="36">
        <f t="shared" si="268"/>
        <v>0</v>
      </c>
      <c r="BB359" s="36">
        <f t="shared" si="268"/>
        <v>0</v>
      </c>
      <c r="BC359" s="36">
        <f t="shared" si="268"/>
        <v>0</v>
      </c>
      <c r="BD359" s="36">
        <f t="shared" si="268"/>
        <v>0</v>
      </c>
      <c r="BE359" s="36">
        <f t="shared" si="268"/>
        <v>0</v>
      </c>
      <c r="BF359" s="36">
        <f t="shared" si="268"/>
        <v>0</v>
      </c>
      <c r="BH359" s="63">
        <f t="shared" si="226"/>
        <v>0</v>
      </c>
      <c r="BI359" s="14"/>
    </row>
    <row r="360" ht="15" spans="1:61">
      <c r="A360" s="43" t="s">
        <v>13185</v>
      </c>
      <c r="B360" s="34">
        <f t="shared" si="239"/>
        <v>0</v>
      </c>
      <c r="C360" s="41" t="s">
        <v>13186</v>
      </c>
      <c r="D360" s="105">
        <f t="shared" si="240"/>
        <v>0</v>
      </c>
      <c r="E360" s="36">
        <f t="shared" si="241"/>
        <v>0</v>
      </c>
      <c r="F360" s="9">
        <f t="shared" si="242"/>
        <v>0</v>
      </c>
      <c r="G360" s="115">
        <f t="shared" si="243"/>
        <v>0</v>
      </c>
      <c r="H360" s="107">
        <f t="shared" ref="H360:H373" si="269">AL360+AN360</f>
        <v>0</v>
      </c>
      <c r="I360" s="107">
        <f t="shared" ref="I360:I373" si="270">AO360+AQ360</f>
        <v>0</v>
      </c>
      <c r="J360" s="107">
        <f t="shared" ref="J360:J373" si="271">AR360+AT360</f>
        <v>0</v>
      </c>
      <c r="K360" s="42">
        <v>0</v>
      </c>
      <c r="L360" s="36">
        <f t="shared" si="260"/>
        <v>0</v>
      </c>
      <c r="M360" s="36">
        <f t="shared" si="260"/>
        <v>0</v>
      </c>
      <c r="N360" s="107">
        <f t="shared" ref="N360:N373" si="272">AU360</f>
        <v>0</v>
      </c>
      <c r="O360" s="36">
        <f t="shared" si="261"/>
        <v>0</v>
      </c>
      <c r="P360" s="36">
        <f t="shared" si="261"/>
        <v>0</v>
      </c>
      <c r="Q360" s="36">
        <f t="shared" si="261"/>
        <v>0</v>
      </c>
      <c r="R360" s="105">
        <f t="shared" si="246"/>
        <v>0</v>
      </c>
      <c r="S360" s="36">
        <f t="shared" si="254"/>
        <v>0</v>
      </c>
      <c r="T360" s="31">
        <f t="shared" si="247"/>
        <v>0</v>
      </c>
      <c r="U360" s="31">
        <f t="shared" si="248"/>
        <v>0</v>
      </c>
      <c r="V360" s="51">
        <v>0</v>
      </c>
      <c r="W360" s="51">
        <v>0</v>
      </c>
      <c r="X360" s="51">
        <v>0</v>
      </c>
      <c r="Y360" s="50">
        <f t="shared" si="225"/>
        <v>0</v>
      </c>
      <c r="Z360" s="36">
        <f t="shared" si="249"/>
        <v>0</v>
      </c>
      <c r="AA360" s="36">
        <f t="shared" si="255"/>
        <v>0</v>
      </c>
      <c r="AB360" s="42">
        <v>0</v>
      </c>
      <c r="AC360" s="36">
        <f t="shared" si="256"/>
        <v>0</v>
      </c>
      <c r="AD360" s="36">
        <f t="shared" si="262"/>
        <v>0</v>
      </c>
      <c r="AE360" s="36">
        <f t="shared" si="262"/>
        <v>0</v>
      </c>
      <c r="AF360" s="36">
        <f t="shared" si="262"/>
        <v>0</v>
      </c>
      <c r="AH360" s="36">
        <f t="shared" si="266"/>
        <v>0</v>
      </c>
      <c r="AI360" s="36">
        <f t="shared" si="266"/>
        <v>0</v>
      </c>
      <c r="AJ360" s="36">
        <f t="shared" si="266"/>
        <v>0</v>
      </c>
      <c r="AK360" s="36">
        <f t="shared" si="266"/>
        <v>0</v>
      </c>
      <c r="AL360" s="36">
        <f t="shared" si="266"/>
        <v>0</v>
      </c>
      <c r="AM360" s="36">
        <f t="shared" si="266"/>
        <v>0</v>
      </c>
      <c r="AN360" s="36">
        <f t="shared" si="266"/>
        <v>0</v>
      </c>
      <c r="AO360" s="36">
        <f t="shared" si="266"/>
        <v>0</v>
      </c>
      <c r="AP360" s="36">
        <f t="shared" si="266"/>
        <v>0</v>
      </c>
      <c r="AQ360" s="36">
        <f t="shared" si="266"/>
        <v>0</v>
      </c>
      <c r="AR360" s="36">
        <f t="shared" si="267"/>
        <v>0</v>
      </c>
      <c r="AS360" s="36">
        <f t="shared" si="267"/>
        <v>0</v>
      </c>
      <c r="AT360" s="36">
        <f t="shared" si="267"/>
        <v>0</v>
      </c>
      <c r="AU360" s="36">
        <f t="shared" si="267"/>
        <v>0</v>
      </c>
      <c r="AV360" s="36">
        <f t="shared" si="267"/>
        <v>0</v>
      </c>
      <c r="AW360" s="36">
        <f t="shared" si="267"/>
        <v>0</v>
      </c>
      <c r="AX360" s="36">
        <f t="shared" si="267"/>
        <v>0</v>
      </c>
      <c r="AY360" s="36">
        <f t="shared" si="267"/>
        <v>0</v>
      </c>
      <c r="BA360" s="36">
        <f t="shared" si="268"/>
        <v>0</v>
      </c>
      <c r="BB360" s="36">
        <f t="shared" si="268"/>
        <v>0</v>
      </c>
      <c r="BC360" s="36">
        <f t="shared" si="268"/>
        <v>0</v>
      </c>
      <c r="BD360" s="36">
        <f t="shared" si="268"/>
        <v>0</v>
      </c>
      <c r="BE360" s="36">
        <f t="shared" si="268"/>
        <v>0</v>
      </c>
      <c r="BF360" s="36">
        <f t="shared" si="268"/>
        <v>0</v>
      </c>
      <c r="BH360" s="63">
        <f t="shared" si="226"/>
        <v>0</v>
      </c>
      <c r="BI360" s="59"/>
    </row>
    <row r="361" ht="15" spans="1:61">
      <c r="A361" s="43" t="s">
        <v>13187</v>
      </c>
      <c r="B361" s="34">
        <f t="shared" si="239"/>
        <v>0</v>
      </c>
      <c r="C361" s="41" t="s">
        <v>13188</v>
      </c>
      <c r="D361" s="105">
        <f t="shared" si="240"/>
        <v>0</v>
      </c>
      <c r="E361" s="36">
        <f t="shared" si="241"/>
        <v>0</v>
      </c>
      <c r="F361" s="9">
        <f t="shared" si="242"/>
        <v>0</v>
      </c>
      <c r="G361" s="115">
        <f t="shared" si="243"/>
        <v>0</v>
      </c>
      <c r="H361" s="107">
        <f t="shared" si="269"/>
        <v>0</v>
      </c>
      <c r="I361" s="107">
        <f t="shared" si="270"/>
        <v>0</v>
      </c>
      <c r="J361" s="107">
        <f t="shared" si="271"/>
        <v>0</v>
      </c>
      <c r="K361" s="42">
        <v>0</v>
      </c>
      <c r="L361" s="36">
        <f t="shared" si="260"/>
        <v>0</v>
      </c>
      <c r="M361" s="36">
        <f t="shared" si="260"/>
        <v>0</v>
      </c>
      <c r="N361" s="107">
        <f t="shared" si="272"/>
        <v>0</v>
      </c>
      <c r="O361" s="36">
        <f t="shared" si="261"/>
        <v>0</v>
      </c>
      <c r="P361" s="36">
        <f t="shared" si="261"/>
        <v>0</v>
      </c>
      <c r="Q361" s="36">
        <f t="shared" si="261"/>
        <v>0</v>
      </c>
      <c r="R361" s="105">
        <f t="shared" si="246"/>
        <v>0</v>
      </c>
      <c r="S361" s="36">
        <f t="shared" si="254"/>
        <v>0</v>
      </c>
      <c r="T361" s="31">
        <f t="shared" si="247"/>
        <v>0</v>
      </c>
      <c r="U361" s="31">
        <f t="shared" si="248"/>
        <v>0</v>
      </c>
      <c r="V361" s="51">
        <v>0</v>
      </c>
      <c r="W361" s="51">
        <v>0</v>
      </c>
      <c r="X361" s="51">
        <v>0</v>
      </c>
      <c r="Y361" s="50">
        <f t="shared" ref="Y361:Y373" si="273">AW361+AY361</f>
        <v>0</v>
      </c>
      <c r="Z361" s="36">
        <f t="shared" si="249"/>
        <v>0</v>
      </c>
      <c r="AA361" s="36">
        <f t="shared" si="255"/>
        <v>0</v>
      </c>
      <c r="AB361" s="42">
        <v>0</v>
      </c>
      <c r="AC361" s="36">
        <f t="shared" si="256"/>
        <v>0</v>
      </c>
      <c r="AD361" s="36">
        <f t="shared" si="262"/>
        <v>0</v>
      </c>
      <c r="AE361" s="36">
        <f t="shared" si="262"/>
        <v>0</v>
      </c>
      <c r="AF361" s="36">
        <f t="shared" si="262"/>
        <v>0</v>
      </c>
      <c r="AH361" s="36">
        <f t="shared" si="266"/>
        <v>0</v>
      </c>
      <c r="AI361" s="36">
        <f t="shared" si="266"/>
        <v>0</v>
      </c>
      <c r="AJ361" s="36">
        <f t="shared" si="266"/>
        <v>0</v>
      </c>
      <c r="AK361" s="36">
        <f t="shared" si="266"/>
        <v>0</v>
      </c>
      <c r="AL361" s="36">
        <f t="shared" si="266"/>
        <v>0</v>
      </c>
      <c r="AM361" s="36">
        <f t="shared" si="266"/>
        <v>0</v>
      </c>
      <c r="AN361" s="36">
        <f t="shared" si="266"/>
        <v>0</v>
      </c>
      <c r="AO361" s="36">
        <f t="shared" si="266"/>
        <v>0</v>
      </c>
      <c r="AP361" s="36">
        <f t="shared" si="266"/>
        <v>0</v>
      </c>
      <c r="AQ361" s="36">
        <f t="shared" si="266"/>
        <v>0</v>
      </c>
      <c r="AR361" s="36">
        <f t="shared" si="267"/>
        <v>0</v>
      </c>
      <c r="AS361" s="36">
        <f t="shared" si="267"/>
        <v>0</v>
      </c>
      <c r="AT361" s="36">
        <f t="shared" si="267"/>
        <v>0</v>
      </c>
      <c r="AU361" s="36">
        <f t="shared" si="267"/>
        <v>0</v>
      </c>
      <c r="AV361" s="36">
        <f t="shared" si="267"/>
        <v>0</v>
      </c>
      <c r="AW361" s="36">
        <f t="shared" si="267"/>
        <v>0</v>
      </c>
      <c r="AX361" s="36">
        <f t="shared" si="267"/>
        <v>0</v>
      </c>
      <c r="AY361" s="36">
        <f t="shared" si="267"/>
        <v>0</v>
      </c>
      <c r="BA361" s="36">
        <f t="shared" si="268"/>
        <v>0</v>
      </c>
      <c r="BB361" s="36">
        <f t="shared" si="268"/>
        <v>0</v>
      </c>
      <c r="BC361" s="36">
        <f t="shared" si="268"/>
        <v>0</v>
      </c>
      <c r="BD361" s="36">
        <f t="shared" si="268"/>
        <v>0</v>
      </c>
      <c r="BE361" s="36">
        <f t="shared" si="268"/>
        <v>0</v>
      </c>
      <c r="BF361" s="36">
        <f t="shared" si="268"/>
        <v>0</v>
      </c>
      <c r="BH361" s="63">
        <f t="shared" ref="BH361:BH373" si="274">+(BD361-AJ361)+(BF361-AV361)+(AX361-BB361)</f>
        <v>0</v>
      </c>
      <c r="BI361" s="59"/>
    </row>
    <row r="362" ht="15" spans="1:61">
      <c r="A362" s="43" t="s">
        <v>13189</v>
      </c>
      <c r="B362" s="34">
        <f t="shared" si="239"/>
        <v>0</v>
      </c>
      <c r="C362" s="41" t="s">
        <v>13190</v>
      </c>
      <c r="D362" s="105">
        <f t="shared" si="240"/>
        <v>0</v>
      </c>
      <c r="E362" s="36">
        <f t="shared" si="241"/>
        <v>0</v>
      </c>
      <c r="F362" s="9">
        <f t="shared" si="242"/>
        <v>0</v>
      </c>
      <c r="G362" s="115">
        <f t="shared" si="243"/>
        <v>0</v>
      </c>
      <c r="H362" s="107">
        <f t="shared" si="269"/>
        <v>0</v>
      </c>
      <c r="I362" s="107">
        <f t="shared" si="270"/>
        <v>0</v>
      </c>
      <c r="J362" s="107">
        <f t="shared" si="271"/>
        <v>0</v>
      </c>
      <c r="K362" s="42">
        <v>0</v>
      </c>
      <c r="L362" s="36">
        <f t="shared" si="260"/>
        <v>0</v>
      </c>
      <c r="M362" s="36">
        <f t="shared" si="260"/>
        <v>0</v>
      </c>
      <c r="N362" s="107">
        <f t="shared" si="272"/>
        <v>0</v>
      </c>
      <c r="O362" s="36">
        <f t="shared" si="261"/>
        <v>0</v>
      </c>
      <c r="P362" s="36">
        <f t="shared" si="261"/>
        <v>0</v>
      </c>
      <c r="Q362" s="36">
        <f t="shared" si="261"/>
        <v>0</v>
      </c>
      <c r="R362" s="105">
        <f t="shared" si="246"/>
        <v>0</v>
      </c>
      <c r="S362" s="36">
        <f t="shared" si="254"/>
        <v>0</v>
      </c>
      <c r="T362" s="31">
        <f t="shared" si="247"/>
        <v>0</v>
      </c>
      <c r="U362" s="31">
        <f t="shared" si="248"/>
        <v>0</v>
      </c>
      <c r="V362" s="51">
        <v>0</v>
      </c>
      <c r="W362" s="51">
        <v>0</v>
      </c>
      <c r="X362" s="51">
        <v>0</v>
      </c>
      <c r="Y362" s="50">
        <f t="shared" si="273"/>
        <v>0</v>
      </c>
      <c r="Z362" s="36">
        <f t="shared" si="249"/>
        <v>0</v>
      </c>
      <c r="AA362" s="36">
        <f t="shared" si="255"/>
        <v>0</v>
      </c>
      <c r="AB362" s="42">
        <v>0</v>
      </c>
      <c r="AC362" s="36">
        <f t="shared" si="256"/>
        <v>0</v>
      </c>
      <c r="AD362" s="36">
        <f t="shared" si="262"/>
        <v>0</v>
      </c>
      <c r="AE362" s="36">
        <f t="shared" si="262"/>
        <v>0</v>
      </c>
      <c r="AF362" s="36">
        <f t="shared" si="262"/>
        <v>0</v>
      </c>
      <c r="AH362" s="36">
        <f t="shared" si="266"/>
        <v>0</v>
      </c>
      <c r="AI362" s="36">
        <f t="shared" si="266"/>
        <v>0</v>
      </c>
      <c r="AJ362" s="36">
        <f t="shared" si="266"/>
        <v>0</v>
      </c>
      <c r="AK362" s="36">
        <f t="shared" si="266"/>
        <v>0</v>
      </c>
      <c r="AL362" s="36">
        <f t="shared" si="266"/>
        <v>0</v>
      </c>
      <c r="AM362" s="36">
        <f t="shared" si="266"/>
        <v>0</v>
      </c>
      <c r="AN362" s="36">
        <f t="shared" si="266"/>
        <v>0</v>
      </c>
      <c r="AO362" s="36">
        <f t="shared" si="266"/>
        <v>0</v>
      </c>
      <c r="AP362" s="36">
        <f t="shared" si="266"/>
        <v>0</v>
      </c>
      <c r="AQ362" s="36">
        <f t="shared" si="266"/>
        <v>0</v>
      </c>
      <c r="AR362" s="36">
        <f t="shared" si="267"/>
        <v>0</v>
      </c>
      <c r="AS362" s="36">
        <f t="shared" si="267"/>
        <v>0</v>
      </c>
      <c r="AT362" s="36">
        <f t="shared" si="267"/>
        <v>0</v>
      </c>
      <c r="AU362" s="36">
        <f t="shared" si="267"/>
        <v>0</v>
      </c>
      <c r="AV362" s="36">
        <f t="shared" si="267"/>
        <v>0</v>
      </c>
      <c r="AW362" s="36">
        <f t="shared" si="267"/>
        <v>0</v>
      </c>
      <c r="AX362" s="36">
        <f t="shared" si="267"/>
        <v>0</v>
      </c>
      <c r="AY362" s="36">
        <f t="shared" si="267"/>
        <v>0</v>
      </c>
      <c r="BA362" s="36">
        <f t="shared" si="268"/>
        <v>0</v>
      </c>
      <c r="BB362" s="36">
        <f t="shared" si="268"/>
        <v>0</v>
      </c>
      <c r="BC362" s="36">
        <f t="shared" si="268"/>
        <v>0</v>
      </c>
      <c r="BD362" s="36">
        <f t="shared" si="268"/>
        <v>0</v>
      </c>
      <c r="BE362" s="36">
        <f t="shared" si="268"/>
        <v>0</v>
      </c>
      <c r="BF362" s="36">
        <f t="shared" si="268"/>
        <v>0</v>
      </c>
      <c r="BH362" s="63">
        <f t="shared" si="274"/>
        <v>0</v>
      </c>
      <c r="BI362" s="14"/>
    </row>
    <row r="363" ht="15" spans="1:61">
      <c r="A363" s="43" t="s">
        <v>13191</v>
      </c>
      <c r="B363" s="34">
        <f t="shared" si="239"/>
        <v>0</v>
      </c>
      <c r="C363" s="41" t="s">
        <v>13192</v>
      </c>
      <c r="D363" s="105">
        <f t="shared" si="240"/>
        <v>0</v>
      </c>
      <c r="E363" s="36">
        <f t="shared" si="241"/>
        <v>0</v>
      </c>
      <c r="F363" s="9">
        <f t="shared" si="242"/>
        <v>0</v>
      </c>
      <c r="G363" s="115">
        <f t="shared" si="243"/>
        <v>0</v>
      </c>
      <c r="H363" s="107">
        <f t="shared" si="269"/>
        <v>0</v>
      </c>
      <c r="I363" s="107">
        <f t="shared" si="270"/>
        <v>0</v>
      </c>
      <c r="J363" s="107">
        <f t="shared" si="271"/>
        <v>0</v>
      </c>
      <c r="K363" s="39">
        <v>0</v>
      </c>
      <c r="L363" s="36">
        <f t="shared" si="260"/>
        <v>0</v>
      </c>
      <c r="M363" s="36">
        <f t="shared" si="260"/>
        <v>0</v>
      </c>
      <c r="N363" s="107">
        <f t="shared" si="272"/>
        <v>0</v>
      </c>
      <c r="O363" s="36">
        <f t="shared" si="261"/>
        <v>0</v>
      </c>
      <c r="P363" s="36">
        <f t="shared" si="261"/>
        <v>0</v>
      </c>
      <c r="Q363" s="36">
        <f t="shared" si="261"/>
        <v>0</v>
      </c>
      <c r="R363" s="105">
        <f t="shared" si="246"/>
        <v>0</v>
      </c>
      <c r="S363" s="36">
        <f t="shared" si="254"/>
        <v>0</v>
      </c>
      <c r="T363" s="31">
        <f t="shared" si="247"/>
        <v>0</v>
      </c>
      <c r="U363" s="31">
        <f t="shared" si="248"/>
        <v>0</v>
      </c>
      <c r="V363" s="51">
        <v>0</v>
      </c>
      <c r="W363" s="51">
        <v>0</v>
      </c>
      <c r="X363" s="51">
        <v>0</v>
      </c>
      <c r="Y363" s="50">
        <f t="shared" si="273"/>
        <v>0</v>
      </c>
      <c r="Z363" s="36">
        <f t="shared" si="249"/>
        <v>0</v>
      </c>
      <c r="AA363" s="36">
        <f t="shared" si="255"/>
        <v>0</v>
      </c>
      <c r="AB363" s="42">
        <v>0</v>
      </c>
      <c r="AC363" s="36">
        <f t="shared" si="256"/>
        <v>0</v>
      </c>
      <c r="AD363" s="36">
        <f t="shared" si="262"/>
        <v>0</v>
      </c>
      <c r="AE363" s="36">
        <f t="shared" si="262"/>
        <v>0</v>
      </c>
      <c r="AF363" s="36">
        <f t="shared" si="262"/>
        <v>0</v>
      </c>
      <c r="AH363" s="36">
        <f t="shared" si="266"/>
        <v>0</v>
      </c>
      <c r="AI363" s="36">
        <f t="shared" si="266"/>
        <v>0</v>
      </c>
      <c r="AJ363" s="36">
        <f t="shared" si="266"/>
        <v>0</v>
      </c>
      <c r="AK363" s="36">
        <f t="shared" si="266"/>
        <v>0</v>
      </c>
      <c r="AL363" s="36">
        <f t="shared" si="266"/>
        <v>0</v>
      </c>
      <c r="AM363" s="36">
        <f t="shared" si="266"/>
        <v>0</v>
      </c>
      <c r="AN363" s="36">
        <f t="shared" si="266"/>
        <v>0</v>
      </c>
      <c r="AO363" s="36">
        <f t="shared" si="266"/>
        <v>0</v>
      </c>
      <c r="AP363" s="36">
        <f t="shared" si="266"/>
        <v>0</v>
      </c>
      <c r="AQ363" s="36">
        <f t="shared" si="266"/>
        <v>0</v>
      </c>
      <c r="AR363" s="36">
        <f t="shared" si="267"/>
        <v>0</v>
      </c>
      <c r="AS363" s="36">
        <f t="shared" si="267"/>
        <v>0</v>
      </c>
      <c r="AT363" s="36">
        <f t="shared" si="267"/>
        <v>0</v>
      </c>
      <c r="AU363" s="36">
        <f t="shared" si="267"/>
        <v>0</v>
      </c>
      <c r="AV363" s="36">
        <f t="shared" si="267"/>
        <v>0</v>
      </c>
      <c r="AW363" s="36">
        <f t="shared" si="267"/>
        <v>0</v>
      </c>
      <c r="AX363" s="36">
        <f t="shared" si="267"/>
        <v>0</v>
      </c>
      <c r="AY363" s="36">
        <f t="shared" si="267"/>
        <v>0</v>
      </c>
      <c r="BA363" s="36">
        <f t="shared" si="268"/>
        <v>0</v>
      </c>
      <c r="BB363" s="36">
        <f t="shared" si="268"/>
        <v>0</v>
      </c>
      <c r="BC363" s="36">
        <f t="shared" si="268"/>
        <v>0</v>
      </c>
      <c r="BD363" s="36">
        <f t="shared" si="268"/>
        <v>0</v>
      </c>
      <c r="BE363" s="36">
        <f t="shared" si="268"/>
        <v>0</v>
      </c>
      <c r="BF363" s="36">
        <f t="shared" si="268"/>
        <v>0</v>
      </c>
      <c r="BH363" s="63">
        <f t="shared" si="274"/>
        <v>0</v>
      </c>
      <c r="BI363" s="14"/>
    </row>
    <row r="364" ht="15" spans="1:61">
      <c r="A364" s="43" t="s">
        <v>13193</v>
      </c>
      <c r="B364" s="34">
        <f t="shared" si="239"/>
        <v>0</v>
      </c>
      <c r="C364" s="41" t="s">
        <v>13194</v>
      </c>
      <c r="D364" s="105">
        <f t="shared" si="240"/>
        <v>0</v>
      </c>
      <c r="E364" s="36">
        <f t="shared" si="241"/>
        <v>0</v>
      </c>
      <c r="F364" s="9">
        <f t="shared" si="242"/>
        <v>0</v>
      </c>
      <c r="G364" s="115">
        <f t="shared" si="243"/>
        <v>0</v>
      </c>
      <c r="H364" s="107">
        <f t="shared" si="269"/>
        <v>0</v>
      </c>
      <c r="I364" s="107">
        <f t="shared" si="270"/>
        <v>0</v>
      </c>
      <c r="J364" s="107">
        <f t="shared" si="271"/>
        <v>0</v>
      </c>
      <c r="K364" s="42">
        <v>0</v>
      </c>
      <c r="L364" s="36">
        <f t="shared" si="260"/>
        <v>0</v>
      </c>
      <c r="M364" s="36">
        <f t="shared" si="260"/>
        <v>0</v>
      </c>
      <c r="N364" s="107">
        <f t="shared" si="272"/>
        <v>0</v>
      </c>
      <c r="O364" s="36">
        <f t="shared" si="261"/>
        <v>0</v>
      </c>
      <c r="P364" s="36">
        <f t="shared" si="261"/>
        <v>0</v>
      </c>
      <c r="Q364" s="36">
        <f t="shared" si="261"/>
        <v>0</v>
      </c>
      <c r="R364" s="105">
        <f t="shared" si="246"/>
        <v>0</v>
      </c>
      <c r="S364" s="36">
        <f t="shared" si="254"/>
        <v>0</v>
      </c>
      <c r="T364" s="31">
        <f t="shared" si="247"/>
        <v>0</v>
      </c>
      <c r="U364" s="31">
        <f t="shared" si="248"/>
        <v>0</v>
      </c>
      <c r="V364" s="51">
        <v>0</v>
      </c>
      <c r="W364" s="51">
        <v>0</v>
      </c>
      <c r="X364" s="51">
        <v>0</v>
      </c>
      <c r="Y364" s="50">
        <f t="shared" si="273"/>
        <v>0</v>
      </c>
      <c r="Z364" s="36">
        <f t="shared" si="249"/>
        <v>0</v>
      </c>
      <c r="AA364" s="36">
        <f t="shared" si="255"/>
        <v>0</v>
      </c>
      <c r="AB364" s="42">
        <v>0</v>
      </c>
      <c r="AC364" s="36">
        <f t="shared" si="256"/>
        <v>0</v>
      </c>
      <c r="AD364" s="36">
        <f t="shared" si="262"/>
        <v>0</v>
      </c>
      <c r="AE364" s="36">
        <f t="shared" si="262"/>
        <v>0</v>
      </c>
      <c r="AF364" s="36">
        <f t="shared" si="262"/>
        <v>0</v>
      </c>
      <c r="AH364" s="36">
        <f t="shared" si="266"/>
        <v>0</v>
      </c>
      <c r="AI364" s="36">
        <f t="shared" si="266"/>
        <v>0</v>
      </c>
      <c r="AJ364" s="36">
        <f t="shared" si="266"/>
        <v>0</v>
      </c>
      <c r="AK364" s="36">
        <f t="shared" si="266"/>
        <v>0</v>
      </c>
      <c r="AL364" s="36">
        <f t="shared" si="266"/>
        <v>0</v>
      </c>
      <c r="AM364" s="36">
        <f t="shared" si="266"/>
        <v>0</v>
      </c>
      <c r="AN364" s="36">
        <f t="shared" si="266"/>
        <v>0</v>
      </c>
      <c r="AO364" s="36">
        <f t="shared" si="266"/>
        <v>0</v>
      </c>
      <c r="AP364" s="36">
        <f t="shared" si="266"/>
        <v>0</v>
      </c>
      <c r="AQ364" s="36">
        <f t="shared" si="266"/>
        <v>0</v>
      </c>
      <c r="AR364" s="36">
        <f t="shared" si="267"/>
        <v>0</v>
      </c>
      <c r="AS364" s="36">
        <f t="shared" si="267"/>
        <v>0</v>
      </c>
      <c r="AT364" s="36">
        <f t="shared" si="267"/>
        <v>0</v>
      </c>
      <c r="AU364" s="36">
        <f t="shared" si="267"/>
        <v>0</v>
      </c>
      <c r="AV364" s="36">
        <f t="shared" si="267"/>
        <v>0</v>
      </c>
      <c r="AW364" s="36">
        <f t="shared" si="267"/>
        <v>0</v>
      </c>
      <c r="AX364" s="36">
        <f t="shared" si="267"/>
        <v>0</v>
      </c>
      <c r="AY364" s="36">
        <f t="shared" si="267"/>
        <v>0</v>
      </c>
      <c r="BA364" s="36">
        <f t="shared" si="268"/>
        <v>0</v>
      </c>
      <c r="BB364" s="36">
        <f t="shared" si="268"/>
        <v>0</v>
      </c>
      <c r="BC364" s="36">
        <f t="shared" si="268"/>
        <v>0</v>
      </c>
      <c r="BD364" s="36">
        <f t="shared" si="268"/>
        <v>0</v>
      </c>
      <c r="BE364" s="36">
        <f t="shared" si="268"/>
        <v>0</v>
      </c>
      <c r="BF364" s="36">
        <f t="shared" si="268"/>
        <v>0</v>
      </c>
      <c r="BH364" s="63">
        <f t="shared" si="274"/>
        <v>0</v>
      </c>
      <c r="BI364" s="59"/>
    </row>
    <row r="365" ht="15" spans="1:61">
      <c r="A365" s="43" t="s">
        <v>13195</v>
      </c>
      <c r="B365" s="34">
        <f t="shared" si="239"/>
        <v>0</v>
      </c>
      <c r="C365" s="41" t="s">
        <v>13196</v>
      </c>
      <c r="D365" s="105">
        <f t="shared" si="240"/>
        <v>0</v>
      </c>
      <c r="E365" s="36">
        <f t="shared" si="241"/>
        <v>0</v>
      </c>
      <c r="F365" s="9">
        <f t="shared" si="242"/>
        <v>0</v>
      </c>
      <c r="G365" s="115">
        <f t="shared" si="243"/>
        <v>0</v>
      </c>
      <c r="H365" s="107">
        <f t="shared" si="269"/>
        <v>0</v>
      </c>
      <c r="I365" s="107">
        <f t="shared" si="270"/>
        <v>0</v>
      </c>
      <c r="J365" s="107">
        <f t="shared" si="271"/>
        <v>0</v>
      </c>
      <c r="K365" s="42">
        <v>0</v>
      </c>
      <c r="L365" s="36">
        <f t="shared" si="260"/>
        <v>0</v>
      </c>
      <c r="M365" s="36">
        <f t="shared" si="260"/>
        <v>0</v>
      </c>
      <c r="N365" s="107">
        <f t="shared" si="272"/>
        <v>0</v>
      </c>
      <c r="O365" s="36">
        <f t="shared" si="261"/>
        <v>0</v>
      </c>
      <c r="P365" s="36">
        <f t="shared" si="261"/>
        <v>0</v>
      </c>
      <c r="Q365" s="36">
        <f t="shared" si="261"/>
        <v>0</v>
      </c>
      <c r="R365" s="105">
        <f t="shared" si="246"/>
        <v>0</v>
      </c>
      <c r="S365" s="36">
        <f t="shared" si="254"/>
        <v>0</v>
      </c>
      <c r="T365" s="31">
        <f t="shared" si="247"/>
        <v>0</v>
      </c>
      <c r="U365" s="31">
        <f t="shared" si="248"/>
        <v>0</v>
      </c>
      <c r="V365" s="51">
        <v>0</v>
      </c>
      <c r="W365" s="51">
        <v>0</v>
      </c>
      <c r="X365" s="51">
        <v>0</v>
      </c>
      <c r="Y365" s="50">
        <f t="shared" si="273"/>
        <v>0</v>
      </c>
      <c r="Z365" s="36">
        <f t="shared" si="249"/>
        <v>0</v>
      </c>
      <c r="AA365" s="36">
        <f t="shared" si="255"/>
        <v>0</v>
      </c>
      <c r="AB365" s="42">
        <v>0</v>
      </c>
      <c r="AC365" s="36">
        <f t="shared" si="256"/>
        <v>0</v>
      </c>
      <c r="AD365" s="36">
        <f t="shared" si="262"/>
        <v>0</v>
      </c>
      <c r="AE365" s="36">
        <f t="shared" si="262"/>
        <v>0</v>
      </c>
      <c r="AF365" s="36">
        <f t="shared" si="262"/>
        <v>0</v>
      </c>
      <c r="AH365" s="36">
        <f t="shared" si="266"/>
        <v>0</v>
      </c>
      <c r="AI365" s="36">
        <f t="shared" si="266"/>
        <v>0</v>
      </c>
      <c r="AJ365" s="36">
        <f t="shared" si="266"/>
        <v>0</v>
      </c>
      <c r="AK365" s="36">
        <f t="shared" si="266"/>
        <v>0</v>
      </c>
      <c r="AL365" s="36">
        <f t="shared" si="266"/>
        <v>0</v>
      </c>
      <c r="AM365" s="36">
        <f t="shared" si="266"/>
        <v>0</v>
      </c>
      <c r="AN365" s="36">
        <f t="shared" si="266"/>
        <v>0</v>
      </c>
      <c r="AO365" s="36">
        <f t="shared" si="266"/>
        <v>0</v>
      </c>
      <c r="AP365" s="36">
        <f t="shared" si="266"/>
        <v>0</v>
      </c>
      <c r="AQ365" s="36">
        <f t="shared" si="266"/>
        <v>0</v>
      </c>
      <c r="AR365" s="36">
        <f t="shared" si="267"/>
        <v>0</v>
      </c>
      <c r="AS365" s="36">
        <f t="shared" si="267"/>
        <v>0</v>
      </c>
      <c r="AT365" s="36">
        <f t="shared" si="267"/>
        <v>0</v>
      </c>
      <c r="AU365" s="36">
        <f t="shared" si="267"/>
        <v>0</v>
      </c>
      <c r="AV365" s="36">
        <f t="shared" si="267"/>
        <v>0</v>
      </c>
      <c r="AW365" s="36">
        <f t="shared" si="267"/>
        <v>0</v>
      </c>
      <c r="AX365" s="36">
        <f t="shared" si="267"/>
        <v>0</v>
      </c>
      <c r="AY365" s="36">
        <f t="shared" si="267"/>
        <v>0</v>
      </c>
      <c r="BA365" s="36">
        <f t="shared" si="268"/>
        <v>0</v>
      </c>
      <c r="BB365" s="36">
        <f t="shared" si="268"/>
        <v>0</v>
      </c>
      <c r="BC365" s="36">
        <f t="shared" si="268"/>
        <v>0</v>
      </c>
      <c r="BD365" s="36">
        <f t="shared" si="268"/>
        <v>0</v>
      </c>
      <c r="BE365" s="36">
        <f t="shared" si="268"/>
        <v>0</v>
      </c>
      <c r="BF365" s="36">
        <f t="shared" si="268"/>
        <v>0</v>
      </c>
      <c r="BH365" s="63">
        <f t="shared" si="274"/>
        <v>0</v>
      </c>
      <c r="BI365" s="59"/>
    </row>
    <row r="366" ht="15" spans="1:61">
      <c r="A366" s="43" t="s">
        <v>13197</v>
      </c>
      <c r="B366" s="34">
        <f t="shared" si="239"/>
        <v>0</v>
      </c>
      <c r="C366" s="41" t="s">
        <v>13198</v>
      </c>
      <c r="D366" s="105">
        <f t="shared" si="240"/>
        <v>0</v>
      </c>
      <c r="E366" s="36">
        <f t="shared" si="241"/>
        <v>0</v>
      </c>
      <c r="F366" s="9">
        <f t="shared" si="242"/>
        <v>0</v>
      </c>
      <c r="G366" s="115">
        <f t="shared" si="243"/>
        <v>0</v>
      </c>
      <c r="H366" s="107">
        <f t="shared" si="269"/>
        <v>0</v>
      </c>
      <c r="I366" s="107">
        <f t="shared" si="270"/>
        <v>0</v>
      </c>
      <c r="J366" s="107">
        <f t="shared" si="271"/>
        <v>0</v>
      </c>
      <c r="K366" s="42">
        <v>0</v>
      </c>
      <c r="L366" s="36">
        <f t="shared" si="260"/>
        <v>0</v>
      </c>
      <c r="M366" s="36">
        <f t="shared" si="260"/>
        <v>0</v>
      </c>
      <c r="N366" s="107">
        <f t="shared" si="272"/>
        <v>0</v>
      </c>
      <c r="O366" s="36">
        <f t="shared" si="261"/>
        <v>0</v>
      </c>
      <c r="P366" s="36">
        <f t="shared" si="261"/>
        <v>0</v>
      </c>
      <c r="Q366" s="36">
        <f t="shared" si="261"/>
        <v>0</v>
      </c>
      <c r="R366" s="105">
        <f t="shared" si="246"/>
        <v>0</v>
      </c>
      <c r="S366" s="36">
        <f t="shared" si="254"/>
        <v>0</v>
      </c>
      <c r="T366" s="31">
        <f t="shared" si="247"/>
        <v>0</v>
      </c>
      <c r="U366" s="31">
        <f t="shared" si="248"/>
        <v>0</v>
      </c>
      <c r="V366" s="51">
        <v>0</v>
      </c>
      <c r="W366" s="51">
        <v>0</v>
      </c>
      <c r="X366" s="51">
        <v>0</v>
      </c>
      <c r="Y366" s="50">
        <f t="shared" si="273"/>
        <v>0</v>
      </c>
      <c r="Z366" s="36">
        <f t="shared" si="249"/>
        <v>0</v>
      </c>
      <c r="AA366" s="36">
        <f t="shared" si="255"/>
        <v>0</v>
      </c>
      <c r="AB366" s="42">
        <v>0</v>
      </c>
      <c r="AC366" s="36">
        <f t="shared" si="256"/>
        <v>0</v>
      </c>
      <c r="AD366" s="36">
        <f t="shared" si="262"/>
        <v>0</v>
      </c>
      <c r="AE366" s="36">
        <f t="shared" si="262"/>
        <v>0</v>
      </c>
      <c r="AF366" s="36">
        <f t="shared" si="262"/>
        <v>0</v>
      </c>
      <c r="AH366" s="36">
        <f t="shared" si="266"/>
        <v>0</v>
      </c>
      <c r="AI366" s="36">
        <f t="shared" si="266"/>
        <v>0</v>
      </c>
      <c r="AJ366" s="36">
        <f t="shared" si="266"/>
        <v>0</v>
      </c>
      <c r="AK366" s="36">
        <f t="shared" si="266"/>
        <v>0</v>
      </c>
      <c r="AL366" s="36">
        <f t="shared" si="266"/>
        <v>0</v>
      </c>
      <c r="AM366" s="36">
        <f t="shared" si="266"/>
        <v>0</v>
      </c>
      <c r="AN366" s="36">
        <f t="shared" si="266"/>
        <v>0</v>
      </c>
      <c r="AO366" s="36">
        <f t="shared" si="266"/>
        <v>0</v>
      </c>
      <c r="AP366" s="36">
        <f t="shared" si="266"/>
        <v>0</v>
      </c>
      <c r="AQ366" s="36">
        <f t="shared" si="266"/>
        <v>0</v>
      </c>
      <c r="AR366" s="36">
        <f t="shared" si="267"/>
        <v>0</v>
      </c>
      <c r="AS366" s="36">
        <f t="shared" si="267"/>
        <v>0</v>
      </c>
      <c r="AT366" s="36">
        <f t="shared" si="267"/>
        <v>0</v>
      </c>
      <c r="AU366" s="36">
        <f t="shared" si="267"/>
        <v>0</v>
      </c>
      <c r="AV366" s="36">
        <f t="shared" si="267"/>
        <v>0</v>
      </c>
      <c r="AW366" s="36">
        <f t="shared" si="267"/>
        <v>0</v>
      </c>
      <c r="AX366" s="36">
        <f t="shared" si="267"/>
        <v>0</v>
      </c>
      <c r="AY366" s="36">
        <f t="shared" si="267"/>
        <v>0</v>
      </c>
      <c r="BA366" s="36">
        <f t="shared" si="268"/>
        <v>0</v>
      </c>
      <c r="BB366" s="36">
        <f t="shared" si="268"/>
        <v>0</v>
      </c>
      <c r="BC366" s="36">
        <f t="shared" si="268"/>
        <v>0</v>
      </c>
      <c r="BD366" s="36">
        <f t="shared" si="268"/>
        <v>0</v>
      </c>
      <c r="BE366" s="36">
        <f t="shared" si="268"/>
        <v>0</v>
      </c>
      <c r="BF366" s="36">
        <f t="shared" si="268"/>
        <v>0</v>
      </c>
      <c r="BH366" s="63">
        <f t="shared" si="274"/>
        <v>0</v>
      </c>
      <c r="BI366" s="14"/>
    </row>
    <row r="367" ht="15" spans="1:61">
      <c r="A367" s="43" t="s">
        <v>13199</v>
      </c>
      <c r="B367" s="34">
        <f t="shared" si="239"/>
        <v>0</v>
      </c>
      <c r="C367" s="41" t="s">
        <v>13200</v>
      </c>
      <c r="D367" s="105">
        <f t="shared" si="240"/>
        <v>0</v>
      </c>
      <c r="E367" s="36">
        <f t="shared" si="241"/>
        <v>0</v>
      </c>
      <c r="F367" s="9">
        <f t="shared" si="242"/>
        <v>0</v>
      </c>
      <c r="G367" s="115">
        <f t="shared" si="243"/>
        <v>0</v>
      </c>
      <c r="H367" s="107">
        <f t="shared" si="269"/>
        <v>0</v>
      </c>
      <c r="I367" s="107">
        <f t="shared" si="270"/>
        <v>0</v>
      </c>
      <c r="J367" s="107">
        <f t="shared" si="271"/>
        <v>0</v>
      </c>
      <c r="K367" s="42">
        <v>0</v>
      </c>
      <c r="L367" s="36">
        <f t="shared" si="260"/>
        <v>0</v>
      </c>
      <c r="M367" s="36">
        <f t="shared" si="260"/>
        <v>0</v>
      </c>
      <c r="N367" s="107">
        <f t="shared" si="272"/>
        <v>0</v>
      </c>
      <c r="O367" s="36">
        <f t="shared" si="261"/>
        <v>0</v>
      </c>
      <c r="P367" s="36">
        <f t="shared" si="261"/>
        <v>0</v>
      </c>
      <c r="Q367" s="36">
        <f t="shared" si="261"/>
        <v>0</v>
      </c>
      <c r="R367" s="105">
        <f t="shared" si="246"/>
        <v>0</v>
      </c>
      <c r="S367" s="36">
        <f t="shared" si="254"/>
        <v>0</v>
      </c>
      <c r="T367" s="31">
        <f t="shared" si="247"/>
        <v>0</v>
      </c>
      <c r="U367" s="31">
        <f t="shared" si="248"/>
        <v>0</v>
      </c>
      <c r="V367" s="51">
        <v>0</v>
      </c>
      <c r="W367" s="51">
        <v>0</v>
      </c>
      <c r="X367" s="51">
        <v>0</v>
      </c>
      <c r="Y367" s="50">
        <f t="shared" si="273"/>
        <v>0</v>
      </c>
      <c r="Z367" s="36">
        <f t="shared" si="249"/>
        <v>0</v>
      </c>
      <c r="AA367" s="36">
        <f t="shared" si="255"/>
        <v>0</v>
      </c>
      <c r="AB367" s="42">
        <v>0</v>
      </c>
      <c r="AC367" s="36">
        <f t="shared" si="256"/>
        <v>0</v>
      </c>
      <c r="AD367" s="36">
        <f t="shared" si="262"/>
        <v>0</v>
      </c>
      <c r="AE367" s="36">
        <f t="shared" si="262"/>
        <v>0</v>
      </c>
      <c r="AF367" s="36">
        <f t="shared" si="262"/>
        <v>0</v>
      </c>
      <c r="AH367" s="36">
        <f t="shared" si="266"/>
        <v>0</v>
      </c>
      <c r="AI367" s="36">
        <f t="shared" si="266"/>
        <v>0</v>
      </c>
      <c r="AJ367" s="36">
        <f t="shared" si="266"/>
        <v>0</v>
      </c>
      <c r="AK367" s="36">
        <f t="shared" si="266"/>
        <v>0</v>
      </c>
      <c r="AL367" s="36">
        <f t="shared" si="266"/>
        <v>0</v>
      </c>
      <c r="AM367" s="36">
        <f t="shared" si="266"/>
        <v>0</v>
      </c>
      <c r="AN367" s="36">
        <f t="shared" si="266"/>
        <v>0</v>
      </c>
      <c r="AO367" s="36">
        <f t="shared" si="266"/>
        <v>0</v>
      </c>
      <c r="AP367" s="36">
        <f t="shared" si="266"/>
        <v>0</v>
      </c>
      <c r="AQ367" s="36">
        <f t="shared" si="266"/>
        <v>0</v>
      </c>
      <c r="AR367" s="36">
        <f t="shared" si="267"/>
        <v>0</v>
      </c>
      <c r="AS367" s="36">
        <f t="shared" si="267"/>
        <v>0</v>
      </c>
      <c r="AT367" s="36">
        <f t="shared" si="267"/>
        <v>0</v>
      </c>
      <c r="AU367" s="36">
        <f t="shared" si="267"/>
        <v>0</v>
      </c>
      <c r="AV367" s="36">
        <f t="shared" si="267"/>
        <v>0</v>
      </c>
      <c r="AW367" s="36">
        <f t="shared" si="267"/>
        <v>0</v>
      </c>
      <c r="AX367" s="36">
        <f t="shared" si="267"/>
        <v>0</v>
      </c>
      <c r="AY367" s="36">
        <f t="shared" si="267"/>
        <v>0</v>
      </c>
      <c r="BA367" s="36">
        <f t="shared" si="268"/>
        <v>0</v>
      </c>
      <c r="BB367" s="36">
        <f t="shared" si="268"/>
        <v>0</v>
      </c>
      <c r="BC367" s="36">
        <f t="shared" si="268"/>
        <v>0</v>
      </c>
      <c r="BD367" s="36">
        <f t="shared" si="268"/>
        <v>0</v>
      </c>
      <c r="BE367" s="36">
        <f t="shared" si="268"/>
        <v>0</v>
      </c>
      <c r="BF367" s="36">
        <f t="shared" si="268"/>
        <v>0</v>
      </c>
      <c r="BH367" s="63">
        <f t="shared" si="274"/>
        <v>0</v>
      </c>
      <c r="BI367" s="14"/>
    </row>
    <row r="368" ht="15" spans="1:61">
      <c r="A368" s="43" t="s">
        <v>13201</v>
      </c>
      <c r="B368" s="34">
        <f t="shared" si="239"/>
        <v>0</v>
      </c>
      <c r="C368" s="41" t="s">
        <v>13202</v>
      </c>
      <c r="D368" s="105">
        <f t="shared" si="240"/>
        <v>0</v>
      </c>
      <c r="E368" s="36">
        <f t="shared" si="241"/>
        <v>0</v>
      </c>
      <c r="F368" s="9">
        <f t="shared" si="242"/>
        <v>0</v>
      </c>
      <c r="G368" s="115">
        <f t="shared" si="243"/>
        <v>0</v>
      </c>
      <c r="H368" s="107">
        <f t="shared" si="269"/>
        <v>0</v>
      </c>
      <c r="I368" s="107">
        <f t="shared" si="270"/>
        <v>0</v>
      </c>
      <c r="J368" s="107">
        <f t="shared" si="271"/>
        <v>0</v>
      </c>
      <c r="K368" s="42">
        <v>0</v>
      </c>
      <c r="L368" s="36">
        <f t="shared" ref="L368:M373" si="275">SUMPRODUCT(L$374:L$599*(LEFT($A$374:$A$599,LEN($A368))=$A368))</f>
        <v>0</v>
      </c>
      <c r="M368" s="36">
        <f t="shared" si="275"/>
        <v>0</v>
      </c>
      <c r="N368" s="107">
        <f t="shared" si="272"/>
        <v>0</v>
      </c>
      <c r="O368" s="36">
        <f t="shared" ref="O368:Q373" si="276">SUMPRODUCT(O$374:O$599*(LEFT($A$374:$A$599,LEN($A368))=$A368))</f>
        <v>0</v>
      </c>
      <c r="P368" s="36">
        <f t="shared" si="276"/>
        <v>0</v>
      </c>
      <c r="Q368" s="36">
        <f t="shared" si="276"/>
        <v>0</v>
      </c>
      <c r="R368" s="105">
        <f t="shared" si="246"/>
        <v>0</v>
      </c>
      <c r="S368" s="36">
        <f t="shared" si="254"/>
        <v>0</v>
      </c>
      <c r="T368" s="31">
        <f t="shared" si="247"/>
        <v>0</v>
      </c>
      <c r="U368" s="31">
        <f t="shared" si="248"/>
        <v>0</v>
      </c>
      <c r="V368" s="51">
        <v>0</v>
      </c>
      <c r="W368" s="51">
        <v>0</v>
      </c>
      <c r="X368" s="51">
        <v>0</v>
      </c>
      <c r="Y368" s="50">
        <f t="shared" si="273"/>
        <v>0</v>
      </c>
      <c r="Z368" s="36">
        <f t="shared" si="249"/>
        <v>0</v>
      </c>
      <c r="AA368" s="36">
        <f t="shared" si="255"/>
        <v>0</v>
      </c>
      <c r="AB368" s="42">
        <v>0</v>
      </c>
      <c r="AC368" s="36">
        <f t="shared" si="256"/>
        <v>0</v>
      </c>
      <c r="AD368" s="36">
        <f t="shared" ref="AD368:AF373" si="277">SUMPRODUCT(AD$374:AD$599*(LEFT($A$374:$A$599,LEN($A368))=$A368))</f>
        <v>0</v>
      </c>
      <c r="AE368" s="36">
        <f t="shared" si="277"/>
        <v>0</v>
      </c>
      <c r="AF368" s="36">
        <f t="shared" si="277"/>
        <v>0</v>
      </c>
      <c r="AH368" s="36">
        <f t="shared" ref="AH368:AQ373" si="278">SUMPRODUCT(AH$374:AH$599*(LEFT($A$374:$A$599,LEN($A368))=$A368))</f>
        <v>0</v>
      </c>
      <c r="AI368" s="36">
        <f t="shared" si="278"/>
        <v>0</v>
      </c>
      <c r="AJ368" s="36">
        <f t="shared" si="278"/>
        <v>0</v>
      </c>
      <c r="AK368" s="36">
        <f t="shared" si="278"/>
        <v>0</v>
      </c>
      <c r="AL368" s="36">
        <f t="shared" si="278"/>
        <v>0</v>
      </c>
      <c r="AM368" s="36">
        <f t="shared" si="278"/>
        <v>0</v>
      </c>
      <c r="AN368" s="36">
        <f t="shared" si="278"/>
        <v>0</v>
      </c>
      <c r="AO368" s="36">
        <f t="shared" si="278"/>
        <v>0</v>
      </c>
      <c r="AP368" s="36">
        <f t="shared" si="278"/>
        <v>0</v>
      </c>
      <c r="AQ368" s="36">
        <f t="shared" si="278"/>
        <v>0</v>
      </c>
      <c r="AR368" s="36">
        <f t="shared" ref="AR368:AY373" si="279">SUMPRODUCT(AR$374:AR$599*(LEFT($A$374:$A$599,LEN($A368))=$A368))</f>
        <v>0</v>
      </c>
      <c r="AS368" s="36">
        <f t="shared" si="279"/>
        <v>0</v>
      </c>
      <c r="AT368" s="36">
        <f t="shared" si="279"/>
        <v>0</v>
      </c>
      <c r="AU368" s="36">
        <f t="shared" si="279"/>
        <v>0</v>
      </c>
      <c r="AV368" s="36">
        <f t="shared" si="279"/>
        <v>0</v>
      </c>
      <c r="AW368" s="36">
        <f t="shared" si="279"/>
        <v>0</v>
      </c>
      <c r="AX368" s="36">
        <f t="shared" si="279"/>
        <v>0</v>
      </c>
      <c r="AY368" s="36">
        <f t="shared" si="279"/>
        <v>0</v>
      </c>
      <c r="BA368" s="36">
        <f t="shared" ref="BA368:BF373" si="280">SUMPRODUCT(BA$374:BA$599*(LEFT($A$374:$A$599,LEN($A368))=$A368))</f>
        <v>0</v>
      </c>
      <c r="BB368" s="36">
        <f t="shared" si="280"/>
        <v>0</v>
      </c>
      <c r="BC368" s="36">
        <f t="shared" si="280"/>
        <v>0</v>
      </c>
      <c r="BD368" s="36">
        <f t="shared" si="280"/>
        <v>0</v>
      </c>
      <c r="BE368" s="36">
        <f t="shared" si="280"/>
        <v>0</v>
      </c>
      <c r="BF368" s="36">
        <f t="shared" si="280"/>
        <v>0</v>
      </c>
      <c r="BH368" s="63">
        <f t="shared" si="274"/>
        <v>0</v>
      </c>
      <c r="BI368" s="59"/>
    </row>
    <row r="369" ht="15" spans="1:61">
      <c r="A369" s="43" t="s">
        <v>13203</v>
      </c>
      <c r="B369" s="34">
        <f t="shared" si="239"/>
        <v>0</v>
      </c>
      <c r="C369" s="41" t="s">
        <v>13204</v>
      </c>
      <c r="D369" s="105">
        <f t="shared" si="240"/>
        <v>0</v>
      </c>
      <c r="E369" s="36">
        <f t="shared" si="241"/>
        <v>0</v>
      </c>
      <c r="F369" s="9">
        <f t="shared" si="242"/>
        <v>0</v>
      </c>
      <c r="G369" s="115">
        <f t="shared" si="243"/>
        <v>0</v>
      </c>
      <c r="H369" s="107">
        <f t="shared" si="269"/>
        <v>0</v>
      </c>
      <c r="I369" s="107">
        <f t="shared" si="270"/>
        <v>0</v>
      </c>
      <c r="J369" s="107">
        <f t="shared" si="271"/>
        <v>0</v>
      </c>
      <c r="K369" s="42">
        <v>0</v>
      </c>
      <c r="L369" s="36">
        <f t="shared" si="275"/>
        <v>0</v>
      </c>
      <c r="M369" s="36">
        <f t="shared" si="275"/>
        <v>0</v>
      </c>
      <c r="N369" s="107">
        <f t="shared" si="272"/>
        <v>0</v>
      </c>
      <c r="O369" s="36">
        <f t="shared" si="276"/>
        <v>0</v>
      </c>
      <c r="P369" s="36">
        <f t="shared" si="276"/>
        <v>0</v>
      </c>
      <c r="Q369" s="36">
        <f t="shared" si="276"/>
        <v>0</v>
      </c>
      <c r="R369" s="105">
        <f t="shared" si="246"/>
        <v>0</v>
      </c>
      <c r="S369" s="36">
        <f t="shared" si="254"/>
        <v>0</v>
      </c>
      <c r="T369" s="31">
        <f t="shared" si="247"/>
        <v>0</v>
      </c>
      <c r="U369" s="31">
        <f t="shared" si="248"/>
        <v>0</v>
      </c>
      <c r="V369" s="51">
        <v>0</v>
      </c>
      <c r="W369" s="51">
        <v>0</v>
      </c>
      <c r="X369" s="51">
        <v>0</v>
      </c>
      <c r="Y369" s="50">
        <f t="shared" si="273"/>
        <v>0</v>
      </c>
      <c r="Z369" s="36">
        <f t="shared" si="249"/>
        <v>0</v>
      </c>
      <c r="AA369" s="36">
        <f t="shared" si="255"/>
        <v>0</v>
      </c>
      <c r="AB369" s="42">
        <v>0</v>
      </c>
      <c r="AC369" s="36">
        <f t="shared" si="256"/>
        <v>0</v>
      </c>
      <c r="AD369" s="36">
        <f t="shared" si="277"/>
        <v>0</v>
      </c>
      <c r="AE369" s="36">
        <f t="shared" si="277"/>
        <v>0</v>
      </c>
      <c r="AF369" s="36">
        <f t="shared" si="277"/>
        <v>0</v>
      </c>
      <c r="AH369" s="36">
        <f t="shared" si="278"/>
        <v>0</v>
      </c>
      <c r="AI369" s="36">
        <f t="shared" si="278"/>
        <v>0</v>
      </c>
      <c r="AJ369" s="36">
        <f t="shared" si="278"/>
        <v>0</v>
      </c>
      <c r="AK369" s="36">
        <f t="shared" si="278"/>
        <v>0</v>
      </c>
      <c r="AL369" s="36">
        <f t="shared" si="278"/>
        <v>0</v>
      </c>
      <c r="AM369" s="36">
        <f t="shared" si="278"/>
        <v>0</v>
      </c>
      <c r="AN369" s="36">
        <f t="shared" si="278"/>
        <v>0</v>
      </c>
      <c r="AO369" s="36">
        <f t="shared" si="278"/>
        <v>0</v>
      </c>
      <c r="AP369" s="36">
        <f t="shared" si="278"/>
        <v>0</v>
      </c>
      <c r="AQ369" s="36">
        <f t="shared" si="278"/>
        <v>0</v>
      </c>
      <c r="AR369" s="36">
        <f t="shared" si="279"/>
        <v>0</v>
      </c>
      <c r="AS369" s="36">
        <f t="shared" si="279"/>
        <v>0</v>
      </c>
      <c r="AT369" s="36">
        <f t="shared" si="279"/>
        <v>0</v>
      </c>
      <c r="AU369" s="36">
        <f t="shared" si="279"/>
        <v>0</v>
      </c>
      <c r="AV369" s="36">
        <f t="shared" si="279"/>
        <v>0</v>
      </c>
      <c r="AW369" s="36">
        <f t="shared" si="279"/>
        <v>0</v>
      </c>
      <c r="AX369" s="36">
        <f t="shared" si="279"/>
        <v>0</v>
      </c>
      <c r="AY369" s="36">
        <f t="shared" si="279"/>
        <v>0</v>
      </c>
      <c r="BA369" s="36">
        <f t="shared" si="280"/>
        <v>0</v>
      </c>
      <c r="BB369" s="36">
        <f t="shared" si="280"/>
        <v>0</v>
      </c>
      <c r="BC369" s="36">
        <f t="shared" si="280"/>
        <v>0</v>
      </c>
      <c r="BD369" s="36">
        <f t="shared" si="280"/>
        <v>0</v>
      </c>
      <c r="BE369" s="36">
        <f t="shared" si="280"/>
        <v>0</v>
      </c>
      <c r="BF369" s="36">
        <f t="shared" si="280"/>
        <v>0</v>
      </c>
      <c r="BH369" s="63">
        <f t="shared" si="274"/>
        <v>0</v>
      </c>
      <c r="BI369" s="59"/>
    </row>
    <row r="370" ht="15" spans="1:61">
      <c r="A370" s="43" t="s">
        <v>13205</v>
      </c>
      <c r="B370" s="34">
        <f t="shared" si="239"/>
        <v>0</v>
      </c>
      <c r="C370" s="41" t="s">
        <v>13206</v>
      </c>
      <c r="D370" s="105">
        <f t="shared" si="240"/>
        <v>0</v>
      </c>
      <c r="E370" s="36">
        <f t="shared" si="241"/>
        <v>0</v>
      </c>
      <c r="F370" s="9">
        <f t="shared" si="242"/>
        <v>0</v>
      </c>
      <c r="G370" s="115">
        <f t="shared" si="243"/>
        <v>0</v>
      </c>
      <c r="H370" s="107">
        <f t="shared" si="269"/>
        <v>0</v>
      </c>
      <c r="I370" s="107">
        <f t="shared" si="270"/>
        <v>0</v>
      </c>
      <c r="J370" s="107">
        <f t="shared" si="271"/>
        <v>0</v>
      </c>
      <c r="K370" s="42">
        <v>0</v>
      </c>
      <c r="L370" s="36">
        <f t="shared" si="275"/>
        <v>0</v>
      </c>
      <c r="M370" s="36">
        <f t="shared" si="275"/>
        <v>0</v>
      </c>
      <c r="N370" s="107">
        <f t="shared" si="272"/>
        <v>0</v>
      </c>
      <c r="O370" s="36">
        <f t="shared" si="276"/>
        <v>0</v>
      </c>
      <c r="P370" s="36">
        <f t="shared" si="276"/>
        <v>0</v>
      </c>
      <c r="Q370" s="36">
        <f t="shared" si="276"/>
        <v>0</v>
      </c>
      <c r="R370" s="105">
        <f t="shared" si="246"/>
        <v>0</v>
      </c>
      <c r="S370" s="36">
        <f t="shared" si="254"/>
        <v>0</v>
      </c>
      <c r="T370" s="31">
        <f t="shared" si="247"/>
        <v>0</v>
      </c>
      <c r="U370" s="31">
        <f t="shared" si="248"/>
        <v>0</v>
      </c>
      <c r="V370" s="51">
        <v>0</v>
      </c>
      <c r="W370" s="51">
        <v>0</v>
      </c>
      <c r="X370" s="51">
        <v>0</v>
      </c>
      <c r="Y370" s="50">
        <f t="shared" si="273"/>
        <v>0</v>
      </c>
      <c r="Z370" s="36">
        <f t="shared" si="249"/>
        <v>0</v>
      </c>
      <c r="AA370" s="36">
        <f t="shared" si="255"/>
        <v>0</v>
      </c>
      <c r="AB370" s="42">
        <v>0</v>
      </c>
      <c r="AC370" s="36">
        <f t="shared" si="256"/>
        <v>0</v>
      </c>
      <c r="AD370" s="36">
        <f t="shared" si="277"/>
        <v>0</v>
      </c>
      <c r="AE370" s="36">
        <f t="shared" si="277"/>
        <v>0</v>
      </c>
      <c r="AF370" s="36">
        <f t="shared" si="277"/>
        <v>0</v>
      </c>
      <c r="AH370" s="36">
        <f t="shared" si="278"/>
        <v>0</v>
      </c>
      <c r="AI370" s="36">
        <f t="shared" si="278"/>
        <v>0</v>
      </c>
      <c r="AJ370" s="36">
        <f t="shared" si="278"/>
        <v>0</v>
      </c>
      <c r="AK370" s="36">
        <f t="shared" si="278"/>
        <v>0</v>
      </c>
      <c r="AL370" s="36">
        <f t="shared" si="278"/>
        <v>0</v>
      </c>
      <c r="AM370" s="36">
        <f t="shared" si="278"/>
        <v>0</v>
      </c>
      <c r="AN370" s="36">
        <f t="shared" si="278"/>
        <v>0</v>
      </c>
      <c r="AO370" s="36">
        <f t="shared" si="278"/>
        <v>0</v>
      </c>
      <c r="AP370" s="36">
        <f t="shared" si="278"/>
        <v>0</v>
      </c>
      <c r="AQ370" s="36">
        <f t="shared" si="278"/>
        <v>0</v>
      </c>
      <c r="AR370" s="36">
        <f t="shared" si="279"/>
        <v>0</v>
      </c>
      <c r="AS370" s="36">
        <f t="shared" si="279"/>
        <v>0</v>
      </c>
      <c r="AT370" s="36">
        <f t="shared" si="279"/>
        <v>0</v>
      </c>
      <c r="AU370" s="36">
        <f t="shared" si="279"/>
        <v>0</v>
      </c>
      <c r="AV370" s="36">
        <f t="shared" si="279"/>
        <v>0</v>
      </c>
      <c r="AW370" s="36">
        <f t="shared" si="279"/>
        <v>0</v>
      </c>
      <c r="AX370" s="36">
        <f t="shared" si="279"/>
        <v>0</v>
      </c>
      <c r="AY370" s="36">
        <f t="shared" si="279"/>
        <v>0</v>
      </c>
      <c r="BA370" s="36">
        <f t="shared" si="280"/>
        <v>0</v>
      </c>
      <c r="BB370" s="36">
        <f t="shared" si="280"/>
        <v>0</v>
      </c>
      <c r="BC370" s="36">
        <f t="shared" si="280"/>
        <v>0</v>
      </c>
      <c r="BD370" s="36">
        <f t="shared" si="280"/>
        <v>0</v>
      </c>
      <c r="BE370" s="36">
        <f t="shared" si="280"/>
        <v>0</v>
      </c>
      <c r="BF370" s="36">
        <f t="shared" si="280"/>
        <v>0</v>
      </c>
      <c r="BH370" s="63">
        <f t="shared" si="274"/>
        <v>0</v>
      </c>
      <c r="BI370" s="14"/>
    </row>
    <row r="371" ht="15" spans="1:61">
      <c r="A371" s="43" t="s">
        <v>13207</v>
      </c>
      <c r="B371" s="34">
        <f t="shared" si="239"/>
        <v>0</v>
      </c>
      <c r="C371" s="41" t="s">
        <v>13208</v>
      </c>
      <c r="D371" s="105">
        <f t="shared" si="240"/>
        <v>0</v>
      </c>
      <c r="E371" s="36">
        <f t="shared" si="241"/>
        <v>0</v>
      </c>
      <c r="F371" s="9">
        <f t="shared" si="242"/>
        <v>0</v>
      </c>
      <c r="G371" s="115">
        <f t="shared" si="243"/>
        <v>0</v>
      </c>
      <c r="H371" s="107">
        <f t="shared" si="269"/>
        <v>0</v>
      </c>
      <c r="I371" s="107">
        <f t="shared" si="270"/>
        <v>0</v>
      </c>
      <c r="J371" s="107">
        <f t="shared" si="271"/>
        <v>0</v>
      </c>
      <c r="K371" s="42">
        <v>0</v>
      </c>
      <c r="L371" s="36">
        <f t="shared" si="275"/>
        <v>0</v>
      </c>
      <c r="M371" s="36">
        <f t="shared" si="275"/>
        <v>0</v>
      </c>
      <c r="N371" s="107">
        <f t="shared" si="272"/>
        <v>0</v>
      </c>
      <c r="O371" s="36">
        <f t="shared" si="276"/>
        <v>0</v>
      </c>
      <c r="P371" s="36">
        <f t="shared" si="276"/>
        <v>0</v>
      </c>
      <c r="Q371" s="36">
        <f t="shared" si="276"/>
        <v>0</v>
      </c>
      <c r="R371" s="105">
        <f t="shared" si="246"/>
        <v>0</v>
      </c>
      <c r="S371" s="36">
        <f t="shared" si="254"/>
        <v>0</v>
      </c>
      <c r="T371" s="31">
        <f t="shared" si="247"/>
        <v>0</v>
      </c>
      <c r="U371" s="31">
        <f t="shared" si="248"/>
        <v>0</v>
      </c>
      <c r="V371" s="51">
        <v>0</v>
      </c>
      <c r="W371" s="51">
        <v>0</v>
      </c>
      <c r="X371" s="51">
        <v>0</v>
      </c>
      <c r="Y371" s="50">
        <f t="shared" si="273"/>
        <v>0</v>
      </c>
      <c r="Z371" s="36">
        <f t="shared" si="249"/>
        <v>0</v>
      </c>
      <c r="AA371" s="36">
        <f t="shared" si="255"/>
        <v>0</v>
      </c>
      <c r="AB371" s="42">
        <v>0</v>
      </c>
      <c r="AC371" s="36">
        <f t="shared" si="256"/>
        <v>0</v>
      </c>
      <c r="AD371" s="36">
        <f t="shared" si="277"/>
        <v>0</v>
      </c>
      <c r="AE371" s="36">
        <f t="shared" si="277"/>
        <v>0</v>
      </c>
      <c r="AF371" s="36">
        <f t="shared" si="277"/>
        <v>0</v>
      </c>
      <c r="AH371" s="36">
        <f t="shared" si="278"/>
        <v>0</v>
      </c>
      <c r="AI371" s="36">
        <f t="shared" si="278"/>
        <v>0</v>
      </c>
      <c r="AJ371" s="36">
        <f t="shared" si="278"/>
        <v>0</v>
      </c>
      <c r="AK371" s="36">
        <f t="shared" si="278"/>
        <v>0</v>
      </c>
      <c r="AL371" s="36">
        <f t="shared" si="278"/>
        <v>0</v>
      </c>
      <c r="AM371" s="36">
        <f t="shared" si="278"/>
        <v>0</v>
      </c>
      <c r="AN371" s="36">
        <f t="shared" si="278"/>
        <v>0</v>
      </c>
      <c r="AO371" s="36">
        <f t="shared" si="278"/>
        <v>0</v>
      </c>
      <c r="AP371" s="36">
        <f t="shared" si="278"/>
        <v>0</v>
      </c>
      <c r="AQ371" s="36">
        <f t="shared" si="278"/>
        <v>0</v>
      </c>
      <c r="AR371" s="36">
        <f t="shared" si="279"/>
        <v>0</v>
      </c>
      <c r="AS371" s="36">
        <f t="shared" si="279"/>
        <v>0</v>
      </c>
      <c r="AT371" s="36">
        <f t="shared" si="279"/>
        <v>0</v>
      </c>
      <c r="AU371" s="36">
        <f t="shared" si="279"/>
        <v>0</v>
      </c>
      <c r="AV371" s="36">
        <f t="shared" si="279"/>
        <v>0</v>
      </c>
      <c r="AW371" s="36">
        <f t="shared" si="279"/>
        <v>0</v>
      </c>
      <c r="AX371" s="36">
        <f t="shared" si="279"/>
        <v>0</v>
      </c>
      <c r="AY371" s="36">
        <f t="shared" si="279"/>
        <v>0</v>
      </c>
      <c r="BA371" s="36">
        <f t="shared" si="280"/>
        <v>0</v>
      </c>
      <c r="BB371" s="36">
        <f t="shared" si="280"/>
        <v>0</v>
      </c>
      <c r="BC371" s="36">
        <f t="shared" si="280"/>
        <v>0</v>
      </c>
      <c r="BD371" s="36">
        <f t="shared" si="280"/>
        <v>0</v>
      </c>
      <c r="BE371" s="36">
        <f t="shared" si="280"/>
        <v>0</v>
      </c>
      <c r="BF371" s="36">
        <f t="shared" si="280"/>
        <v>0</v>
      </c>
      <c r="BH371" s="63">
        <f t="shared" si="274"/>
        <v>0</v>
      </c>
      <c r="BI371" s="14"/>
    </row>
    <row r="372" ht="15" spans="1:61">
      <c r="A372" s="43" t="s">
        <v>13209</v>
      </c>
      <c r="B372" s="34">
        <f t="shared" si="239"/>
        <v>0</v>
      </c>
      <c r="C372" s="41" t="s">
        <v>13210</v>
      </c>
      <c r="D372" s="105">
        <f t="shared" si="240"/>
        <v>0</v>
      </c>
      <c r="E372" s="36">
        <f t="shared" si="241"/>
        <v>0</v>
      </c>
      <c r="F372" s="9">
        <f t="shared" si="242"/>
        <v>0</v>
      </c>
      <c r="G372" s="115">
        <f t="shared" si="243"/>
        <v>0</v>
      </c>
      <c r="H372" s="107">
        <f t="shared" si="269"/>
        <v>0</v>
      </c>
      <c r="I372" s="107">
        <f t="shared" si="270"/>
        <v>0</v>
      </c>
      <c r="J372" s="107">
        <f t="shared" si="271"/>
        <v>0</v>
      </c>
      <c r="K372" s="42">
        <v>0</v>
      </c>
      <c r="L372" s="36">
        <f t="shared" si="275"/>
        <v>0</v>
      </c>
      <c r="M372" s="36">
        <f t="shared" si="275"/>
        <v>0</v>
      </c>
      <c r="N372" s="107">
        <f t="shared" si="272"/>
        <v>0</v>
      </c>
      <c r="O372" s="36">
        <f t="shared" si="276"/>
        <v>0</v>
      </c>
      <c r="P372" s="36">
        <f t="shared" si="276"/>
        <v>0</v>
      </c>
      <c r="Q372" s="36">
        <f t="shared" si="276"/>
        <v>0</v>
      </c>
      <c r="R372" s="105">
        <f t="shared" si="246"/>
        <v>0</v>
      </c>
      <c r="S372" s="36">
        <f t="shared" si="254"/>
        <v>0</v>
      </c>
      <c r="T372" s="31">
        <f t="shared" si="247"/>
        <v>0</v>
      </c>
      <c r="U372" s="31">
        <f t="shared" si="248"/>
        <v>0</v>
      </c>
      <c r="V372" s="51">
        <v>0</v>
      </c>
      <c r="W372" s="51">
        <v>0</v>
      </c>
      <c r="X372" s="51">
        <v>0</v>
      </c>
      <c r="Y372" s="50">
        <f t="shared" si="273"/>
        <v>0</v>
      </c>
      <c r="Z372" s="36">
        <f t="shared" si="249"/>
        <v>0</v>
      </c>
      <c r="AA372" s="36">
        <f t="shared" si="255"/>
        <v>0</v>
      </c>
      <c r="AB372" s="42">
        <v>0</v>
      </c>
      <c r="AC372" s="36">
        <f t="shared" si="256"/>
        <v>0</v>
      </c>
      <c r="AD372" s="36">
        <f t="shared" si="277"/>
        <v>0</v>
      </c>
      <c r="AE372" s="36">
        <f t="shared" si="277"/>
        <v>0</v>
      </c>
      <c r="AF372" s="36">
        <f t="shared" si="277"/>
        <v>0</v>
      </c>
      <c r="AH372" s="36">
        <f t="shared" si="278"/>
        <v>0</v>
      </c>
      <c r="AI372" s="36">
        <f t="shared" si="278"/>
        <v>0</v>
      </c>
      <c r="AJ372" s="36">
        <f t="shared" si="278"/>
        <v>0</v>
      </c>
      <c r="AK372" s="36">
        <f t="shared" si="278"/>
        <v>0</v>
      </c>
      <c r="AL372" s="36">
        <f t="shared" si="278"/>
        <v>0</v>
      </c>
      <c r="AM372" s="36">
        <f t="shared" si="278"/>
        <v>0</v>
      </c>
      <c r="AN372" s="36">
        <f t="shared" si="278"/>
        <v>0</v>
      </c>
      <c r="AO372" s="36">
        <f t="shared" si="278"/>
        <v>0</v>
      </c>
      <c r="AP372" s="36">
        <f t="shared" si="278"/>
        <v>0</v>
      </c>
      <c r="AQ372" s="36">
        <f t="shared" si="278"/>
        <v>0</v>
      </c>
      <c r="AR372" s="36">
        <f t="shared" si="279"/>
        <v>0</v>
      </c>
      <c r="AS372" s="36">
        <f t="shared" si="279"/>
        <v>0</v>
      </c>
      <c r="AT372" s="36">
        <f t="shared" si="279"/>
        <v>0</v>
      </c>
      <c r="AU372" s="36">
        <f t="shared" si="279"/>
        <v>0</v>
      </c>
      <c r="AV372" s="36">
        <f t="shared" si="279"/>
        <v>0</v>
      </c>
      <c r="AW372" s="36">
        <f t="shared" si="279"/>
        <v>0</v>
      </c>
      <c r="AX372" s="36">
        <f t="shared" si="279"/>
        <v>0</v>
      </c>
      <c r="AY372" s="36">
        <f t="shared" si="279"/>
        <v>0</v>
      </c>
      <c r="BA372" s="36">
        <f t="shared" si="280"/>
        <v>0</v>
      </c>
      <c r="BB372" s="36">
        <f t="shared" si="280"/>
        <v>0</v>
      </c>
      <c r="BC372" s="36">
        <f t="shared" si="280"/>
        <v>0</v>
      </c>
      <c r="BD372" s="36">
        <f t="shared" si="280"/>
        <v>0</v>
      </c>
      <c r="BE372" s="36">
        <f t="shared" si="280"/>
        <v>0</v>
      </c>
      <c r="BF372" s="36">
        <f t="shared" si="280"/>
        <v>0</v>
      </c>
      <c r="BH372" s="63">
        <f t="shared" si="274"/>
        <v>0</v>
      </c>
      <c r="BI372" s="59"/>
    </row>
    <row r="373" ht="15" spans="1:61">
      <c r="A373" s="43" t="s">
        <v>13211</v>
      </c>
      <c r="B373" s="34">
        <f t="shared" si="239"/>
        <v>0</v>
      </c>
      <c r="C373" s="41" t="s">
        <v>13212</v>
      </c>
      <c r="D373" s="105">
        <f t="shared" si="240"/>
        <v>0</v>
      </c>
      <c r="E373" s="36">
        <f t="shared" si="241"/>
        <v>0</v>
      </c>
      <c r="F373" s="9">
        <f t="shared" si="242"/>
        <v>0</v>
      </c>
      <c r="G373" s="115">
        <f t="shared" si="243"/>
        <v>0</v>
      </c>
      <c r="H373" s="107">
        <f t="shared" si="269"/>
        <v>0</v>
      </c>
      <c r="I373" s="107">
        <f t="shared" si="270"/>
        <v>0</v>
      </c>
      <c r="J373" s="107">
        <f t="shared" si="271"/>
        <v>0</v>
      </c>
      <c r="K373" s="42">
        <v>0</v>
      </c>
      <c r="L373" s="36">
        <f t="shared" si="275"/>
        <v>0</v>
      </c>
      <c r="M373" s="36">
        <f t="shared" si="275"/>
        <v>0</v>
      </c>
      <c r="N373" s="107">
        <f t="shared" si="272"/>
        <v>0</v>
      </c>
      <c r="O373" s="36">
        <f t="shared" si="276"/>
        <v>0</v>
      </c>
      <c r="P373" s="36">
        <f t="shared" si="276"/>
        <v>0</v>
      </c>
      <c r="Q373" s="36">
        <f t="shared" si="276"/>
        <v>0</v>
      </c>
      <c r="R373" s="105">
        <f t="shared" si="246"/>
        <v>0</v>
      </c>
      <c r="S373" s="36">
        <f t="shared" si="254"/>
        <v>0</v>
      </c>
      <c r="T373" s="31">
        <f t="shared" si="247"/>
        <v>0</v>
      </c>
      <c r="U373" s="31">
        <f t="shared" si="248"/>
        <v>0</v>
      </c>
      <c r="V373" s="51">
        <v>0</v>
      </c>
      <c r="W373" s="51">
        <v>0</v>
      </c>
      <c r="X373" s="51">
        <v>0</v>
      </c>
      <c r="Y373" s="50">
        <f t="shared" si="273"/>
        <v>0</v>
      </c>
      <c r="Z373" s="36">
        <f t="shared" si="249"/>
        <v>0</v>
      </c>
      <c r="AA373" s="36">
        <f t="shared" si="255"/>
        <v>0</v>
      </c>
      <c r="AB373" s="42">
        <v>0</v>
      </c>
      <c r="AC373" s="36">
        <f t="shared" si="256"/>
        <v>0</v>
      </c>
      <c r="AD373" s="36">
        <f t="shared" si="277"/>
        <v>0</v>
      </c>
      <c r="AE373" s="36">
        <f t="shared" si="277"/>
        <v>0</v>
      </c>
      <c r="AF373" s="36">
        <f t="shared" si="277"/>
        <v>0</v>
      </c>
      <c r="AH373" s="36">
        <f t="shared" si="278"/>
        <v>0</v>
      </c>
      <c r="AI373" s="36">
        <f t="shared" si="278"/>
        <v>0</v>
      </c>
      <c r="AJ373" s="36">
        <f t="shared" si="278"/>
        <v>0</v>
      </c>
      <c r="AK373" s="36">
        <f t="shared" si="278"/>
        <v>0</v>
      </c>
      <c r="AL373" s="36">
        <f t="shared" si="278"/>
        <v>0</v>
      </c>
      <c r="AM373" s="36">
        <f t="shared" si="278"/>
        <v>0</v>
      </c>
      <c r="AN373" s="36">
        <f t="shared" si="278"/>
        <v>0</v>
      </c>
      <c r="AO373" s="36">
        <f t="shared" si="278"/>
        <v>0</v>
      </c>
      <c r="AP373" s="36">
        <f t="shared" si="278"/>
        <v>0</v>
      </c>
      <c r="AQ373" s="36">
        <f t="shared" si="278"/>
        <v>0</v>
      </c>
      <c r="AR373" s="36">
        <f t="shared" si="279"/>
        <v>0</v>
      </c>
      <c r="AS373" s="36">
        <f t="shared" si="279"/>
        <v>0</v>
      </c>
      <c r="AT373" s="36">
        <f t="shared" si="279"/>
        <v>0</v>
      </c>
      <c r="AU373" s="36">
        <f t="shared" si="279"/>
        <v>0</v>
      </c>
      <c r="AV373" s="36">
        <f t="shared" si="279"/>
        <v>0</v>
      </c>
      <c r="AW373" s="36">
        <f t="shared" si="279"/>
        <v>0</v>
      </c>
      <c r="AX373" s="36">
        <f t="shared" si="279"/>
        <v>0</v>
      </c>
      <c r="AY373" s="36">
        <f t="shared" si="279"/>
        <v>0</v>
      </c>
      <c r="BA373" s="36">
        <f t="shared" si="280"/>
        <v>0</v>
      </c>
      <c r="BB373" s="36">
        <f t="shared" si="280"/>
        <v>0</v>
      </c>
      <c r="BC373" s="36">
        <f t="shared" si="280"/>
        <v>0</v>
      </c>
      <c r="BD373" s="36">
        <f t="shared" si="280"/>
        <v>0</v>
      </c>
      <c r="BE373" s="36">
        <f t="shared" si="280"/>
        <v>0</v>
      </c>
      <c r="BF373" s="36">
        <f t="shared" si="280"/>
        <v>0</v>
      </c>
      <c r="BH373" s="63">
        <f t="shared" si="274"/>
        <v>0</v>
      </c>
      <c r="BI373" s="59"/>
    </row>
    <row r="374" s="17" customFormat="1" ht="15" spans="1:61">
      <c r="A374" s="65"/>
      <c r="B374" s="66"/>
      <c r="C374" s="66"/>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9"/>
      <c r="AH374" s="67"/>
      <c r="AI374" s="67"/>
      <c r="AJ374" s="67"/>
      <c r="AK374" s="67"/>
      <c r="AL374" s="67"/>
      <c r="AM374" s="67"/>
      <c r="AN374" s="67"/>
      <c r="AO374" s="67"/>
      <c r="AP374" s="67"/>
      <c r="AQ374" s="67"/>
      <c r="AR374" s="67"/>
      <c r="AS374" s="67"/>
      <c r="AT374" s="67"/>
      <c r="AU374" s="67"/>
      <c r="AV374" s="67"/>
      <c r="AW374" s="67"/>
      <c r="AX374" s="67"/>
      <c r="AY374" s="67"/>
      <c r="AZ374" s="69"/>
      <c r="BA374" s="67"/>
      <c r="BB374" s="67"/>
      <c r="BC374" s="67"/>
      <c r="BD374" s="67"/>
      <c r="BE374" s="67"/>
      <c r="BF374" s="67"/>
      <c r="BI374" s="14"/>
    </row>
    <row r="375" s="17" customFormat="1" ht="15" spans="1:61">
      <c r="A375" s="65"/>
      <c r="B375" s="66"/>
      <c r="C375" s="66"/>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9"/>
      <c r="AH375" s="67"/>
      <c r="AI375" s="67"/>
      <c r="AJ375" s="67"/>
      <c r="AK375" s="67"/>
      <c r="AL375" s="67"/>
      <c r="AM375" s="67"/>
      <c r="AN375" s="67"/>
      <c r="AO375" s="67"/>
      <c r="AP375" s="67"/>
      <c r="AQ375" s="67"/>
      <c r="AR375" s="67"/>
      <c r="AS375" s="67"/>
      <c r="AT375" s="67"/>
      <c r="AU375" s="67"/>
      <c r="AV375" s="67"/>
      <c r="AW375" s="67"/>
      <c r="AX375" s="67"/>
      <c r="AY375" s="67"/>
      <c r="AZ375" s="69"/>
      <c r="BA375" s="67"/>
      <c r="BB375" s="67"/>
      <c r="BC375" s="67"/>
      <c r="BD375" s="67"/>
      <c r="BE375" s="67"/>
      <c r="BF375" s="67"/>
      <c r="BI375" s="14"/>
    </row>
    <row r="376" s="17" customFormat="1" ht="15" spans="1:61">
      <c r="A376" s="65"/>
      <c r="B376" s="66"/>
      <c r="C376" s="66"/>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9"/>
      <c r="AH376" s="67"/>
      <c r="AI376" s="67"/>
      <c r="AJ376" s="67"/>
      <c r="AK376" s="67"/>
      <c r="AL376" s="67"/>
      <c r="AM376" s="67"/>
      <c r="AN376" s="67"/>
      <c r="AO376" s="67"/>
      <c r="AP376" s="67"/>
      <c r="AQ376" s="67"/>
      <c r="AR376" s="67"/>
      <c r="AS376" s="67"/>
      <c r="AT376" s="67"/>
      <c r="AU376" s="67"/>
      <c r="AV376" s="67"/>
      <c r="AW376" s="67"/>
      <c r="AX376" s="67"/>
      <c r="AY376" s="67"/>
      <c r="AZ376" s="69"/>
      <c r="BA376" s="67"/>
      <c r="BB376" s="67"/>
      <c r="BC376" s="67"/>
      <c r="BD376" s="67"/>
      <c r="BE376" s="67"/>
      <c r="BF376" s="67"/>
      <c r="BI376" s="59"/>
    </row>
    <row r="377" s="17" customFormat="1" ht="15" spans="1:61">
      <c r="A377" s="65"/>
      <c r="B377" s="66"/>
      <c r="C377" s="66"/>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9"/>
      <c r="AH377" s="67"/>
      <c r="AI377" s="67"/>
      <c r="AJ377" s="67"/>
      <c r="AK377" s="67"/>
      <c r="AL377" s="67"/>
      <c r="AM377" s="67"/>
      <c r="AN377" s="67"/>
      <c r="AO377" s="67"/>
      <c r="AP377" s="67"/>
      <c r="AQ377" s="67"/>
      <c r="AR377" s="67"/>
      <c r="AS377" s="67"/>
      <c r="AT377" s="67"/>
      <c r="AU377" s="67"/>
      <c r="AV377" s="67"/>
      <c r="AW377" s="67"/>
      <c r="AX377" s="67"/>
      <c r="AY377" s="67"/>
      <c r="AZ377" s="69"/>
      <c r="BA377" s="67"/>
      <c r="BB377" s="67"/>
      <c r="BC377" s="67"/>
      <c r="BD377" s="67"/>
      <c r="BE377" s="67"/>
      <c r="BF377" s="67"/>
      <c r="BI377" s="59"/>
    </row>
    <row r="378" s="17" customFormat="1" ht="15" spans="1:61">
      <c r="A378" s="65"/>
      <c r="B378" s="66"/>
      <c r="C378" s="66"/>
      <c r="D378" s="67"/>
      <c r="E378" s="67"/>
      <c r="F378" s="67"/>
      <c r="G378" s="67"/>
      <c r="H378" s="68"/>
      <c r="I378" s="68"/>
      <c r="J378" s="68"/>
      <c r="K378" s="68"/>
      <c r="L378" s="67"/>
      <c r="M378" s="67"/>
      <c r="N378" s="68"/>
      <c r="O378" s="67"/>
      <c r="P378" s="67"/>
      <c r="Q378" s="67"/>
      <c r="R378" s="67"/>
      <c r="S378" s="67"/>
      <c r="T378" s="67"/>
      <c r="U378" s="68"/>
      <c r="V378" s="68"/>
      <c r="W378" s="68"/>
      <c r="X378" s="68"/>
      <c r="Y378" s="68"/>
      <c r="Z378" s="67"/>
      <c r="AA378" s="67"/>
      <c r="AB378" s="68"/>
      <c r="AC378" s="67"/>
      <c r="AD378" s="67"/>
      <c r="AE378" s="67"/>
      <c r="AF378" s="67"/>
      <c r="AG378" s="69"/>
      <c r="AH378" s="67"/>
      <c r="AI378" s="67"/>
      <c r="AJ378" s="67"/>
      <c r="AK378" s="67"/>
      <c r="AL378" s="67"/>
      <c r="AM378" s="67"/>
      <c r="AN378" s="67"/>
      <c r="AO378" s="67"/>
      <c r="AP378" s="67"/>
      <c r="AQ378" s="67"/>
      <c r="AR378" s="67"/>
      <c r="AS378" s="67"/>
      <c r="AT378" s="67"/>
      <c r="AU378" s="67"/>
      <c r="AV378" s="67"/>
      <c r="AW378" s="67"/>
      <c r="AX378" s="67"/>
      <c r="AY378" s="67"/>
      <c r="AZ378" s="69"/>
      <c r="BA378" s="67"/>
      <c r="BB378" s="67"/>
      <c r="BC378" s="67"/>
      <c r="BD378" s="67"/>
      <c r="BE378" s="67"/>
      <c r="BF378" s="67"/>
      <c r="BI378" s="14"/>
    </row>
    <row r="379" s="17" customFormat="1" ht="15" spans="1:61">
      <c r="A379" s="65"/>
      <c r="B379" s="66"/>
      <c r="C379" s="66"/>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9"/>
      <c r="AH379" s="67"/>
      <c r="AI379" s="67"/>
      <c r="AJ379" s="67"/>
      <c r="AK379" s="67"/>
      <c r="AL379" s="67"/>
      <c r="AM379" s="67"/>
      <c r="AN379" s="67"/>
      <c r="AO379" s="67"/>
      <c r="AP379" s="67"/>
      <c r="AQ379" s="67"/>
      <c r="AR379" s="67"/>
      <c r="AS379" s="67"/>
      <c r="AT379" s="67"/>
      <c r="AU379" s="67"/>
      <c r="AV379" s="67"/>
      <c r="AW379" s="67"/>
      <c r="AX379" s="67"/>
      <c r="AY379" s="67"/>
      <c r="AZ379" s="69"/>
      <c r="BA379" s="67"/>
      <c r="BB379" s="67"/>
      <c r="BC379" s="67"/>
      <c r="BD379" s="67"/>
      <c r="BE379" s="67"/>
      <c r="BF379" s="67"/>
      <c r="BI379" s="14"/>
    </row>
    <row r="380" s="17" customFormat="1" ht="15" spans="1:61">
      <c r="A380" s="65"/>
      <c r="B380" s="66"/>
      <c r="C380" s="66"/>
      <c r="D380" s="67"/>
      <c r="E380" s="67"/>
      <c r="F380" s="67"/>
      <c r="G380" s="67"/>
      <c r="H380" s="67"/>
      <c r="I380" s="67"/>
      <c r="J380" s="67"/>
      <c r="K380" s="68"/>
      <c r="L380" s="67"/>
      <c r="M380" s="67"/>
      <c r="N380" s="67"/>
      <c r="O380" s="67"/>
      <c r="P380" s="67"/>
      <c r="Q380" s="67"/>
      <c r="R380" s="67"/>
      <c r="S380" s="67"/>
      <c r="T380" s="67"/>
      <c r="U380" s="67"/>
      <c r="V380" s="67"/>
      <c r="W380" s="67"/>
      <c r="X380" s="67"/>
      <c r="Y380" s="67"/>
      <c r="Z380" s="67"/>
      <c r="AA380" s="67"/>
      <c r="AB380" s="67"/>
      <c r="AC380" s="67"/>
      <c r="AD380" s="67"/>
      <c r="AE380" s="67"/>
      <c r="AF380" s="67"/>
      <c r="AG380" s="69"/>
      <c r="AH380" s="67"/>
      <c r="AI380" s="67"/>
      <c r="AJ380" s="67"/>
      <c r="AK380" s="67"/>
      <c r="AL380" s="67"/>
      <c r="AM380" s="67"/>
      <c r="AN380" s="67"/>
      <c r="AO380" s="67"/>
      <c r="AP380" s="67"/>
      <c r="AQ380" s="67"/>
      <c r="AR380" s="67"/>
      <c r="AS380" s="67"/>
      <c r="AT380" s="67"/>
      <c r="AU380" s="67"/>
      <c r="AV380" s="67"/>
      <c r="AW380" s="67"/>
      <c r="AX380" s="67"/>
      <c r="AY380" s="67"/>
      <c r="AZ380" s="69"/>
      <c r="BA380" s="67"/>
      <c r="BB380" s="67"/>
      <c r="BC380" s="67"/>
      <c r="BD380" s="67"/>
      <c r="BE380" s="67"/>
      <c r="BF380" s="67"/>
      <c r="BI380" s="59"/>
    </row>
    <row r="381" s="17" customFormat="1" ht="15" spans="1:61">
      <c r="A381" s="65"/>
      <c r="B381" s="66"/>
      <c r="C381" s="66"/>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9"/>
      <c r="AH381" s="67"/>
      <c r="AI381" s="67"/>
      <c r="AJ381" s="67"/>
      <c r="AK381" s="67"/>
      <c r="AL381" s="67"/>
      <c r="AM381" s="67"/>
      <c r="AN381" s="67"/>
      <c r="AO381" s="67"/>
      <c r="AP381" s="67"/>
      <c r="AQ381" s="67"/>
      <c r="AR381" s="67"/>
      <c r="AS381" s="67"/>
      <c r="AT381" s="67"/>
      <c r="AU381" s="67"/>
      <c r="AV381" s="67"/>
      <c r="AW381" s="67"/>
      <c r="AX381" s="67"/>
      <c r="AY381" s="67"/>
      <c r="AZ381" s="69"/>
      <c r="BA381" s="67"/>
      <c r="BB381" s="67"/>
      <c r="BC381" s="67"/>
      <c r="BD381" s="67"/>
      <c r="BE381" s="67"/>
      <c r="BF381" s="67"/>
      <c r="BI381" s="59"/>
    </row>
    <row r="382" s="17" customFormat="1" ht="15" spans="1:61">
      <c r="A382" s="65"/>
      <c r="B382" s="66"/>
      <c r="C382" s="66"/>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9"/>
      <c r="AH382" s="67"/>
      <c r="AI382" s="67"/>
      <c r="AJ382" s="67"/>
      <c r="AK382" s="67"/>
      <c r="AL382" s="67"/>
      <c r="AM382" s="67"/>
      <c r="AN382" s="67"/>
      <c r="AO382" s="67"/>
      <c r="AP382" s="67"/>
      <c r="AQ382" s="67"/>
      <c r="AR382" s="67"/>
      <c r="AS382" s="67"/>
      <c r="AT382" s="67"/>
      <c r="AU382" s="67"/>
      <c r="AV382" s="67"/>
      <c r="AW382" s="67"/>
      <c r="AX382" s="67"/>
      <c r="AY382" s="67"/>
      <c r="AZ382" s="69"/>
      <c r="BA382" s="67"/>
      <c r="BB382" s="67"/>
      <c r="BC382" s="67"/>
      <c r="BD382" s="67"/>
      <c r="BE382" s="67"/>
      <c r="BF382" s="67"/>
      <c r="BI382" s="14"/>
    </row>
    <row r="383" s="17" customFormat="1" ht="15" spans="1:61">
      <c r="A383" s="65"/>
      <c r="B383" s="66"/>
      <c r="C383" s="66"/>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9"/>
      <c r="AH383" s="67"/>
      <c r="AI383" s="67"/>
      <c r="AJ383" s="67"/>
      <c r="AK383" s="67"/>
      <c r="AL383" s="67"/>
      <c r="AM383" s="67"/>
      <c r="AN383" s="67"/>
      <c r="AO383" s="67"/>
      <c r="AP383" s="67"/>
      <c r="AQ383" s="67"/>
      <c r="AR383" s="67"/>
      <c r="AS383" s="67"/>
      <c r="AT383" s="67"/>
      <c r="AU383" s="67"/>
      <c r="AV383" s="67"/>
      <c r="AW383" s="67"/>
      <c r="AX383" s="67"/>
      <c r="AY383" s="67"/>
      <c r="AZ383" s="69"/>
      <c r="BA383" s="67"/>
      <c r="BB383" s="67"/>
      <c r="BC383" s="67"/>
      <c r="BD383" s="67"/>
      <c r="BE383" s="67"/>
      <c r="BF383" s="67"/>
      <c r="BI383" s="14"/>
    </row>
    <row r="384" s="17" customFormat="1" ht="15" spans="1:61">
      <c r="A384" s="65"/>
      <c r="B384" s="66"/>
      <c r="C384" s="66"/>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9"/>
      <c r="AH384" s="67"/>
      <c r="AI384" s="67"/>
      <c r="AJ384" s="67"/>
      <c r="AK384" s="67"/>
      <c r="AL384" s="67"/>
      <c r="AM384" s="67"/>
      <c r="AN384" s="67"/>
      <c r="AO384" s="67"/>
      <c r="AP384" s="67"/>
      <c r="AQ384" s="67"/>
      <c r="AR384" s="67"/>
      <c r="AS384" s="67"/>
      <c r="AT384" s="67"/>
      <c r="AU384" s="67"/>
      <c r="AV384" s="67"/>
      <c r="AW384" s="67"/>
      <c r="AX384" s="67"/>
      <c r="AY384" s="67"/>
      <c r="AZ384" s="69"/>
      <c r="BA384" s="67"/>
      <c r="BB384" s="67"/>
      <c r="BC384" s="67"/>
      <c r="BD384" s="67"/>
      <c r="BE384" s="67"/>
      <c r="BF384" s="67"/>
      <c r="BI384" s="59"/>
    </row>
    <row r="385" s="17" customFormat="1" ht="15" spans="1:61">
      <c r="A385" s="65"/>
      <c r="B385" s="66"/>
      <c r="C385" s="66"/>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9"/>
      <c r="AH385" s="67"/>
      <c r="AI385" s="67"/>
      <c r="AJ385" s="67"/>
      <c r="AK385" s="67"/>
      <c r="AL385" s="67"/>
      <c r="AM385" s="67"/>
      <c r="AN385" s="67"/>
      <c r="AO385" s="67"/>
      <c r="AP385" s="67"/>
      <c r="AQ385" s="67"/>
      <c r="AR385" s="67"/>
      <c r="AS385" s="67"/>
      <c r="AT385" s="67"/>
      <c r="AU385" s="67"/>
      <c r="AV385" s="67"/>
      <c r="AW385" s="67"/>
      <c r="AX385" s="67"/>
      <c r="AY385" s="67"/>
      <c r="AZ385" s="69"/>
      <c r="BA385" s="67"/>
      <c r="BB385" s="67"/>
      <c r="BC385" s="67"/>
      <c r="BD385" s="67"/>
      <c r="BE385" s="67"/>
      <c r="BF385" s="67"/>
      <c r="BI385" s="59"/>
    </row>
    <row r="386" s="17" customFormat="1" ht="15" spans="1:61">
      <c r="A386" s="65"/>
      <c r="B386" s="66"/>
      <c r="C386" s="66"/>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9"/>
      <c r="AH386" s="67"/>
      <c r="AI386" s="67"/>
      <c r="AJ386" s="67"/>
      <c r="AK386" s="67"/>
      <c r="AL386" s="67"/>
      <c r="AM386" s="67"/>
      <c r="AN386" s="67"/>
      <c r="AO386" s="67"/>
      <c r="AP386" s="67"/>
      <c r="AQ386" s="67"/>
      <c r="AR386" s="67"/>
      <c r="AS386" s="67"/>
      <c r="AT386" s="67"/>
      <c r="AU386" s="67"/>
      <c r="AV386" s="67"/>
      <c r="AW386" s="67"/>
      <c r="AX386" s="67"/>
      <c r="AY386" s="67"/>
      <c r="AZ386" s="69"/>
      <c r="BA386" s="67"/>
      <c r="BB386" s="67"/>
      <c r="BC386" s="67"/>
      <c r="BD386" s="67"/>
      <c r="BE386" s="67"/>
      <c r="BF386" s="67"/>
      <c r="BI386" s="14"/>
    </row>
    <row r="387" s="17" customFormat="1" ht="15" spans="1:61">
      <c r="A387" s="65"/>
      <c r="B387" s="66"/>
      <c r="C387" s="66"/>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9"/>
      <c r="AH387" s="67"/>
      <c r="AI387" s="67"/>
      <c r="AJ387" s="67"/>
      <c r="AK387" s="67"/>
      <c r="AL387" s="67"/>
      <c r="AM387" s="67"/>
      <c r="AN387" s="67"/>
      <c r="AO387" s="67"/>
      <c r="AP387" s="67"/>
      <c r="AQ387" s="67"/>
      <c r="AR387" s="67"/>
      <c r="AS387" s="67"/>
      <c r="AT387" s="67"/>
      <c r="AU387" s="67"/>
      <c r="AV387" s="67"/>
      <c r="AW387" s="67"/>
      <c r="AX387" s="67"/>
      <c r="AY387" s="67"/>
      <c r="AZ387" s="69"/>
      <c r="BA387" s="67"/>
      <c r="BB387" s="67"/>
      <c r="BC387" s="67"/>
      <c r="BD387" s="67"/>
      <c r="BE387" s="67"/>
      <c r="BF387" s="67"/>
      <c r="BI387" s="14"/>
    </row>
    <row r="388" s="17" customFormat="1" ht="15" spans="1:61">
      <c r="A388" s="65"/>
      <c r="B388" s="66"/>
      <c r="C388" s="66"/>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9"/>
      <c r="AH388" s="67"/>
      <c r="AI388" s="67"/>
      <c r="AJ388" s="67"/>
      <c r="AK388" s="67"/>
      <c r="AL388" s="67"/>
      <c r="AM388" s="67"/>
      <c r="AN388" s="67"/>
      <c r="AO388" s="67"/>
      <c r="AP388" s="67"/>
      <c r="AQ388" s="67"/>
      <c r="AR388" s="67"/>
      <c r="AS388" s="67"/>
      <c r="AT388" s="67"/>
      <c r="AU388" s="67"/>
      <c r="AV388" s="67"/>
      <c r="AW388" s="67"/>
      <c r="AX388" s="67"/>
      <c r="AY388" s="67"/>
      <c r="AZ388" s="69"/>
      <c r="BA388" s="67"/>
      <c r="BB388" s="67"/>
      <c r="BC388" s="67"/>
      <c r="BD388" s="67"/>
      <c r="BE388" s="67"/>
      <c r="BF388" s="67"/>
      <c r="BI388" s="59"/>
    </row>
    <row r="389" s="17" customFormat="1" ht="15" spans="1:61">
      <c r="A389" s="65"/>
      <c r="B389" s="66"/>
      <c r="C389" s="66"/>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9"/>
      <c r="AH389" s="67"/>
      <c r="AI389" s="67"/>
      <c r="AJ389" s="67"/>
      <c r="AK389" s="67"/>
      <c r="AL389" s="67"/>
      <c r="AM389" s="67"/>
      <c r="AN389" s="67"/>
      <c r="AO389" s="67"/>
      <c r="AP389" s="67"/>
      <c r="AQ389" s="67"/>
      <c r="AR389" s="67"/>
      <c r="AS389" s="67"/>
      <c r="AT389" s="67"/>
      <c r="AU389" s="67"/>
      <c r="AV389" s="67"/>
      <c r="AW389" s="67"/>
      <c r="AX389" s="67"/>
      <c r="AY389" s="67"/>
      <c r="AZ389" s="69"/>
      <c r="BA389" s="67"/>
      <c r="BB389" s="67"/>
      <c r="BC389" s="67"/>
      <c r="BD389" s="67"/>
      <c r="BE389" s="67"/>
      <c r="BF389" s="67"/>
      <c r="BI389" s="59"/>
    </row>
    <row r="390" s="17" customFormat="1" ht="15" spans="1:61">
      <c r="A390" s="65"/>
      <c r="B390" s="66"/>
      <c r="C390" s="66"/>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9"/>
      <c r="AH390" s="67"/>
      <c r="AI390" s="67"/>
      <c r="AJ390" s="67"/>
      <c r="AK390" s="67"/>
      <c r="AL390" s="67"/>
      <c r="AM390" s="67"/>
      <c r="AN390" s="67"/>
      <c r="AO390" s="67"/>
      <c r="AP390" s="67"/>
      <c r="AQ390" s="67"/>
      <c r="AR390" s="67"/>
      <c r="AS390" s="67"/>
      <c r="AT390" s="67"/>
      <c r="AU390" s="67"/>
      <c r="AV390" s="67"/>
      <c r="AW390" s="67"/>
      <c r="AX390" s="67"/>
      <c r="AY390" s="67"/>
      <c r="AZ390" s="69"/>
      <c r="BA390" s="67"/>
      <c r="BB390" s="67"/>
      <c r="BC390" s="67"/>
      <c r="BD390" s="67"/>
      <c r="BE390" s="67"/>
      <c r="BF390" s="67"/>
      <c r="BI390" s="14"/>
    </row>
    <row r="391" s="17" customFormat="1" ht="15" spans="1:61">
      <c r="A391" s="65"/>
      <c r="B391" s="66"/>
      <c r="C391" s="66"/>
      <c r="D391" s="67"/>
      <c r="E391" s="67"/>
      <c r="F391" s="67"/>
      <c r="G391" s="67"/>
      <c r="H391" s="67"/>
      <c r="I391" s="67"/>
      <c r="J391" s="67"/>
      <c r="K391" s="68"/>
      <c r="L391" s="67"/>
      <c r="M391" s="67"/>
      <c r="N391" s="67"/>
      <c r="O391" s="67"/>
      <c r="P391" s="67"/>
      <c r="Q391" s="67"/>
      <c r="R391" s="67"/>
      <c r="S391" s="67"/>
      <c r="T391" s="67"/>
      <c r="U391" s="67"/>
      <c r="V391" s="67"/>
      <c r="W391" s="67"/>
      <c r="X391" s="67"/>
      <c r="Y391" s="67"/>
      <c r="Z391" s="67"/>
      <c r="AA391" s="67"/>
      <c r="AB391" s="67"/>
      <c r="AC391" s="67"/>
      <c r="AD391" s="67"/>
      <c r="AE391" s="67"/>
      <c r="AF391" s="67"/>
      <c r="AG391" s="69"/>
      <c r="AH391" s="67"/>
      <c r="AI391" s="67"/>
      <c r="AJ391" s="67"/>
      <c r="AK391" s="67"/>
      <c r="AL391" s="67"/>
      <c r="AM391" s="67"/>
      <c r="AN391" s="67"/>
      <c r="AO391" s="67"/>
      <c r="AP391" s="67"/>
      <c r="AQ391" s="67"/>
      <c r="AR391" s="67"/>
      <c r="AS391" s="67"/>
      <c r="AT391" s="67"/>
      <c r="AU391" s="67"/>
      <c r="AV391" s="67"/>
      <c r="AW391" s="67"/>
      <c r="AX391" s="67"/>
      <c r="AY391" s="67"/>
      <c r="AZ391" s="69"/>
      <c r="BA391" s="67"/>
      <c r="BB391" s="67"/>
      <c r="BC391" s="67"/>
      <c r="BD391" s="67"/>
      <c r="BE391" s="67"/>
      <c r="BF391" s="67"/>
      <c r="BI391" s="14"/>
    </row>
    <row r="392" s="17" customFormat="1" ht="15" spans="1:61">
      <c r="A392" s="65"/>
      <c r="B392" s="66"/>
      <c r="C392" s="66"/>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9"/>
      <c r="AH392" s="67"/>
      <c r="AI392" s="67"/>
      <c r="AJ392" s="67"/>
      <c r="AK392" s="67"/>
      <c r="AL392" s="67"/>
      <c r="AM392" s="67"/>
      <c r="AN392" s="67"/>
      <c r="AO392" s="67"/>
      <c r="AP392" s="67"/>
      <c r="AQ392" s="67"/>
      <c r="AR392" s="67"/>
      <c r="AS392" s="67"/>
      <c r="AT392" s="67"/>
      <c r="AU392" s="67"/>
      <c r="AV392" s="67"/>
      <c r="AW392" s="67"/>
      <c r="AX392" s="67"/>
      <c r="AY392" s="67"/>
      <c r="AZ392" s="69"/>
      <c r="BA392" s="67"/>
      <c r="BB392" s="67"/>
      <c r="BC392" s="67"/>
      <c r="BD392" s="67"/>
      <c r="BE392" s="67"/>
      <c r="BF392" s="67"/>
      <c r="BI392" s="59"/>
    </row>
    <row r="393" s="17" customFormat="1" ht="15" spans="1:61">
      <c r="A393" s="65"/>
      <c r="B393" s="66"/>
      <c r="C393" s="66"/>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9"/>
      <c r="AH393" s="67"/>
      <c r="AI393" s="67"/>
      <c r="AJ393" s="67"/>
      <c r="AK393" s="67"/>
      <c r="AL393" s="67"/>
      <c r="AM393" s="67"/>
      <c r="AN393" s="67"/>
      <c r="AO393" s="67"/>
      <c r="AP393" s="67"/>
      <c r="AQ393" s="67"/>
      <c r="AR393" s="67"/>
      <c r="AS393" s="67"/>
      <c r="AT393" s="67"/>
      <c r="AU393" s="67"/>
      <c r="AV393" s="67"/>
      <c r="AW393" s="67"/>
      <c r="AX393" s="67"/>
      <c r="AY393" s="67"/>
      <c r="AZ393" s="69"/>
      <c r="BA393" s="67"/>
      <c r="BB393" s="67"/>
      <c r="BC393" s="67"/>
      <c r="BD393" s="67"/>
      <c r="BE393" s="67"/>
      <c r="BF393" s="67"/>
      <c r="BI393" s="59"/>
    </row>
    <row r="394" s="17" customFormat="1" ht="15" spans="1:61">
      <c r="A394" s="65"/>
      <c r="B394" s="66"/>
      <c r="C394" s="66"/>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9"/>
      <c r="AH394" s="67"/>
      <c r="AI394" s="67"/>
      <c r="AJ394" s="67"/>
      <c r="AK394" s="67"/>
      <c r="AL394" s="67"/>
      <c r="AM394" s="67"/>
      <c r="AN394" s="67"/>
      <c r="AO394" s="67"/>
      <c r="AP394" s="67"/>
      <c r="AQ394" s="67"/>
      <c r="AR394" s="67"/>
      <c r="AS394" s="67"/>
      <c r="AT394" s="67"/>
      <c r="AU394" s="67"/>
      <c r="AV394" s="67"/>
      <c r="AW394" s="67"/>
      <c r="AX394" s="67"/>
      <c r="AY394" s="67"/>
      <c r="AZ394" s="69"/>
      <c r="BA394" s="67"/>
      <c r="BB394" s="67"/>
      <c r="BC394" s="67"/>
      <c r="BD394" s="67"/>
      <c r="BE394" s="67"/>
      <c r="BF394" s="67"/>
      <c r="BI394" s="14"/>
    </row>
    <row r="395" s="17" customFormat="1" ht="15" spans="1:61">
      <c r="A395" s="70"/>
      <c r="B395" s="66"/>
      <c r="C395" s="66"/>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9"/>
      <c r="AH395" s="67"/>
      <c r="AI395" s="67"/>
      <c r="AJ395" s="67"/>
      <c r="AK395" s="67"/>
      <c r="AL395" s="67"/>
      <c r="AM395" s="67"/>
      <c r="AN395" s="67"/>
      <c r="AO395" s="67"/>
      <c r="AP395" s="67"/>
      <c r="AQ395" s="67"/>
      <c r="AR395" s="67"/>
      <c r="AS395" s="67"/>
      <c r="AT395" s="67"/>
      <c r="AU395" s="67"/>
      <c r="AV395" s="67"/>
      <c r="AW395" s="67"/>
      <c r="AX395" s="67"/>
      <c r="AY395" s="67"/>
      <c r="AZ395" s="69"/>
      <c r="BA395" s="67"/>
      <c r="BB395" s="67"/>
      <c r="BC395" s="67"/>
      <c r="BD395" s="67"/>
      <c r="BE395" s="67"/>
      <c r="BF395" s="67"/>
      <c r="BI395" s="14"/>
    </row>
    <row r="396" s="17" customFormat="1" ht="15" spans="1:61">
      <c r="A396" s="65"/>
      <c r="B396" s="66"/>
      <c r="C396" s="66"/>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9"/>
      <c r="AH396" s="67"/>
      <c r="AI396" s="67"/>
      <c r="AJ396" s="67"/>
      <c r="AK396" s="67"/>
      <c r="AL396" s="67"/>
      <c r="AM396" s="67"/>
      <c r="AN396" s="67"/>
      <c r="AO396" s="67"/>
      <c r="AP396" s="67"/>
      <c r="AQ396" s="67"/>
      <c r="AR396" s="67"/>
      <c r="AS396" s="67"/>
      <c r="AT396" s="67"/>
      <c r="AU396" s="67"/>
      <c r="AV396" s="67"/>
      <c r="AW396" s="67"/>
      <c r="AX396" s="67"/>
      <c r="AY396" s="67"/>
      <c r="AZ396" s="69"/>
      <c r="BA396" s="67"/>
      <c r="BB396" s="67"/>
      <c r="BC396" s="67"/>
      <c r="BD396" s="67"/>
      <c r="BE396" s="67"/>
      <c r="BF396" s="67"/>
      <c r="BI396" s="59"/>
    </row>
    <row r="397" s="17" customFormat="1" ht="15" spans="1:61">
      <c r="A397" s="70"/>
      <c r="B397" s="66"/>
      <c r="C397" s="66"/>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9"/>
      <c r="AH397" s="67"/>
      <c r="AI397" s="67"/>
      <c r="AJ397" s="67"/>
      <c r="AK397" s="67"/>
      <c r="AL397" s="67"/>
      <c r="AM397" s="67"/>
      <c r="AN397" s="67"/>
      <c r="AO397" s="67"/>
      <c r="AP397" s="67"/>
      <c r="AQ397" s="67"/>
      <c r="AR397" s="67"/>
      <c r="AS397" s="67"/>
      <c r="AT397" s="67"/>
      <c r="AU397" s="67"/>
      <c r="AV397" s="67"/>
      <c r="AW397" s="67"/>
      <c r="AX397" s="67"/>
      <c r="AY397" s="67"/>
      <c r="AZ397" s="69"/>
      <c r="BA397" s="67"/>
      <c r="BB397" s="67"/>
      <c r="BC397" s="67"/>
      <c r="BD397" s="67"/>
      <c r="BE397" s="67"/>
      <c r="BF397" s="67"/>
      <c r="BI397" s="59"/>
    </row>
    <row r="398" s="17" customFormat="1" ht="15" spans="1:61">
      <c r="A398" s="70"/>
      <c r="B398" s="66"/>
      <c r="C398" s="66"/>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9"/>
      <c r="AH398" s="67"/>
      <c r="AI398" s="67"/>
      <c r="AJ398" s="67"/>
      <c r="AK398" s="67"/>
      <c r="AL398" s="67"/>
      <c r="AM398" s="67"/>
      <c r="AN398" s="67"/>
      <c r="AO398" s="67"/>
      <c r="AP398" s="67"/>
      <c r="AQ398" s="67"/>
      <c r="AR398" s="67"/>
      <c r="AS398" s="67"/>
      <c r="AT398" s="67"/>
      <c r="AU398" s="67"/>
      <c r="AV398" s="67"/>
      <c r="AW398" s="67"/>
      <c r="AX398" s="67"/>
      <c r="AY398" s="67"/>
      <c r="AZ398" s="69"/>
      <c r="BA398" s="67"/>
      <c r="BB398" s="67"/>
      <c r="BC398" s="67"/>
      <c r="BD398" s="67"/>
      <c r="BE398" s="67"/>
      <c r="BF398" s="67"/>
      <c r="BI398" s="14"/>
    </row>
    <row r="399" s="17" customFormat="1" ht="15" spans="1:61">
      <c r="A399" s="70"/>
      <c r="B399" s="66"/>
      <c r="C399" s="66"/>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9"/>
      <c r="AH399" s="67"/>
      <c r="AI399" s="67"/>
      <c r="AJ399" s="67"/>
      <c r="AK399" s="67"/>
      <c r="AL399" s="67"/>
      <c r="AM399" s="67"/>
      <c r="AN399" s="67"/>
      <c r="AO399" s="67"/>
      <c r="AP399" s="67"/>
      <c r="AQ399" s="67"/>
      <c r="AR399" s="67"/>
      <c r="AS399" s="67"/>
      <c r="AT399" s="67"/>
      <c r="AU399" s="67"/>
      <c r="AV399" s="67"/>
      <c r="AW399" s="67"/>
      <c r="AX399" s="67"/>
      <c r="AY399" s="67"/>
      <c r="AZ399" s="69"/>
      <c r="BA399" s="67"/>
      <c r="BB399" s="67"/>
      <c r="BC399" s="67"/>
      <c r="BD399" s="67"/>
      <c r="BE399" s="67"/>
      <c r="BF399" s="67"/>
      <c r="BI399" s="14"/>
    </row>
    <row r="400" s="17" customFormat="1" ht="15" spans="1:61">
      <c r="A400" s="70"/>
      <c r="B400" s="66"/>
      <c r="C400" s="66"/>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9"/>
      <c r="AH400" s="67"/>
      <c r="AI400" s="67"/>
      <c r="AJ400" s="67"/>
      <c r="AK400" s="67"/>
      <c r="AL400" s="67"/>
      <c r="AM400" s="67"/>
      <c r="AN400" s="67"/>
      <c r="AO400" s="67"/>
      <c r="AP400" s="67"/>
      <c r="AQ400" s="67"/>
      <c r="AR400" s="67"/>
      <c r="AS400" s="67"/>
      <c r="AT400" s="67"/>
      <c r="AU400" s="67"/>
      <c r="AV400" s="67"/>
      <c r="AW400" s="67"/>
      <c r="AX400" s="67"/>
      <c r="AY400" s="67"/>
      <c r="AZ400" s="69"/>
      <c r="BA400" s="67"/>
      <c r="BB400" s="67"/>
      <c r="BC400" s="67"/>
      <c r="BD400" s="67"/>
      <c r="BE400" s="67"/>
      <c r="BF400" s="67"/>
      <c r="BI400" s="59"/>
    </row>
    <row r="401" s="17" customFormat="1" ht="15" spans="1:61">
      <c r="A401" s="70"/>
      <c r="B401" s="66"/>
      <c r="C401" s="66"/>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9"/>
      <c r="AH401" s="67"/>
      <c r="AI401" s="67"/>
      <c r="AJ401" s="67"/>
      <c r="AK401" s="67"/>
      <c r="AL401" s="67"/>
      <c r="AM401" s="67"/>
      <c r="AN401" s="67"/>
      <c r="AO401" s="67"/>
      <c r="AP401" s="67"/>
      <c r="AQ401" s="67"/>
      <c r="AR401" s="67"/>
      <c r="AS401" s="67"/>
      <c r="AT401" s="67"/>
      <c r="AU401" s="67"/>
      <c r="AV401" s="67"/>
      <c r="AW401" s="67"/>
      <c r="AX401" s="67"/>
      <c r="AY401" s="67"/>
      <c r="AZ401" s="69"/>
      <c r="BA401" s="67"/>
      <c r="BB401" s="67"/>
      <c r="BC401" s="67"/>
      <c r="BD401" s="67"/>
      <c r="BE401" s="67"/>
      <c r="BF401" s="67"/>
      <c r="BI401" s="59"/>
    </row>
    <row r="402" s="17" customFormat="1" ht="15" spans="1:61">
      <c r="A402" s="70"/>
      <c r="B402" s="66"/>
      <c r="C402" s="66"/>
      <c r="D402" s="67"/>
      <c r="E402" s="67"/>
      <c r="F402" s="67"/>
      <c r="G402" s="67"/>
      <c r="H402" s="67"/>
      <c r="I402" s="67"/>
      <c r="J402" s="67"/>
      <c r="K402" s="68"/>
      <c r="L402" s="67"/>
      <c r="M402" s="67"/>
      <c r="N402" s="67"/>
      <c r="O402" s="67"/>
      <c r="P402" s="67"/>
      <c r="Q402" s="67"/>
      <c r="R402" s="67"/>
      <c r="S402" s="67"/>
      <c r="T402" s="67"/>
      <c r="U402" s="67"/>
      <c r="V402" s="67"/>
      <c r="W402" s="67"/>
      <c r="X402" s="67"/>
      <c r="Y402" s="67"/>
      <c r="Z402" s="67"/>
      <c r="AA402" s="67"/>
      <c r="AB402" s="67"/>
      <c r="AC402" s="67"/>
      <c r="AD402" s="67"/>
      <c r="AE402" s="67"/>
      <c r="AF402" s="67"/>
      <c r="AG402" s="69"/>
      <c r="AH402" s="67"/>
      <c r="AI402" s="67"/>
      <c r="AJ402" s="67"/>
      <c r="AK402" s="67"/>
      <c r="AL402" s="67"/>
      <c r="AM402" s="67"/>
      <c r="AN402" s="67"/>
      <c r="AO402" s="67"/>
      <c r="AP402" s="67"/>
      <c r="AQ402" s="67"/>
      <c r="AR402" s="67"/>
      <c r="AS402" s="67"/>
      <c r="AT402" s="67"/>
      <c r="AU402" s="67"/>
      <c r="AV402" s="67"/>
      <c r="AW402" s="67"/>
      <c r="AX402" s="67"/>
      <c r="AY402" s="67"/>
      <c r="AZ402" s="69"/>
      <c r="BA402" s="67"/>
      <c r="BB402" s="67"/>
      <c r="BC402" s="67"/>
      <c r="BD402" s="67"/>
      <c r="BE402" s="67"/>
      <c r="BF402" s="67"/>
      <c r="BI402" s="14"/>
    </row>
    <row r="403" s="17" customFormat="1" ht="15" spans="1:61">
      <c r="A403" s="65"/>
      <c r="B403" s="66"/>
      <c r="C403" s="66"/>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9"/>
      <c r="AH403" s="67"/>
      <c r="AI403" s="67"/>
      <c r="AJ403" s="67"/>
      <c r="AK403" s="67"/>
      <c r="AL403" s="67"/>
      <c r="AM403" s="67"/>
      <c r="AN403" s="67"/>
      <c r="AO403" s="67"/>
      <c r="AP403" s="67"/>
      <c r="AQ403" s="67"/>
      <c r="AR403" s="67"/>
      <c r="AS403" s="67"/>
      <c r="AT403" s="67"/>
      <c r="AU403" s="67"/>
      <c r="AV403" s="67"/>
      <c r="AW403" s="67"/>
      <c r="AX403" s="67"/>
      <c r="AY403" s="67"/>
      <c r="AZ403" s="69"/>
      <c r="BA403" s="67"/>
      <c r="BB403" s="67"/>
      <c r="BC403" s="67"/>
      <c r="BD403" s="67"/>
      <c r="BE403" s="67"/>
      <c r="BF403" s="67"/>
      <c r="BI403" s="14"/>
    </row>
    <row r="404" s="17" customFormat="1" ht="15" spans="1:61">
      <c r="A404" s="65"/>
      <c r="B404" s="66"/>
      <c r="C404" s="66"/>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9"/>
      <c r="AH404" s="67"/>
      <c r="AI404" s="67"/>
      <c r="AJ404" s="67"/>
      <c r="AK404" s="67"/>
      <c r="AL404" s="67"/>
      <c r="AM404" s="67"/>
      <c r="AN404" s="67"/>
      <c r="AO404" s="67"/>
      <c r="AP404" s="67"/>
      <c r="AQ404" s="67"/>
      <c r="AR404" s="67"/>
      <c r="AS404" s="67"/>
      <c r="AT404" s="67"/>
      <c r="AU404" s="67"/>
      <c r="AV404" s="67"/>
      <c r="AW404" s="67"/>
      <c r="AX404" s="67"/>
      <c r="AY404" s="67"/>
      <c r="AZ404" s="69"/>
      <c r="BA404" s="67"/>
      <c r="BB404" s="67"/>
      <c r="BC404" s="67"/>
      <c r="BD404" s="67"/>
      <c r="BE404" s="67"/>
      <c r="BF404" s="67"/>
      <c r="BI404" s="59"/>
    </row>
    <row r="405" s="17" customFormat="1" ht="15" spans="1:61">
      <c r="A405" s="65"/>
      <c r="B405" s="66"/>
      <c r="C405" s="66"/>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9"/>
      <c r="AH405" s="67"/>
      <c r="AI405" s="67"/>
      <c r="AJ405" s="67"/>
      <c r="AK405" s="67"/>
      <c r="AL405" s="67"/>
      <c r="AM405" s="67"/>
      <c r="AN405" s="67"/>
      <c r="AO405" s="67"/>
      <c r="AP405" s="67"/>
      <c r="AQ405" s="67"/>
      <c r="AR405" s="67"/>
      <c r="AS405" s="67"/>
      <c r="AT405" s="67"/>
      <c r="AU405" s="67"/>
      <c r="AV405" s="67"/>
      <c r="AW405" s="67"/>
      <c r="AX405" s="67"/>
      <c r="AY405" s="67"/>
      <c r="AZ405" s="69"/>
      <c r="BA405" s="67"/>
      <c r="BB405" s="67"/>
      <c r="BC405" s="67"/>
      <c r="BD405" s="67"/>
      <c r="BE405" s="67"/>
      <c r="BF405" s="67"/>
      <c r="BI405" s="59"/>
    </row>
    <row r="406" s="17" customFormat="1" ht="15" spans="1:61">
      <c r="A406" s="65"/>
      <c r="B406" s="66"/>
      <c r="C406" s="66"/>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9"/>
      <c r="AH406" s="67"/>
      <c r="AI406" s="67"/>
      <c r="AJ406" s="67"/>
      <c r="AK406" s="67"/>
      <c r="AL406" s="67"/>
      <c r="AM406" s="67"/>
      <c r="AN406" s="67"/>
      <c r="AO406" s="67"/>
      <c r="AP406" s="67"/>
      <c r="AQ406" s="67"/>
      <c r="AR406" s="67"/>
      <c r="AS406" s="67"/>
      <c r="AT406" s="67"/>
      <c r="AU406" s="67"/>
      <c r="AV406" s="67"/>
      <c r="AW406" s="67"/>
      <c r="AX406" s="67"/>
      <c r="AY406" s="67"/>
      <c r="AZ406" s="69"/>
      <c r="BA406" s="67"/>
      <c r="BB406" s="67"/>
      <c r="BC406" s="67"/>
      <c r="BD406" s="67"/>
      <c r="BE406" s="67"/>
      <c r="BF406" s="67"/>
      <c r="BI406" s="14"/>
    </row>
    <row r="407" s="17" customFormat="1" ht="15" spans="1:61">
      <c r="A407" s="65"/>
      <c r="B407" s="66"/>
      <c r="C407" s="66"/>
      <c r="D407" s="67"/>
      <c r="E407" s="67"/>
      <c r="F407" s="67"/>
      <c r="G407" s="67"/>
      <c r="H407" s="67"/>
      <c r="I407" s="67"/>
      <c r="J407" s="67"/>
      <c r="K407" s="68"/>
      <c r="L407" s="67"/>
      <c r="M407" s="67"/>
      <c r="N407" s="67"/>
      <c r="O407" s="67"/>
      <c r="P407" s="67"/>
      <c r="Q407" s="67"/>
      <c r="R407" s="67"/>
      <c r="S407" s="67"/>
      <c r="T407" s="67"/>
      <c r="U407" s="67"/>
      <c r="V407" s="67"/>
      <c r="W407" s="67"/>
      <c r="X407" s="67"/>
      <c r="Y407" s="67"/>
      <c r="Z407" s="67"/>
      <c r="AA407" s="67"/>
      <c r="AB407" s="67"/>
      <c r="AC407" s="67"/>
      <c r="AD407" s="67"/>
      <c r="AE407" s="67"/>
      <c r="AF407" s="67"/>
      <c r="AG407" s="69"/>
      <c r="AH407" s="67"/>
      <c r="AI407" s="67"/>
      <c r="AJ407" s="67"/>
      <c r="AK407" s="67"/>
      <c r="AL407" s="67"/>
      <c r="AM407" s="67"/>
      <c r="AN407" s="67"/>
      <c r="AO407" s="67"/>
      <c r="AP407" s="67"/>
      <c r="AQ407" s="67"/>
      <c r="AR407" s="67"/>
      <c r="AS407" s="67"/>
      <c r="AT407" s="67"/>
      <c r="AU407" s="67"/>
      <c r="AV407" s="67"/>
      <c r="AW407" s="67"/>
      <c r="AX407" s="67"/>
      <c r="AY407" s="67"/>
      <c r="AZ407" s="69"/>
      <c r="BA407" s="67"/>
      <c r="BB407" s="67"/>
      <c r="BC407" s="67"/>
      <c r="BD407" s="67"/>
      <c r="BE407" s="67"/>
      <c r="BF407" s="67"/>
      <c r="BI407" s="14"/>
    </row>
    <row r="408" s="17" customFormat="1" ht="15" spans="1:61">
      <c r="A408" s="65"/>
      <c r="B408" s="66"/>
      <c r="C408" s="66"/>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9"/>
      <c r="AH408" s="67"/>
      <c r="AI408" s="67"/>
      <c r="AJ408" s="67"/>
      <c r="AK408" s="67"/>
      <c r="AL408" s="67"/>
      <c r="AM408" s="67"/>
      <c r="AN408" s="67"/>
      <c r="AO408" s="67"/>
      <c r="AP408" s="67"/>
      <c r="AQ408" s="67"/>
      <c r="AR408" s="67"/>
      <c r="AS408" s="67"/>
      <c r="AT408" s="67"/>
      <c r="AU408" s="67"/>
      <c r="AV408" s="67"/>
      <c r="AW408" s="67"/>
      <c r="AX408" s="67"/>
      <c r="AY408" s="67"/>
      <c r="AZ408" s="69"/>
      <c r="BA408" s="67"/>
      <c r="BB408" s="67"/>
      <c r="BC408" s="67"/>
      <c r="BD408" s="67"/>
      <c r="BE408" s="67"/>
      <c r="BF408" s="67"/>
      <c r="BI408" s="59"/>
    </row>
    <row r="409" s="17" customFormat="1" ht="15" spans="1:61">
      <c r="A409" s="65"/>
      <c r="B409" s="66"/>
      <c r="C409" s="66"/>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9"/>
      <c r="AH409" s="67"/>
      <c r="AI409" s="67"/>
      <c r="AJ409" s="67"/>
      <c r="AK409" s="67"/>
      <c r="AL409" s="67"/>
      <c r="AM409" s="67"/>
      <c r="AN409" s="67"/>
      <c r="AO409" s="67"/>
      <c r="AP409" s="67"/>
      <c r="AQ409" s="67"/>
      <c r="AR409" s="67"/>
      <c r="AS409" s="67"/>
      <c r="AT409" s="67"/>
      <c r="AU409" s="67"/>
      <c r="AV409" s="67"/>
      <c r="AW409" s="67"/>
      <c r="AX409" s="67"/>
      <c r="AY409" s="67"/>
      <c r="AZ409" s="69"/>
      <c r="BA409" s="67"/>
      <c r="BB409" s="67"/>
      <c r="BC409" s="67"/>
      <c r="BD409" s="67"/>
      <c r="BE409" s="67"/>
      <c r="BF409" s="67"/>
      <c r="BI409" s="59"/>
    </row>
    <row r="410" s="17" customFormat="1" ht="15" spans="1:61">
      <c r="A410" s="65"/>
      <c r="B410" s="66"/>
      <c r="C410" s="66"/>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9"/>
      <c r="AH410" s="67"/>
      <c r="AI410" s="67"/>
      <c r="AJ410" s="67"/>
      <c r="AK410" s="67"/>
      <c r="AL410" s="67"/>
      <c r="AM410" s="67"/>
      <c r="AN410" s="67"/>
      <c r="AO410" s="67"/>
      <c r="AP410" s="67"/>
      <c r="AQ410" s="67"/>
      <c r="AR410" s="67"/>
      <c r="AS410" s="67"/>
      <c r="AT410" s="67"/>
      <c r="AU410" s="67"/>
      <c r="AV410" s="67"/>
      <c r="AW410" s="67"/>
      <c r="AX410" s="67"/>
      <c r="AY410" s="67"/>
      <c r="AZ410" s="69"/>
      <c r="BA410" s="67"/>
      <c r="BB410" s="67"/>
      <c r="BC410" s="67"/>
      <c r="BD410" s="67"/>
      <c r="BE410" s="67"/>
      <c r="BF410" s="67"/>
      <c r="BI410" s="14"/>
    </row>
    <row r="411" s="17" customFormat="1" ht="15" spans="1:61">
      <c r="A411" s="65"/>
      <c r="B411" s="66"/>
      <c r="C411" s="66"/>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9"/>
      <c r="AH411" s="67"/>
      <c r="AI411" s="67"/>
      <c r="AJ411" s="67"/>
      <c r="AK411" s="67"/>
      <c r="AL411" s="67"/>
      <c r="AM411" s="67"/>
      <c r="AN411" s="67"/>
      <c r="AO411" s="67"/>
      <c r="AP411" s="67"/>
      <c r="AQ411" s="67"/>
      <c r="AR411" s="67"/>
      <c r="AS411" s="67"/>
      <c r="AT411" s="67"/>
      <c r="AU411" s="67"/>
      <c r="AV411" s="67"/>
      <c r="AW411" s="67"/>
      <c r="AX411" s="67"/>
      <c r="AY411" s="67"/>
      <c r="AZ411" s="69"/>
      <c r="BA411" s="67"/>
      <c r="BB411" s="67"/>
      <c r="BC411" s="67"/>
      <c r="BD411" s="67"/>
      <c r="BE411" s="67"/>
      <c r="BF411" s="67"/>
      <c r="BI411" s="14"/>
    </row>
    <row r="412" s="17" customFormat="1" ht="15" spans="1:61">
      <c r="A412" s="65"/>
      <c r="B412" s="66"/>
      <c r="C412" s="66"/>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9"/>
      <c r="AH412" s="67"/>
      <c r="AI412" s="67"/>
      <c r="AJ412" s="67"/>
      <c r="AK412" s="67"/>
      <c r="AL412" s="67"/>
      <c r="AM412" s="67"/>
      <c r="AN412" s="67"/>
      <c r="AO412" s="67"/>
      <c r="AP412" s="67"/>
      <c r="AQ412" s="67"/>
      <c r="AR412" s="67"/>
      <c r="AS412" s="67"/>
      <c r="AT412" s="67"/>
      <c r="AU412" s="67"/>
      <c r="AV412" s="67"/>
      <c r="AW412" s="67"/>
      <c r="AX412" s="67"/>
      <c r="AY412" s="67"/>
      <c r="AZ412" s="69"/>
      <c r="BA412" s="67"/>
      <c r="BB412" s="67"/>
      <c r="BC412" s="67"/>
      <c r="BD412" s="67"/>
      <c r="BE412" s="67"/>
      <c r="BF412" s="67"/>
      <c r="BI412" s="59"/>
    </row>
    <row r="413" s="17" customFormat="1" ht="15" spans="1:61">
      <c r="A413" s="65"/>
      <c r="B413" s="66"/>
      <c r="C413" s="66"/>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9"/>
      <c r="AH413" s="67"/>
      <c r="AI413" s="67"/>
      <c r="AJ413" s="67"/>
      <c r="AK413" s="67"/>
      <c r="AL413" s="67"/>
      <c r="AM413" s="67"/>
      <c r="AN413" s="67"/>
      <c r="AO413" s="67"/>
      <c r="AP413" s="67"/>
      <c r="AQ413" s="67"/>
      <c r="AR413" s="67"/>
      <c r="AS413" s="67"/>
      <c r="AT413" s="67"/>
      <c r="AU413" s="67"/>
      <c r="AV413" s="67"/>
      <c r="AW413" s="67"/>
      <c r="AX413" s="67"/>
      <c r="AY413" s="67"/>
      <c r="AZ413" s="69"/>
      <c r="BA413" s="67"/>
      <c r="BB413" s="67"/>
      <c r="BC413" s="67"/>
      <c r="BD413" s="67"/>
      <c r="BE413" s="67"/>
      <c r="BF413" s="67"/>
      <c r="BI413" s="59"/>
    </row>
    <row r="414" s="17" customFormat="1" ht="15" spans="1:61">
      <c r="A414" s="65"/>
      <c r="B414" s="66"/>
      <c r="C414" s="66"/>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9"/>
      <c r="AH414" s="67"/>
      <c r="AI414" s="67"/>
      <c r="AJ414" s="67"/>
      <c r="AK414" s="67"/>
      <c r="AL414" s="67"/>
      <c r="AM414" s="67"/>
      <c r="AN414" s="67"/>
      <c r="AO414" s="67"/>
      <c r="AP414" s="67"/>
      <c r="AQ414" s="67"/>
      <c r="AR414" s="67"/>
      <c r="AS414" s="67"/>
      <c r="AT414" s="67"/>
      <c r="AU414" s="67"/>
      <c r="AV414" s="67"/>
      <c r="AW414" s="67"/>
      <c r="AX414" s="67"/>
      <c r="AY414" s="67"/>
      <c r="AZ414" s="69"/>
      <c r="BA414" s="67"/>
      <c r="BB414" s="67"/>
      <c r="BC414" s="67"/>
      <c r="BD414" s="67"/>
      <c r="BE414" s="67"/>
      <c r="BF414" s="67"/>
      <c r="BI414" s="14"/>
    </row>
    <row r="415" s="17" customFormat="1" ht="15" spans="1:61">
      <c r="A415" s="65"/>
      <c r="B415" s="66"/>
      <c r="C415" s="66"/>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9"/>
      <c r="AH415" s="67"/>
      <c r="AI415" s="67"/>
      <c r="AJ415" s="67"/>
      <c r="AK415" s="67"/>
      <c r="AL415" s="67"/>
      <c r="AM415" s="67"/>
      <c r="AN415" s="67"/>
      <c r="AO415" s="67"/>
      <c r="AP415" s="67"/>
      <c r="AQ415" s="67"/>
      <c r="AR415" s="67"/>
      <c r="AS415" s="67"/>
      <c r="AT415" s="67"/>
      <c r="AU415" s="67"/>
      <c r="AV415" s="67"/>
      <c r="AW415" s="67"/>
      <c r="AX415" s="67"/>
      <c r="AY415" s="67"/>
      <c r="AZ415" s="69"/>
      <c r="BA415" s="67"/>
      <c r="BB415" s="67"/>
      <c r="BC415" s="67"/>
      <c r="BD415" s="67"/>
      <c r="BE415" s="67"/>
      <c r="BF415" s="67"/>
      <c r="BI415" s="14"/>
    </row>
    <row r="416" s="17" customFormat="1" ht="15" spans="1:61">
      <c r="A416" s="65"/>
      <c r="B416" s="66"/>
      <c r="C416" s="66"/>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9"/>
      <c r="AH416" s="67"/>
      <c r="AI416" s="67"/>
      <c r="AJ416" s="67"/>
      <c r="AK416" s="67"/>
      <c r="AL416" s="67"/>
      <c r="AM416" s="67"/>
      <c r="AN416" s="67"/>
      <c r="AO416" s="67"/>
      <c r="AP416" s="67"/>
      <c r="AQ416" s="67"/>
      <c r="AR416" s="67"/>
      <c r="AS416" s="67"/>
      <c r="AT416" s="67"/>
      <c r="AU416" s="67"/>
      <c r="AV416" s="67"/>
      <c r="AW416" s="67"/>
      <c r="AX416" s="67"/>
      <c r="AY416" s="67"/>
      <c r="AZ416" s="69"/>
      <c r="BA416" s="67"/>
      <c r="BB416" s="67"/>
      <c r="BC416" s="67"/>
      <c r="BD416" s="67"/>
      <c r="BE416" s="67"/>
      <c r="BF416" s="67"/>
      <c r="BI416" s="59"/>
    </row>
    <row r="417" s="17" customFormat="1" ht="15" spans="1:61">
      <c r="A417" s="65"/>
      <c r="B417" s="66"/>
      <c r="C417" s="66"/>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9"/>
      <c r="AH417" s="67"/>
      <c r="AI417" s="67"/>
      <c r="AJ417" s="67"/>
      <c r="AK417" s="67"/>
      <c r="AL417" s="67"/>
      <c r="AM417" s="67"/>
      <c r="AN417" s="67"/>
      <c r="AO417" s="67"/>
      <c r="AP417" s="67"/>
      <c r="AQ417" s="67"/>
      <c r="AR417" s="67"/>
      <c r="AS417" s="67"/>
      <c r="AT417" s="67"/>
      <c r="AU417" s="67"/>
      <c r="AV417" s="67"/>
      <c r="AW417" s="67"/>
      <c r="AX417" s="67"/>
      <c r="AY417" s="67"/>
      <c r="AZ417" s="69"/>
      <c r="BA417" s="67"/>
      <c r="BB417" s="67"/>
      <c r="BC417" s="67"/>
      <c r="BD417" s="67"/>
      <c r="BE417" s="67"/>
      <c r="BF417" s="67"/>
      <c r="BI417" s="59"/>
    </row>
    <row r="418" s="17" customFormat="1" ht="15" spans="1:61">
      <c r="A418" s="65"/>
      <c r="B418" s="66"/>
      <c r="C418" s="66"/>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9"/>
      <c r="AH418" s="67"/>
      <c r="AI418" s="67"/>
      <c r="AJ418" s="67"/>
      <c r="AK418" s="67"/>
      <c r="AL418" s="67"/>
      <c r="AM418" s="67"/>
      <c r="AN418" s="67"/>
      <c r="AO418" s="67"/>
      <c r="AP418" s="67"/>
      <c r="AQ418" s="67"/>
      <c r="AR418" s="67"/>
      <c r="AS418" s="67"/>
      <c r="AT418" s="67"/>
      <c r="AU418" s="67"/>
      <c r="AV418" s="67"/>
      <c r="AW418" s="67"/>
      <c r="AX418" s="67"/>
      <c r="AY418" s="67"/>
      <c r="AZ418" s="69"/>
      <c r="BA418" s="67"/>
      <c r="BB418" s="67"/>
      <c r="BC418" s="67"/>
      <c r="BD418" s="67"/>
      <c r="BE418" s="67"/>
      <c r="BF418" s="67"/>
      <c r="BI418" s="14"/>
    </row>
    <row r="419" s="17" customFormat="1" ht="15" spans="1:61">
      <c r="A419" s="65"/>
      <c r="B419" s="66"/>
      <c r="C419" s="66"/>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9"/>
      <c r="AH419" s="67"/>
      <c r="AI419" s="67"/>
      <c r="AJ419" s="67"/>
      <c r="AK419" s="67"/>
      <c r="AL419" s="67"/>
      <c r="AM419" s="67"/>
      <c r="AN419" s="67"/>
      <c r="AO419" s="67"/>
      <c r="AP419" s="67"/>
      <c r="AQ419" s="67"/>
      <c r="AR419" s="67"/>
      <c r="AS419" s="67"/>
      <c r="AT419" s="67"/>
      <c r="AU419" s="67"/>
      <c r="AV419" s="67"/>
      <c r="AW419" s="67"/>
      <c r="AX419" s="67"/>
      <c r="AY419" s="67"/>
      <c r="AZ419" s="69"/>
      <c r="BA419" s="67"/>
      <c r="BB419" s="67"/>
      <c r="BC419" s="67"/>
      <c r="BD419" s="67"/>
      <c r="BE419" s="67"/>
      <c r="BF419" s="67"/>
      <c r="BI419" s="14"/>
    </row>
    <row r="420" s="17" customFormat="1" ht="15" spans="1:61">
      <c r="A420" s="65"/>
      <c r="B420" s="66"/>
      <c r="C420" s="66"/>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9"/>
      <c r="AH420" s="67"/>
      <c r="AI420" s="67"/>
      <c r="AJ420" s="67"/>
      <c r="AK420" s="67"/>
      <c r="AL420" s="67"/>
      <c r="AM420" s="67"/>
      <c r="AN420" s="67"/>
      <c r="AO420" s="67"/>
      <c r="AP420" s="67"/>
      <c r="AQ420" s="67"/>
      <c r="AR420" s="67"/>
      <c r="AS420" s="67"/>
      <c r="AT420" s="67"/>
      <c r="AU420" s="67"/>
      <c r="AV420" s="67"/>
      <c r="AW420" s="67"/>
      <c r="AX420" s="67"/>
      <c r="AY420" s="67"/>
      <c r="AZ420" s="69"/>
      <c r="BA420" s="67"/>
      <c r="BB420" s="67"/>
      <c r="BC420" s="67"/>
      <c r="BD420" s="67"/>
      <c r="BE420" s="67"/>
      <c r="BF420" s="67"/>
      <c r="BI420" s="59"/>
    </row>
    <row r="421" s="17" customFormat="1" ht="15" spans="1:61">
      <c r="A421" s="70"/>
      <c r="B421" s="66"/>
      <c r="C421" s="66"/>
      <c r="D421" s="67"/>
      <c r="E421" s="67"/>
      <c r="F421" s="67"/>
      <c r="G421" s="67"/>
      <c r="H421" s="67"/>
      <c r="I421" s="67"/>
      <c r="J421" s="67"/>
      <c r="K421" s="68"/>
      <c r="L421" s="67"/>
      <c r="M421" s="67"/>
      <c r="N421" s="67"/>
      <c r="O421" s="67"/>
      <c r="P421" s="67"/>
      <c r="Q421" s="67"/>
      <c r="R421" s="67"/>
      <c r="S421" s="67"/>
      <c r="T421" s="67"/>
      <c r="U421" s="67"/>
      <c r="V421" s="67"/>
      <c r="W421" s="67"/>
      <c r="X421" s="67"/>
      <c r="Y421" s="67"/>
      <c r="Z421" s="67"/>
      <c r="AA421" s="67"/>
      <c r="AB421" s="67"/>
      <c r="AC421" s="67"/>
      <c r="AD421" s="67"/>
      <c r="AE421" s="67"/>
      <c r="AF421" s="67"/>
      <c r="AG421" s="69"/>
      <c r="AH421" s="67"/>
      <c r="AI421" s="67"/>
      <c r="AJ421" s="67"/>
      <c r="AK421" s="67"/>
      <c r="AL421" s="67"/>
      <c r="AM421" s="67"/>
      <c r="AN421" s="67"/>
      <c r="AO421" s="67"/>
      <c r="AP421" s="67"/>
      <c r="AQ421" s="67"/>
      <c r="AR421" s="67"/>
      <c r="AS421" s="67"/>
      <c r="AT421" s="67"/>
      <c r="AU421" s="67"/>
      <c r="AV421" s="67"/>
      <c r="AW421" s="67"/>
      <c r="AX421" s="67"/>
      <c r="AY421" s="67"/>
      <c r="AZ421" s="69"/>
      <c r="BA421" s="67"/>
      <c r="BB421" s="67"/>
      <c r="BC421" s="67"/>
      <c r="BD421" s="67"/>
      <c r="BE421" s="67"/>
      <c r="BF421" s="67"/>
      <c r="BI421" s="59"/>
    </row>
    <row r="422" s="17" customFormat="1" ht="15" spans="1:61">
      <c r="A422" s="65"/>
      <c r="B422" s="66"/>
      <c r="C422" s="66"/>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9"/>
      <c r="AH422" s="67"/>
      <c r="AI422" s="67"/>
      <c r="AJ422" s="67"/>
      <c r="AK422" s="67"/>
      <c r="AL422" s="67"/>
      <c r="AM422" s="67"/>
      <c r="AN422" s="67"/>
      <c r="AO422" s="67"/>
      <c r="AP422" s="67"/>
      <c r="AQ422" s="67"/>
      <c r="AR422" s="67"/>
      <c r="AS422" s="67"/>
      <c r="AT422" s="67"/>
      <c r="AU422" s="67"/>
      <c r="AV422" s="67"/>
      <c r="AW422" s="67"/>
      <c r="AX422" s="67"/>
      <c r="AY422" s="67"/>
      <c r="AZ422" s="69"/>
      <c r="BA422" s="67"/>
      <c r="BB422" s="67"/>
      <c r="BC422" s="67"/>
      <c r="BD422" s="67"/>
      <c r="BE422" s="67"/>
      <c r="BF422" s="67"/>
      <c r="BI422" s="14"/>
    </row>
    <row r="423" s="17" customFormat="1" ht="15" spans="1:61">
      <c r="A423" s="70"/>
      <c r="B423" s="66"/>
      <c r="C423" s="66"/>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9"/>
      <c r="AH423" s="67"/>
      <c r="AI423" s="67"/>
      <c r="AJ423" s="67"/>
      <c r="AK423" s="67"/>
      <c r="AL423" s="67"/>
      <c r="AM423" s="67"/>
      <c r="AN423" s="67"/>
      <c r="AO423" s="67"/>
      <c r="AP423" s="67"/>
      <c r="AQ423" s="67"/>
      <c r="AR423" s="67"/>
      <c r="AS423" s="67"/>
      <c r="AT423" s="67"/>
      <c r="AU423" s="67"/>
      <c r="AV423" s="67"/>
      <c r="AW423" s="67"/>
      <c r="AX423" s="67"/>
      <c r="AY423" s="67"/>
      <c r="AZ423" s="69"/>
      <c r="BA423" s="67"/>
      <c r="BB423" s="67"/>
      <c r="BC423" s="67"/>
      <c r="BD423" s="67"/>
      <c r="BE423" s="67"/>
      <c r="BF423" s="67"/>
      <c r="BI423" s="14"/>
    </row>
    <row r="424" s="17" customFormat="1" ht="15" spans="1:61">
      <c r="A424" s="70"/>
      <c r="B424" s="66"/>
      <c r="C424" s="66"/>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9"/>
      <c r="AH424" s="67"/>
      <c r="AI424" s="67"/>
      <c r="AJ424" s="67"/>
      <c r="AK424" s="67"/>
      <c r="AL424" s="67"/>
      <c r="AM424" s="67"/>
      <c r="AN424" s="67"/>
      <c r="AO424" s="67"/>
      <c r="AP424" s="67"/>
      <c r="AQ424" s="67"/>
      <c r="AR424" s="67"/>
      <c r="AS424" s="67"/>
      <c r="AT424" s="67"/>
      <c r="AU424" s="67"/>
      <c r="AV424" s="67"/>
      <c r="AW424" s="67"/>
      <c r="AX424" s="67"/>
      <c r="AY424" s="67"/>
      <c r="AZ424" s="69"/>
      <c r="BA424" s="67"/>
      <c r="BB424" s="67"/>
      <c r="BC424" s="67"/>
      <c r="BD424" s="67"/>
      <c r="BE424" s="67"/>
      <c r="BF424" s="67"/>
      <c r="BI424" s="59"/>
    </row>
    <row r="425" s="17" customFormat="1" ht="15" spans="1:61">
      <c r="A425" s="70"/>
      <c r="B425" s="66"/>
      <c r="C425" s="66"/>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9"/>
      <c r="AH425" s="67"/>
      <c r="AI425" s="67"/>
      <c r="AJ425" s="67"/>
      <c r="AK425" s="67"/>
      <c r="AL425" s="67"/>
      <c r="AM425" s="67"/>
      <c r="AN425" s="67"/>
      <c r="AO425" s="67"/>
      <c r="AP425" s="67"/>
      <c r="AQ425" s="67"/>
      <c r="AR425" s="67"/>
      <c r="AS425" s="67"/>
      <c r="AT425" s="67"/>
      <c r="AU425" s="67"/>
      <c r="AV425" s="67"/>
      <c r="AW425" s="67"/>
      <c r="AX425" s="67"/>
      <c r="AY425" s="67"/>
      <c r="AZ425" s="69"/>
      <c r="BA425" s="67"/>
      <c r="BB425" s="67"/>
      <c r="BC425" s="67"/>
      <c r="BD425" s="67"/>
      <c r="BE425" s="67"/>
      <c r="BF425" s="67"/>
      <c r="BI425" s="59"/>
    </row>
    <row r="426" s="17" customFormat="1" ht="15" spans="1:61">
      <c r="A426" s="65"/>
      <c r="B426" s="66"/>
      <c r="C426" s="66"/>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9"/>
      <c r="AH426" s="67"/>
      <c r="AI426" s="67"/>
      <c r="AJ426" s="67"/>
      <c r="AK426" s="67"/>
      <c r="AL426" s="67"/>
      <c r="AM426" s="67"/>
      <c r="AN426" s="67"/>
      <c r="AO426" s="67"/>
      <c r="AP426" s="67"/>
      <c r="AQ426" s="67"/>
      <c r="AR426" s="67"/>
      <c r="AS426" s="67"/>
      <c r="AT426" s="67"/>
      <c r="AU426" s="67"/>
      <c r="AV426" s="67"/>
      <c r="AW426" s="67"/>
      <c r="AX426" s="67"/>
      <c r="AY426" s="67"/>
      <c r="AZ426" s="69"/>
      <c r="BA426" s="67"/>
      <c r="BB426" s="67"/>
      <c r="BC426" s="67"/>
      <c r="BD426" s="67"/>
      <c r="BE426" s="67"/>
      <c r="BF426" s="67"/>
      <c r="BI426" s="14"/>
    </row>
    <row r="427" s="17" customFormat="1" ht="15" spans="1:61">
      <c r="A427" s="65"/>
      <c r="B427" s="66"/>
      <c r="C427" s="66"/>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9"/>
      <c r="AH427" s="67"/>
      <c r="AI427" s="67"/>
      <c r="AJ427" s="67"/>
      <c r="AK427" s="67"/>
      <c r="AL427" s="67"/>
      <c r="AM427" s="67"/>
      <c r="AN427" s="67"/>
      <c r="AO427" s="67"/>
      <c r="AP427" s="67"/>
      <c r="AQ427" s="67"/>
      <c r="AR427" s="67"/>
      <c r="AS427" s="67"/>
      <c r="AT427" s="67"/>
      <c r="AU427" s="67"/>
      <c r="AV427" s="67"/>
      <c r="AW427" s="67"/>
      <c r="AX427" s="67"/>
      <c r="AY427" s="67"/>
      <c r="AZ427" s="69"/>
      <c r="BA427" s="67"/>
      <c r="BB427" s="67"/>
      <c r="BC427" s="67"/>
      <c r="BD427" s="67"/>
      <c r="BE427" s="67"/>
      <c r="BF427" s="67"/>
      <c r="BI427" s="14"/>
    </row>
    <row r="428" s="17" customFormat="1" ht="15" spans="1:61">
      <c r="A428" s="65"/>
      <c r="B428" s="66"/>
      <c r="C428" s="66"/>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9"/>
      <c r="AH428" s="67"/>
      <c r="AI428" s="67"/>
      <c r="AJ428" s="67"/>
      <c r="AK428" s="67"/>
      <c r="AL428" s="67"/>
      <c r="AM428" s="67"/>
      <c r="AN428" s="67"/>
      <c r="AO428" s="67"/>
      <c r="AP428" s="67"/>
      <c r="AQ428" s="67"/>
      <c r="AR428" s="67"/>
      <c r="AS428" s="67"/>
      <c r="AT428" s="67"/>
      <c r="AU428" s="67"/>
      <c r="AV428" s="67"/>
      <c r="AW428" s="67"/>
      <c r="AX428" s="67"/>
      <c r="AY428" s="67"/>
      <c r="AZ428" s="69"/>
      <c r="BA428" s="67"/>
      <c r="BB428" s="67"/>
      <c r="BC428" s="67"/>
      <c r="BD428" s="67"/>
      <c r="BE428" s="67"/>
      <c r="BF428" s="67"/>
      <c r="BI428" s="59"/>
    </row>
    <row r="429" s="17" customFormat="1" ht="15" spans="1:61">
      <c r="A429" s="65"/>
      <c r="B429" s="66"/>
      <c r="C429" s="66"/>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9"/>
      <c r="AH429" s="67"/>
      <c r="AI429" s="67"/>
      <c r="AJ429" s="67"/>
      <c r="AK429" s="67"/>
      <c r="AL429" s="67"/>
      <c r="AM429" s="67"/>
      <c r="AN429" s="67"/>
      <c r="AO429" s="67"/>
      <c r="AP429" s="67"/>
      <c r="AQ429" s="67"/>
      <c r="AR429" s="67"/>
      <c r="AS429" s="67"/>
      <c r="AT429" s="67"/>
      <c r="AU429" s="67"/>
      <c r="AV429" s="67"/>
      <c r="AW429" s="67"/>
      <c r="AX429" s="67"/>
      <c r="AY429" s="67"/>
      <c r="AZ429" s="69"/>
      <c r="BA429" s="67"/>
      <c r="BB429" s="67"/>
      <c r="BC429" s="67"/>
      <c r="BD429" s="67"/>
      <c r="BE429" s="67"/>
      <c r="BF429" s="67"/>
      <c r="BI429" s="59"/>
    </row>
    <row r="430" s="17" customFormat="1" ht="15" spans="1:61">
      <c r="A430" s="65"/>
      <c r="B430" s="66"/>
      <c r="C430" s="66"/>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9"/>
      <c r="AH430" s="67"/>
      <c r="AI430" s="67"/>
      <c r="AJ430" s="67"/>
      <c r="AK430" s="67"/>
      <c r="AL430" s="67"/>
      <c r="AM430" s="67"/>
      <c r="AN430" s="67"/>
      <c r="AO430" s="67"/>
      <c r="AP430" s="67"/>
      <c r="AQ430" s="67"/>
      <c r="AR430" s="67"/>
      <c r="AS430" s="67"/>
      <c r="AT430" s="67"/>
      <c r="AU430" s="67"/>
      <c r="AV430" s="67"/>
      <c r="AW430" s="67"/>
      <c r="AX430" s="67"/>
      <c r="AY430" s="67"/>
      <c r="AZ430" s="69"/>
      <c r="BA430" s="67"/>
      <c r="BB430" s="67"/>
      <c r="BC430" s="67"/>
      <c r="BD430" s="67"/>
      <c r="BE430" s="67"/>
      <c r="BF430" s="67"/>
      <c r="BI430" s="14"/>
    </row>
    <row r="431" s="17" customFormat="1" ht="15" spans="1:61">
      <c r="A431" s="65"/>
      <c r="B431" s="66"/>
      <c r="C431" s="66"/>
      <c r="D431" s="67"/>
      <c r="E431" s="67"/>
      <c r="F431" s="67"/>
      <c r="G431" s="67"/>
      <c r="H431" s="67"/>
      <c r="I431" s="67"/>
      <c r="J431" s="67"/>
      <c r="K431" s="68"/>
      <c r="L431" s="67"/>
      <c r="M431" s="67"/>
      <c r="N431" s="67"/>
      <c r="O431" s="67"/>
      <c r="P431" s="67"/>
      <c r="Q431" s="67"/>
      <c r="R431" s="67"/>
      <c r="S431" s="67"/>
      <c r="T431" s="67"/>
      <c r="U431" s="67"/>
      <c r="V431" s="67"/>
      <c r="W431" s="67"/>
      <c r="X431" s="67"/>
      <c r="Y431" s="67"/>
      <c r="Z431" s="67"/>
      <c r="AA431" s="67"/>
      <c r="AB431" s="67"/>
      <c r="AC431" s="67"/>
      <c r="AD431" s="67"/>
      <c r="AE431" s="67"/>
      <c r="AF431" s="67"/>
      <c r="AG431" s="69"/>
      <c r="AH431" s="67"/>
      <c r="AI431" s="67"/>
      <c r="AJ431" s="67"/>
      <c r="AK431" s="67"/>
      <c r="AL431" s="67"/>
      <c r="AM431" s="67"/>
      <c r="AN431" s="67"/>
      <c r="AO431" s="67"/>
      <c r="AP431" s="67"/>
      <c r="AQ431" s="67"/>
      <c r="AR431" s="67"/>
      <c r="AS431" s="67"/>
      <c r="AT431" s="67"/>
      <c r="AU431" s="67"/>
      <c r="AV431" s="67"/>
      <c r="AW431" s="67"/>
      <c r="AX431" s="67"/>
      <c r="AY431" s="67"/>
      <c r="AZ431" s="69"/>
      <c r="BA431" s="67"/>
      <c r="BB431" s="67"/>
      <c r="BC431" s="67"/>
      <c r="BD431" s="67"/>
      <c r="BE431" s="67"/>
      <c r="BF431" s="67"/>
      <c r="BI431" s="14"/>
    </row>
    <row r="432" s="17" customFormat="1" ht="15" spans="1:61">
      <c r="A432" s="65"/>
      <c r="B432" s="66"/>
      <c r="C432" s="66"/>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9"/>
      <c r="AH432" s="67"/>
      <c r="AI432" s="67"/>
      <c r="AJ432" s="67"/>
      <c r="AK432" s="67"/>
      <c r="AL432" s="67"/>
      <c r="AM432" s="67"/>
      <c r="AN432" s="67"/>
      <c r="AO432" s="67"/>
      <c r="AP432" s="67"/>
      <c r="AQ432" s="67"/>
      <c r="AR432" s="67"/>
      <c r="AS432" s="67"/>
      <c r="AT432" s="67"/>
      <c r="AU432" s="67"/>
      <c r="AV432" s="67"/>
      <c r="AW432" s="67"/>
      <c r="AX432" s="67"/>
      <c r="AY432" s="67"/>
      <c r="AZ432" s="69"/>
      <c r="BA432" s="67"/>
      <c r="BB432" s="67"/>
      <c r="BC432" s="67"/>
      <c r="BD432" s="67"/>
      <c r="BE432" s="67"/>
      <c r="BF432" s="67"/>
      <c r="BI432" s="59"/>
    </row>
    <row r="433" s="17" customFormat="1" ht="15" spans="1:61">
      <c r="A433" s="65"/>
      <c r="B433" s="66"/>
      <c r="C433" s="66"/>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9"/>
      <c r="AH433" s="67"/>
      <c r="AI433" s="67"/>
      <c r="AJ433" s="67"/>
      <c r="AK433" s="67"/>
      <c r="AL433" s="67"/>
      <c r="AM433" s="67"/>
      <c r="AN433" s="67"/>
      <c r="AO433" s="67"/>
      <c r="AP433" s="67"/>
      <c r="AQ433" s="67"/>
      <c r="AR433" s="67"/>
      <c r="AS433" s="67"/>
      <c r="AT433" s="67"/>
      <c r="AU433" s="67"/>
      <c r="AV433" s="67"/>
      <c r="AW433" s="67"/>
      <c r="AX433" s="67"/>
      <c r="AY433" s="67"/>
      <c r="AZ433" s="69"/>
      <c r="BA433" s="67"/>
      <c r="BB433" s="67"/>
      <c r="BC433" s="67"/>
      <c r="BD433" s="67"/>
      <c r="BE433" s="67"/>
      <c r="BF433" s="67"/>
      <c r="BI433" s="59"/>
    </row>
    <row r="434" s="17" customFormat="1" ht="15" spans="1:61">
      <c r="A434" s="65"/>
      <c r="B434" s="66"/>
      <c r="C434" s="66"/>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9"/>
      <c r="AH434" s="67"/>
      <c r="AI434" s="67"/>
      <c r="AJ434" s="67"/>
      <c r="AK434" s="67"/>
      <c r="AL434" s="67"/>
      <c r="AM434" s="67"/>
      <c r="AN434" s="67"/>
      <c r="AO434" s="67"/>
      <c r="AP434" s="67"/>
      <c r="AQ434" s="67"/>
      <c r="AR434" s="67"/>
      <c r="AS434" s="67"/>
      <c r="AT434" s="67"/>
      <c r="AU434" s="67"/>
      <c r="AV434" s="67"/>
      <c r="AW434" s="67"/>
      <c r="AX434" s="67"/>
      <c r="AY434" s="67"/>
      <c r="AZ434" s="69"/>
      <c r="BA434" s="67"/>
      <c r="BB434" s="67"/>
      <c r="BC434" s="67"/>
      <c r="BD434" s="67"/>
      <c r="BE434" s="67"/>
      <c r="BF434" s="67"/>
      <c r="BI434" s="14"/>
    </row>
    <row r="435" s="17" customFormat="1" ht="15" spans="1:61">
      <c r="A435" s="65"/>
      <c r="B435" s="66"/>
      <c r="C435" s="66"/>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9"/>
      <c r="AH435" s="67"/>
      <c r="AI435" s="67"/>
      <c r="AJ435" s="67"/>
      <c r="AK435" s="67"/>
      <c r="AL435" s="67"/>
      <c r="AM435" s="67"/>
      <c r="AN435" s="67"/>
      <c r="AO435" s="67"/>
      <c r="AP435" s="67"/>
      <c r="AQ435" s="67"/>
      <c r="AR435" s="67"/>
      <c r="AS435" s="67"/>
      <c r="AT435" s="67"/>
      <c r="AU435" s="67"/>
      <c r="AV435" s="67"/>
      <c r="AW435" s="67"/>
      <c r="AX435" s="67"/>
      <c r="AY435" s="67"/>
      <c r="AZ435" s="69"/>
      <c r="BA435" s="67"/>
      <c r="BB435" s="67"/>
      <c r="BC435" s="67"/>
      <c r="BD435" s="67"/>
      <c r="BE435" s="67"/>
      <c r="BF435" s="67"/>
      <c r="BI435" s="14"/>
    </row>
    <row r="436" s="17" customFormat="1" ht="15" spans="1:61">
      <c r="A436" s="65"/>
      <c r="B436" s="66"/>
      <c r="C436" s="66"/>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9"/>
      <c r="AH436" s="67"/>
      <c r="AI436" s="67"/>
      <c r="AJ436" s="67"/>
      <c r="AK436" s="67"/>
      <c r="AL436" s="67"/>
      <c r="AM436" s="67"/>
      <c r="AN436" s="67"/>
      <c r="AO436" s="67"/>
      <c r="AP436" s="67"/>
      <c r="AQ436" s="67"/>
      <c r="AR436" s="67"/>
      <c r="AS436" s="67"/>
      <c r="AT436" s="67"/>
      <c r="AU436" s="67"/>
      <c r="AV436" s="67"/>
      <c r="AW436" s="67"/>
      <c r="AX436" s="67"/>
      <c r="AY436" s="67"/>
      <c r="AZ436" s="69"/>
      <c r="BA436" s="67"/>
      <c r="BB436" s="67"/>
      <c r="BC436" s="67"/>
      <c r="BD436" s="67"/>
      <c r="BE436" s="67"/>
      <c r="BF436" s="67"/>
      <c r="BI436" s="59"/>
    </row>
    <row r="437" s="17" customFormat="1" ht="15" spans="1:61">
      <c r="A437" s="65"/>
      <c r="B437" s="66"/>
      <c r="C437" s="66"/>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9"/>
      <c r="AH437" s="67"/>
      <c r="AI437" s="67"/>
      <c r="AJ437" s="67"/>
      <c r="AK437" s="67"/>
      <c r="AL437" s="67"/>
      <c r="AM437" s="67"/>
      <c r="AN437" s="67"/>
      <c r="AO437" s="67"/>
      <c r="AP437" s="67"/>
      <c r="AQ437" s="67"/>
      <c r="AR437" s="67"/>
      <c r="AS437" s="67"/>
      <c r="AT437" s="67"/>
      <c r="AU437" s="67"/>
      <c r="AV437" s="67"/>
      <c r="AW437" s="67"/>
      <c r="AX437" s="67"/>
      <c r="AY437" s="67"/>
      <c r="AZ437" s="69"/>
      <c r="BA437" s="67"/>
      <c r="BB437" s="67"/>
      <c r="BC437" s="67"/>
      <c r="BD437" s="67"/>
      <c r="BE437" s="67"/>
      <c r="BF437" s="67"/>
      <c r="BI437" s="59"/>
    </row>
    <row r="438" s="17" customFormat="1" ht="15" spans="1:61">
      <c r="A438" s="65"/>
      <c r="B438" s="66"/>
      <c r="C438" s="66"/>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9"/>
      <c r="AH438" s="67"/>
      <c r="AI438" s="67"/>
      <c r="AJ438" s="67"/>
      <c r="AK438" s="67"/>
      <c r="AL438" s="67"/>
      <c r="AM438" s="67"/>
      <c r="AN438" s="67"/>
      <c r="AO438" s="67"/>
      <c r="AP438" s="67"/>
      <c r="AQ438" s="67"/>
      <c r="AR438" s="67"/>
      <c r="AS438" s="67"/>
      <c r="AT438" s="67"/>
      <c r="AU438" s="67"/>
      <c r="AV438" s="67"/>
      <c r="AW438" s="67"/>
      <c r="AX438" s="67"/>
      <c r="AY438" s="67"/>
      <c r="AZ438" s="69"/>
      <c r="BA438" s="67"/>
      <c r="BB438" s="67"/>
      <c r="BC438" s="67"/>
      <c r="BD438" s="67"/>
      <c r="BE438" s="67"/>
      <c r="BF438" s="67"/>
      <c r="BI438" s="14"/>
    </row>
    <row r="439" s="17" customFormat="1" ht="15" spans="1:61">
      <c r="A439" s="65"/>
      <c r="B439" s="66"/>
      <c r="C439" s="66"/>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9"/>
      <c r="AH439" s="67"/>
      <c r="AI439" s="67"/>
      <c r="AJ439" s="67"/>
      <c r="AK439" s="67"/>
      <c r="AL439" s="67"/>
      <c r="AM439" s="67"/>
      <c r="AN439" s="67"/>
      <c r="AO439" s="67"/>
      <c r="AP439" s="67"/>
      <c r="AQ439" s="67"/>
      <c r="AR439" s="67"/>
      <c r="AS439" s="67"/>
      <c r="AT439" s="67"/>
      <c r="AU439" s="67"/>
      <c r="AV439" s="67"/>
      <c r="AW439" s="67"/>
      <c r="AX439" s="67"/>
      <c r="AY439" s="67"/>
      <c r="AZ439" s="69"/>
      <c r="BA439" s="67"/>
      <c r="BB439" s="67"/>
      <c r="BC439" s="67"/>
      <c r="BD439" s="67"/>
      <c r="BE439" s="67"/>
      <c r="BF439" s="67"/>
      <c r="BI439" s="14"/>
    </row>
    <row r="440" s="17" customFormat="1" ht="15" spans="1:61">
      <c r="A440" s="65"/>
      <c r="B440" s="66"/>
      <c r="C440" s="66"/>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9"/>
      <c r="AH440" s="67"/>
      <c r="AI440" s="67"/>
      <c r="AJ440" s="67"/>
      <c r="AK440" s="67"/>
      <c r="AL440" s="67"/>
      <c r="AM440" s="67"/>
      <c r="AN440" s="67"/>
      <c r="AO440" s="67"/>
      <c r="AP440" s="67"/>
      <c r="AQ440" s="67"/>
      <c r="AR440" s="67"/>
      <c r="AS440" s="67"/>
      <c r="AT440" s="67"/>
      <c r="AU440" s="67"/>
      <c r="AV440" s="67"/>
      <c r="AW440" s="67"/>
      <c r="AX440" s="67"/>
      <c r="AY440" s="67"/>
      <c r="AZ440" s="69"/>
      <c r="BA440" s="67"/>
      <c r="BB440" s="67"/>
      <c r="BC440" s="67"/>
      <c r="BD440" s="67"/>
      <c r="BE440" s="67"/>
      <c r="BF440" s="67"/>
      <c r="BI440" s="59"/>
    </row>
    <row r="441" s="17" customFormat="1" ht="15" spans="1:61">
      <c r="A441" s="65"/>
      <c r="B441" s="66"/>
      <c r="C441" s="66"/>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9"/>
      <c r="AH441" s="67"/>
      <c r="AI441" s="67"/>
      <c r="AJ441" s="67"/>
      <c r="AK441" s="67"/>
      <c r="AL441" s="67"/>
      <c r="AM441" s="67"/>
      <c r="AN441" s="67"/>
      <c r="AO441" s="67"/>
      <c r="AP441" s="67"/>
      <c r="AQ441" s="67"/>
      <c r="AR441" s="67"/>
      <c r="AS441" s="67"/>
      <c r="AT441" s="67"/>
      <c r="AU441" s="67"/>
      <c r="AV441" s="67"/>
      <c r="AW441" s="67"/>
      <c r="AX441" s="67"/>
      <c r="AY441" s="67"/>
      <c r="AZ441" s="69"/>
      <c r="BA441" s="67"/>
      <c r="BB441" s="67"/>
      <c r="BC441" s="67"/>
      <c r="BD441" s="67"/>
      <c r="BE441" s="67"/>
      <c r="BF441" s="67"/>
      <c r="BI441" s="59"/>
    </row>
    <row r="442" s="17" customFormat="1" ht="15" spans="1:61">
      <c r="A442" s="65"/>
      <c r="B442" s="66"/>
      <c r="C442" s="66"/>
      <c r="D442" s="67"/>
      <c r="E442" s="67"/>
      <c r="F442" s="67"/>
      <c r="G442" s="67"/>
      <c r="H442" s="67"/>
      <c r="I442" s="67"/>
      <c r="J442" s="67"/>
      <c r="K442" s="68"/>
      <c r="L442" s="67"/>
      <c r="M442" s="67"/>
      <c r="N442" s="67"/>
      <c r="O442" s="67"/>
      <c r="P442" s="67"/>
      <c r="Q442" s="67"/>
      <c r="R442" s="67"/>
      <c r="S442" s="67"/>
      <c r="T442" s="67"/>
      <c r="U442" s="67"/>
      <c r="V442" s="67"/>
      <c r="W442" s="67"/>
      <c r="X442" s="67"/>
      <c r="Y442" s="67"/>
      <c r="Z442" s="67"/>
      <c r="AA442" s="67"/>
      <c r="AB442" s="67"/>
      <c r="AC442" s="67"/>
      <c r="AD442" s="67"/>
      <c r="AE442" s="67"/>
      <c r="AF442" s="67"/>
      <c r="AG442" s="69"/>
      <c r="AH442" s="67"/>
      <c r="AI442" s="67"/>
      <c r="AJ442" s="67"/>
      <c r="AK442" s="67"/>
      <c r="AL442" s="67"/>
      <c r="AM442" s="67"/>
      <c r="AN442" s="67"/>
      <c r="AO442" s="67"/>
      <c r="AP442" s="67"/>
      <c r="AQ442" s="67"/>
      <c r="AR442" s="67"/>
      <c r="AS442" s="67"/>
      <c r="AT442" s="67"/>
      <c r="AU442" s="67"/>
      <c r="AV442" s="67"/>
      <c r="AW442" s="67"/>
      <c r="AX442" s="67"/>
      <c r="AY442" s="67"/>
      <c r="AZ442" s="69"/>
      <c r="BA442" s="67"/>
      <c r="BB442" s="67"/>
      <c r="BC442" s="67"/>
      <c r="BD442" s="67"/>
      <c r="BE442" s="67"/>
      <c r="BF442" s="67"/>
      <c r="BI442" s="14"/>
    </row>
    <row r="443" s="17" customFormat="1" ht="15" spans="1:61">
      <c r="A443" s="65"/>
      <c r="B443" s="66"/>
      <c r="C443" s="66"/>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9"/>
      <c r="AH443" s="67"/>
      <c r="AI443" s="67"/>
      <c r="AJ443" s="67"/>
      <c r="AK443" s="67"/>
      <c r="AL443" s="67"/>
      <c r="AM443" s="67"/>
      <c r="AN443" s="67"/>
      <c r="AO443" s="67"/>
      <c r="AP443" s="67"/>
      <c r="AQ443" s="67"/>
      <c r="AR443" s="67"/>
      <c r="AS443" s="67"/>
      <c r="AT443" s="67"/>
      <c r="AU443" s="67"/>
      <c r="AV443" s="67"/>
      <c r="AW443" s="67"/>
      <c r="AX443" s="67"/>
      <c r="AY443" s="67"/>
      <c r="AZ443" s="69"/>
      <c r="BA443" s="67"/>
      <c r="BB443" s="67"/>
      <c r="BC443" s="67"/>
      <c r="BD443" s="67"/>
      <c r="BE443" s="67"/>
      <c r="BF443" s="67"/>
      <c r="BI443" s="14"/>
    </row>
    <row r="444" s="17" customFormat="1" ht="15" spans="1:61">
      <c r="A444" s="65"/>
      <c r="B444" s="66"/>
      <c r="C444" s="66"/>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9"/>
      <c r="AH444" s="67"/>
      <c r="AI444" s="67"/>
      <c r="AJ444" s="67"/>
      <c r="AK444" s="67"/>
      <c r="AL444" s="67"/>
      <c r="AM444" s="67"/>
      <c r="AN444" s="67"/>
      <c r="AO444" s="67"/>
      <c r="AP444" s="67"/>
      <c r="AQ444" s="67"/>
      <c r="AR444" s="67"/>
      <c r="AS444" s="67"/>
      <c r="AT444" s="67"/>
      <c r="AU444" s="67"/>
      <c r="AV444" s="67"/>
      <c r="AW444" s="67"/>
      <c r="AX444" s="67"/>
      <c r="AY444" s="67"/>
      <c r="AZ444" s="69"/>
      <c r="BA444" s="67"/>
      <c r="BB444" s="67"/>
      <c r="BC444" s="67"/>
      <c r="BD444" s="67"/>
      <c r="BE444" s="67"/>
      <c r="BF444" s="67"/>
      <c r="BI444" s="59"/>
    </row>
    <row r="445" s="17" customFormat="1" ht="15" spans="1:61">
      <c r="A445" s="65"/>
      <c r="B445" s="66"/>
      <c r="C445" s="66"/>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9"/>
      <c r="AH445" s="67"/>
      <c r="AI445" s="67"/>
      <c r="AJ445" s="67"/>
      <c r="AK445" s="67"/>
      <c r="AL445" s="67"/>
      <c r="AM445" s="67"/>
      <c r="AN445" s="67"/>
      <c r="AO445" s="67"/>
      <c r="AP445" s="67"/>
      <c r="AQ445" s="67"/>
      <c r="AR445" s="67"/>
      <c r="AS445" s="67"/>
      <c r="AT445" s="67"/>
      <c r="AU445" s="67"/>
      <c r="AV445" s="67"/>
      <c r="AW445" s="67"/>
      <c r="AX445" s="67"/>
      <c r="AY445" s="67"/>
      <c r="AZ445" s="69"/>
      <c r="BA445" s="67"/>
      <c r="BB445" s="67"/>
      <c r="BC445" s="67"/>
      <c r="BD445" s="67"/>
      <c r="BE445" s="67"/>
      <c r="BF445" s="67"/>
      <c r="BI445" s="59"/>
    </row>
    <row r="446" s="17" customFormat="1" ht="15" spans="1:61">
      <c r="A446" s="70"/>
      <c r="B446" s="66"/>
      <c r="C446" s="66"/>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9"/>
      <c r="AH446" s="67"/>
      <c r="AI446" s="67"/>
      <c r="AJ446" s="67"/>
      <c r="AK446" s="67"/>
      <c r="AL446" s="67"/>
      <c r="AM446" s="67"/>
      <c r="AN446" s="67"/>
      <c r="AO446" s="67"/>
      <c r="AP446" s="67"/>
      <c r="AQ446" s="67"/>
      <c r="AR446" s="67"/>
      <c r="AS446" s="67"/>
      <c r="AT446" s="67"/>
      <c r="AU446" s="67"/>
      <c r="AV446" s="67"/>
      <c r="AW446" s="67"/>
      <c r="AX446" s="67"/>
      <c r="AY446" s="67"/>
      <c r="AZ446" s="69"/>
      <c r="BA446" s="67"/>
      <c r="BB446" s="67"/>
      <c r="BC446" s="67"/>
      <c r="BD446" s="67"/>
      <c r="BE446" s="67"/>
      <c r="BF446" s="67"/>
      <c r="BI446" s="14"/>
    </row>
    <row r="447" s="17" customFormat="1" ht="15" spans="1:61">
      <c r="A447" s="65"/>
      <c r="B447" s="66"/>
      <c r="C447" s="66"/>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9"/>
      <c r="AH447" s="67"/>
      <c r="AI447" s="67"/>
      <c r="AJ447" s="67"/>
      <c r="AK447" s="67"/>
      <c r="AL447" s="67"/>
      <c r="AM447" s="67"/>
      <c r="AN447" s="67"/>
      <c r="AO447" s="67"/>
      <c r="AP447" s="67"/>
      <c r="AQ447" s="67"/>
      <c r="AR447" s="67"/>
      <c r="AS447" s="67"/>
      <c r="AT447" s="67"/>
      <c r="AU447" s="67"/>
      <c r="AV447" s="67"/>
      <c r="AW447" s="67"/>
      <c r="AX447" s="67"/>
      <c r="AY447" s="67"/>
      <c r="AZ447" s="69"/>
      <c r="BA447" s="67"/>
      <c r="BB447" s="67"/>
      <c r="BC447" s="67"/>
      <c r="BD447" s="67"/>
      <c r="BE447" s="67"/>
      <c r="BF447" s="67"/>
      <c r="BI447" s="14"/>
    </row>
    <row r="448" s="17" customFormat="1" ht="15" spans="1:61">
      <c r="A448" s="65"/>
      <c r="B448" s="66"/>
      <c r="C448" s="66"/>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9"/>
      <c r="AH448" s="67"/>
      <c r="AI448" s="67"/>
      <c r="AJ448" s="67"/>
      <c r="AK448" s="67"/>
      <c r="AL448" s="67"/>
      <c r="AM448" s="67"/>
      <c r="AN448" s="67"/>
      <c r="AO448" s="67"/>
      <c r="AP448" s="67"/>
      <c r="AQ448" s="67"/>
      <c r="AR448" s="67"/>
      <c r="AS448" s="67"/>
      <c r="AT448" s="67"/>
      <c r="AU448" s="67"/>
      <c r="AV448" s="67"/>
      <c r="AW448" s="67"/>
      <c r="AX448" s="67"/>
      <c r="AY448" s="67"/>
      <c r="AZ448" s="69"/>
      <c r="BA448" s="67"/>
      <c r="BB448" s="67"/>
      <c r="BC448" s="67"/>
      <c r="BD448" s="67"/>
      <c r="BE448" s="67"/>
      <c r="BF448" s="67"/>
      <c r="BI448" s="59"/>
    </row>
    <row r="449" s="17" customFormat="1" ht="15" spans="1:61">
      <c r="A449" s="65"/>
      <c r="B449" s="66"/>
      <c r="C449" s="66"/>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9"/>
      <c r="AH449" s="67"/>
      <c r="AI449" s="67"/>
      <c r="AJ449" s="67"/>
      <c r="AK449" s="67"/>
      <c r="AL449" s="67"/>
      <c r="AM449" s="67"/>
      <c r="AN449" s="67"/>
      <c r="AO449" s="67"/>
      <c r="AP449" s="67"/>
      <c r="AQ449" s="67"/>
      <c r="AR449" s="67"/>
      <c r="AS449" s="67"/>
      <c r="AT449" s="67"/>
      <c r="AU449" s="67"/>
      <c r="AV449" s="67"/>
      <c r="AW449" s="67"/>
      <c r="AX449" s="67"/>
      <c r="AY449" s="67"/>
      <c r="AZ449" s="69"/>
      <c r="BA449" s="67"/>
      <c r="BB449" s="67"/>
      <c r="BC449" s="67"/>
      <c r="BD449" s="67"/>
      <c r="BE449" s="67"/>
      <c r="BF449" s="67"/>
      <c r="BI449" s="59"/>
    </row>
    <row r="450" s="17" customFormat="1" ht="15" spans="1:61">
      <c r="A450" s="65"/>
      <c r="B450" s="66"/>
      <c r="C450" s="66"/>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9"/>
      <c r="AH450" s="67"/>
      <c r="AI450" s="67"/>
      <c r="AJ450" s="67"/>
      <c r="AK450" s="67"/>
      <c r="AL450" s="67"/>
      <c r="AM450" s="67"/>
      <c r="AN450" s="67"/>
      <c r="AO450" s="67"/>
      <c r="AP450" s="67"/>
      <c r="AQ450" s="67"/>
      <c r="AR450" s="67"/>
      <c r="AS450" s="67"/>
      <c r="AT450" s="67"/>
      <c r="AU450" s="67"/>
      <c r="AV450" s="67"/>
      <c r="AW450" s="67"/>
      <c r="AX450" s="67"/>
      <c r="AY450" s="67"/>
      <c r="AZ450" s="69"/>
      <c r="BA450" s="67"/>
      <c r="BB450" s="67"/>
      <c r="BC450" s="67"/>
      <c r="BD450" s="67"/>
      <c r="BE450" s="67"/>
      <c r="BF450" s="67"/>
      <c r="BI450" s="14"/>
    </row>
    <row r="451" s="17" customFormat="1" ht="15" spans="1:61">
      <c r="A451" s="65"/>
      <c r="B451" s="66"/>
      <c r="C451" s="66"/>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9"/>
      <c r="AH451" s="67"/>
      <c r="AI451" s="67"/>
      <c r="AJ451" s="67"/>
      <c r="AK451" s="67"/>
      <c r="AL451" s="67"/>
      <c r="AM451" s="67"/>
      <c r="AN451" s="67"/>
      <c r="AO451" s="67"/>
      <c r="AP451" s="67"/>
      <c r="AQ451" s="67"/>
      <c r="AR451" s="67"/>
      <c r="AS451" s="67"/>
      <c r="AT451" s="67"/>
      <c r="AU451" s="67"/>
      <c r="AV451" s="67"/>
      <c r="AW451" s="67"/>
      <c r="AX451" s="67"/>
      <c r="AY451" s="67"/>
      <c r="AZ451" s="69"/>
      <c r="BA451" s="67"/>
      <c r="BB451" s="67"/>
      <c r="BC451" s="67"/>
      <c r="BD451" s="67"/>
      <c r="BE451" s="67"/>
      <c r="BF451" s="67"/>
      <c r="BI451" s="14"/>
    </row>
    <row r="452" s="17" customFormat="1" ht="15" spans="1:61">
      <c r="A452" s="65"/>
      <c r="B452" s="66"/>
      <c r="C452" s="66"/>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9"/>
      <c r="AH452" s="67"/>
      <c r="AI452" s="67"/>
      <c r="AJ452" s="67"/>
      <c r="AK452" s="67"/>
      <c r="AL452" s="67"/>
      <c r="AM452" s="67"/>
      <c r="AN452" s="67"/>
      <c r="AO452" s="67"/>
      <c r="AP452" s="67"/>
      <c r="AQ452" s="67"/>
      <c r="AR452" s="67"/>
      <c r="AS452" s="67"/>
      <c r="AT452" s="67"/>
      <c r="AU452" s="67"/>
      <c r="AV452" s="67"/>
      <c r="AW452" s="67"/>
      <c r="AX452" s="67"/>
      <c r="AY452" s="67"/>
      <c r="AZ452" s="69"/>
      <c r="BA452" s="67"/>
      <c r="BB452" s="67"/>
      <c r="BC452" s="67"/>
      <c r="BD452" s="67"/>
      <c r="BE452" s="67"/>
      <c r="BF452" s="67"/>
      <c r="BI452" s="59"/>
    </row>
    <row r="453" s="17" customFormat="1" ht="15" spans="1:61">
      <c r="A453" s="65"/>
      <c r="B453" s="66"/>
      <c r="C453" s="66"/>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9"/>
      <c r="AH453" s="67"/>
      <c r="AI453" s="67"/>
      <c r="AJ453" s="67"/>
      <c r="AK453" s="67"/>
      <c r="AL453" s="67"/>
      <c r="AM453" s="67"/>
      <c r="AN453" s="67"/>
      <c r="AO453" s="67"/>
      <c r="AP453" s="67"/>
      <c r="AQ453" s="67"/>
      <c r="AR453" s="67"/>
      <c r="AS453" s="67"/>
      <c r="AT453" s="67"/>
      <c r="AU453" s="67"/>
      <c r="AV453" s="67"/>
      <c r="AW453" s="67"/>
      <c r="AX453" s="67"/>
      <c r="AY453" s="67"/>
      <c r="AZ453" s="69"/>
      <c r="BA453" s="67"/>
      <c r="BB453" s="67"/>
      <c r="BC453" s="67"/>
      <c r="BD453" s="67"/>
      <c r="BE453" s="67"/>
      <c r="BF453" s="67"/>
      <c r="BI453" s="59"/>
    </row>
    <row r="454" s="17" customFormat="1" ht="15" spans="1:61">
      <c r="A454" s="65"/>
      <c r="B454" s="66"/>
      <c r="C454" s="66"/>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9"/>
      <c r="AH454" s="67"/>
      <c r="AI454" s="67"/>
      <c r="AJ454" s="67"/>
      <c r="AK454" s="67"/>
      <c r="AL454" s="67"/>
      <c r="AM454" s="67"/>
      <c r="AN454" s="67"/>
      <c r="AO454" s="67"/>
      <c r="AP454" s="67"/>
      <c r="AQ454" s="67"/>
      <c r="AR454" s="67"/>
      <c r="AS454" s="67"/>
      <c r="AT454" s="67"/>
      <c r="AU454" s="67"/>
      <c r="AV454" s="67"/>
      <c r="AW454" s="67"/>
      <c r="AX454" s="67"/>
      <c r="AY454" s="67"/>
      <c r="AZ454" s="69"/>
      <c r="BA454" s="67"/>
      <c r="BB454" s="67"/>
      <c r="BC454" s="67"/>
      <c r="BD454" s="67"/>
      <c r="BE454" s="67"/>
      <c r="BF454" s="67"/>
      <c r="BI454" s="14"/>
    </row>
    <row r="455" s="17" customFormat="1" ht="15" spans="1:61">
      <c r="A455" s="65"/>
      <c r="B455" s="66"/>
      <c r="C455" s="66"/>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9"/>
      <c r="AH455" s="67"/>
      <c r="AI455" s="67"/>
      <c r="AJ455" s="67"/>
      <c r="AK455" s="67"/>
      <c r="AL455" s="67"/>
      <c r="AM455" s="67"/>
      <c r="AN455" s="67"/>
      <c r="AO455" s="67"/>
      <c r="AP455" s="67"/>
      <c r="AQ455" s="67"/>
      <c r="AR455" s="67"/>
      <c r="AS455" s="67"/>
      <c r="AT455" s="67"/>
      <c r="AU455" s="67"/>
      <c r="AV455" s="67"/>
      <c r="AW455" s="67"/>
      <c r="AX455" s="67"/>
      <c r="AY455" s="67"/>
      <c r="AZ455" s="69"/>
      <c r="BA455" s="67"/>
      <c r="BB455" s="67"/>
      <c r="BC455" s="67"/>
      <c r="BD455" s="67"/>
      <c r="BE455" s="67"/>
      <c r="BF455" s="67"/>
      <c r="BI455" s="14"/>
    </row>
    <row r="456" s="17" customFormat="1" ht="15" spans="1:61">
      <c r="A456" s="65"/>
      <c r="B456" s="66"/>
      <c r="C456" s="66"/>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9"/>
      <c r="AH456" s="67"/>
      <c r="AI456" s="67"/>
      <c r="AJ456" s="67"/>
      <c r="AK456" s="67"/>
      <c r="AL456" s="67"/>
      <c r="AM456" s="67"/>
      <c r="AN456" s="67"/>
      <c r="AO456" s="67"/>
      <c r="AP456" s="67"/>
      <c r="AQ456" s="67"/>
      <c r="AR456" s="67"/>
      <c r="AS456" s="67"/>
      <c r="AT456" s="67"/>
      <c r="AU456" s="67"/>
      <c r="AV456" s="67"/>
      <c r="AW456" s="67"/>
      <c r="AX456" s="67"/>
      <c r="AY456" s="67"/>
      <c r="AZ456" s="69"/>
      <c r="BA456" s="67"/>
      <c r="BB456" s="67"/>
      <c r="BC456" s="67"/>
      <c r="BD456" s="67"/>
      <c r="BE456" s="67"/>
      <c r="BF456" s="67"/>
      <c r="BI456" s="59"/>
    </row>
    <row r="457" s="17" customFormat="1" ht="15" spans="1:61">
      <c r="A457" s="65"/>
      <c r="B457" s="66"/>
      <c r="C457" s="66"/>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9"/>
      <c r="AH457" s="67"/>
      <c r="AI457" s="67"/>
      <c r="AJ457" s="67"/>
      <c r="AK457" s="67"/>
      <c r="AL457" s="67"/>
      <c r="AM457" s="67"/>
      <c r="AN457" s="67"/>
      <c r="AO457" s="67"/>
      <c r="AP457" s="67"/>
      <c r="AQ457" s="67"/>
      <c r="AR457" s="67"/>
      <c r="AS457" s="67"/>
      <c r="AT457" s="67"/>
      <c r="AU457" s="67"/>
      <c r="AV457" s="67"/>
      <c r="AW457" s="67"/>
      <c r="AX457" s="67"/>
      <c r="AY457" s="67"/>
      <c r="AZ457" s="69"/>
      <c r="BA457" s="67"/>
      <c r="BB457" s="67"/>
      <c r="BC457" s="67"/>
      <c r="BD457" s="67"/>
      <c r="BE457" s="67"/>
      <c r="BF457" s="67"/>
      <c r="BI457" s="59"/>
    </row>
    <row r="458" s="17" customFormat="1" ht="15" spans="1:61">
      <c r="A458" s="65"/>
      <c r="B458" s="66"/>
      <c r="C458" s="66"/>
      <c r="D458" s="67"/>
      <c r="E458" s="67"/>
      <c r="F458" s="67"/>
      <c r="G458" s="67"/>
      <c r="H458" s="67"/>
      <c r="I458" s="67"/>
      <c r="J458" s="67"/>
      <c r="K458" s="68"/>
      <c r="L458" s="67"/>
      <c r="M458" s="67"/>
      <c r="N458" s="67"/>
      <c r="O458" s="67"/>
      <c r="P458" s="67"/>
      <c r="Q458" s="67"/>
      <c r="R458" s="67"/>
      <c r="S458" s="67"/>
      <c r="T458" s="67"/>
      <c r="U458" s="67"/>
      <c r="V458" s="67"/>
      <c r="W458" s="67"/>
      <c r="X458" s="67"/>
      <c r="Y458" s="67"/>
      <c r="Z458" s="67"/>
      <c r="AA458" s="67"/>
      <c r="AB458" s="67"/>
      <c r="AC458" s="67"/>
      <c r="AD458" s="67"/>
      <c r="AE458" s="67"/>
      <c r="AF458" s="67"/>
      <c r="AG458" s="69"/>
      <c r="AH458" s="67"/>
      <c r="AI458" s="67"/>
      <c r="AJ458" s="67"/>
      <c r="AK458" s="67"/>
      <c r="AL458" s="67"/>
      <c r="AM458" s="67"/>
      <c r="AN458" s="67"/>
      <c r="AO458" s="67"/>
      <c r="AP458" s="67"/>
      <c r="AQ458" s="67"/>
      <c r="AR458" s="67"/>
      <c r="AS458" s="67"/>
      <c r="AT458" s="67"/>
      <c r="AU458" s="67"/>
      <c r="AV458" s="67"/>
      <c r="AW458" s="67"/>
      <c r="AX458" s="67"/>
      <c r="AY458" s="67"/>
      <c r="AZ458" s="69"/>
      <c r="BA458" s="67"/>
      <c r="BB458" s="67"/>
      <c r="BC458" s="67"/>
      <c r="BD458" s="67"/>
      <c r="BE458" s="67"/>
      <c r="BF458" s="67"/>
      <c r="BI458" s="14"/>
    </row>
    <row r="459" s="17" customFormat="1" ht="15" spans="1:61">
      <c r="A459" s="65"/>
      <c r="B459" s="66"/>
      <c r="C459" s="66"/>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9"/>
      <c r="AH459" s="67"/>
      <c r="AI459" s="67"/>
      <c r="AJ459" s="67"/>
      <c r="AK459" s="67"/>
      <c r="AL459" s="67"/>
      <c r="AM459" s="67"/>
      <c r="AN459" s="67"/>
      <c r="AO459" s="67"/>
      <c r="AP459" s="67"/>
      <c r="AQ459" s="67"/>
      <c r="AR459" s="67"/>
      <c r="AS459" s="67"/>
      <c r="AT459" s="67"/>
      <c r="AU459" s="67"/>
      <c r="AV459" s="67"/>
      <c r="AW459" s="67"/>
      <c r="AX459" s="67"/>
      <c r="AY459" s="67"/>
      <c r="AZ459" s="69"/>
      <c r="BA459" s="67"/>
      <c r="BB459" s="67"/>
      <c r="BC459" s="67"/>
      <c r="BD459" s="67"/>
      <c r="BE459" s="67"/>
      <c r="BF459" s="67"/>
      <c r="BI459" s="14"/>
    </row>
    <row r="460" s="17" customFormat="1" ht="15" spans="1:61">
      <c r="A460" s="65"/>
      <c r="B460" s="66"/>
      <c r="C460" s="66"/>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9"/>
      <c r="AH460" s="67"/>
      <c r="AI460" s="67"/>
      <c r="AJ460" s="67"/>
      <c r="AK460" s="67"/>
      <c r="AL460" s="67"/>
      <c r="AM460" s="67"/>
      <c r="AN460" s="67"/>
      <c r="AO460" s="67"/>
      <c r="AP460" s="67"/>
      <c r="AQ460" s="67"/>
      <c r="AR460" s="67"/>
      <c r="AS460" s="67"/>
      <c r="AT460" s="67"/>
      <c r="AU460" s="67"/>
      <c r="AV460" s="67"/>
      <c r="AW460" s="67"/>
      <c r="AX460" s="67"/>
      <c r="AY460" s="67"/>
      <c r="AZ460" s="69"/>
      <c r="BA460" s="67"/>
      <c r="BB460" s="67"/>
      <c r="BC460" s="67"/>
      <c r="BD460" s="67"/>
      <c r="BE460" s="67"/>
      <c r="BF460" s="67"/>
      <c r="BI460" s="59"/>
    </row>
    <row r="461" s="17" customFormat="1" ht="15" spans="1:61">
      <c r="A461" s="71"/>
      <c r="B461" s="72"/>
      <c r="C461" s="73"/>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9"/>
      <c r="AH461" s="67"/>
      <c r="AI461" s="67"/>
      <c r="AJ461" s="67"/>
      <c r="AK461" s="67"/>
      <c r="AL461" s="67"/>
      <c r="AM461" s="67"/>
      <c r="AN461" s="67"/>
      <c r="AO461" s="67"/>
      <c r="AP461" s="67"/>
      <c r="AQ461" s="67"/>
      <c r="AR461" s="67"/>
      <c r="AS461" s="67"/>
      <c r="AT461" s="67"/>
      <c r="AU461" s="67"/>
      <c r="AV461" s="67"/>
      <c r="AW461" s="67"/>
      <c r="AX461" s="67"/>
      <c r="AY461" s="67"/>
      <c r="AZ461" s="69"/>
      <c r="BA461" s="67"/>
      <c r="BB461" s="67"/>
      <c r="BC461" s="67"/>
      <c r="BD461" s="67"/>
      <c r="BE461" s="67"/>
      <c r="BF461" s="67"/>
      <c r="BI461" s="59"/>
    </row>
    <row r="462" s="17" customFormat="1" ht="15" spans="1:61">
      <c r="A462" s="65"/>
      <c r="B462" s="66"/>
      <c r="C462" s="66"/>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9"/>
      <c r="AH462" s="67"/>
      <c r="AI462" s="67"/>
      <c r="AJ462" s="67"/>
      <c r="AK462" s="67"/>
      <c r="AL462" s="67"/>
      <c r="AM462" s="67"/>
      <c r="AN462" s="67"/>
      <c r="AO462" s="67"/>
      <c r="AP462" s="67"/>
      <c r="AQ462" s="67"/>
      <c r="AR462" s="67"/>
      <c r="AS462" s="67"/>
      <c r="AT462" s="67"/>
      <c r="AU462" s="67"/>
      <c r="AV462" s="67"/>
      <c r="AW462" s="67"/>
      <c r="AX462" s="67"/>
      <c r="AY462" s="67"/>
      <c r="AZ462" s="69"/>
      <c r="BA462" s="67"/>
      <c r="BB462" s="67"/>
      <c r="BC462" s="67"/>
      <c r="BD462" s="67"/>
      <c r="BE462" s="67"/>
      <c r="BF462" s="67"/>
      <c r="BI462" s="14"/>
    </row>
    <row r="463" s="17" customFormat="1" ht="15" spans="1:61">
      <c r="A463" s="65"/>
      <c r="B463" s="66"/>
      <c r="C463" s="66"/>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9"/>
      <c r="AH463" s="67"/>
      <c r="AI463" s="67"/>
      <c r="AJ463" s="67"/>
      <c r="AK463" s="67"/>
      <c r="AL463" s="67"/>
      <c r="AM463" s="67"/>
      <c r="AN463" s="67"/>
      <c r="AO463" s="67"/>
      <c r="AP463" s="67"/>
      <c r="AQ463" s="67"/>
      <c r="AR463" s="67"/>
      <c r="AS463" s="67"/>
      <c r="AT463" s="67"/>
      <c r="AU463" s="67"/>
      <c r="AV463" s="67"/>
      <c r="AW463" s="67"/>
      <c r="AX463" s="67"/>
      <c r="AY463" s="67"/>
      <c r="AZ463" s="69"/>
      <c r="BA463" s="67"/>
      <c r="BB463" s="67"/>
      <c r="BC463" s="67"/>
      <c r="BD463" s="67"/>
      <c r="BE463" s="67"/>
      <c r="BF463" s="67"/>
      <c r="BI463" s="14"/>
    </row>
    <row r="464" s="17" customFormat="1" ht="15" spans="1:61">
      <c r="A464" s="65"/>
      <c r="B464" s="66"/>
      <c r="C464" s="66"/>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9"/>
      <c r="AH464" s="67"/>
      <c r="AI464" s="67"/>
      <c r="AJ464" s="67"/>
      <c r="AK464" s="67"/>
      <c r="AL464" s="67"/>
      <c r="AM464" s="67"/>
      <c r="AN464" s="67"/>
      <c r="AO464" s="67"/>
      <c r="AP464" s="67"/>
      <c r="AQ464" s="67"/>
      <c r="AR464" s="67"/>
      <c r="AS464" s="67"/>
      <c r="AT464" s="67"/>
      <c r="AU464" s="67"/>
      <c r="AV464" s="67"/>
      <c r="AW464" s="67"/>
      <c r="AX464" s="67"/>
      <c r="AY464" s="67"/>
      <c r="AZ464" s="69"/>
      <c r="BA464" s="67"/>
      <c r="BB464" s="67"/>
      <c r="BC464" s="67"/>
      <c r="BD464" s="67"/>
      <c r="BE464" s="67"/>
      <c r="BF464" s="67"/>
      <c r="BI464" s="59"/>
    </row>
    <row r="465" s="17" customFormat="1" ht="15" spans="1:61">
      <c r="A465" s="65"/>
      <c r="B465" s="66"/>
      <c r="C465" s="66"/>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9"/>
      <c r="AH465" s="67"/>
      <c r="AI465" s="67"/>
      <c r="AJ465" s="67"/>
      <c r="AK465" s="67"/>
      <c r="AL465" s="67"/>
      <c r="AM465" s="67"/>
      <c r="AN465" s="67"/>
      <c r="AO465" s="67"/>
      <c r="AP465" s="67"/>
      <c r="AQ465" s="67"/>
      <c r="AR465" s="67"/>
      <c r="AS465" s="67"/>
      <c r="AT465" s="67"/>
      <c r="AU465" s="67"/>
      <c r="AV465" s="67"/>
      <c r="AW465" s="67"/>
      <c r="AX465" s="67"/>
      <c r="AY465" s="67"/>
      <c r="AZ465" s="69"/>
      <c r="BA465" s="67"/>
      <c r="BB465" s="67"/>
      <c r="BC465" s="67"/>
      <c r="BD465" s="67"/>
      <c r="BE465" s="67"/>
      <c r="BF465" s="67"/>
      <c r="BI465" s="59"/>
    </row>
    <row r="466" s="17" customFormat="1" ht="15" spans="1:61">
      <c r="A466" s="65"/>
      <c r="B466" s="66"/>
      <c r="C466" s="66"/>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9"/>
      <c r="AH466" s="67"/>
      <c r="AI466" s="67"/>
      <c r="AJ466" s="67"/>
      <c r="AK466" s="67"/>
      <c r="AL466" s="67"/>
      <c r="AM466" s="67"/>
      <c r="AN466" s="67"/>
      <c r="AO466" s="67"/>
      <c r="AP466" s="67"/>
      <c r="AQ466" s="67"/>
      <c r="AR466" s="67"/>
      <c r="AS466" s="67"/>
      <c r="AT466" s="67"/>
      <c r="AU466" s="67"/>
      <c r="AV466" s="67"/>
      <c r="AW466" s="67"/>
      <c r="AX466" s="67"/>
      <c r="AY466" s="67"/>
      <c r="AZ466" s="69"/>
      <c r="BA466" s="67"/>
      <c r="BB466" s="67"/>
      <c r="BC466" s="67"/>
      <c r="BD466" s="67"/>
      <c r="BE466" s="67"/>
      <c r="BF466" s="67"/>
      <c r="BI466" s="14"/>
    </row>
    <row r="467" s="17" customFormat="1" ht="15" spans="1:61">
      <c r="A467" s="74"/>
      <c r="B467" s="75"/>
      <c r="C467" s="75"/>
      <c r="D467" s="67"/>
      <c r="E467" s="67"/>
      <c r="F467" s="67"/>
      <c r="G467" s="67"/>
      <c r="H467" s="67"/>
      <c r="I467" s="67"/>
      <c r="J467" s="67"/>
      <c r="K467" s="68"/>
      <c r="L467" s="67"/>
      <c r="M467" s="67"/>
      <c r="N467" s="67"/>
      <c r="O467" s="67"/>
      <c r="P467" s="67"/>
      <c r="Q467" s="67"/>
      <c r="R467" s="67"/>
      <c r="S467" s="67"/>
      <c r="T467" s="67"/>
      <c r="U467" s="67"/>
      <c r="V467" s="67"/>
      <c r="W467" s="67"/>
      <c r="X467" s="67"/>
      <c r="Y467" s="67"/>
      <c r="Z467" s="67"/>
      <c r="AA467" s="67"/>
      <c r="AB467" s="67"/>
      <c r="AC467" s="67"/>
      <c r="AD467" s="67"/>
      <c r="AE467" s="67"/>
      <c r="AF467" s="67"/>
      <c r="AG467" s="69"/>
      <c r="AH467" s="67"/>
      <c r="AI467" s="67"/>
      <c r="AJ467" s="67"/>
      <c r="AK467" s="67"/>
      <c r="AL467" s="67"/>
      <c r="AM467" s="67"/>
      <c r="AN467" s="67"/>
      <c r="AO467" s="67"/>
      <c r="AP467" s="67"/>
      <c r="AQ467" s="67"/>
      <c r="AR467" s="67"/>
      <c r="AS467" s="67"/>
      <c r="AT467" s="67"/>
      <c r="AU467" s="67"/>
      <c r="AV467" s="67"/>
      <c r="AW467" s="67"/>
      <c r="AX467" s="67"/>
      <c r="AY467" s="67"/>
      <c r="AZ467" s="69"/>
      <c r="BA467" s="67"/>
      <c r="BB467" s="67"/>
      <c r="BC467" s="67"/>
      <c r="BD467" s="67"/>
      <c r="BE467" s="67"/>
      <c r="BF467" s="67"/>
      <c r="BI467" s="14"/>
    </row>
    <row r="468" s="17" customFormat="1" ht="15" spans="1:61">
      <c r="A468" s="76"/>
      <c r="B468" s="77"/>
      <c r="C468" s="78"/>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9"/>
      <c r="AH468" s="67"/>
      <c r="AI468" s="67"/>
      <c r="AJ468" s="67"/>
      <c r="AK468" s="67"/>
      <c r="AL468" s="67"/>
      <c r="AM468" s="67"/>
      <c r="AN468" s="67"/>
      <c r="AO468" s="67"/>
      <c r="AP468" s="67"/>
      <c r="AQ468" s="67"/>
      <c r="AR468" s="67"/>
      <c r="AS468" s="67"/>
      <c r="AT468" s="67"/>
      <c r="AU468" s="67"/>
      <c r="AV468" s="67"/>
      <c r="AW468" s="67"/>
      <c r="AX468" s="67"/>
      <c r="AY468" s="67"/>
      <c r="AZ468" s="69"/>
      <c r="BA468" s="67"/>
      <c r="BB468" s="67"/>
      <c r="BC468" s="67"/>
      <c r="BD468" s="67"/>
      <c r="BE468" s="67"/>
      <c r="BF468" s="67"/>
      <c r="BI468" s="59"/>
    </row>
    <row r="469" s="17" customFormat="1" ht="15" spans="1:61">
      <c r="A469" s="79"/>
      <c r="B469" s="80"/>
      <c r="C469" s="81"/>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9"/>
      <c r="AH469" s="67"/>
      <c r="AI469" s="67"/>
      <c r="AJ469" s="67"/>
      <c r="AK469" s="67"/>
      <c r="AL469" s="67"/>
      <c r="AM469" s="67"/>
      <c r="AN469" s="67"/>
      <c r="AO469" s="67"/>
      <c r="AP469" s="67"/>
      <c r="AQ469" s="67"/>
      <c r="AR469" s="67"/>
      <c r="AS469" s="67"/>
      <c r="AT469" s="67"/>
      <c r="AU469" s="67"/>
      <c r="AV469" s="67"/>
      <c r="AW469" s="67"/>
      <c r="AX469" s="67"/>
      <c r="AY469" s="67"/>
      <c r="AZ469" s="69"/>
      <c r="BA469" s="67"/>
      <c r="BB469" s="67"/>
      <c r="BC469" s="67"/>
      <c r="BD469" s="67"/>
      <c r="BE469" s="67"/>
      <c r="BF469" s="67"/>
      <c r="BI469" s="59"/>
    </row>
    <row r="470" s="17" customFormat="1" ht="15" spans="1:61">
      <c r="A470" s="82"/>
      <c r="B470" s="83"/>
      <c r="C470" s="84"/>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9"/>
      <c r="AH470" s="67"/>
      <c r="AI470" s="67"/>
      <c r="AJ470" s="67"/>
      <c r="AK470" s="67"/>
      <c r="AL470" s="67"/>
      <c r="AM470" s="67"/>
      <c r="AN470" s="67"/>
      <c r="AO470" s="67"/>
      <c r="AP470" s="67"/>
      <c r="AQ470" s="67"/>
      <c r="AR470" s="67"/>
      <c r="AS470" s="67"/>
      <c r="AT470" s="67"/>
      <c r="AU470" s="67"/>
      <c r="AV470" s="67"/>
      <c r="AW470" s="67"/>
      <c r="AX470" s="67"/>
      <c r="AY470" s="67"/>
      <c r="AZ470" s="69"/>
      <c r="BA470" s="67"/>
      <c r="BB470" s="67"/>
      <c r="BC470" s="67"/>
      <c r="BD470" s="67"/>
      <c r="BE470" s="67"/>
      <c r="BF470" s="67"/>
      <c r="BI470" s="14"/>
    </row>
    <row r="471" s="17" customFormat="1" ht="15" spans="1:61">
      <c r="A471" s="65"/>
      <c r="B471" s="66"/>
      <c r="C471" s="66"/>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9"/>
      <c r="AH471" s="67"/>
      <c r="AI471" s="67"/>
      <c r="AJ471" s="67"/>
      <c r="AK471" s="67"/>
      <c r="AL471" s="67"/>
      <c r="AM471" s="67"/>
      <c r="AN471" s="67"/>
      <c r="AO471" s="67"/>
      <c r="AP471" s="67"/>
      <c r="AQ471" s="67"/>
      <c r="AR471" s="67"/>
      <c r="AS471" s="67"/>
      <c r="AT471" s="67"/>
      <c r="AU471" s="67"/>
      <c r="AV471" s="67"/>
      <c r="AW471" s="67"/>
      <c r="AX471" s="67"/>
      <c r="AY471" s="67"/>
      <c r="AZ471" s="69"/>
      <c r="BA471" s="67"/>
      <c r="BB471" s="67"/>
      <c r="BC471" s="67"/>
      <c r="BD471" s="67"/>
      <c r="BE471" s="67"/>
      <c r="BF471" s="67"/>
      <c r="BI471" s="14"/>
    </row>
    <row r="472" s="17" customFormat="1" ht="15" spans="1:61">
      <c r="A472" s="65"/>
      <c r="B472" s="66"/>
      <c r="C472" s="66"/>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9"/>
      <c r="AH472" s="67"/>
      <c r="AI472" s="67"/>
      <c r="AJ472" s="67"/>
      <c r="AK472" s="67"/>
      <c r="AL472" s="67"/>
      <c r="AM472" s="67"/>
      <c r="AN472" s="67"/>
      <c r="AO472" s="67"/>
      <c r="AP472" s="67"/>
      <c r="AQ472" s="67"/>
      <c r="AR472" s="67"/>
      <c r="AS472" s="67"/>
      <c r="AT472" s="67"/>
      <c r="AU472" s="67"/>
      <c r="AV472" s="67"/>
      <c r="AW472" s="67"/>
      <c r="AX472" s="67"/>
      <c r="AY472" s="67"/>
      <c r="AZ472" s="69"/>
      <c r="BA472" s="67"/>
      <c r="BB472" s="67"/>
      <c r="BC472" s="67"/>
      <c r="BD472" s="67"/>
      <c r="BE472" s="67"/>
      <c r="BF472" s="67"/>
      <c r="BI472" s="59"/>
    </row>
    <row r="473" s="17" customFormat="1" ht="15" spans="1:61">
      <c r="A473" s="85"/>
      <c r="B473" s="86"/>
      <c r="C473" s="8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9"/>
      <c r="AH473" s="67"/>
      <c r="AI473" s="67"/>
      <c r="AJ473" s="67"/>
      <c r="AK473" s="67"/>
      <c r="AL473" s="67"/>
      <c r="AM473" s="67"/>
      <c r="AN473" s="67"/>
      <c r="AO473" s="67"/>
      <c r="AP473" s="67"/>
      <c r="AQ473" s="67"/>
      <c r="AR473" s="67"/>
      <c r="AS473" s="67"/>
      <c r="AT473" s="67"/>
      <c r="AU473" s="67"/>
      <c r="AV473" s="67"/>
      <c r="AW473" s="67"/>
      <c r="AX473" s="67"/>
      <c r="AY473" s="67"/>
      <c r="AZ473" s="69"/>
      <c r="BA473" s="67"/>
      <c r="BB473" s="67"/>
      <c r="BC473" s="67"/>
      <c r="BD473" s="67"/>
      <c r="BE473" s="67"/>
      <c r="BF473" s="67"/>
      <c r="BI473" s="59"/>
    </row>
    <row r="474" s="17" customFormat="1" ht="15" spans="1:61">
      <c r="A474" s="65"/>
      <c r="B474" s="66"/>
      <c r="C474" s="66"/>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9"/>
      <c r="AH474" s="67"/>
      <c r="AI474" s="67"/>
      <c r="AJ474" s="67"/>
      <c r="AK474" s="67"/>
      <c r="AL474" s="67"/>
      <c r="AM474" s="67"/>
      <c r="AN474" s="67"/>
      <c r="AO474" s="67"/>
      <c r="AP474" s="67"/>
      <c r="AQ474" s="67"/>
      <c r="AR474" s="67"/>
      <c r="AS474" s="67"/>
      <c r="AT474" s="67"/>
      <c r="AU474" s="67"/>
      <c r="AV474" s="67"/>
      <c r="AW474" s="67"/>
      <c r="AX474" s="67"/>
      <c r="AY474" s="67"/>
      <c r="AZ474" s="69"/>
      <c r="BA474" s="67"/>
      <c r="BB474" s="67"/>
      <c r="BC474" s="67"/>
      <c r="BD474" s="67"/>
      <c r="BE474" s="67"/>
      <c r="BF474" s="67"/>
      <c r="BI474" s="14"/>
    </row>
    <row r="475" s="17" customFormat="1" ht="15" spans="1:61">
      <c r="A475" s="65"/>
      <c r="B475" s="66"/>
      <c r="C475" s="66"/>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9"/>
      <c r="AH475" s="67"/>
      <c r="AI475" s="67"/>
      <c r="AJ475" s="67"/>
      <c r="AK475" s="67"/>
      <c r="AL475" s="67"/>
      <c r="AM475" s="67"/>
      <c r="AN475" s="67"/>
      <c r="AO475" s="67"/>
      <c r="AP475" s="67"/>
      <c r="AQ475" s="67"/>
      <c r="AR475" s="67"/>
      <c r="AS475" s="67"/>
      <c r="AT475" s="67"/>
      <c r="AU475" s="67"/>
      <c r="AV475" s="67"/>
      <c r="AW475" s="67"/>
      <c r="AX475" s="67"/>
      <c r="AY475" s="67"/>
      <c r="AZ475" s="69"/>
      <c r="BA475" s="67"/>
      <c r="BB475" s="67"/>
      <c r="BC475" s="67"/>
      <c r="BD475" s="67"/>
      <c r="BE475" s="67"/>
      <c r="BF475" s="67"/>
      <c r="BI475" s="14"/>
    </row>
    <row r="476" s="17" customFormat="1" ht="15" spans="1:61">
      <c r="A476" s="88"/>
      <c r="B476" s="89"/>
      <c r="C476" s="90"/>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9"/>
      <c r="AH476" s="67"/>
      <c r="AI476" s="67"/>
      <c r="AJ476" s="67"/>
      <c r="AK476" s="67"/>
      <c r="AL476" s="67"/>
      <c r="AM476" s="67"/>
      <c r="AN476" s="67"/>
      <c r="AO476" s="67"/>
      <c r="AP476" s="67"/>
      <c r="AQ476" s="67"/>
      <c r="AR476" s="67"/>
      <c r="AS476" s="67"/>
      <c r="AT476" s="67"/>
      <c r="AU476" s="67"/>
      <c r="AV476" s="67"/>
      <c r="AW476" s="67"/>
      <c r="AX476" s="67"/>
      <c r="AY476" s="67"/>
      <c r="AZ476" s="69"/>
      <c r="BA476" s="67"/>
      <c r="BB476" s="67"/>
      <c r="BC476" s="67"/>
      <c r="BD476" s="67"/>
      <c r="BE476" s="67"/>
      <c r="BF476" s="67"/>
      <c r="BI476" s="59"/>
    </row>
    <row r="477" s="17" customFormat="1" ht="15" spans="1:61">
      <c r="A477" s="91"/>
      <c r="B477" s="92"/>
      <c r="C477" s="92"/>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9"/>
      <c r="AH477" s="67"/>
      <c r="AI477" s="67"/>
      <c r="AJ477" s="67"/>
      <c r="AK477" s="67"/>
      <c r="AL477" s="67"/>
      <c r="AM477" s="67"/>
      <c r="AN477" s="67"/>
      <c r="AO477" s="67"/>
      <c r="AP477" s="67"/>
      <c r="AQ477" s="67"/>
      <c r="AR477" s="67"/>
      <c r="AS477" s="67"/>
      <c r="AT477" s="67"/>
      <c r="AU477" s="67"/>
      <c r="AV477" s="67"/>
      <c r="AW477" s="67"/>
      <c r="AX477" s="67"/>
      <c r="AY477" s="67"/>
      <c r="AZ477" s="69"/>
      <c r="BA477" s="67"/>
      <c r="BB477" s="67"/>
      <c r="BC477" s="67"/>
      <c r="BD477" s="67"/>
      <c r="BE477" s="67"/>
      <c r="BF477" s="67"/>
      <c r="BI477" s="59"/>
    </row>
    <row r="478" s="17" customFormat="1" ht="15" spans="1:61">
      <c r="A478" s="65"/>
      <c r="B478" s="66"/>
      <c r="C478" s="66"/>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9"/>
      <c r="AH478" s="67"/>
      <c r="AI478" s="67"/>
      <c r="AJ478" s="67"/>
      <c r="AK478" s="67"/>
      <c r="AL478" s="67"/>
      <c r="AM478" s="67"/>
      <c r="AN478" s="67"/>
      <c r="AO478" s="67"/>
      <c r="AP478" s="67"/>
      <c r="AQ478" s="67"/>
      <c r="AR478" s="67"/>
      <c r="AS478" s="67"/>
      <c r="AT478" s="67"/>
      <c r="AU478" s="67"/>
      <c r="AV478" s="67"/>
      <c r="AW478" s="67"/>
      <c r="AX478" s="67"/>
      <c r="AY478" s="67"/>
      <c r="AZ478" s="69"/>
      <c r="BA478" s="67"/>
      <c r="BB478" s="67"/>
      <c r="BC478" s="67"/>
      <c r="BD478" s="67"/>
      <c r="BE478" s="67"/>
      <c r="BF478" s="67"/>
      <c r="BI478" s="14"/>
    </row>
    <row r="479" s="17" customFormat="1" ht="15" spans="1:61">
      <c r="A479" s="65"/>
      <c r="B479" s="66"/>
      <c r="C479" s="66"/>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9"/>
      <c r="AH479" s="67"/>
      <c r="AI479" s="67"/>
      <c r="AJ479" s="67"/>
      <c r="AK479" s="67"/>
      <c r="AL479" s="67"/>
      <c r="AM479" s="67"/>
      <c r="AN479" s="67"/>
      <c r="AO479" s="67"/>
      <c r="AP479" s="67"/>
      <c r="AQ479" s="67"/>
      <c r="AR479" s="67"/>
      <c r="AS479" s="67"/>
      <c r="AT479" s="67"/>
      <c r="AU479" s="67"/>
      <c r="AV479" s="67"/>
      <c r="AW479" s="67"/>
      <c r="AX479" s="67"/>
      <c r="AY479" s="67"/>
      <c r="AZ479" s="69"/>
      <c r="BA479" s="67"/>
      <c r="BB479" s="67"/>
      <c r="BC479" s="67"/>
      <c r="BD479" s="67"/>
      <c r="BE479" s="67"/>
      <c r="BF479" s="67"/>
      <c r="BI479" s="14"/>
    </row>
    <row r="480" s="17" customFormat="1" ht="15" spans="1:61">
      <c r="A480" s="65"/>
      <c r="B480" s="66"/>
      <c r="C480" s="66"/>
      <c r="D480" s="67"/>
      <c r="E480" s="67"/>
      <c r="F480" s="67"/>
      <c r="G480" s="67"/>
      <c r="H480" s="67"/>
      <c r="I480" s="67"/>
      <c r="J480" s="67"/>
      <c r="K480" s="68"/>
      <c r="L480" s="67"/>
      <c r="M480" s="67"/>
      <c r="N480" s="67"/>
      <c r="O480" s="67"/>
      <c r="P480" s="67"/>
      <c r="Q480" s="67"/>
      <c r="R480" s="67"/>
      <c r="S480" s="67"/>
      <c r="T480" s="67"/>
      <c r="U480" s="67"/>
      <c r="V480" s="67"/>
      <c r="W480" s="67"/>
      <c r="X480" s="67"/>
      <c r="Y480" s="67"/>
      <c r="Z480" s="67"/>
      <c r="AA480" s="67"/>
      <c r="AB480" s="67"/>
      <c r="AC480" s="67"/>
      <c r="AD480" s="67"/>
      <c r="AE480" s="67"/>
      <c r="AF480" s="67"/>
      <c r="AG480" s="69"/>
      <c r="AH480" s="67"/>
      <c r="AI480" s="67"/>
      <c r="AJ480" s="67"/>
      <c r="AK480" s="67"/>
      <c r="AL480" s="67"/>
      <c r="AM480" s="67"/>
      <c r="AN480" s="67"/>
      <c r="AO480" s="67"/>
      <c r="AP480" s="67"/>
      <c r="AQ480" s="67"/>
      <c r="AR480" s="67"/>
      <c r="AS480" s="67"/>
      <c r="AT480" s="67"/>
      <c r="AU480" s="67"/>
      <c r="AV480" s="67"/>
      <c r="AW480" s="67"/>
      <c r="AX480" s="67"/>
      <c r="AY480" s="67"/>
      <c r="AZ480" s="69"/>
      <c r="BA480" s="67"/>
      <c r="BB480" s="67"/>
      <c r="BC480" s="67"/>
      <c r="BD480" s="67"/>
      <c r="BE480" s="67"/>
      <c r="BF480" s="67"/>
      <c r="BI480" s="59"/>
    </row>
    <row r="481" s="17" customFormat="1" ht="15" spans="1:61">
      <c r="A481" s="65"/>
      <c r="B481" s="66"/>
      <c r="C481" s="66"/>
      <c r="D481" s="93"/>
      <c r="E481" s="93"/>
      <c r="F481" s="93"/>
      <c r="G481" s="93"/>
      <c r="H481" s="93"/>
      <c r="I481" s="93"/>
      <c r="J481" s="93"/>
      <c r="K481" s="93"/>
      <c r="L481" s="93"/>
      <c r="M481" s="93"/>
      <c r="N481" s="93"/>
      <c r="O481" s="93"/>
      <c r="P481" s="93"/>
      <c r="Q481" s="93"/>
      <c r="R481" s="93"/>
      <c r="S481" s="93"/>
      <c r="T481" s="93"/>
      <c r="U481" s="93"/>
      <c r="V481" s="93"/>
      <c r="W481" s="93"/>
      <c r="X481" s="93"/>
      <c r="Y481" s="93"/>
      <c r="Z481" s="93"/>
      <c r="AA481" s="93"/>
      <c r="AB481" s="93"/>
      <c r="AC481" s="93"/>
      <c r="AD481" s="93"/>
      <c r="AE481" s="93"/>
      <c r="AF481" s="93"/>
      <c r="AG481" s="69"/>
      <c r="AH481" s="93"/>
      <c r="AI481" s="93"/>
      <c r="AJ481" s="93"/>
      <c r="AK481" s="93"/>
      <c r="AL481" s="93"/>
      <c r="AM481" s="93"/>
      <c r="AN481" s="93"/>
      <c r="AO481" s="93"/>
      <c r="AP481" s="93"/>
      <c r="AQ481" s="93"/>
      <c r="AR481" s="93"/>
      <c r="AS481" s="93"/>
      <c r="AT481" s="93"/>
      <c r="AU481" s="93"/>
      <c r="AV481" s="93"/>
      <c r="AW481" s="93"/>
      <c r="AX481" s="93"/>
      <c r="AY481" s="93"/>
      <c r="AZ481" s="69"/>
      <c r="BA481" s="93"/>
      <c r="BB481" s="93"/>
      <c r="BC481" s="93"/>
      <c r="BD481" s="93"/>
      <c r="BE481" s="93"/>
      <c r="BF481" s="93"/>
      <c r="BI481" s="59"/>
    </row>
    <row r="482" s="17" customFormat="1" ht="15" spans="1:61">
      <c r="A482" s="65"/>
      <c r="B482" s="66"/>
      <c r="C482" s="66"/>
      <c r="D482" s="93"/>
      <c r="E482" s="93"/>
      <c r="F482" s="93"/>
      <c r="G482" s="93"/>
      <c r="H482" s="93"/>
      <c r="I482" s="93"/>
      <c r="J482" s="93"/>
      <c r="K482" s="93"/>
      <c r="L482" s="93"/>
      <c r="M482" s="93"/>
      <c r="N482" s="93"/>
      <c r="O482" s="93"/>
      <c r="P482" s="93"/>
      <c r="Q482" s="93"/>
      <c r="R482" s="93"/>
      <c r="S482" s="93"/>
      <c r="T482" s="93"/>
      <c r="U482" s="93"/>
      <c r="V482" s="93"/>
      <c r="W482" s="93"/>
      <c r="X482" s="93"/>
      <c r="Y482" s="93"/>
      <c r="Z482" s="93"/>
      <c r="AA482" s="93"/>
      <c r="AB482" s="93"/>
      <c r="AC482" s="93"/>
      <c r="AD482" s="93"/>
      <c r="AE482" s="93"/>
      <c r="AF482" s="93"/>
      <c r="AG482" s="69"/>
      <c r="AH482" s="93"/>
      <c r="AI482" s="93"/>
      <c r="AJ482" s="93"/>
      <c r="AK482" s="93"/>
      <c r="AL482" s="93"/>
      <c r="AM482" s="93"/>
      <c r="AN482" s="93"/>
      <c r="AO482" s="93"/>
      <c r="AP482" s="93"/>
      <c r="AQ482" s="93"/>
      <c r="AR482" s="93"/>
      <c r="AS482" s="93"/>
      <c r="AT482" s="93"/>
      <c r="AU482" s="93"/>
      <c r="AV482" s="93"/>
      <c r="AW482" s="93"/>
      <c r="AX482" s="93"/>
      <c r="AY482" s="93"/>
      <c r="AZ482" s="69"/>
      <c r="BA482" s="93"/>
      <c r="BB482" s="93"/>
      <c r="BC482" s="93"/>
      <c r="BD482" s="93"/>
      <c r="BE482" s="93"/>
      <c r="BF482" s="93"/>
      <c r="BI482" s="14"/>
    </row>
    <row r="483" s="17" customFormat="1" ht="15" spans="1:61">
      <c r="A483" s="65"/>
      <c r="B483" s="66"/>
      <c r="C483" s="66"/>
      <c r="D483" s="93"/>
      <c r="E483" s="93"/>
      <c r="F483" s="93"/>
      <c r="G483" s="93"/>
      <c r="H483" s="93"/>
      <c r="I483" s="93"/>
      <c r="J483" s="93"/>
      <c r="K483" s="93"/>
      <c r="L483" s="93"/>
      <c r="M483" s="93"/>
      <c r="N483" s="93"/>
      <c r="O483" s="93"/>
      <c r="P483" s="93"/>
      <c r="Q483" s="93"/>
      <c r="R483" s="93"/>
      <c r="S483" s="93"/>
      <c r="T483" s="93"/>
      <c r="U483" s="93"/>
      <c r="V483" s="93"/>
      <c r="W483" s="93"/>
      <c r="X483" s="93"/>
      <c r="Y483" s="93"/>
      <c r="Z483" s="93"/>
      <c r="AA483" s="93"/>
      <c r="AB483" s="93"/>
      <c r="AC483" s="93"/>
      <c r="AD483" s="93"/>
      <c r="AE483" s="93"/>
      <c r="AF483" s="93"/>
      <c r="AG483" s="69"/>
      <c r="AH483" s="93"/>
      <c r="AI483" s="93"/>
      <c r="AJ483" s="93"/>
      <c r="AK483" s="93"/>
      <c r="AL483" s="93"/>
      <c r="AM483" s="93"/>
      <c r="AN483" s="93"/>
      <c r="AO483" s="93"/>
      <c r="AP483" s="93"/>
      <c r="AQ483" s="93"/>
      <c r="AR483" s="93"/>
      <c r="AS483" s="93"/>
      <c r="AT483" s="93"/>
      <c r="AU483" s="93"/>
      <c r="AV483" s="93"/>
      <c r="AW483" s="93"/>
      <c r="AX483" s="93"/>
      <c r="AY483" s="93"/>
      <c r="AZ483" s="69"/>
      <c r="BA483" s="93"/>
      <c r="BB483" s="93"/>
      <c r="BC483" s="93"/>
      <c r="BD483" s="93"/>
      <c r="BE483" s="93"/>
      <c r="BF483" s="93"/>
      <c r="BI483" s="14"/>
    </row>
    <row r="484" s="17" customFormat="1" ht="15" spans="1:61">
      <c r="A484" s="65"/>
      <c r="B484" s="66"/>
      <c r="C484" s="66"/>
      <c r="D484" s="93"/>
      <c r="E484" s="93"/>
      <c r="F484" s="93"/>
      <c r="G484" s="93"/>
      <c r="H484" s="93"/>
      <c r="I484" s="93"/>
      <c r="J484" s="93"/>
      <c r="K484" s="93"/>
      <c r="L484" s="93"/>
      <c r="M484" s="93"/>
      <c r="N484" s="93"/>
      <c r="O484" s="93"/>
      <c r="P484" s="93"/>
      <c r="Q484" s="93"/>
      <c r="R484" s="93"/>
      <c r="S484" s="93"/>
      <c r="T484" s="93"/>
      <c r="U484" s="93"/>
      <c r="V484" s="93"/>
      <c r="W484" s="93"/>
      <c r="X484" s="93"/>
      <c r="Y484" s="93"/>
      <c r="Z484" s="93"/>
      <c r="AA484" s="93"/>
      <c r="AB484" s="93"/>
      <c r="AC484" s="93"/>
      <c r="AD484" s="93"/>
      <c r="AE484" s="93"/>
      <c r="AF484" s="93"/>
      <c r="AG484" s="69"/>
      <c r="AH484" s="93"/>
      <c r="AI484" s="93"/>
      <c r="AJ484" s="93"/>
      <c r="AK484" s="93"/>
      <c r="AL484" s="93"/>
      <c r="AM484" s="93"/>
      <c r="AN484" s="93"/>
      <c r="AO484" s="93"/>
      <c r="AP484" s="93"/>
      <c r="AQ484" s="93"/>
      <c r="AR484" s="93"/>
      <c r="AS484" s="93"/>
      <c r="AT484" s="93"/>
      <c r="AU484" s="93"/>
      <c r="AV484" s="93"/>
      <c r="AW484" s="93"/>
      <c r="AX484" s="93"/>
      <c r="AY484" s="93"/>
      <c r="AZ484" s="69"/>
      <c r="BA484" s="93"/>
      <c r="BB484" s="93"/>
      <c r="BC484" s="93"/>
      <c r="BD484" s="93"/>
      <c r="BE484" s="93"/>
      <c r="BF484" s="93"/>
      <c r="BI484" s="59"/>
    </row>
    <row r="485" s="17" customFormat="1" ht="15" spans="1:61">
      <c r="A485" s="65"/>
      <c r="B485" s="66"/>
      <c r="C485" s="66"/>
      <c r="D485" s="93"/>
      <c r="E485" s="93"/>
      <c r="F485" s="93"/>
      <c r="G485" s="93"/>
      <c r="H485" s="93"/>
      <c r="I485" s="93"/>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69"/>
      <c r="AH485" s="93"/>
      <c r="AI485" s="93"/>
      <c r="AJ485" s="93"/>
      <c r="AK485" s="93"/>
      <c r="AL485" s="93"/>
      <c r="AM485" s="93"/>
      <c r="AN485" s="93"/>
      <c r="AO485" s="93"/>
      <c r="AP485" s="93"/>
      <c r="AQ485" s="93"/>
      <c r="AR485" s="93"/>
      <c r="AS485" s="93"/>
      <c r="AT485" s="93"/>
      <c r="AU485" s="93"/>
      <c r="AV485" s="93"/>
      <c r="AW485" s="93"/>
      <c r="AX485" s="93"/>
      <c r="AY485" s="93"/>
      <c r="AZ485" s="69"/>
      <c r="BA485" s="93"/>
      <c r="BB485" s="93"/>
      <c r="BC485" s="93"/>
      <c r="BD485" s="93"/>
      <c r="BE485" s="93"/>
      <c r="BF485" s="93"/>
      <c r="BI485" s="59"/>
    </row>
    <row r="486" s="17" customFormat="1" ht="15" spans="1:61">
      <c r="A486" s="65"/>
      <c r="B486" s="66"/>
      <c r="C486" s="66"/>
      <c r="D486" s="93"/>
      <c r="E486" s="93"/>
      <c r="F486" s="93"/>
      <c r="G486" s="93"/>
      <c r="H486" s="93"/>
      <c r="I486" s="93"/>
      <c r="J486" s="93"/>
      <c r="K486" s="93"/>
      <c r="L486" s="93"/>
      <c r="M486" s="93"/>
      <c r="N486" s="93"/>
      <c r="O486" s="93"/>
      <c r="P486" s="93"/>
      <c r="Q486" s="93"/>
      <c r="R486" s="93"/>
      <c r="S486" s="93"/>
      <c r="T486" s="93"/>
      <c r="U486" s="93"/>
      <c r="V486" s="93"/>
      <c r="W486" s="93"/>
      <c r="X486" s="93"/>
      <c r="Y486" s="93"/>
      <c r="Z486" s="93"/>
      <c r="AA486" s="93"/>
      <c r="AB486" s="93"/>
      <c r="AC486" s="93"/>
      <c r="AD486" s="93"/>
      <c r="AE486" s="93"/>
      <c r="AF486" s="93"/>
      <c r="AG486" s="69"/>
      <c r="AH486" s="93"/>
      <c r="AI486" s="93"/>
      <c r="AJ486" s="93"/>
      <c r="AK486" s="93"/>
      <c r="AL486" s="93"/>
      <c r="AM486" s="93"/>
      <c r="AN486" s="93"/>
      <c r="AO486" s="93"/>
      <c r="AP486" s="93"/>
      <c r="AQ486" s="93"/>
      <c r="AR486" s="93"/>
      <c r="AS486" s="93"/>
      <c r="AT486" s="93"/>
      <c r="AU486" s="93"/>
      <c r="AV486" s="93"/>
      <c r="AW486" s="93"/>
      <c r="AX486" s="93"/>
      <c r="AY486" s="93"/>
      <c r="AZ486" s="69"/>
      <c r="BA486" s="93"/>
      <c r="BB486" s="93"/>
      <c r="BC486" s="93"/>
      <c r="BD486" s="93"/>
      <c r="BE486" s="93"/>
      <c r="BF486" s="93"/>
      <c r="BI486" s="14"/>
    </row>
    <row r="487" s="17" customFormat="1" ht="15" spans="1:61">
      <c r="A487" s="65"/>
      <c r="B487" s="66"/>
      <c r="C487" s="66"/>
      <c r="D487" s="93"/>
      <c r="E487" s="93"/>
      <c r="F487" s="93"/>
      <c r="G487" s="93"/>
      <c r="H487" s="93"/>
      <c r="I487" s="93"/>
      <c r="J487" s="93"/>
      <c r="K487" s="93"/>
      <c r="L487" s="93"/>
      <c r="M487" s="93"/>
      <c r="N487" s="93"/>
      <c r="O487" s="93"/>
      <c r="P487" s="93"/>
      <c r="Q487" s="93"/>
      <c r="R487" s="93"/>
      <c r="S487" s="93"/>
      <c r="T487" s="93"/>
      <c r="U487" s="93"/>
      <c r="V487" s="93"/>
      <c r="W487" s="93"/>
      <c r="X487" s="93"/>
      <c r="Y487" s="93"/>
      <c r="Z487" s="93"/>
      <c r="AA487" s="93"/>
      <c r="AB487" s="93"/>
      <c r="AC487" s="93"/>
      <c r="AD487" s="93"/>
      <c r="AE487" s="93"/>
      <c r="AF487" s="93"/>
      <c r="AG487" s="69"/>
      <c r="AH487" s="93"/>
      <c r="AI487" s="93"/>
      <c r="AJ487" s="93"/>
      <c r="AK487" s="93"/>
      <c r="AL487" s="93"/>
      <c r="AM487" s="93"/>
      <c r="AN487" s="93"/>
      <c r="AO487" s="93"/>
      <c r="AP487" s="93"/>
      <c r="AQ487" s="93"/>
      <c r="AR487" s="93"/>
      <c r="AS487" s="93"/>
      <c r="AT487" s="93"/>
      <c r="AU487" s="93"/>
      <c r="AV487" s="93"/>
      <c r="AW487" s="93"/>
      <c r="AX487" s="93"/>
      <c r="AY487" s="93"/>
      <c r="AZ487" s="69"/>
      <c r="BA487" s="93"/>
      <c r="BB487" s="93"/>
      <c r="BC487" s="93"/>
      <c r="BD487" s="93"/>
      <c r="BE487" s="93"/>
      <c r="BF487" s="93"/>
      <c r="BI487" s="14"/>
    </row>
    <row r="488" s="17" customFormat="1" ht="15" spans="1:61">
      <c r="A488" s="65"/>
      <c r="B488" s="66"/>
      <c r="C488" s="66"/>
      <c r="D488" s="93"/>
      <c r="E488" s="93"/>
      <c r="F488" s="93"/>
      <c r="G488" s="93"/>
      <c r="H488" s="93"/>
      <c r="I488" s="93"/>
      <c r="J488" s="93"/>
      <c r="K488" s="94"/>
      <c r="L488" s="93"/>
      <c r="M488" s="93"/>
      <c r="N488" s="93"/>
      <c r="O488" s="93"/>
      <c r="P488" s="93"/>
      <c r="Q488" s="93"/>
      <c r="R488" s="93"/>
      <c r="S488" s="93"/>
      <c r="T488" s="93"/>
      <c r="U488" s="93"/>
      <c r="V488" s="93"/>
      <c r="W488" s="93"/>
      <c r="X488" s="93"/>
      <c r="Y488" s="93"/>
      <c r="Z488" s="93"/>
      <c r="AA488" s="93"/>
      <c r="AB488" s="93"/>
      <c r="AC488" s="93"/>
      <c r="AD488" s="93"/>
      <c r="AE488" s="93"/>
      <c r="AF488" s="93"/>
      <c r="AG488" s="69"/>
      <c r="AH488" s="93"/>
      <c r="AI488" s="93"/>
      <c r="AJ488" s="93"/>
      <c r="AK488" s="93"/>
      <c r="AL488" s="93"/>
      <c r="AM488" s="93"/>
      <c r="AN488" s="93"/>
      <c r="AO488" s="93"/>
      <c r="AP488" s="93"/>
      <c r="AQ488" s="93"/>
      <c r="AR488" s="93"/>
      <c r="AS488" s="93"/>
      <c r="AT488" s="93"/>
      <c r="AU488" s="93"/>
      <c r="AV488" s="93"/>
      <c r="AW488" s="93"/>
      <c r="AX488" s="93"/>
      <c r="AY488" s="93"/>
      <c r="AZ488" s="69"/>
      <c r="BA488" s="93"/>
      <c r="BB488" s="93"/>
      <c r="BC488" s="93"/>
      <c r="BD488" s="93"/>
      <c r="BE488" s="93"/>
      <c r="BF488" s="93"/>
      <c r="BI488" s="59"/>
    </row>
    <row r="489" s="17" customFormat="1" ht="15" spans="1:61">
      <c r="A489" s="65"/>
      <c r="B489" s="66"/>
      <c r="C489" s="66"/>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9"/>
      <c r="AH489" s="67"/>
      <c r="AI489" s="67"/>
      <c r="AJ489" s="67"/>
      <c r="AK489" s="67"/>
      <c r="AL489" s="67"/>
      <c r="AM489" s="67"/>
      <c r="AN489" s="67"/>
      <c r="AO489" s="67"/>
      <c r="AP489" s="67"/>
      <c r="AQ489" s="67"/>
      <c r="AR489" s="67"/>
      <c r="AS489" s="67"/>
      <c r="AT489" s="67"/>
      <c r="AU489" s="67"/>
      <c r="AV489" s="67"/>
      <c r="AW489" s="67"/>
      <c r="AX489" s="67"/>
      <c r="AY489" s="67"/>
      <c r="AZ489" s="69"/>
      <c r="BA489" s="67"/>
      <c r="BB489" s="67"/>
      <c r="BC489" s="67"/>
      <c r="BD489" s="67"/>
      <c r="BE489" s="67"/>
      <c r="BF489" s="67"/>
      <c r="BI489" s="59"/>
    </row>
    <row r="490" s="17" customFormat="1" ht="15" spans="1:61">
      <c r="A490" s="65"/>
      <c r="B490" s="66"/>
      <c r="C490" s="66"/>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9"/>
      <c r="AH490" s="67"/>
      <c r="AI490" s="67"/>
      <c r="AJ490" s="67"/>
      <c r="AK490" s="67"/>
      <c r="AL490" s="67"/>
      <c r="AM490" s="67"/>
      <c r="AN490" s="67"/>
      <c r="AO490" s="67"/>
      <c r="AP490" s="67"/>
      <c r="AQ490" s="67"/>
      <c r="AR490" s="67"/>
      <c r="AS490" s="67"/>
      <c r="AT490" s="67"/>
      <c r="AU490" s="67"/>
      <c r="AV490" s="67"/>
      <c r="AW490" s="67"/>
      <c r="AX490" s="67"/>
      <c r="AY490" s="67"/>
      <c r="AZ490" s="69"/>
      <c r="BA490" s="67"/>
      <c r="BB490" s="67"/>
      <c r="BC490" s="67"/>
      <c r="BD490" s="67"/>
      <c r="BE490" s="67"/>
      <c r="BF490" s="67"/>
      <c r="BI490" s="14"/>
    </row>
    <row r="491" s="17" customFormat="1" ht="15" spans="1:61">
      <c r="A491" s="65"/>
      <c r="B491" s="66"/>
      <c r="C491" s="66"/>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9"/>
      <c r="AH491" s="67"/>
      <c r="AI491" s="67"/>
      <c r="AJ491" s="67"/>
      <c r="AK491" s="67"/>
      <c r="AL491" s="67"/>
      <c r="AM491" s="67"/>
      <c r="AN491" s="67"/>
      <c r="AO491" s="67"/>
      <c r="AP491" s="67"/>
      <c r="AQ491" s="67"/>
      <c r="AR491" s="67"/>
      <c r="AS491" s="67"/>
      <c r="AT491" s="67"/>
      <c r="AU491" s="67"/>
      <c r="AV491" s="67"/>
      <c r="AW491" s="67"/>
      <c r="AX491" s="67"/>
      <c r="AY491" s="67"/>
      <c r="AZ491" s="69"/>
      <c r="BA491" s="67"/>
      <c r="BB491" s="67"/>
      <c r="BC491" s="67"/>
      <c r="BD491" s="67"/>
      <c r="BE491" s="67"/>
      <c r="BF491" s="67"/>
      <c r="BI491" s="14"/>
    </row>
    <row r="492" s="17" customFormat="1" ht="15" spans="1:61">
      <c r="A492" s="65"/>
      <c r="B492" s="66"/>
      <c r="C492" s="66"/>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9"/>
      <c r="AH492" s="67"/>
      <c r="AI492" s="67"/>
      <c r="AJ492" s="67"/>
      <c r="AK492" s="67"/>
      <c r="AL492" s="67"/>
      <c r="AM492" s="67"/>
      <c r="AN492" s="67"/>
      <c r="AO492" s="67"/>
      <c r="AP492" s="67"/>
      <c r="AQ492" s="67"/>
      <c r="AR492" s="67"/>
      <c r="AS492" s="67"/>
      <c r="AT492" s="67"/>
      <c r="AU492" s="67"/>
      <c r="AV492" s="67"/>
      <c r="AW492" s="67"/>
      <c r="AX492" s="67"/>
      <c r="AY492" s="67"/>
      <c r="AZ492" s="69"/>
      <c r="BA492" s="67"/>
      <c r="BB492" s="67"/>
      <c r="BC492" s="67"/>
      <c r="BD492" s="67"/>
      <c r="BE492" s="67"/>
      <c r="BF492" s="67"/>
      <c r="BI492" s="59"/>
    </row>
    <row r="493" s="17" customFormat="1" ht="15" spans="1:61">
      <c r="A493" s="65"/>
      <c r="B493" s="66"/>
      <c r="C493" s="66"/>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9"/>
      <c r="AH493" s="67"/>
      <c r="AI493" s="67"/>
      <c r="AJ493" s="67"/>
      <c r="AK493" s="67"/>
      <c r="AL493" s="67"/>
      <c r="AM493" s="67"/>
      <c r="AN493" s="67"/>
      <c r="AO493" s="67"/>
      <c r="AP493" s="67"/>
      <c r="AQ493" s="67"/>
      <c r="AR493" s="67"/>
      <c r="AS493" s="67"/>
      <c r="AT493" s="67"/>
      <c r="AU493" s="67"/>
      <c r="AV493" s="67"/>
      <c r="AW493" s="67"/>
      <c r="AX493" s="67"/>
      <c r="AY493" s="67"/>
      <c r="AZ493" s="69"/>
      <c r="BA493" s="67"/>
      <c r="BB493" s="67"/>
      <c r="BC493" s="67"/>
      <c r="BD493" s="67"/>
      <c r="BE493" s="67"/>
      <c r="BF493" s="67"/>
      <c r="BI493" s="59"/>
    </row>
    <row r="494" s="17" customFormat="1" ht="15" spans="1:61">
      <c r="A494" s="65"/>
      <c r="B494" s="66"/>
      <c r="C494" s="66"/>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9"/>
      <c r="AH494" s="67"/>
      <c r="AI494" s="67"/>
      <c r="AJ494" s="67"/>
      <c r="AK494" s="67"/>
      <c r="AL494" s="67"/>
      <c r="AM494" s="67"/>
      <c r="AN494" s="67"/>
      <c r="AO494" s="67"/>
      <c r="AP494" s="67"/>
      <c r="AQ494" s="67"/>
      <c r="AR494" s="67"/>
      <c r="AS494" s="67"/>
      <c r="AT494" s="67"/>
      <c r="AU494" s="67"/>
      <c r="AV494" s="67"/>
      <c r="AW494" s="67"/>
      <c r="AX494" s="67"/>
      <c r="AY494" s="67"/>
      <c r="AZ494" s="69"/>
      <c r="BA494" s="67"/>
      <c r="BB494" s="67"/>
      <c r="BC494" s="67"/>
      <c r="BD494" s="67"/>
      <c r="BE494" s="67"/>
      <c r="BF494" s="67"/>
      <c r="BI494" s="14"/>
    </row>
    <row r="495" s="17" customFormat="1" ht="15" spans="1:61">
      <c r="A495" s="65"/>
      <c r="B495" s="66"/>
      <c r="C495" s="66"/>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9"/>
      <c r="AH495" s="67"/>
      <c r="AI495" s="67"/>
      <c r="AJ495" s="67"/>
      <c r="AK495" s="67"/>
      <c r="AL495" s="67"/>
      <c r="AM495" s="67"/>
      <c r="AN495" s="67"/>
      <c r="AO495" s="67"/>
      <c r="AP495" s="67"/>
      <c r="AQ495" s="67"/>
      <c r="AR495" s="67"/>
      <c r="AS495" s="67"/>
      <c r="AT495" s="67"/>
      <c r="AU495" s="67"/>
      <c r="AV495" s="67"/>
      <c r="AW495" s="67"/>
      <c r="AX495" s="67"/>
      <c r="AY495" s="67"/>
      <c r="AZ495" s="69"/>
      <c r="BA495" s="67"/>
      <c r="BB495" s="67"/>
      <c r="BC495" s="67"/>
      <c r="BD495" s="67"/>
      <c r="BE495" s="67"/>
      <c r="BF495" s="67"/>
      <c r="BI495" s="14"/>
    </row>
    <row r="496" s="17" customFormat="1" ht="15" spans="1:61">
      <c r="A496" s="65"/>
      <c r="B496" s="66"/>
      <c r="C496" s="66"/>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9"/>
      <c r="AH496" s="67"/>
      <c r="AI496" s="67"/>
      <c r="AJ496" s="67"/>
      <c r="AK496" s="67"/>
      <c r="AL496" s="67"/>
      <c r="AM496" s="67"/>
      <c r="AN496" s="67"/>
      <c r="AO496" s="67"/>
      <c r="AP496" s="67"/>
      <c r="AQ496" s="67"/>
      <c r="AR496" s="67"/>
      <c r="AS496" s="67"/>
      <c r="AT496" s="67"/>
      <c r="AU496" s="67"/>
      <c r="AV496" s="67"/>
      <c r="AW496" s="67"/>
      <c r="AX496" s="67"/>
      <c r="AY496" s="67"/>
      <c r="AZ496" s="69"/>
      <c r="BA496" s="67"/>
      <c r="BB496" s="67"/>
      <c r="BC496" s="67"/>
      <c r="BD496" s="67"/>
      <c r="BE496" s="67"/>
      <c r="BF496" s="67"/>
      <c r="BI496" s="59"/>
    </row>
    <row r="497" s="17" customFormat="1" ht="15" spans="1:61">
      <c r="A497" s="65"/>
      <c r="B497" s="66"/>
      <c r="C497" s="66"/>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9"/>
      <c r="AH497" s="67"/>
      <c r="AI497" s="67"/>
      <c r="AJ497" s="67"/>
      <c r="AK497" s="67"/>
      <c r="AL497" s="67"/>
      <c r="AM497" s="67"/>
      <c r="AN497" s="67"/>
      <c r="AO497" s="67"/>
      <c r="AP497" s="67"/>
      <c r="AQ497" s="67"/>
      <c r="AR497" s="67"/>
      <c r="AS497" s="67"/>
      <c r="AT497" s="67"/>
      <c r="AU497" s="67"/>
      <c r="AV497" s="67"/>
      <c r="AW497" s="67"/>
      <c r="AX497" s="67"/>
      <c r="AY497" s="67"/>
      <c r="AZ497" s="69"/>
      <c r="BA497" s="67"/>
      <c r="BB497" s="67"/>
      <c r="BC497" s="67"/>
      <c r="BD497" s="67"/>
      <c r="BE497" s="67"/>
      <c r="BF497" s="67"/>
      <c r="BI497" s="59"/>
    </row>
    <row r="498" s="17" customFormat="1" ht="15" spans="1:61">
      <c r="A498" s="65"/>
      <c r="B498" s="66"/>
      <c r="C498" s="66"/>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9"/>
      <c r="AH498" s="67"/>
      <c r="AI498" s="67"/>
      <c r="AJ498" s="67"/>
      <c r="AK498" s="67"/>
      <c r="AL498" s="67"/>
      <c r="AM498" s="67"/>
      <c r="AN498" s="67"/>
      <c r="AO498" s="67"/>
      <c r="AP498" s="67"/>
      <c r="AQ498" s="67"/>
      <c r="AR498" s="67"/>
      <c r="AS498" s="67"/>
      <c r="AT498" s="67"/>
      <c r="AU498" s="67"/>
      <c r="AV498" s="67"/>
      <c r="AW498" s="67"/>
      <c r="AX498" s="67"/>
      <c r="AY498" s="67"/>
      <c r="AZ498" s="69"/>
      <c r="BA498" s="67"/>
      <c r="BB498" s="67"/>
      <c r="BC498" s="67"/>
      <c r="BD498" s="67"/>
      <c r="BE498" s="67"/>
      <c r="BF498" s="67"/>
      <c r="BI498" s="14"/>
    </row>
    <row r="499" s="17" customFormat="1" ht="15" spans="1:61">
      <c r="A499" s="65"/>
      <c r="B499" s="66"/>
      <c r="C499" s="66"/>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9"/>
      <c r="AH499" s="67"/>
      <c r="AI499" s="67"/>
      <c r="AJ499" s="67"/>
      <c r="AK499" s="67"/>
      <c r="AL499" s="67"/>
      <c r="AM499" s="67"/>
      <c r="AN499" s="67"/>
      <c r="AO499" s="67"/>
      <c r="AP499" s="67"/>
      <c r="AQ499" s="67"/>
      <c r="AR499" s="67"/>
      <c r="AS499" s="67"/>
      <c r="AT499" s="67"/>
      <c r="AU499" s="67"/>
      <c r="AV499" s="67"/>
      <c r="AW499" s="67"/>
      <c r="AX499" s="67"/>
      <c r="AY499" s="67"/>
      <c r="AZ499" s="69"/>
      <c r="BA499" s="67"/>
      <c r="BB499" s="67"/>
      <c r="BC499" s="67"/>
      <c r="BD499" s="67"/>
      <c r="BE499" s="67"/>
      <c r="BF499" s="67"/>
      <c r="BI499" s="14"/>
    </row>
    <row r="500" s="17" customFormat="1" ht="15" spans="1:61">
      <c r="A500" s="65"/>
      <c r="B500" s="66"/>
      <c r="C500" s="66"/>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9"/>
      <c r="AH500" s="67"/>
      <c r="AI500" s="67"/>
      <c r="AJ500" s="67"/>
      <c r="AK500" s="67"/>
      <c r="AL500" s="67"/>
      <c r="AM500" s="67"/>
      <c r="AN500" s="67"/>
      <c r="AO500" s="67"/>
      <c r="AP500" s="67"/>
      <c r="AQ500" s="67"/>
      <c r="AR500" s="67"/>
      <c r="AS500" s="67"/>
      <c r="AT500" s="67"/>
      <c r="AU500" s="67"/>
      <c r="AV500" s="67"/>
      <c r="AW500" s="67"/>
      <c r="AX500" s="67"/>
      <c r="AY500" s="67"/>
      <c r="AZ500" s="69"/>
      <c r="BA500" s="67"/>
      <c r="BB500" s="67"/>
      <c r="BC500" s="67"/>
      <c r="BD500" s="67"/>
      <c r="BE500" s="67"/>
      <c r="BF500" s="67"/>
      <c r="BI500" s="59"/>
    </row>
    <row r="501" s="17" customFormat="1" ht="15" spans="1:61">
      <c r="A501" s="65"/>
      <c r="B501" s="66"/>
      <c r="C501" s="66"/>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9"/>
      <c r="AH501" s="67"/>
      <c r="AI501" s="67"/>
      <c r="AJ501" s="67"/>
      <c r="AK501" s="67"/>
      <c r="AL501" s="67"/>
      <c r="AM501" s="67"/>
      <c r="AN501" s="67"/>
      <c r="AO501" s="67"/>
      <c r="AP501" s="67"/>
      <c r="AQ501" s="67"/>
      <c r="AR501" s="67"/>
      <c r="AS501" s="67"/>
      <c r="AT501" s="67"/>
      <c r="AU501" s="67"/>
      <c r="AV501" s="67"/>
      <c r="AW501" s="67"/>
      <c r="AX501" s="67"/>
      <c r="AY501" s="67"/>
      <c r="AZ501" s="69"/>
      <c r="BA501" s="67"/>
      <c r="BB501" s="67"/>
      <c r="BC501" s="67"/>
      <c r="BD501" s="67"/>
      <c r="BE501" s="67"/>
      <c r="BF501" s="67"/>
      <c r="BI501" s="59"/>
    </row>
    <row r="502" s="17" customFormat="1" ht="15" spans="1:61">
      <c r="A502" s="65"/>
      <c r="B502" s="66"/>
      <c r="C502" s="66"/>
      <c r="D502" s="67"/>
      <c r="E502" s="67"/>
      <c r="F502" s="67"/>
      <c r="G502" s="67"/>
      <c r="H502" s="67"/>
      <c r="I502" s="67"/>
      <c r="J502" s="67"/>
      <c r="K502" s="68"/>
      <c r="L502" s="67"/>
      <c r="M502" s="67"/>
      <c r="N502" s="67"/>
      <c r="O502" s="67"/>
      <c r="P502" s="67"/>
      <c r="Q502" s="67"/>
      <c r="R502" s="67"/>
      <c r="S502" s="67"/>
      <c r="T502" s="67"/>
      <c r="U502" s="67"/>
      <c r="V502" s="67"/>
      <c r="W502" s="67"/>
      <c r="X502" s="67"/>
      <c r="Y502" s="67"/>
      <c r="Z502" s="67"/>
      <c r="AA502" s="67"/>
      <c r="AB502" s="67"/>
      <c r="AC502" s="67"/>
      <c r="AD502" s="67"/>
      <c r="AE502" s="67"/>
      <c r="AF502" s="67"/>
      <c r="AG502" s="69"/>
      <c r="AH502" s="67"/>
      <c r="AI502" s="67"/>
      <c r="AJ502" s="67"/>
      <c r="AK502" s="67"/>
      <c r="AL502" s="67"/>
      <c r="AM502" s="67"/>
      <c r="AN502" s="67"/>
      <c r="AO502" s="67"/>
      <c r="AP502" s="67"/>
      <c r="AQ502" s="67"/>
      <c r="AR502" s="67"/>
      <c r="AS502" s="67"/>
      <c r="AT502" s="67"/>
      <c r="AU502" s="67"/>
      <c r="AV502" s="67"/>
      <c r="AW502" s="67"/>
      <c r="AX502" s="67"/>
      <c r="AY502" s="67"/>
      <c r="AZ502" s="69"/>
      <c r="BA502" s="67"/>
      <c r="BB502" s="67"/>
      <c r="BC502" s="67"/>
      <c r="BD502" s="67"/>
      <c r="BE502" s="67"/>
      <c r="BF502" s="67"/>
      <c r="BI502" s="14"/>
    </row>
    <row r="503" s="17" customFormat="1" ht="15" spans="1:61">
      <c r="A503" s="65"/>
      <c r="B503" s="66"/>
      <c r="C503" s="66"/>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9"/>
      <c r="AH503" s="67"/>
      <c r="AI503" s="67"/>
      <c r="AJ503" s="67"/>
      <c r="AK503" s="67"/>
      <c r="AL503" s="67"/>
      <c r="AM503" s="67"/>
      <c r="AN503" s="67"/>
      <c r="AO503" s="67"/>
      <c r="AP503" s="67"/>
      <c r="AQ503" s="67"/>
      <c r="AR503" s="67"/>
      <c r="AS503" s="67"/>
      <c r="AT503" s="67"/>
      <c r="AU503" s="67"/>
      <c r="AV503" s="67"/>
      <c r="AW503" s="67"/>
      <c r="AX503" s="67"/>
      <c r="AY503" s="67"/>
      <c r="AZ503" s="69"/>
      <c r="BA503" s="67"/>
      <c r="BB503" s="67"/>
      <c r="BC503" s="67"/>
      <c r="BD503" s="67"/>
      <c r="BE503" s="67"/>
      <c r="BF503" s="67"/>
      <c r="BI503" s="14"/>
    </row>
    <row r="504" s="17" customFormat="1" ht="15" spans="1:61">
      <c r="A504" s="65"/>
      <c r="B504" s="66"/>
      <c r="C504" s="66"/>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9"/>
      <c r="AH504" s="67"/>
      <c r="AI504" s="67"/>
      <c r="AJ504" s="67"/>
      <c r="AK504" s="67"/>
      <c r="AL504" s="67"/>
      <c r="AM504" s="67"/>
      <c r="AN504" s="67"/>
      <c r="AO504" s="67"/>
      <c r="AP504" s="67"/>
      <c r="AQ504" s="67"/>
      <c r="AR504" s="67"/>
      <c r="AS504" s="67"/>
      <c r="AT504" s="67"/>
      <c r="AU504" s="67"/>
      <c r="AV504" s="67"/>
      <c r="AW504" s="67"/>
      <c r="AX504" s="67"/>
      <c r="AY504" s="67"/>
      <c r="AZ504" s="69"/>
      <c r="BA504" s="67"/>
      <c r="BB504" s="67"/>
      <c r="BC504" s="67"/>
      <c r="BD504" s="67"/>
      <c r="BE504" s="67"/>
      <c r="BF504" s="67"/>
      <c r="BI504" s="59"/>
    </row>
    <row r="505" s="17" customFormat="1" ht="15" spans="1:61">
      <c r="A505" s="65"/>
      <c r="B505" s="66"/>
      <c r="C505" s="66"/>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9"/>
      <c r="AH505" s="67"/>
      <c r="AI505" s="67"/>
      <c r="AJ505" s="67"/>
      <c r="AK505" s="67"/>
      <c r="AL505" s="67"/>
      <c r="AM505" s="67"/>
      <c r="AN505" s="67"/>
      <c r="AO505" s="67"/>
      <c r="AP505" s="67"/>
      <c r="AQ505" s="67"/>
      <c r="AR505" s="67"/>
      <c r="AS505" s="67"/>
      <c r="AT505" s="67"/>
      <c r="AU505" s="67"/>
      <c r="AV505" s="67"/>
      <c r="AW505" s="67"/>
      <c r="AX505" s="67"/>
      <c r="AY505" s="67"/>
      <c r="AZ505" s="69"/>
      <c r="BA505" s="67"/>
      <c r="BB505" s="67"/>
      <c r="BC505" s="67"/>
      <c r="BD505" s="67"/>
      <c r="BE505" s="67"/>
      <c r="BF505" s="67"/>
      <c r="BI505" s="59"/>
    </row>
    <row r="506" s="17" customFormat="1" ht="15" spans="1:61">
      <c r="A506" s="65"/>
      <c r="B506" s="66"/>
      <c r="C506" s="66"/>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9"/>
      <c r="AH506" s="67"/>
      <c r="AI506" s="67"/>
      <c r="AJ506" s="67"/>
      <c r="AK506" s="67"/>
      <c r="AL506" s="67"/>
      <c r="AM506" s="67"/>
      <c r="AN506" s="67"/>
      <c r="AO506" s="67"/>
      <c r="AP506" s="67"/>
      <c r="AQ506" s="67"/>
      <c r="AR506" s="67"/>
      <c r="AS506" s="67"/>
      <c r="AT506" s="67"/>
      <c r="AU506" s="67"/>
      <c r="AV506" s="67"/>
      <c r="AW506" s="67"/>
      <c r="AX506" s="67"/>
      <c r="AY506" s="67"/>
      <c r="AZ506" s="69"/>
      <c r="BA506" s="67"/>
      <c r="BB506" s="67"/>
      <c r="BC506" s="67"/>
      <c r="BD506" s="67"/>
      <c r="BE506" s="67"/>
      <c r="BF506" s="67"/>
      <c r="BI506" s="14"/>
    </row>
    <row r="507" s="17" customFormat="1" ht="15" spans="1:61">
      <c r="A507" s="65"/>
      <c r="B507" s="66"/>
      <c r="C507" s="66"/>
      <c r="D507" s="67"/>
      <c r="E507" s="67"/>
      <c r="F507" s="67"/>
      <c r="G507" s="67"/>
      <c r="H507" s="68"/>
      <c r="I507" s="68"/>
      <c r="J507" s="68"/>
      <c r="K507" s="68"/>
      <c r="L507" s="67"/>
      <c r="M507" s="67"/>
      <c r="N507" s="68"/>
      <c r="O507" s="67"/>
      <c r="P507" s="67"/>
      <c r="Q507" s="67"/>
      <c r="R507" s="67"/>
      <c r="S507" s="67"/>
      <c r="T507" s="67"/>
      <c r="U507" s="68"/>
      <c r="V507" s="68"/>
      <c r="W507" s="68"/>
      <c r="X507" s="68"/>
      <c r="Y507" s="68"/>
      <c r="Z507" s="67"/>
      <c r="AA507" s="67"/>
      <c r="AB507" s="68"/>
      <c r="AC507" s="67"/>
      <c r="AD507" s="67"/>
      <c r="AE507" s="67"/>
      <c r="AF507" s="67"/>
      <c r="AG507" s="69"/>
      <c r="AH507" s="67"/>
      <c r="AI507" s="67"/>
      <c r="AJ507" s="67"/>
      <c r="AK507" s="67"/>
      <c r="AL507" s="67"/>
      <c r="AM507" s="67"/>
      <c r="AN507" s="67"/>
      <c r="AO507" s="67"/>
      <c r="AP507" s="67"/>
      <c r="AQ507" s="67"/>
      <c r="AR507" s="67"/>
      <c r="AS507" s="67"/>
      <c r="AT507" s="67"/>
      <c r="AU507" s="67"/>
      <c r="AV507" s="67"/>
      <c r="AW507" s="67"/>
      <c r="AX507" s="67"/>
      <c r="AY507" s="67"/>
      <c r="AZ507" s="69"/>
      <c r="BA507" s="67"/>
      <c r="BB507" s="67"/>
      <c r="BC507" s="67"/>
      <c r="BD507" s="67"/>
      <c r="BE507" s="67"/>
      <c r="BF507" s="67"/>
      <c r="BI507" s="14"/>
    </row>
    <row r="508" s="17" customFormat="1" ht="15" spans="1:61">
      <c r="A508" s="65"/>
      <c r="B508" s="66"/>
      <c r="C508" s="66"/>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9"/>
      <c r="AH508" s="67"/>
      <c r="AI508" s="67"/>
      <c r="AJ508" s="67"/>
      <c r="AK508" s="67"/>
      <c r="AL508" s="67"/>
      <c r="AM508" s="67"/>
      <c r="AN508" s="67"/>
      <c r="AO508" s="67"/>
      <c r="AP508" s="67"/>
      <c r="AQ508" s="67"/>
      <c r="AR508" s="67"/>
      <c r="AS508" s="67"/>
      <c r="AT508" s="67"/>
      <c r="AU508" s="67"/>
      <c r="AV508" s="67"/>
      <c r="AW508" s="67"/>
      <c r="AX508" s="67"/>
      <c r="AY508" s="67"/>
      <c r="AZ508" s="69"/>
      <c r="BA508" s="67"/>
      <c r="BB508" s="67"/>
      <c r="BC508" s="67"/>
      <c r="BD508" s="67"/>
      <c r="BE508" s="67"/>
      <c r="BF508" s="67"/>
      <c r="BI508" s="59"/>
    </row>
    <row r="509" s="17" customFormat="1" ht="15" spans="1:61">
      <c r="A509" s="65"/>
      <c r="B509" s="66"/>
      <c r="C509" s="66"/>
      <c r="D509" s="67"/>
      <c r="E509" s="67"/>
      <c r="F509" s="67"/>
      <c r="G509" s="67"/>
      <c r="H509" s="67"/>
      <c r="I509" s="67"/>
      <c r="J509" s="67"/>
      <c r="K509" s="68"/>
      <c r="L509" s="67"/>
      <c r="M509" s="67"/>
      <c r="N509" s="67"/>
      <c r="O509" s="67"/>
      <c r="P509" s="67"/>
      <c r="Q509" s="67"/>
      <c r="R509" s="67"/>
      <c r="S509" s="67"/>
      <c r="T509" s="67"/>
      <c r="U509" s="67"/>
      <c r="V509" s="67"/>
      <c r="W509" s="67"/>
      <c r="X509" s="67"/>
      <c r="Y509" s="67"/>
      <c r="Z509" s="67"/>
      <c r="AA509" s="67"/>
      <c r="AB509" s="67"/>
      <c r="AC509" s="67"/>
      <c r="AD509" s="67"/>
      <c r="AE509" s="67"/>
      <c r="AF509" s="67"/>
      <c r="AG509" s="69"/>
      <c r="AH509" s="67"/>
      <c r="AI509" s="67"/>
      <c r="AJ509" s="67"/>
      <c r="AK509" s="67"/>
      <c r="AL509" s="67"/>
      <c r="AM509" s="67"/>
      <c r="AN509" s="67"/>
      <c r="AO509" s="67"/>
      <c r="AP509" s="67"/>
      <c r="AQ509" s="67"/>
      <c r="AR509" s="67"/>
      <c r="AS509" s="67"/>
      <c r="AT509" s="67"/>
      <c r="AU509" s="67"/>
      <c r="AV509" s="67"/>
      <c r="AW509" s="67"/>
      <c r="AX509" s="67"/>
      <c r="AY509" s="67"/>
      <c r="AZ509" s="69"/>
      <c r="BA509" s="67"/>
      <c r="BB509" s="67"/>
      <c r="BC509" s="67"/>
      <c r="BD509" s="67"/>
      <c r="BE509" s="67"/>
      <c r="BF509" s="67"/>
      <c r="BI509" s="59"/>
    </row>
    <row r="510" s="17" customFormat="1" ht="15" spans="1:61">
      <c r="A510" s="65"/>
      <c r="B510" s="66"/>
      <c r="C510" s="66"/>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9"/>
      <c r="AH510" s="67"/>
      <c r="AI510" s="67"/>
      <c r="AJ510" s="67"/>
      <c r="AK510" s="67"/>
      <c r="AL510" s="67"/>
      <c r="AM510" s="67"/>
      <c r="AN510" s="67"/>
      <c r="AO510" s="67"/>
      <c r="AP510" s="67"/>
      <c r="AQ510" s="67"/>
      <c r="AR510" s="67"/>
      <c r="AS510" s="67"/>
      <c r="AT510" s="67"/>
      <c r="AU510" s="67"/>
      <c r="AV510" s="67"/>
      <c r="AW510" s="67"/>
      <c r="AX510" s="67"/>
      <c r="AY510" s="67"/>
      <c r="AZ510" s="69"/>
      <c r="BA510" s="67"/>
      <c r="BB510" s="67"/>
      <c r="BC510" s="67"/>
      <c r="BD510" s="67"/>
      <c r="BE510" s="67"/>
      <c r="BF510" s="67"/>
      <c r="BI510" s="14"/>
    </row>
    <row r="511" s="17" customFormat="1" ht="15" spans="1:61">
      <c r="A511" s="95"/>
      <c r="B511" s="96"/>
      <c r="C511" s="96"/>
      <c r="D511" s="97"/>
      <c r="E511" s="97"/>
      <c r="F511" s="97"/>
      <c r="G511" s="97"/>
      <c r="H511" s="97"/>
      <c r="I511" s="97"/>
      <c r="J511" s="97"/>
      <c r="K511" s="97"/>
      <c r="L511" s="97"/>
      <c r="M511" s="97"/>
      <c r="N511" s="97"/>
      <c r="O511" s="97"/>
      <c r="P511" s="97"/>
      <c r="Q511" s="97"/>
      <c r="R511" s="97"/>
      <c r="S511" s="97"/>
      <c r="T511" s="97"/>
      <c r="U511" s="97"/>
      <c r="V511" s="97"/>
      <c r="W511" s="97"/>
      <c r="X511" s="97"/>
      <c r="Y511" s="97"/>
      <c r="Z511" s="97"/>
      <c r="AA511" s="97"/>
      <c r="AB511" s="97"/>
      <c r="AC511" s="97"/>
      <c r="AD511" s="97"/>
      <c r="AE511" s="97"/>
      <c r="AF511" s="97"/>
      <c r="AG511" s="69"/>
      <c r="AH511" s="97"/>
      <c r="AI511" s="97"/>
      <c r="AJ511" s="97"/>
      <c r="AK511" s="97"/>
      <c r="AL511" s="97"/>
      <c r="AM511" s="97"/>
      <c r="AN511" s="97"/>
      <c r="AO511" s="97"/>
      <c r="AP511" s="97"/>
      <c r="AQ511" s="97"/>
      <c r="AR511" s="97"/>
      <c r="AS511" s="97"/>
      <c r="AT511" s="97"/>
      <c r="AU511" s="97"/>
      <c r="AV511" s="97"/>
      <c r="AW511" s="97"/>
      <c r="AX511" s="97"/>
      <c r="AY511" s="97"/>
      <c r="AZ511" s="69"/>
      <c r="BA511" s="97"/>
      <c r="BB511" s="97"/>
      <c r="BC511" s="97"/>
      <c r="BD511" s="97"/>
      <c r="BE511" s="97"/>
      <c r="BF511" s="97"/>
      <c r="BI511" s="14"/>
    </row>
    <row r="512" s="17" customFormat="1" ht="15" spans="1:61">
      <c r="A512" s="65"/>
      <c r="B512" s="66"/>
      <c r="C512" s="66"/>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9"/>
      <c r="AH512" s="67"/>
      <c r="AI512" s="67"/>
      <c r="AJ512" s="67"/>
      <c r="AK512" s="67"/>
      <c r="AL512" s="67"/>
      <c r="AM512" s="67"/>
      <c r="AN512" s="67"/>
      <c r="AO512" s="67"/>
      <c r="AP512" s="67"/>
      <c r="AQ512" s="67"/>
      <c r="AR512" s="67"/>
      <c r="AS512" s="67"/>
      <c r="AT512" s="67"/>
      <c r="AU512" s="67"/>
      <c r="AV512" s="67"/>
      <c r="AW512" s="67"/>
      <c r="AX512" s="67"/>
      <c r="AY512" s="67"/>
      <c r="AZ512" s="69"/>
      <c r="BA512" s="67"/>
      <c r="BB512" s="67"/>
      <c r="BC512" s="67"/>
      <c r="BD512" s="67"/>
      <c r="BE512" s="67"/>
      <c r="BF512" s="67"/>
      <c r="BI512" s="59"/>
    </row>
    <row r="513" s="17" customFormat="1" ht="15" spans="1:61">
      <c r="A513" s="65"/>
      <c r="B513" s="66"/>
      <c r="C513" s="66"/>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9"/>
      <c r="AH513" s="67"/>
      <c r="AI513" s="67"/>
      <c r="AJ513" s="67"/>
      <c r="AK513" s="67"/>
      <c r="AL513" s="67"/>
      <c r="AM513" s="67"/>
      <c r="AN513" s="67"/>
      <c r="AO513" s="67"/>
      <c r="AP513" s="67"/>
      <c r="AQ513" s="67"/>
      <c r="AR513" s="67"/>
      <c r="AS513" s="67"/>
      <c r="AT513" s="67"/>
      <c r="AU513" s="67"/>
      <c r="AV513" s="67"/>
      <c r="AW513" s="67"/>
      <c r="AX513" s="67"/>
      <c r="AY513" s="67"/>
      <c r="AZ513" s="69"/>
      <c r="BA513" s="67"/>
      <c r="BB513" s="67"/>
      <c r="BC513" s="67"/>
      <c r="BD513" s="67"/>
      <c r="BE513" s="67"/>
      <c r="BF513" s="67"/>
      <c r="BI513" s="59"/>
    </row>
    <row r="514" s="17" customFormat="1" ht="15" spans="1:61">
      <c r="A514" s="65"/>
      <c r="B514" s="66"/>
      <c r="C514" s="66"/>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9"/>
      <c r="AH514" s="67"/>
      <c r="AI514" s="67"/>
      <c r="AJ514" s="67"/>
      <c r="AK514" s="67"/>
      <c r="AL514" s="67"/>
      <c r="AM514" s="67"/>
      <c r="AN514" s="67"/>
      <c r="AO514" s="67"/>
      <c r="AP514" s="67"/>
      <c r="AQ514" s="67"/>
      <c r="AR514" s="67"/>
      <c r="AS514" s="67"/>
      <c r="AT514" s="67"/>
      <c r="AU514" s="67"/>
      <c r="AV514" s="67"/>
      <c r="AW514" s="67"/>
      <c r="AX514" s="67"/>
      <c r="AY514" s="67"/>
      <c r="AZ514" s="69"/>
      <c r="BA514" s="67"/>
      <c r="BB514" s="67"/>
      <c r="BC514" s="67"/>
      <c r="BD514" s="67"/>
      <c r="BE514" s="67"/>
      <c r="BF514" s="67"/>
      <c r="BI514" s="14"/>
    </row>
    <row r="515" s="17" customFormat="1" ht="15" spans="1:61">
      <c r="A515" s="65"/>
      <c r="B515" s="66"/>
      <c r="C515" s="66"/>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9"/>
      <c r="AH515" s="67"/>
      <c r="AI515" s="67"/>
      <c r="AJ515" s="67"/>
      <c r="AK515" s="67"/>
      <c r="AL515" s="67"/>
      <c r="AM515" s="67"/>
      <c r="AN515" s="67"/>
      <c r="AO515" s="67"/>
      <c r="AP515" s="67"/>
      <c r="AQ515" s="67"/>
      <c r="AR515" s="67"/>
      <c r="AS515" s="67"/>
      <c r="AT515" s="67"/>
      <c r="AU515" s="67"/>
      <c r="AV515" s="67"/>
      <c r="AW515" s="67"/>
      <c r="AX515" s="67"/>
      <c r="AY515" s="67"/>
      <c r="AZ515" s="69"/>
      <c r="BA515" s="67"/>
      <c r="BB515" s="67"/>
      <c r="BC515" s="67"/>
      <c r="BD515" s="67"/>
      <c r="BE515" s="67"/>
      <c r="BF515" s="67"/>
      <c r="BI515" s="14"/>
    </row>
    <row r="516" s="17" customFormat="1" ht="15" spans="1:61">
      <c r="A516" s="70"/>
      <c r="B516" s="66"/>
      <c r="C516" s="66"/>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9"/>
      <c r="AH516" s="67"/>
      <c r="AI516" s="67"/>
      <c r="AJ516" s="67"/>
      <c r="AK516" s="67"/>
      <c r="AL516" s="67"/>
      <c r="AM516" s="67"/>
      <c r="AN516" s="67"/>
      <c r="AO516" s="67"/>
      <c r="AP516" s="67"/>
      <c r="AQ516" s="67"/>
      <c r="AR516" s="67"/>
      <c r="AS516" s="67"/>
      <c r="AT516" s="67"/>
      <c r="AU516" s="67"/>
      <c r="AV516" s="67"/>
      <c r="AW516" s="67"/>
      <c r="AX516" s="67"/>
      <c r="AY516" s="67"/>
      <c r="AZ516" s="69"/>
      <c r="BA516" s="67"/>
      <c r="BB516" s="67"/>
      <c r="BC516" s="67"/>
      <c r="BD516" s="67"/>
      <c r="BE516" s="67"/>
      <c r="BF516" s="67"/>
      <c r="BI516" s="59"/>
    </row>
    <row r="517" s="17" customFormat="1" ht="15" spans="1:61">
      <c r="A517" s="65"/>
      <c r="B517" s="66"/>
      <c r="C517" s="66"/>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9"/>
      <c r="AH517" s="67"/>
      <c r="AI517" s="67"/>
      <c r="AJ517" s="67"/>
      <c r="AK517" s="67"/>
      <c r="AL517" s="67"/>
      <c r="AM517" s="67"/>
      <c r="AN517" s="67"/>
      <c r="AO517" s="67"/>
      <c r="AP517" s="67"/>
      <c r="AQ517" s="67"/>
      <c r="AR517" s="67"/>
      <c r="AS517" s="67"/>
      <c r="AT517" s="67"/>
      <c r="AU517" s="67"/>
      <c r="AV517" s="67"/>
      <c r="AW517" s="67"/>
      <c r="AX517" s="67"/>
      <c r="AY517" s="67"/>
      <c r="AZ517" s="69"/>
      <c r="BA517" s="67"/>
      <c r="BB517" s="67"/>
      <c r="BC517" s="67"/>
      <c r="BD517" s="67"/>
      <c r="BE517" s="67"/>
      <c r="BF517" s="67"/>
      <c r="BI517" s="59"/>
    </row>
    <row r="518" s="17" customFormat="1" ht="15" spans="1:61">
      <c r="A518" s="65"/>
      <c r="B518" s="66"/>
      <c r="C518" s="66"/>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9"/>
      <c r="AH518" s="67"/>
      <c r="AI518" s="67"/>
      <c r="AJ518" s="67"/>
      <c r="AK518" s="67"/>
      <c r="AL518" s="67"/>
      <c r="AM518" s="67"/>
      <c r="AN518" s="67"/>
      <c r="AO518" s="67"/>
      <c r="AP518" s="67"/>
      <c r="AQ518" s="67"/>
      <c r="AR518" s="67"/>
      <c r="AS518" s="67"/>
      <c r="AT518" s="67"/>
      <c r="AU518" s="67"/>
      <c r="AV518" s="67"/>
      <c r="AW518" s="67"/>
      <c r="AX518" s="67"/>
      <c r="AY518" s="67"/>
      <c r="AZ518" s="69"/>
      <c r="BA518" s="67"/>
      <c r="BB518" s="67"/>
      <c r="BC518" s="67"/>
      <c r="BD518" s="67"/>
      <c r="BE518" s="67"/>
      <c r="BF518" s="67"/>
      <c r="BI518" s="14"/>
    </row>
    <row r="519" s="17" customFormat="1" ht="15" spans="1:61">
      <c r="A519" s="65"/>
      <c r="B519" s="66"/>
      <c r="C519" s="66"/>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9"/>
      <c r="AH519" s="67"/>
      <c r="AI519" s="67"/>
      <c r="AJ519" s="67"/>
      <c r="AK519" s="67"/>
      <c r="AL519" s="67"/>
      <c r="AM519" s="67"/>
      <c r="AN519" s="67"/>
      <c r="AO519" s="67"/>
      <c r="AP519" s="67"/>
      <c r="AQ519" s="67"/>
      <c r="AR519" s="67"/>
      <c r="AS519" s="67"/>
      <c r="AT519" s="67"/>
      <c r="AU519" s="67"/>
      <c r="AV519" s="67"/>
      <c r="AW519" s="67"/>
      <c r="AX519" s="67"/>
      <c r="AY519" s="67"/>
      <c r="AZ519" s="69"/>
      <c r="BA519" s="67"/>
      <c r="BB519" s="67"/>
      <c r="BC519" s="67"/>
      <c r="BD519" s="67"/>
      <c r="BE519" s="67"/>
      <c r="BF519" s="67"/>
      <c r="BI519" s="14"/>
    </row>
    <row r="520" s="17" customFormat="1" ht="15" spans="1:61">
      <c r="A520" s="65"/>
      <c r="B520" s="66"/>
      <c r="C520" s="66"/>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9"/>
      <c r="AH520" s="67"/>
      <c r="AI520" s="67"/>
      <c r="AJ520" s="67"/>
      <c r="AK520" s="67"/>
      <c r="AL520" s="67"/>
      <c r="AM520" s="67"/>
      <c r="AN520" s="67"/>
      <c r="AO520" s="67"/>
      <c r="AP520" s="67"/>
      <c r="AQ520" s="67"/>
      <c r="AR520" s="67"/>
      <c r="AS520" s="67"/>
      <c r="AT520" s="67"/>
      <c r="AU520" s="67"/>
      <c r="AV520" s="67"/>
      <c r="AW520" s="67"/>
      <c r="AX520" s="67"/>
      <c r="AY520" s="67"/>
      <c r="AZ520" s="69"/>
      <c r="BA520" s="67"/>
      <c r="BB520" s="67"/>
      <c r="BC520" s="67"/>
      <c r="BD520" s="67"/>
      <c r="BE520" s="67"/>
      <c r="BF520" s="67"/>
      <c r="BI520" s="59"/>
    </row>
    <row r="521" s="17" customFormat="1" ht="15" spans="1:61">
      <c r="A521" s="65"/>
      <c r="B521" s="66"/>
      <c r="C521" s="66"/>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9"/>
      <c r="AH521" s="67"/>
      <c r="AI521" s="67"/>
      <c r="AJ521" s="67"/>
      <c r="AK521" s="67"/>
      <c r="AL521" s="67"/>
      <c r="AM521" s="67"/>
      <c r="AN521" s="67"/>
      <c r="AO521" s="67"/>
      <c r="AP521" s="67"/>
      <c r="AQ521" s="67"/>
      <c r="AR521" s="67"/>
      <c r="AS521" s="67"/>
      <c r="AT521" s="67"/>
      <c r="AU521" s="67"/>
      <c r="AV521" s="67"/>
      <c r="AW521" s="67"/>
      <c r="AX521" s="67"/>
      <c r="AY521" s="67"/>
      <c r="AZ521" s="69"/>
      <c r="BA521" s="67"/>
      <c r="BB521" s="67"/>
      <c r="BC521" s="67"/>
      <c r="BD521" s="67"/>
      <c r="BE521" s="67"/>
      <c r="BF521" s="67"/>
      <c r="BI521" s="59"/>
    </row>
    <row r="522" s="17" customFormat="1" ht="15" spans="1:61">
      <c r="A522" s="65"/>
      <c r="B522" s="66"/>
      <c r="C522" s="66"/>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9"/>
      <c r="AH522" s="67"/>
      <c r="AI522" s="67"/>
      <c r="AJ522" s="67"/>
      <c r="AK522" s="67"/>
      <c r="AL522" s="67"/>
      <c r="AM522" s="67"/>
      <c r="AN522" s="67"/>
      <c r="AO522" s="67"/>
      <c r="AP522" s="67"/>
      <c r="AQ522" s="67"/>
      <c r="AR522" s="67"/>
      <c r="AS522" s="67"/>
      <c r="AT522" s="67"/>
      <c r="AU522" s="67"/>
      <c r="AV522" s="67"/>
      <c r="AW522" s="67"/>
      <c r="AX522" s="67"/>
      <c r="AY522" s="67"/>
      <c r="AZ522" s="69"/>
      <c r="BA522" s="67"/>
      <c r="BB522" s="67"/>
      <c r="BC522" s="67"/>
      <c r="BD522" s="67"/>
      <c r="BE522" s="67"/>
      <c r="BF522" s="67"/>
      <c r="BI522" s="14"/>
    </row>
    <row r="523" s="17" customFormat="1" ht="15" spans="1:61">
      <c r="A523" s="65"/>
      <c r="B523" s="66"/>
      <c r="C523" s="66"/>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9"/>
      <c r="AH523" s="67"/>
      <c r="AI523" s="67"/>
      <c r="AJ523" s="67"/>
      <c r="AK523" s="67"/>
      <c r="AL523" s="67"/>
      <c r="AM523" s="67"/>
      <c r="AN523" s="67"/>
      <c r="AO523" s="67"/>
      <c r="AP523" s="67"/>
      <c r="AQ523" s="67"/>
      <c r="AR523" s="67"/>
      <c r="AS523" s="67"/>
      <c r="AT523" s="67"/>
      <c r="AU523" s="67"/>
      <c r="AV523" s="67"/>
      <c r="AW523" s="67"/>
      <c r="AX523" s="67"/>
      <c r="AY523" s="67"/>
      <c r="AZ523" s="69"/>
      <c r="BA523" s="67"/>
      <c r="BB523" s="67"/>
      <c r="BC523" s="67"/>
      <c r="BD523" s="67"/>
      <c r="BE523" s="67"/>
      <c r="BF523" s="67"/>
      <c r="BI523" s="14"/>
    </row>
    <row r="524" s="17" customFormat="1" ht="15" spans="1:61">
      <c r="A524" s="98"/>
      <c r="B524" s="80"/>
      <c r="C524" s="80"/>
      <c r="D524" s="99"/>
      <c r="E524" s="99"/>
      <c r="F524" s="99"/>
      <c r="G524" s="99"/>
      <c r="H524" s="99"/>
      <c r="I524" s="99"/>
      <c r="J524" s="99"/>
      <c r="K524" s="100"/>
      <c r="L524" s="99"/>
      <c r="M524" s="99"/>
      <c r="N524" s="99"/>
      <c r="O524" s="99"/>
      <c r="P524" s="99"/>
      <c r="Q524" s="99"/>
      <c r="R524" s="99"/>
      <c r="S524" s="99"/>
      <c r="T524" s="99"/>
      <c r="U524" s="99"/>
      <c r="V524" s="99"/>
      <c r="W524" s="99"/>
      <c r="X524" s="99"/>
      <c r="Y524" s="99"/>
      <c r="Z524" s="99"/>
      <c r="AA524" s="99"/>
      <c r="AB524" s="99"/>
      <c r="AC524" s="99"/>
      <c r="AD524" s="99"/>
      <c r="AE524" s="99"/>
      <c r="AF524" s="99"/>
      <c r="AG524" s="69"/>
      <c r="AH524" s="99"/>
      <c r="AI524" s="99"/>
      <c r="AJ524" s="99"/>
      <c r="AK524" s="99"/>
      <c r="AL524" s="99"/>
      <c r="AM524" s="99"/>
      <c r="AN524" s="99"/>
      <c r="AO524" s="99"/>
      <c r="AP524" s="99"/>
      <c r="AQ524" s="99"/>
      <c r="AR524" s="99"/>
      <c r="AS524" s="99"/>
      <c r="AT524" s="99"/>
      <c r="AU524" s="99"/>
      <c r="AV524" s="99"/>
      <c r="AW524" s="99"/>
      <c r="AX524" s="99"/>
      <c r="AY524" s="99"/>
      <c r="AZ524" s="69"/>
      <c r="BA524" s="99"/>
      <c r="BB524" s="99"/>
      <c r="BC524" s="99"/>
      <c r="BD524" s="99"/>
      <c r="BE524" s="99"/>
      <c r="BF524" s="99"/>
      <c r="BI524" s="59"/>
    </row>
    <row r="525" s="17" customFormat="1" ht="15" spans="1:61">
      <c r="A525" s="65"/>
      <c r="B525" s="66"/>
      <c r="C525" s="66"/>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9"/>
      <c r="AH525" s="67"/>
      <c r="AI525" s="67"/>
      <c r="AJ525" s="67"/>
      <c r="AK525" s="67"/>
      <c r="AL525" s="67"/>
      <c r="AM525" s="67"/>
      <c r="AN525" s="67"/>
      <c r="AO525" s="67"/>
      <c r="AP525" s="67"/>
      <c r="AQ525" s="67"/>
      <c r="AR525" s="67"/>
      <c r="AS525" s="67"/>
      <c r="AT525" s="67"/>
      <c r="AU525" s="67"/>
      <c r="AV525" s="67"/>
      <c r="AW525" s="67"/>
      <c r="AX525" s="67"/>
      <c r="AY525" s="67"/>
      <c r="AZ525" s="69"/>
      <c r="BA525" s="67"/>
      <c r="BB525" s="67"/>
      <c r="BC525" s="67"/>
      <c r="BD525" s="67"/>
      <c r="BE525" s="67"/>
      <c r="BF525" s="67"/>
      <c r="BI525" s="59"/>
    </row>
    <row r="526" s="17" customFormat="1" ht="15" spans="1:61">
      <c r="A526" s="65"/>
      <c r="B526" s="66"/>
      <c r="C526" s="66"/>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9"/>
      <c r="AH526" s="67"/>
      <c r="AI526" s="67"/>
      <c r="AJ526" s="67"/>
      <c r="AK526" s="67"/>
      <c r="AL526" s="67"/>
      <c r="AM526" s="67"/>
      <c r="AN526" s="67"/>
      <c r="AO526" s="67"/>
      <c r="AP526" s="67"/>
      <c r="AQ526" s="67"/>
      <c r="AR526" s="67"/>
      <c r="AS526" s="67"/>
      <c r="AT526" s="67"/>
      <c r="AU526" s="67"/>
      <c r="AV526" s="67"/>
      <c r="AW526" s="67"/>
      <c r="AX526" s="67"/>
      <c r="AY526" s="67"/>
      <c r="AZ526" s="69"/>
      <c r="BA526" s="67"/>
      <c r="BB526" s="67"/>
      <c r="BC526" s="67"/>
      <c r="BD526" s="67"/>
      <c r="BE526" s="67"/>
      <c r="BF526" s="67"/>
      <c r="BI526" s="14"/>
    </row>
    <row r="527" s="17" customFormat="1" ht="15" spans="1:61">
      <c r="A527" s="65"/>
      <c r="B527" s="66"/>
      <c r="C527" s="66"/>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9"/>
      <c r="AH527" s="67"/>
      <c r="AI527" s="67"/>
      <c r="AJ527" s="67"/>
      <c r="AK527" s="67"/>
      <c r="AL527" s="67"/>
      <c r="AM527" s="67"/>
      <c r="AN527" s="67"/>
      <c r="AO527" s="67"/>
      <c r="AP527" s="67"/>
      <c r="AQ527" s="67"/>
      <c r="AR527" s="67"/>
      <c r="AS527" s="67"/>
      <c r="AT527" s="67"/>
      <c r="AU527" s="67"/>
      <c r="AV527" s="67"/>
      <c r="AW527" s="67"/>
      <c r="AX527" s="67"/>
      <c r="AY527" s="67"/>
      <c r="AZ527" s="69"/>
      <c r="BA527" s="67"/>
      <c r="BB527" s="67"/>
      <c r="BC527" s="67"/>
      <c r="BD527" s="67"/>
      <c r="BE527" s="67"/>
      <c r="BF527" s="67"/>
      <c r="BI527" s="14"/>
    </row>
    <row r="528" s="17" customFormat="1" ht="15" spans="1:61">
      <c r="A528" s="65"/>
      <c r="B528" s="66"/>
      <c r="C528" s="66"/>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9"/>
      <c r="AH528" s="67"/>
      <c r="AI528" s="67"/>
      <c r="AJ528" s="67"/>
      <c r="AK528" s="67"/>
      <c r="AL528" s="67"/>
      <c r="AM528" s="67"/>
      <c r="AN528" s="67"/>
      <c r="AO528" s="67"/>
      <c r="AP528" s="67"/>
      <c r="AQ528" s="67"/>
      <c r="AR528" s="67"/>
      <c r="AS528" s="67"/>
      <c r="AT528" s="67"/>
      <c r="AU528" s="67"/>
      <c r="AV528" s="67"/>
      <c r="AW528" s="67"/>
      <c r="AX528" s="67"/>
      <c r="AY528" s="67"/>
      <c r="AZ528" s="69"/>
      <c r="BA528" s="67"/>
      <c r="BB528" s="67"/>
      <c r="BC528" s="67"/>
      <c r="BD528" s="67"/>
      <c r="BE528" s="67"/>
      <c r="BF528" s="67"/>
      <c r="BI528" s="59"/>
    </row>
    <row r="529" s="17" customFormat="1" ht="15" spans="1:61">
      <c r="A529" s="65"/>
      <c r="B529" s="66"/>
      <c r="C529" s="66"/>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9"/>
      <c r="AH529" s="67"/>
      <c r="AI529" s="67"/>
      <c r="AJ529" s="67"/>
      <c r="AK529" s="67"/>
      <c r="AL529" s="67"/>
      <c r="AM529" s="67"/>
      <c r="AN529" s="67"/>
      <c r="AO529" s="67"/>
      <c r="AP529" s="67"/>
      <c r="AQ529" s="67"/>
      <c r="AR529" s="67"/>
      <c r="AS529" s="67"/>
      <c r="AT529" s="67"/>
      <c r="AU529" s="67"/>
      <c r="AV529" s="67"/>
      <c r="AW529" s="67"/>
      <c r="AX529" s="67"/>
      <c r="AY529" s="67"/>
      <c r="AZ529" s="69"/>
      <c r="BA529" s="67"/>
      <c r="BB529" s="67"/>
      <c r="BC529" s="67"/>
      <c r="BD529" s="67"/>
      <c r="BE529" s="67"/>
      <c r="BF529" s="67"/>
      <c r="BI529" s="59"/>
    </row>
    <row r="530" s="17" customFormat="1" ht="15" spans="1:61">
      <c r="A530" s="65"/>
      <c r="B530" s="66"/>
      <c r="C530" s="66"/>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9"/>
      <c r="AH530" s="67"/>
      <c r="AI530" s="67"/>
      <c r="AJ530" s="67"/>
      <c r="AK530" s="67"/>
      <c r="AL530" s="67"/>
      <c r="AM530" s="67"/>
      <c r="AN530" s="67"/>
      <c r="AO530" s="67"/>
      <c r="AP530" s="67"/>
      <c r="AQ530" s="67"/>
      <c r="AR530" s="67"/>
      <c r="AS530" s="67"/>
      <c r="AT530" s="67"/>
      <c r="AU530" s="67"/>
      <c r="AV530" s="67"/>
      <c r="AW530" s="67"/>
      <c r="AX530" s="67"/>
      <c r="AY530" s="67"/>
      <c r="AZ530" s="69"/>
      <c r="BA530" s="67"/>
      <c r="BB530" s="67"/>
      <c r="BC530" s="67"/>
      <c r="BD530" s="67"/>
      <c r="BE530" s="67"/>
      <c r="BF530" s="67"/>
      <c r="BI530" s="14"/>
    </row>
    <row r="531" s="17" customFormat="1" ht="15" spans="1:61">
      <c r="A531" s="65"/>
      <c r="B531" s="66"/>
      <c r="C531" s="66"/>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9"/>
      <c r="AH531" s="67"/>
      <c r="AI531" s="67"/>
      <c r="AJ531" s="67"/>
      <c r="AK531" s="67"/>
      <c r="AL531" s="67"/>
      <c r="AM531" s="67"/>
      <c r="AN531" s="67"/>
      <c r="AO531" s="67"/>
      <c r="AP531" s="67"/>
      <c r="AQ531" s="67"/>
      <c r="AR531" s="67"/>
      <c r="AS531" s="67"/>
      <c r="AT531" s="67"/>
      <c r="AU531" s="67"/>
      <c r="AV531" s="67"/>
      <c r="AW531" s="67"/>
      <c r="AX531" s="67"/>
      <c r="AY531" s="67"/>
      <c r="AZ531" s="69"/>
      <c r="BA531" s="67"/>
      <c r="BB531" s="67"/>
      <c r="BC531" s="67"/>
      <c r="BD531" s="67"/>
      <c r="BE531" s="67"/>
      <c r="BF531" s="67"/>
      <c r="BI531" s="14"/>
    </row>
    <row r="532" s="17" customFormat="1" ht="15" spans="1:61">
      <c r="A532" s="65"/>
      <c r="B532" s="66"/>
      <c r="C532" s="66"/>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9"/>
      <c r="AH532" s="67"/>
      <c r="AI532" s="67"/>
      <c r="AJ532" s="67"/>
      <c r="AK532" s="67"/>
      <c r="AL532" s="67"/>
      <c r="AM532" s="67"/>
      <c r="AN532" s="67"/>
      <c r="AO532" s="67"/>
      <c r="AP532" s="67"/>
      <c r="AQ532" s="67"/>
      <c r="AR532" s="67"/>
      <c r="AS532" s="67"/>
      <c r="AT532" s="67"/>
      <c r="AU532" s="67"/>
      <c r="AV532" s="67"/>
      <c r="AW532" s="67"/>
      <c r="AX532" s="67"/>
      <c r="AY532" s="67"/>
      <c r="AZ532" s="69"/>
      <c r="BA532" s="67"/>
      <c r="BB532" s="67"/>
      <c r="BC532" s="67"/>
      <c r="BD532" s="67"/>
      <c r="BE532" s="67"/>
      <c r="BF532" s="67"/>
      <c r="BI532" s="59"/>
    </row>
    <row r="533" s="17" customFormat="1" ht="15" spans="1:61">
      <c r="A533" s="65"/>
      <c r="B533" s="66"/>
      <c r="C533" s="66"/>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9"/>
      <c r="AH533" s="67"/>
      <c r="AI533" s="67"/>
      <c r="AJ533" s="67"/>
      <c r="AK533" s="67"/>
      <c r="AL533" s="67"/>
      <c r="AM533" s="67"/>
      <c r="AN533" s="67"/>
      <c r="AO533" s="67"/>
      <c r="AP533" s="67"/>
      <c r="AQ533" s="67"/>
      <c r="AR533" s="67"/>
      <c r="AS533" s="67"/>
      <c r="AT533" s="67"/>
      <c r="AU533" s="67"/>
      <c r="AV533" s="67"/>
      <c r="AW533" s="67"/>
      <c r="AX533" s="67"/>
      <c r="AY533" s="67"/>
      <c r="AZ533" s="69"/>
      <c r="BA533" s="67"/>
      <c r="BB533" s="67"/>
      <c r="BC533" s="67"/>
      <c r="BD533" s="67"/>
      <c r="BE533" s="67"/>
      <c r="BF533" s="67"/>
      <c r="BI533" s="59"/>
    </row>
    <row r="534" s="17" customFormat="1" ht="15" spans="1:61">
      <c r="A534" s="65"/>
      <c r="B534" s="66"/>
      <c r="C534" s="66"/>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9"/>
      <c r="AH534" s="67"/>
      <c r="AI534" s="67"/>
      <c r="AJ534" s="67"/>
      <c r="AK534" s="67"/>
      <c r="AL534" s="67"/>
      <c r="AM534" s="67"/>
      <c r="AN534" s="67"/>
      <c r="AO534" s="67"/>
      <c r="AP534" s="67"/>
      <c r="AQ534" s="67"/>
      <c r="AR534" s="67"/>
      <c r="AS534" s="67"/>
      <c r="AT534" s="67"/>
      <c r="AU534" s="67"/>
      <c r="AV534" s="67"/>
      <c r="AW534" s="67"/>
      <c r="AX534" s="67"/>
      <c r="AY534" s="67"/>
      <c r="AZ534" s="69"/>
      <c r="BA534" s="67"/>
      <c r="BB534" s="67"/>
      <c r="BC534" s="67"/>
      <c r="BD534" s="67"/>
      <c r="BE534" s="67"/>
      <c r="BF534" s="67"/>
      <c r="BI534" s="14"/>
    </row>
    <row r="535" s="17" customFormat="1" ht="15" spans="1:61">
      <c r="A535" s="65"/>
      <c r="B535" s="66"/>
      <c r="C535" s="66"/>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9"/>
      <c r="AH535" s="67"/>
      <c r="AI535" s="67"/>
      <c r="AJ535" s="67"/>
      <c r="AK535" s="67"/>
      <c r="AL535" s="67"/>
      <c r="AM535" s="67"/>
      <c r="AN535" s="67"/>
      <c r="AO535" s="67"/>
      <c r="AP535" s="67"/>
      <c r="AQ535" s="67"/>
      <c r="AR535" s="67"/>
      <c r="AS535" s="67"/>
      <c r="AT535" s="67"/>
      <c r="AU535" s="67"/>
      <c r="AV535" s="67"/>
      <c r="AW535" s="67"/>
      <c r="AX535" s="67"/>
      <c r="AY535" s="67"/>
      <c r="AZ535" s="69"/>
      <c r="BA535" s="67"/>
      <c r="BB535" s="67"/>
      <c r="BC535" s="67"/>
      <c r="BD535" s="67"/>
      <c r="BE535" s="67"/>
      <c r="BF535" s="67"/>
      <c r="BI535" s="14"/>
    </row>
    <row r="536" s="17" customFormat="1" ht="15" spans="1:61">
      <c r="A536" s="65"/>
      <c r="B536" s="66"/>
      <c r="C536" s="66"/>
      <c r="D536" s="67"/>
      <c r="E536" s="67"/>
      <c r="F536" s="67"/>
      <c r="G536" s="67"/>
      <c r="H536" s="67"/>
      <c r="I536" s="67"/>
      <c r="J536" s="67"/>
      <c r="K536" s="68"/>
      <c r="L536" s="67"/>
      <c r="M536" s="67"/>
      <c r="N536" s="67"/>
      <c r="O536" s="67"/>
      <c r="P536" s="67"/>
      <c r="Q536" s="67"/>
      <c r="R536" s="67"/>
      <c r="S536" s="67"/>
      <c r="T536" s="67"/>
      <c r="U536" s="67"/>
      <c r="V536" s="67"/>
      <c r="W536" s="67"/>
      <c r="X536" s="67"/>
      <c r="Y536" s="67"/>
      <c r="Z536" s="67"/>
      <c r="AA536" s="67"/>
      <c r="AB536" s="67"/>
      <c r="AC536" s="67"/>
      <c r="AD536" s="67"/>
      <c r="AE536" s="67"/>
      <c r="AF536" s="67"/>
      <c r="AG536" s="69"/>
      <c r="AH536" s="67"/>
      <c r="AI536" s="67"/>
      <c r="AJ536" s="67"/>
      <c r="AK536" s="67"/>
      <c r="AL536" s="67"/>
      <c r="AM536" s="67"/>
      <c r="AN536" s="67"/>
      <c r="AO536" s="67"/>
      <c r="AP536" s="67"/>
      <c r="AQ536" s="67"/>
      <c r="AR536" s="67"/>
      <c r="AS536" s="67"/>
      <c r="AT536" s="67"/>
      <c r="AU536" s="67"/>
      <c r="AV536" s="67"/>
      <c r="AW536" s="67"/>
      <c r="AX536" s="67"/>
      <c r="AY536" s="67"/>
      <c r="AZ536" s="69"/>
      <c r="BA536" s="67"/>
      <c r="BB536" s="67"/>
      <c r="BC536" s="67"/>
      <c r="BD536" s="67"/>
      <c r="BE536" s="67"/>
      <c r="BF536" s="67"/>
      <c r="BI536" s="59"/>
    </row>
    <row r="537" s="17" customFormat="1" ht="15" spans="1:61">
      <c r="A537" s="65"/>
      <c r="B537" s="66"/>
      <c r="C537" s="66"/>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9"/>
      <c r="AH537" s="67"/>
      <c r="AI537" s="67"/>
      <c r="AJ537" s="67"/>
      <c r="AK537" s="67"/>
      <c r="AL537" s="67"/>
      <c r="AM537" s="67"/>
      <c r="AN537" s="67"/>
      <c r="AO537" s="67"/>
      <c r="AP537" s="67"/>
      <c r="AQ537" s="67"/>
      <c r="AR537" s="67"/>
      <c r="AS537" s="67"/>
      <c r="AT537" s="67"/>
      <c r="AU537" s="67"/>
      <c r="AV537" s="67"/>
      <c r="AW537" s="67"/>
      <c r="AX537" s="67"/>
      <c r="AY537" s="67"/>
      <c r="AZ537" s="69"/>
      <c r="BA537" s="67"/>
      <c r="BB537" s="67"/>
      <c r="BC537" s="67"/>
      <c r="BD537" s="67"/>
      <c r="BE537" s="67"/>
      <c r="BF537" s="67"/>
      <c r="BI537" s="59"/>
    </row>
    <row r="538" s="17" customFormat="1" ht="15" spans="1:61">
      <c r="A538" s="65"/>
      <c r="B538" s="66"/>
      <c r="C538" s="66"/>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9"/>
      <c r="AH538" s="67"/>
      <c r="AI538" s="67"/>
      <c r="AJ538" s="67"/>
      <c r="AK538" s="67"/>
      <c r="AL538" s="67"/>
      <c r="AM538" s="67"/>
      <c r="AN538" s="67"/>
      <c r="AO538" s="67"/>
      <c r="AP538" s="67"/>
      <c r="AQ538" s="67"/>
      <c r="AR538" s="67"/>
      <c r="AS538" s="67"/>
      <c r="AT538" s="67"/>
      <c r="AU538" s="67"/>
      <c r="AV538" s="67"/>
      <c r="AW538" s="67"/>
      <c r="AX538" s="67"/>
      <c r="AY538" s="67"/>
      <c r="AZ538" s="69"/>
      <c r="BA538" s="67"/>
      <c r="BB538" s="67"/>
      <c r="BC538" s="67"/>
      <c r="BD538" s="67"/>
      <c r="BE538" s="67"/>
      <c r="BF538" s="67"/>
      <c r="BI538" s="14"/>
    </row>
    <row r="539" s="17" customFormat="1" ht="15" spans="1:61">
      <c r="A539" s="65"/>
      <c r="B539" s="66"/>
      <c r="C539" s="66"/>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9"/>
      <c r="AH539" s="67"/>
      <c r="AI539" s="67"/>
      <c r="AJ539" s="67"/>
      <c r="AK539" s="67"/>
      <c r="AL539" s="67"/>
      <c r="AM539" s="67"/>
      <c r="AN539" s="67"/>
      <c r="AO539" s="67"/>
      <c r="AP539" s="67"/>
      <c r="AQ539" s="67"/>
      <c r="AR539" s="67"/>
      <c r="AS539" s="67"/>
      <c r="AT539" s="67"/>
      <c r="AU539" s="67"/>
      <c r="AV539" s="67"/>
      <c r="AW539" s="67"/>
      <c r="AX539" s="67"/>
      <c r="AY539" s="67"/>
      <c r="AZ539" s="69"/>
      <c r="BA539" s="67"/>
      <c r="BB539" s="67"/>
      <c r="BC539" s="67"/>
      <c r="BD539" s="67"/>
      <c r="BE539" s="67"/>
      <c r="BF539" s="67"/>
      <c r="BI539" s="14"/>
    </row>
    <row r="540" s="17" customFormat="1" ht="15" spans="1:61">
      <c r="A540" s="65"/>
      <c r="B540" s="66"/>
      <c r="C540" s="66"/>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9"/>
      <c r="AH540" s="67"/>
      <c r="AI540" s="67"/>
      <c r="AJ540" s="67"/>
      <c r="AK540" s="67"/>
      <c r="AL540" s="67"/>
      <c r="AM540" s="67"/>
      <c r="AN540" s="67"/>
      <c r="AO540" s="67"/>
      <c r="AP540" s="67"/>
      <c r="AQ540" s="67"/>
      <c r="AR540" s="67"/>
      <c r="AS540" s="67"/>
      <c r="AT540" s="67"/>
      <c r="AU540" s="67"/>
      <c r="AV540" s="67"/>
      <c r="AW540" s="67"/>
      <c r="AX540" s="67"/>
      <c r="AY540" s="67"/>
      <c r="AZ540" s="69"/>
      <c r="BA540" s="67"/>
      <c r="BB540" s="67"/>
      <c r="BC540" s="67"/>
      <c r="BD540" s="67"/>
      <c r="BE540" s="67"/>
      <c r="BF540" s="67"/>
      <c r="BI540" s="59"/>
    </row>
    <row r="541" s="17" customFormat="1" ht="15" spans="1:61">
      <c r="A541" s="65"/>
      <c r="B541" s="66"/>
      <c r="C541" s="66"/>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9"/>
      <c r="AH541" s="67"/>
      <c r="AI541" s="67"/>
      <c r="AJ541" s="67"/>
      <c r="AK541" s="67"/>
      <c r="AL541" s="67"/>
      <c r="AM541" s="67"/>
      <c r="AN541" s="67"/>
      <c r="AO541" s="67"/>
      <c r="AP541" s="67"/>
      <c r="AQ541" s="67"/>
      <c r="AR541" s="67"/>
      <c r="AS541" s="67"/>
      <c r="AT541" s="67"/>
      <c r="AU541" s="67"/>
      <c r="AV541" s="67"/>
      <c r="AW541" s="67"/>
      <c r="AX541" s="67"/>
      <c r="AY541" s="67"/>
      <c r="AZ541" s="69"/>
      <c r="BA541" s="67"/>
      <c r="BB541" s="67"/>
      <c r="BC541" s="67"/>
      <c r="BD541" s="67"/>
      <c r="BE541" s="67"/>
      <c r="BF541" s="67"/>
      <c r="BI541" s="59"/>
    </row>
    <row r="542" s="17" customFormat="1" ht="15" spans="1:61">
      <c r="A542" s="65"/>
      <c r="B542" s="66"/>
      <c r="C542" s="66"/>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9"/>
      <c r="AH542" s="67"/>
      <c r="AI542" s="67"/>
      <c r="AJ542" s="67"/>
      <c r="AK542" s="67"/>
      <c r="AL542" s="67"/>
      <c r="AM542" s="67"/>
      <c r="AN542" s="67"/>
      <c r="AO542" s="67"/>
      <c r="AP542" s="67"/>
      <c r="AQ542" s="67"/>
      <c r="AR542" s="67"/>
      <c r="AS542" s="67"/>
      <c r="AT542" s="67"/>
      <c r="AU542" s="67"/>
      <c r="AV542" s="67"/>
      <c r="AW542" s="67"/>
      <c r="AX542" s="67"/>
      <c r="AY542" s="67"/>
      <c r="AZ542" s="69"/>
      <c r="BA542" s="67"/>
      <c r="BB542" s="67"/>
      <c r="BC542" s="67"/>
      <c r="BD542" s="67"/>
      <c r="BE542" s="67"/>
      <c r="BF542" s="67"/>
      <c r="BI542" s="14"/>
    </row>
    <row r="543" s="17" customFormat="1" ht="15" spans="1:61">
      <c r="A543" s="65"/>
      <c r="B543" s="66"/>
      <c r="C543" s="66"/>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9"/>
      <c r="AH543" s="67"/>
      <c r="AI543" s="67"/>
      <c r="AJ543" s="67"/>
      <c r="AK543" s="67"/>
      <c r="AL543" s="67"/>
      <c r="AM543" s="67"/>
      <c r="AN543" s="67"/>
      <c r="AO543" s="67"/>
      <c r="AP543" s="67"/>
      <c r="AQ543" s="67"/>
      <c r="AR543" s="67"/>
      <c r="AS543" s="67"/>
      <c r="AT543" s="67"/>
      <c r="AU543" s="67"/>
      <c r="AV543" s="67"/>
      <c r="AW543" s="67"/>
      <c r="AX543" s="67"/>
      <c r="AY543" s="67"/>
      <c r="AZ543" s="69"/>
      <c r="BA543" s="67"/>
      <c r="BB543" s="67"/>
      <c r="BC543" s="67"/>
      <c r="BD543" s="67"/>
      <c r="BE543" s="67"/>
      <c r="BF543" s="67"/>
      <c r="BI543" s="14"/>
    </row>
    <row r="544" s="17" customFormat="1" ht="15" spans="1:61">
      <c r="A544" s="65"/>
      <c r="B544" s="66"/>
      <c r="C544" s="66"/>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9"/>
      <c r="AH544" s="67"/>
      <c r="AI544" s="67"/>
      <c r="AJ544" s="67"/>
      <c r="AK544" s="67"/>
      <c r="AL544" s="67"/>
      <c r="AM544" s="67"/>
      <c r="AN544" s="67"/>
      <c r="AO544" s="67"/>
      <c r="AP544" s="67"/>
      <c r="AQ544" s="67"/>
      <c r="AR544" s="67"/>
      <c r="AS544" s="67"/>
      <c r="AT544" s="67"/>
      <c r="AU544" s="67"/>
      <c r="AV544" s="67"/>
      <c r="AW544" s="67"/>
      <c r="AX544" s="67"/>
      <c r="AY544" s="67"/>
      <c r="AZ544" s="69"/>
      <c r="BA544" s="67"/>
      <c r="BB544" s="67"/>
      <c r="BC544" s="67"/>
      <c r="BD544" s="67"/>
      <c r="BE544" s="67"/>
      <c r="BF544" s="67"/>
      <c r="BI544" s="59"/>
    </row>
    <row r="545" s="17" customFormat="1" ht="15" spans="1:61">
      <c r="A545" s="65"/>
      <c r="B545" s="66"/>
      <c r="C545" s="66"/>
      <c r="D545" s="67"/>
      <c r="E545" s="67"/>
      <c r="F545" s="67"/>
      <c r="G545" s="67"/>
      <c r="H545" s="67"/>
      <c r="I545" s="67"/>
      <c r="J545" s="67"/>
      <c r="K545" s="68"/>
      <c r="L545" s="67"/>
      <c r="M545" s="67"/>
      <c r="N545" s="67"/>
      <c r="O545" s="67"/>
      <c r="P545" s="67"/>
      <c r="Q545" s="67"/>
      <c r="R545" s="67"/>
      <c r="S545" s="67"/>
      <c r="T545" s="67"/>
      <c r="U545" s="67"/>
      <c r="V545" s="67"/>
      <c r="W545" s="67"/>
      <c r="X545" s="67"/>
      <c r="Y545" s="67"/>
      <c r="Z545" s="67"/>
      <c r="AA545" s="67"/>
      <c r="AB545" s="67"/>
      <c r="AC545" s="67"/>
      <c r="AD545" s="67"/>
      <c r="AE545" s="67"/>
      <c r="AF545" s="67"/>
      <c r="AG545" s="69"/>
      <c r="AH545" s="67"/>
      <c r="AI545" s="67"/>
      <c r="AJ545" s="67"/>
      <c r="AK545" s="67"/>
      <c r="AL545" s="67"/>
      <c r="AM545" s="67"/>
      <c r="AN545" s="67"/>
      <c r="AO545" s="67"/>
      <c r="AP545" s="67"/>
      <c r="AQ545" s="67"/>
      <c r="AR545" s="67"/>
      <c r="AS545" s="67"/>
      <c r="AT545" s="67"/>
      <c r="AU545" s="67"/>
      <c r="AV545" s="67"/>
      <c r="AW545" s="67"/>
      <c r="AX545" s="67"/>
      <c r="AY545" s="67"/>
      <c r="AZ545" s="69"/>
      <c r="BA545" s="67"/>
      <c r="BB545" s="67"/>
      <c r="BC545" s="67"/>
      <c r="BD545" s="67"/>
      <c r="BE545" s="67"/>
      <c r="BF545" s="67"/>
      <c r="BI545" s="59"/>
    </row>
    <row r="546" s="17" customFormat="1" ht="15" spans="1:61">
      <c r="A546" s="65"/>
      <c r="B546" s="66"/>
      <c r="C546" s="66"/>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9"/>
      <c r="AH546" s="67"/>
      <c r="AI546" s="67"/>
      <c r="AJ546" s="67"/>
      <c r="AK546" s="67"/>
      <c r="AL546" s="67"/>
      <c r="AM546" s="67"/>
      <c r="AN546" s="67"/>
      <c r="AO546" s="67"/>
      <c r="AP546" s="67"/>
      <c r="AQ546" s="67"/>
      <c r="AR546" s="67"/>
      <c r="AS546" s="67"/>
      <c r="AT546" s="67"/>
      <c r="AU546" s="67"/>
      <c r="AV546" s="67"/>
      <c r="AW546" s="67"/>
      <c r="AX546" s="67"/>
      <c r="AY546" s="67"/>
      <c r="AZ546" s="69"/>
      <c r="BA546" s="67"/>
      <c r="BB546" s="67"/>
      <c r="BC546" s="67"/>
      <c r="BD546" s="67"/>
      <c r="BE546" s="67"/>
      <c r="BF546" s="67"/>
      <c r="BI546" s="14"/>
    </row>
    <row r="547" s="17" customFormat="1" ht="15" spans="1:61">
      <c r="A547" s="65"/>
      <c r="B547" s="66"/>
      <c r="C547" s="66"/>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9"/>
      <c r="AH547" s="67"/>
      <c r="AI547" s="67"/>
      <c r="AJ547" s="67"/>
      <c r="AK547" s="67"/>
      <c r="AL547" s="67"/>
      <c r="AM547" s="67"/>
      <c r="AN547" s="67"/>
      <c r="AO547" s="67"/>
      <c r="AP547" s="67"/>
      <c r="AQ547" s="67"/>
      <c r="AR547" s="67"/>
      <c r="AS547" s="67"/>
      <c r="AT547" s="67"/>
      <c r="AU547" s="67"/>
      <c r="AV547" s="67"/>
      <c r="AW547" s="67"/>
      <c r="AX547" s="67"/>
      <c r="AY547" s="67"/>
      <c r="AZ547" s="69"/>
      <c r="BA547" s="67"/>
      <c r="BB547" s="67"/>
      <c r="BC547" s="67"/>
      <c r="BD547" s="67"/>
      <c r="BE547" s="67"/>
      <c r="BF547" s="67"/>
      <c r="BI547" s="14"/>
    </row>
    <row r="548" s="17" customFormat="1" ht="15" spans="1:61">
      <c r="A548" s="65"/>
      <c r="B548" s="66"/>
      <c r="C548" s="66"/>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9"/>
      <c r="AH548" s="67"/>
      <c r="AI548" s="67"/>
      <c r="AJ548" s="67"/>
      <c r="AK548" s="67"/>
      <c r="AL548" s="67"/>
      <c r="AM548" s="67"/>
      <c r="AN548" s="67"/>
      <c r="AO548" s="67"/>
      <c r="AP548" s="67"/>
      <c r="AQ548" s="67"/>
      <c r="AR548" s="67"/>
      <c r="AS548" s="67"/>
      <c r="AT548" s="67"/>
      <c r="AU548" s="67"/>
      <c r="AV548" s="67"/>
      <c r="AW548" s="67"/>
      <c r="AX548" s="67"/>
      <c r="AY548" s="67"/>
      <c r="AZ548" s="69"/>
      <c r="BA548" s="67"/>
      <c r="BB548" s="67"/>
      <c r="BC548" s="67"/>
      <c r="BD548" s="67"/>
      <c r="BE548" s="67"/>
      <c r="BF548" s="67"/>
      <c r="BI548" s="59"/>
    </row>
    <row r="549" s="17" customFormat="1" ht="15" spans="1:61">
      <c r="A549" s="65"/>
      <c r="B549" s="66"/>
      <c r="C549" s="66"/>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9"/>
      <c r="AH549" s="67"/>
      <c r="AI549" s="67"/>
      <c r="AJ549" s="67"/>
      <c r="AK549" s="67"/>
      <c r="AL549" s="67"/>
      <c r="AM549" s="67"/>
      <c r="AN549" s="67"/>
      <c r="AO549" s="67"/>
      <c r="AP549" s="67"/>
      <c r="AQ549" s="67"/>
      <c r="AR549" s="67"/>
      <c r="AS549" s="67"/>
      <c r="AT549" s="67"/>
      <c r="AU549" s="67"/>
      <c r="AV549" s="67"/>
      <c r="AW549" s="67"/>
      <c r="AX549" s="67"/>
      <c r="AY549" s="67"/>
      <c r="AZ549" s="69"/>
      <c r="BA549" s="67"/>
      <c r="BB549" s="67"/>
      <c r="BC549" s="67"/>
      <c r="BD549" s="67"/>
      <c r="BE549" s="67"/>
      <c r="BF549" s="67"/>
      <c r="BI549" s="59"/>
    </row>
    <row r="550" s="17" customFormat="1" ht="15" spans="1:61">
      <c r="A550" s="65"/>
      <c r="B550" s="66"/>
      <c r="C550" s="66"/>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9"/>
      <c r="AH550" s="67"/>
      <c r="AI550" s="67"/>
      <c r="AJ550" s="67"/>
      <c r="AK550" s="67"/>
      <c r="AL550" s="67"/>
      <c r="AM550" s="67"/>
      <c r="AN550" s="67"/>
      <c r="AO550" s="67"/>
      <c r="AP550" s="67"/>
      <c r="AQ550" s="67"/>
      <c r="AR550" s="67"/>
      <c r="AS550" s="67"/>
      <c r="AT550" s="67"/>
      <c r="AU550" s="67"/>
      <c r="AV550" s="67"/>
      <c r="AW550" s="67"/>
      <c r="AX550" s="67"/>
      <c r="AY550" s="67"/>
      <c r="AZ550" s="69"/>
      <c r="BA550" s="67"/>
      <c r="BB550" s="67"/>
      <c r="BC550" s="67"/>
      <c r="BD550" s="67"/>
      <c r="BE550" s="67"/>
      <c r="BF550" s="67"/>
      <c r="BI550" s="14"/>
    </row>
    <row r="551" s="17" customFormat="1" ht="15" spans="1:61">
      <c r="A551" s="65"/>
      <c r="B551" s="66"/>
      <c r="C551" s="66"/>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9"/>
      <c r="AH551" s="67"/>
      <c r="AI551" s="67"/>
      <c r="AJ551" s="67"/>
      <c r="AK551" s="67"/>
      <c r="AL551" s="67"/>
      <c r="AM551" s="67"/>
      <c r="AN551" s="67"/>
      <c r="AO551" s="67"/>
      <c r="AP551" s="67"/>
      <c r="AQ551" s="67"/>
      <c r="AR551" s="67"/>
      <c r="AS551" s="67"/>
      <c r="AT551" s="67"/>
      <c r="AU551" s="67"/>
      <c r="AV551" s="67"/>
      <c r="AW551" s="67"/>
      <c r="AX551" s="67"/>
      <c r="AY551" s="67"/>
      <c r="AZ551" s="69"/>
      <c r="BA551" s="67"/>
      <c r="BB551" s="67"/>
      <c r="BC551" s="67"/>
      <c r="BD551" s="67"/>
      <c r="BE551" s="67"/>
      <c r="BF551" s="67"/>
      <c r="BI551" s="14"/>
    </row>
    <row r="552" s="17" customFormat="1" ht="15" spans="1:61">
      <c r="A552" s="65"/>
      <c r="B552" s="66"/>
      <c r="C552" s="66"/>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9"/>
      <c r="AH552" s="67"/>
      <c r="AI552" s="67"/>
      <c r="AJ552" s="67"/>
      <c r="AK552" s="67"/>
      <c r="AL552" s="67"/>
      <c r="AM552" s="67"/>
      <c r="AN552" s="67"/>
      <c r="AO552" s="67"/>
      <c r="AP552" s="67"/>
      <c r="AQ552" s="67"/>
      <c r="AR552" s="67"/>
      <c r="AS552" s="67"/>
      <c r="AT552" s="67"/>
      <c r="AU552" s="67"/>
      <c r="AV552" s="67"/>
      <c r="AW552" s="67"/>
      <c r="AX552" s="67"/>
      <c r="AY552" s="67"/>
      <c r="AZ552" s="69"/>
      <c r="BA552" s="67"/>
      <c r="BB552" s="67"/>
      <c r="BC552" s="67"/>
      <c r="BD552" s="67"/>
      <c r="BE552" s="67"/>
      <c r="BF552" s="67"/>
      <c r="BI552" s="59"/>
    </row>
    <row r="553" s="17" customFormat="1" ht="15" spans="1:61">
      <c r="A553" s="65"/>
      <c r="B553" s="66"/>
      <c r="C553" s="66"/>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9"/>
      <c r="AH553" s="67"/>
      <c r="AI553" s="67"/>
      <c r="AJ553" s="67"/>
      <c r="AK553" s="67"/>
      <c r="AL553" s="67"/>
      <c r="AM553" s="67"/>
      <c r="AN553" s="67"/>
      <c r="AO553" s="67"/>
      <c r="AP553" s="67"/>
      <c r="AQ553" s="67"/>
      <c r="AR553" s="67"/>
      <c r="AS553" s="67"/>
      <c r="AT553" s="67"/>
      <c r="AU553" s="67"/>
      <c r="AV553" s="67"/>
      <c r="AW553" s="67"/>
      <c r="AX553" s="67"/>
      <c r="AY553" s="67"/>
      <c r="AZ553" s="69"/>
      <c r="BA553" s="67"/>
      <c r="BB553" s="67"/>
      <c r="BC553" s="67"/>
      <c r="BD553" s="67"/>
      <c r="BE553" s="67"/>
      <c r="BF553" s="67"/>
      <c r="BI553" s="59"/>
    </row>
    <row r="554" s="17" customFormat="1" ht="15" spans="1:61">
      <c r="A554" s="65"/>
      <c r="B554" s="66"/>
      <c r="C554" s="66"/>
      <c r="D554" s="67"/>
      <c r="E554" s="67"/>
      <c r="F554" s="67"/>
      <c r="G554" s="67"/>
      <c r="H554" s="67"/>
      <c r="I554" s="67"/>
      <c r="J554" s="67"/>
      <c r="K554" s="68"/>
      <c r="L554" s="67"/>
      <c r="M554" s="67"/>
      <c r="N554" s="67"/>
      <c r="O554" s="67"/>
      <c r="P554" s="67"/>
      <c r="Q554" s="67"/>
      <c r="R554" s="67"/>
      <c r="S554" s="67"/>
      <c r="T554" s="67"/>
      <c r="U554" s="67"/>
      <c r="V554" s="67"/>
      <c r="W554" s="67"/>
      <c r="X554" s="67"/>
      <c r="Y554" s="67"/>
      <c r="Z554" s="67"/>
      <c r="AA554" s="67"/>
      <c r="AB554" s="67"/>
      <c r="AC554" s="67"/>
      <c r="AD554" s="67"/>
      <c r="AE554" s="67"/>
      <c r="AF554" s="67"/>
      <c r="AG554" s="69"/>
      <c r="AH554" s="67"/>
      <c r="AI554" s="67"/>
      <c r="AJ554" s="67"/>
      <c r="AK554" s="67"/>
      <c r="AL554" s="67"/>
      <c r="AM554" s="67"/>
      <c r="AN554" s="67"/>
      <c r="AO554" s="67"/>
      <c r="AP554" s="67"/>
      <c r="AQ554" s="67"/>
      <c r="AR554" s="67"/>
      <c r="AS554" s="67"/>
      <c r="AT554" s="67"/>
      <c r="AU554" s="67"/>
      <c r="AV554" s="67"/>
      <c r="AW554" s="67"/>
      <c r="AX554" s="67"/>
      <c r="AY554" s="67"/>
      <c r="AZ554" s="69"/>
      <c r="BA554" s="67"/>
      <c r="BB554" s="67"/>
      <c r="BC554" s="67"/>
      <c r="BD554" s="67"/>
      <c r="BE554" s="67"/>
      <c r="BF554" s="67"/>
      <c r="BI554" s="14"/>
    </row>
    <row r="555" s="17" customFormat="1" ht="15" spans="1:61">
      <c r="A555" s="65"/>
      <c r="B555" s="66"/>
      <c r="C555" s="66"/>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9"/>
      <c r="AH555" s="67"/>
      <c r="AI555" s="67"/>
      <c r="AJ555" s="67"/>
      <c r="AK555" s="67"/>
      <c r="AL555" s="67"/>
      <c r="AM555" s="67"/>
      <c r="AN555" s="67"/>
      <c r="AO555" s="67"/>
      <c r="AP555" s="67"/>
      <c r="AQ555" s="67"/>
      <c r="AR555" s="67"/>
      <c r="AS555" s="67"/>
      <c r="AT555" s="67"/>
      <c r="AU555" s="67"/>
      <c r="AV555" s="67"/>
      <c r="AW555" s="67"/>
      <c r="AX555" s="67"/>
      <c r="AY555" s="67"/>
      <c r="AZ555" s="69"/>
      <c r="BA555" s="67"/>
      <c r="BB555" s="67"/>
      <c r="BC555" s="67"/>
      <c r="BD555" s="67"/>
      <c r="BE555" s="67"/>
      <c r="BF555" s="67"/>
      <c r="BI555" s="14"/>
    </row>
    <row r="556" s="17" customFormat="1" ht="15" spans="1:61">
      <c r="A556" s="65"/>
      <c r="B556" s="66"/>
      <c r="C556" s="66"/>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9"/>
      <c r="AH556" s="67"/>
      <c r="AI556" s="67"/>
      <c r="AJ556" s="67"/>
      <c r="AK556" s="67"/>
      <c r="AL556" s="67"/>
      <c r="AM556" s="67"/>
      <c r="AN556" s="67"/>
      <c r="AO556" s="67"/>
      <c r="AP556" s="67"/>
      <c r="AQ556" s="67"/>
      <c r="AR556" s="67"/>
      <c r="AS556" s="67"/>
      <c r="AT556" s="67"/>
      <c r="AU556" s="67"/>
      <c r="AV556" s="67"/>
      <c r="AW556" s="67"/>
      <c r="AX556" s="67"/>
      <c r="AY556" s="67"/>
      <c r="AZ556" s="69"/>
      <c r="BA556" s="67"/>
      <c r="BB556" s="67"/>
      <c r="BC556" s="67"/>
      <c r="BD556" s="67"/>
      <c r="BE556" s="67"/>
      <c r="BF556" s="67"/>
      <c r="BI556" s="59"/>
    </row>
    <row r="557" s="17" customFormat="1" ht="15" spans="1:61">
      <c r="A557" s="65"/>
      <c r="B557" s="66"/>
      <c r="C557" s="66"/>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9"/>
      <c r="AH557" s="67"/>
      <c r="AI557" s="67"/>
      <c r="AJ557" s="67"/>
      <c r="AK557" s="67"/>
      <c r="AL557" s="67"/>
      <c r="AM557" s="67"/>
      <c r="AN557" s="67"/>
      <c r="AO557" s="67"/>
      <c r="AP557" s="67"/>
      <c r="AQ557" s="67"/>
      <c r="AR557" s="67"/>
      <c r="AS557" s="67"/>
      <c r="AT557" s="67"/>
      <c r="AU557" s="67"/>
      <c r="AV557" s="67"/>
      <c r="AW557" s="67"/>
      <c r="AX557" s="67"/>
      <c r="AY557" s="67"/>
      <c r="AZ557" s="69"/>
      <c r="BA557" s="67"/>
      <c r="BB557" s="67"/>
      <c r="BC557" s="67"/>
      <c r="BD557" s="67"/>
      <c r="BE557" s="67"/>
      <c r="BF557" s="67"/>
      <c r="BI557" s="59"/>
    </row>
    <row r="558" s="17" customFormat="1" ht="15" spans="1:61">
      <c r="A558" s="65"/>
      <c r="B558" s="66"/>
      <c r="C558" s="66"/>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9"/>
      <c r="AH558" s="67"/>
      <c r="AI558" s="67"/>
      <c r="AJ558" s="67"/>
      <c r="AK558" s="67"/>
      <c r="AL558" s="67"/>
      <c r="AM558" s="67"/>
      <c r="AN558" s="67"/>
      <c r="AO558" s="67"/>
      <c r="AP558" s="67"/>
      <c r="AQ558" s="67"/>
      <c r="AR558" s="67"/>
      <c r="AS558" s="67"/>
      <c r="AT558" s="67"/>
      <c r="AU558" s="67"/>
      <c r="AV558" s="67"/>
      <c r="AW558" s="67"/>
      <c r="AX558" s="67"/>
      <c r="AY558" s="67"/>
      <c r="AZ558" s="69"/>
      <c r="BA558" s="67"/>
      <c r="BB558" s="67"/>
      <c r="BC558" s="67"/>
      <c r="BD558" s="67"/>
      <c r="BE558" s="67"/>
      <c r="BF558" s="67"/>
      <c r="BI558" s="14"/>
    </row>
    <row r="559" s="17" customFormat="1" ht="15" spans="1:61">
      <c r="A559" s="65"/>
      <c r="B559" s="66"/>
      <c r="C559" s="66"/>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9"/>
      <c r="AH559" s="67"/>
      <c r="AI559" s="67"/>
      <c r="AJ559" s="67"/>
      <c r="AK559" s="67"/>
      <c r="AL559" s="67"/>
      <c r="AM559" s="67"/>
      <c r="AN559" s="67"/>
      <c r="AO559" s="67"/>
      <c r="AP559" s="67"/>
      <c r="AQ559" s="67"/>
      <c r="AR559" s="67"/>
      <c r="AS559" s="67"/>
      <c r="AT559" s="67"/>
      <c r="AU559" s="67"/>
      <c r="AV559" s="67"/>
      <c r="AW559" s="67"/>
      <c r="AX559" s="67"/>
      <c r="AY559" s="67"/>
      <c r="AZ559" s="69"/>
      <c r="BA559" s="67"/>
      <c r="BB559" s="67"/>
      <c r="BC559" s="67"/>
      <c r="BD559" s="67"/>
      <c r="BE559" s="67"/>
      <c r="BF559" s="67"/>
      <c r="BI559" s="14"/>
    </row>
    <row r="560" s="17" customFormat="1" ht="15" spans="1:61">
      <c r="A560" s="65"/>
      <c r="B560" s="66"/>
      <c r="C560" s="66"/>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9"/>
      <c r="AH560" s="67"/>
      <c r="AI560" s="67"/>
      <c r="AJ560" s="67"/>
      <c r="AK560" s="67"/>
      <c r="AL560" s="67"/>
      <c r="AM560" s="67"/>
      <c r="AN560" s="67"/>
      <c r="AO560" s="67"/>
      <c r="AP560" s="67"/>
      <c r="AQ560" s="67"/>
      <c r="AR560" s="67"/>
      <c r="AS560" s="67"/>
      <c r="AT560" s="67"/>
      <c r="AU560" s="67"/>
      <c r="AV560" s="67"/>
      <c r="AW560" s="67"/>
      <c r="AX560" s="67"/>
      <c r="AY560" s="67"/>
      <c r="AZ560" s="69"/>
      <c r="BA560" s="67"/>
      <c r="BB560" s="67"/>
      <c r="BC560" s="67"/>
      <c r="BD560" s="67"/>
      <c r="BE560" s="67"/>
      <c r="BF560" s="67"/>
      <c r="BI560" s="59"/>
    </row>
    <row r="561" s="17" customFormat="1" ht="15" spans="1:61">
      <c r="A561" s="65"/>
      <c r="B561" s="66"/>
      <c r="C561" s="66"/>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9"/>
      <c r="AH561" s="67"/>
      <c r="AI561" s="67"/>
      <c r="AJ561" s="67"/>
      <c r="AK561" s="67"/>
      <c r="AL561" s="67"/>
      <c r="AM561" s="67"/>
      <c r="AN561" s="67"/>
      <c r="AO561" s="67"/>
      <c r="AP561" s="67"/>
      <c r="AQ561" s="67"/>
      <c r="AR561" s="67"/>
      <c r="AS561" s="67"/>
      <c r="AT561" s="67"/>
      <c r="AU561" s="67"/>
      <c r="AV561" s="67"/>
      <c r="AW561" s="67"/>
      <c r="AX561" s="67"/>
      <c r="AY561" s="67"/>
      <c r="AZ561" s="69"/>
      <c r="BA561" s="67"/>
      <c r="BB561" s="67"/>
      <c r="BC561" s="67"/>
      <c r="BD561" s="67"/>
      <c r="BE561" s="67"/>
      <c r="BF561" s="67"/>
      <c r="BI561" s="59"/>
    </row>
    <row r="562" s="17" customFormat="1" ht="15" spans="1:61">
      <c r="A562" s="65"/>
      <c r="B562" s="66"/>
      <c r="C562" s="66"/>
      <c r="D562" s="67"/>
      <c r="E562" s="67"/>
      <c r="F562" s="67"/>
      <c r="G562" s="67"/>
      <c r="H562" s="67"/>
      <c r="I562" s="67"/>
      <c r="J562" s="67"/>
      <c r="K562" s="68"/>
      <c r="L562" s="67"/>
      <c r="M562" s="67"/>
      <c r="N562" s="67"/>
      <c r="O562" s="67"/>
      <c r="P562" s="67"/>
      <c r="Q562" s="67"/>
      <c r="R562" s="67"/>
      <c r="S562" s="67"/>
      <c r="T562" s="67"/>
      <c r="U562" s="67"/>
      <c r="V562" s="67"/>
      <c r="W562" s="67"/>
      <c r="X562" s="67"/>
      <c r="Y562" s="67"/>
      <c r="Z562" s="67"/>
      <c r="AA562" s="67"/>
      <c r="AB562" s="67"/>
      <c r="AC562" s="67"/>
      <c r="AD562" s="67"/>
      <c r="AE562" s="67"/>
      <c r="AF562" s="67"/>
      <c r="AG562" s="69"/>
      <c r="AH562" s="67"/>
      <c r="AI562" s="67"/>
      <c r="AJ562" s="67"/>
      <c r="AK562" s="67"/>
      <c r="AL562" s="67"/>
      <c r="AM562" s="67"/>
      <c r="AN562" s="67"/>
      <c r="AO562" s="67"/>
      <c r="AP562" s="67"/>
      <c r="AQ562" s="67"/>
      <c r="AR562" s="67"/>
      <c r="AS562" s="67"/>
      <c r="AT562" s="67"/>
      <c r="AU562" s="67"/>
      <c r="AV562" s="67"/>
      <c r="AW562" s="67"/>
      <c r="AX562" s="67"/>
      <c r="AY562" s="67"/>
      <c r="AZ562" s="69"/>
      <c r="BA562" s="67"/>
      <c r="BB562" s="67"/>
      <c r="BC562" s="67"/>
      <c r="BD562" s="67"/>
      <c r="BE562" s="67"/>
      <c r="BF562" s="67"/>
      <c r="BI562" s="14"/>
    </row>
    <row r="563" s="17" customFormat="1" ht="15" spans="1:61">
      <c r="A563" s="65"/>
      <c r="B563" s="66"/>
      <c r="C563" s="66"/>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9"/>
      <c r="AH563" s="67"/>
      <c r="AI563" s="67"/>
      <c r="AJ563" s="67"/>
      <c r="AK563" s="67"/>
      <c r="AL563" s="67"/>
      <c r="AM563" s="67"/>
      <c r="AN563" s="67"/>
      <c r="AO563" s="67"/>
      <c r="AP563" s="67"/>
      <c r="AQ563" s="67"/>
      <c r="AR563" s="67"/>
      <c r="AS563" s="67"/>
      <c r="AT563" s="67"/>
      <c r="AU563" s="67"/>
      <c r="AV563" s="67"/>
      <c r="AW563" s="67"/>
      <c r="AX563" s="67"/>
      <c r="AY563" s="67"/>
      <c r="AZ563" s="69"/>
      <c r="BA563" s="67"/>
      <c r="BB563" s="67"/>
      <c r="BC563" s="67"/>
      <c r="BD563" s="67"/>
      <c r="BE563" s="67"/>
      <c r="BF563" s="67"/>
      <c r="BI563" s="14"/>
    </row>
    <row r="564" s="17" customFormat="1" ht="15" spans="1:61">
      <c r="A564" s="65"/>
      <c r="B564" s="66"/>
      <c r="C564" s="66"/>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9"/>
      <c r="AH564" s="67"/>
      <c r="AI564" s="67"/>
      <c r="AJ564" s="67"/>
      <c r="AK564" s="67"/>
      <c r="AL564" s="67"/>
      <c r="AM564" s="67"/>
      <c r="AN564" s="67"/>
      <c r="AO564" s="67"/>
      <c r="AP564" s="67"/>
      <c r="AQ564" s="67"/>
      <c r="AR564" s="67"/>
      <c r="AS564" s="67"/>
      <c r="AT564" s="67"/>
      <c r="AU564" s="67"/>
      <c r="AV564" s="67"/>
      <c r="AW564" s="67"/>
      <c r="AX564" s="67"/>
      <c r="AY564" s="67"/>
      <c r="AZ564" s="69"/>
      <c r="BA564" s="67"/>
      <c r="BB564" s="67"/>
      <c r="BC564" s="67"/>
      <c r="BD564" s="67"/>
      <c r="BE564" s="67"/>
      <c r="BF564" s="67"/>
      <c r="BI564" s="59"/>
    </row>
    <row r="565" s="17" customFormat="1" ht="15" spans="1:61">
      <c r="A565" s="65"/>
      <c r="B565" s="66"/>
      <c r="C565" s="66"/>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9"/>
      <c r="AH565" s="67"/>
      <c r="AI565" s="67"/>
      <c r="AJ565" s="67"/>
      <c r="AK565" s="67"/>
      <c r="AL565" s="67"/>
      <c r="AM565" s="67"/>
      <c r="AN565" s="67"/>
      <c r="AO565" s="67"/>
      <c r="AP565" s="67"/>
      <c r="AQ565" s="67"/>
      <c r="AR565" s="67"/>
      <c r="AS565" s="67"/>
      <c r="AT565" s="67"/>
      <c r="AU565" s="67"/>
      <c r="AV565" s="67"/>
      <c r="AW565" s="67"/>
      <c r="AX565" s="67"/>
      <c r="AY565" s="67"/>
      <c r="AZ565" s="69"/>
      <c r="BA565" s="67"/>
      <c r="BB565" s="67"/>
      <c r="BC565" s="67"/>
      <c r="BD565" s="67"/>
      <c r="BE565" s="67"/>
      <c r="BF565" s="67"/>
      <c r="BI565" s="59"/>
    </row>
    <row r="566" s="17" customFormat="1" ht="15" spans="1:61">
      <c r="A566" s="65"/>
      <c r="B566" s="66"/>
      <c r="C566" s="66"/>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9"/>
      <c r="AH566" s="67"/>
      <c r="AI566" s="67"/>
      <c r="AJ566" s="67"/>
      <c r="AK566" s="67"/>
      <c r="AL566" s="67"/>
      <c r="AM566" s="67"/>
      <c r="AN566" s="67"/>
      <c r="AO566" s="67"/>
      <c r="AP566" s="67"/>
      <c r="AQ566" s="67"/>
      <c r="AR566" s="67"/>
      <c r="AS566" s="67"/>
      <c r="AT566" s="67"/>
      <c r="AU566" s="67"/>
      <c r="AV566" s="67"/>
      <c r="AW566" s="67"/>
      <c r="AX566" s="67"/>
      <c r="AY566" s="67"/>
      <c r="AZ566" s="69"/>
      <c r="BA566" s="67"/>
      <c r="BB566" s="67"/>
      <c r="BC566" s="67"/>
      <c r="BD566" s="67"/>
      <c r="BE566" s="67"/>
      <c r="BF566" s="67"/>
      <c r="BI566" s="14"/>
    </row>
    <row r="567" s="17" customFormat="1" ht="15" spans="1:61">
      <c r="A567" s="65"/>
      <c r="B567" s="66"/>
      <c r="C567" s="66"/>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9"/>
      <c r="AH567" s="67"/>
      <c r="AI567" s="67"/>
      <c r="AJ567" s="67"/>
      <c r="AK567" s="67"/>
      <c r="AL567" s="67"/>
      <c r="AM567" s="67"/>
      <c r="AN567" s="67"/>
      <c r="AO567" s="67"/>
      <c r="AP567" s="67"/>
      <c r="AQ567" s="67"/>
      <c r="AR567" s="67"/>
      <c r="AS567" s="67"/>
      <c r="AT567" s="67"/>
      <c r="AU567" s="67"/>
      <c r="AV567" s="67"/>
      <c r="AW567" s="67"/>
      <c r="AX567" s="67"/>
      <c r="AY567" s="67"/>
      <c r="AZ567" s="69"/>
      <c r="BA567" s="67"/>
      <c r="BB567" s="67"/>
      <c r="BC567" s="67"/>
      <c r="BD567" s="67"/>
      <c r="BE567" s="67"/>
      <c r="BF567" s="67"/>
      <c r="BI567" s="14"/>
    </row>
    <row r="568" s="17" customFormat="1" ht="15" spans="1:61">
      <c r="A568" s="65"/>
      <c r="B568" s="66"/>
      <c r="C568" s="66"/>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9"/>
      <c r="AH568" s="67"/>
      <c r="AI568" s="67"/>
      <c r="AJ568" s="67"/>
      <c r="AK568" s="67"/>
      <c r="AL568" s="67"/>
      <c r="AM568" s="67"/>
      <c r="AN568" s="67"/>
      <c r="AO568" s="67"/>
      <c r="AP568" s="67"/>
      <c r="AQ568" s="67"/>
      <c r="AR568" s="67"/>
      <c r="AS568" s="67"/>
      <c r="AT568" s="67"/>
      <c r="AU568" s="67"/>
      <c r="AV568" s="67"/>
      <c r="AW568" s="67"/>
      <c r="AX568" s="67"/>
      <c r="AY568" s="67"/>
      <c r="AZ568" s="69"/>
      <c r="BA568" s="67"/>
      <c r="BB568" s="67"/>
      <c r="BC568" s="67"/>
      <c r="BD568" s="67"/>
      <c r="BE568" s="67"/>
      <c r="BF568" s="67"/>
      <c r="BI568" s="59"/>
    </row>
    <row r="569" s="17" customFormat="1" ht="15" spans="1:61">
      <c r="A569" s="65"/>
      <c r="B569" s="66"/>
      <c r="C569" s="66"/>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9"/>
      <c r="AH569" s="67"/>
      <c r="AI569" s="67"/>
      <c r="AJ569" s="67"/>
      <c r="AK569" s="67"/>
      <c r="AL569" s="67"/>
      <c r="AM569" s="67"/>
      <c r="AN569" s="67"/>
      <c r="AO569" s="67"/>
      <c r="AP569" s="67"/>
      <c r="AQ569" s="67"/>
      <c r="AR569" s="67"/>
      <c r="AS569" s="67"/>
      <c r="AT569" s="67"/>
      <c r="AU569" s="67"/>
      <c r="AV569" s="67"/>
      <c r="AW569" s="67"/>
      <c r="AX569" s="67"/>
      <c r="AY569" s="67"/>
      <c r="AZ569" s="69"/>
      <c r="BA569" s="67"/>
      <c r="BB569" s="67"/>
      <c r="BC569" s="67"/>
      <c r="BD569" s="67"/>
      <c r="BE569" s="67"/>
      <c r="BF569" s="67"/>
      <c r="BI569" s="59"/>
    </row>
    <row r="570" s="17" customFormat="1" ht="15" spans="1:61">
      <c r="A570" s="65"/>
      <c r="B570" s="66"/>
      <c r="C570" s="66"/>
      <c r="D570" s="67"/>
      <c r="E570" s="67"/>
      <c r="F570" s="67"/>
      <c r="G570" s="67"/>
      <c r="H570" s="67"/>
      <c r="I570" s="67"/>
      <c r="J570" s="67"/>
      <c r="K570" s="68"/>
      <c r="L570" s="67"/>
      <c r="M570" s="67"/>
      <c r="N570" s="67"/>
      <c r="O570" s="67"/>
      <c r="P570" s="67"/>
      <c r="Q570" s="67"/>
      <c r="R570" s="67"/>
      <c r="S570" s="67"/>
      <c r="T570" s="67"/>
      <c r="U570" s="67"/>
      <c r="V570" s="67"/>
      <c r="W570" s="67"/>
      <c r="X570" s="67"/>
      <c r="Y570" s="67"/>
      <c r="Z570" s="67"/>
      <c r="AA570" s="67"/>
      <c r="AB570" s="67"/>
      <c r="AC570" s="67"/>
      <c r="AD570" s="67"/>
      <c r="AE570" s="67"/>
      <c r="AF570" s="67"/>
      <c r="AG570" s="69"/>
      <c r="AH570" s="67"/>
      <c r="AI570" s="67"/>
      <c r="AJ570" s="67"/>
      <c r="AK570" s="67"/>
      <c r="AL570" s="67"/>
      <c r="AM570" s="67"/>
      <c r="AN570" s="67"/>
      <c r="AO570" s="67"/>
      <c r="AP570" s="67"/>
      <c r="AQ570" s="67"/>
      <c r="AR570" s="67"/>
      <c r="AS570" s="67"/>
      <c r="AT570" s="67"/>
      <c r="AU570" s="67"/>
      <c r="AV570" s="67"/>
      <c r="AW570" s="67"/>
      <c r="AX570" s="67"/>
      <c r="AY570" s="67"/>
      <c r="AZ570" s="69"/>
      <c r="BA570" s="67"/>
      <c r="BB570" s="67"/>
      <c r="BC570" s="67"/>
      <c r="BD570" s="67"/>
      <c r="BE570" s="67"/>
      <c r="BF570" s="67"/>
      <c r="BI570" s="14"/>
    </row>
    <row r="571" s="17" customFormat="1" ht="15" spans="1:61">
      <c r="A571" s="65"/>
      <c r="B571" s="66"/>
      <c r="C571" s="66"/>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9"/>
      <c r="AH571" s="67"/>
      <c r="AI571" s="67"/>
      <c r="AJ571" s="67"/>
      <c r="AK571" s="67"/>
      <c r="AL571" s="67"/>
      <c r="AM571" s="67"/>
      <c r="AN571" s="67"/>
      <c r="AO571" s="67"/>
      <c r="AP571" s="67"/>
      <c r="AQ571" s="67"/>
      <c r="AR571" s="67"/>
      <c r="AS571" s="67"/>
      <c r="AT571" s="67"/>
      <c r="AU571" s="67"/>
      <c r="AV571" s="67"/>
      <c r="AW571" s="67"/>
      <c r="AX571" s="67"/>
      <c r="AY571" s="67"/>
      <c r="AZ571" s="69"/>
      <c r="BA571" s="67"/>
      <c r="BB571" s="67"/>
      <c r="BC571" s="67"/>
      <c r="BD571" s="67"/>
      <c r="BE571" s="67"/>
      <c r="BF571" s="67"/>
      <c r="BI571" s="14"/>
    </row>
    <row r="572" s="17" customFormat="1" ht="15" spans="1:61">
      <c r="A572" s="65"/>
      <c r="B572" s="66"/>
      <c r="C572" s="66"/>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9"/>
      <c r="AH572" s="67"/>
      <c r="AI572" s="67"/>
      <c r="AJ572" s="67"/>
      <c r="AK572" s="67"/>
      <c r="AL572" s="67"/>
      <c r="AM572" s="67"/>
      <c r="AN572" s="67"/>
      <c r="AO572" s="67"/>
      <c r="AP572" s="67"/>
      <c r="AQ572" s="67"/>
      <c r="AR572" s="67"/>
      <c r="AS572" s="67"/>
      <c r="AT572" s="67"/>
      <c r="AU572" s="67"/>
      <c r="AV572" s="67"/>
      <c r="AW572" s="67"/>
      <c r="AX572" s="67"/>
      <c r="AY572" s="67"/>
      <c r="AZ572" s="69"/>
      <c r="BA572" s="67"/>
      <c r="BB572" s="67"/>
      <c r="BC572" s="67"/>
      <c r="BD572" s="67"/>
      <c r="BE572" s="67"/>
      <c r="BF572" s="67"/>
      <c r="BI572" s="59"/>
    </row>
    <row r="573" s="17" customFormat="1" ht="15" spans="1:61">
      <c r="A573" s="65"/>
      <c r="B573" s="66"/>
      <c r="C573" s="66"/>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9"/>
      <c r="AH573" s="67"/>
      <c r="AI573" s="67"/>
      <c r="AJ573" s="67"/>
      <c r="AK573" s="67"/>
      <c r="AL573" s="67"/>
      <c r="AM573" s="67"/>
      <c r="AN573" s="67"/>
      <c r="AO573" s="67"/>
      <c r="AP573" s="67"/>
      <c r="AQ573" s="67"/>
      <c r="AR573" s="67"/>
      <c r="AS573" s="67"/>
      <c r="AT573" s="67"/>
      <c r="AU573" s="67"/>
      <c r="AV573" s="67"/>
      <c r="AW573" s="67"/>
      <c r="AX573" s="67"/>
      <c r="AY573" s="67"/>
      <c r="AZ573" s="69"/>
      <c r="BA573" s="67"/>
      <c r="BB573" s="67"/>
      <c r="BC573" s="67"/>
      <c r="BD573" s="67"/>
      <c r="BE573" s="67"/>
      <c r="BF573" s="67"/>
      <c r="BI573" s="59"/>
    </row>
    <row r="574" s="17" customFormat="1" ht="15" spans="1:61">
      <c r="A574" s="65"/>
      <c r="B574" s="66"/>
      <c r="C574" s="66"/>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9"/>
      <c r="AH574" s="67"/>
      <c r="AI574" s="67"/>
      <c r="AJ574" s="67"/>
      <c r="AK574" s="67"/>
      <c r="AL574" s="67"/>
      <c r="AM574" s="67"/>
      <c r="AN574" s="67"/>
      <c r="AO574" s="67"/>
      <c r="AP574" s="67"/>
      <c r="AQ574" s="67"/>
      <c r="AR574" s="67"/>
      <c r="AS574" s="67"/>
      <c r="AT574" s="67"/>
      <c r="AU574" s="67"/>
      <c r="AV574" s="67"/>
      <c r="AW574" s="67"/>
      <c r="AX574" s="67"/>
      <c r="AY574" s="67"/>
      <c r="AZ574" s="69"/>
      <c r="BA574" s="67"/>
      <c r="BB574" s="67"/>
      <c r="BC574" s="67"/>
      <c r="BD574" s="67"/>
      <c r="BE574" s="67"/>
      <c r="BF574" s="67"/>
      <c r="BI574" s="14"/>
    </row>
    <row r="575" s="17" customFormat="1" ht="15" spans="1:61">
      <c r="A575" s="65"/>
      <c r="B575" s="66"/>
      <c r="C575" s="66"/>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9"/>
      <c r="AH575" s="67"/>
      <c r="AI575" s="67"/>
      <c r="AJ575" s="67"/>
      <c r="AK575" s="67"/>
      <c r="AL575" s="67"/>
      <c r="AM575" s="67"/>
      <c r="AN575" s="67"/>
      <c r="AO575" s="67"/>
      <c r="AP575" s="67"/>
      <c r="AQ575" s="67"/>
      <c r="AR575" s="67"/>
      <c r="AS575" s="67"/>
      <c r="AT575" s="67"/>
      <c r="AU575" s="67"/>
      <c r="AV575" s="67"/>
      <c r="AW575" s="67"/>
      <c r="AX575" s="67"/>
      <c r="AY575" s="67"/>
      <c r="AZ575" s="69"/>
      <c r="BA575" s="67"/>
      <c r="BB575" s="67"/>
      <c r="BC575" s="67"/>
      <c r="BD575" s="67"/>
      <c r="BE575" s="67"/>
      <c r="BF575" s="67"/>
      <c r="BI575" s="14"/>
    </row>
    <row r="576" s="17" customFormat="1" ht="15" spans="1:61">
      <c r="A576" s="65"/>
      <c r="B576" s="66"/>
      <c r="C576" s="66"/>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9"/>
      <c r="AH576" s="67"/>
      <c r="AI576" s="67"/>
      <c r="AJ576" s="67"/>
      <c r="AK576" s="67"/>
      <c r="AL576" s="67"/>
      <c r="AM576" s="67"/>
      <c r="AN576" s="67"/>
      <c r="AO576" s="67"/>
      <c r="AP576" s="67"/>
      <c r="AQ576" s="67"/>
      <c r="AR576" s="67"/>
      <c r="AS576" s="67"/>
      <c r="AT576" s="67"/>
      <c r="AU576" s="67"/>
      <c r="AV576" s="67"/>
      <c r="AW576" s="67"/>
      <c r="AX576" s="67"/>
      <c r="AY576" s="67"/>
      <c r="AZ576" s="69"/>
      <c r="BA576" s="67"/>
      <c r="BB576" s="67"/>
      <c r="BC576" s="67"/>
      <c r="BD576" s="67"/>
      <c r="BE576" s="67"/>
      <c r="BF576" s="67"/>
      <c r="BI576" s="59"/>
    </row>
    <row r="577" s="17" customFormat="1" ht="15" spans="1:61">
      <c r="A577" s="65"/>
      <c r="B577" s="66"/>
      <c r="C577" s="66"/>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9"/>
      <c r="AH577" s="67"/>
      <c r="AI577" s="67"/>
      <c r="AJ577" s="67"/>
      <c r="AK577" s="67"/>
      <c r="AL577" s="67"/>
      <c r="AM577" s="67"/>
      <c r="AN577" s="67"/>
      <c r="AO577" s="67"/>
      <c r="AP577" s="67"/>
      <c r="AQ577" s="67"/>
      <c r="AR577" s="67"/>
      <c r="AS577" s="67"/>
      <c r="AT577" s="67"/>
      <c r="AU577" s="67"/>
      <c r="AV577" s="67"/>
      <c r="AW577" s="67"/>
      <c r="AX577" s="67"/>
      <c r="AY577" s="67"/>
      <c r="AZ577" s="69"/>
      <c r="BA577" s="67"/>
      <c r="BB577" s="67"/>
      <c r="BC577" s="67"/>
      <c r="BD577" s="67"/>
      <c r="BE577" s="67"/>
      <c r="BF577" s="67"/>
      <c r="BI577" s="59"/>
    </row>
    <row r="578" s="17" customFormat="1" ht="15" spans="1:61">
      <c r="A578" s="65"/>
      <c r="B578" s="66"/>
      <c r="C578" s="66"/>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9"/>
      <c r="AH578" s="67"/>
      <c r="AI578" s="67"/>
      <c r="AJ578" s="67"/>
      <c r="AK578" s="67"/>
      <c r="AL578" s="67"/>
      <c r="AM578" s="67"/>
      <c r="AN578" s="67"/>
      <c r="AO578" s="67"/>
      <c r="AP578" s="67"/>
      <c r="AQ578" s="67"/>
      <c r="AR578" s="67"/>
      <c r="AS578" s="67"/>
      <c r="AT578" s="67"/>
      <c r="AU578" s="67"/>
      <c r="AV578" s="67"/>
      <c r="AW578" s="67"/>
      <c r="AX578" s="67"/>
      <c r="AY578" s="67"/>
      <c r="AZ578" s="69"/>
      <c r="BA578" s="67"/>
      <c r="BB578" s="67"/>
      <c r="BC578" s="67"/>
      <c r="BD578" s="67"/>
      <c r="BE578" s="67"/>
      <c r="BF578" s="67"/>
      <c r="BI578" s="14"/>
    </row>
    <row r="579" s="17" customFormat="1" ht="15" spans="1:61">
      <c r="A579" s="65"/>
      <c r="B579" s="66"/>
      <c r="C579" s="66"/>
      <c r="D579" s="67"/>
      <c r="E579" s="67"/>
      <c r="F579" s="67"/>
      <c r="G579" s="67"/>
      <c r="H579" s="67"/>
      <c r="I579" s="67"/>
      <c r="J579" s="67"/>
      <c r="K579" s="68"/>
      <c r="L579" s="67"/>
      <c r="M579" s="67"/>
      <c r="N579" s="67"/>
      <c r="O579" s="67"/>
      <c r="P579" s="67"/>
      <c r="Q579" s="67"/>
      <c r="R579" s="67"/>
      <c r="S579" s="67"/>
      <c r="T579" s="67"/>
      <c r="U579" s="67"/>
      <c r="V579" s="67"/>
      <c r="W579" s="67"/>
      <c r="X579" s="67"/>
      <c r="Y579" s="67"/>
      <c r="Z579" s="67"/>
      <c r="AA579" s="67"/>
      <c r="AB579" s="67"/>
      <c r="AC579" s="67"/>
      <c r="AD579" s="67"/>
      <c r="AE579" s="67"/>
      <c r="AF579" s="67"/>
      <c r="AG579" s="69"/>
      <c r="AH579" s="67"/>
      <c r="AI579" s="67"/>
      <c r="AJ579" s="67"/>
      <c r="AK579" s="67"/>
      <c r="AL579" s="67"/>
      <c r="AM579" s="67"/>
      <c r="AN579" s="67"/>
      <c r="AO579" s="67"/>
      <c r="AP579" s="67"/>
      <c r="AQ579" s="67"/>
      <c r="AR579" s="67"/>
      <c r="AS579" s="67"/>
      <c r="AT579" s="67"/>
      <c r="AU579" s="67"/>
      <c r="AV579" s="67"/>
      <c r="AW579" s="67"/>
      <c r="AX579" s="67"/>
      <c r="AY579" s="67"/>
      <c r="AZ579" s="69"/>
      <c r="BA579" s="67"/>
      <c r="BB579" s="67"/>
      <c r="BC579" s="67"/>
      <c r="BD579" s="67"/>
      <c r="BE579" s="67"/>
      <c r="BF579" s="67"/>
      <c r="BI579" s="14"/>
    </row>
    <row r="580" s="17" customFormat="1" ht="15" spans="1:61">
      <c r="A580" s="65"/>
      <c r="B580" s="66"/>
      <c r="C580" s="66"/>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9"/>
      <c r="AH580" s="67"/>
      <c r="AI580" s="67"/>
      <c r="AJ580" s="67"/>
      <c r="AK580" s="67"/>
      <c r="AL580" s="67"/>
      <c r="AM580" s="67"/>
      <c r="AN580" s="67"/>
      <c r="AO580" s="67"/>
      <c r="AP580" s="67"/>
      <c r="AQ580" s="67"/>
      <c r="AR580" s="67"/>
      <c r="AS580" s="67"/>
      <c r="AT580" s="67"/>
      <c r="AU580" s="67"/>
      <c r="AV580" s="67"/>
      <c r="AW580" s="67"/>
      <c r="AX580" s="67"/>
      <c r="AY580" s="67"/>
      <c r="AZ580" s="69"/>
      <c r="BA580" s="67"/>
      <c r="BB580" s="67"/>
      <c r="BC580" s="67"/>
      <c r="BD580" s="67"/>
      <c r="BE580" s="67"/>
      <c r="BF580" s="67"/>
      <c r="BI580" s="59"/>
    </row>
    <row r="581" s="17" customFormat="1" ht="15" spans="1:61">
      <c r="A581" s="65"/>
      <c r="B581" s="66"/>
      <c r="C581" s="66"/>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9"/>
      <c r="AH581" s="67"/>
      <c r="AI581" s="67"/>
      <c r="AJ581" s="67"/>
      <c r="AK581" s="67"/>
      <c r="AL581" s="67"/>
      <c r="AM581" s="67"/>
      <c r="AN581" s="67"/>
      <c r="AO581" s="67"/>
      <c r="AP581" s="67"/>
      <c r="AQ581" s="67"/>
      <c r="AR581" s="67"/>
      <c r="AS581" s="67"/>
      <c r="AT581" s="67"/>
      <c r="AU581" s="67"/>
      <c r="AV581" s="67"/>
      <c r="AW581" s="67"/>
      <c r="AX581" s="67"/>
      <c r="AY581" s="67"/>
      <c r="AZ581" s="69"/>
      <c r="BA581" s="67"/>
      <c r="BB581" s="67"/>
      <c r="BC581" s="67"/>
      <c r="BD581" s="67"/>
      <c r="BE581" s="67"/>
      <c r="BF581" s="67"/>
      <c r="BI581" s="59"/>
    </row>
    <row r="582" s="17" customFormat="1" ht="15" spans="1:61">
      <c r="A582" s="65"/>
      <c r="B582" s="66"/>
      <c r="C582" s="66"/>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9"/>
      <c r="AH582" s="67"/>
      <c r="AI582" s="67"/>
      <c r="AJ582" s="67"/>
      <c r="AK582" s="67"/>
      <c r="AL582" s="67"/>
      <c r="AM582" s="67"/>
      <c r="AN582" s="67"/>
      <c r="AO582" s="67"/>
      <c r="AP582" s="67"/>
      <c r="AQ582" s="67"/>
      <c r="AR582" s="67"/>
      <c r="AS582" s="67"/>
      <c r="AT582" s="67"/>
      <c r="AU582" s="67"/>
      <c r="AV582" s="67"/>
      <c r="AW582" s="67"/>
      <c r="AX582" s="67"/>
      <c r="AY582" s="67"/>
      <c r="AZ582" s="69"/>
      <c r="BA582" s="67"/>
      <c r="BB582" s="67"/>
      <c r="BC582" s="67"/>
      <c r="BD582" s="67"/>
      <c r="BE582" s="67"/>
      <c r="BF582" s="67"/>
      <c r="BI582" s="14"/>
    </row>
    <row r="583" s="17" customFormat="1" ht="15" spans="1:61">
      <c r="A583" s="65"/>
      <c r="B583" s="66"/>
      <c r="C583" s="66"/>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9"/>
      <c r="AH583" s="67"/>
      <c r="AI583" s="67"/>
      <c r="AJ583" s="67"/>
      <c r="AK583" s="67"/>
      <c r="AL583" s="67"/>
      <c r="AM583" s="67"/>
      <c r="AN583" s="67"/>
      <c r="AO583" s="67"/>
      <c r="AP583" s="67"/>
      <c r="AQ583" s="67"/>
      <c r="AR583" s="67"/>
      <c r="AS583" s="67"/>
      <c r="AT583" s="67"/>
      <c r="AU583" s="67"/>
      <c r="AV583" s="67"/>
      <c r="AW583" s="67"/>
      <c r="AX583" s="67"/>
      <c r="AY583" s="67"/>
      <c r="AZ583" s="69"/>
      <c r="BA583" s="67"/>
      <c r="BB583" s="67"/>
      <c r="BC583" s="67"/>
      <c r="BD583" s="67"/>
      <c r="BE583" s="67"/>
      <c r="BF583" s="67"/>
      <c r="BI583" s="14"/>
    </row>
    <row r="584" s="17" customFormat="1" ht="15" spans="1:61">
      <c r="A584" s="65"/>
      <c r="B584" s="66"/>
      <c r="C584" s="66"/>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9"/>
      <c r="AH584" s="67"/>
      <c r="AI584" s="67"/>
      <c r="AJ584" s="67"/>
      <c r="AK584" s="67"/>
      <c r="AL584" s="67"/>
      <c r="AM584" s="67"/>
      <c r="AN584" s="67"/>
      <c r="AO584" s="67"/>
      <c r="AP584" s="67"/>
      <c r="AQ584" s="67"/>
      <c r="AR584" s="67"/>
      <c r="AS584" s="67"/>
      <c r="AT584" s="67"/>
      <c r="AU584" s="67"/>
      <c r="AV584" s="67"/>
      <c r="AW584" s="67"/>
      <c r="AX584" s="67"/>
      <c r="AY584" s="67"/>
      <c r="AZ584" s="69"/>
      <c r="BA584" s="67"/>
      <c r="BB584" s="67"/>
      <c r="BC584" s="67"/>
      <c r="BD584" s="67"/>
      <c r="BE584" s="67"/>
      <c r="BF584" s="67"/>
      <c r="BI584" s="59"/>
    </row>
    <row r="585" s="17" customFormat="1" ht="15" spans="1:61">
      <c r="A585" s="65"/>
      <c r="B585" s="66"/>
      <c r="C585" s="66"/>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9"/>
      <c r="AH585" s="67"/>
      <c r="AI585" s="67"/>
      <c r="AJ585" s="67"/>
      <c r="AK585" s="67"/>
      <c r="AL585" s="67"/>
      <c r="AM585" s="67"/>
      <c r="AN585" s="67"/>
      <c r="AO585" s="67"/>
      <c r="AP585" s="67"/>
      <c r="AQ585" s="67"/>
      <c r="AR585" s="67"/>
      <c r="AS585" s="67"/>
      <c r="AT585" s="67"/>
      <c r="AU585" s="67"/>
      <c r="AV585" s="67"/>
      <c r="AW585" s="67"/>
      <c r="AX585" s="67"/>
      <c r="AY585" s="67"/>
      <c r="AZ585" s="69"/>
      <c r="BA585" s="67"/>
      <c r="BB585" s="67"/>
      <c r="BC585" s="67"/>
      <c r="BD585" s="67"/>
      <c r="BE585" s="67"/>
      <c r="BF585" s="67"/>
      <c r="BI585" s="59"/>
    </row>
    <row r="586" s="17" customFormat="1" ht="15" spans="1:61">
      <c r="A586" s="65"/>
      <c r="B586" s="66"/>
      <c r="C586" s="66"/>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9"/>
      <c r="AH586" s="67"/>
      <c r="AI586" s="67"/>
      <c r="AJ586" s="67"/>
      <c r="AK586" s="67"/>
      <c r="AL586" s="67"/>
      <c r="AM586" s="67"/>
      <c r="AN586" s="67"/>
      <c r="AO586" s="67"/>
      <c r="AP586" s="67"/>
      <c r="AQ586" s="67"/>
      <c r="AR586" s="67"/>
      <c r="AS586" s="67"/>
      <c r="AT586" s="67"/>
      <c r="AU586" s="67"/>
      <c r="AV586" s="67"/>
      <c r="AW586" s="67"/>
      <c r="AX586" s="67"/>
      <c r="AY586" s="67"/>
      <c r="AZ586" s="69"/>
      <c r="BA586" s="67"/>
      <c r="BB586" s="67"/>
      <c r="BC586" s="67"/>
      <c r="BD586" s="67"/>
      <c r="BE586" s="67"/>
      <c r="BF586" s="67"/>
      <c r="BI586" s="14"/>
    </row>
    <row r="587" s="17" customFormat="1" ht="15" spans="1:61">
      <c r="A587" s="65"/>
      <c r="B587" s="66"/>
      <c r="C587" s="66"/>
      <c r="D587" s="67"/>
      <c r="E587" s="67"/>
      <c r="F587" s="67"/>
      <c r="G587" s="67"/>
      <c r="H587" s="67"/>
      <c r="I587" s="67"/>
      <c r="J587" s="67"/>
      <c r="K587" s="68"/>
      <c r="L587" s="67"/>
      <c r="M587" s="67"/>
      <c r="N587" s="67"/>
      <c r="O587" s="67"/>
      <c r="P587" s="67"/>
      <c r="Q587" s="67"/>
      <c r="R587" s="67"/>
      <c r="S587" s="67"/>
      <c r="T587" s="67"/>
      <c r="U587" s="67"/>
      <c r="V587" s="67"/>
      <c r="W587" s="67"/>
      <c r="X587" s="67"/>
      <c r="Y587" s="67"/>
      <c r="Z587" s="67"/>
      <c r="AA587" s="67"/>
      <c r="AB587" s="67"/>
      <c r="AC587" s="67"/>
      <c r="AD587" s="67"/>
      <c r="AE587" s="67"/>
      <c r="AF587" s="67"/>
      <c r="AG587" s="69"/>
      <c r="AH587" s="67"/>
      <c r="AI587" s="67"/>
      <c r="AJ587" s="67"/>
      <c r="AK587" s="67"/>
      <c r="AL587" s="67"/>
      <c r="AM587" s="67"/>
      <c r="AN587" s="67"/>
      <c r="AO587" s="67"/>
      <c r="AP587" s="67"/>
      <c r="AQ587" s="67"/>
      <c r="AR587" s="67"/>
      <c r="AS587" s="67"/>
      <c r="AT587" s="67"/>
      <c r="AU587" s="67"/>
      <c r="AV587" s="67"/>
      <c r="AW587" s="67"/>
      <c r="AX587" s="67"/>
      <c r="AY587" s="67"/>
      <c r="AZ587" s="69"/>
      <c r="BA587" s="67"/>
      <c r="BB587" s="67"/>
      <c r="BC587" s="67"/>
      <c r="BD587" s="67"/>
      <c r="BE587" s="67"/>
      <c r="BF587" s="67"/>
      <c r="BI587" s="14"/>
    </row>
    <row r="588" s="17" customFormat="1" ht="15" spans="1:61">
      <c r="A588" s="65"/>
      <c r="B588" s="66"/>
      <c r="C588" s="66"/>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9"/>
      <c r="AH588" s="67"/>
      <c r="AI588" s="67"/>
      <c r="AJ588" s="67"/>
      <c r="AK588" s="67"/>
      <c r="AL588" s="67"/>
      <c r="AM588" s="67"/>
      <c r="AN588" s="67"/>
      <c r="AO588" s="67"/>
      <c r="AP588" s="67"/>
      <c r="AQ588" s="67"/>
      <c r="AR588" s="67"/>
      <c r="AS588" s="67"/>
      <c r="AT588" s="67"/>
      <c r="AU588" s="67"/>
      <c r="AV588" s="67"/>
      <c r="AW588" s="67"/>
      <c r="AX588" s="67"/>
      <c r="AY588" s="67"/>
      <c r="AZ588" s="69"/>
      <c r="BA588" s="67"/>
      <c r="BB588" s="67"/>
      <c r="BC588" s="67"/>
      <c r="BD588" s="67"/>
      <c r="BE588" s="67"/>
      <c r="BF588" s="67"/>
      <c r="BI588" s="59"/>
    </row>
    <row r="589" s="17" customFormat="1" ht="15" spans="1:61">
      <c r="A589" s="65"/>
      <c r="B589" s="66"/>
      <c r="C589" s="66"/>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9"/>
      <c r="AH589" s="67"/>
      <c r="AI589" s="67"/>
      <c r="AJ589" s="67"/>
      <c r="AK589" s="67"/>
      <c r="AL589" s="67"/>
      <c r="AM589" s="67"/>
      <c r="AN589" s="67"/>
      <c r="AO589" s="67"/>
      <c r="AP589" s="67"/>
      <c r="AQ589" s="67"/>
      <c r="AR589" s="67"/>
      <c r="AS589" s="67"/>
      <c r="AT589" s="67"/>
      <c r="AU589" s="67"/>
      <c r="AV589" s="67"/>
      <c r="AW589" s="67"/>
      <c r="AX589" s="67"/>
      <c r="AY589" s="67"/>
      <c r="AZ589" s="69"/>
      <c r="BA589" s="67"/>
      <c r="BB589" s="67"/>
      <c r="BC589" s="67"/>
      <c r="BD589" s="67"/>
      <c r="BE589" s="67"/>
      <c r="BF589" s="67"/>
      <c r="BI589" s="59"/>
    </row>
    <row r="590" s="17" customFormat="1" ht="15" spans="1:61">
      <c r="A590" s="65"/>
      <c r="B590" s="66"/>
      <c r="C590" s="66"/>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9"/>
      <c r="AH590" s="67"/>
      <c r="AI590" s="67"/>
      <c r="AJ590" s="67"/>
      <c r="AK590" s="67"/>
      <c r="AL590" s="67"/>
      <c r="AM590" s="67"/>
      <c r="AN590" s="67"/>
      <c r="AO590" s="67"/>
      <c r="AP590" s="67"/>
      <c r="AQ590" s="67"/>
      <c r="AR590" s="67"/>
      <c r="AS590" s="67"/>
      <c r="AT590" s="67"/>
      <c r="AU590" s="67"/>
      <c r="AV590" s="67"/>
      <c r="AW590" s="67"/>
      <c r="AX590" s="67"/>
      <c r="AY590" s="67"/>
      <c r="AZ590" s="69"/>
      <c r="BA590" s="67"/>
      <c r="BB590" s="67"/>
      <c r="BC590" s="67"/>
      <c r="BD590" s="67"/>
      <c r="BE590" s="67"/>
      <c r="BF590" s="67"/>
      <c r="BI590" s="14"/>
    </row>
    <row r="591" s="17" customFormat="1" ht="15" spans="1:61">
      <c r="A591" s="65"/>
      <c r="B591" s="66"/>
      <c r="C591" s="66"/>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9"/>
      <c r="AH591" s="67"/>
      <c r="AI591" s="67"/>
      <c r="AJ591" s="67"/>
      <c r="AK591" s="67"/>
      <c r="AL591" s="67"/>
      <c r="AM591" s="67"/>
      <c r="AN591" s="67"/>
      <c r="AO591" s="67"/>
      <c r="AP591" s="67"/>
      <c r="AQ591" s="67"/>
      <c r="AR591" s="67"/>
      <c r="AS591" s="67"/>
      <c r="AT591" s="67"/>
      <c r="AU591" s="67"/>
      <c r="AV591" s="67"/>
      <c r="AW591" s="67"/>
      <c r="AX591" s="67"/>
      <c r="AY591" s="67"/>
      <c r="AZ591" s="69"/>
      <c r="BA591" s="67"/>
      <c r="BB591" s="67"/>
      <c r="BC591" s="67"/>
      <c r="BD591" s="67"/>
      <c r="BE591" s="67"/>
      <c r="BF591" s="67"/>
      <c r="BI591" s="14"/>
    </row>
    <row r="592" s="17" customFormat="1" ht="15" spans="1:61">
      <c r="A592" s="70"/>
      <c r="B592" s="66"/>
      <c r="C592" s="66"/>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9"/>
      <c r="AH592" s="67"/>
      <c r="AI592" s="67"/>
      <c r="AJ592" s="67"/>
      <c r="AK592" s="67"/>
      <c r="AL592" s="67"/>
      <c r="AM592" s="67"/>
      <c r="AN592" s="67"/>
      <c r="AO592" s="67"/>
      <c r="AP592" s="67"/>
      <c r="AQ592" s="67"/>
      <c r="AR592" s="67"/>
      <c r="AS592" s="67"/>
      <c r="AT592" s="67"/>
      <c r="AU592" s="67"/>
      <c r="AV592" s="67"/>
      <c r="AW592" s="67"/>
      <c r="AX592" s="67"/>
      <c r="AY592" s="67"/>
      <c r="AZ592" s="69"/>
      <c r="BA592" s="67"/>
      <c r="BB592" s="67"/>
      <c r="BC592" s="67"/>
      <c r="BD592" s="67"/>
      <c r="BE592" s="67"/>
      <c r="BF592" s="67"/>
      <c r="BI592" s="59"/>
    </row>
    <row r="593" s="17" customFormat="1" ht="15" spans="1:61">
      <c r="A593" s="101"/>
      <c r="B593" s="66"/>
      <c r="C593" s="66"/>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c r="AG593" s="69"/>
      <c r="AH593" s="102"/>
      <c r="AI593" s="102"/>
      <c r="AJ593" s="102"/>
      <c r="AK593" s="102"/>
      <c r="AL593" s="102"/>
      <c r="AM593" s="102"/>
      <c r="AN593" s="102"/>
      <c r="AO593" s="102"/>
      <c r="AP593" s="102"/>
      <c r="AQ593" s="102"/>
      <c r="AR593" s="102"/>
      <c r="AS593" s="102"/>
      <c r="AT593" s="102"/>
      <c r="AU593" s="102"/>
      <c r="AV593" s="102"/>
      <c r="AW593" s="102"/>
      <c r="AX593" s="102"/>
      <c r="AY593" s="102"/>
      <c r="AZ593" s="69"/>
      <c r="BA593" s="102"/>
      <c r="BB593" s="102"/>
      <c r="BC593" s="102"/>
      <c r="BD593" s="102"/>
      <c r="BE593" s="102"/>
      <c r="BF593" s="102"/>
      <c r="BI593" s="59"/>
    </row>
    <row r="594" s="17" customFormat="1" ht="15" spans="1:61">
      <c r="A594" s="101"/>
      <c r="B594" s="66"/>
      <c r="C594" s="66"/>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c r="AG594" s="69"/>
      <c r="AH594" s="102"/>
      <c r="AI594" s="102"/>
      <c r="AJ594" s="102"/>
      <c r="AK594" s="102"/>
      <c r="AL594" s="102"/>
      <c r="AM594" s="102"/>
      <c r="AN594" s="102"/>
      <c r="AO594" s="102"/>
      <c r="AP594" s="102"/>
      <c r="AQ594" s="102"/>
      <c r="AR594" s="102"/>
      <c r="AS594" s="102"/>
      <c r="AT594" s="102"/>
      <c r="AU594" s="102"/>
      <c r="AV594" s="102"/>
      <c r="AW594" s="102"/>
      <c r="AX594" s="102"/>
      <c r="AY594" s="102"/>
      <c r="AZ594" s="69"/>
      <c r="BA594" s="102"/>
      <c r="BB594" s="102"/>
      <c r="BC594" s="102"/>
      <c r="BD594" s="102"/>
      <c r="BE594" s="102"/>
      <c r="BF594" s="102"/>
      <c r="BI594" s="14"/>
    </row>
    <row r="595" s="17" customFormat="1" ht="15" spans="1:61">
      <c r="A595" s="101"/>
      <c r="B595" s="66"/>
      <c r="C595" s="66"/>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c r="AG595" s="69"/>
      <c r="AH595" s="102"/>
      <c r="AI595" s="102"/>
      <c r="AJ595" s="102"/>
      <c r="AK595" s="102"/>
      <c r="AL595" s="102"/>
      <c r="AM595" s="102"/>
      <c r="AN595" s="102"/>
      <c r="AO595" s="102"/>
      <c r="AP595" s="102"/>
      <c r="AQ595" s="102"/>
      <c r="AR595" s="102"/>
      <c r="AS595" s="102"/>
      <c r="AT595" s="102"/>
      <c r="AU595" s="102"/>
      <c r="AV595" s="102"/>
      <c r="AW595" s="102"/>
      <c r="AX595" s="102"/>
      <c r="AY595" s="102"/>
      <c r="AZ595" s="69"/>
      <c r="BA595" s="102"/>
      <c r="BB595" s="102"/>
      <c r="BC595" s="102"/>
      <c r="BD595" s="102"/>
      <c r="BE595" s="102"/>
      <c r="BF595" s="102"/>
      <c r="BI595" s="14"/>
    </row>
    <row r="596" s="17" customFormat="1" ht="15" spans="1:61">
      <c r="A596" s="101"/>
      <c r="B596" s="66"/>
      <c r="C596" s="66"/>
      <c r="D596" s="102"/>
      <c r="E596" s="102"/>
      <c r="F596" s="102"/>
      <c r="G596" s="102"/>
      <c r="H596" s="102"/>
      <c r="I596" s="102"/>
      <c r="J596" s="102"/>
      <c r="K596" s="103"/>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c r="AG596" s="69"/>
      <c r="AH596" s="102"/>
      <c r="AI596" s="102"/>
      <c r="AJ596" s="102"/>
      <c r="AK596" s="102"/>
      <c r="AL596" s="102"/>
      <c r="AM596" s="102"/>
      <c r="AN596" s="102"/>
      <c r="AO596" s="102"/>
      <c r="AP596" s="102"/>
      <c r="AQ596" s="102"/>
      <c r="AR596" s="102"/>
      <c r="AS596" s="102"/>
      <c r="AT596" s="102"/>
      <c r="AU596" s="102"/>
      <c r="AV596" s="102"/>
      <c r="AW596" s="102"/>
      <c r="AX596" s="102"/>
      <c r="AY596" s="102"/>
      <c r="AZ596" s="69"/>
      <c r="BA596" s="102"/>
      <c r="BB596" s="102"/>
      <c r="BC596" s="102"/>
      <c r="BD596" s="102"/>
      <c r="BE596" s="102"/>
      <c r="BF596" s="102"/>
      <c r="BI596" s="59"/>
    </row>
    <row r="597" s="17" customFormat="1" ht="15" spans="1:61">
      <c r="A597" s="101"/>
      <c r="B597" s="66"/>
      <c r="C597" s="66"/>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c r="AG597" s="69"/>
      <c r="AH597" s="102"/>
      <c r="AI597" s="102"/>
      <c r="AJ597" s="102"/>
      <c r="AK597" s="102"/>
      <c r="AL597" s="102"/>
      <c r="AM597" s="102"/>
      <c r="AN597" s="102"/>
      <c r="AO597" s="102"/>
      <c r="AP597" s="102"/>
      <c r="AQ597" s="102"/>
      <c r="AR597" s="102"/>
      <c r="AS597" s="102"/>
      <c r="AT597" s="102"/>
      <c r="AU597" s="102"/>
      <c r="AV597" s="102"/>
      <c r="AW597" s="102"/>
      <c r="AX597" s="102"/>
      <c r="AY597" s="102"/>
      <c r="AZ597" s="69"/>
      <c r="BA597" s="102"/>
      <c r="BB597" s="102"/>
      <c r="BC597" s="102"/>
      <c r="BD597" s="102"/>
      <c r="BE597" s="102"/>
      <c r="BF597" s="102"/>
      <c r="BI597" s="59"/>
    </row>
    <row r="598" s="17" customFormat="1" ht="15" spans="1:61">
      <c r="A598" s="101"/>
      <c r="B598" s="66"/>
      <c r="C598" s="66"/>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c r="AG598" s="69"/>
      <c r="AH598" s="102"/>
      <c r="AI598" s="102"/>
      <c r="AJ598" s="102"/>
      <c r="AK598" s="102"/>
      <c r="AL598" s="102"/>
      <c r="AM598" s="102"/>
      <c r="AN598" s="102"/>
      <c r="AO598" s="102"/>
      <c r="AP598" s="102"/>
      <c r="AQ598" s="102"/>
      <c r="AR598" s="102"/>
      <c r="AS598" s="102"/>
      <c r="AT598" s="102"/>
      <c r="AU598" s="102"/>
      <c r="AV598" s="102"/>
      <c r="AW598" s="102"/>
      <c r="AX598" s="102"/>
      <c r="AY598" s="102"/>
      <c r="AZ598" s="69"/>
      <c r="BA598" s="102"/>
      <c r="BB598" s="102"/>
      <c r="BC598" s="102"/>
      <c r="BD598" s="102"/>
      <c r="BE598" s="102"/>
      <c r="BF598" s="102"/>
      <c r="BI598" s="14"/>
    </row>
    <row r="599" s="17" customFormat="1" ht="15" spans="1:61">
      <c r="A599" s="101"/>
      <c r="B599" s="66"/>
      <c r="C599" s="66"/>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c r="AG599" s="69"/>
      <c r="AH599" s="102"/>
      <c r="AI599" s="102"/>
      <c r="AJ599" s="102"/>
      <c r="AK599" s="102"/>
      <c r="AL599" s="102"/>
      <c r="AM599" s="102"/>
      <c r="AN599" s="102"/>
      <c r="AO599" s="102"/>
      <c r="AP599" s="102"/>
      <c r="AQ599" s="102"/>
      <c r="AR599" s="102"/>
      <c r="AS599" s="102"/>
      <c r="AT599" s="102"/>
      <c r="AU599" s="102"/>
      <c r="AV599" s="102"/>
      <c r="AW599" s="102"/>
      <c r="AX599" s="102"/>
      <c r="AY599" s="102"/>
      <c r="AZ599" s="69"/>
      <c r="BA599" s="102"/>
      <c r="BB599" s="102"/>
      <c r="BC599" s="102"/>
      <c r="BD599" s="102"/>
      <c r="BE599" s="102"/>
      <c r="BF599" s="102"/>
      <c r="BI599" s="14"/>
    </row>
  </sheetData>
  <sheetProtection algorithmName="SHA-512" hashValue="3kzUh6l1ID/g7KlFe8sP2XQY5ndhdHo1XXIDPSr+4gkzUFIOYb9kh8HVnVsQW7g700Od55DLhl00TygH8Pk/Kw==" saltValue="qYXSzR+iJvapIIC2otAIag==" spinCount="100000" sheet="1" autoFilter="0" objects="1" scenarios="1"/>
  <autoFilter ref="A7:BI373">
    <extLst/>
  </autoFilter>
  <sortState ref="A8:BE599">
    <sortCondition ref="A8:A599"/>
  </sortState>
  <mergeCells count="17">
    <mergeCell ref="AH2:AV2"/>
    <mergeCell ref="AW2:AY2"/>
    <mergeCell ref="BA2:BF2"/>
    <mergeCell ref="A3:C3"/>
    <mergeCell ref="D3:Q3"/>
    <mergeCell ref="R3:AF3"/>
    <mergeCell ref="AH3:AK3"/>
    <mergeCell ref="AL3:AN3"/>
    <mergeCell ref="AO3:AQ3"/>
    <mergeCell ref="AR3:AT3"/>
    <mergeCell ref="AU3:AV3"/>
    <mergeCell ref="AW3:AY3"/>
    <mergeCell ref="BA4:BB4"/>
    <mergeCell ref="BC4:BD4"/>
    <mergeCell ref="BE4:BF4"/>
    <mergeCell ref="A5:C5"/>
    <mergeCell ref="BH2:BH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O599"/>
  <sheetViews>
    <sheetView topLeftCell="A2" workbookViewId="0">
      <pane xSplit="4" ySplit="7" topLeftCell="AA9" activePane="bottomRight" state="frozen"/>
      <selection/>
      <selection pane="topRight"/>
      <selection pane="bottomLeft"/>
      <selection pane="bottomRight" activeCell="AL6" sqref="D5:AL6"/>
    </sheetView>
  </sheetViews>
  <sheetFormatPr defaultColWidth="9" defaultRowHeight="13.5"/>
  <cols>
    <col min="1" max="1" width="6.55833333333333" customWidth="1"/>
    <col min="2" max="2" width="4.66666666666667" customWidth="1"/>
    <col min="3" max="3" width="16.775" customWidth="1"/>
    <col min="22" max="22" width="2.775" customWidth="1"/>
    <col min="32" max="32" width="2.775" customWidth="1"/>
    <col min="41" max="41" width="2.10833333333333" customWidth="1"/>
  </cols>
  <sheetData>
    <row r="2" ht="20.1" customHeight="1" spans="23:41">
      <c r="W2" s="52" t="s">
        <v>14245</v>
      </c>
      <c r="X2" s="53"/>
      <c r="Y2" s="53"/>
      <c r="Z2" s="53"/>
      <c r="AA2" s="53"/>
      <c r="AB2" s="108"/>
      <c r="AC2" s="54" t="s">
        <v>14246</v>
      </c>
      <c r="AD2" s="54"/>
      <c r="AE2" s="54"/>
      <c r="AG2" s="54" t="s">
        <v>14247</v>
      </c>
      <c r="AH2" s="54"/>
      <c r="AI2" s="54"/>
      <c r="AJ2" s="54"/>
      <c r="AK2" s="54"/>
      <c r="AL2" s="54"/>
      <c r="AN2" s="56" t="s">
        <v>14248</v>
      </c>
      <c r="AO2" s="14"/>
    </row>
    <row r="3" ht="24.6" customHeight="1" spans="1:41">
      <c r="A3" s="18" t="s">
        <v>14249</v>
      </c>
      <c r="B3" s="19"/>
      <c r="C3" s="20"/>
      <c r="D3" s="21" t="s">
        <v>12023</v>
      </c>
      <c r="E3" s="22"/>
      <c r="F3" s="22"/>
      <c r="G3" s="22"/>
      <c r="H3" s="22"/>
      <c r="I3" s="22"/>
      <c r="J3" s="22"/>
      <c r="K3" s="22"/>
      <c r="L3" s="106"/>
      <c r="M3" s="47" t="s">
        <v>12024</v>
      </c>
      <c r="N3" s="47"/>
      <c r="O3" s="47"/>
      <c r="P3" s="47"/>
      <c r="Q3" s="47"/>
      <c r="R3" s="47"/>
      <c r="S3" s="47"/>
      <c r="T3" s="47"/>
      <c r="U3" s="47"/>
      <c r="W3" s="23" t="s">
        <v>14276</v>
      </c>
      <c r="X3" s="23"/>
      <c r="Y3" s="23"/>
      <c r="Z3" s="23"/>
      <c r="AA3" s="24" t="s">
        <v>14250</v>
      </c>
      <c r="AB3" s="24"/>
      <c r="AC3" s="23" t="s">
        <v>12175</v>
      </c>
      <c r="AD3" s="23"/>
      <c r="AE3" s="23"/>
      <c r="AG3" s="55" t="s">
        <v>14056</v>
      </c>
      <c r="AH3" s="55" t="s">
        <v>14057</v>
      </c>
      <c r="AI3" s="55" t="s">
        <v>14056</v>
      </c>
      <c r="AJ3" s="55" t="s">
        <v>14057</v>
      </c>
      <c r="AK3" s="55" t="s">
        <v>14056</v>
      </c>
      <c r="AL3" s="55" t="s">
        <v>14057</v>
      </c>
      <c r="AN3" s="57"/>
      <c r="AO3" s="14"/>
    </row>
    <row r="4" ht="40.5" spans="1:41">
      <c r="A4" s="23" t="s">
        <v>12448</v>
      </c>
      <c r="B4" s="23" t="s">
        <v>14251</v>
      </c>
      <c r="C4" s="23" t="s">
        <v>14252</v>
      </c>
      <c r="D4" s="24" t="s">
        <v>14253</v>
      </c>
      <c r="E4" s="24" t="s">
        <v>14254</v>
      </c>
      <c r="F4" s="24" t="s">
        <v>14255</v>
      </c>
      <c r="G4" s="23" t="s">
        <v>14276</v>
      </c>
      <c r="H4" s="24" t="s">
        <v>14260</v>
      </c>
      <c r="I4" s="24" t="s">
        <v>14261</v>
      </c>
      <c r="J4" s="24" t="s">
        <v>14262</v>
      </c>
      <c r="K4" s="24" t="s">
        <v>14250</v>
      </c>
      <c r="L4" s="24" t="s">
        <v>14265</v>
      </c>
      <c r="M4" s="24" t="s">
        <v>14266</v>
      </c>
      <c r="N4" s="24" t="s">
        <v>14267</v>
      </c>
      <c r="O4" s="24" t="s">
        <v>12416</v>
      </c>
      <c r="P4" s="23" t="s">
        <v>14277</v>
      </c>
      <c r="Q4" s="24" t="s">
        <v>14269</v>
      </c>
      <c r="R4" s="24" t="s">
        <v>14270</v>
      </c>
      <c r="S4" s="24" t="s">
        <v>14271</v>
      </c>
      <c r="T4" s="24" t="s">
        <v>14272</v>
      </c>
      <c r="U4" s="24" t="s">
        <v>12415</v>
      </c>
      <c r="W4" s="55" t="s">
        <v>13314</v>
      </c>
      <c r="X4" s="55" t="s">
        <v>14056</v>
      </c>
      <c r="Y4" s="55" t="s">
        <v>14057</v>
      </c>
      <c r="Z4" s="55" t="s">
        <v>14058</v>
      </c>
      <c r="AA4" s="55" t="s">
        <v>14056</v>
      </c>
      <c r="AB4" s="55" t="s">
        <v>14057</v>
      </c>
      <c r="AC4" s="55" t="s">
        <v>14056</v>
      </c>
      <c r="AD4" s="55" t="s">
        <v>14057</v>
      </c>
      <c r="AE4" s="55" t="s">
        <v>14058</v>
      </c>
      <c r="AG4" s="24" t="s">
        <v>14260</v>
      </c>
      <c r="AH4" s="24"/>
      <c r="AI4" s="58" t="s">
        <v>14277</v>
      </c>
      <c r="AJ4" s="24"/>
      <c r="AK4" s="24" t="s">
        <v>14272</v>
      </c>
      <c r="AL4" s="24"/>
      <c r="AN4" s="57"/>
      <c r="AO4" s="59"/>
    </row>
    <row r="5" ht="15" spans="1:41">
      <c r="A5" s="25" t="s">
        <v>9672</v>
      </c>
      <c r="B5" s="26"/>
      <c r="C5" s="27"/>
      <c r="D5" s="28"/>
      <c r="E5" s="28"/>
      <c r="F5" s="28" t="s">
        <v>12032</v>
      </c>
      <c r="G5" s="28" t="s">
        <v>13910</v>
      </c>
      <c r="H5" s="28" t="s">
        <v>12172</v>
      </c>
      <c r="I5" s="28" t="s">
        <v>12184</v>
      </c>
      <c r="J5" s="28" t="s">
        <v>12196</v>
      </c>
      <c r="K5" s="28" t="s">
        <v>12216</v>
      </c>
      <c r="L5" s="28" t="s">
        <v>12254</v>
      </c>
      <c r="M5" s="28"/>
      <c r="N5" s="28"/>
      <c r="O5" s="28" t="s">
        <v>12034</v>
      </c>
      <c r="P5" s="28" t="s">
        <v>13902</v>
      </c>
      <c r="Q5" s="28" t="s">
        <v>12174</v>
      </c>
      <c r="R5" s="28" t="s">
        <v>12186</v>
      </c>
      <c r="S5" s="456" t="s">
        <v>12192</v>
      </c>
      <c r="T5" s="28" t="s">
        <v>12198</v>
      </c>
      <c r="U5" s="28" t="s">
        <v>12258</v>
      </c>
      <c r="W5" s="28"/>
      <c r="X5" s="28" t="s">
        <v>13910</v>
      </c>
      <c r="Y5" s="28" t="s">
        <v>13910</v>
      </c>
      <c r="Z5" s="28" t="s">
        <v>13910</v>
      </c>
      <c r="AA5" s="28" t="s">
        <v>12216</v>
      </c>
      <c r="AB5" s="28" t="s">
        <v>12216</v>
      </c>
      <c r="AC5" s="28" t="s">
        <v>12174</v>
      </c>
      <c r="AD5" s="28" t="s">
        <v>12174</v>
      </c>
      <c r="AE5" s="28" t="s">
        <v>12174</v>
      </c>
      <c r="AG5" s="28" t="s">
        <v>12172</v>
      </c>
      <c r="AH5" s="28" t="s">
        <v>12172</v>
      </c>
      <c r="AI5" s="109" t="s">
        <v>13902</v>
      </c>
      <c r="AJ5" s="109" t="s">
        <v>13902</v>
      </c>
      <c r="AK5" s="28" t="s">
        <v>12198</v>
      </c>
      <c r="AL5" s="28" t="s">
        <v>12198</v>
      </c>
      <c r="AN5" s="60"/>
      <c r="AO5" s="59"/>
    </row>
    <row r="6" ht="15" spans="1:41">
      <c r="A6" s="7" t="str">
        <f>封面!$C$7</f>
        <v>431200</v>
      </c>
      <c r="B6" s="8" t="str">
        <f>IFERROR(VLOOKUP(A6,内置数据!$A$69:$C$3281,3,0),"")</f>
        <v>地级</v>
      </c>
      <c r="C6" s="8" t="str">
        <f>IFERROR(封面!$D$11&amp;IF(封面!C11="","","("&amp;封面!C11&amp;")"),"请在封面页选择地区")</f>
        <v>怀化市本级</v>
      </c>
      <c r="D6" s="48">
        <f>SUM(E6:F6,L6)</f>
        <v>836806</v>
      </c>
      <c r="E6" s="30">
        <f>'表九之一（汇总表）'!E272</f>
        <v>704443</v>
      </c>
      <c r="F6" s="31">
        <f>SUM(G6,H6:K6)</f>
        <v>132363</v>
      </c>
      <c r="G6" s="30">
        <f>VLOOKUP(G5,'表九之一（汇总表）'!$A$274:$E$288,5,0)</f>
        <v>0</v>
      </c>
      <c r="H6" s="30">
        <f>VLOOKUP(H5,'表九之一（汇总表）'!$A$274:$E$288,5,0)</f>
        <v>0</v>
      </c>
      <c r="I6" s="30">
        <f>VLOOKUP(I5,'表九之一（汇总表）'!$A$274:$E$288,5,0)</f>
        <v>132363</v>
      </c>
      <c r="J6" s="30">
        <f>VLOOKUP(J5,'表九之一（汇总表）'!$A$274:$E$288,5,0)</f>
        <v>0</v>
      </c>
      <c r="K6" s="30">
        <f>VLOOKUP(K5,'表九之一（汇总表）'!$A$274:$E$288,5,0)</f>
        <v>0</v>
      </c>
      <c r="L6" s="30">
        <f>VLOOKUP(L5,'表九之一（汇总表）'!$A$274:$E$288,5,0)</f>
        <v>0</v>
      </c>
      <c r="M6" s="48">
        <f>SUM(N6:O6,U6)</f>
        <v>836806</v>
      </c>
      <c r="N6" s="30">
        <f>'表九之一（汇总表）'!L272</f>
        <v>640318</v>
      </c>
      <c r="O6" s="31">
        <f>SUM(P6:T6)</f>
        <v>196488</v>
      </c>
      <c r="P6" s="30">
        <f>VLOOKUP(P5,'表九之一（汇总表）'!$H$274:$L$288,5,0)</f>
        <v>0</v>
      </c>
      <c r="Q6" s="30">
        <f>VLOOKUP(Q5,'表九之一（汇总表）'!$H$274:$L$288,5,0)</f>
        <v>0</v>
      </c>
      <c r="R6" s="30">
        <f>VLOOKUP(R5,'表九之一（汇总表）'!$H$274:$L$288,5,0)</f>
        <v>64125</v>
      </c>
      <c r="S6" s="30">
        <f>VLOOKUP(S5,'表九之一（汇总表）'!$H$274:$L$288,5,0)</f>
        <v>132363</v>
      </c>
      <c r="T6" s="30">
        <f>VLOOKUP(T5,'表九之一（汇总表）'!$H$274:$L$288,5,0)</f>
        <v>0</v>
      </c>
      <c r="U6" s="30">
        <f>VLOOKUP(U5,'表九之一（汇总表）'!$H$274:$L$288,5,0)</f>
        <v>0</v>
      </c>
      <c r="W6" s="48">
        <f>SUM(X6:Z6)</f>
        <v>0</v>
      </c>
      <c r="X6" s="30">
        <f>'表九之二（需明确收支对象级次的录入表）'!F7</f>
        <v>0</v>
      </c>
      <c r="Y6" s="30">
        <f>'表九之二（需明确收支对象级次的录入表）'!G7</f>
        <v>0</v>
      </c>
      <c r="Z6" s="30">
        <f>'表九之二（需明确收支对象级次的录入表）'!H7</f>
        <v>0</v>
      </c>
      <c r="AA6" s="30">
        <f>'表九之二（需明确收支对象级次的录入表）'!F8</f>
        <v>0</v>
      </c>
      <c r="AB6" s="30">
        <f>'表九之二（需明确收支对象级次的录入表）'!G8</f>
        <v>0</v>
      </c>
      <c r="AC6" s="30">
        <f>'表九之二（需明确收支对象级次的录入表）'!F9</f>
        <v>0</v>
      </c>
      <c r="AD6" s="30">
        <f>'表九之二（需明确收支对象级次的录入表）'!G9</f>
        <v>0</v>
      </c>
      <c r="AE6" s="30">
        <f>'表九之二（需明确收支对象级次的录入表）'!H9</f>
        <v>0</v>
      </c>
      <c r="AG6" s="30">
        <f>IF(B6="省级",VLOOKUP(AG5,'表九之一（汇总表）'!$A$274:$E$288,5,0),0)</f>
        <v>0</v>
      </c>
      <c r="AH6" s="30">
        <f>VLOOKUP(AH5,'表九之一（汇总表）'!$A$274:$E$288,5,0)-AG6</f>
        <v>0</v>
      </c>
      <c r="AI6" s="30">
        <f>IF(B6="省级",VLOOKUP(AI5,'表九之一（汇总表）'!$H$274:$L$288,5,0),0)</f>
        <v>0</v>
      </c>
      <c r="AJ6" s="30">
        <f>VLOOKUP(AJ5,'表九之一（汇总表）'!$H$274:$L$288,5,0)-AI6</f>
        <v>0</v>
      </c>
      <c r="AK6" s="30">
        <f>IF(B6="省级",VLOOKUP(AK5,'表九之一（汇总表）'!$H$274:$L$288,5,0),0)</f>
        <v>0</v>
      </c>
      <c r="AL6" s="30">
        <f>VLOOKUP(AL5,'表九之一（汇总表）'!$H$274:$L$288,5,0)-AK6</f>
        <v>0</v>
      </c>
      <c r="AM6" s="61" t="str">
        <f>IF(COUNT('表九之一（汇总表）'!C291:E291)=3,"","收支不平！")</f>
        <v/>
      </c>
      <c r="AO6" s="14" t="s">
        <v>12480</v>
      </c>
    </row>
    <row r="7" spans="2:41">
      <c r="B7" s="32"/>
      <c r="C7" s="32"/>
      <c r="AO7" s="14"/>
    </row>
    <row r="8" ht="15" spans="1:41">
      <c r="A8" s="33" t="s">
        <v>12481</v>
      </c>
      <c r="B8" s="34">
        <f t="shared" ref="B8:B71" si="0">D8-M8</f>
        <v>0</v>
      </c>
      <c r="C8" s="35" t="s">
        <v>12482</v>
      </c>
      <c r="D8" s="29">
        <f t="shared" ref="D8:D71" si="1">SUM(E8:F8,L8)</f>
        <v>0</v>
      </c>
      <c r="E8" s="36">
        <f t="shared" ref="E8:E71" si="2">SUMPRODUCT(E$374:E$599*(LEFT($A$374:$A$599,LEN($A8))=$A8))</f>
        <v>0</v>
      </c>
      <c r="F8" s="37">
        <f t="shared" ref="F8:F71" si="3">SUM(G8,H8:K8)</f>
        <v>0</v>
      </c>
      <c r="G8" s="38">
        <f>Z8</f>
        <v>0</v>
      </c>
      <c r="H8" s="39">
        <v>0</v>
      </c>
      <c r="I8" s="36">
        <f t="shared" ref="I8:J27" si="4">SUMPRODUCT(I$374:I$599*(LEFT($A$374:$A$599,LEN($A8))=$A8))</f>
        <v>0</v>
      </c>
      <c r="J8" s="36">
        <f t="shared" si="4"/>
        <v>0</v>
      </c>
      <c r="K8" s="39">
        <v>0</v>
      </c>
      <c r="L8" s="36">
        <f t="shared" ref="L8:L71" si="5">SUMPRODUCT(L$374:L$599*(LEFT($A$374:$A$599,LEN($A8))=$A8))</f>
        <v>0</v>
      </c>
      <c r="M8" s="29">
        <f t="shared" ref="M8:M71" si="6">SUM(N8:O8,U8)</f>
        <v>0</v>
      </c>
      <c r="N8" s="36">
        <f>SUMPRODUCT(N$374:N$599*(LEFT($A$374:$A$599,LEN($A8))=$A8))+MIN(SUMPRODUCT(S$374:S$599*(LEFT($A$374:$A$599,LEN($A8))=$A8))+AN8,0)</f>
        <v>0</v>
      </c>
      <c r="O8" s="37">
        <f t="shared" ref="O8:O71" si="7">SUM(P8:T8)</f>
        <v>0</v>
      </c>
      <c r="P8" s="39">
        <v>0</v>
      </c>
      <c r="Q8" s="38">
        <f t="shared" ref="Q8:Q39" si="8">AE8</f>
        <v>0</v>
      </c>
      <c r="R8" s="36">
        <f t="shared" ref="R8:R71" si="9">SUMPRODUCT(R$374:R$599*(LEFT($A$374:$A$599,LEN($A8))=$A8))</f>
        <v>0</v>
      </c>
      <c r="S8" s="36">
        <f>MAX(SUMPRODUCT(S$374:S$599*(LEFT($A$374:$A$599,LEN($A8))=$A8))+AN8,0)</f>
        <v>0</v>
      </c>
      <c r="T8" s="39">
        <v>0</v>
      </c>
      <c r="U8" s="36">
        <f t="shared" ref="U8:U71" si="10">SUMPRODUCT(U$374:U$599*(LEFT($A$374:$A$599,LEN($A8))=$A8))</f>
        <v>0</v>
      </c>
      <c r="W8" s="36">
        <f t="shared" ref="W8:AE17" si="11">SUMPRODUCT(W$374:W$599*(LEFT($A$374:$A$599,LEN($A8))=$A8))</f>
        <v>0</v>
      </c>
      <c r="X8" s="36">
        <f t="shared" si="11"/>
        <v>0</v>
      </c>
      <c r="Y8" s="36">
        <f t="shared" si="11"/>
        <v>0</v>
      </c>
      <c r="Z8" s="36">
        <f t="shared" si="11"/>
        <v>0</v>
      </c>
      <c r="AA8" s="36">
        <f t="shared" si="11"/>
        <v>0</v>
      </c>
      <c r="AB8" s="36">
        <f t="shared" si="11"/>
        <v>0</v>
      </c>
      <c r="AC8" s="36">
        <f t="shared" si="11"/>
        <v>0</v>
      </c>
      <c r="AD8" s="36">
        <f t="shared" si="11"/>
        <v>0</v>
      </c>
      <c r="AE8" s="36">
        <f t="shared" si="11"/>
        <v>0</v>
      </c>
      <c r="AG8" s="36">
        <f t="shared" ref="AG8:AL17" si="12">SUMPRODUCT(AG$374:AG$599*(LEFT($A$374:$A$599,LEN($A8))=$A8))</f>
        <v>0</v>
      </c>
      <c r="AH8" s="36">
        <f t="shared" si="12"/>
        <v>0</v>
      </c>
      <c r="AI8" s="36">
        <f t="shared" si="12"/>
        <v>0</v>
      </c>
      <c r="AJ8" s="36">
        <f t="shared" si="12"/>
        <v>0</v>
      </c>
      <c r="AK8" s="36">
        <f t="shared" si="12"/>
        <v>0</v>
      </c>
      <c r="AL8" s="36">
        <f t="shared" si="12"/>
        <v>0</v>
      </c>
      <c r="AN8" s="62">
        <f t="shared" ref="AN8:AN39" si="13">(AI8-X8)+(AK8-AA8)+(AC8-AG8)+(AJ8-Y8)+(AL8-AB8)+(AD8-AH8)</f>
        <v>0</v>
      </c>
      <c r="AO8" s="59"/>
    </row>
    <row r="9" ht="15" spans="1:41">
      <c r="A9" s="40" t="s">
        <v>12483</v>
      </c>
      <c r="B9" s="34">
        <f t="shared" si="0"/>
        <v>0</v>
      </c>
      <c r="C9" s="41" t="s">
        <v>12484</v>
      </c>
      <c r="D9" s="104">
        <f t="shared" si="1"/>
        <v>0</v>
      </c>
      <c r="E9" s="36">
        <f t="shared" si="2"/>
        <v>0</v>
      </c>
      <c r="F9" s="49">
        <f t="shared" si="3"/>
        <v>0</v>
      </c>
      <c r="G9" s="38">
        <f t="shared" ref="G9:G39" si="14">Z9</f>
        <v>0</v>
      </c>
      <c r="H9" s="42">
        <v>0</v>
      </c>
      <c r="I9" s="36">
        <f t="shared" si="4"/>
        <v>0</v>
      </c>
      <c r="J9" s="36">
        <f t="shared" si="4"/>
        <v>0</v>
      </c>
      <c r="K9" s="42">
        <v>0</v>
      </c>
      <c r="L9" s="36">
        <f t="shared" si="5"/>
        <v>0</v>
      </c>
      <c r="M9" s="104">
        <f t="shared" si="6"/>
        <v>0</v>
      </c>
      <c r="N9" s="36">
        <f t="shared" ref="N9:N72" si="15">SUMPRODUCT(N$374:N$599*(LEFT($A$374:$A$599,LEN($A9))=$A9))+MIN(SUMPRODUCT(S$374:S$599*(LEFT($A$374:$A$599,LEN($A9))=$A9))+AN9,0)</f>
        <v>0</v>
      </c>
      <c r="O9" s="49">
        <f t="shared" si="7"/>
        <v>0</v>
      </c>
      <c r="P9" s="42">
        <v>0</v>
      </c>
      <c r="Q9" s="50">
        <f t="shared" si="8"/>
        <v>0</v>
      </c>
      <c r="R9" s="36">
        <f t="shared" si="9"/>
        <v>0</v>
      </c>
      <c r="S9" s="36">
        <f t="shared" ref="S9:S72" si="16">MAX(SUMPRODUCT(S$374:S$599*(LEFT($A$374:$A$599,LEN($A9))=$A9))+AN9,0)</f>
        <v>0</v>
      </c>
      <c r="T9" s="42">
        <v>0</v>
      </c>
      <c r="U9" s="36">
        <f t="shared" si="10"/>
        <v>0</v>
      </c>
      <c r="W9" s="36">
        <f t="shared" si="11"/>
        <v>0</v>
      </c>
      <c r="X9" s="36">
        <f t="shared" si="11"/>
        <v>0</v>
      </c>
      <c r="Y9" s="36">
        <f t="shared" si="11"/>
        <v>0</v>
      </c>
      <c r="Z9" s="36">
        <f t="shared" si="11"/>
        <v>0</v>
      </c>
      <c r="AA9" s="36">
        <f t="shared" si="11"/>
        <v>0</v>
      </c>
      <c r="AB9" s="36">
        <f t="shared" si="11"/>
        <v>0</v>
      </c>
      <c r="AC9" s="36">
        <f t="shared" si="11"/>
        <v>0</v>
      </c>
      <c r="AD9" s="36">
        <f t="shared" si="11"/>
        <v>0</v>
      </c>
      <c r="AE9" s="36">
        <f t="shared" si="11"/>
        <v>0</v>
      </c>
      <c r="AG9" s="36">
        <f t="shared" si="12"/>
        <v>0</v>
      </c>
      <c r="AH9" s="36">
        <f t="shared" si="12"/>
        <v>0</v>
      </c>
      <c r="AI9" s="36">
        <f t="shared" si="12"/>
        <v>0</v>
      </c>
      <c r="AJ9" s="36">
        <f t="shared" si="12"/>
        <v>0</v>
      </c>
      <c r="AK9" s="36">
        <f t="shared" si="12"/>
        <v>0</v>
      </c>
      <c r="AL9" s="36">
        <f t="shared" si="12"/>
        <v>0</v>
      </c>
      <c r="AN9" s="62">
        <f t="shared" si="13"/>
        <v>0</v>
      </c>
      <c r="AO9" s="59"/>
    </row>
    <row r="10" ht="15" spans="1:41">
      <c r="A10" s="40" t="s">
        <v>12485</v>
      </c>
      <c r="B10" s="34">
        <f t="shared" si="0"/>
        <v>0</v>
      </c>
      <c r="C10" s="41" t="s">
        <v>12486</v>
      </c>
      <c r="D10" s="104">
        <f t="shared" si="1"/>
        <v>0</v>
      </c>
      <c r="E10" s="36">
        <f t="shared" si="2"/>
        <v>0</v>
      </c>
      <c r="F10" s="49">
        <f t="shared" si="3"/>
        <v>0</v>
      </c>
      <c r="G10" s="38">
        <f t="shared" si="14"/>
        <v>0</v>
      </c>
      <c r="H10" s="42">
        <v>0</v>
      </c>
      <c r="I10" s="36">
        <f t="shared" si="4"/>
        <v>0</v>
      </c>
      <c r="J10" s="36">
        <f t="shared" si="4"/>
        <v>0</v>
      </c>
      <c r="K10" s="42">
        <v>0</v>
      </c>
      <c r="L10" s="36">
        <f t="shared" si="5"/>
        <v>0</v>
      </c>
      <c r="M10" s="104">
        <f t="shared" si="6"/>
        <v>0</v>
      </c>
      <c r="N10" s="36">
        <f t="shared" si="15"/>
        <v>0</v>
      </c>
      <c r="O10" s="49">
        <f t="shared" si="7"/>
        <v>0</v>
      </c>
      <c r="P10" s="42">
        <v>0</v>
      </c>
      <c r="Q10" s="50">
        <f t="shared" si="8"/>
        <v>0</v>
      </c>
      <c r="R10" s="36">
        <f t="shared" si="9"/>
        <v>0</v>
      </c>
      <c r="S10" s="36">
        <f t="shared" si="16"/>
        <v>0</v>
      </c>
      <c r="T10" s="42">
        <v>0</v>
      </c>
      <c r="U10" s="36">
        <f t="shared" si="10"/>
        <v>0</v>
      </c>
      <c r="W10" s="36">
        <f t="shared" si="11"/>
        <v>0</v>
      </c>
      <c r="X10" s="36">
        <f t="shared" si="11"/>
        <v>0</v>
      </c>
      <c r="Y10" s="36">
        <f t="shared" si="11"/>
        <v>0</v>
      </c>
      <c r="Z10" s="36">
        <f t="shared" si="11"/>
        <v>0</v>
      </c>
      <c r="AA10" s="36">
        <f t="shared" si="11"/>
        <v>0</v>
      </c>
      <c r="AB10" s="36">
        <f t="shared" si="11"/>
        <v>0</v>
      </c>
      <c r="AC10" s="36">
        <f t="shared" si="11"/>
        <v>0</v>
      </c>
      <c r="AD10" s="36">
        <f t="shared" si="11"/>
        <v>0</v>
      </c>
      <c r="AE10" s="36">
        <f t="shared" si="11"/>
        <v>0</v>
      </c>
      <c r="AG10" s="36">
        <f t="shared" si="12"/>
        <v>0</v>
      </c>
      <c r="AH10" s="36">
        <f t="shared" si="12"/>
        <v>0</v>
      </c>
      <c r="AI10" s="36">
        <f t="shared" si="12"/>
        <v>0</v>
      </c>
      <c r="AJ10" s="36">
        <f t="shared" si="12"/>
        <v>0</v>
      </c>
      <c r="AK10" s="36">
        <f t="shared" si="12"/>
        <v>0</v>
      </c>
      <c r="AL10" s="36">
        <f t="shared" si="12"/>
        <v>0</v>
      </c>
      <c r="AN10" s="62">
        <f t="shared" si="13"/>
        <v>0</v>
      </c>
      <c r="AO10" s="14"/>
    </row>
    <row r="11" ht="15" spans="1:41">
      <c r="A11" s="40" t="s">
        <v>12487</v>
      </c>
      <c r="B11" s="34">
        <f t="shared" si="0"/>
        <v>0</v>
      </c>
      <c r="C11" s="41" t="s">
        <v>12488</v>
      </c>
      <c r="D11" s="104">
        <f t="shared" si="1"/>
        <v>0</v>
      </c>
      <c r="E11" s="36">
        <f t="shared" si="2"/>
        <v>0</v>
      </c>
      <c r="F11" s="49">
        <f t="shared" si="3"/>
        <v>0</v>
      </c>
      <c r="G11" s="38">
        <f t="shared" si="14"/>
        <v>0</v>
      </c>
      <c r="H11" s="42">
        <v>0</v>
      </c>
      <c r="I11" s="36">
        <f t="shared" si="4"/>
        <v>0</v>
      </c>
      <c r="J11" s="36">
        <f t="shared" si="4"/>
        <v>0</v>
      </c>
      <c r="K11" s="42">
        <v>0</v>
      </c>
      <c r="L11" s="36">
        <f t="shared" si="5"/>
        <v>0</v>
      </c>
      <c r="M11" s="104">
        <f t="shared" si="6"/>
        <v>0</v>
      </c>
      <c r="N11" s="36">
        <f t="shared" si="15"/>
        <v>0</v>
      </c>
      <c r="O11" s="49">
        <f t="shared" si="7"/>
        <v>0</v>
      </c>
      <c r="P11" s="42">
        <v>0</v>
      </c>
      <c r="Q11" s="50">
        <f t="shared" si="8"/>
        <v>0</v>
      </c>
      <c r="R11" s="36">
        <f t="shared" si="9"/>
        <v>0</v>
      </c>
      <c r="S11" s="36">
        <f t="shared" si="16"/>
        <v>0</v>
      </c>
      <c r="T11" s="42">
        <v>0</v>
      </c>
      <c r="U11" s="36">
        <f t="shared" si="10"/>
        <v>0</v>
      </c>
      <c r="W11" s="36">
        <f t="shared" si="11"/>
        <v>0</v>
      </c>
      <c r="X11" s="36">
        <f t="shared" si="11"/>
        <v>0</v>
      </c>
      <c r="Y11" s="36">
        <f t="shared" si="11"/>
        <v>0</v>
      </c>
      <c r="Z11" s="36">
        <f t="shared" si="11"/>
        <v>0</v>
      </c>
      <c r="AA11" s="36">
        <f t="shared" si="11"/>
        <v>0</v>
      </c>
      <c r="AB11" s="36">
        <f t="shared" si="11"/>
        <v>0</v>
      </c>
      <c r="AC11" s="36">
        <f t="shared" si="11"/>
        <v>0</v>
      </c>
      <c r="AD11" s="36">
        <f t="shared" si="11"/>
        <v>0</v>
      </c>
      <c r="AE11" s="36">
        <f t="shared" si="11"/>
        <v>0</v>
      </c>
      <c r="AG11" s="36">
        <f t="shared" si="12"/>
        <v>0</v>
      </c>
      <c r="AH11" s="36">
        <f t="shared" si="12"/>
        <v>0</v>
      </c>
      <c r="AI11" s="36">
        <f t="shared" si="12"/>
        <v>0</v>
      </c>
      <c r="AJ11" s="36">
        <f t="shared" si="12"/>
        <v>0</v>
      </c>
      <c r="AK11" s="36">
        <f t="shared" si="12"/>
        <v>0</v>
      </c>
      <c r="AL11" s="36">
        <f t="shared" si="12"/>
        <v>0</v>
      </c>
      <c r="AN11" s="62">
        <f t="shared" si="13"/>
        <v>0</v>
      </c>
      <c r="AO11" s="14"/>
    </row>
    <row r="12" ht="15" spans="1:41">
      <c r="A12" s="43" t="s">
        <v>12489</v>
      </c>
      <c r="B12" s="34">
        <f t="shared" si="0"/>
        <v>0</v>
      </c>
      <c r="C12" s="41" t="s">
        <v>12490</v>
      </c>
      <c r="D12" s="105">
        <f t="shared" si="1"/>
        <v>0</v>
      </c>
      <c r="E12" s="36">
        <f t="shared" si="2"/>
        <v>0</v>
      </c>
      <c r="F12" s="9">
        <f t="shared" si="3"/>
        <v>0</v>
      </c>
      <c r="G12" s="38">
        <f t="shared" si="14"/>
        <v>0</v>
      </c>
      <c r="H12" s="42">
        <v>0</v>
      </c>
      <c r="I12" s="36">
        <f t="shared" si="4"/>
        <v>0</v>
      </c>
      <c r="J12" s="36">
        <f t="shared" si="4"/>
        <v>0</v>
      </c>
      <c r="K12" s="42">
        <v>0</v>
      </c>
      <c r="L12" s="36">
        <f t="shared" si="5"/>
        <v>0</v>
      </c>
      <c r="M12" s="105">
        <f t="shared" si="6"/>
        <v>0</v>
      </c>
      <c r="N12" s="36">
        <f t="shared" si="15"/>
        <v>0</v>
      </c>
      <c r="O12" s="9">
        <f t="shared" si="7"/>
        <v>0</v>
      </c>
      <c r="P12" s="42">
        <v>0</v>
      </c>
      <c r="Q12" s="50">
        <f t="shared" si="8"/>
        <v>0</v>
      </c>
      <c r="R12" s="36">
        <f t="shared" si="9"/>
        <v>0</v>
      </c>
      <c r="S12" s="36">
        <f t="shared" si="16"/>
        <v>0</v>
      </c>
      <c r="T12" s="42">
        <v>0</v>
      </c>
      <c r="U12" s="36">
        <f t="shared" si="10"/>
        <v>0</v>
      </c>
      <c r="W12" s="36">
        <f t="shared" si="11"/>
        <v>0</v>
      </c>
      <c r="X12" s="36">
        <f t="shared" si="11"/>
        <v>0</v>
      </c>
      <c r="Y12" s="36">
        <f t="shared" si="11"/>
        <v>0</v>
      </c>
      <c r="Z12" s="36">
        <f t="shared" si="11"/>
        <v>0</v>
      </c>
      <c r="AA12" s="36">
        <f t="shared" si="11"/>
        <v>0</v>
      </c>
      <c r="AB12" s="36">
        <f t="shared" si="11"/>
        <v>0</v>
      </c>
      <c r="AC12" s="36">
        <f t="shared" si="11"/>
        <v>0</v>
      </c>
      <c r="AD12" s="36">
        <f t="shared" si="11"/>
        <v>0</v>
      </c>
      <c r="AE12" s="36">
        <f t="shared" si="11"/>
        <v>0</v>
      </c>
      <c r="AG12" s="36">
        <f t="shared" si="12"/>
        <v>0</v>
      </c>
      <c r="AH12" s="36">
        <f t="shared" si="12"/>
        <v>0</v>
      </c>
      <c r="AI12" s="36">
        <f t="shared" si="12"/>
        <v>0</v>
      </c>
      <c r="AJ12" s="36">
        <f t="shared" si="12"/>
        <v>0</v>
      </c>
      <c r="AK12" s="36">
        <f t="shared" si="12"/>
        <v>0</v>
      </c>
      <c r="AL12" s="36">
        <f t="shared" si="12"/>
        <v>0</v>
      </c>
      <c r="AN12" s="62">
        <f t="shared" si="13"/>
        <v>0</v>
      </c>
      <c r="AO12" s="59"/>
    </row>
    <row r="13" ht="15" spans="1:41">
      <c r="A13" s="43" t="s">
        <v>12491</v>
      </c>
      <c r="B13" s="34">
        <f t="shared" si="0"/>
        <v>0</v>
      </c>
      <c r="C13" s="41" t="s">
        <v>12492</v>
      </c>
      <c r="D13" s="105">
        <f t="shared" si="1"/>
        <v>0</v>
      </c>
      <c r="E13" s="36">
        <f t="shared" si="2"/>
        <v>0</v>
      </c>
      <c r="F13" s="9">
        <f t="shared" si="3"/>
        <v>0</v>
      </c>
      <c r="G13" s="38">
        <f t="shared" si="14"/>
        <v>0</v>
      </c>
      <c r="H13" s="42">
        <v>0</v>
      </c>
      <c r="I13" s="36">
        <f t="shared" si="4"/>
        <v>0</v>
      </c>
      <c r="J13" s="36">
        <f t="shared" si="4"/>
        <v>0</v>
      </c>
      <c r="K13" s="42">
        <v>0</v>
      </c>
      <c r="L13" s="36">
        <f t="shared" si="5"/>
        <v>0</v>
      </c>
      <c r="M13" s="105">
        <f t="shared" si="6"/>
        <v>0</v>
      </c>
      <c r="N13" s="36">
        <f t="shared" si="15"/>
        <v>0</v>
      </c>
      <c r="O13" s="9">
        <f t="shared" si="7"/>
        <v>0</v>
      </c>
      <c r="P13" s="42">
        <v>0</v>
      </c>
      <c r="Q13" s="50">
        <f t="shared" si="8"/>
        <v>0</v>
      </c>
      <c r="R13" s="36">
        <f t="shared" si="9"/>
        <v>0</v>
      </c>
      <c r="S13" s="36">
        <f t="shared" si="16"/>
        <v>0</v>
      </c>
      <c r="T13" s="42">
        <v>0</v>
      </c>
      <c r="U13" s="36">
        <f t="shared" si="10"/>
        <v>0</v>
      </c>
      <c r="W13" s="36">
        <f t="shared" si="11"/>
        <v>0</v>
      </c>
      <c r="X13" s="36">
        <f t="shared" si="11"/>
        <v>0</v>
      </c>
      <c r="Y13" s="36">
        <f t="shared" si="11"/>
        <v>0</v>
      </c>
      <c r="Z13" s="36">
        <f t="shared" si="11"/>
        <v>0</v>
      </c>
      <c r="AA13" s="36">
        <f t="shared" si="11"/>
        <v>0</v>
      </c>
      <c r="AB13" s="36">
        <f t="shared" si="11"/>
        <v>0</v>
      </c>
      <c r="AC13" s="36">
        <f t="shared" si="11"/>
        <v>0</v>
      </c>
      <c r="AD13" s="36">
        <f t="shared" si="11"/>
        <v>0</v>
      </c>
      <c r="AE13" s="36">
        <f t="shared" si="11"/>
        <v>0</v>
      </c>
      <c r="AG13" s="36">
        <f t="shared" si="12"/>
        <v>0</v>
      </c>
      <c r="AH13" s="36">
        <f t="shared" si="12"/>
        <v>0</v>
      </c>
      <c r="AI13" s="36">
        <f t="shared" si="12"/>
        <v>0</v>
      </c>
      <c r="AJ13" s="36">
        <f t="shared" si="12"/>
        <v>0</v>
      </c>
      <c r="AK13" s="36">
        <f t="shared" si="12"/>
        <v>0</v>
      </c>
      <c r="AL13" s="36">
        <f t="shared" si="12"/>
        <v>0</v>
      </c>
      <c r="AN13" s="62">
        <f t="shared" si="13"/>
        <v>0</v>
      </c>
      <c r="AO13" s="59"/>
    </row>
    <row r="14" ht="15" spans="1:41">
      <c r="A14" s="43" t="s">
        <v>12493</v>
      </c>
      <c r="B14" s="34">
        <f t="shared" si="0"/>
        <v>0</v>
      </c>
      <c r="C14" s="41" t="s">
        <v>12494</v>
      </c>
      <c r="D14" s="105">
        <f t="shared" si="1"/>
        <v>0</v>
      </c>
      <c r="E14" s="36">
        <f t="shared" si="2"/>
        <v>0</v>
      </c>
      <c r="F14" s="9">
        <f t="shared" si="3"/>
        <v>0</v>
      </c>
      <c r="G14" s="38">
        <f t="shared" si="14"/>
        <v>0</v>
      </c>
      <c r="H14" s="42">
        <v>0</v>
      </c>
      <c r="I14" s="36">
        <f t="shared" si="4"/>
        <v>0</v>
      </c>
      <c r="J14" s="36">
        <f t="shared" si="4"/>
        <v>0</v>
      </c>
      <c r="K14" s="42">
        <v>0</v>
      </c>
      <c r="L14" s="36">
        <f t="shared" si="5"/>
        <v>0</v>
      </c>
      <c r="M14" s="105">
        <f t="shared" si="6"/>
        <v>0</v>
      </c>
      <c r="N14" s="36">
        <f t="shared" si="15"/>
        <v>0</v>
      </c>
      <c r="O14" s="9">
        <f t="shared" si="7"/>
        <v>0</v>
      </c>
      <c r="P14" s="42">
        <v>0</v>
      </c>
      <c r="Q14" s="50">
        <f t="shared" si="8"/>
        <v>0</v>
      </c>
      <c r="R14" s="36">
        <f t="shared" si="9"/>
        <v>0</v>
      </c>
      <c r="S14" s="36">
        <f t="shared" si="16"/>
        <v>0</v>
      </c>
      <c r="T14" s="42">
        <v>0</v>
      </c>
      <c r="U14" s="36">
        <f t="shared" si="10"/>
        <v>0</v>
      </c>
      <c r="W14" s="36">
        <f t="shared" si="11"/>
        <v>0</v>
      </c>
      <c r="X14" s="36">
        <f t="shared" si="11"/>
        <v>0</v>
      </c>
      <c r="Y14" s="36">
        <f t="shared" si="11"/>
        <v>0</v>
      </c>
      <c r="Z14" s="36">
        <f t="shared" si="11"/>
        <v>0</v>
      </c>
      <c r="AA14" s="36">
        <f t="shared" si="11"/>
        <v>0</v>
      </c>
      <c r="AB14" s="36">
        <f t="shared" si="11"/>
        <v>0</v>
      </c>
      <c r="AC14" s="36">
        <f t="shared" si="11"/>
        <v>0</v>
      </c>
      <c r="AD14" s="36">
        <f t="shared" si="11"/>
        <v>0</v>
      </c>
      <c r="AE14" s="36">
        <f t="shared" si="11"/>
        <v>0</v>
      </c>
      <c r="AG14" s="36">
        <f t="shared" si="12"/>
        <v>0</v>
      </c>
      <c r="AH14" s="36">
        <f t="shared" si="12"/>
        <v>0</v>
      </c>
      <c r="AI14" s="36">
        <f t="shared" si="12"/>
        <v>0</v>
      </c>
      <c r="AJ14" s="36">
        <f t="shared" si="12"/>
        <v>0</v>
      </c>
      <c r="AK14" s="36">
        <f t="shared" si="12"/>
        <v>0</v>
      </c>
      <c r="AL14" s="36">
        <f t="shared" si="12"/>
        <v>0</v>
      </c>
      <c r="AN14" s="62">
        <f t="shared" si="13"/>
        <v>0</v>
      </c>
      <c r="AO14" s="14"/>
    </row>
    <row r="15" ht="15" spans="1:41">
      <c r="A15" s="43" t="s">
        <v>12495</v>
      </c>
      <c r="B15" s="34">
        <f t="shared" si="0"/>
        <v>0</v>
      </c>
      <c r="C15" s="41" t="s">
        <v>12496</v>
      </c>
      <c r="D15" s="105">
        <f t="shared" si="1"/>
        <v>0</v>
      </c>
      <c r="E15" s="36">
        <f t="shared" si="2"/>
        <v>0</v>
      </c>
      <c r="F15" s="9">
        <f t="shared" si="3"/>
        <v>0</v>
      </c>
      <c r="G15" s="38">
        <f t="shared" si="14"/>
        <v>0</v>
      </c>
      <c r="H15" s="42">
        <v>0</v>
      </c>
      <c r="I15" s="36">
        <f t="shared" si="4"/>
        <v>0</v>
      </c>
      <c r="J15" s="36">
        <f t="shared" si="4"/>
        <v>0</v>
      </c>
      <c r="K15" s="42">
        <v>0</v>
      </c>
      <c r="L15" s="36">
        <f t="shared" si="5"/>
        <v>0</v>
      </c>
      <c r="M15" s="105">
        <f t="shared" si="6"/>
        <v>0</v>
      </c>
      <c r="N15" s="36">
        <f t="shared" si="15"/>
        <v>0</v>
      </c>
      <c r="O15" s="9">
        <f t="shared" si="7"/>
        <v>0</v>
      </c>
      <c r="P15" s="42">
        <v>0</v>
      </c>
      <c r="Q15" s="50">
        <f t="shared" si="8"/>
        <v>0</v>
      </c>
      <c r="R15" s="36">
        <f t="shared" si="9"/>
        <v>0</v>
      </c>
      <c r="S15" s="36">
        <f t="shared" si="16"/>
        <v>0</v>
      </c>
      <c r="T15" s="42">
        <v>0</v>
      </c>
      <c r="U15" s="36">
        <f t="shared" si="10"/>
        <v>0</v>
      </c>
      <c r="W15" s="36">
        <f t="shared" si="11"/>
        <v>0</v>
      </c>
      <c r="X15" s="36">
        <f t="shared" si="11"/>
        <v>0</v>
      </c>
      <c r="Y15" s="36">
        <f t="shared" si="11"/>
        <v>0</v>
      </c>
      <c r="Z15" s="36">
        <f t="shared" si="11"/>
        <v>0</v>
      </c>
      <c r="AA15" s="36">
        <f t="shared" si="11"/>
        <v>0</v>
      </c>
      <c r="AB15" s="36">
        <f t="shared" si="11"/>
        <v>0</v>
      </c>
      <c r="AC15" s="36">
        <f t="shared" si="11"/>
        <v>0</v>
      </c>
      <c r="AD15" s="36">
        <f t="shared" si="11"/>
        <v>0</v>
      </c>
      <c r="AE15" s="36">
        <f t="shared" si="11"/>
        <v>0</v>
      </c>
      <c r="AG15" s="36">
        <f t="shared" si="12"/>
        <v>0</v>
      </c>
      <c r="AH15" s="36">
        <f t="shared" si="12"/>
        <v>0</v>
      </c>
      <c r="AI15" s="36">
        <f t="shared" si="12"/>
        <v>0</v>
      </c>
      <c r="AJ15" s="36">
        <f t="shared" si="12"/>
        <v>0</v>
      </c>
      <c r="AK15" s="36">
        <f t="shared" si="12"/>
        <v>0</v>
      </c>
      <c r="AL15" s="36">
        <f t="shared" si="12"/>
        <v>0</v>
      </c>
      <c r="AN15" s="62">
        <f t="shared" si="13"/>
        <v>0</v>
      </c>
      <c r="AO15" s="14"/>
    </row>
    <row r="16" ht="15" spans="1:41">
      <c r="A16" s="43" t="s">
        <v>12497</v>
      </c>
      <c r="B16" s="34">
        <f t="shared" si="0"/>
        <v>0</v>
      </c>
      <c r="C16" s="41" t="s">
        <v>12498</v>
      </c>
      <c r="D16" s="105">
        <f t="shared" si="1"/>
        <v>0</v>
      </c>
      <c r="E16" s="36">
        <f t="shared" si="2"/>
        <v>0</v>
      </c>
      <c r="F16" s="9">
        <f t="shared" si="3"/>
        <v>0</v>
      </c>
      <c r="G16" s="38">
        <f t="shared" si="14"/>
        <v>0</v>
      </c>
      <c r="H16" s="42">
        <v>0</v>
      </c>
      <c r="I16" s="36">
        <f t="shared" si="4"/>
        <v>0</v>
      </c>
      <c r="J16" s="36">
        <f t="shared" si="4"/>
        <v>0</v>
      </c>
      <c r="K16" s="42">
        <v>0</v>
      </c>
      <c r="L16" s="36">
        <f t="shared" si="5"/>
        <v>0</v>
      </c>
      <c r="M16" s="105">
        <f t="shared" si="6"/>
        <v>0</v>
      </c>
      <c r="N16" s="36">
        <f t="shared" si="15"/>
        <v>0</v>
      </c>
      <c r="O16" s="9">
        <f t="shared" si="7"/>
        <v>0</v>
      </c>
      <c r="P16" s="42">
        <v>0</v>
      </c>
      <c r="Q16" s="50">
        <f t="shared" si="8"/>
        <v>0</v>
      </c>
      <c r="R16" s="36">
        <f t="shared" si="9"/>
        <v>0</v>
      </c>
      <c r="S16" s="36">
        <f t="shared" si="16"/>
        <v>0</v>
      </c>
      <c r="T16" s="42">
        <v>0</v>
      </c>
      <c r="U16" s="36">
        <f t="shared" si="10"/>
        <v>0</v>
      </c>
      <c r="W16" s="36">
        <f t="shared" si="11"/>
        <v>0</v>
      </c>
      <c r="X16" s="36">
        <f t="shared" si="11"/>
        <v>0</v>
      </c>
      <c r="Y16" s="36">
        <f t="shared" si="11"/>
        <v>0</v>
      </c>
      <c r="Z16" s="36">
        <f t="shared" si="11"/>
        <v>0</v>
      </c>
      <c r="AA16" s="36">
        <f t="shared" si="11"/>
        <v>0</v>
      </c>
      <c r="AB16" s="36">
        <f t="shared" si="11"/>
        <v>0</v>
      </c>
      <c r="AC16" s="36">
        <f t="shared" si="11"/>
        <v>0</v>
      </c>
      <c r="AD16" s="36">
        <f t="shared" si="11"/>
        <v>0</v>
      </c>
      <c r="AE16" s="36">
        <f t="shared" si="11"/>
        <v>0</v>
      </c>
      <c r="AG16" s="36">
        <f t="shared" si="12"/>
        <v>0</v>
      </c>
      <c r="AH16" s="36">
        <f t="shared" si="12"/>
        <v>0</v>
      </c>
      <c r="AI16" s="36">
        <f t="shared" si="12"/>
        <v>0</v>
      </c>
      <c r="AJ16" s="36">
        <f t="shared" si="12"/>
        <v>0</v>
      </c>
      <c r="AK16" s="36">
        <f t="shared" si="12"/>
        <v>0</v>
      </c>
      <c r="AL16" s="36">
        <f t="shared" si="12"/>
        <v>0</v>
      </c>
      <c r="AN16" s="62">
        <f t="shared" si="13"/>
        <v>0</v>
      </c>
      <c r="AO16" s="59"/>
    </row>
    <row r="17" ht="15" spans="1:41">
      <c r="A17" s="43" t="s">
        <v>12499</v>
      </c>
      <c r="B17" s="34">
        <f t="shared" si="0"/>
        <v>0</v>
      </c>
      <c r="C17" s="41" t="s">
        <v>12500</v>
      </c>
      <c r="D17" s="105">
        <f t="shared" si="1"/>
        <v>0</v>
      </c>
      <c r="E17" s="36">
        <f t="shared" si="2"/>
        <v>0</v>
      </c>
      <c r="F17" s="9">
        <f t="shared" si="3"/>
        <v>0</v>
      </c>
      <c r="G17" s="38">
        <f t="shared" si="14"/>
        <v>0</v>
      </c>
      <c r="H17" s="42">
        <v>0</v>
      </c>
      <c r="I17" s="36">
        <f t="shared" si="4"/>
        <v>0</v>
      </c>
      <c r="J17" s="36">
        <f t="shared" si="4"/>
        <v>0</v>
      </c>
      <c r="K17" s="42">
        <v>0</v>
      </c>
      <c r="L17" s="36">
        <f t="shared" si="5"/>
        <v>0</v>
      </c>
      <c r="M17" s="105">
        <f t="shared" si="6"/>
        <v>0</v>
      </c>
      <c r="N17" s="36">
        <f t="shared" si="15"/>
        <v>0</v>
      </c>
      <c r="O17" s="9">
        <f t="shared" si="7"/>
        <v>0</v>
      </c>
      <c r="P17" s="42">
        <v>0</v>
      </c>
      <c r="Q17" s="50">
        <f t="shared" si="8"/>
        <v>0</v>
      </c>
      <c r="R17" s="36">
        <f t="shared" si="9"/>
        <v>0</v>
      </c>
      <c r="S17" s="36">
        <f t="shared" si="16"/>
        <v>0</v>
      </c>
      <c r="T17" s="42">
        <v>0</v>
      </c>
      <c r="U17" s="36">
        <f t="shared" si="10"/>
        <v>0</v>
      </c>
      <c r="W17" s="36">
        <f t="shared" si="11"/>
        <v>0</v>
      </c>
      <c r="X17" s="36">
        <f t="shared" si="11"/>
        <v>0</v>
      </c>
      <c r="Y17" s="36">
        <f t="shared" si="11"/>
        <v>0</v>
      </c>
      <c r="Z17" s="36">
        <f t="shared" si="11"/>
        <v>0</v>
      </c>
      <c r="AA17" s="36">
        <f t="shared" si="11"/>
        <v>0</v>
      </c>
      <c r="AB17" s="36">
        <f t="shared" si="11"/>
        <v>0</v>
      </c>
      <c r="AC17" s="36">
        <f t="shared" si="11"/>
        <v>0</v>
      </c>
      <c r="AD17" s="36">
        <f t="shared" si="11"/>
        <v>0</v>
      </c>
      <c r="AE17" s="36">
        <f t="shared" si="11"/>
        <v>0</v>
      </c>
      <c r="AG17" s="36">
        <f t="shared" si="12"/>
        <v>0</v>
      </c>
      <c r="AH17" s="36">
        <f t="shared" si="12"/>
        <v>0</v>
      </c>
      <c r="AI17" s="36">
        <f t="shared" si="12"/>
        <v>0</v>
      </c>
      <c r="AJ17" s="36">
        <f t="shared" si="12"/>
        <v>0</v>
      </c>
      <c r="AK17" s="36">
        <f t="shared" si="12"/>
        <v>0</v>
      </c>
      <c r="AL17" s="36">
        <f t="shared" si="12"/>
        <v>0</v>
      </c>
      <c r="AN17" s="62">
        <f t="shared" si="13"/>
        <v>0</v>
      </c>
      <c r="AO17" s="59"/>
    </row>
    <row r="18" ht="15" spans="1:41">
      <c r="A18" s="43" t="s">
        <v>12501</v>
      </c>
      <c r="B18" s="34">
        <f t="shared" si="0"/>
        <v>0</v>
      </c>
      <c r="C18" s="41" t="s">
        <v>12502</v>
      </c>
      <c r="D18" s="105">
        <f t="shared" si="1"/>
        <v>0</v>
      </c>
      <c r="E18" s="36">
        <f t="shared" si="2"/>
        <v>0</v>
      </c>
      <c r="F18" s="9">
        <f t="shared" si="3"/>
        <v>0</v>
      </c>
      <c r="G18" s="38">
        <f t="shared" si="14"/>
        <v>0</v>
      </c>
      <c r="H18" s="42">
        <v>0</v>
      </c>
      <c r="I18" s="36">
        <f t="shared" si="4"/>
        <v>0</v>
      </c>
      <c r="J18" s="36">
        <f t="shared" si="4"/>
        <v>0</v>
      </c>
      <c r="K18" s="42">
        <v>0</v>
      </c>
      <c r="L18" s="36">
        <f t="shared" si="5"/>
        <v>0</v>
      </c>
      <c r="M18" s="105">
        <f t="shared" si="6"/>
        <v>0</v>
      </c>
      <c r="N18" s="36">
        <f t="shared" si="15"/>
        <v>0</v>
      </c>
      <c r="O18" s="9">
        <f t="shared" si="7"/>
        <v>0</v>
      </c>
      <c r="P18" s="42">
        <v>0</v>
      </c>
      <c r="Q18" s="50">
        <f t="shared" si="8"/>
        <v>0</v>
      </c>
      <c r="R18" s="36">
        <f t="shared" si="9"/>
        <v>0</v>
      </c>
      <c r="S18" s="36">
        <f t="shared" si="16"/>
        <v>0</v>
      </c>
      <c r="T18" s="42">
        <v>0</v>
      </c>
      <c r="U18" s="36">
        <f t="shared" si="10"/>
        <v>0</v>
      </c>
      <c r="W18" s="36">
        <f t="shared" ref="W18:AE27" si="17">SUMPRODUCT(W$374:W$599*(LEFT($A$374:$A$599,LEN($A18))=$A18))</f>
        <v>0</v>
      </c>
      <c r="X18" s="36">
        <f t="shared" si="17"/>
        <v>0</v>
      </c>
      <c r="Y18" s="36">
        <f t="shared" si="17"/>
        <v>0</v>
      </c>
      <c r="Z18" s="36">
        <f t="shared" si="17"/>
        <v>0</v>
      </c>
      <c r="AA18" s="36">
        <f t="shared" si="17"/>
        <v>0</v>
      </c>
      <c r="AB18" s="36">
        <f t="shared" si="17"/>
        <v>0</v>
      </c>
      <c r="AC18" s="36">
        <f t="shared" si="17"/>
        <v>0</v>
      </c>
      <c r="AD18" s="36">
        <f t="shared" si="17"/>
        <v>0</v>
      </c>
      <c r="AE18" s="36">
        <f t="shared" si="17"/>
        <v>0</v>
      </c>
      <c r="AG18" s="36">
        <f t="shared" ref="AG18:AL27" si="18">SUMPRODUCT(AG$374:AG$599*(LEFT($A$374:$A$599,LEN($A18))=$A18))</f>
        <v>0</v>
      </c>
      <c r="AH18" s="36">
        <f t="shared" si="18"/>
        <v>0</v>
      </c>
      <c r="AI18" s="36">
        <f t="shared" si="18"/>
        <v>0</v>
      </c>
      <c r="AJ18" s="36">
        <f t="shared" si="18"/>
        <v>0</v>
      </c>
      <c r="AK18" s="36">
        <f t="shared" si="18"/>
        <v>0</v>
      </c>
      <c r="AL18" s="36">
        <f t="shared" si="18"/>
        <v>0</v>
      </c>
      <c r="AN18" s="62">
        <f t="shared" si="13"/>
        <v>0</v>
      </c>
      <c r="AO18" s="14"/>
    </row>
    <row r="19" ht="15" spans="1:41">
      <c r="A19" s="43" t="s">
        <v>12503</v>
      </c>
      <c r="B19" s="34">
        <f t="shared" si="0"/>
        <v>0</v>
      </c>
      <c r="C19" s="41" t="s">
        <v>12504</v>
      </c>
      <c r="D19" s="105">
        <f t="shared" si="1"/>
        <v>0</v>
      </c>
      <c r="E19" s="36">
        <f t="shared" si="2"/>
        <v>0</v>
      </c>
      <c r="F19" s="9">
        <f t="shared" si="3"/>
        <v>0</v>
      </c>
      <c r="G19" s="38">
        <f t="shared" si="14"/>
        <v>0</v>
      </c>
      <c r="H19" s="42">
        <v>0</v>
      </c>
      <c r="I19" s="36">
        <f t="shared" si="4"/>
        <v>0</v>
      </c>
      <c r="J19" s="36">
        <f t="shared" si="4"/>
        <v>0</v>
      </c>
      <c r="K19" s="42">
        <v>0</v>
      </c>
      <c r="L19" s="36">
        <f t="shared" si="5"/>
        <v>0</v>
      </c>
      <c r="M19" s="105">
        <f t="shared" si="6"/>
        <v>0</v>
      </c>
      <c r="N19" s="36">
        <f t="shared" si="15"/>
        <v>0</v>
      </c>
      <c r="O19" s="9">
        <f t="shared" si="7"/>
        <v>0</v>
      </c>
      <c r="P19" s="42">
        <v>0</v>
      </c>
      <c r="Q19" s="50">
        <f t="shared" si="8"/>
        <v>0</v>
      </c>
      <c r="R19" s="36">
        <f t="shared" si="9"/>
        <v>0</v>
      </c>
      <c r="S19" s="36">
        <f t="shared" si="16"/>
        <v>0</v>
      </c>
      <c r="T19" s="42">
        <v>0</v>
      </c>
      <c r="U19" s="36">
        <f t="shared" si="10"/>
        <v>0</v>
      </c>
      <c r="W19" s="36">
        <f t="shared" si="17"/>
        <v>0</v>
      </c>
      <c r="X19" s="36">
        <f t="shared" si="17"/>
        <v>0</v>
      </c>
      <c r="Y19" s="36">
        <f t="shared" si="17"/>
        <v>0</v>
      </c>
      <c r="Z19" s="36">
        <f t="shared" si="17"/>
        <v>0</v>
      </c>
      <c r="AA19" s="36">
        <f t="shared" si="17"/>
        <v>0</v>
      </c>
      <c r="AB19" s="36">
        <f t="shared" si="17"/>
        <v>0</v>
      </c>
      <c r="AC19" s="36">
        <f t="shared" si="17"/>
        <v>0</v>
      </c>
      <c r="AD19" s="36">
        <f t="shared" si="17"/>
        <v>0</v>
      </c>
      <c r="AE19" s="36">
        <f t="shared" si="17"/>
        <v>0</v>
      </c>
      <c r="AG19" s="36">
        <f t="shared" si="18"/>
        <v>0</v>
      </c>
      <c r="AH19" s="36">
        <f t="shared" si="18"/>
        <v>0</v>
      </c>
      <c r="AI19" s="36">
        <f t="shared" si="18"/>
        <v>0</v>
      </c>
      <c r="AJ19" s="36">
        <f t="shared" si="18"/>
        <v>0</v>
      </c>
      <c r="AK19" s="36">
        <f t="shared" si="18"/>
        <v>0</v>
      </c>
      <c r="AL19" s="36">
        <f t="shared" si="18"/>
        <v>0</v>
      </c>
      <c r="AN19" s="62">
        <f t="shared" si="13"/>
        <v>0</v>
      </c>
      <c r="AO19" s="14"/>
    </row>
    <row r="20" ht="15" spans="1:41">
      <c r="A20" s="43" t="s">
        <v>12505</v>
      </c>
      <c r="B20" s="34">
        <f t="shared" si="0"/>
        <v>0</v>
      </c>
      <c r="C20" s="41" t="s">
        <v>12506</v>
      </c>
      <c r="D20" s="105">
        <f t="shared" si="1"/>
        <v>0</v>
      </c>
      <c r="E20" s="36">
        <f t="shared" si="2"/>
        <v>0</v>
      </c>
      <c r="F20" s="9">
        <f t="shared" si="3"/>
        <v>0</v>
      </c>
      <c r="G20" s="38">
        <f t="shared" si="14"/>
        <v>0</v>
      </c>
      <c r="H20" s="42">
        <v>0</v>
      </c>
      <c r="I20" s="36">
        <f t="shared" si="4"/>
        <v>0</v>
      </c>
      <c r="J20" s="36">
        <f t="shared" si="4"/>
        <v>0</v>
      </c>
      <c r="K20" s="42">
        <v>0</v>
      </c>
      <c r="L20" s="36">
        <f t="shared" si="5"/>
        <v>0</v>
      </c>
      <c r="M20" s="105">
        <f t="shared" si="6"/>
        <v>0</v>
      </c>
      <c r="N20" s="36">
        <f t="shared" si="15"/>
        <v>0</v>
      </c>
      <c r="O20" s="9">
        <f t="shared" si="7"/>
        <v>0</v>
      </c>
      <c r="P20" s="42">
        <v>0</v>
      </c>
      <c r="Q20" s="50">
        <f t="shared" si="8"/>
        <v>0</v>
      </c>
      <c r="R20" s="36">
        <f t="shared" si="9"/>
        <v>0</v>
      </c>
      <c r="S20" s="36">
        <f t="shared" si="16"/>
        <v>0</v>
      </c>
      <c r="T20" s="42">
        <v>0</v>
      </c>
      <c r="U20" s="36">
        <f t="shared" si="10"/>
        <v>0</v>
      </c>
      <c r="W20" s="36">
        <f t="shared" si="17"/>
        <v>0</v>
      </c>
      <c r="X20" s="36">
        <f t="shared" si="17"/>
        <v>0</v>
      </c>
      <c r="Y20" s="36">
        <f t="shared" si="17"/>
        <v>0</v>
      </c>
      <c r="Z20" s="36">
        <f t="shared" si="17"/>
        <v>0</v>
      </c>
      <c r="AA20" s="36">
        <f t="shared" si="17"/>
        <v>0</v>
      </c>
      <c r="AB20" s="36">
        <f t="shared" si="17"/>
        <v>0</v>
      </c>
      <c r="AC20" s="36">
        <f t="shared" si="17"/>
        <v>0</v>
      </c>
      <c r="AD20" s="36">
        <f t="shared" si="17"/>
        <v>0</v>
      </c>
      <c r="AE20" s="36">
        <f t="shared" si="17"/>
        <v>0</v>
      </c>
      <c r="AG20" s="36">
        <f t="shared" si="18"/>
        <v>0</v>
      </c>
      <c r="AH20" s="36">
        <f t="shared" si="18"/>
        <v>0</v>
      </c>
      <c r="AI20" s="36">
        <f t="shared" si="18"/>
        <v>0</v>
      </c>
      <c r="AJ20" s="36">
        <f t="shared" si="18"/>
        <v>0</v>
      </c>
      <c r="AK20" s="36">
        <f t="shared" si="18"/>
        <v>0</v>
      </c>
      <c r="AL20" s="36">
        <f t="shared" si="18"/>
        <v>0</v>
      </c>
      <c r="AN20" s="62">
        <f t="shared" si="13"/>
        <v>0</v>
      </c>
      <c r="AO20" s="59"/>
    </row>
    <row r="21" ht="15" spans="1:41">
      <c r="A21" s="43" t="s">
        <v>12507</v>
      </c>
      <c r="B21" s="34">
        <f t="shared" si="0"/>
        <v>0</v>
      </c>
      <c r="C21" s="41" t="s">
        <v>12508</v>
      </c>
      <c r="D21" s="105">
        <f t="shared" si="1"/>
        <v>0</v>
      </c>
      <c r="E21" s="36">
        <f t="shared" si="2"/>
        <v>0</v>
      </c>
      <c r="F21" s="9">
        <f t="shared" si="3"/>
        <v>0</v>
      </c>
      <c r="G21" s="38">
        <f t="shared" si="14"/>
        <v>0</v>
      </c>
      <c r="H21" s="42">
        <v>0</v>
      </c>
      <c r="I21" s="36">
        <f t="shared" si="4"/>
        <v>0</v>
      </c>
      <c r="J21" s="36">
        <f t="shared" si="4"/>
        <v>0</v>
      </c>
      <c r="K21" s="42">
        <v>0</v>
      </c>
      <c r="L21" s="36">
        <f t="shared" si="5"/>
        <v>0</v>
      </c>
      <c r="M21" s="105">
        <f t="shared" si="6"/>
        <v>0</v>
      </c>
      <c r="N21" s="36">
        <f t="shared" si="15"/>
        <v>0</v>
      </c>
      <c r="O21" s="9">
        <f t="shared" si="7"/>
        <v>0</v>
      </c>
      <c r="P21" s="42">
        <v>0</v>
      </c>
      <c r="Q21" s="50">
        <f t="shared" si="8"/>
        <v>0</v>
      </c>
      <c r="R21" s="36">
        <f t="shared" si="9"/>
        <v>0</v>
      </c>
      <c r="S21" s="36">
        <f t="shared" si="16"/>
        <v>0</v>
      </c>
      <c r="T21" s="42">
        <v>0</v>
      </c>
      <c r="U21" s="36">
        <f t="shared" si="10"/>
        <v>0</v>
      </c>
      <c r="W21" s="36">
        <f t="shared" si="17"/>
        <v>0</v>
      </c>
      <c r="X21" s="36">
        <f t="shared" si="17"/>
        <v>0</v>
      </c>
      <c r="Y21" s="36">
        <f t="shared" si="17"/>
        <v>0</v>
      </c>
      <c r="Z21" s="36">
        <f t="shared" si="17"/>
        <v>0</v>
      </c>
      <c r="AA21" s="36">
        <f t="shared" si="17"/>
        <v>0</v>
      </c>
      <c r="AB21" s="36">
        <f t="shared" si="17"/>
        <v>0</v>
      </c>
      <c r="AC21" s="36">
        <f t="shared" si="17"/>
        <v>0</v>
      </c>
      <c r="AD21" s="36">
        <f t="shared" si="17"/>
        <v>0</v>
      </c>
      <c r="AE21" s="36">
        <f t="shared" si="17"/>
        <v>0</v>
      </c>
      <c r="AG21" s="36">
        <f t="shared" si="18"/>
        <v>0</v>
      </c>
      <c r="AH21" s="36">
        <f t="shared" si="18"/>
        <v>0</v>
      </c>
      <c r="AI21" s="36">
        <f t="shared" si="18"/>
        <v>0</v>
      </c>
      <c r="AJ21" s="36">
        <f t="shared" si="18"/>
        <v>0</v>
      </c>
      <c r="AK21" s="36">
        <f t="shared" si="18"/>
        <v>0</v>
      </c>
      <c r="AL21" s="36">
        <f t="shared" si="18"/>
        <v>0</v>
      </c>
      <c r="AN21" s="62">
        <f t="shared" si="13"/>
        <v>0</v>
      </c>
      <c r="AO21" s="59"/>
    </row>
    <row r="22" ht="15" spans="1:41">
      <c r="A22" s="43" t="s">
        <v>12509</v>
      </c>
      <c r="B22" s="34">
        <f t="shared" si="0"/>
        <v>0</v>
      </c>
      <c r="C22" s="41" t="s">
        <v>12510</v>
      </c>
      <c r="D22" s="105">
        <f t="shared" si="1"/>
        <v>0</v>
      </c>
      <c r="E22" s="36">
        <f t="shared" si="2"/>
        <v>0</v>
      </c>
      <c r="F22" s="9">
        <f t="shared" si="3"/>
        <v>0</v>
      </c>
      <c r="G22" s="38">
        <f t="shared" si="14"/>
        <v>0</v>
      </c>
      <c r="H22" s="42">
        <v>0</v>
      </c>
      <c r="I22" s="36">
        <f t="shared" si="4"/>
        <v>0</v>
      </c>
      <c r="J22" s="36">
        <f t="shared" si="4"/>
        <v>0</v>
      </c>
      <c r="K22" s="42">
        <v>0</v>
      </c>
      <c r="L22" s="36">
        <f t="shared" si="5"/>
        <v>0</v>
      </c>
      <c r="M22" s="105">
        <f t="shared" si="6"/>
        <v>0</v>
      </c>
      <c r="N22" s="36">
        <f t="shared" si="15"/>
        <v>0</v>
      </c>
      <c r="O22" s="9">
        <f t="shared" si="7"/>
        <v>0</v>
      </c>
      <c r="P22" s="42">
        <v>0</v>
      </c>
      <c r="Q22" s="50">
        <f t="shared" si="8"/>
        <v>0</v>
      </c>
      <c r="R22" s="36">
        <f t="shared" si="9"/>
        <v>0</v>
      </c>
      <c r="S22" s="36">
        <f t="shared" si="16"/>
        <v>0</v>
      </c>
      <c r="T22" s="42">
        <v>0</v>
      </c>
      <c r="U22" s="36">
        <f t="shared" si="10"/>
        <v>0</v>
      </c>
      <c r="W22" s="36">
        <f t="shared" si="17"/>
        <v>0</v>
      </c>
      <c r="X22" s="36">
        <f t="shared" si="17"/>
        <v>0</v>
      </c>
      <c r="Y22" s="36">
        <f t="shared" si="17"/>
        <v>0</v>
      </c>
      <c r="Z22" s="36">
        <f t="shared" si="17"/>
        <v>0</v>
      </c>
      <c r="AA22" s="36">
        <f t="shared" si="17"/>
        <v>0</v>
      </c>
      <c r="AB22" s="36">
        <f t="shared" si="17"/>
        <v>0</v>
      </c>
      <c r="AC22" s="36">
        <f t="shared" si="17"/>
        <v>0</v>
      </c>
      <c r="AD22" s="36">
        <f t="shared" si="17"/>
        <v>0</v>
      </c>
      <c r="AE22" s="36">
        <f t="shared" si="17"/>
        <v>0</v>
      </c>
      <c r="AG22" s="36">
        <f t="shared" si="18"/>
        <v>0</v>
      </c>
      <c r="AH22" s="36">
        <f t="shared" si="18"/>
        <v>0</v>
      </c>
      <c r="AI22" s="36">
        <f t="shared" si="18"/>
        <v>0</v>
      </c>
      <c r="AJ22" s="36">
        <f t="shared" si="18"/>
        <v>0</v>
      </c>
      <c r="AK22" s="36">
        <f t="shared" si="18"/>
        <v>0</v>
      </c>
      <c r="AL22" s="36">
        <f t="shared" si="18"/>
        <v>0</v>
      </c>
      <c r="AN22" s="62">
        <f t="shared" si="13"/>
        <v>0</v>
      </c>
      <c r="AO22" s="14"/>
    </row>
    <row r="23" ht="15" spans="1:41">
      <c r="A23" s="43" t="s">
        <v>12511</v>
      </c>
      <c r="B23" s="34">
        <f t="shared" si="0"/>
        <v>0</v>
      </c>
      <c r="C23" s="41" t="s">
        <v>12512</v>
      </c>
      <c r="D23" s="105">
        <f t="shared" si="1"/>
        <v>0</v>
      </c>
      <c r="E23" s="36">
        <f t="shared" si="2"/>
        <v>0</v>
      </c>
      <c r="F23" s="9">
        <f t="shared" si="3"/>
        <v>0</v>
      </c>
      <c r="G23" s="38">
        <f t="shared" si="14"/>
        <v>0</v>
      </c>
      <c r="H23" s="42">
        <v>0</v>
      </c>
      <c r="I23" s="36">
        <f t="shared" si="4"/>
        <v>0</v>
      </c>
      <c r="J23" s="36">
        <f t="shared" si="4"/>
        <v>0</v>
      </c>
      <c r="K23" s="42">
        <v>0</v>
      </c>
      <c r="L23" s="36">
        <f t="shared" si="5"/>
        <v>0</v>
      </c>
      <c r="M23" s="105">
        <f t="shared" si="6"/>
        <v>0</v>
      </c>
      <c r="N23" s="36">
        <f t="shared" si="15"/>
        <v>0</v>
      </c>
      <c r="O23" s="9">
        <f t="shared" si="7"/>
        <v>0</v>
      </c>
      <c r="P23" s="42">
        <v>0</v>
      </c>
      <c r="Q23" s="50">
        <f t="shared" si="8"/>
        <v>0</v>
      </c>
      <c r="R23" s="36">
        <f t="shared" si="9"/>
        <v>0</v>
      </c>
      <c r="S23" s="36">
        <f t="shared" si="16"/>
        <v>0</v>
      </c>
      <c r="T23" s="42">
        <v>0</v>
      </c>
      <c r="U23" s="36">
        <f t="shared" si="10"/>
        <v>0</v>
      </c>
      <c r="W23" s="36">
        <f t="shared" si="17"/>
        <v>0</v>
      </c>
      <c r="X23" s="36">
        <f t="shared" si="17"/>
        <v>0</v>
      </c>
      <c r="Y23" s="36">
        <f t="shared" si="17"/>
        <v>0</v>
      </c>
      <c r="Z23" s="36">
        <f t="shared" si="17"/>
        <v>0</v>
      </c>
      <c r="AA23" s="36">
        <f t="shared" si="17"/>
        <v>0</v>
      </c>
      <c r="AB23" s="36">
        <f t="shared" si="17"/>
        <v>0</v>
      </c>
      <c r="AC23" s="36">
        <f t="shared" si="17"/>
        <v>0</v>
      </c>
      <c r="AD23" s="36">
        <f t="shared" si="17"/>
        <v>0</v>
      </c>
      <c r="AE23" s="36">
        <f t="shared" si="17"/>
        <v>0</v>
      </c>
      <c r="AG23" s="36">
        <f t="shared" si="18"/>
        <v>0</v>
      </c>
      <c r="AH23" s="36">
        <f t="shared" si="18"/>
        <v>0</v>
      </c>
      <c r="AI23" s="36">
        <f t="shared" si="18"/>
        <v>0</v>
      </c>
      <c r="AJ23" s="36">
        <f t="shared" si="18"/>
        <v>0</v>
      </c>
      <c r="AK23" s="36">
        <f t="shared" si="18"/>
        <v>0</v>
      </c>
      <c r="AL23" s="36">
        <f t="shared" si="18"/>
        <v>0</v>
      </c>
      <c r="AN23" s="62">
        <f t="shared" si="13"/>
        <v>0</v>
      </c>
      <c r="AO23" s="14"/>
    </row>
    <row r="24" ht="15" spans="1:41">
      <c r="A24" s="43" t="s">
        <v>12513</v>
      </c>
      <c r="B24" s="34">
        <f t="shared" si="0"/>
        <v>0</v>
      </c>
      <c r="C24" s="41" t="s">
        <v>12514</v>
      </c>
      <c r="D24" s="105">
        <f t="shared" si="1"/>
        <v>0</v>
      </c>
      <c r="E24" s="36">
        <f t="shared" si="2"/>
        <v>0</v>
      </c>
      <c r="F24" s="9">
        <f t="shared" si="3"/>
        <v>0</v>
      </c>
      <c r="G24" s="38">
        <f t="shared" si="14"/>
        <v>0</v>
      </c>
      <c r="H24" s="42">
        <v>0</v>
      </c>
      <c r="I24" s="36">
        <f t="shared" si="4"/>
        <v>0</v>
      </c>
      <c r="J24" s="36">
        <f t="shared" si="4"/>
        <v>0</v>
      </c>
      <c r="K24" s="42">
        <v>0</v>
      </c>
      <c r="L24" s="36">
        <f t="shared" si="5"/>
        <v>0</v>
      </c>
      <c r="M24" s="105">
        <f t="shared" si="6"/>
        <v>0</v>
      </c>
      <c r="N24" s="36">
        <f t="shared" si="15"/>
        <v>0</v>
      </c>
      <c r="O24" s="9">
        <f t="shared" si="7"/>
        <v>0</v>
      </c>
      <c r="P24" s="42">
        <v>0</v>
      </c>
      <c r="Q24" s="50">
        <f t="shared" si="8"/>
        <v>0</v>
      </c>
      <c r="R24" s="36">
        <f t="shared" si="9"/>
        <v>0</v>
      </c>
      <c r="S24" s="36">
        <f t="shared" si="16"/>
        <v>0</v>
      </c>
      <c r="T24" s="42">
        <v>0</v>
      </c>
      <c r="U24" s="36">
        <f t="shared" si="10"/>
        <v>0</v>
      </c>
      <c r="W24" s="36">
        <f t="shared" si="17"/>
        <v>0</v>
      </c>
      <c r="X24" s="36">
        <f t="shared" si="17"/>
        <v>0</v>
      </c>
      <c r="Y24" s="36">
        <f t="shared" si="17"/>
        <v>0</v>
      </c>
      <c r="Z24" s="36">
        <f t="shared" si="17"/>
        <v>0</v>
      </c>
      <c r="AA24" s="36">
        <f t="shared" si="17"/>
        <v>0</v>
      </c>
      <c r="AB24" s="36">
        <f t="shared" si="17"/>
        <v>0</v>
      </c>
      <c r="AC24" s="36">
        <f t="shared" si="17"/>
        <v>0</v>
      </c>
      <c r="AD24" s="36">
        <f t="shared" si="17"/>
        <v>0</v>
      </c>
      <c r="AE24" s="36">
        <f t="shared" si="17"/>
        <v>0</v>
      </c>
      <c r="AG24" s="36">
        <f t="shared" si="18"/>
        <v>0</v>
      </c>
      <c r="AH24" s="36">
        <f t="shared" si="18"/>
        <v>0</v>
      </c>
      <c r="AI24" s="36">
        <f t="shared" si="18"/>
        <v>0</v>
      </c>
      <c r="AJ24" s="36">
        <f t="shared" si="18"/>
        <v>0</v>
      </c>
      <c r="AK24" s="36">
        <f t="shared" si="18"/>
        <v>0</v>
      </c>
      <c r="AL24" s="36">
        <f t="shared" si="18"/>
        <v>0</v>
      </c>
      <c r="AN24" s="62">
        <f t="shared" si="13"/>
        <v>0</v>
      </c>
      <c r="AO24" s="59"/>
    </row>
    <row r="25" ht="15" spans="1:41">
      <c r="A25" s="43" t="s">
        <v>12515</v>
      </c>
      <c r="B25" s="34">
        <f t="shared" si="0"/>
        <v>0</v>
      </c>
      <c r="C25" s="41" t="s">
        <v>12516</v>
      </c>
      <c r="D25" s="105">
        <f t="shared" si="1"/>
        <v>0</v>
      </c>
      <c r="E25" s="36">
        <f t="shared" si="2"/>
        <v>0</v>
      </c>
      <c r="F25" s="9">
        <f t="shared" si="3"/>
        <v>0</v>
      </c>
      <c r="G25" s="38">
        <f t="shared" si="14"/>
        <v>0</v>
      </c>
      <c r="H25" s="42">
        <v>0</v>
      </c>
      <c r="I25" s="36">
        <f t="shared" si="4"/>
        <v>0</v>
      </c>
      <c r="J25" s="36">
        <f t="shared" si="4"/>
        <v>0</v>
      </c>
      <c r="K25" s="42">
        <v>0</v>
      </c>
      <c r="L25" s="36">
        <f t="shared" si="5"/>
        <v>0</v>
      </c>
      <c r="M25" s="105">
        <f t="shared" si="6"/>
        <v>0</v>
      </c>
      <c r="N25" s="36">
        <f t="shared" si="15"/>
        <v>0</v>
      </c>
      <c r="O25" s="9">
        <f t="shared" si="7"/>
        <v>0</v>
      </c>
      <c r="P25" s="42">
        <v>0</v>
      </c>
      <c r="Q25" s="50">
        <f t="shared" si="8"/>
        <v>0</v>
      </c>
      <c r="R25" s="36">
        <f t="shared" si="9"/>
        <v>0</v>
      </c>
      <c r="S25" s="36">
        <f t="shared" si="16"/>
        <v>0</v>
      </c>
      <c r="T25" s="42">
        <v>0</v>
      </c>
      <c r="U25" s="36">
        <f t="shared" si="10"/>
        <v>0</v>
      </c>
      <c r="W25" s="36">
        <f t="shared" si="17"/>
        <v>0</v>
      </c>
      <c r="X25" s="36">
        <f t="shared" si="17"/>
        <v>0</v>
      </c>
      <c r="Y25" s="36">
        <f t="shared" si="17"/>
        <v>0</v>
      </c>
      <c r="Z25" s="36">
        <f t="shared" si="17"/>
        <v>0</v>
      </c>
      <c r="AA25" s="36">
        <f t="shared" si="17"/>
        <v>0</v>
      </c>
      <c r="AB25" s="36">
        <f t="shared" si="17"/>
        <v>0</v>
      </c>
      <c r="AC25" s="36">
        <f t="shared" si="17"/>
        <v>0</v>
      </c>
      <c r="AD25" s="36">
        <f t="shared" si="17"/>
        <v>0</v>
      </c>
      <c r="AE25" s="36">
        <f t="shared" si="17"/>
        <v>0</v>
      </c>
      <c r="AG25" s="36">
        <f t="shared" si="18"/>
        <v>0</v>
      </c>
      <c r="AH25" s="36">
        <f t="shared" si="18"/>
        <v>0</v>
      </c>
      <c r="AI25" s="36">
        <f t="shared" si="18"/>
        <v>0</v>
      </c>
      <c r="AJ25" s="36">
        <f t="shared" si="18"/>
        <v>0</v>
      </c>
      <c r="AK25" s="36">
        <f t="shared" si="18"/>
        <v>0</v>
      </c>
      <c r="AL25" s="36">
        <f t="shared" si="18"/>
        <v>0</v>
      </c>
      <c r="AN25" s="62">
        <f t="shared" si="13"/>
        <v>0</v>
      </c>
      <c r="AO25" s="59"/>
    </row>
    <row r="26" ht="15" spans="1:41">
      <c r="A26" s="43" t="s">
        <v>12517</v>
      </c>
      <c r="B26" s="34">
        <f t="shared" si="0"/>
        <v>0</v>
      </c>
      <c r="C26" s="41" t="s">
        <v>12518</v>
      </c>
      <c r="D26" s="105">
        <f t="shared" si="1"/>
        <v>0</v>
      </c>
      <c r="E26" s="36">
        <f t="shared" si="2"/>
        <v>0</v>
      </c>
      <c r="F26" s="9">
        <f t="shared" si="3"/>
        <v>0</v>
      </c>
      <c r="G26" s="38">
        <f t="shared" si="14"/>
        <v>0</v>
      </c>
      <c r="H26" s="39">
        <v>0</v>
      </c>
      <c r="I26" s="36">
        <f t="shared" si="4"/>
        <v>0</v>
      </c>
      <c r="J26" s="36">
        <f t="shared" si="4"/>
        <v>0</v>
      </c>
      <c r="K26" s="39">
        <v>0</v>
      </c>
      <c r="L26" s="36">
        <f t="shared" si="5"/>
        <v>0</v>
      </c>
      <c r="M26" s="105">
        <f t="shared" si="6"/>
        <v>0</v>
      </c>
      <c r="N26" s="36">
        <f t="shared" si="15"/>
        <v>0</v>
      </c>
      <c r="O26" s="9">
        <f t="shared" si="7"/>
        <v>0</v>
      </c>
      <c r="P26" s="39">
        <v>0</v>
      </c>
      <c r="Q26" s="38">
        <f t="shared" si="8"/>
        <v>0</v>
      </c>
      <c r="R26" s="36">
        <f t="shared" si="9"/>
        <v>0</v>
      </c>
      <c r="S26" s="36">
        <f t="shared" si="16"/>
        <v>0</v>
      </c>
      <c r="T26" s="39">
        <v>0</v>
      </c>
      <c r="U26" s="36">
        <f t="shared" si="10"/>
        <v>0</v>
      </c>
      <c r="W26" s="36">
        <f t="shared" si="17"/>
        <v>0</v>
      </c>
      <c r="X26" s="36">
        <f t="shared" si="17"/>
        <v>0</v>
      </c>
      <c r="Y26" s="36">
        <f t="shared" si="17"/>
        <v>0</v>
      </c>
      <c r="Z26" s="36">
        <f t="shared" si="17"/>
        <v>0</v>
      </c>
      <c r="AA26" s="36">
        <f t="shared" si="17"/>
        <v>0</v>
      </c>
      <c r="AB26" s="36">
        <f t="shared" si="17"/>
        <v>0</v>
      </c>
      <c r="AC26" s="36">
        <f t="shared" si="17"/>
        <v>0</v>
      </c>
      <c r="AD26" s="36">
        <f t="shared" si="17"/>
        <v>0</v>
      </c>
      <c r="AE26" s="36">
        <f t="shared" si="17"/>
        <v>0</v>
      </c>
      <c r="AG26" s="36">
        <f t="shared" si="18"/>
        <v>0</v>
      </c>
      <c r="AH26" s="36">
        <f t="shared" si="18"/>
        <v>0</v>
      </c>
      <c r="AI26" s="36">
        <f t="shared" si="18"/>
        <v>0</v>
      </c>
      <c r="AJ26" s="36">
        <f t="shared" si="18"/>
        <v>0</v>
      </c>
      <c r="AK26" s="36">
        <f t="shared" si="18"/>
        <v>0</v>
      </c>
      <c r="AL26" s="36">
        <f t="shared" si="18"/>
        <v>0</v>
      </c>
      <c r="AN26" s="62">
        <f t="shared" si="13"/>
        <v>0</v>
      </c>
      <c r="AO26" s="14"/>
    </row>
    <row r="27" ht="15" spans="1:41">
      <c r="A27" s="43" t="s">
        <v>12519</v>
      </c>
      <c r="B27" s="34">
        <f t="shared" si="0"/>
        <v>0</v>
      </c>
      <c r="C27" s="41" t="s">
        <v>12520</v>
      </c>
      <c r="D27" s="105">
        <f t="shared" si="1"/>
        <v>0</v>
      </c>
      <c r="E27" s="36">
        <f t="shared" si="2"/>
        <v>0</v>
      </c>
      <c r="F27" s="9">
        <f t="shared" si="3"/>
        <v>0</v>
      </c>
      <c r="G27" s="38">
        <f t="shared" si="14"/>
        <v>0</v>
      </c>
      <c r="H27" s="42">
        <v>0</v>
      </c>
      <c r="I27" s="36">
        <f t="shared" si="4"/>
        <v>0</v>
      </c>
      <c r="J27" s="36">
        <f t="shared" si="4"/>
        <v>0</v>
      </c>
      <c r="K27" s="42">
        <v>0</v>
      </c>
      <c r="L27" s="36">
        <f t="shared" si="5"/>
        <v>0</v>
      </c>
      <c r="M27" s="105">
        <f t="shared" si="6"/>
        <v>0</v>
      </c>
      <c r="N27" s="36">
        <f t="shared" si="15"/>
        <v>0</v>
      </c>
      <c r="O27" s="9">
        <f t="shared" si="7"/>
        <v>0</v>
      </c>
      <c r="P27" s="42">
        <v>0</v>
      </c>
      <c r="Q27" s="50">
        <f t="shared" si="8"/>
        <v>0</v>
      </c>
      <c r="R27" s="36">
        <f t="shared" si="9"/>
        <v>0</v>
      </c>
      <c r="S27" s="36">
        <f t="shared" si="16"/>
        <v>0</v>
      </c>
      <c r="T27" s="42">
        <v>0</v>
      </c>
      <c r="U27" s="36">
        <f t="shared" si="10"/>
        <v>0</v>
      </c>
      <c r="W27" s="36">
        <f t="shared" si="17"/>
        <v>0</v>
      </c>
      <c r="X27" s="36">
        <f t="shared" si="17"/>
        <v>0</v>
      </c>
      <c r="Y27" s="36">
        <f t="shared" si="17"/>
        <v>0</v>
      </c>
      <c r="Z27" s="36">
        <f t="shared" si="17"/>
        <v>0</v>
      </c>
      <c r="AA27" s="36">
        <f t="shared" si="17"/>
        <v>0</v>
      </c>
      <c r="AB27" s="36">
        <f t="shared" si="17"/>
        <v>0</v>
      </c>
      <c r="AC27" s="36">
        <f t="shared" si="17"/>
        <v>0</v>
      </c>
      <c r="AD27" s="36">
        <f t="shared" si="17"/>
        <v>0</v>
      </c>
      <c r="AE27" s="36">
        <f t="shared" si="17"/>
        <v>0</v>
      </c>
      <c r="AG27" s="36">
        <f t="shared" si="18"/>
        <v>0</v>
      </c>
      <c r="AH27" s="36">
        <f t="shared" si="18"/>
        <v>0</v>
      </c>
      <c r="AI27" s="36">
        <f t="shared" si="18"/>
        <v>0</v>
      </c>
      <c r="AJ27" s="36">
        <f t="shared" si="18"/>
        <v>0</v>
      </c>
      <c r="AK27" s="36">
        <f t="shared" si="18"/>
        <v>0</v>
      </c>
      <c r="AL27" s="36">
        <f t="shared" si="18"/>
        <v>0</v>
      </c>
      <c r="AN27" s="62">
        <f t="shared" si="13"/>
        <v>0</v>
      </c>
      <c r="AO27" s="14"/>
    </row>
    <row r="28" ht="15" spans="1:41">
      <c r="A28" s="43" t="s">
        <v>12521</v>
      </c>
      <c r="B28" s="34">
        <f t="shared" si="0"/>
        <v>0</v>
      </c>
      <c r="C28" s="41" t="s">
        <v>12522</v>
      </c>
      <c r="D28" s="105">
        <f t="shared" si="1"/>
        <v>0</v>
      </c>
      <c r="E28" s="36">
        <f t="shared" si="2"/>
        <v>0</v>
      </c>
      <c r="F28" s="9">
        <f t="shared" si="3"/>
        <v>0</v>
      </c>
      <c r="G28" s="38">
        <f t="shared" si="14"/>
        <v>0</v>
      </c>
      <c r="H28" s="42">
        <v>0</v>
      </c>
      <c r="I28" s="36">
        <f t="shared" ref="I28:J47" si="19">SUMPRODUCT(I$374:I$599*(LEFT($A$374:$A$599,LEN($A28))=$A28))</f>
        <v>0</v>
      </c>
      <c r="J28" s="36">
        <f t="shared" si="19"/>
        <v>0</v>
      </c>
      <c r="K28" s="42">
        <v>0</v>
      </c>
      <c r="L28" s="36">
        <f t="shared" si="5"/>
        <v>0</v>
      </c>
      <c r="M28" s="105">
        <f t="shared" si="6"/>
        <v>0</v>
      </c>
      <c r="N28" s="36">
        <f t="shared" si="15"/>
        <v>0</v>
      </c>
      <c r="O28" s="9">
        <f t="shared" si="7"/>
        <v>0</v>
      </c>
      <c r="P28" s="42">
        <v>0</v>
      </c>
      <c r="Q28" s="50">
        <f t="shared" si="8"/>
        <v>0</v>
      </c>
      <c r="R28" s="36">
        <f t="shared" si="9"/>
        <v>0</v>
      </c>
      <c r="S28" s="36">
        <f t="shared" si="16"/>
        <v>0</v>
      </c>
      <c r="T28" s="42">
        <v>0</v>
      </c>
      <c r="U28" s="36">
        <f t="shared" si="10"/>
        <v>0</v>
      </c>
      <c r="W28" s="36">
        <f t="shared" ref="W28:AE37" si="20">SUMPRODUCT(W$374:W$599*(LEFT($A$374:$A$599,LEN($A28))=$A28))</f>
        <v>0</v>
      </c>
      <c r="X28" s="36">
        <f t="shared" si="20"/>
        <v>0</v>
      </c>
      <c r="Y28" s="36">
        <f t="shared" si="20"/>
        <v>0</v>
      </c>
      <c r="Z28" s="36">
        <f t="shared" si="20"/>
        <v>0</v>
      </c>
      <c r="AA28" s="36">
        <f t="shared" si="20"/>
        <v>0</v>
      </c>
      <c r="AB28" s="36">
        <f t="shared" si="20"/>
        <v>0</v>
      </c>
      <c r="AC28" s="36">
        <f t="shared" si="20"/>
        <v>0</v>
      </c>
      <c r="AD28" s="36">
        <f t="shared" si="20"/>
        <v>0</v>
      </c>
      <c r="AE28" s="36">
        <f t="shared" si="20"/>
        <v>0</v>
      </c>
      <c r="AG28" s="36">
        <f t="shared" ref="AG28:AL37" si="21">SUMPRODUCT(AG$374:AG$599*(LEFT($A$374:$A$599,LEN($A28))=$A28))</f>
        <v>0</v>
      </c>
      <c r="AH28" s="36">
        <f t="shared" si="21"/>
        <v>0</v>
      </c>
      <c r="AI28" s="36">
        <f t="shared" si="21"/>
        <v>0</v>
      </c>
      <c r="AJ28" s="36">
        <f t="shared" si="21"/>
        <v>0</v>
      </c>
      <c r="AK28" s="36">
        <f t="shared" si="21"/>
        <v>0</v>
      </c>
      <c r="AL28" s="36">
        <f t="shared" si="21"/>
        <v>0</v>
      </c>
      <c r="AN28" s="62">
        <f t="shared" si="13"/>
        <v>0</v>
      </c>
      <c r="AO28" s="59"/>
    </row>
    <row r="29" ht="15" spans="1:41">
      <c r="A29" s="43" t="s">
        <v>12523</v>
      </c>
      <c r="B29" s="34">
        <f t="shared" si="0"/>
        <v>0</v>
      </c>
      <c r="C29" s="41" t="s">
        <v>12524</v>
      </c>
      <c r="D29" s="105">
        <f t="shared" si="1"/>
        <v>0</v>
      </c>
      <c r="E29" s="36">
        <f t="shared" si="2"/>
        <v>0</v>
      </c>
      <c r="F29" s="9">
        <f t="shared" si="3"/>
        <v>0</v>
      </c>
      <c r="G29" s="38">
        <f t="shared" si="14"/>
        <v>0</v>
      </c>
      <c r="H29" s="42">
        <v>0</v>
      </c>
      <c r="I29" s="36">
        <f t="shared" si="19"/>
        <v>0</v>
      </c>
      <c r="J29" s="36">
        <f t="shared" si="19"/>
        <v>0</v>
      </c>
      <c r="K29" s="42">
        <v>0</v>
      </c>
      <c r="L29" s="36">
        <f t="shared" si="5"/>
        <v>0</v>
      </c>
      <c r="M29" s="105">
        <f t="shared" si="6"/>
        <v>0</v>
      </c>
      <c r="N29" s="36">
        <f t="shared" si="15"/>
        <v>0</v>
      </c>
      <c r="O29" s="9">
        <f t="shared" si="7"/>
        <v>0</v>
      </c>
      <c r="P29" s="42">
        <v>0</v>
      </c>
      <c r="Q29" s="50">
        <f t="shared" si="8"/>
        <v>0</v>
      </c>
      <c r="R29" s="36">
        <f t="shared" si="9"/>
        <v>0</v>
      </c>
      <c r="S29" s="36">
        <f t="shared" si="16"/>
        <v>0</v>
      </c>
      <c r="T29" s="42">
        <v>0</v>
      </c>
      <c r="U29" s="36">
        <f t="shared" si="10"/>
        <v>0</v>
      </c>
      <c r="W29" s="36">
        <f t="shared" si="20"/>
        <v>0</v>
      </c>
      <c r="X29" s="36">
        <f t="shared" si="20"/>
        <v>0</v>
      </c>
      <c r="Y29" s="36">
        <f t="shared" si="20"/>
        <v>0</v>
      </c>
      <c r="Z29" s="36">
        <f t="shared" si="20"/>
        <v>0</v>
      </c>
      <c r="AA29" s="36">
        <f t="shared" si="20"/>
        <v>0</v>
      </c>
      <c r="AB29" s="36">
        <f t="shared" si="20"/>
        <v>0</v>
      </c>
      <c r="AC29" s="36">
        <f t="shared" si="20"/>
        <v>0</v>
      </c>
      <c r="AD29" s="36">
        <f t="shared" si="20"/>
        <v>0</v>
      </c>
      <c r="AE29" s="36">
        <f t="shared" si="20"/>
        <v>0</v>
      </c>
      <c r="AG29" s="36">
        <f t="shared" si="21"/>
        <v>0</v>
      </c>
      <c r="AH29" s="36">
        <f t="shared" si="21"/>
        <v>0</v>
      </c>
      <c r="AI29" s="36">
        <f t="shared" si="21"/>
        <v>0</v>
      </c>
      <c r="AJ29" s="36">
        <f t="shared" si="21"/>
        <v>0</v>
      </c>
      <c r="AK29" s="36">
        <f t="shared" si="21"/>
        <v>0</v>
      </c>
      <c r="AL29" s="36">
        <f t="shared" si="21"/>
        <v>0</v>
      </c>
      <c r="AN29" s="62">
        <f t="shared" si="13"/>
        <v>0</v>
      </c>
      <c r="AO29" s="59"/>
    </row>
    <row r="30" ht="15" spans="1:41">
      <c r="A30" s="43" t="s">
        <v>12525</v>
      </c>
      <c r="B30" s="34">
        <f t="shared" si="0"/>
        <v>0</v>
      </c>
      <c r="C30" s="41" t="s">
        <v>12526</v>
      </c>
      <c r="D30" s="105">
        <f t="shared" si="1"/>
        <v>0</v>
      </c>
      <c r="E30" s="36">
        <f t="shared" si="2"/>
        <v>0</v>
      </c>
      <c r="F30" s="9">
        <f t="shared" si="3"/>
        <v>0</v>
      </c>
      <c r="G30" s="38">
        <f t="shared" si="14"/>
        <v>0</v>
      </c>
      <c r="H30" s="42">
        <v>0</v>
      </c>
      <c r="I30" s="36">
        <f t="shared" si="19"/>
        <v>0</v>
      </c>
      <c r="J30" s="36">
        <f t="shared" si="19"/>
        <v>0</v>
      </c>
      <c r="K30" s="42">
        <v>0</v>
      </c>
      <c r="L30" s="36">
        <f t="shared" si="5"/>
        <v>0</v>
      </c>
      <c r="M30" s="105">
        <f t="shared" si="6"/>
        <v>0</v>
      </c>
      <c r="N30" s="36">
        <f t="shared" si="15"/>
        <v>0</v>
      </c>
      <c r="O30" s="9">
        <f t="shared" si="7"/>
        <v>0</v>
      </c>
      <c r="P30" s="42">
        <v>0</v>
      </c>
      <c r="Q30" s="50">
        <f t="shared" si="8"/>
        <v>0</v>
      </c>
      <c r="R30" s="36">
        <f t="shared" si="9"/>
        <v>0</v>
      </c>
      <c r="S30" s="36">
        <f t="shared" si="16"/>
        <v>0</v>
      </c>
      <c r="T30" s="42">
        <v>0</v>
      </c>
      <c r="U30" s="36">
        <f t="shared" si="10"/>
        <v>0</v>
      </c>
      <c r="W30" s="36">
        <f t="shared" si="20"/>
        <v>0</v>
      </c>
      <c r="X30" s="36">
        <f t="shared" si="20"/>
        <v>0</v>
      </c>
      <c r="Y30" s="36">
        <f t="shared" si="20"/>
        <v>0</v>
      </c>
      <c r="Z30" s="36">
        <f t="shared" si="20"/>
        <v>0</v>
      </c>
      <c r="AA30" s="36">
        <f t="shared" si="20"/>
        <v>0</v>
      </c>
      <c r="AB30" s="36">
        <f t="shared" si="20"/>
        <v>0</v>
      </c>
      <c r="AC30" s="36">
        <f t="shared" si="20"/>
        <v>0</v>
      </c>
      <c r="AD30" s="36">
        <f t="shared" si="20"/>
        <v>0</v>
      </c>
      <c r="AE30" s="36">
        <f t="shared" si="20"/>
        <v>0</v>
      </c>
      <c r="AG30" s="36">
        <f t="shared" si="21"/>
        <v>0</v>
      </c>
      <c r="AH30" s="36">
        <f t="shared" si="21"/>
        <v>0</v>
      </c>
      <c r="AI30" s="36">
        <f t="shared" si="21"/>
        <v>0</v>
      </c>
      <c r="AJ30" s="36">
        <f t="shared" si="21"/>
        <v>0</v>
      </c>
      <c r="AK30" s="36">
        <f t="shared" si="21"/>
        <v>0</v>
      </c>
      <c r="AL30" s="36">
        <f t="shared" si="21"/>
        <v>0</v>
      </c>
      <c r="AN30" s="62">
        <f t="shared" si="13"/>
        <v>0</v>
      </c>
      <c r="AO30" s="14"/>
    </row>
    <row r="31" ht="15" spans="1:41">
      <c r="A31" s="43" t="s">
        <v>12527</v>
      </c>
      <c r="B31" s="34">
        <f t="shared" si="0"/>
        <v>0</v>
      </c>
      <c r="C31" s="41" t="s">
        <v>12528</v>
      </c>
      <c r="D31" s="105">
        <f t="shared" si="1"/>
        <v>0</v>
      </c>
      <c r="E31" s="36">
        <f t="shared" si="2"/>
        <v>0</v>
      </c>
      <c r="F31" s="9">
        <f t="shared" si="3"/>
        <v>0</v>
      </c>
      <c r="G31" s="38">
        <f t="shared" si="14"/>
        <v>0</v>
      </c>
      <c r="H31" s="42">
        <v>0</v>
      </c>
      <c r="I31" s="36">
        <f t="shared" si="19"/>
        <v>0</v>
      </c>
      <c r="J31" s="36">
        <f t="shared" si="19"/>
        <v>0</v>
      </c>
      <c r="K31" s="42">
        <v>0</v>
      </c>
      <c r="L31" s="36">
        <f t="shared" si="5"/>
        <v>0</v>
      </c>
      <c r="M31" s="105">
        <f t="shared" si="6"/>
        <v>0</v>
      </c>
      <c r="N31" s="36">
        <f t="shared" si="15"/>
        <v>0</v>
      </c>
      <c r="O31" s="9">
        <f t="shared" si="7"/>
        <v>0</v>
      </c>
      <c r="P31" s="42">
        <v>0</v>
      </c>
      <c r="Q31" s="50">
        <f t="shared" si="8"/>
        <v>0</v>
      </c>
      <c r="R31" s="36">
        <f t="shared" si="9"/>
        <v>0</v>
      </c>
      <c r="S31" s="36">
        <f t="shared" si="16"/>
        <v>0</v>
      </c>
      <c r="T31" s="42">
        <v>0</v>
      </c>
      <c r="U31" s="36">
        <f t="shared" si="10"/>
        <v>0</v>
      </c>
      <c r="W31" s="36">
        <f t="shared" si="20"/>
        <v>0</v>
      </c>
      <c r="X31" s="36">
        <f t="shared" si="20"/>
        <v>0</v>
      </c>
      <c r="Y31" s="36">
        <f t="shared" si="20"/>
        <v>0</v>
      </c>
      <c r="Z31" s="36">
        <f t="shared" si="20"/>
        <v>0</v>
      </c>
      <c r="AA31" s="36">
        <f t="shared" si="20"/>
        <v>0</v>
      </c>
      <c r="AB31" s="36">
        <f t="shared" si="20"/>
        <v>0</v>
      </c>
      <c r="AC31" s="36">
        <f t="shared" si="20"/>
        <v>0</v>
      </c>
      <c r="AD31" s="36">
        <f t="shared" si="20"/>
        <v>0</v>
      </c>
      <c r="AE31" s="36">
        <f t="shared" si="20"/>
        <v>0</v>
      </c>
      <c r="AG31" s="36">
        <f t="shared" si="21"/>
        <v>0</v>
      </c>
      <c r="AH31" s="36">
        <f t="shared" si="21"/>
        <v>0</v>
      </c>
      <c r="AI31" s="36">
        <f t="shared" si="21"/>
        <v>0</v>
      </c>
      <c r="AJ31" s="36">
        <f t="shared" si="21"/>
        <v>0</v>
      </c>
      <c r="AK31" s="36">
        <f t="shared" si="21"/>
        <v>0</v>
      </c>
      <c r="AL31" s="36">
        <f t="shared" si="21"/>
        <v>0</v>
      </c>
      <c r="AN31" s="62">
        <f t="shared" si="13"/>
        <v>0</v>
      </c>
      <c r="AO31" s="14"/>
    </row>
    <row r="32" ht="15" spans="1:41">
      <c r="A32" s="43" t="s">
        <v>12529</v>
      </c>
      <c r="B32" s="34">
        <f t="shared" si="0"/>
        <v>0</v>
      </c>
      <c r="C32" s="41" t="s">
        <v>12530</v>
      </c>
      <c r="D32" s="105">
        <f t="shared" si="1"/>
        <v>0</v>
      </c>
      <c r="E32" s="36">
        <f t="shared" si="2"/>
        <v>0</v>
      </c>
      <c r="F32" s="9">
        <f t="shared" si="3"/>
        <v>0</v>
      </c>
      <c r="G32" s="38">
        <f t="shared" si="14"/>
        <v>0</v>
      </c>
      <c r="H32" s="42">
        <v>0</v>
      </c>
      <c r="I32" s="36">
        <f t="shared" si="19"/>
        <v>0</v>
      </c>
      <c r="J32" s="36">
        <f t="shared" si="19"/>
        <v>0</v>
      </c>
      <c r="K32" s="42">
        <v>0</v>
      </c>
      <c r="L32" s="36">
        <f t="shared" si="5"/>
        <v>0</v>
      </c>
      <c r="M32" s="105">
        <f t="shared" si="6"/>
        <v>0</v>
      </c>
      <c r="N32" s="36">
        <f t="shared" si="15"/>
        <v>0</v>
      </c>
      <c r="O32" s="9">
        <f t="shared" si="7"/>
        <v>0</v>
      </c>
      <c r="P32" s="42">
        <v>0</v>
      </c>
      <c r="Q32" s="50">
        <f t="shared" si="8"/>
        <v>0</v>
      </c>
      <c r="R32" s="36">
        <f t="shared" si="9"/>
        <v>0</v>
      </c>
      <c r="S32" s="36">
        <f t="shared" si="16"/>
        <v>0</v>
      </c>
      <c r="T32" s="42">
        <v>0</v>
      </c>
      <c r="U32" s="36">
        <f t="shared" si="10"/>
        <v>0</v>
      </c>
      <c r="W32" s="36">
        <f t="shared" si="20"/>
        <v>0</v>
      </c>
      <c r="X32" s="36">
        <f t="shared" si="20"/>
        <v>0</v>
      </c>
      <c r="Y32" s="36">
        <f t="shared" si="20"/>
        <v>0</v>
      </c>
      <c r="Z32" s="36">
        <f t="shared" si="20"/>
        <v>0</v>
      </c>
      <c r="AA32" s="36">
        <f t="shared" si="20"/>
        <v>0</v>
      </c>
      <c r="AB32" s="36">
        <f t="shared" si="20"/>
        <v>0</v>
      </c>
      <c r="AC32" s="36">
        <f t="shared" si="20"/>
        <v>0</v>
      </c>
      <c r="AD32" s="36">
        <f t="shared" si="20"/>
        <v>0</v>
      </c>
      <c r="AE32" s="36">
        <f t="shared" si="20"/>
        <v>0</v>
      </c>
      <c r="AG32" s="36">
        <f t="shared" si="21"/>
        <v>0</v>
      </c>
      <c r="AH32" s="36">
        <f t="shared" si="21"/>
        <v>0</v>
      </c>
      <c r="AI32" s="36">
        <f t="shared" si="21"/>
        <v>0</v>
      </c>
      <c r="AJ32" s="36">
        <f t="shared" si="21"/>
        <v>0</v>
      </c>
      <c r="AK32" s="36">
        <f t="shared" si="21"/>
        <v>0</v>
      </c>
      <c r="AL32" s="36">
        <f t="shared" si="21"/>
        <v>0</v>
      </c>
      <c r="AN32" s="62">
        <f t="shared" si="13"/>
        <v>0</v>
      </c>
      <c r="AO32" s="59"/>
    </row>
    <row r="33" ht="15" spans="1:41">
      <c r="A33" s="43" t="s">
        <v>12531</v>
      </c>
      <c r="B33" s="34">
        <f t="shared" si="0"/>
        <v>0</v>
      </c>
      <c r="C33" s="41" t="s">
        <v>12532</v>
      </c>
      <c r="D33" s="105">
        <f t="shared" si="1"/>
        <v>0</v>
      </c>
      <c r="E33" s="36">
        <f t="shared" si="2"/>
        <v>0</v>
      </c>
      <c r="F33" s="9">
        <f t="shared" si="3"/>
        <v>0</v>
      </c>
      <c r="G33" s="38">
        <f t="shared" si="14"/>
        <v>0</v>
      </c>
      <c r="H33" s="42">
        <v>0</v>
      </c>
      <c r="I33" s="36">
        <f t="shared" si="19"/>
        <v>0</v>
      </c>
      <c r="J33" s="36">
        <f t="shared" si="19"/>
        <v>0</v>
      </c>
      <c r="K33" s="42">
        <v>0</v>
      </c>
      <c r="L33" s="36">
        <f t="shared" si="5"/>
        <v>0</v>
      </c>
      <c r="M33" s="105">
        <f t="shared" si="6"/>
        <v>0</v>
      </c>
      <c r="N33" s="36">
        <f t="shared" si="15"/>
        <v>0</v>
      </c>
      <c r="O33" s="9">
        <f t="shared" si="7"/>
        <v>0</v>
      </c>
      <c r="P33" s="42">
        <v>0</v>
      </c>
      <c r="Q33" s="50">
        <f t="shared" si="8"/>
        <v>0</v>
      </c>
      <c r="R33" s="36">
        <f t="shared" si="9"/>
        <v>0</v>
      </c>
      <c r="S33" s="36">
        <f t="shared" si="16"/>
        <v>0</v>
      </c>
      <c r="T33" s="42">
        <v>0</v>
      </c>
      <c r="U33" s="36">
        <f t="shared" si="10"/>
        <v>0</v>
      </c>
      <c r="W33" s="36">
        <f t="shared" si="20"/>
        <v>0</v>
      </c>
      <c r="X33" s="36">
        <f t="shared" si="20"/>
        <v>0</v>
      </c>
      <c r="Y33" s="36">
        <f t="shared" si="20"/>
        <v>0</v>
      </c>
      <c r="Z33" s="36">
        <f t="shared" si="20"/>
        <v>0</v>
      </c>
      <c r="AA33" s="36">
        <f t="shared" si="20"/>
        <v>0</v>
      </c>
      <c r="AB33" s="36">
        <f t="shared" si="20"/>
        <v>0</v>
      </c>
      <c r="AC33" s="36">
        <f t="shared" si="20"/>
        <v>0</v>
      </c>
      <c r="AD33" s="36">
        <f t="shared" si="20"/>
        <v>0</v>
      </c>
      <c r="AE33" s="36">
        <f t="shared" si="20"/>
        <v>0</v>
      </c>
      <c r="AG33" s="36">
        <f t="shared" si="21"/>
        <v>0</v>
      </c>
      <c r="AH33" s="36">
        <f t="shared" si="21"/>
        <v>0</v>
      </c>
      <c r="AI33" s="36">
        <f t="shared" si="21"/>
        <v>0</v>
      </c>
      <c r="AJ33" s="36">
        <f t="shared" si="21"/>
        <v>0</v>
      </c>
      <c r="AK33" s="36">
        <f t="shared" si="21"/>
        <v>0</v>
      </c>
      <c r="AL33" s="36">
        <f t="shared" si="21"/>
        <v>0</v>
      </c>
      <c r="AN33" s="62">
        <f t="shared" si="13"/>
        <v>0</v>
      </c>
      <c r="AO33" s="59"/>
    </row>
    <row r="34" ht="15" spans="1:41">
      <c r="A34" s="43" t="s">
        <v>12533</v>
      </c>
      <c r="B34" s="34">
        <f t="shared" si="0"/>
        <v>0</v>
      </c>
      <c r="C34" s="41" t="s">
        <v>12534</v>
      </c>
      <c r="D34" s="105">
        <f t="shared" si="1"/>
        <v>0</v>
      </c>
      <c r="E34" s="36">
        <f t="shared" si="2"/>
        <v>0</v>
      </c>
      <c r="F34" s="9">
        <f t="shared" si="3"/>
        <v>0</v>
      </c>
      <c r="G34" s="38">
        <f t="shared" si="14"/>
        <v>0</v>
      </c>
      <c r="H34" s="42">
        <v>0</v>
      </c>
      <c r="I34" s="36">
        <f t="shared" si="19"/>
        <v>0</v>
      </c>
      <c r="J34" s="36">
        <f t="shared" si="19"/>
        <v>0</v>
      </c>
      <c r="K34" s="42">
        <v>0</v>
      </c>
      <c r="L34" s="36">
        <f t="shared" si="5"/>
        <v>0</v>
      </c>
      <c r="M34" s="105">
        <f t="shared" si="6"/>
        <v>0</v>
      </c>
      <c r="N34" s="36">
        <f t="shared" si="15"/>
        <v>0</v>
      </c>
      <c r="O34" s="9">
        <f t="shared" si="7"/>
        <v>0</v>
      </c>
      <c r="P34" s="42">
        <v>0</v>
      </c>
      <c r="Q34" s="50">
        <f t="shared" si="8"/>
        <v>0</v>
      </c>
      <c r="R34" s="36">
        <f t="shared" si="9"/>
        <v>0</v>
      </c>
      <c r="S34" s="36">
        <f t="shared" si="16"/>
        <v>0</v>
      </c>
      <c r="T34" s="42">
        <v>0</v>
      </c>
      <c r="U34" s="36">
        <f t="shared" si="10"/>
        <v>0</v>
      </c>
      <c r="W34" s="36">
        <f t="shared" si="20"/>
        <v>0</v>
      </c>
      <c r="X34" s="36">
        <f t="shared" si="20"/>
        <v>0</v>
      </c>
      <c r="Y34" s="36">
        <f t="shared" si="20"/>
        <v>0</v>
      </c>
      <c r="Z34" s="36">
        <f t="shared" si="20"/>
        <v>0</v>
      </c>
      <c r="AA34" s="36">
        <f t="shared" si="20"/>
        <v>0</v>
      </c>
      <c r="AB34" s="36">
        <f t="shared" si="20"/>
        <v>0</v>
      </c>
      <c r="AC34" s="36">
        <f t="shared" si="20"/>
        <v>0</v>
      </c>
      <c r="AD34" s="36">
        <f t="shared" si="20"/>
        <v>0</v>
      </c>
      <c r="AE34" s="36">
        <f t="shared" si="20"/>
        <v>0</v>
      </c>
      <c r="AG34" s="36">
        <f t="shared" si="21"/>
        <v>0</v>
      </c>
      <c r="AH34" s="36">
        <f t="shared" si="21"/>
        <v>0</v>
      </c>
      <c r="AI34" s="36">
        <f t="shared" si="21"/>
        <v>0</v>
      </c>
      <c r="AJ34" s="36">
        <f t="shared" si="21"/>
        <v>0</v>
      </c>
      <c r="AK34" s="36">
        <f t="shared" si="21"/>
        <v>0</v>
      </c>
      <c r="AL34" s="36">
        <f t="shared" si="21"/>
        <v>0</v>
      </c>
      <c r="AN34" s="62">
        <f t="shared" si="13"/>
        <v>0</v>
      </c>
      <c r="AO34" s="14"/>
    </row>
    <row r="35" ht="15" spans="1:41">
      <c r="A35" s="43" t="s">
        <v>12535</v>
      </c>
      <c r="B35" s="34">
        <f t="shared" si="0"/>
        <v>0</v>
      </c>
      <c r="C35" s="41" t="s">
        <v>12536</v>
      </c>
      <c r="D35" s="105">
        <f t="shared" si="1"/>
        <v>0</v>
      </c>
      <c r="E35" s="36">
        <f t="shared" si="2"/>
        <v>0</v>
      </c>
      <c r="F35" s="9">
        <f t="shared" si="3"/>
        <v>0</v>
      </c>
      <c r="G35" s="38">
        <f t="shared" si="14"/>
        <v>0</v>
      </c>
      <c r="H35" s="42">
        <v>0</v>
      </c>
      <c r="I35" s="36">
        <f t="shared" si="19"/>
        <v>0</v>
      </c>
      <c r="J35" s="36">
        <f t="shared" si="19"/>
        <v>0</v>
      </c>
      <c r="K35" s="42">
        <v>0</v>
      </c>
      <c r="L35" s="36">
        <f t="shared" si="5"/>
        <v>0</v>
      </c>
      <c r="M35" s="105">
        <f t="shared" si="6"/>
        <v>0</v>
      </c>
      <c r="N35" s="36">
        <f t="shared" si="15"/>
        <v>0</v>
      </c>
      <c r="O35" s="9">
        <f t="shared" si="7"/>
        <v>0</v>
      </c>
      <c r="P35" s="42">
        <v>0</v>
      </c>
      <c r="Q35" s="50">
        <f t="shared" si="8"/>
        <v>0</v>
      </c>
      <c r="R35" s="36">
        <f t="shared" si="9"/>
        <v>0</v>
      </c>
      <c r="S35" s="36">
        <f t="shared" si="16"/>
        <v>0</v>
      </c>
      <c r="T35" s="42">
        <v>0</v>
      </c>
      <c r="U35" s="36">
        <f t="shared" si="10"/>
        <v>0</v>
      </c>
      <c r="W35" s="36">
        <f t="shared" si="20"/>
        <v>0</v>
      </c>
      <c r="X35" s="36">
        <f t="shared" si="20"/>
        <v>0</v>
      </c>
      <c r="Y35" s="36">
        <f t="shared" si="20"/>
        <v>0</v>
      </c>
      <c r="Z35" s="36">
        <f t="shared" si="20"/>
        <v>0</v>
      </c>
      <c r="AA35" s="36">
        <f t="shared" si="20"/>
        <v>0</v>
      </c>
      <c r="AB35" s="36">
        <f t="shared" si="20"/>
        <v>0</v>
      </c>
      <c r="AC35" s="36">
        <f t="shared" si="20"/>
        <v>0</v>
      </c>
      <c r="AD35" s="36">
        <f t="shared" si="20"/>
        <v>0</v>
      </c>
      <c r="AE35" s="36">
        <f t="shared" si="20"/>
        <v>0</v>
      </c>
      <c r="AG35" s="36">
        <f t="shared" si="21"/>
        <v>0</v>
      </c>
      <c r="AH35" s="36">
        <f t="shared" si="21"/>
        <v>0</v>
      </c>
      <c r="AI35" s="36">
        <f t="shared" si="21"/>
        <v>0</v>
      </c>
      <c r="AJ35" s="36">
        <f t="shared" si="21"/>
        <v>0</v>
      </c>
      <c r="AK35" s="36">
        <f t="shared" si="21"/>
        <v>0</v>
      </c>
      <c r="AL35" s="36">
        <f t="shared" si="21"/>
        <v>0</v>
      </c>
      <c r="AN35" s="62">
        <f t="shared" si="13"/>
        <v>0</v>
      </c>
      <c r="AO35" s="14"/>
    </row>
    <row r="36" ht="15" spans="1:41">
      <c r="A36" s="43" t="s">
        <v>12537</v>
      </c>
      <c r="B36" s="34">
        <f t="shared" si="0"/>
        <v>0</v>
      </c>
      <c r="C36" s="41" t="s">
        <v>12538</v>
      </c>
      <c r="D36" s="105">
        <f t="shared" si="1"/>
        <v>0</v>
      </c>
      <c r="E36" s="36">
        <f t="shared" si="2"/>
        <v>0</v>
      </c>
      <c r="F36" s="9">
        <f t="shared" si="3"/>
        <v>0</v>
      </c>
      <c r="G36" s="38">
        <f t="shared" si="14"/>
        <v>0</v>
      </c>
      <c r="H36" s="42">
        <v>0</v>
      </c>
      <c r="I36" s="36">
        <f t="shared" si="19"/>
        <v>0</v>
      </c>
      <c r="J36" s="36">
        <f t="shared" si="19"/>
        <v>0</v>
      </c>
      <c r="K36" s="42">
        <v>0</v>
      </c>
      <c r="L36" s="36">
        <f t="shared" si="5"/>
        <v>0</v>
      </c>
      <c r="M36" s="105">
        <f t="shared" si="6"/>
        <v>0</v>
      </c>
      <c r="N36" s="36">
        <f t="shared" si="15"/>
        <v>0</v>
      </c>
      <c r="O36" s="9">
        <f t="shared" si="7"/>
        <v>0</v>
      </c>
      <c r="P36" s="42">
        <v>0</v>
      </c>
      <c r="Q36" s="50">
        <f t="shared" si="8"/>
        <v>0</v>
      </c>
      <c r="R36" s="36">
        <f t="shared" si="9"/>
        <v>0</v>
      </c>
      <c r="S36" s="36">
        <f t="shared" si="16"/>
        <v>0</v>
      </c>
      <c r="T36" s="42">
        <v>0</v>
      </c>
      <c r="U36" s="36">
        <f t="shared" si="10"/>
        <v>0</v>
      </c>
      <c r="W36" s="36">
        <f t="shared" si="20"/>
        <v>0</v>
      </c>
      <c r="X36" s="36">
        <f t="shared" si="20"/>
        <v>0</v>
      </c>
      <c r="Y36" s="36">
        <f t="shared" si="20"/>
        <v>0</v>
      </c>
      <c r="Z36" s="36">
        <f t="shared" si="20"/>
        <v>0</v>
      </c>
      <c r="AA36" s="36">
        <f t="shared" si="20"/>
        <v>0</v>
      </c>
      <c r="AB36" s="36">
        <f t="shared" si="20"/>
        <v>0</v>
      </c>
      <c r="AC36" s="36">
        <f t="shared" si="20"/>
        <v>0</v>
      </c>
      <c r="AD36" s="36">
        <f t="shared" si="20"/>
        <v>0</v>
      </c>
      <c r="AE36" s="36">
        <f t="shared" si="20"/>
        <v>0</v>
      </c>
      <c r="AG36" s="36">
        <f t="shared" si="21"/>
        <v>0</v>
      </c>
      <c r="AH36" s="36">
        <f t="shared" si="21"/>
        <v>0</v>
      </c>
      <c r="AI36" s="36">
        <f t="shared" si="21"/>
        <v>0</v>
      </c>
      <c r="AJ36" s="36">
        <f t="shared" si="21"/>
        <v>0</v>
      </c>
      <c r="AK36" s="36">
        <f t="shared" si="21"/>
        <v>0</v>
      </c>
      <c r="AL36" s="36">
        <f t="shared" si="21"/>
        <v>0</v>
      </c>
      <c r="AN36" s="62">
        <f t="shared" si="13"/>
        <v>0</v>
      </c>
      <c r="AO36" s="59"/>
    </row>
    <row r="37" ht="15" spans="1:41">
      <c r="A37" s="43" t="s">
        <v>12539</v>
      </c>
      <c r="B37" s="34">
        <f t="shared" si="0"/>
        <v>0</v>
      </c>
      <c r="C37" s="41" t="s">
        <v>12540</v>
      </c>
      <c r="D37" s="105">
        <f t="shared" si="1"/>
        <v>0</v>
      </c>
      <c r="E37" s="36">
        <f t="shared" si="2"/>
        <v>0</v>
      </c>
      <c r="F37" s="9">
        <f t="shared" si="3"/>
        <v>0</v>
      </c>
      <c r="G37" s="38">
        <f t="shared" si="14"/>
        <v>0</v>
      </c>
      <c r="H37" s="42">
        <v>0</v>
      </c>
      <c r="I37" s="36">
        <f t="shared" si="19"/>
        <v>0</v>
      </c>
      <c r="J37" s="36">
        <f t="shared" si="19"/>
        <v>0</v>
      </c>
      <c r="K37" s="42">
        <v>0</v>
      </c>
      <c r="L37" s="36">
        <f t="shared" si="5"/>
        <v>0</v>
      </c>
      <c r="M37" s="105">
        <f t="shared" si="6"/>
        <v>0</v>
      </c>
      <c r="N37" s="36">
        <f t="shared" si="15"/>
        <v>0</v>
      </c>
      <c r="O37" s="9">
        <f t="shared" si="7"/>
        <v>0</v>
      </c>
      <c r="P37" s="42">
        <v>0</v>
      </c>
      <c r="Q37" s="50">
        <f t="shared" si="8"/>
        <v>0</v>
      </c>
      <c r="R37" s="36">
        <f t="shared" si="9"/>
        <v>0</v>
      </c>
      <c r="S37" s="36">
        <f t="shared" si="16"/>
        <v>0</v>
      </c>
      <c r="T37" s="42">
        <v>0</v>
      </c>
      <c r="U37" s="36">
        <f t="shared" si="10"/>
        <v>0</v>
      </c>
      <c r="W37" s="36">
        <f t="shared" si="20"/>
        <v>0</v>
      </c>
      <c r="X37" s="36">
        <f t="shared" si="20"/>
        <v>0</v>
      </c>
      <c r="Y37" s="36">
        <f t="shared" si="20"/>
        <v>0</v>
      </c>
      <c r="Z37" s="36">
        <f t="shared" si="20"/>
        <v>0</v>
      </c>
      <c r="AA37" s="36">
        <f t="shared" si="20"/>
        <v>0</v>
      </c>
      <c r="AB37" s="36">
        <f t="shared" si="20"/>
        <v>0</v>
      </c>
      <c r="AC37" s="36">
        <f t="shared" si="20"/>
        <v>0</v>
      </c>
      <c r="AD37" s="36">
        <f t="shared" si="20"/>
        <v>0</v>
      </c>
      <c r="AE37" s="36">
        <f t="shared" si="20"/>
        <v>0</v>
      </c>
      <c r="AG37" s="36">
        <f t="shared" si="21"/>
        <v>0</v>
      </c>
      <c r="AH37" s="36">
        <f t="shared" si="21"/>
        <v>0</v>
      </c>
      <c r="AI37" s="36">
        <f t="shared" si="21"/>
        <v>0</v>
      </c>
      <c r="AJ37" s="36">
        <f t="shared" si="21"/>
        <v>0</v>
      </c>
      <c r="AK37" s="36">
        <f t="shared" si="21"/>
        <v>0</v>
      </c>
      <c r="AL37" s="36">
        <f t="shared" si="21"/>
        <v>0</v>
      </c>
      <c r="AN37" s="62">
        <f t="shared" si="13"/>
        <v>0</v>
      </c>
      <c r="AO37" s="59"/>
    </row>
    <row r="38" ht="15" spans="1:41">
      <c r="A38" s="43" t="s">
        <v>12541</v>
      </c>
      <c r="B38" s="34">
        <f t="shared" si="0"/>
        <v>0</v>
      </c>
      <c r="C38" s="41" t="s">
        <v>12542</v>
      </c>
      <c r="D38" s="105">
        <f t="shared" si="1"/>
        <v>0</v>
      </c>
      <c r="E38" s="36">
        <f t="shared" si="2"/>
        <v>0</v>
      </c>
      <c r="F38" s="9">
        <f t="shared" si="3"/>
        <v>0</v>
      </c>
      <c r="G38" s="38">
        <f t="shared" si="14"/>
        <v>0</v>
      </c>
      <c r="H38" s="42">
        <v>0</v>
      </c>
      <c r="I38" s="36">
        <f t="shared" si="19"/>
        <v>0</v>
      </c>
      <c r="J38" s="36">
        <f t="shared" si="19"/>
        <v>0</v>
      </c>
      <c r="K38" s="42">
        <v>0</v>
      </c>
      <c r="L38" s="36">
        <f t="shared" si="5"/>
        <v>0</v>
      </c>
      <c r="M38" s="105">
        <f t="shared" si="6"/>
        <v>0</v>
      </c>
      <c r="N38" s="36">
        <f t="shared" si="15"/>
        <v>0</v>
      </c>
      <c r="O38" s="9">
        <f t="shared" si="7"/>
        <v>0</v>
      </c>
      <c r="P38" s="42">
        <v>0</v>
      </c>
      <c r="Q38" s="50">
        <f t="shared" si="8"/>
        <v>0</v>
      </c>
      <c r="R38" s="36">
        <f t="shared" si="9"/>
        <v>0</v>
      </c>
      <c r="S38" s="36">
        <f t="shared" si="16"/>
        <v>0</v>
      </c>
      <c r="T38" s="42">
        <v>0</v>
      </c>
      <c r="U38" s="36">
        <f t="shared" si="10"/>
        <v>0</v>
      </c>
      <c r="W38" s="36">
        <f t="shared" ref="W38:AE47" si="22">SUMPRODUCT(W$374:W$599*(LEFT($A$374:$A$599,LEN($A38))=$A38))</f>
        <v>0</v>
      </c>
      <c r="X38" s="36">
        <f t="shared" si="22"/>
        <v>0</v>
      </c>
      <c r="Y38" s="36">
        <f t="shared" si="22"/>
        <v>0</v>
      </c>
      <c r="Z38" s="36">
        <f t="shared" si="22"/>
        <v>0</v>
      </c>
      <c r="AA38" s="36">
        <f t="shared" si="22"/>
        <v>0</v>
      </c>
      <c r="AB38" s="36">
        <f t="shared" si="22"/>
        <v>0</v>
      </c>
      <c r="AC38" s="36">
        <f t="shared" si="22"/>
        <v>0</v>
      </c>
      <c r="AD38" s="36">
        <f t="shared" si="22"/>
        <v>0</v>
      </c>
      <c r="AE38" s="36">
        <f t="shared" si="22"/>
        <v>0</v>
      </c>
      <c r="AG38" s="36">
        <f t="shared" ref="AG38:AL47" si="23">SUMPRODUCT(AG$374:AG$599*(LEFT($A$374:$A$599,LEN($A38))=$A38))</f>
        <v>0</v>
      </c>
      <c r="AH38" s="36">
        <f t="shared" si="23"/>
        <v>0</v>
      </c>
      <c r="AI38" s="36">
        <f t="shared" si="23"/>
        <v>0</v>
      </c>
      <c r="AJ38" s="36">
        <f t="shared" si="23"/>
        <v>0</v>
      </c>
      <c r="AK38" s="36">
        <f t="shared" si="23"/>
        <v>0</v>
      </c>
      <c r="AL38" s="36">
        <f t="shared" si="23"/>
        <v>0</v>
      </c>
      <c r="AN38" s="62">
        <f t="shared" si="13"/>
        <v>0</v>
      </c>
      <c r="AO38" s="14"/>
    </row>
    <row r="39" ht="15" spans="1:41">
      <c r="A39" s="454" t="s">
        <v>12543</v>
      </c>
      <c r="B39" s="34">
        <f t="shared" si="0"/>
        <v>0</v>
      </c>
      <c r="C39" s="41" t="s">
        <v>12544</v>
      </c>
      <c r="D39" s="105">
        <f t="shared" si="1"/>
        <v>0</v>
      </c>
      <c r="E39" s="36">
        <f t="shared" si="2"/>
        <v>0</v>
      </c>
      <c r="F39" s="9">
        <f t="shared" si="3"/>
        <v>0</v>
      </c>
      <c r="G39" s="38">
        <f t="shared" si="14"/>
        <v>0</v>
      </c>
      <c r="H39" s="42">
        <v>0</v>
      </c>
      <c r="I39" s="36">
        <f t="shared" si="19"/>
        <v>0</v>
      </c>
      <c r="J39" s="36">
        <f t="shared" si="19"/>
        <v>0</v>
      </c>
      <c r="K39" s="42">
        <v>0</v>
      </c>
      <c r="L39" s="36">
        <f t="shared" si="5"/>
        <v>0</v>
      </c>
      <c r="M39" s="105">
        <f t="shared" si="6"/>
        <v>0</v>
      </c>
      <c r="N39" s="36">
        <f t="shared" si="15"/>
        <v>0</v>
      </c>
      <c r="O39" s="9">
        <f t="shared" si="7"/>
        <v>0</v>
      </c>
      <c r="P39" s="42">
        <v>0</v>
      </c>
      <c r="Q39" s="50">
        <f t="shared" si="8"/>
        <v>0</v>
      </c>
      <c r="R39" s="36">
        <f t="shared" si="9"/>
        <v>0</v>
      </c>
      <c r="S39" s="36">
        <f t="shared" si="16"/>
        <v>0</v>
      </c>
      <c r="T39" s="42">
        <v>0</v>
      </c>
      <c r="U39" s="36">
        <f t="shared" si="10"/>
        <v>0</v>
      </c>
      <c r="W39" s="36">
        <f t="shared" si="22"/>
        <v>0</v>
      </c>
      <c r="X39" s="36">
        <f t="shared" si="22"/>
        <v>0</v>
      </c>
      <c r="Y39" s="36">
        <f t="shared" si="22"/>
        <v>0</v>
      </c>
      <c r="Z39" s="36">
        <f t="shared" si="22"/>
        <v>0</v>
      </c>
      <c r="AA39" s="36">
        <f t="shared" si="22"/>
        <v>0</v>
      </c>
      <c r="AB39" s="36">
        <f t="shared" si="22"/>
        <v>0</v>
      </c>
      <c r="AC39" s="36">
        <f t="shared" si="22"/>
        <v>0</v>
      </c>
      <c r="AD39" s="36">
        <f t="shared" si="22"/>
        <v>0</v>
      </c>
      <c r="AE39" s="36">
        <f t="shared" si="22"/>
        <v>0</v>
      </c>
      <c r="AG39" s="36">
        <f t="shared" si="23"/>
        <v>0</v>
      </c>
      <c r="AH39" s="36">
        <f t="shared" si="23"/>
        <v>0</v>
      </c>
      <c r="AI39" s="36">
        <f t="shared" si="23"/>
        <v>0</v>
      </c>
      <c r="AJ39" s="36">
        <f t="shared" si="23"/>
        <v>0</v>
      </c>
      <c r="AK39" s="36">
        <f t="shared" si="23"/>
        <v>0</v>
      </c>
      <c r="AL39" s="36">
        <f t="shared" si="23"/>
        <v>0</v>
      </c>
      <c r="AN39" s="62">
        <f t="shared" si="13"/>
        <v>0</v>
      </c>
      <c r="AO39" s="14"/>
    </row>
    <row r="40" ht="15" spans="1:41">
      <c r="A40" s="40" t="s">
        <v>12545</v>
      </c>
      <c r="B40" s="34">
        <f t="shared" si="0"/>
        <v>0</v>
      </c>
      <c r="C40" s="41" t="s">
        <v>12546</v>
      </c>
      <c r="D40" s="104">
        <f t="shared" si="1"/>
        <v>0</v>
      </c>
      <c r="E40" s="36">
        <f t="shared" si="2"/>
        <v>0</v>
      </c>
      <c r="F40" s="49">
        <f t="shared" si="3"/>
        <v>0</v>
      </c>
      <c r="G40" s="38">
        <f>Z40+X40</f>
        <v>0</v>
      </c>
      <c r="H40" s="42">
        <v>0</v>
      </c>
      <c r="I40" s="36">
        <f t="shared" si="19"/>
        <v>0</v>
      </c>
      <c r="J40" s="36">
        <f t="shared" si="19"/>
        <v>0</v>
      </c>
      <c r="K40" s="50">
        <f t="shared" ref="K40:K103" si="24">AA40</f>
        <v>0</v>
      </c>
      <c r="L40" s="36">
        <f t="shared" si="5"/>
        <v>0</v>
      </c>
      <c r="M40" s="104">
        <f t="shared" si="6"/>
        <v>0</v>
      </c>
      <c r="N40" s="36">
        <f t="shared" si="15"/>
        <v>0</v>
      </c>
      <c r="O40" s="49">
        <f t="shared" si="7"/>
        <v>0</v>
      </c>
      <c r="P40" s="42">
        <v>0</v>
      </c>
      <c r="Q40" s="50">
        <f>AC40+AE40</f>
        <v>0</v>
      </c>
      <c r="R40" s="36">
        <f t="shared" si="9"/>
        <v>0</v>
      </c>
      <c r="S40" s="36">
        <f t="shared" si="16"/>
        <v>0</v>
      </c>
      <c r="T40" s="42">
        <v>0</v>
      </c>
      <c r="U40" s="36">
        <f t="shared" si="10"/>
        <v>0</v>
      </c>
      <c r="W40" s="36">
        <f t="shared" si="22"/>
        <v>0</v>
      </c>
      <c r="X40" s="36">
        <f t="shared" si="22"/>
        <v>0</v>
      </c>
      <c r="Y40" s="36">
        <f t="shared" si="22"/>
        <v>0</v>
      </c>
      <c r="Z40" s="36">
        <f t="shared" si="22"/>
        <v>0</v>
      </c>
      <c r="AA40" s="36">
        <f t="shared" si="22"/>
        <v>0</v>
      </c>
      <c r="AB40" s="36">
        <f t="shared" si="22"/>
        <v>0</v>
      </c>
      <c r="AC40" s="36">
        <f t="shared" si="22"/>
        <v>0</v>
      </c>
      <c r="AD40" s="36">
        <f t="shared" si="22"/>
        <v>0</v>
      </c>
      <c r="AE40" s="36">
        <f t="shared" si="22"/>
        <v>0</v>
      </c>
      <c r="AG40" s="36">
        <f t="shared" si="23"/>
        <v>0</v>
      </c>
      <c r="AH40" s="36">
        <f t="shared" si="23"/>
        <v>0</v>
      </c>
      <c r="AI40" s="36">
        <f t="shared" si="23"/>
        <v>0</v>
      </c>
      <c r="AJ40" s="36">
        <f t="shared" si="23"/>
        <v>0</v>
      </c>
      <c r="AK40" s="36">
        <f t="shared" si="23"/>
        <v>0</v>
      </c>
      <c r="AL40" s="36">
        <f t="shared" si="23"/>
        <v>0</v>
      </c>
      <c r="AN40" s="63">
        <f t="shared" ref="AN40:AN103" si="25">+(AJ40-Y40)+(AL40-AB40)+(AD40-AH40)</f>
        <v>0</v>
      </c>
      <c r="AO40" s="59"/>
    </row>
    <row r="41" ht="15" spans="1:41">
      <c r="A41" s="40" t="s">
        <v>12547</v>
      </c>
      <c r="B41" s="34">
        <f t="shared" si="0"/>
        <v>0</v>
      </c>
      <c r="C41" s="41" t="s">
        <v>12548</v>
      </c>
      <c r="D41" s="104">
        <f t="shared" si="1"/>
        <v>0</v>
      </c>
      <c r="E41" s="36">
        <f t="shared" si="2"/>
        <v>0</v>
      </c>
      <c r="F41" s="49">
        <f t="shared" si="3"/>
        <v>0</v>
      </c>
      <c r="G41" s="38">
        <f t="shared" ref="G41:G104" si="26">Z41+X41</f>
        <v>0</v>
      </c>
      <c r="H41" s="42">
        <v>0</v>
      </c>
      <c r="I41" s="36">
        <f t="shared" si="19"/>
        <v>0</v>
      </c>
      <c r="J41" s="36">
        <f t="shared" si="19"/>
        <v>0</v>
      </c>
      <c r="K41" s="50">
        <f t="shared" si="24"/>
        <v>0</v>
      </c>
      <c r="L41" s="36">
        <f t="shared" si="5"/>
        <v>0</v>
      </c>
      <c r="M41" s="104">
        <f t="shared" si="6"/>
        <v>0</v>
      </c>
      <c r="N41" s="36">
        <f t="shared" si="15"/>
        <v>0</v>
      </c>
      <c r="O41" s="49">
        <f t="shared" si="7"/>
        <v>0</v>
      </c>
      <c r="P41" s="42">
        <v>0</v>
      </c>
      <c r="Q41" s="50">
        <f t="shared" ref="Q41:Q104" si="27">AC41+AE41</f>
        <v>0</v>
      </c>
      <c r="R41" s="36">
        <f t="shared" si="9"/>
        <v>0</v>
      </c>
      <c r="S41" s="36">
        <f t="shared" si="16"/>
        <v>0</v>
      </c>
      <c r="T41" s="42">
        <v>0</v>
      </c>
      <c r="U41" s="36">
        <f t="shared" si="10"/>
        <v>0</v>
      </c>
      <c r="W41" s="36">
        <f t="shared" si="22"/>
        <v>0</v>
      </c>
      <c r="X41" s="36">
        <f t="shared" si="22"/>
        <v>0</v>
      </c>
      <c r="Y41" s="36">
        <f t="shared" si="22"/>
        <v>0</v>
      </c>
      <c r="Z41" s="36">
        <f t="shared" si="22"/>
        <v>0</v>
      </c>
      <c r="AA41" s="36">
        <f t="shared" si="22"/>
        <v>0</v>
      </c>
      <c r="AB41" s="36">
        <f t="shared" si="22"/>
        <v>0</v>
      </c>
      <c r="AC41" s="36">
        <f t="shared" si="22"/>
        <v>0</v>
      </c>
      <c r="AD41" s="36">
        <f t="shared" si="22"/>
        <v>0</v>
      </c>
      <c r="AE41" s="36">
        <f t="shared" si="22"/>
        <v>0</v>
      </c>
      <c r="AG41" s="36">
        <f t="shared" si="23"/>
        <v>0</v>
      </c>
      <c r="AH41" s="36">
        <f t="shared" si="23"/>
        <v>0</v>
      </c>
      <c r="AI41" s="36">
        <f t="shared" si="23"/>
        <v>0</v>
      </c>
      <c r="AJ41" s="36">
        <f t="shared" si="23"/>
        <v>0</v>
      </c>
      <c r="AK41" s="36">
        <f t="shared" si="23"/>
        <v>0</v>
      </c>
      <c r="AL41" s="36">
        <f t="shared" si="23"/>
        <v>0</v>
      </c>
      <c r="AN41" s="63">
        <f t="shared" si="25"/>
        <v>0</v>
      </c>
      <c r="AO41" s="59"/>
    </row>
    <row r="42" ht="15" spans="1:41">
      <c r="A42" s="40" t="s">
        <v>12549</v>
      </c>
      <c r="B42" s="34">
        <f t="shared" si="0"/>
        <v>0</v>
      </c>
      <c r="C42" s="41" t="s">
        <v>12550</v>
      </c>
      <c r="D42" s="104">
        <f t="shared" si="1"/>
        <v>0</v>
      </c>
      <c r="E42" s="36">
        <f t="shared" si="2"/>
        <v>0</v>
      </c>
      <c r="F42" s="49">
        <f t="shared" si="3"/>
        <v>0</v>
      </c>
      <c r="G42" s="38">
        <f t="shared" si="26"/>
        <v>0</v>
      </c>
      <c r="H42" s="42">
        <v>0</v>
      </c>
      <c r="I42" s="36">
        <f t="shared" si="19"/>
        <v>0</v>
      </c>
      <c r="J42" s="36">
        <f t="shared" si="19"/>
        <v>0</v>
      </c>
      <c r="K42" s="50">
        <f t="shared" si="24"/>
        <v>0</v>
      </c>
      <c r="L42" s="36">
        <f t="shared" si="5"/>
        <v>0</v>
      </c>
      <c r="M42" s="104">
        <f t="shared" si="6"/>
        <v>0</v>
      </c>
      <c r="N42" s="36">
        <f t="shared" si="15"/>
        <v>0</v>
      </c>
      <c r="O42" s="49">
        <f t="shared" si="7"/>
        <v>0</v>
      </c>
      <c r="P42" s="42">
        <v>0</v>
      </c>
      <c r="Q42" s="50">
        <f t="shared" si="27"/>
        <v>0</v>
      </c>
      <c r="R42" s="36">
        <f t="shared" si="9"/>
        <v>0</v>
      </c>
      <c r="S42" s="36">
        <f t="shared" si="16"/>
        <v>0</v>
      </c>
      <c r="T42" s="42">
        <v>0</v>
      </c>
      <c r="U42" s="36">
        <f t="shared" si="10"/>
        <v>0</v>
      </c>
      <c r="W42" s="36">
        <f t="shared" si="22"/>
        <v>0</v>
      </c>
      <c r="X42" s="36">
        <f t="shared" si="22"/>
        <v>0</v>
      </c>
      <c r="Y42" s="36">
        <f t="shared" si="22"/>
        <v>0</v>
      </c>
      <c r="Z42" s="36">
        <f t="shared" si="22"/>
        <v>0</v>
      </c>
      <c r="AA42" s="36">
        <f t="shared" si="22"/>
        <v>0</v>
      </c>
      <c r="AB42" s="36">
        <f t="shared" si="22"/>
        <v>0</v>
      </c>
      <c r="AC42" s="36">
        <f t="shared" si="22"/>
        <v>0</v>
      </c>
      <c r="AD42" s="36">
        <f t="shared" si="22"/>
        <v>0</v>
      </c>
      <c r="AE42" s="36">
        <f t="shared" si="22"/>
        <v>0</v>
      </c>
      <c r="AG42" s="36">
        <f t="shared" si="23"/>
        <v>0</v>
      </c>
      <c r="AH42" s="36">
        <f t="shared" si="23"/>
        <v>0</v>
      </c>
      <c r="AI42" s="36">
        <f t="shared" si="23"/>
        <v>0</v>
      </c>
      <c r="AJ42" s="36">
        <f t="shared" si="23"/>
        <v>0</v>
      </c>
      <c r="AK42" s="36">
        <f t="shared" si="23"/>
        <v>0</v>
      </c>
      <c r="AL42" s="36">
        <f t="shared" si="23"/>
        <v>0</v>
      </c>
      <c r="AN42" s="63">
        <f t="shared" si="25"/>
        <v>0</v>
      </c>
      <c r="AO42" s="14"/>
    </row>
    <row r="43" ht="15" spans="1:41">
      <c r="A43" s="40" t="s">
        <v>12551</v>
      </c>
      <c r="B43" s="34">
        <f t="shared" si="0"/>
        <v>0</v>
      </c>
      <c r="C43" s="41" t="s">
        <v>12552</v>
      </c>
      <c r="D43" s="104">
        <f t="shared" si="1"/>
        <v>0</v>
      </c>
      <c r="E43" s="36">
        <f t="shared" si="2"/>
        <v>0</v>
      </c>
      <c r="F43" s="49">
        <f t="shared" si="3"/>
        <v>0</v>
      </c>
      <c r="G43" s="38">
        <f t="shared" si="26"/>
        <v>0</v>
      </c>
      <c r="H43" s="42">
        <v>0</v>
      </c>
      <c r="I43" s="36">
        <f t="shared" si="19"/>
        <v>0</v>
      </c>
      <c r="J43" s="36">
        <f t="shared" si="19"/>
        <v>0</v>
      </c>
      <c r="K43" s="50">
        <f t="shared" si="24"/>
        <v>0</v>
      </c>
      <c r="L43" s="36">
        <f t="shared" si="5"/>
        <v>0</v>
      </c>
      <c r="M43" s="104">
        <f t="shared" si="6"/>
        <v>0</v>
      </c>
      <c r="N43" s="36">
        <f t="shared" si="15"/>
        <v>0</v>
      </c>
      <c r="O43" s="49">
        <f t="shared" si="7"/>
        <v>0</v>
      </c>
      <c r="P43" s="42">
        <v>0</v>
      </c>
      <c r="Q43" s="50">
        <f t="shared" si="27"/>
        <v>0</v>
      </c>
      <c r="R43" s="36">
        <f t="shared" si="9"/>
        <v>0</v>
      </c>
      <c r="S43" s="36">
        <f t="shared" si="16"/>
        <v>0</v>
      </c>
      <c r="T43" s="42">
        <v>0</v>
      </c>
      <c r="U43" s="36">
        <f t="shared" si="10"/>
        <v>0</v>
      </c>
      <c r="W43" s="36">
        <f t="shared" si="22"/>
        <v>0</v>
      </c>
      <c r="X43" s="36">
        <f t="shared" si="22"/>
        <v>0</v>
      </c>
      <c r="Y43" s="36">
        <f t="shared" si="22"/>
        <v>0</v>
      </c>
      <c r="Z43" s="36">
        <f t="shared" si="22"/>
        <v>0</v>
      </c>
      <c r="AA43" s="36">
        <f t="shared" si="22"/>
        <v>0</v>
      </c>
      <c r="AB43" s="36">
        <f t="shared" si="22"/>
        <v>0</v>
      </c>
      <c r="AC43" s="36">
        <f t="shared" si="22"/>
        <v>0</v>
      </c>
      <c r="AD43" s="36">
        <f t="shared" si="22"/>
        <v>0</v>
      </c>
      <c r="AE43" s="36">
        <f t="shared" si="22"/>
        <v>0</v>
      </c>
      <c r="AG43" s="36">
        <f t="shared" si="23"/>
        <v>0</v>
      </c>
      <c r="AH43" s="36">
        <f t="shared" si="23"/>
        <v>0</v>
      </c>
      <c r="AI43" s="36">
        <f t="shared" si="23"/>
        <v>0</v>
      </c>
      <c r="AJ43" s="36">
        <f t="shared" si="23"/>
        <v>0</v>
      </c>
      <c r="AK43" s="36">
        <f t="shared" si="23"/>
        <v>0</v>
      </c>
      <c r="AL43" s="36">
        <f t="shared" si="23"/>
        <v>0</v>
      </c>
      <c r="AN43" s="63">
        <f t="shared" si="25"/>
        <v>0</v>
      </c>
      <c r="AO43" s="14"/>
    </row>
    <row r="44" ht="15" spans="1:41">
      <c r="A44" s="44" t="s">
        <v>12553</v>
      </c>
      <c r="B44" s="34">
        <f t="shared" si="0"/>
        <v>0</v>
      </c>
      <c r="C44" s="45" t="s">
        <v>12554</v>
      </c>
      <c r="D44" s="104">
        <f t="shared" si="1"/>
        <v>0</v>
      </c>
      <c r="E44" s="36">
        <f t="shared" si="2"/>
        <v>0</v>
      </c>
      <c r="F44" s="49">
        <f t="shared" si="3"/>
        <v>0</v>
      </c>
      <c r="G44" s="38">
        <f t="shared" si="26"/>
        <v>0</v>
      </c>
      <c r="H44" s="39">
        <v>0</v>
      </c>
      <c r="I44" s="36">
        <f t="shared" si="19"/>
        <v>0</v>
      </c>
      <c r="J44" s="36">
        <f t="shared" si="19"/>
        <v>0</v>
      </c>
      <c r="K44" s="38">
        <f t="shared" si="24"/>
        <v>0</v>
      </c>
      <c r="L44" s="36">
        <f t="shared" si="5"/>
        <v>0</v>
      </c>
      <c r="M44" s="104">
        <f t="shared" si="6"/>
        <v>0</v>
      </c>
      <c r="N44" s="36">
        <f t="shared" si="15"/>
        <v>0</v>
      </c>
      <c r="O44" s="49">
        <f t="shared" si="7"/>
        <v>0</v>
      </c>
      <c r="P44" s="39">
        <v>0</v>
      </c>
      <c r="Q44" s="50">
        <f t="shared" si="27"/>
        <v>0</v>
      </c>
      <c r="R44" s="36">
        <f t="shared" si="9"/>
        <v>0</v>
      </c>
      <c r="S44" s="36">
        <f t="shared" si="16"/>
        <v>0</v>
      </c>
      <c r="T44" s="39">
        <v>0</v>
      </c>
      <c r="U44" s="36">
        <f t="shared" si="10"/>
        <v>0</v>
      </c>
      <c r="W44" s="36">
        <f t="shared" si="22"/>
        <v>0</v>
      </c>
      <c r="X44" s="36">
        <f t="shared" si="22"/>
        <v>0</v>
      </c>
      <c r="Y44" s="36">
        <f t="shared" si="22"/>
        <v>0</v>
      </c>
      <c r="Z44" s="36">
        <f t="shared" si="22"/>
        <v>0</v>
      </c>
      <c r="AA44" s="36">
        <f t="shared" si="22"/>
        <v>0</v>
      </c>
      <c r="AB44" s="36">
        <f t="shared" si="22"/>
        <v>0</v>
      </c>
      <c r="AC44" s="36">
        <f t="shared" si="22"/>
        <v>0</v>
      </c>
      <c r="AD44" s="36">
        <f t="shared" si="22"/>
        <v>0</v>
      </c>
      <c r="AE44" s="36">
        <f t="shared" si="22"/>
        <v>0</v>
      </c>
      <c r="AG44" s="36">
        <f t="shared" si="23"/>
        <v>0</v>
      </c>
      <c r="AH44" s="36">
        <f t="shared" si="23"/>
        <v>0</v>
      </c>
      <c r="AI44" s="36">
        <f t="shared" si="23"/>
        <v>0</v>
      </c>
      <c r="AJ44" s="36">
        <f t="shared" si="23"/>
        <v>0</v>
      </c>
      <c r="AK44" s="36">
        <f t="shared" si="23"/>
        <v>0</v>
      </c>
      <c r="AL44" s="36">
        <f t="shared" si="23"/>
        <v>0</v>
      </c>
      <c r="AN44" s="63">
        <f t="shared" si="25"/>
        <v>0</v>
      </c>
      <c r="AO44" s="59"/>
    </row>
    <row r="45" ht="15" spans="1:41">
      <c r="A45" s="40" t="s">
        <v>12555</v>
      </c>
      <c r="B45" s="34">
        <f t="shared" si="0"/>
        <v>0</v>
      </c>
      <c r="C45" s="41" t="s">
        <v>12556</v>
      </c>
      <c r="D45" s="104">
        <f t="shared" si="1"/>
        <v>0</v>
      </c>
      <c r="E45" s="36">
        <f t="shared" si="2"/>
        <v>0</v>
      </c>
      <c r="F45" s="49">
        <f t="shared" si="3"/>
        <v>0</v>
      </c>
      <c r="G45" s="38">
        <f t="shared" si="26"/>
        <v>0</v>
      </c>
      <c r="H45" s="42">
        <v>0</v>
      </c>
      <c r="I45" s="36">
        <f t="shared" si="19"/>
        <v>0</v>
      </c>
      <c r="J45" s="36">
        <f t="shared" si="19"/>
        <v>0</v>
      </c>
      <c r="K45" s="50">
        <f t="shared" si="24"/>
        <v>0</v>
      </c>
      <c r="L45" s="36">
        <f t="shared" si="5"/>
        <v>0</v>
      </c>
      <c r="M45" s="104">
        <f t="shared" si="6"/>
        <v>0</v>
      </c>
      <c r="N45" s="36">
        <f t="shared" si="15"/>
        <v>0</v>
      </c>
      <c r="O45" s="49">
        <f t="shared" si="7"/>
        <v>0</v>
      </c>
      <c r="P45" s="42">
        <v>0</v>
      </c>
      <c r="Q45" s="50">
        <f t="shared" si="27"/>
        <v>0</v>
      </c>
      <c r="R45" s="36">
        <f t="shared" si="9"/>
        <v>0</v>
      </c>
      <c r="S45" s="36">
        <f t="shared" si="16"/>
        <v>0</v>
      </c>
      <c r="T45" s="42">
        <v>0</v>
      </c>
      <c r="U45" s="36">
        <f t="shared" si="10"/>
        <v>0</v>
      </c>
      <c r="W45" s="36">
        <f t="shared" si="22"/>
        <v>0</v>
      </c>
      <c r="X45" s="36">
        <f t="shared" si="22"/>
        <v>0</v>
      </c>
      <c r="Y45" s="36">
        <f t="shared" si="22"/>
        <v>0</v>
      </c>
      <c r="Z45" s="36">
        <f t="shared" si="22"/>
        <v>0</v>
      </c>
      <c r="AA45" s="36">
        <f t="shared" si="22"/>
        <v>0</v>
      </c>
      <c r="AB45" s="36">
        <f t="shared" si="22"/>
        <v>0</v>
      </c>
      <c r="AC45" s="36">
        <f t="shared" si="22"/>
        <v>0</v>
      </c>
      <c r="AD45" s="36">
        <f t="shared" si="22"/>
        <v>0</v>
      </c>
      <c r="AE45" s="36">
        <f t="shared" si="22"/>
        <v>0</v>
      </c>
      <c r="AG45" s="36">
        <f t="shared" si="23"/>
        <v>0</v>
      </c>
      <c r="AH45" s="36">
        <f t="shared" si="23"/>
        <v>0</v>
      </c>
      <c r="AI45" s="36">
        <f t="shared" si="23"/>
        <v>0</v>
      </c>
      <c r="AJ45" s="36">
        <f t="shared" si="23"/>
        <v>0</v>
      </c>
      <c r="AK45" s="36">
        <f t="shared" si="23"/>
        <v>0</v>
      </c>
      <c r="AL45" s="36">
        <f t="shared" si="23"/>
        <v>0</v>
      </c>
      <c r="AN45" s="63">
        <f t="shared" si="25"/>
        <v>0</v>
      </c>
      <c r="AO45" s="59"/>
    </row>
    <row r="46" ht="15" spans="1:41">
      <c r="A46" s="40" t="s">
        <v>12557</v>
      </c>
      <c r="B46" s="34">
        <f t="shared" si="0"/>
        <v>0</v>
      </c>
      <c r="C46" s="41" t="s">
        <v>12558</v>
      </c>
      <c r="D46" s="104">
        <f t="shared" si="1"/>
        <v>0</v>
      </c>
      <c r="E46" s="36">
        <f t="shared" si="2"/>
        <v>0</v>
      </c>
      <c r="F46" s="49">
        <f t="shared" si="3"/>
        <v>0</v>
      </c>
      <c r="G46" s="38">
        <f t="shared" si="26"/>
        <v>0</v>
      </c>
      <c r="H46" s="39">
        <v>0</v>
      </c>
      <c r="I46" s="36">
        <f t="shared" si="19"/>
        <v>0</v>
      </c>
      <c r="J46" s="36">
        <f t="shared" si="19"/>
        <v>0</v>
      </c>
      <c r="K46" s="50">
        <f t="shared" si="24"/>
        <v>0</v>
      </c>
      <c r="L46" s="36">
        <f t="shared" si="5"/>
        <v>0</v>
      </c>
      <c r="M46" s="104">
        <f t="shared" si="6"/>
        <v>0</v>
      </c>
      <c r="N46" s="36">
        <f t="shared" si="15"/>
        <v>0</v>
      </c>
      <c r="O46" s="49">
        <f t="shared" si="7"/>
        <v>0</v>
      </c>
      <c r="P46" s="42">
        <v>0</v>
      </c>
      <c r="Q46" s="50">
        <f t="shared" si="27"/>
        <v>0</v>
      </c>
      <c r="R46" s="36">
        <f t="shared" si="9"/>
        <v>0</v>
      </c>
      <c r="S46" s="36">
        <f t="shared" si="16"/>
        <v>0</v>
      </c>
      <c r="T46" s="42">
        <v>0</v>
      </c>
      <c r="U46" s="36">
        <f t="shared" si="10"/>
        <v>0</v>
      </c>
      <c r="W46" s="36">
        <f t="shared" si="22"/>
        <v>0</v>
      </c>
      <c r="X46" s="36">
        <f t="shared" si="22"/>
        <v>0</v>
      </c>
      <c r="Y46" s="36">
        <f t="shared" si="22"/>
        <v>0</v>
      </c>
      <c r="Z46" s="36">
        <f t="shared" si="22"/>
        <v>0</v>
      </c>
      <c r="AA46" s="36">
        <f t="shared" si="22"/>
        <v>0</v>
      </c>
      <c r="AB46" s="36">
        <f t="shared" si="22"/>
        <v>0</v>
      </c>
      <c r="AC46" s="36">
        <f t="shared" si="22"/>
        <v>0</v>
      </c>
      <c r="AD46" s="36">
        <f t="shared" si="22"/>
        <v>0</v>
      </c>
      <c r="AE46" s="36">
        <f t="shared" si="22"/>
        <v>0</v>
      </c>
      <c r="AG46" s="36">
        <f t="shared" si="23"/>
        <v>0</v>
      </c>
      <c r="AH46" s="36">
        <f t="shared" si="23"/>
        <v>0</v>
      </c>
      <c r="AI46" s="36">
        <f t="shared" si="23"/>
        <v>0</v>
      </c>
      <c r="AJ46" s="36">
        <f t="shared" si="23"/>
        <v>0</v>
      </c>
      <c r="AK46" s="36">
        <f t="shared" si="23"/>
        <v>0</v>
      </c>
      <c r="AL46" s="36">
        <f t="shared" si="23"/>
        <v>0</v>
      </c>
      <c r="AN46" s="63">
        <f t="shared" si="25"/>
        <v>0</v>
      </c>
      <c r="AO46" s="14"/>
    </row>
    <row r="47" ht="15" spans="1:41">
      <c r="A47" s="40" t="s">
        <v>12559</v>
      </c>
      <c r="B47" s="34">
        <f t="shared" si="0"/>
        <v>0</v>
      </c>
      <c r="C47" s="41" t="s">
        <v>12560</v>
      </c>
      <c r="D47" s="104">
        <f t="shared" si="1"/>
        <v>0</v>
      </c>
      <c r="E47" s="36">
        <f t="shared" si="2"/>
        <v>0</v>
      </c>
      <c r="F47" s="49">
        <f t="shared" si="3"/>
        <v>0</v>
      </c>
      <c r="G47" s="38">
        <f t="shared" si="26"/>
        <v>0</v>
      </c>
      <c r="H47" s="42">
        <v>0</v>
      </c>
      <c r="I47" s="36">
        <f t="shared" si="19"/>
        <v>0</v>
      </c>
      <c r="J47" s="36">
        <f t="shared" si="19"/>
        <v>0</v>
      </c>
      <c r="K47" s="50">
        <f t="shared" si="24"/>
        <v>0</v>
      </c>
      <c r="L47" s="36">
        <f t="shared" si="5"/>
        <v>0</v>
      </c>
      <c r="M47" s="104">
        <f t="shared" si="6"/>
        <v>0</v>
      </c>
      <c r="N47" s="36">
        <f t="shared" si="15"/>
        <v>0</v>
      </c>
      <c r="O47" s="49">
        <f t="shared" si="7"/>
        <v>0</v>
      </c>
      <c r="P47" s="42">
        <v>0</v>
      </c>
      <c r="Q47" s="50">
        <f t="shared" si="27"/>
        <v>0</v>
      </c>
      <c r="R47" s="36">
        <f t="shared" si="9"/>
        <v>0</v>
      </c>
      <c r="S47" s="36">
        <f t="shared" si="16"/>
        <v>0</v>
      </c>
      <c r="T47" s="42">
        <v>0</v>
      </c>
      <c r="U47" s="36">
        <f t="shared" si="10"/>
        <v>0</v>
      </c>
      <c r="W47" s="36">
        <f t="shared" si="22"/>
        <v>0</v>
      </c>
      <c r="X47" s="36">
        <f t="shared" si="22"/>
        <v>0</v>
      </c>
      <c r="Y47" s="36">
        <f t="shared" si="22"/>
        <v>0</v>
      </c>
      <c r="Z47" s="36">
        <f t="shared" si="22"/>
        <v>0</v>
      </c>
      <c r="AA47" s="36">
        <f t="shared" si="22"/>
        <v>0</v>
      </c>
      <c r="AB47" s="36">
        <f t="shared" si="22"/>
        <v>0</v>
      </c>
      <c r="AC47" s="36">
        <f t="shared" si="22"/>
        <v>0</v>
      </c>
      <c r="AD47" s="36">
        <f t="shared" si="22"/>
        <v>0</v>
      </c>
      <c r="AE47" s="36">
        <f t="shared" si="22"/>
        <v>0</v>
      </c>
      <c r="AG47" s="36">
        <f t="shared" si="23"/>
        <v>0</v>
      </c>
      <c r="AH47" s="36">
        <f t="shared" si="23"/>
        <v>0</v>
      </c>
      <c r="AI47" s="36">
        <f t="shared" si="23"/>
        <v>0</v>
      </c>
      <c r="AJ47" s="36">
        <f t="shared" si="23"/>
        <v>0</v>
      </c>
      <c r="AK47" s="36">
        <f t="shared" si="23"/>
        <v>0</v>
      </c>
      <c r="AL47" s="36">
        <f t="shared" si="23"/>
        <v>0</v>
      </c>
      <c r="AN47" s="63">
        <f t="shared" si="25"/>
        <v>0</v>
      </c>
      <c r="AO47" s="14"/>
    </row>
    <row r="48" ht="15" spans="1:41">
      <c r="A48" s="40" t="s">
        <v>12561</v>
      </c>
      <c r="B48" s="34">
        <f t="shared" si="0"/>
        <v>0</v>
      </c>
      <c r="C48" s="41" t="s">
        <v>12562</v>
      </c>
      <c r="D48" s="104">
        <f t="shared" si="1"/>
        <v>0</v>
      </c>
      <c r="E48" s="36">
        <f t="shared" si="2"/>
        <v>0</v>
      </c>
      <c r="F48" s="49">
        <f t="shared" si="3"/>
        <v>0</v>
      </c>
      <c r="G48" s="38">
        <f t="shared" si="26"/>
        <v>0</v>
      </c>
      <c r="H48" s="42">
        <v>0</v>
      </c>
      <c r="I48" s="36">
        <f t="shared" ref="I48:J67" si="28">SUMPRODUCT(I$374:I$599*(LEFT($A$374:$A$599,LEN($A48))=$A48))</f>
        <v>0</v>
      </c>
      <c r="J48" s="36">
        <f t="shared" si="28"/>
        <v>0</v>
      </c>
      <c r="K48" s="50">
        <f t="shared" si="24"/>
        <v>0</v>
      </c>
      <c r="L48" s="36">
        <f t="shared" si="5"/>
        <v>0</v>
      </c>
      <c r="M48" s="104">
        <f t="shared" si="6"/>
        <v>0</v>
      </c>
      <c r="N48" s="36">
        <f t="shared" si="15"/>
        <v>0</v>
      </c>
      <c r="O48" s="49">
        <f t="shared" si="7"/>
        <v>0</v>
      </c>
      <c r="P48" s="42">
        <v>0</v>
      </c>
      <c r="Q48" s="50">
        <f t="shared" si="27"/>
        <v>0</v>
      </c>
      <c r="R48" s="36">
        <f t="shared" si="9"/>
        <v>0</v>
      </c>
      <c r="S48" s="36">
        <f t="shared" si="16"/>
        <v>0</v>
      </c>
      <c r="T48" s="42">
        <v>0</v>
      </c>
      <c r="U48" s="36">
        <f t="shared" si="10"/>
        <v>0</v>
      </c>
      <c r="W48" s="36">
        <f t="shared" ref="W48:AE57" si="29">SUMPRODUCT(W$374:W$599*(LEFT($A$374:$A$599,LEN($A48))=$A48))</f>
        <v>0</v>
      </c>
      <c r="X48" s="36">
        <f t="shared" si="29"/>
        <v>0</v>
      </c>
      <c r="Y48" s="36">
        <f t="shared" si="29"/>
        <v>0</v>
      </c>
      <c r="Z48" s="36">
        <f t="shared" si="29"/>
        <v>0</v>
      </c>
      <c r="AA48" s="36">
        <f t="shared" si="29"/>
        <v>0</v>
      </c>
      <c r="AB48" s="36">
        <f t="shared" si="29"/>
        <v>0</v>
      </c>
      <c r="AC48" s="36">
        <f t="shared" si="29"/>
        <v>0</v>
      </c>
      <c r="AD48" s="36">
        <f t="shared" si="29"/>
        <v>0</v>
      </c>
      <c r="AE48" s="36">
        <f t="shared" si="29"/>
        <v>0</v>
      </c>
      <c r="AG48" s="36">
        <f t="shared" ref="AG48:AL57" si="30">SUMPRODUCT(AG$374:AG$599*(LEFT($A$374:$A$599,LEN($A48))=$A48))</f>
        <v>0</v>
      </c>
      <c r="AH48" s="36">
        <f t="shared" si="30"/>
        <v>0</v>
      </c>
      <c r="AI48" s="36">
        <f t="shared" si="30"/>
        <v>0</v>
      </c>
      <c r="AJ48" s="36">
        <f t="shared" si="30"/>
        <v>0</v>
      </c>
      <c r="AK48" s="36">
        <f t="shared" si="30"/>
        <v>0</v>
      </c>
      <c r="AL48" s="36">
        <f t="shared" si="30"/>
        <v>0</v>
      </c>
      <c r="AN48" s="63">
        <f t="shared" si="25"/>
        <v>0</v>
      </c>
      <c r="AO48" s="59"/>
    </row>
    <row r="49" ht="15" spans="1:41">
      <c r="A49" s="46" t="s">
        <v>12563</v>
      </c>
      <c r="B49" s="34">
        <f t="shared" si="0"/>
        <v>0</v>
      </c>
      <c r="C49" s="41" t="s">
        <v>12564</v>
      </c>
      <c r="D49" s="104">
        <f t="shared" si="1"/>
        <v>0</v>
      </c>
      <c r="E49" s="36">
        <f t="shared" si="2"/>
        <v>0</v>
      </c>
      <c r="F49" s="49">
        <f t="shared" si="3"/>
        <v>0</v>
      </c>
      <c r="G49" s="38">
        <f t="shared" si="26"/>
        <v>0</v>
      </c>
      <c r="H49" s="42">
        <v>0</v>
      </c>
      <c r="I49" s="36">
        <f t="shared" si="28"/>
        <v>0</v>
      </c>
      <c r="J49" s="36">
        <f t="shared" si="28"/>
        <v>0</v>
      </c>
      <c r="K49" s="50">
        <f t="shared" si="24"/>
        <v>0</v>
      </c>
      <c r="L49" s="36">
        <f t="shared" si="5"/>
        <v>0</v>
      </c>
      <c r="M49" s="104">
        <f t="shared" si="6"/>
        <v>0</v>
      </c>
      <c r="N49" s="36">
        <f t="shared" si="15"/>
        <v>0</v>
      </c>
      <c r="O49" s="49">
        <f t="shared" si="7"/>
        <v>0</v>
      </c>
      <c r="P49" s="42">
        <v>0</v>
      </c>
      <c r="Q49" s="50">
        <f t="shared" si="27"/>
        <v>0</v>
      </c>
      <c r="R49" s="36">
        <f t="shared" si="9"/>
        <v>0</v>
      </c>
      <c r="S49" s="36">
        <f t="shared" si="16"/>
        <v>0</v>
      </c>
      <c r="T49" s="42">
        <v>0</v>
      </c>
      <c r="U49" s="36">
        <f t="shared" si="10"/>
        <v>0</v>
      </c>
      <c r="W49" s="36">
        <f t="shared" si="29"/>
        <v>0</v>
      </c>
      <c r="X49" s="36">
        <f t="shared" si="29"/>
        <v>0</v>
      </c>
      <c r="Y49" s="36">
        <f t="shared" si="29"/>
        <v>0</v>
      </c>
      <c r="Z49" s="36">
        <f t="shared" si="29"/>
        <v>0</v>
      </c>
      <c r="AA49" s="36">
        <f t="shared" si="29"/>
        <v>0</v>
      </c>
      <c r="AB49" s="36">
        <f t="shared" si="29"/>
        <v>0</v>
      </c>
      <c r="AC49" s="36">
        <f t="shared" si="29"/>
        <v>0</v>
      </c>
      <c r="AD49" s="36">
        <f t="shared" si="29"/>
        <v>0</v>
      </c>
      <c r="AE49" s="36">
        <f t="shared" si="29"/>
        <v>0</v>
      </c>
      <c r="AG49" s="36">
        <f t="shared" si="30"/>
        <v>0</v>
      </c>
      <c r="AH49" s="36">
        <f t="shared" si="30"/>
        <v>0</v>
      </c>
      <c r="AI49" s="36">
        <f t="shared" si="30"/>
        <v>0</v>
      </c>
      <c r="AJ49" s="36">
        <f t="shared" si="30"/>
        <v>0</v>
      </c>
      <c r="AK49" s="36">
        <f t="shared" si="30"/>
        <v>0</v>
      </c>
      <c r="AL49" s="36">
        <f t="shared" si="30"/>
        <v>0</v>
      </c>
      <c r="AN49" s="63">
        <f t="shared" si="25"/>
        <v>0</v>
      </c>
      <c r="AO49" s="59"/>
    </row>
    <row r="50" ht="15" spans="1:41">
      <c r="A50" s="40" t="s">
        <v>12565</v>
      </c>
      <c r="B50" s="34">
        <f t="shared" si="0"/>
        <v>0</v>
      </c>
      <c r="C50" s="41" t="s">
        <v>12566</v>
      </c>
      <c r="D50" s="104">
        <f t="shared" si="1"/>
        <v>0</v>
      </c>
      <c r="E50" s="36">
        <f t="shared" si="2"/>
        <v>0</v>
      </c>
      <c r="F50" s="49">
        <f t="shared" si="3"/>
        <v>0</v>
      </c>
      <c r="G50" s="38">
        <f t="shared" si="26"/>
        <v>0</v>
      </c>
      <c r="H50" s="42">
        <v>0</v>
      </c>
      <c r="I50" s="36">
        <f t="shared" si="28"/>
        <v>0</v>
      </c>
      <c r="J50" s="36">
        <f t="shared" si="28"/>
        <v>0</v>
      </c>
      <c r="K50" s="50">
        <f t="shared" si="24"/>
        <v>0</v>
      </c>
      <c r="L50" s="36">
        <f t="shared" si="5"/>
        <v>0</v>
      </c>
      <c r="M50" s="104">
        <f t="shared" si="6"/>
        <v>0</v>
      </c>
      <c r="N50" s="36">
        <f t="shared" si="15"/>
        <v>0</v>
      </c>
      <c r="O50" s="49">
        <f t="shared" si="7"/>
        <v>0</v>
      </c>
      <c r="P50" s="42">
        <v>0</v>
      </c>
      <c r="Q50" s="50">
        <f t="shared" si="27"/>
        <v>0</v>
      </c>
      <c r="R50" s="36">
        <f t="shared" si="9"/>
        <v>0</v>
      </c>
      <c r="S50" s="36">
        <f t="shared" si="16"/>
        <v>0</v>
      </c>
      <c r="T50" s="42">
        <v>0</v>
      </c>
      <c r="U50" s="36">
        <f t="shared" si="10"/>
        <v>0</v>
      </c>
      <c r="W50" s="36">
        <f t="shared" si="29"/>
        <v>0</v>
      </c>
      <c r="X50" s="36">
        <f t="shared" si="29"/>
        <v>0</v>
      </c>
      <c r="Y50" s="36">
        <f t="shared" si="29"/>
        <v>0</v>
      </c>
      <c r="Z50" s="36">
        <f t="shared" si="29"/>
        <v>0</v>
      </c>
      <c r="AA50" s="36">
        <f t="shared" si="29"/>
        <v>0</v>
      </c>
      <c r="AB50" s="36">
        <f t="shared" si="29"/>
        <v>0</v>
      </c>
      <c r="AC50" s="36">
        <f t="shared" si="29"/>
        <v>0</v>
      </c>
      <c r="AD50" s="36">
        <f t="shared" si="29"/>
        <v>0</v>
      </c>
      <c r="AE50" s="36">
        <f t="shared" si="29"/>
        <v>0</v>
      </c>
      <c r="AG50" s="36">
        <f t="shared" si="30"/>
        <v>0</v>
      </c>
      <c r="AH50" s="36">
        <f t="shared" si="30"/>
        <v>0</v>
      </c>
      <c r="AI50" s="36">
        <f t="shared" si="30"/>
        <v>0</v>
      </c>
      <c r="AJ50" s="36">
        <f t="shared" si="30"/>
        <v>0</v>
      </c>
      <c r="AK50" s="36">
        <f t="shared" si="30"/>
        <v>0</v>
      </c>
      <c r="AL50" s="36">
        <f t="shared" si="30"/>
        <v>0</v>
      </c>
      <c r="AN50" s="63">
        <f t="shared" si="25"/>
        <v>0</v>
      </c>
      <c r="AO50" s="14"/>
    </row>
    <row r="51" ht="15" spans="1:41">
      <c r="A51" s="40" t="s">
        <v>12567</v>
      </c>
      <c r="B51" s="34">
        <f t="shared" si="0"/>
        <v>0</v>
      </c>
      <c r="C51" s="41" t="s">
        <v>12568</v>
      </c>
      <c r="D51" s="104">
        <f t="shared" si="1"/>
        <v>0</v>
      </c>
      <c r="E51" s="36">
        <f t="shared" si="2"/>
        <v>0</v>
      </c>
      <c r="F51" s="49">
        <f t="shared" si="3"/>
        <v>0</v>
      </c>
      <c r="G51" s="38">
        <f t="shared" si="26"/>
        <v>0</v>
      </c>
      <c r="H51" s="42">
        <v>0</v>
      </c>
      <c r="I51" s="36">
        <f t="shared" si="28"/>
        <v>0</v>
      </c>
      <c r="J51" s="36">
        <f t="shared" si="28"/>
        <v>0</v>
      </c>
      <c r="K51" s="50">
        <f t="shared" si="24"/>
        <v>0</v>
      </c>
      <c r="L51" s="36">
        <f t="shared" si="5"/>
        <v>0</v>
      </c>
      <c r="M51" s="104">
        <f t="shared" si="6"/>
        <v>0</v>
      </c>
      <c r="N51" s="36">
        <f t="shared" si="15"/>
        <v>0</v>
      </c>
      <c r="O51" s="49">
        <f t="shared" si="7"/>
        <v>0</v>
      </c>
      <c r="P51" s="42">
        <v>0</v>
      </c>
      <c r="Q51" s="50">
        <f t="shared" si="27"/>
        <v>0</v>
      </c>
      <c r="R51" s="36">
        <f t="shared" si="9"/>
        <v>0</v>
      </c>
      <c r="S51" s="36">
        <f t="shared" si="16"/>
        <v>0</v>
      </c>
      <c r="T51" s="42">
        <v>0</v>
      </c>
      <c r="U51" s="36">
        <f t="shared" si="10"/>
        <v>0</v>
      </c>
      <c r="W51" s="36">
        <f t="shared" si="29"/>
        <v>0</v>
      </c>
      <c r="X51" s="36">
        <f t="shared" si="29"/>
        <v>0</v>
      </c>
      <c r="Y51" s="36">
        <f t="shared" si="29"/>
        <v>0</v>
      </c>
      <c r="Z51" s="36">
        <f t="shared" si="29"/>
        <v>0</v>
      </c>
      <c r="AA51" s="36">
        <f t="shared" si="29"/>
        <v>0</v>
      </c>
      <c r="AB51" s="36">
        <f t="shared" si="29"/>
        <v>0</v>
      </c>
      <c r="AC51" s="36">
        <f t="shared" si="29"/>
        <v>0</v>
      </c>
      <c r="AD51" s="36">
        <f t="shared" si="29"/>
        <v>0</v>
      </c>
      <c r="AE51" s="36">
        <f t="shared" si="29"/>
        <v>0</v>
      </c>
      <c r="AG51" s="36">
        <f t="shared" si="30"/>
        <v>0</v>
      </c>
      <c r="AH51" s="36">
        <f t="shared" si="30"/>
        <v>0</v>
      </c>
      <c r="AI51" s="36">
        <f t="shared" si="30"/>
        <v>0</v>
      </c>
      <c r="AJ51" s="36">
        <f t="shared" si="30"/>
        <v>0</v>
      </c>
      <c r="AK51" s="36">
        <f t="shared" si="30"/>
        <v>0</v>
      </c>
      <c r="AL51" s="36">
        <f t="shared" si="30"/>
        <v>0</v>
      </c>
      <c r="AN51" s="63">
        <f t="shared" si="25"/>
        <v>0</v>
      </c>
      <c r="AO51" s="14"/>
    </row>
    <row r="52" ht="15" spans="1:41">
      <c r="A52" s="40" t="s">
        <v>12569</v>
      </c>
      <c r="B52" s="34">
        <f t="shared" si="0"/>
        <v>0</v>
      </c>
      <c r="C52" s="41" t="s">
        <v>12570</v>
      </c>
      <c r="D52" s="104">
        <f t="shared" si="1"/>
        <v>0</v>
      </c>
      <c r="E52" s="36">
        <f t="shared" si="2"/>
        <v>0</v>
      </c>
      <c r="F52" s="49">
        <f t="shared" si="3"/>
        <v>0</v>
      </c>
      <c r="G52" s="38">
        <f t="shared" si="26"/>
        <v>0</v>
      </c>
      <c r="H52" s="42">
        <v>0</v>
      </c>
      <c r="I52" s="36">
        <f t="shared" si="28"/>
        <v>0</v>
      </c>
      <c r="J52" s="36">
        <f t="shared" si="28"/>
        <v>0</v>
      </c>
      <c r="K52" s="50">
        <f t="shared" si="24"/>
        <v>0</v>
      </c>
      <c r="L52" s="36">
        <f t="shared" si="5"/>
        <v>0</v>
      </c>
      <c r="M52" s="104">
        <f t="shared" si="6"/>
        <v>0</v>
      </c>
      <c r="N52" s="36">
        <f t="shared" si="15"/>
        <v>0</v>
      </c>
      <c r="O52" s="49">
        <f t="shared" si="7"/>
        <v>0</v>
      </c>
      <c r="P52" s="42">
        <v>0</v>
      </c>
      <c r="Q52" s="50">
        <f t="shared" si="27"/>
        <v>0</v>
      </c>
      <c r="R52" s="36">
        <f t="shared" si="9"/>
        <v>0</v>
      </c>
      <c r="S52" s="36">
        <f t="shared" si="16"/>
        <v>0</v>
      </c>
      <c r="T52" s="42">
        <v>0</v>
      </c>
      <c r="U52" s="36">
        <f t="shared" si="10"/>
        <v>0</v>
      </c>
      <c r="W52" s="36">
        <f t="shared" si="29"/>
        <v>0</v>
      </c>
      <c r="X52" s="36">
        <f t="shared" si="29"/>
        <v>0</v>
      </c>
      <c r="Y52" s="36">
        <f t="shared" si="29"/>
        <v>0</v>
      </c>
      <c r="Z52" s="36">
        <f t="shared" si="29"/>
        <v>0</v>
      </c>
      <c r="AA52" s="36">
        <f t="shared" si="29"/>
        <v>0</v>
      </c>
      <c r="AB52" s="36">
        <f t="shared" si="29"/>
        <v>0</v>
      </c>
      <c r="AC52" s="36">
        <f t="shared" si="29"/>
        <v>0</v>
      </c>
      <c r="AD52" s="36">
        <f t="shared" si="29"/>
        <v>0</v>
      </c>
      <c r="AE52" s="36">
        <f t="shared" si="29"/>
        <v>0</v>
      </c>
      <c r="AG52" s="36">
        <f t="shared" si="30"/>
        <v>0</v>
      </c>
      <c r="AH52" s="36">
        <f t="shared" si="30"/>
        <v>0</v>
      </c>
      <c r="AI52" s="36">
        <f t="shared" si="30"/>
        <v>0</v>
      </c>
      <c r="AJ52" s="36">
        <f t="shared" si="30"/>
        <v>0</v>
      </c>
      <c r="AK52" s="36">
        <f t="shared" si="30"/>
        <v>0</v>
      </c>
      <c r="AL52" s="36">
        <f t="shared" si="30"/>
        <v>0</v>
      </c>
      <c r="AN52" s="63">
        <f t="shared" si="25"/>
        <v>0</v>
      </c>
      <c r="AO52" s="59"/>
    </row>
    <row r="53" ht="15" spans="1:41">
      <c r="A53" s="43" t="s">
        <v>12571</v>
      </c>
      <c r="B53" s="34">
        <f t="shared" si="0"/>
        <v>0</v>
      </c>
      <c r="C53" s="41" t="s">
        <v>12572</v>
      </c>
      <c r="D53" s="105">
        <f t="shared" si="1"/>
        <v>0</v>
      </c>
      <c r="E53" s="36">
        <f t="shared" si="2"/>
        <v>0</v>
      </c>
      <c r="F53" s="9">
        <f t="shared" si="3"/>
        <v>0</v>
      </c>
      <c r="G53" s="38">
        <f t="shared" si="26"/>
        <v>0</v>
      </c>
      <c r="H53" s="42">
        <v>0</v>
      </c>
      <c r="I53" s="36">
        <f t="shared" si="28"/>
        <v>0</v>
      </c>
      <c r="J53" s="36">
        <f t="shared" si="28"/>
        <v>0</v>
      </c>
      <c r="K53" s="107">
        <f t="shared" si="24"/>
        <v>0</v>
      </c>
      <c r="L53" s="36">
        <f t="shared" si="5"/>
        <v>0</v>
      </c>
      <c r="M53" s="105">
        <f t="shared" si="6"/>
        <v>0</v>
      </c>
      <c r="N53" s="36">
        <f t="shared" si="15"/>
        <v>0</v>
      </c>
      <c r="O53" s="9">
        <f t="shared" si="7"/>
        <v>0</v>
      </c>
      <c r="P53" s="51">
        <v>0</v>
      </c>
      <c r="Q53" s="50">
        <f t="shared" si="27"/>
        <v>0</v>
      </c>
      <c r="R53" s="36">
        <f t="shared" si="9"/>
        <v>0</v>
      </c>
      <c r="S53" s="36">
        <f t="shared" si="16"/>
        <v>0</v>
      </c>
      <c r="T53" s="42">
        <v>0</v>
      </c>
      <c r="U53" s="36">
        <f t="shared" si="10"/>
        <v>0</v>
      </c>
      <c r="W53" s="36">
        <f t="shared" si="29"/>
        <v>0</v>
      </c>
      <c r="X53" s="36">
        <f t="shared" si="29"/>
        <v>0</v>
      </c>
      <c r="Y53" s="36">
        <f t="shared" si="29"/>
        <v>0</v>
      </c>
      <c r="Z53" s="36">
        <f t="shared" si="29"/>
        <v>0</v>
      </c>
      <c r="AA53" s="36">
        <f t="shared" si="29"/>
        <v>0</v>
      </c>
      <c r="AB53" s="36">
        <f t="shared" si="29"/>
        <v>0</v>
      </c>
      <c r="AC53" s="36">
        <f t="shared" si="29"/>
        <v>0</v>
      </c>
      <c r="AD53" s="36">
        <f t="shared" si="29"/>
        <v>0</v>
      </c>
      <c r="AE53" s="36">
        <f t="shared" si="29"/>
        <v>0</v>
      </c>
      <c r="AG53" s="36">
        <f t="shared" si="30"/>
        <v>0</v>
      </c>
      <c r="AH53" s="36">
        <f t="shared" si="30"/>
        <v>0</v>
      </c>
      <c r="AI53" s="36">
        <f t="shared" si="30"/>
        <v>0</v>
      </c>
      <c r="AJ53" s="36">
        <f t="shared" si="30"/>
        <v>0</v>
      </c>
      <c r="AK53" s="36">
        <f t="shared" si="30"/>
        <v>0</v>
      </c>
      <c r="AL53" s="36">
        <f t="shared" si="30"/>
        <v>0</v>
      </c>
      <c r="AN53" s="63">
        <f t="shared" si="25"/>
        <v>0</v>
      </c>
      <c r="AO53" s="59"/>
    </row>
    <row r="54" ht="15" spans="1:41">
      <c r="A54" s="43" t="s">
        <v>12573</v>
      </c>
      <c r="B54" s="34">
        <f t="shared" si="0"/>
        <v>0</v>
      </c>
      <c r="C54" s="41" t="s">
        <v>12574</v>
      </c>
      <c r="D54" s="105">
        <f t="shared" si="1"/>
        <v>0</v>
      </c>
      <c r="E54" s="36">
        <f t="shared" si="2"/>
        <v>0</v>
      </c>
      <c r="F54" s="9">
        <f t="shared" si="3"/>
        <v>0</v>
      </c>
      <c r="G54" s="38">
        <f t="shared" si="26"/>
        <v>0</v>
      </c>
      <c r="H54" s="42">
        <v>0</v>
      </c>
      <c r="I54" s="36">
        <f t="shared" si="28"/>
        <v>0</v>
      </c>
      <c r="J54" s="36">
        <f t="shared" si="28"/>
        <v>0</v>
      </c>
      <c r="K54" s="107">
        <f t="shared" si="24"/>
        <v>0</v>
      </c>
      <c r="L54" s="36">
        <f t="shared" si="5"/>
        <v>0</v>
      </c>
      <c r="M54" s="105">
        <f t="shared" si="6"/>
        <v>0</v>
      </c>
      <c r="N54" s="36">
        <f t="shared" si="15"/>
        <v>0</v>
      </c>
      <c r="O54" s="9">
        <f t="shared" si="7"/>
        <v>0</v>
      </c>
      <c r="P54" s="51">
        <v>0</v>
      </c>
      <c r="Q54" s="50">
        <f t="shared" si="27"/>
        <v>0</v>
      </c>
      <c r="R54" s="36">
        <f t="shared" si="9"/>
        <v>0</v>
      </c>
      <c r="S54" s="36">
        <f t="shared" si="16"/>
        <v>0</v>
      </c>
      <c r="T54" s="42">
        <v>0</v>
      </c>
      <c r="U54" s="36">
        <f t="shared" si="10"/>
        <v>0</v>
      </c>
      <c r="W54" s="36">
        <f t="shared" si="29"/>
        <v>0</v>
      </c>
      <c r="X54" s="36">
        <f t="shared" si="29"/>
        <v>0</v>
      </c>
      <c r="Y54" s="36">
        <f t="shared" si="29"/>
        <v>0</v>
      </c>
      <c r="Z54" s="36">
        <f t="shared" si="29"/>
        <v>0</v>
      </c>
      <c r="AA54" s="36">
        <f t="shared" si="29"/>
        <v>0</v>
      </c>
      <c r="AB54" s="36">
        <f t="shared" si="29"/>
        <v>0</v>
      </c>
      <c r="AC54" s="36">
        <f t="shared" si="29"/>
        <v>0</v>
      </c>
      <c r="AD54" s="36">
        <f t="shared" si="29"/>
        <v>0</v>
      </c>
      <c r="AE54" s="36">
        <f t="shared" si="29"/>
        <v>0</v>
      </c>
      <c r="AG54" s="36">
        <f t="shared" si="30"/>
        <v>0</v>
      </c>
      <c r="AH54" s="36">
        <f t="shared" si="30"/>
        <v>0</v>
      </c>
      <c r="AI54" s="36">
        <f t="shared" si="30"/>
        <v>0</v>
      </c>
      <c r="AJ54" s="36">
        <f t="shared" si="30"/>
        <v>0</v>
      </c>
      <c r="AK54" s="36">
        <f t="shared" si="30"/>
        <v>0</v>
      </c>
      <c r="AL54" s="36">
        <f t="shared" si="30"/>
        <v>0</v>
      </c>
      <c r="AN54" s="63">
        <f t="shared" si="25"/>
        <v>0</v>
      </c>
      <c r="AO54" s="14"/>
    </row>
    <row r="55" ht="15" spans="1:41">
      <c r="A55" s="43" t="s">
        <v>12575</v>
      </c>
      <c r="B55" s="34">
        <f t="shared" si="0"/>
        <v>0</v>
      </c>
      <c r="C55" s="41" t="s">
        <v>12576</v>
      </c>
      <c r="D55" s="105">
        <f t="shared" si="1"/>
        <v>0</v>
      </c>
      <c r="E55" s="36">
        <f t="shared" si="2"/>
        <v>0</v>
      </c>
      <c r="F55" s="9">
        <f t="shared" si="3"/>
        <v>0</v>
      </c>
      <c r="G55" s="38">
        <f t="shared" si="26"/>
        <v>0</v>
      </c>
      <c r="H55" s="42">
        <v>0</v>
      </c>
      <c r="I55" s="36">
        <f t="shared" si="28"/>
        <v>0</v>
      </c>
      <c r="J55" s="36">
        <f t="shared" si="28"/>
        <v>0</v>
      </c>
      <c r="K55" s="107">
        <f t="shared" si="24"/>
        <v>0</v>
      </c>
      <c r="L55" s="36">
        <f t="shared" si="5"/>
        <v>0</v>
      </c>
      <c r="M55" s="105">
        <f t="shared" si="6"/>
        <v>0</v>
      </c>
      <c r="N55" s="36">
        <f t="shared" si="15"/>
        <v>0</v>
      </c>
      <c r="O55" s="9">
        <f t="shared" si="7"/>
        <v>0</v>
      </c>
      <c r="P55" s="51">
        <v>0</v>
      </c>
      <c r="Q55" s="50">
        <f t="shared" si="27"/>
        <v>0</v>
      </c>
      <c r="R55" s="36">
        <f t="shared" si="9"/>
        <v>0</v>
      </c>
      <c r="S55" s="36">
        <f t="shared" si="16"/>
        <v>0</v>
      </c>
      <c r="T55" s="42">
        <v>0</v>
      </c>
      <c r="U55" s="36">
        <f t="shared" si="10"/>
        <v>0</v>
      </c>
      <c r="W55" s="36">
        <f t="shared" si="29"/>
        <v>0</v>
      </c>
      <c r="X55" s="36">
        <f t="shared" si="29"/>
        <v>0</v>
      </c>
      <c r="Y55" s="36">
        <f t="shared" si="29"/>
        <v>0</v>
      </c>
      <c r="Z55" s="36">
        <f t="shared" si="29"/>
        <v>0</v>
      </c>
      <c r="AA55" s="36">
        <f t="shared" si="29"/>
        <v>0</v>
      </c>
      <c r="AB55" s="36">
        <f t="shared" si="29"/>
        <v>0</v>
      </c>
      <c r="AC55" s="36">
        <f t="shared" si="29"/>
        <v>0</v>
      </c>
      <c r="AD55" s="36">
        <f t="shared" si="29"/>
        <v>0</v>
      </c>
      <c r="AE55" s="36">
        <f t="shared" si="29"/>
        <v>0</v>
      </c>
      <c r="AG55" s="36">
        <f t="shared" si="30"/>
        <v>0</v>
      </c>
      <c r="AH55" s="36">
        <f t="shared" si="30"/>
        <v>0</v>
      </c>
      <c r="AI55" s="36">
        <f t="shared" si="30"/>
        <v>0</v>
      </c>
      <c r="AJ55" s="36">
        <f t="shared" si="30"/>
        <v>0</v>
      </c>
      <c r="AK55" s="36">
        <f t="shared" si="30"/>
        <v>0</v>
      </c>
      <c r="AL55" s="36">
        <f t="shared" si="30"/>
        <v>0</v>
      </c>
      <c r="AN55" s="63">
        <f t="shared" si="25"/>
        <v>0</v>
      </c>
      <c r="AO55" s="14"/>
    </row>
    <row r="56" ht="15" spans="1:41">
      <c r="A56" s="43" t="s">
        <v>12577</v>
      </c>
      <c r="B56" s="34">
        <f t="shared" si="0"/>
        <v>0</v>
      </c>
      <c r="C56" s="41" t="s">
        <v>12578</v>
      </c>
      <c r="D56" s="105">
        <f t="shared" si="1"/>
        <v>0</v>
      </c>
      <c r="E56" s="36">
        <f t="shared" si="2"/>
        <v>0</v>
      </c>
      <c r="F56" s="9">
        <f t="shared" si="3"/>
        <v>0</v>
      </c>
      <c r="G56" s="38">
        <f t="shared" si="26"/>
        <v>0</v>
      </c>
      <c r="H56" s="42">
        <v>0</v>
      </c>
      <c r="I56" s="36">
        <f t="shared" si="28"/>
        <v>0</v>
      </c>
      <c r="J56" s="36">
        <f t="shared" si="28"/>
        <v>0</v>
      </c>
      <c r="K56" s="107">
        <f t="shared" si="24"/>
        <v>0</v>
      </c>
      <c r="L56" s="36">
        <f t="shared" si="5"/>
        <v>0</v>
      </c>
      <c r="M56" s="105">
        <f t="shared" si="6"/>
        <v>0</v>
      </c>
      <c r="N56" s="36">
        <f t="shared" si="15"/>
        <v>0</v>
      </c>
      <c r="O56" s="9">
        <f t="shared" si="7"/>
        <v>0</v>
      </c>
      <c r="P56" s="51">
        <v>0</v>
      </c>
      <c r="Q56" s="50">
        <f t="shared" si="27"/>
        <v>0</v>
      </c>
      <c r="R56" s="36">
        <f t="shared" si="9"/>
        <v>0</v>
      </c>
      <c r="S56" s="36">
        <f t="shared" si="16"/>
        <v>0</v>
      </c>
      <c r="T56" s="42">
        <v>0</v>
      </c>
      <c r="U56" s="36">
        <f t="shared" si="10"/>
        <v>0</v>
      </c>
      <c r="W56" s="36">
        <f t="shared" si="29"/>
        <v>0</v>
      </c>
      <c r="X56" s="36">
        <f t="shared" si="29"/>
        <v>0</v>
      </c>
      <c r="Y56" s="36">
        <f t="shared" si="29"/>
        <v>0</v>
      </c>
      <c r="Z56" s="36">
        <f t="shared" si="29"/>
        <v>0</v>
      </c>
      <c r="AA56" s="36">
        <f t="shared" si="29"/>
        <v>0</v>
      </c>
      <c r="AB56" s="36">
        <f t="shared" si="29"/>
        <v>0</v>
      </c>
      <c r="AC56" s="36">
        <f t="shared" si="29"/>
        <v>0</v>
      </c>
      <c r="AD56" s="36">
        <f t="shared" si="29"/>
        <v>0</v>
      </c>
      <c r="AE56" s="36">
        <f t="shared" si="29"/>
        <v>0</v>
      </c>
      <c r="AG56" s="36">
        <f t="shared" si="30"/>
        <v>0</v>
      </c>
      <c r="AH56" s="36">
        <f t="shared" si="30"/>
        <v>0</v>
      </c>
      <c r="AI56" s="36">
        <f t="shared" si="30"/>
        <v>0</v>
      </c>
      <c r="AJ56" s="36">
        <f t="shared" si="30"/>
        <v>0</v>
      </c>
      <c r="AK56" s="36">
        <f t="shared" si="30"/>
        <v>0</v>
      </c>
      <c r="AL56" s="36">
        <f t="shared" si="30"/>
        <v>0</v>
      </c>
      <c r="AN56" s="63">
        <f t="shared" si="25"/>
        <v>0</v>
      </c>
      <c r="AO56" s="59"/>
    </row>
    <row r="57" ht="15" spans="1:41">
      <c r="A57" s="43" t="s">
        <v>12579</v>
      </c>
      <c r="B57" s="34">
        <f t="shared" si="0"/>
        <v>0</v>
      </c>
      <c r="C57" s="41" t="s">
        <v>12580</v>
      </c>
      <c r="D57" s="105">
        <f t="shared" si="1"/>
        <v>0</v>
      </c>
      <c r="E57" s="36">
        <f t="shared" si="2"/>
        <v>0</v>
      </c>
      <c r="F57" s="9">
        <f t="shared" si="3"/>
        <v>0</v>
      </c>
      <c r="G57" s="38">
        <f t="shared" si="26"/>
        <v>0</v>
      </c>
      <c r="H57" s="42">
        <v>0</v>
      </c>
      <c r="I57" s="36">
        <f t="shared" si="28"/>
        <v>0</v>
      </c>
      <c r="J57" s="36">
        <f t="shared" si="28"/>
        <v>0</v>
      </c>
      <c r="K57" s="107">
        <f t="shared" si="24"/>
        <v>0</v>
      </c>
      <c r="L57" s="36">
        <f t="shared" si="5"/>
        <v>0</v>
      </c>
      <c r="M57" s="105">
        <f t="shared" si="6"/>
        <v>0</v>
      </c>
      <c r="N57" s="36">
        <f t="shared" si="15"/>
        <v>0</v>
      </c>
      <c r="O57" s="9">
        <f t="shared" si="7"/>
        <v>0</v>
      </c>
      <c r="P57" s="51">
        <v>0</v>
      </c>
      <c r="Q57" s="50">
        <f t="shared" si="27"/>
        <v>0</v>
      </c>
      <c r="R57" s="36">
        <f t="shared" si="9"/>
        <v>0</v>
      </c>
      <c r="S57" s="36">
        <f t="shared" si="16"/>
        <v>0</v>
      </c>
      <c r="T57" s="42">
        <v>0</v>
      </c>
      <c r="U57" s="36">
        <f t="shared" si="10"/>
        <v>0</v>
      </c>
      <c r="W57" s="36">
        <f t="shared" si="29"/>
        <v>0</v>
      </c>
      <c r="X57" s="36">
        <f t="shared" si="29"/>
        <v>0</v>
      </c>
      <c r="Y57" s="36">
        <f t="shared" si="29"/>
        <v>0</v>
      </c>
      <c r="Z57" s="36">
        <f t="shared" si="29"/>
        <v>0</v>
      </c>
      <c r="AA57" s="36">
        <f t="shared" si="29"/>
        <v>0</v>
      </c>
      <c r="AB57" s="36">
        <f t="shared" si="29"/>
        <v>0</v>
      </c>
      <c r="AC57" s="36">
        <f t="shared" si="29"/>
        <v>0</v>
      </c>
      <c r="AD57" s="36">
        <f t="shared" si="29"/>
        <v>0</v>
      </c>
      <c r="AE57" s="36">
        <f t="shared" si="29"/>
        <v>0</v>
      </c>
      <c r="AG57" s="36">
        <f t="shared" si="30"/>
        <v>0</v>
      </c>
      <c r="AH57" s="36">
        <f t="shared" si="30"/>
        <v>0</v>
      </c>
      <c r="AI57" s="36">
        <f t="shared" si="30"/>
        <v>0</v>
      </c>
      <c r="AJ57" s="36">
        <f t="shared" si="30"/>
        <v>0</v>
      </c>
      <c r="AK57" s="36">
        <f t="shared" si="30"/>
        <v>0</v>
      </c>
      <c r="AL57" s="36">
        <f t="shared" si="30"/>
        <v>0</v>
      </c>
      <c r="AN57" s="63">
        <f t="shared" si="25"/>
        <v>0</v>
      </c>
      <c r="AO57" s="59"/>
    </row>
    <row r="58" ht="15" spans="1:41">
      <c r="A58" s="43" t="s">
        <v>12581</v>
      </c>
      <c r="B58" s="34">
        <f t="shared" si="0"/>
        <v>0</v>
      </c>
      <c r="C58" s="41" t="s">
        <v>12582</v>
      </c>
      <c r="D58" s="105">
        <f t="shared" si="1"/>
        <v>0</v>
      </c>
      <c r="E58" s="36">
        <f t="shared" si="2"/>
        <v>0</v>
      </c>
      <c r="F58" s="9">
        <f t="shared" si="3"/>
        <v>0</v>
      </c>
      <c r="G58" s="38">
        <f t="shared" si="26"/>
        <v>0</v>
      </c>
      <c r="H58" s="42">
        <v>0</v>
      </c>
      <c r="I58" s="36">
        <f t="shared" si="28"/>
        <v>0</v>
      </c>
      <c r="J58" s="36">
        <f t="shared" si="28"/>
        <v>0</v>
      </c>
      <c r="K58" s="107">
        <f t="shared" si="24"/>
        <v>0</v>
      </c>
      <c r="L58" s="36">
        <f t="shared" si="5"/>
        <v>0</v>
      </c>
      <c r="M58" s="105">
        <f t="shared" si="6"/>
        <v>0</v>
      </c>
      <c r="N58" s="36">
        <f t="shared" si="15"/>
        <v>0</v>
      </c>
      <c r="O58" s="9">
        <f t="shared" si="7"/>
        <v>0</v>
      </c>
      <c r="P58" s="51">
        <v>0</v>
      </c>
      <c r="Q58" s="50">
        <f t="shared" si="27"/>
        <v>0</v>
      </c>
      <c r="R58" s="36">
        <f t="shared" si="9"/>
        <v>0</v>
      </c>
      <c r="S58" s="36">
        <f t="shared" si="16"/>
        <v>0</v>
      </c>
      <c r="T58" s="42">
        <v>0</v>
      </c>
      <c r="U58" s="36">
        <f t="shared" si="10"/>
        <v>0</v>
      </c>
      <c r="W58" s="36">
        <f t="shared" ref="W58:AE67" si="31">SUMPRODUCT(W$374:W$599*(LEFT($A$374:$A$599,LEN($A58))=$A58))</f>
        <v>0</v>
      </c>
      <c r="X58" s="36">
        <f t="shared" si="31"/>
        <v>0</v>
      </c>
      <c r="Y58" s="36">
        <f t="shared" si="31"/>
        <v>0</v>
      </c>
      <c r="Z58" s="36">
        <f t="shared" si="31"/>
        <v>0</v>
      </c>
      <c r="AA58" s="36">
        <f t="shared" si="31"/>
        <v>0</v>
      </c>
      <c r="AB58" s="36">
        <f t="shared" si="31"/>
        <v>0</v>
      </c>
      <c r="AC58" s="36">
        <f t="shared" si="31"/>
        <v>0</v>
      </c>
      <c r="AD58" s="36">
        <f t="shared" si="31"/>
        <v>0</v>
      </c>
      <c r="AE58" s="36">
        <f t="shared" si="31"/>
        <v>0</v>
      </c>
      <c r="AG58" s="36">
        <f t="shared" ref="AG58:AL67" si="32">SUMPRODUCT(AG$374:AG$599*(LEFT($A$374:$A$599,LEN($A58))=$A58))</f>
        <v>0</v>
      </c>
      <c r="AH58" s="36">
        <f t="shared" si="32"/>
        <v>0</v>
      </c>
      <c r="AI58" s="36">
        <f t="shared" si="32"/>
        <v>0</v>
      </c>
      <c r="AJ58" s="36">
        <f t="shared" si="32"/>
        <v>0</v>
      </c>
      <c r="AK58" s="36">
        <f t="shared" si="32"/>
        <v>0</v>
      </c>
      <c r="AL58" s="36">
        <f t="shared" si="32"/>
        <v>0</v>
      </c>
      <c r="AN58" s="63">
        <f t="shared" si="25"/>
        <v>0</v>
      </c>
      <c r="AO58" s="14"/>
    </row>
    <row r="59" ht="15" spans="1:41">
      <c r="A59" s="43" t="s">
        <v>12583</v>
      </c>
      <c r="B59" s="34">
        <f t="shared" si="0"/>
        <v>0</v>
      </c>
      <c r="C59" s="41" t="s">
        <v>12584</v>
      </c>
      <c r="D59" s="105">
        <f t="shared" si="1"/>
        <v>0</v>
      </c>
      <c r="E59" s="36">
        <f t="shared" si="2"/>
        <v>0</v>
      </c>
      <c r="F59" s="9">
        <f t="shared" si="3"/>
        <v>0</v>
      </c>
      <c r="G59" s="38">
        <f t="shared" si="26"/>
        <v>0</v>
      </c>
      <c r="H59" s="42">
        <v>0</v>
      </c>
      <c r="I59" s="36">
        <f t="shared" si="28"/>
        <v>0</v>
      </c>
      <c r="J59" s="36">
        <f t="shared" si="28"/>
        <v>0</v>
      </c>
      <c r="K59" s="107">
        <f t="shared" si="24"/>
        <v>0</v>
      </c>
      <c r="L59" s="36">
        <f t="shared" si="5"/>
        <v>0</v>
      </c>
      <c r="M59" s="105">
        <f t="shared" si="6"/>
        <v>0</v>
      </c>
      <c r="N59" s="36">
        <f t="shared" si="15"/>
        <v>0</v>
      </c>
      <c r="O59" s="9">
        <f t="shared" si="7"/>
        <v>0</v>
      </c>
      <c r="P59" s="51">
        <v>0</v>
      </c>
      <c r="Q59" s="50">
        <f t="shared" si="27"/>
        <v>0</v>
      </c>
      <c r="R59" s="36">
        <f t="shared" si="9"/>
        <v>0</v>
      </c>
      <c r="S59" s="36">
        <f t="shared" si="16"/>
        <v>0</v>
      </c>
      <c r="T59" s="42">
        <v>0</v>
      </c>
      <c r="U59" s="36">
        <f t="shared" si="10"/>
        <v>0</v>
      </c>
      <c r="W59" s="36">
        <f t="shared" si="31"/>
        <v>0</v>
      </c>
      <c r="X59" s="36">
        <f t="shared" si="31"/>
        <v>0</v>
      </c>
      <c r="Y59" s="36">
        <f t="shared" si="31"/>
        <v>0</v>
      </c>
      <c r="Z59" s="36">
        <f t="shared" si="31"/>
        <v>0</v>
      </c>
      <c r="AA59" s="36">
        <f t="shared" si="31"/>
        <v>0</v>
      </c>
      <c r="AB59" s="36">
        <f t="shared" si="31"/>
        <v>0</v>
      </c>
      <c r="AC59" s="36">
        <f t="shared" si="31"/>
        <v>0</v>
      </c>
      <c r="AD59" s="36">
        <f t="shared" si="31"/>
        <v>0</v>
      </c>
      <c r="AE59" s="36">
        <f t="shared" si="31"/>
        <v>0</v>
      </c>
      <c r="AG59" s="36">
        <f t="shared" si="32"/>
        <v>0</v>
      </c>
      <c r="AH59" s="36">
        <f t="shared" si="32"/>
        <v>0</v>
      </c>
      <c r="AI59" s="36">
        <f t="shared" si="32"/>
        <v>0</v>
      </c>
      <c r="AJ59" s="36">
        <f t="shared" si="32"/>
        <v>0</v>
      </c>
      <c r="AK59" s="36">
        <f t="shared" si="32"/>
        <v>0</v>
      </c>
      <c r="AL59" s="36">
        <f t="shared" si="32"/>
        <v>0</v>
      </c>
      <c r="AN59" s="63">
        <f t="shared" si="25"/>
        <v>0</v>
      </c>
      <c r="AO59" s="14"/>
    </row>
    <row r="60" ht="15" spans="1:41">
      <c r="A60" s="43" t="s">
        <v>12585</v>
      </c>
      <c r="B60" s="34">
        <f t="shared" si="0"/>
        <v>0</v>
      </c>
      <c r="C60" s="41" t="s">
        <v>12586</v>
      </c>
      <c r="D60" s="105">
        <f t="shared" si="1"/>
        <v>0</v>
      </c>
      <c r="E60" s="36">
        <f t="shared" si="2"/>
        <v>0</v>
      </c>
      <c r="F60" s="9">
        <f t="shared" si="3"/>
        <v>0</v>
      </c>
      <c r="G60" s="38">
        <f t="shared" si="26"/>
        <v>0</v>
      </c>
      <c r="H60" s="42">
        <v>0</v>
      </c>
      <c r="I60" s="36">
        <f t="shared" si="28"/>
        <v>0</v>
      </c>
      <c r="J60" s="36">
        <f t="shared" si="28"/>
        <v>0</v>
      </c>
      <c r="K60" s="107">
        <f t="shared" si="24"/>
        <v>0</v>
      </c>
      <c r="L60" s="36">
        <f t="shared" si="5"/>
        <v>0</v>
      </c>
      <c r="M60" s="105">
        <f t="shared" si="6"/>
        <v>0</v>
      </c>
      <c r="N60" s="36">
        <f t="shared" si="15"/>
        <v>0</v>
      </c>
      <c r="O60" s="9">
        <f t="shared" si="7"/>
        <v>0</v>
      </c>
      <c r="P60" s="51">
        <v>0</v>
      </c>
      <c r="Q60" s="50">
        <f t="shared" si="27"/>
        <v>0</v>
      </c>
      <c r="R60" s="36">
        <f t="shared" si="9"/>
        <v>0</v>
      </c>
      <c r="S60" s="36">
        <f t="shared" si="16"/>
        <v>0</v>
      </c>
      <c r="T60" s="42">
        <v>0</v>
      </c>
      <c r="U60" s="36">
        <f t="shared" si="10"/>
        <v>0</v>
      </c>
      <c r="W60" s="36">
        <f t="shared" si="31"/>
        <v>0</v>
      </c>
      <c r="X60" s="36">
        <f t="shared" si="31"/>
        <v>0</v>
      </c>
      <c r="Y60" s="36">
        <f t="shared" si="31"/>
        <v>0</v>
      </c>
      <c r="Z60" s="36">
        <f t="shared" si="31"/>
        <v>0</v>
      </c>
      <c r="AA60" s="36">
        <f t="shared" si="31"/>
        <v>0</v>
      </c>
      <c r="AB60" s="36">
        <f t="shared" si="31"/>
        <v>0</v>
      </c>
      <c r="AC60" s="36">
        <f t="shared" si="31"/>
        <v>0</v>
      </c>
      <c r="AD60" s="36">
        <f t="shared" si="31"/>
        <v>0</v>
      </c>
      <c r="AE60" s="36">
        <f t="shared" si="31"/>
        <v>0</v>
      </c>
      <c r="AG60" s="36">
        <f t="shared" si="32"/>
        <v>0</v>
      </c>
      <c r="AH60" s="36">
        <f t="shared" si="32"/>
        <v>0</v>
      </c>
      <c r="AI60" s="36">
        <f t="shared" si="32"/>
        <v>0</v>
      </c>
      <c r="AJ60" s="36">
        <f t="shared" si="32"/>
        <v>0</v>
      </c>
      <c r="AK60" s="36">
        <f t="shared" si="32"/>
        <v>0</v>
      </c>
      <c r="AL60" s="36">
        <f t="shared" si="32"/>
        <v>0</v>
      </c>
      <c r="AN60" s="63">
        <f t="shared" si="25"/>
        <v>0</v>
      </c>
      <c r="AO60" s="59"/>
    </row>
    <row r="61" ht="15" spans="1:41">
      <c r="A61" s="43" t="s">
        <v>12587</v>
      </c>
      <c r="B61" s="34">
        <f t="shared" si="0"/>
        <v>0</v>
      </c>
      <c r="C61" s="41" t="s">
        <v>12588</v>
      </c>
      <c r="D61" s="105">
        <f t="shared" si="1"/>
        <v>0</v>
      </c>
      <c r="E61" s="36">
        <f t="shared" si="2"/>
        <v>0</v>
      </c>
      <c r="F61" s="9">
        <f t="shared" si="3"/>
        <v>0</v>
      </c>
      <c r="G61" s="38">
        <f t="shared" si="26"/>
        <v>0</v>
      </c>
      <c r="H61" s="42">
        <v>0</v>
      </c>
      <c r="I61" s="36">
        <f t="shared" si="28"/>
        <v>0</v>
      </c>
      <c r="J61" s="36">
        <f t="shared" si="28"/>
        <v>0</v>
      </c>
      <c r="K61" s="107">
        <f t="shared" si="24"/>
        <v>0</v>
      </c>
      <c r="L61" s="36">
        <f t="shared" si="5"/>
        <v>0</v>
      </c>
      <c r="M61" s="105">
        <f t="shared" si="6"/>
        <v>0</v>
      </c>
      <c r="N61" s="36">
        <f t="shared" si="15"/>
        <v>0</v>
      </c>
      <c r="O61" s="9">
        <f t="shared" si="7"/>
        <v>0</v>
      </c>
      <c r="P61" s="51">
        <v>0</v>
      </c>
      <c r="Q61" s="50">
        <f t="shared" si="27"/>
        <v>0</v>
      </c>
      <c r="R61" s="36">
        <f t="shared" si="9"/>
        <v>0</v>
      </c>
      <c r="S61" s="36">
        <f t="shared" si="16"/>
        <v>0</v>
      </c>
      <c r="T61" s="42">
        <v>0</v>
      </c>
      <c r="U61" s="36">
        <f t="shared" si="10"/>
        <v>0</v>
      </c>
      <c r="W61" s="36">
        <f t="shared" si="31"/>
        <v>0</v>
      </c>
      <c r="X61" s="36">
        <f t="shared" si="31"/>
        <v>0</v>
      </c>
      <c r="Y61" s="36">
        <f t="shared" si="31"/>
        <v>0</v>
      </c>
      <c r="Z61" s="36">
        <f t="shared" si="31"/>
        <v>0</v>
      </c>
      <c r="AA61" s="36">
        <f t="shared" si="31"/>
        <v>0</v>
      </c>
      <c r="AB61" s="36">
        <f t="shared" si="31"/>
        <v>0</v>
      </c>
      <c r="AC61" s="36">
        <f t="shared" si="31"/>
        <v>0</v>
      </c>
      <c r="AD61" s="36">
        <f t="shared" si="31"/>
        <v>0</v>
      </c>
      <c r="AE61" s="36">
        <f t="shared" si="31"/>
        <v>0</v>
      </c>
      <c r="AG61" s="36">
        <f t="shared" si="32"/>
        <v>0</v>
      </c>
      <c r="AH61" s="36">
        <f t="shared" si="32"/>
        <v>0</v>
      </c>
      <c r="AI61" s="36">
        <f t="shared" si="32"/>
        <v>0</v>
      </c>
      <c r="AJ61" s="36">
        <f t="shared" si="32"/>
        <v>0</v>
      </c>
      <c r="AK61" s="36">
        <f t="shared" si="32"/>
        <v>0</v>
      </c>
      <c r="AL61" s="36">
        <f t="shared" si="32"/>
        <v>0</v>
      </c>
      <c r="AN61" s="63">
        <f t="shared" si="25"/>
        <v>0</v>
      </c>
      <c r="AO61" s="59"/>
    </row>
    <row r="62" ht="15" spans="1:41">
      <c r="A62" s="43" t="s">
        <v>12589</v>
      </c>
      <c r="B62" s="34">
        <f t="shared" si="0"/>
        <v>0</v>
      </c>
      <c r="C62" s="41" t="s">
        <v>12590</v>
      </c>
      <c r="D62" s="105">
        <f t="shared" si="1"/>
        <v>0</v>
      </c>
      <c r="E62" s="36">
        <f t="shared" si="2"/>
        <v>0</v>
      </c>
      <c r="F62" s="9">
        <f t="shared" si="3"/>
        <v>0</v>
      </c>
      <c r="G62" s="38">
        <f t="shared" si="26"/>
        <v>0</v>
      </c>
      <c r="H62" s="42">
        <v>0</v>
      </c>
      <c r="I62" s="36">
        <f t="shared" si="28"/>
        <v>0</v>
      </c>
      <c r="J62" s="36">
        <f t="shared" si="28"/>
        <v>0</v>
      </c>
      <c r="K62" s="107">
        <f t="shared" si="24"/>
        <v>0</v>
      </c>
      <c r="L62" s="36">
        <f t="shared" si="5"/>
        <v>0</v>
      </c>
      <c r="M62" s="105">
        <f t="shared" si="6"/>
        <v>0</v>
      </c>
      <c r="N62" s="36">
        <f t="shared" si="15"/>
        <v>0</v>
      </c>
      <c r="O62" s="9">
        <f t="shared" si="7"/>
        <v>0</v>
      </c>
      <c r="P62" s="51">
        <v>0</v>
      </c>
      <c r="Q62" s="50">
        <f t="shared" si="27"/>
        <v>0</v>
      </c>
      <c r="R62" s="36">
        <f t="shared" si="9"/>
        <v>0</v>
      </c>
      <c r="S62" s="36">
        <f t="shared" si="16"/>
        <v>0</v>
      </c>
      <c r="T62" s="42">
        <v>0</v>
      </c>
      <c r="U62" s="36">
        <f t="shared" si="10"/>
        <v>0</v>
      </c>
      <c r="W62" s="36">
        <f t="shared" si="31"/>
        <v>0</v>
      </c>
      <c r="X62" s="36">
        <f t="shared" si="31"/>
        <v>0</v>
      </c>
      <c r="Y62" s="36">
        <f t="shared" si="31"/>
        <v>0</v>
      </c>
      <c r="Z62" s="36">
        <f t="shared" si="31"/>
        <v>0</v>
      </c>
      <c r="AA62" s="36">
        <f t="shared" si="31"/>
        <v>0</v>
      </c>
      <c r="AB62" s="36">
        <f t="shared" si="31"/>
        <v>0</v>
      </c>
      <c r="AC62" s="36">
        <f t="shared" si="31"/>
        <v>0</v>
      </c>
      <c r="AD62" s="36">
        <f t="shared" si="31"/>
        <v>0</v>
      </c>
      <c r="AE62" s="36">
        <f t="shared" si="31"/>
        <v>0</v>
      </c>
      <c r="AG62" s="36">
        <f t="shared" si="32"/>
        <v>0</v>
      </c>
      <c r="AH62" s="36">
        <f t="shared" si="32"/>
        <v>0</v>
      </c>
      <c r="AI62" s="36">
        <f t="shared" si="32"/>
        <v>0</v>
      </c>
      <c r="AJ62" s="36">
        <f t="shared" si="32"/>
        <v>0</v>
      </c>
      <c r="AK62" s="36">
        <f t="shared" si="32"/>
        <v>0</v>
      </c>
      <c r="AL62" s="36">
        <f t="shared" si="32"/>
        <v>0</v>
      </c>
      <c r="AN62" s="63">
        <f t="shared" si="25"/>
        <v>0</v>
      </c>
      <c r="AO62" s="14"/>
    </row>
    <row r="63" ht="15" spans="1:41">
      <c r="A63" s="43" t="s">
        <v>12591</v>
      </c>
      <c r="B63" s="34">
        <f t="shared" si="0"/>
        <v>0</v>
      </c>
      <c r="C63" s="41" t="s">
        <v>12592</v>
      </c>
      <c r="D63" s="105">
        <f t="shared" si="1"/>
        <v>0</v>
      </c>
      <c r="E63" s="36">
        <f t="shared" si="2"/>
        <v>0</v>
      </c>
      <c r="F63" s="9">
        <f t="shared" si="3"/>
        <v>0</v>
      </c>
      <c r="G63" s="38">
        <f t="shared" si="26"/>
        <v>0</v>
      </c>
      <c r="H63" s="42">
        <v>0</v>
      </c>
      <c r="I63" s="36">
        <f t="shared" si="28"/>
        <v>0</v>
      </c>
      <c r="J63" s="36">
        <f t="shared" si="28"/>
        <v>0</v>
      </c>
      <c r="K63" s="107">
        <f t="shared" si="24"/>
        <v>0</v>
      </c>
      <c r="L63" s="36">
        <f t="shared" si="5"/>
        <v>0</v>
      </c>
      <c r="M63" s="105">
        <f t="shared" si="6"/>
        <v>0</v>
      </c>
      <c r="N63" s="36">
        <f t="shared" si="15"/>
        <v>0</v>
      </c>
      <c r="O63" s="9">
        <f t="shared" si="7"/>
        <v>0</v>
      </c>
      <c r="P63" s="51">
        <v>0</v>
      </c>
      <c r="Q63" s="50">
        <f t="shared" si="27"/>
        <v>0</v>
      </c>
      <c r="R63" s="36">
        <f t="shared" si="9"/>
        <v>0</v>
      </c>
      <c r="S63" s="36">
        <f t="shared" si="16"/>
        <v>0</v>
      </c>
      <c r="T63" s="42">
        <v>0</v>
      </c>
      <c r="U63" s="36">
        <f t="shared" si="10"/>
        <v>0</v>
      </c>
      <c r="W63" s="36">
        <f t="shared" si="31"/>
        <v>0</v>
      </c>
      <c r="X63" s="36">
        <f t="shared" si="31"/>
        <v>0</v>
      </c>
      <c r="Y63" s="36">
        <f t="shared" si="31"/>
        <v>0</v>
      </c>
      <c r="Z63" s="36">
        <f t="shared" si="31"/>
        <v>0</v>
      </c>
      <c r="AA63" s="36">
        <f t="shared" si="31"/>
        <v>0</v>
      </c>
      <c r="AB63" s="36">
        <f t="shared" si="31"/>
        <v>0</v>
      </c>
      <c r="AC63" s="36">
        <f t="shared" si="31"/>
        <v>0</v>
      </c>
      <c r="AD63" s="36">
        <f t="shared" si="31"/>
        <v>0</v>
      </c>
      <c r="AE63" s="36">
        <f t="shared" si="31"/>
        <v>0</v>
      </c>
      <c r="AG63" s="36">
        <f t="shared" si="32"/>
        <v>0</v>
      </c>
      <c r="AH63" s="36">
        <f t="shared" si="32"/>
        <v>0</v>
      </c>
      <c r="AI63" s="36">
        <f t="shared" si="32"/>
        <v>0</v>
      </c>
      <c r="AJ63" s="36">
        <f t="shared" si="32"/>
        <v>0</v>
      </c>
      <c r="AK63" s="36">
        <f t="shared" si="32"/>
        <v>0</v>
      </c>
      <c r="AL63" s="36">
        <f t="shared" si="32"/>
        <v>0</v>
      </c>
      <c r="AN63" s="63">
        <f t="shared" si="25"/>
        <v>0</v>
      </c>
      <c r="AO63" s="14"/>
    </row>
    <row r="64" ht="15" spans="1:41">
      <c r="A64" s="43" t="s">
        <v>12593</v>
      </c>
      <c r="B64" s="34">
        <f t="shared" si="0"/>
        <v>0</v>
      </c>
      <c r="C64" s="41" t="s">
        <v>12594</v>
      </c>
      <c r="D64" s="105">
        <f t="shared" si="1"/>
        <v>0</v>
      </c>
      <c r="E64" s="36">
        <f t="shared" si="2"/>
        <v>0</v>
      </c>
      <c r="F64" s="9">
        <f t="shared" si="3"/>
        <v>0</v>
      </c>
      <c r="G64" s="38">
        <f t="shared" si="26"/>
        <v>0</v>
      </c>
      <c r="H64" s="42">
        <v>0</v>
      </c>
      <c r="I64" s="36">
        <f t="shared" si="28"/>
        <v>0</v>
      </c>
      <c r="J64" s="36">
        <f t="shared" si="28"/>
        <v>0</v>
      </c>
      <c r="K64" s="107">
        <f t="shared" si="24"/>
        <v>0</v>
      </c>
      <c r="L64" s="36">
        <f t="shared" si="5"/>
        <v>0</v>
      </c>
      <c r="M64" s="105">
        <f t="shared" si="6"/>
        <v>0</v>
      </c>
      <c r="N64" s="36">
        <f t="shared" si="15"/>
        <v>0</v>
      </c>
      <c r="O64" s="9">
        <f t="shared" si="7"/>
        <v>0</v>
      </c>
      <c r="P64" s="51">
        <v>0</v>
      </c>
      <c r="Q64" s="50">
        <f t="shared" si="27"/>
        <v>0</v>
      </c>
      <c r="R64" s="36">
        <f t="shared" si="9"/>
        <v>0</v>
      </c>
      <c r="S64" s="36">
        <f t="shared" si="16"/>
        <v>0</v>
      </c>
      <c r="T64" s="42">
        <v>0</v>
      </c>
      <c r="U64" s="36">
        <f t="shared" si="10"/>
        <v>0</v>
      </c>
      <c r="W64" s="36">
        <f t="shared" si="31"/>
        <v>0</v>
      </c>
      <c r="X64" s="36">
        <f t="shared" si="31"/>
        <v>0</v>
      </c>
      <c r="Y64" s="36">
        <f t="shared" si="31"/>
        <v>0</v>
      </c>
      <c r="Z64" s="36">
        <f t="shared" si="31"/>
        <v>0</v>
      </c>
      <c r="AA64" s="36">
        <f t="shared" si="31"/>
        <v>0</v>
      </c>
      <c r="AB64" s="36">
        <f t="shared" si="31"/>
        <v>0</v>
      </c>
      <c r="AC64" s="36">
        <f t="shared" si="31"/>
        <v>0</v>
      </c>
      <c r="AD64" s="36">
        <f t="shared" si="31"/>
        <v>0</v>
      </c>
      <c r="AE64" s="36">
        <f t="shared" si="31"/>
        <v>0</v>
      </c>
      <c r="AG64" s="36">
        <f t="shared" si="32"/>
        <v>0</v>
      </c>
      <c r="AH64" s="36">
        <f t="shared" si="32"/>
        <v>0</v>
      </c>
      <c r="AI64" s="36">
        <f t="shared" si="32"/>
        <v>0</v>
      </c>
      <c r="AJ64" s="36">
        <f t="shared" si="32"/>
        <v>0</v>
      </c>
      <c r="AK64" s="36">
        <f t="shared" si="32"/>
        <v>0</v>
      </c>
      <c r="AL64" s="36">
        <f t="shared" si="32"/>
        <v>0</v>
      </c>
      <c r="AN64" s="63">
        <f t="shared" si="25"/>
        <v>0</v>
      </c>
      <c r="AO64" s="59"/>
    </row>
    <row r="65" ht="15" spans="1:41">
      <c r="A65" s="43" t="s">
        <v>12595</v>
      </c>
      <c r="B65" s="34">
        <f t="shared" si="0"/>
        <v>0</v>
      </c>
      <c r="C65" s="41" t="s">
        <v>12596</v>
      </c>
      <c r="D65" s="105">
        <f t="shared" si="1"/>
        <v>0</v>
      </c>
      <c r="E65" s="36">
        <f t="shared" si="2"/>
        <v>0</v>
      </c>
      <c r="F65" s="9">
        <f t="shared" si="3"/>
        <v>0</v>
      </c>
      <c r="G65" s="38">
        <f t="shared" si="26"/>
        <v>0</v>
      </c>
      <c r="H65" s="42">
        <v>0</v>
      </c>
      <c r="I65" s="36">
        <f t="shared" si="28"/>
        <v>0</v>
      </c>
      <c r="J65" s="36">
        <f t="shared" si="28"/>
        <v>0</v>
      </c>
      <c r="K65" s="107">
        <f t="shared" si="24"/>
        <v>0</v>
      </c>
      <c r="L65" s="36">
        <f t="shared" si="5"/>
        <v>0</v>
      </c>
      <c r="M65" s="105">
        <f t="shared" si="6"/>
        <v>0</v>
      </c>
      <c r="N65" s="36">
        <f t="shared" si="15"/>
        <v>0</v>
      </c>
      <c r="O65" s="9">
        <f t="shared" si="7"/>
        <v>0</v>
      </c>
      <c r="P65" s="51">
        <v>0</v>
      </c>
      <c r="Q65" s="50">
        <f t="shared" si="27"/>
        <v>0</v>
      </c>
      <c r="R65" s="36">
        <f t="shared" si="9"/>
        <v>0</v>
      </c>
      <c r="S65" s="36">
        <f t="shared" si="16"/>
        <v>0</v>
      </c>
      <c r="T65" s="42">
        <v>0</v>
      </c>
      <c r="U65" s="36">
        <f t="shared" si="10"/>
        <v>0</v>
      </c>
      <c r="W65" s="36">
        <f t="shared" si="31"/>
        <v>0</v>
      </c>
      <c r="X65" s="36">
        <f t="shared" si="31"/>
        <v>0</v>
      </c>
      <c r="Y65" s="36">
        <f t="shared" si="31"/>
        <v>0</v>
      </c>
      <c r="Z65" s="36">
        <f t="shared" si="31"/>
        <v>0</v>
      </c>
      <c r="AA65" s="36">
        <f t="shared" si="31"/>
        <v>0</v>
      </c>
      <c r="AB65" s="36">
        <f t="shared" si="31"/>
        <v>0</v>
      </c>
      <c r="AC65" s="36">
        <f t="shared" si="31"/>
        <v>0</v>
      </c>
      <c r="AD65" s="36">
        <f t="shared" si="31"/>
        <v>0</v>
      </c>
      <c r="AE65" s="36">
        <f t="shared" si="31"/>
        <v>0</v>
      </c>
      <c r="AG65" s="36">
        <f t="shared" si="32"/>
        <v>0</v>
      </c>
      <c r="AH65" s="36">
        <f t="shared" si="32"/>
        <v>0</v>
      </c>
      <c r="AI65" s="36">
        <f t="shared" si="32"/>
        <v>0</v>
      </c>
      <c r="AJ65" s="36">
        <f t="shared" si="32"/>
        <v>0</v>
      </c>
      <c r="AK65" s="36">
        <f t="shared" si="32"/>
        <v>0</v>
      </c>
      <c r="AL65" s="36">
        <f t="shared" si="32"/>
        <v>0</v>
      </c>
      <c r="AN65" s="63">
        <f t="shared" si="25"/>
        <v>0</v>
      </c>
      <c r="AO65" s="59"/>
    </row>
    <row r="66" ht="15" spans="1:41">
      <c r="A66" s="43" t="s">
        <v>12597</v>
      </c>
      <c r="B66" s="34">
        <f t="shared" si="0"/>
        <v>0</v>
      </c>
      <c r="C66" s="41" t="s">
        <v>12598</v>
      </c>
      <c r="D66" s="105">
        <f t="shared" si="1"/>
        <v>0</v>
      </c>
      <c r="E66" s="36">
        <f t="shared" si="2"/>
        <v>0</v>
      </c>
      <c r="F66" s="9">
        <f t="shared" si="3"/>
        <v>0</v>
      </c>
      <c r="G66" s="38">
        <f t="shared" si="26"/>
        <v>0</v>
      </c>
      <c r="H66" s="42">
        <v>0</v>
      </c>
      <c r="I66" s="36">
        <f t="shared" si="28"/>
        <v>0</v>
      </c>
      <c r="J66" s="36">
        <f t="shared" si="28"/>
        <v>0</v>
      </c>
      <c r="K66" s="107">
        <f t="shared" si="24"/>
        <v>0</v>
      </c>
      <c r="L66" s="36">
        <f t="shared" si="5"/>
        <v>0</v>
      </c>
      <c r="M66" s="105">
        <f t="shared" si="6"/>
        <v>0</v>
      </c>
      <c r="N66" s="36">
        <f t="shared" si="15"/>
        <v>0</v>
      </c>
      <c r="O66" s="9">
        <f t="shared" si="7"/>
        <v>0</v>
      </c>
      <c r="P66" s="51">
        <v>0</v>
      </c>
      <c r="Q66" s="50">
        <f t="shared" si="27"/>
        <v>0</v>
      </c>
      <c r="R66" s="36">
        <f t="shared" si="9"/>
        <v>0</v>
      </c>
      <c r="S66" s="36">
        <f t="shared" si="16"/>
        <v>0</v>
      </c>
      <c r="T66" s="42">
        <v>0</v>
      </c>
      <c r="U66" s="36">
        <f t="shared" si="10"/>
        <v>0</v>
      </c>
      <c r="W66" s="36">
        <f t="shared" si="31"/>
        <v>0</v>
      </c>
      <c r="X66" s="36">
        <f t="shared" si="31"/>
        <v>0</v>
      </c>
      <c r="Y66" s="36">
        <f t="shared" si="31"/>
        <v>0</v>
      </c>
      <c r="Z66" s="36">
        <f t="shared" si="31"/>
        <v>0</v>
      </c>
      <c r="AA66" s="36">
        <f t="shared" si="31"/>
        <v>0</v>
      </c>
      <c r="AB66" s="36">
        <f t="shared" si="31"/>
        <v>0</v>
      </c>
      <c r="AC66" s="36">
        <f t="shared" si="31"/>
        <v>0</v>
      </c>
      <c r="AD66" s="36">
        <f t="shared" si="31"/>
        <v>0</v>
      </c>
      <c r="AE66" s="36">
        <f t="shared" si="31"/>
        <v>0</v>
      </c>
      <c r="AG66" s="36">
        <f t="shared" si="32"/>
        <v>0</v>
      </c>
      <c r="AH66" s="36">
        <f t="shared" si="32"/>
        <v>0</v>
      </c>
      <c r="AI66" s="36">
        <f t="shared" si="32"/>
        <v>0</v>
      </c>
      <c r="AJ66" s="36">
        <f t="shared" si="32"/>
        <v>0</v>
      </c>
      <c r="AK66" s="36">
        <f t="shared" si="32"/>
        <v>0</v>
      </c>
      <c r="AL66" s="36">
        <f t="shared" si="32"/>
        <v>0</v>
      </c>
      <c r="AN66" s="63">
        <f t="shared" si="25"/>
        <v>0</v>
      </c>
      <c r="AO66" s="14"/>
    </row>
    <row r="67" ht="15" spans="1:41">
      <c r="A67" s="43" t="s">
        <v>12599</v>
      </c>
      <c r="B67" s="34">
        <f t="shared" si="0"/>
        <v>0</v>
      </c>
      <c r="C67" s="41" t="s">
        <v>12600</v>
      </c>
      <c r="D67" s="105">
        <f t="shared" si="1"/>
        <v>0</v>
      </c>
      <c r="E67" s="36">
        <f t="shared" si="2"/>
        <v>0</v>
      </c>
      <c r="F67" s="9">
        <f t="shared" si="3"/>
        <v>0</v>
      </c>
      <c r="G67" s="38">
        <f t="shared" si="26"/>
        <v>0</v>
      </c>
      <c r="H67" s="42">
        <v>0</v>
      </c>
      <c r="I67" s="36">
        <f t="shared" si="28"/>
        <v>0</v>
      </c>
      <c r="J67" s="36">
        <f t="shared" si="28"/>
        <v>0</v>
      </c>
      <c r="K67" s="107">
        <f t="shared" si="24"/>
        <v>0</v>
      </c>
      <c r="L67" s="36">
        <f t="shared" si="5"/>
        <v>0</v>
      </c>
      <c r="M67" s="105">
        <f t="shared" si="6"/>
        <v>0</v>
      </c>
      <c r="N67" s="36">
        <f t="shared" si="15"/>
        <v>0</v>
      </c>
      <c r="O67" s="9">
        <f t="shared" si="7"/>
        <v>0</v>
      </c>
      <c r="P67" s="51">
        <v>0</v>
      </c>
      <c r="Q67" s="50">
        <f t="shared" si="27"/>
        <v>0</v>
      </c>
      <c r="R67" s="36">
        <f t="shared" si="9"/>
        <v>0</v>
      </c>
      <c r="S67" s="36">
        <f t="shared" si="16"/>
        <v>0</v>
      </c>
      <c r="T67" s="42">
        <v>0</v>
      </c>
      <c r="U67" s="36">
        <f t="shared" si="10"/>
        <v>0</v>
      </c>
      <c r="W67" s="36">
        <f t="shared" si="31"/>
        <v>0</v>
      </c>
      <c r="X67" s="36">
        <f t="shared" si="31"/>
        <v>0</v>
      </c>
      <c r="Y67" s="36">
        <f t="shared" si="31"/>
        <v>0</v>
      </c>
      <c r="Z67" s="36">
        <f t="shared" si="31"/>
        <v>0</v>
      </c>
      <c r="AA67" s="36">
        <f t="shared" si="31"/>
        <v>0</v>
      </c>
      <c r="AB67" s="36">
        <f t="shared" si="31"/>
        <v>0</v>
      </c>
      <c r="AC67" s="36">
        <f t="shared" si="31"/>
        <v>0</v>
      </c>
      <c r="AD67" s="36">
        <f t="shared" si="31"/>
        <v>0</v>
      </c>
      <c r="AE67" s="36">
        <f t="shared" si="31"/>
        <v>0</v>
      </c>
      <c r="AG67" s="36">
        <f t="shared" si="32"/>
        <v>0</v>
      </c>
      <c r="AH67" s="36">
        <f t="shared" si="32"/>
        <v>0</v>
      </c>
      <c r="AI67" s="36">
        <f t="shared" si="32"/>
        <v>0</v>
      </c>
      <c r="AJ67" s="36">
        <f t="shared" si="32"/>
        <v>0</v>
      </c>
      <c r="AK67" s="36">
        <f t="shared" si="32"/>
        <v>0</v>
      </c>
      <c r="AL67" s="36">
        <f t="shared" si="32"/>
        <v>0</v>
      </c>
      <c r="AN67" s="63">
        <f t="shared" si="25"/>
        <v>0</v>
      </c>
      <c r="AO67" s="14"/>
    </row>
    <row r="68" ht="15" spans="1:41">
      <c r="A68" s="43" t="s">
        <v>12601</v>
      </c>
      <c r="B68" s="34">
        <f t="shared" si="0"/>
        <v>0</v>
      </c>
      <c r="C68" s="41" t="s">
        <v>12602</v>
      </c>
      <c r="D68" s="105">
        <f t="shared" si="1"/>
        <v>0</v>
      </c>
      <c r="E68" s="36">
        <f t="shared" si="2"/>
        <v>0</v>
      </c>
      <c r="F68" s="9">
        <f t="shared" si="3"/>
        <v>0</v>
      </c>
      <c r="G68" s="38">
        <f t="shared" si="26"/>
        <v>0</v>
      </c>
      <c r="H68" s="42">
        <v>0</v>
      </c>
      <c r="I68" s="36">
        <f t="shared" ref="I68:J87" si="33">SUMPRODUCT(I$374:I$599*(LEFT($A$374:$A$599,LEN($A68))=$A68))</f>
        <v>0</v>
      </c>
      <c r="J68" s="36">
        <f t="shared" si="33"/>
        <v>0</v>
      </c>
      <c r="K68" s="107">
        <f t="shared" si="24"/>
        <v>0</v>
      </c>
      <c r="L68" s="36">
        <f t="shared" si="5"/>
        <v>0</v>
      </c>
      <c r="M68" s="105">
        <f t="shared" si="6"/>
        <v>0</v>
      </c>
      <c r="N68" s="36">
        <f t="shared" si="15"/>
        <v>0</v>
      </c>
      <c r="O68" s="9">
        <f t="shared" si="7"/>
        <v>0</v>
      </c>
      <c r="P68" s="51">
        <v>0</v>
      </c>
      <c r="Q68" s="50">
        <f t="shared" si="27"/>
        <v>0</v>
      </c>
      <c r="R68" s="36">
        <f t="shared" si="9"/>
        <v>0</v>
      </c>
      <c r="S68" s="36">
        <f t="shared" si="16"/>
        <v>0</v>
      </c>
      <c r="T68" s="42">
        <v>0</v>
      </c>
      <c r="U68" s="36">
        <f t="shared" si="10"/>
        <v>0</v>
      </c>
      <c r="W68" s="36">
        <f t="shared" ref="W68:AE77" si="34">SUMPRODUCT(W$374:W$599*(LEFT($A$374:$A$599,LEN($A68))=$A68))</f>
        <v>0</v>
      </c>
      <c r="X68" s="36">
        <f t="shared" si="34"/>
        <v>0</v>
      </c>
      <c r="Y68" s="36">
        <f t="shared" si="34"/>
        <v>0</v>
      </c>
      <c r="Z68" s="36">
        <f t="shared" si="34"/>
        <v>0</v>
      </c>
      <c r="AA68" s="36">
        <f t="shared" si="34"/>
        <v>0</v>
      </c>
      <c r="AB68" s="36">
        <f t="shared" si="34"/>
        <v>0</v>
      </c>
      <c r="AC68" s="36">
        <f t="shared" si="34"/>
        <v>0</v>
      </c>
      <c r="AD68" s="36">
        <f t="shared" si="34"/>
        <v>0</v>
      </c>
      <c r="AE68" s="36">
        <f t="shared" si="34"/>
        <v>0</v>
      </c>
      <c r="AG68" s="36">
        <f t="shared" ref="AG68:AL77" si="35">SUMPRODUCT(AG$374:AG$599*(LEFT($A$374:$A$599,LEN($A68))=$A68))</f>
        <v>0</v>
      </c>
      <c r="AH68" s="36">
        <f t="shared" si="35"/>
        <v>0</v>
      </c>
      <c r="AI68" s="36">
        <f t="shared" si="35"/>
        <v>0</v>
      </c>
      <c r="AJ68" s="36">
        <f t="shared" si="35"/>
        <v>0</v>
      </c>
      <c r="AK68" s="36">
        <f t="shared" si="35"/>
        <v>0</v>
      </c>
      <c r="AL68" s="36">
        <f t="shared" si="35"/>
        <v>0</v>
      </c>
      <c r="AN68" s="63">
        <f t="shared" si="25"/>
        <v>0</v>
      </c>
      <c r="AO68" s="59"/>
    </row>
    <row r="69" ht="15" spans="1:41">
      <c r="A69" s="43" t="s">
        <v>12603</v>
      </c>
      <c r="B69" s="34">
        <f t="shared" si="0"/>
        <v>0</v>
      </c>
      <c r="C69" s="41" t="s">
        <v>12604</v>
      </c>
      <c r="D69" s="105">
        <f t="shared" si="1"/>
        <v>0</v>
      </c>
      <c r="E69" s="36">
        <f t="shared" si="2"/>
        <v>0</v>
      </c>
      <c r="F69" s="9">
        <f t="shared" si="3"/>
        <v>0</v>
      </c>
      <c r="G69" s="38">
        <f t="shared" si="26"/>
        <v>0</v>
      </c>
      <c r="H69" s="42">
        <v>0</v>
      </c>
      <c r="I69" s="36">
        <f t="shared" si="33"/>
        <v>0</v>
      </c>
      <c r="J69" s="36">
        <f t="shared" si="33"/>
        <v>0</v>
      </c>
      <c r="K69" s="107">
        <f t="shared" si="24"/>
        <v>0</v>
      </c>
      <c r="L69" s="36">
        <f t="shared" si="5"/>
        <v>0</v>
      </c>
      <c r="M69" s="105">
        <f t="shared" si="6"/>
        <v>0</v>
      </c>
      <c r="N69" s="36">
        <f t="shared" si="15"/>
        <v>0</v>
      </c>
      <c r="O69" s="9">
        <f t="shared" si="7"/>
        <v>0</v>
      </c>
      <c r="P69" s="51">
        <v>0</v>
      </c>
      <c r="Q69" s="50">
        <f t="shared" si="27"/>
        <v>0</v>
      </c>
      <c r="R69" s="36">
        <f t="shared" si="9"/>
        <v>0</v>
      </c>
      <c r="S69" s="36">
        <f t="shared" si="16"/>
        <v>0</v>
      </c>
      <c r="T69" s="42">
        <v>0</v>
      </c>
      <c r="U69" s="36">
        <f t="shared" si="10"/>
        <v>0</v>
      </c>
      <c r="W69" s="36">
        <f t="shared" si="34"/>
        <v>0</v>
      </c>
      <c r="X69" s="36">
        <f t="shared" si="34"/>
        <v>0</v>
      </c>
      <c r="Y69" s="36">
        <f t="shared" si="34"/>
        <v>0</v>
      </c>
      <c r="Z69" s="36">
        <f t="shared" si="34"/>
        <v>0</v>
      </c>
      <c r="AA69" s="36">
        <f t="shared" si="34"/>
        <v>0</v>
      </c>
      <c r="AB69" s="36">
        <f t="shared" si="34"/>
        <v>0</v>
      </c>
      <c r="AC69" s="36">
        <f t="shared" si="34"/>
        <v>0</v>
      </c>
      <c r="AD69" s="36">
        <f t="shared" si="34"/>
        <v>0</v>
      </c>
      <c r="AE69" s="36">
        <f t="shared" si="34"/>
        <v>0</v>
      </c>
      <c r="AG69" s="36">
        <f t="shared" si="35"/>
        <v>0</v>
      </c>
      <c r="AH69" s="36">
        <f t="shared" si="35"/>
        <v>0</v>
      </c>
      <c r="AI69" s="36">
        <f t="shared" si="35"/>
        <v>0</v>
      </c>
      <c r="AJ69" s="36">
        <f t="shared" si="35"/>
        <v>0</v>
      </c>
      <c r="AK69" s="36">
        <f t="shared" si="35"/>
        <v>0</v>
      </c>
      <c r="AL69" s="36">
        <f t="shared" si="35"/>
        <v>0</v>
      </c>
      <c r="AN69" s="63">
        <f t="shared" si="25"/>
        <v>0</v>
      </c>
      <c r="AO69" s="59"/>
    </row>
    <row r="70" ht="15" spans="1:41">
      <c r="A70" s="43" t="s">
        <v>12605</v>
      </c>
      <c r="B70" s="34">
        <f t="shared" si="0"/>
        <v>0</v>
      </c>
      <c r="C70" s="41" t="s">
        <v>12606</v>
      </c>
      <c r="D70" s="105">
        <f t="shared" si="1"/>
        <v>0</v>
      </c>
      <c r="E70" s="36">
        <f t="shared" si="2"/>
        <v>0</v>
      </c>
      <c r="F70" s="9">
        <f t="shared" si="3"/>
        <v>0</v>
      </c>
      <c r="G70" s="38">
        <f t="shared" si="26"/>
        <v>0</v>
      </c>
      <c r="H70" s="39">
        <v>0</v>
      </c>
      <c r="I70" s="36">
        <f t="shared" si="33"/>
        <v>0</v>
      </c>
      <c r="J70" s="36">
        <f t="shared" si="33"/>
        <v>0</v>
      </c>
      <c r="K70" s="107">
        <f t="shared" si="24"/>
        <v>0</v>
      </c>
      <c r="L70" s="36">
        <f t="shared" si="5"/>
        <v>0</v>
      </c>
      <c r="M70" s="105">
        <f t="shared" si="6"/>
        <v>0</v>
      </c>
      <c r="N70" s="36">
        <f t="shared" si="15"/>
        <v>0</v>
      </c>
      <c r="O70" s="9">
        <f t="shared" si="7"/>
        <v>0</v>
      </c>
      <c r="P70" s="51">
        <v>0</v>
      </c>
      <c r="Q70" s="50">
        <f t="shared" si="27"/>
        <v>0</v>
      </c>
      <c r="R70" s="36">
        <f t="shared" si="9"/>
        <v>0</v>
      </c>
      <c r="S70" s="36">
        <f t="shared" si="16"/>
        <v>0</v>
      </c>
      <c r="T70" s="42">
        <v>0</v>
      </c>
      <c r="U70" s="36">
        <f t="shared" si="10"/>
        <v>0</v>
      </c>
      <c r="W70" s="36">
        <f t="shared" si="34"/>
        <v>0</v>
      </c>
      <c r="X70" s="36">
        <f t="shared" si="34"/>
        <v>0</v>
      </c>
      <c r="Y70" s="36">
        <f t="shared" si="34"/>
        <v>0</v>
      </c>
      <c r="Z70" s="36">
        <f t="shared" si="34"/>
        <v>0</v>
      </c>
      <c r="AA70" s="36">
        <f t="shared" si="34"/>
        <v>0</v>
      </c>
      <c r="AB70" s="36">
        <f t="shared" si="34"/>
        <v>0</v>
      </c>
      <c r="AC70" s="36">
        <f t="shared" si="34"/>
        <v>0</v>
      </c>
      <c r="AD70" s="36">
        <f t="shared" si="34"/>
        <v>0</v>
      </c>
      <c r="AE70" s="36">
        <f t="shared" si="34"/>
        <v>0</v>
      </c>
      <c r="AG70" s="36">
        <f t="shared" si="35"/>
        <v>0</v>
      </c>
      <c r="AH70" s="36">
        <f t="shared" si="35"/>
        <v>0</v>
      </c>
      <c r="AI70" s="36">
        <f t="shared" si="35"/>
        <v>0</v>
      </c>
      <c r="AJ70" s="36">
        <f t="shared" si="35"/>
        <v>0</v>
      </c>
      <c r="AK70" s="36">
        <f t="shared" si="35"/>
        <v>0</v>
      </c>
      <c r="AL70" s="36">
        <f t="shared" si="35"/>
        <v>0</v>
      </c>
      <c r="AN70" s="63">
        <f t="shared" si="25"/>
        <v>0</v>
      </c>
      <c r="AO70" s="14"/>
    </row>
    <row r="71" ht="15" spans="1:41">
      <c r="A71" s="43" t="s">
        <v>12607</v>
      </c>
      <c r="B71" s="34">
        <f t="shared" si="0"/>
        <v>0</v>
      </c>
      <c r="C71" s="41" t="s">
        <v>12608</v>
      </c>
      <c r="D71" s="105">
        <f t="shared" si="1"/>
        <v>0</v>
      </c>
      <c r="E71" s="36">
        <f t="shared" si="2"/>
        <v>0</v>
      </c>
      <c r="F71" s="9">
        <f t="shared" si="3"/>
        <v>0</v>
      </c>
      <c r="G71" s="38">
        <f t="shared" si="26"/>
        <v>0</v>
      </c>
      <c r="H71" s="42">
        <v>0</v>
      </c>
      <c r="I71" s="36">
        <f t="shared" si="33"/>
        <v>0</v>
      </c>
      <c r="J71" s="36">
        <f t="shared" si="33"/>
        <v>0</v>
      </c>
      <c r="K71" s="107">
        <f t="shared" si="24"/>
        <v>0</v>
      </c>
      <c r="L71" s="36">
        <f t="shared" si="5"/>
        <v>0</v>
      </c>
      <c r="M71" s="105">
        <f t="shared" si="6"/>
        <v>0</v>
      </c>
      <c r="N71" s="36">
        <f t="shared" si="15"/>
        <v>0</v>
      </c>
      <c r="O71" s="9">
        <f t="shared" si="7"/>
        <v>0</v>
      </c>
      <c r="P71" s="51">
        <v>0</v>
      </c>
      <c r="Q71" s="50">
        <f t="shared" si="27"/>
        <v>0</v>
      </c>
      <c r="R71" s="36">
        <f t="shared" si="9"/>
        <v>0</v>
      </c>
      <c r="S71" s="36">
        <f t="shared" si="16"/>
        <v>0</v>
      </c>
      <c r="T71" s="42">
        <v>0</v>
      </c>
      <c r="U71" s="36">
        <f t="shared" si="10"/>
        <v>0</v>
      </c>
      <c r="W71" s="36">
        <f t="shared" si="34"/>
        <v>0</v>
      </c>
      <c r="X71" s="36">
        <f t="shared" si="34"/>
        <v>0</v>
      </c>
      <c r="Y71" s="36">
        <f t="shared" si="34"/>
        <v>0</v>
      </c>
      <c r="Z71" s="36">
        <f t="shared" si="34"/>
        <v>0</v>
      </c>
      <c r="AA71" s="36">
        <f t="shared" si="34"/>
        <v>0</v>
      </c>
      <c r="AB71" s="36">
        <f t="shared" si="34"/>
        <v>0</v>
      </c>
      <c r="AC71" s="36">
        <f t="shared" si="34"/>
        <v>0</v>
      </c>
      <c r="AD71" s="36">
        <f t="shared" si="34"/>
        <v>0</v>
      </c>
      <c r="AE71" s="36">
        <f t="shared" si="34"/>
        <v>0</v>
      </c>
      <c r="AG71" s="36">
        <f t="shared" si="35"/>
        <v>0</v>
      </c>
      <c r="AH71" s="36">
        <f t="shared" si="35"/>
        <v>0</v>
      </c>
      <c r="AI71" s="36">
        <f t="shared" si="35"/>
        <v>0</v>
      </c>
      <c r="AJ71" s="36">
        <f t="shared" si="35"/>
        <v>0</v>
      </c>
      <c r="AK71" s="36">
        <f t="shared" si="35"/>
        <v>0</v>
      </c>
      <c r="AL71" s="36">
        <f t="shared" si="35"/>
        <v>0</v>
      </c>
      <c r="AN71" s="63">
        <f t="shared" si="25"/>
        <v>0</v>
      </c>
      <c r="AO71" s="14"/>
    </row>
    <row r="72" ht="15" spans="1:41">
      <c r="A72" s="43" t="s">
        <v>12609</v>
      </c>
      <c r="B72" s="34">
        <f t="shared" ref="B72:B135" si="36">D72-M72</f>
        <v>0</v>
      </c>
      <c r="C72" s="41" t="s">
        <v>12610</v>
      </c>
      <c r="D72" s="105">
        <f t="shared" ref="D72:D135" si="37">SUM(E72:F72,L72)</f>
        <v>0</v>
      </c>
      <c r="E72" s="36">
        <f t="shared" ref="E72:E135" si="38">SUMPRODUCT(E$374:E$599*(LEFT($A$374:$A$599,LEN($A72))=$A72))</f>
        <v>0</v>
      </c>
      <c r="F72" s="9">
        <f t="shared" ref="F72:F135" si="39">SUM(G72,H72:K72)</f>
        <v>0</v>
      </c>
      <c r="G72" s="38">
        <f t="shared" si="26"/>
        <v>0</v>
      </c>
      <c r="H72" s="42">
        <v>0</v>
      </c>
      <c r="I72" s="36">
        <f t="shared" si="33"/>
        <v>0</v>
      </c>
      <c r="J72" s="36">
        <f t="shared" si="33"/>
        <v>0</v>
      </c>
      <c r="K72" s="107">
        <f t="shared" si="24"/>
        <v>0</v>
      </c>
      <c r="L72" s="36">
        <f t="shared" ref="L72:L135" si="40">SUMPRODUCT(L$374:L$599*(LEFT($A$374:$A$599,LEN($A72))=$A72))</f>
        <v>0</v>
      </c>
      <c r="M72" s="105">
        <f t="shared" ref="M72:M135" si="41">SUM(N72:O72,U72)</f>
        <v>0</v>
      </c>
      <c r="N72" s="36">
        <f t="shared" si="15"/>
        <v>0</v>
      </c>
      <c r="O72" s="9">
        <f t="shared" ref="O72:O135" si="42">SUM(P72:T72)</f>
        <v>0</v>
      </c>
      <c r="P72" s="51">
        <v>0</v>
      </c>
      <c r="Q72" s="50">
        <f t="shared" si="27"/>
        <v>0</v>
      </c>
      <c r="R72" s="36">
        <f t="shared" ref="R72:R135" si="43">SUMPRODUCT(R$374:R$599*(LEFT($A$374:$A$599,LEN($A72))=$A72))</f>
        <v>0</v>
      </c>
      <c r="S72" s="36">
        <f t="shared" si="16"/>
        <v>0</v>
      </c>
      <c r="T72" s="42">
        <v>0</v>
      </c>
      <c r="U72" s="36">
        <f t="shared" ref="U72:U135" si="44">SUMPRODUCT(U$374:U$599*(LEFT($A$374:$A$599,LEN($A72))=$A72))</f>
        <v>0</v>
      </c>
      <c r="W72" s="36">
        <f t="shared" si="34"/>
        <v>0</v>
      </c>
      <c r="X72" s="36">
        <f t="shared" si="34"/>
        <v>0</v>
      </c>
      <c r="Y72" s="36">
        <f t="shared" si="34"/>
        <v>0</v>
      </c>
      <c r="Z72" s="36">
        <f t="shared" si="34"/>
        <v>0</v>
      </c>
      <c r="AA72" s="36">
        <f t="shared" si="34"/>
        <v>0</v>
      </c>
      <c r="AB72" s="36">
        <f t="shared" si="34"/>
        <v>0</v>
      </c>
      <c r="AC72" s="36">
        <f t="shared" si="34"/>
        <v>0</v>
      </c>
      <c r="AD72" s="36">
        <f t="shared" si="34"/>
        <v>0</v>
      </c>
      <c r="AE72" s="36">
        <f t="shared" si="34"/>
        <v>0</v>
      </c>
      <c r="AG72" s="36">
        <f t="shared" si="35"/>
        <v>0</v>
      </c>
      <c r="AH72" s="36">
        <f t="shared" si="35"/>
        <v>0</v>
      </c>
      <c r="AI72" s="36">
        <f t="shared" si="35"/>
        <v>0</v>
      </c>
      <c r="AJ72" s="36">
        <f t="shared" si="35"/>
        <v>0</v>
      </c>
      <c r="AK72" s="36">
        <f t="shared" si="35"/>
        <v>0</v>
      </c>
      <c r="AL72" s="36">
        <f t="shared" si="35"/>
        <v>0</v>
      </c>
      <c r="AN72" s="63">
        <f t="shared" si="25"/>
        <v>0</v>
      </c>
      <c r="AO72" s="59"/>
    </row>
    <row r="73" ht="15" spans="1:41">
      <c r="A73" s="43" t="s">
        <v>12611</v>
      </c>
      <c r="B73" s="34">
        <f t="shared" si="36"/>
        <v>0</v>
      </c>
      <c r="C73" s="41" t="s">
        <v>12612</v>
      </c>
      <c r="D73" s="105">
        <f t="shared" si="37"/>
        <v>0</v>
      </c>
      <c r="E73" s="36">
        <f t="shared" si="38"/>
        <v>0</v>
      </c>
      <c r="F73" s="9">
        <f t="shared" si="39"/>
        <v>0</v>
      </c>
      <c r="G73" s="38">
        <f t="shared" si="26"/>
        <v>0</v>
      </c>
      <c r="H73" s="42">
        <v>0</v>
      </c>
      <c r="I73" s="36">
        <f t="shared" si="33"/>
        <v>0</v>
      </c>
      <c r="J73" s="36">
        <f t="shared" si="33"/>
        <v>0</v>
      </c>
      <c r="K73" s="107">
        <f t="shared" si="24"/>
        <v>0</v>
      </c>
      <c r="L73" s="36">
        <f t="shared" si="40"/>
        <v>0</v>
      </c>
      <c r="M73" s="105">
        <f t="shared" si="41"/>
        <v>0</v>
      </c>
      <c r="N73" s="36">
        <f t="shared" ref="N73:N136" si="45">SUMPRODUCT(N$374:N$599*(LEFT($A$374:$A$599,LEN($A73))=$A73))+MIN(SUMPRODUCT(S$374:S$599*(LEFT($A$374:$A$599,LEN($A73))=$A73))+AN73,0)</f>
        <v>0</v>
      </c>
      <c r="O73" s="9">
        <f t="shared" si="42"/>
        <v>0</v>
      </c>
      <c r="P73" s="51">
        <v>0</v>
      </c>
      <c r="Q73" s="50">
        <f t="shared" si="27"/>
        <v>0</v>
      </c>
      <c r="R73" s="36">
        <f t="shared" si="43"/>
        <v>0</v>
      </c>
      <c r="S73" s="36">
        <f t="shared" ref="S73:S136" si="46">MAX(SUMPRODUCT(S$374:S$599*(LEFT($A$374:$A$599,LEN($A73))=$A73))+AN73,0)</f>
        <v>0</v>
      </c>
      <c r="T73" s="42">
        <v>0</v>
      </c>
      <c r="U73" s="36">
        <f t="shared" si="44"/>
        <v>0</v>
      </c>
      <c r="W73" s="36">
        <f t="shared" si="34"/>
        <v>0</v>
      </c>
      <c r="X73" s="36">
        <f t="shared" si="34"/>
        <v>0</v>
      </c>
      <c r="Y73" s="36">
        <f t="shared" si="34"/>
        <v>0</v>
      </c>
      <c r="Z73" s="36">
        <f t="shared" si="34"/>
        <v>0</v>
      </c>
      <c r="AA73" s="36">
        <f t="shared" si="34"/>
        <v>0</v>
      </c>
      <c r="AB73" s="36">
        <f t="shared" si="34"/>
        <v>0</v>
      </c>
      <c r="AC73" s="36">
        <f t="shared" si="34"/>
        <v>0</v>
      </c>
      <c r="AD73" s="36">
        <f t="shared" si="34"/>
        <v>0</v>
      </c>
      <c r="AE73" s="36">
        <f t="shared" si="34"/>
        <v>0</v>
      </c>
      <c r="AG73" s="36">
        <f t="shared" si="35"/>
        <v>0</v>
      </c>
      <c r="AH73" s="36">
        <f t="shared" si="35"/>
        <v>0</v>
      </c>
      <c r="AI73" s="36">
        <f t="shared" si="35"/>
        <v>0</v>
      </c>
      <c r="AJ73" s="36">
        <f t="shared" si="35"/>
        <v>0</v>
      </c>
      <c r="AK73" s="36">
        <f t="shared" si="35"/>
        <v>0</v>
      </c>
      <c r="AL73" s="36">
        <f t="shared" si="35"/>
        <v>0</v>
      </c>
      <c r="AN73" s="63">
        <f t="shared" si="25"/>
        <v>0</v>
      </c>
      <c r="AO73" s="59"/>
    </row>
    <row r="74" ht="15" spans="1:41">
      <c r="A74" s="43" t="s">
        <v>12613</v>
      </c>
      <c r="B74" s="34">
        <f t="shared" si="36"/>
        <v>0</v>
      </c>
      <c r="C74" s="41" t="s">
        <v>12614</v>
      </c>
      <c r="D74" s="105">
        <f t="shared" si="37"/>
        <v>0</v>
      </c>
      <c r="E74" s="36">
        <f t="shared" si="38"/>
        <v>0</v>
      </c>
      <c r="F74" s="9">
        <f t="shared" si="39"/>
        <v>0</v>
      </c>
      <c r="G74" s="38">
        <f t="shared" si="26"/>
        <v>0</v>
      </c>
      <c r="H74" s="42">
        <v>0</v>
      </c>
      <c r="I74" s="36">
        <f t="shared" si="33"/>
        <v>0</v>
      </c>
      <c r="J74" s="36">
        <f t="shared" si="33"/>
        <v>0</v>
      </c>
      <c r="K74" s="107">
        <f t="shared" si="24"/>
        <v>0</v>
      </c>
      <c r="L74" s="36">
        <f t="shared" si="40"/>
        <v>0</v>
      </c>
      <c r="M74" s="105">
        <f t="shared" si="41"/>
        <v>0</v>
      </c>
      <c r="N74" s="36">
        <f t="shared" si="45"/>
        <v>0</v>
      </c>
      <c r="O74" s="9">
        <f t="shared" si="42"/>
        <v>0</v>
      </c>
      <c r="P74" s="51">
        <v>0</v>
      </c>
      <c r="Q74" s="50">
        <f t="shared" si="27"/>
        <v>0</v>
      </c>
      <c r="R74" s="36">
        <f t="shared" si="43"/>
        <v>0</v>
      </c>
      <c r="S74" s="36">
        <f t="shared" si="46"/>
        <v>0</v>
      </c>
      <c r="T74" s="42">
        <v>0</v>
      </c>
      <c r="U74" s="36">
        <f t="shared" si="44"/>
        <v>0</v>
      </c>
      <c r="W74" s="36">
        <f t="shared" si="34"/>
        <v>0</v>
      </c>
      <c r="X74" s="36">
        <f t="shared" si="34"/>
        <v>0</v>
      </c>
      <c r="Y74" s="36">
        <f t="shared" si="34"/>
        <v>0</v>
      </c>
      <c r="Z74" s="36">
        <f t="shared" si="34"/>
        <v>0</v>
      </c>
      <c r="AA74" s="36">
        <f t="shared" si="34"/>
        <v>0</v>
      </c>
      <c r="AB74" s="36">
        <f t="shared" si="34"/>
        <v>0</v>
      </c>
      <c r="AC74" s="36">
        <f t="shared" si="34"/>
        <v>0</v>
      </c>
      <c r="AD74" s="36">
        <f t="shared" si="34"/>
        <v>0</v>
      </c>
      <c r="AE74" s="36">
        <f t="shared" si="34"/>
        <v>0</v>
      </c>
      <c r="AG74" s="36">
        <f t="shared" si="35"/>
        <v>0</v>
      </c>
      <c r="AH74" s="36">
        <f t="shared" si="35"/>
        <v>0</v>
      </c>
      <c r="AI74" s="36">
        <f t="shared" si="35"/>
        <v>0</v>
      </c>
      <c r="AJ74" s="36">
        <f t="shared" si="35"/>
        <v>0</v>
      </c>
      <c r="AK74" s="36">
        <f t="shared" si="35"/>
        <v>0</v>
      </c>
      <c r="AL74" s="36">
        <f t="shared" si="35"/>
        <v>0</v>
      </c>
      <c r="AN74" s="63">
        <f t="shared" si="25"/>
        <v>0</v>
      </c>
      <c r="AO74" s="14"/>
    </row>
    <row r="75" ht="15" spans="1:41">
      <c r="A75" s="43" t="s">
        <v>12615</v>
      </c>
      <c r="B75" s="34">
        <f t="shared" si="36"/>
        <v>0</v>
      </c>
      <c r="C75" s="41" t="s">
        <v>12616</v>
      </c>
      <c r="D75" s="105">
        <f t="shared" si="37"/>
        <v>0</v>
      </c>
      <c r="E75" s="36">
        <f t="shared" si="38"/>
        <v>0</v>
      </c>
      <c r="F75" s="9">
        <f t="shared" si="39"/>
        <v>0</v>
      </c>
      <c r="G75" s="38">
        <f t="shared" si="26"/>
        <v>0</v>
      </c>
      <c r="H75" s="42">
        <v>0</v>
      </c>
      <c r="I75" s="36">
        <f t="shared" si="33"/>
        <v>0</v>
      </c>
      <c r="J75" s="36">
        <f t="shared" si="33"/>
        <v>0</v>
      </c>
      <c r="K75" s="107">
        <f t="shared" si="24"/>
        <v>0</v>
      </c>
      <c r="L75" s="36">
        <f t="shared" si="40"/>
        <v>0</v>
      </c>
      <c r="M75" s="105">
        <f t="shared" si="41"/>
        <v>0</v>
      </c>
      <c r="N75" s="36">
        <f t="shared" si="45"/>
        <v>0</v>
      </c>
      <c r="O75" s="9">
        <f t="shared" si="42"/>
        <v>0</v>
      </c>
      <c r="P75" s="51">
        <v>0</v>
      </c>
      <c r="Q75" s="50">
        <f t="shared" si="27"/>
        <v>0</v>
      </c>
      <c r="R75" s="36">
        <f t="shared" si="43"/>
        <v>0</v>
      </c>
      <c r="S75" s="36">
        <f t="shared" si="46"/>
        <v>0</v>
      </c>
      <c r="T75" s="42">
        <v>0</v>
      </c>
      <c r="U75" s="36">
        <f t="shared" si="44"/>
        <v>0</v>
      </c>
      <c r="W75" s="36">
        <f t="shared" si="34"/>
        <v>0</v>
      </c>
      <c r="X75" s="36">
        <f t="shared" si="34"/>
        <v>0</v>
      </c>
      <c r="Y75" s="36">
        <f t="shared" si="34"/>
        <v>0</v>
      </c>
      <c r="Z75" s="36">
        <f t="shared" si="34"/>
        <v>0</v>
      </c>
      <c r="AA75" s="36">
        <f t="shared" si="34"/>
        <v>0</v>
      </c>
      <c r="AB75" s="36">
        <f t="shared" si="34"/>
        <v>0</v>
      </c>
      <c r="AC75" s="36">
        <f t="shared" si="34"/>
        <v>0</v>
      </c>
      <c r="AD75" s="36">
        <f t="shared" si="34"/>
        <v>0</v>
      </c>
      <c r="AE75" s="36">
        <f t="shared" si="34"/>
        <v>0</v>
      </c>
      <c r="AG75" s="36">
        <f t="shared" si="35"/>
        <v>0</v>
      </c>
      <c r="AH75" s="36">
        <f t="shared" si="35"/>
        <v>0</v>
      </c>
      <c r="AI75" s="36">
        <f t="shared" si="35"/>
        <v>0</v>
      </c>
      <c r="AJ75" s="36">
        <f t="shared" si="35"/>
        <v>0</v>
      </c>
      <c r="AK75" s="36">
        <f t="shared" si="35"/>
        <v>0</v>
      </c>
      <c r="AL75" s="36">
        <f t="shared" si="35"/>
        <v>0</v>
      </c>
      <c r="AN75" s="63">
        <f t="shared" si="25"/>
        <v>0</v>
      </c>
      <c r="AO75" s="14"/>
    </row>
    <row r="76" ht="15" spans="1:41">
      <c r="A76" s="43" t="s">
        <v>12617</v>
      </c>
      <c r="B76" s="34">
        <f t="shared" si="36"/>
        <v>0</v>
      </c>
      <c r="C76" s="41" t="s">
        <v>12618</v>
      </c>
      <c r="D76" s="105">
        <f t="shared" si="37"/>
        <v>0</v>
      </c>
      <c r="E76" s="36">
        <f t="shared" si="38"/>
        <v>0</v>
      </c>
      <c r="F76" s="9">
        <f t="shared" si="39"/>
        <v>0</v>
      </c>
      <c r="G76" s="38">
        <f t="shared" si="26"/>
        <v>0</v>
      </c>
      <c r="H76" s="42">
        <v>0</v>
      </c>
      <c r="I76" s="36">
        <f t="shared" si="33"/>
        <v>0</v>
      </c>
      <c r="J76" s="36">
        <f t="shared" si="33"/>
        <v>0</v>
      </c>
      <c r="K76" s="107">
        <f t="shared" si="24"/>
        <v>0</v>
      </c>
      <c r="L76" s="36">
        <f t="shared" si="40"/>
        <v>0</v>
      </c>
      <c r="M76" s="105">
        <f t="shared" si="41"/>
        <v>0</v>
      </c>
      <c r="N76" s="36">
        <f t="shared" si="45"/>
        <v>0</v>
      </c>
      <c r="O76" s="9">
        <f t="shared" si="42"/>
        <v>0</v>
      </c>
      <c r="P76" s="51">
        <v>0</v>
      </c>
      <c r="Q76" s="50">
        <f t="shared" si="27"/>
        <v>0</v>
      </c>
      <c r="R76" s="36">
        <f t="shared" si="43"/>
        <v>0</v>
      </c>
      <c r="S76" s="36">
        <f t="shared" si="46"/>
        <v>0</v>
      </c>
      <c r="T76" s="42">
        <v>0</v>
      </c>
      <c r="U76" s="36">
        <f t="shared" si="44"/>
        <v>0</v>
      </c>
      <c r="W76" s="36">
        <f t="shared" si="34"/>
        <v>0</v>
      </c>
      <c r="X76" s="36">
        <f t="shared" si="34"/>
        <v>0</v>
      </c>
      <c r="Y76" s="36">
        <f t="shared" si="34"/>
        <v>0</v>
      </c>
      <c r="Z76" s="36">
        <f t="shared" si="34"/>
        <v>0</v>
      </c>
      <c r="AA76" s="36">
        <f t="shared" si="34"/>
        <v>0</v>
      </c>
      <c r="AB76" s="36">
        <f t="shared" si="34"/>
        <v>0</v>
      </c>
      <c r="AC76" s="36">
        <f t="shared" si="34"/>
        <v>0</v>
      </c>
      <c r="AD76" s="36">
        <f t="shared" si="34"/>
        <v>0</v>
      </c>
      <c r="AE76" s="36">
        <f t="shared" si="34"/>
        <v>0</v>
      </c>
      <c r="AG76" s="36">
        <f t="shared" si="35"/>
        <v>0</v>
      </c>
      <c r="AH76" s="36">
        <f t="shared" si="35"/>
        <v>0</v>
      </c>
      <c r="AI76" s="36">
        <f t="shared" si="35"/>
        <v>0</v>
      </c>
      <c r="AJ76" s="36">
        <f t="shared" si="35"/>
        <v>0</v>
      </c>
      <c r="AK76" s="36">
        <f t="shared" si="35"/>
        <v>0</v>
      </c>
      <c r="AL76" s="36">
        <f t="shared" si="35"/>
        <v>0</v>
      </c>
      <c r="AN76" s="63">
        <f t="shared" si="25"/>
        <v>0</v>
      </c>
      <c r="AO76" s="59"/>
    </row>
    <row r="77" ht="15" spans="1:41">
      <c r="A77" s="43" t="s">
        <v>12619</v>
      </c>
      <c r="B77" s="34">
        <f t="shared" si="36"/>
        <v>0</v>
      </c>
      <c r="C77" s="41" t="s">
        <v>12620</v>
      </c>
      <c r="D77" s="105">
        <f t="shared" si="37"/>
        <v>0</v>
      </c>
      <c r="E77" s="36">
        <f t="shared" si="38"/>
        <v>0</v>
      </c>
      <c r="F77" s="9">
        <f t="shared" si="39"/>
        <v>0</v>
      </c>
      <c r="G77" s="38">
        <f t="shared" si="26"/>
        <v>0</v>
      </c>
      <c r="H77" s="42">
        <v>0</v>
      </c>
      <c r="I77" s="36">
        <f t="shared" si="33"/>
        <v>0</v>
      </c>
      <c r="J77" s="36">
        <f t="shared" si="33"/>
        <v>0</v>
      </c>
      <c r="K77" s="107">
        <f t="shared" si="24"/>
        <v>0</v>
      </c>
      <c r="L77" s="36">
        <f t="shared" si="40"/>
        <v>0</v>
      </c>
      <c r="M77" s="105">
        <f t="shared" si="41"/>
        <v>0</v>
      </c>
      <c r="N77" s="36">
        <f t="shared" si="45"/>
        <v>0</v>
      </c>
      <c r="O77" s="9">
        <f t="shared" si="42"/>
        <v>0</v>
      </c>
      <c r="P77" s="51">
        <v>0</v>
      </c>
      <c r="Q77" s="50">
        <f t="shared" si="27"/>
        <v>0</v>
      </c>
      <c r="R77" s="36">
        <f t="shared" si="43"/>
        <v>0</v>
      </c>
      <c r="S77" s="36">
        <f t="shared" si="46"/>
        <v>0</v>
      </c>
      <c r="T77" s="42">
        <v>0</v>
      </c>
      <c r="U77" s="36">
        <f t="shared" si="44"/>
        <v>0</v>
      </c>
      <c r="W77" s="36">
        <f t="shared" si="34"/>
        <v>0</v>
      </c>
      <c r="X77" s="36">
        <f t="shared" si="34"/>
        <v>0</v>
      </c>
      <c r="Y77" s="36">
        <f t="shared" si="34"/>
        <v>0</v>
      </c>
      <c r="Z77" s="36">
        <f t="shared" si="34"/>
        <v>0</v>
      </c>
      <c r="AA77" s="36">
        <f t="shared" si="34"/>
        <v>0</v>
      </c>
      <c r="AB77" s="36">
        <f t="shared" si="34"/>
        <v>0</v>
      </c>
      <c r="AC77" s="36">
        <f t="shared" si="34"/>
        <v>0</v>
      </c>
      <c r="AD77" s="36">
        <f t="shared" si="34"/>
        <v>0</v>
      </c>
      <c r="AE77" s="36">
        <f t="shared" si="34"/>
        <v>0</v>
      </c>
      <c r="AG77" s="36">
        <f t="shared" si="35"/>
        <v>0</v>
      </c>
      <c r="AH77" s="36">
        <f t="shared" si="35"/>
        <v>0</v>
      </c>
      <c r="AI77" s="36">
        <f t="shared" si="35"/>
        <v>0</v>
      </c>
      <c r="AJ77" s="36">
        <f t="shared" si="35"/>
        <v>0</v>
      </c>
      <c r="AK77" s="36">
        <f t="shared" si="35"/>
        <v>0</v>
      </c>
      <c r="AL77" s="36">
        <f t="shared" si="35"/>
        <v>0</v>
      </c>
      <c r="AN77" s="63">
        <f t="shared" si="25"/>
        <v>0</v>
      </c>
      <c r="AO77" s="59"/>
    </row>
    <row r="78" ht="15" spans="1:41">
      <c r="A78" s="43" t="s">
        <v>12621</v>
      </c>
      <c r="B78" s="34">
        <f t="shared" si="36"/>
        <v>0</v>
      </c>
      <c r="C78" s="41" t="s">
        <v>12622</v>
      </c>
      <c r="D78" s="105">
        <f t="shared" si="37"/>
        <v>0</v>
      </c>
      <c r="E78" s="36">
        <f t="shared" si="38"/>
        <v>0</v>
      </c>
      <c r="F78" s="9">
        <f t="shared" si="39"/>
        <v>0</v>
      </c>
      <c r="G78" s="38">
        <f t="shared" si="26"/>
        <v>0</v>
      </c>
      <c r="H78" s="42">
        <v>0</v>
      </c>
      <c r="I78" s="36">
        <f t="shared" si="33"/>
        <v>0</v>
      </c>
      <c r="J78" s="36">
        <f t="shared" si="33"/>
        <v>0</v>
      </c>
      <c r="K78" s="107">
        <f t="shared" si="24"/>
        <v>0</v>
      </c>
      <c r="L78" s="36">
        <f t="shared" si="40"/>
        <v>0</v>
      </c>
      <c r="M78" s="105">
        <f t="shared" si="41"/>
        <v>0</v>
      </c>
      <c r="N78" s="36">
        <f t="shared" si="45"/>
        <v>0</v>
      </c>
      <c r="O78" s="9">
        <f t="shared" si="42"/>
        <v>0</v>
      </c>
      <c r="P78" s="51">
        <v>0</v>
      </c>
      <c r="Q78" s="50">
        <f t="shared" si="27"/>
        <v>0</v>
      </c>
      <c r="R78" s="36">
        <f t="shared" si="43"/>
        <v>0</v>
      </c>
      <c r="S78" s="36">
        <f t="shared" si="46"/>
        <v>0</v>
      </c>
      <c r="T78" s="42">
        <v>0</v>
      </c>
      <c r="U78" s="36">
        <f t="shared" si="44"/>
        <v>0</v>
      </c>
      <c r="W78" s="36">
        <f t="shared" ref="W78:AE87" si="47">SUMPRODUCT(W$374:W$599*(LEFT($A$374:$A$599,LEN($A78))=$A78))</f>
        <v>0</v>
      </c>
      <c r="X78" s="36">
        <f t="shared" si="47"/>
        <v>0</v>
      </c>
      <c r="Y78" s="36">
        <f t="shared" si="47"/>
        <v>0</v>
      </c>
      <c r="Z78" s="36">
        <f t="shared" si="47"/>
        <v>0</v>
      </c>
      <c r="AA78" s="36">
        <f t="shared" si="47"/>
        <v>0</v>
      </c>
      <c r="AB78" s="36">
        <f t="shared" si="47"/>
        <v>0</v>
      </c>
      <c r="AC78" s="36">
        <f t="shared" si="47"/>
        <v>0</v>
      </c>
      <c r="AD78" s="36">
        <f t="shared" si="47"/>
        <v>0</v>
      </c>
      <c r="AE78" s="36">
        <f t="shared" si="47"/>
        <v>0</v>
      </c>
      <c r="AG78" s="36">
        <f t="shared" ref="AG78:AL87" si="48">SUMPRODUCT(AG$374:AG$599*(LEFT($A$374:$A$599,LEN($A78))=$A78))</f>
        <v>0</v>
      </c>
      <c r="AH78" s="36">
        <f t="shared" si="48"/>
        <v>0</v>
      </c>
      <c r="AI78" s="36">
        <f t="shared" si="48"/>
        <v>0</v>
      </c>
      <c r="AJ78" s="36">
        <f t="shared" si="48"/>
        <v>0</v>
      </c>
      <c r="AK78" s="36">
        <f t="shared" si="48"/>
        <v>0</v>
      </c>
      <c r="AL78" s="36">
        <f t="shared" si="48"/>
        <v>0</v>
      </c>
      <c r="AN78" s="63">
        <f t="shared" si="25"/>
        <v>0</v>
      </c>
      <c r="AO78" s="14"/>
    </row>
    <row r="79" ht="15" spans="1:41">
      <c r="A79" s="43" t="s">
        <v>12623</v>
      </c>
      <c r="B79" s="34">
        <f t="shared" si="36"/>
        <v>0</v>
      </c>
      <c r="C79" s="41" t="s">
        <v>12624</v>
      </c>
      <c r="D79" s="105">
        <f t="shared" si="37"/>
        <v>0</v>
      </c>
      <c r="E79" s="36">
        <f t="shared" si="38"/>
        <v>0</v>
      </c>
      <c r="F79" s="9">
        <f t="shared" si="39"/>
        <v>0</v>
      </c>
      <c r="G79" s="38">
        <f t="shared" si="26"/>
        <v>0</v>
      </c>
      <c r="H79" s="42">
        <v>0</v>
      </c>
      <c r="I79" s="36">
        <f t="shared" si="33"/>
        <v>0</v>
      </c>
      <c r="J79" s="36">
        <f t="shared" si="33"/>
        <v>0</v>
      </c>
      <c r="K79" s="107">
        <f t="shared" si="24"/>
        <v>0</v>
      </c>
      <c r="L79" s="36">
        <f t="shared" si="40"/>
        <v>0</v>
      </c>
      <c r="M79" s="105">
        <f t="shared" si="41"/>
        <v>0</v>
      </c>
      <c r="N79" s="36">
        <f t="shared" si="45"/>
        <v>0</v>
      </c>
      <c r="O79" s="9">
        <f t="shared" si="42"/>
        <v>0</v>
      </c>
      <c r="P79" s="51">
        <v>0</v>
      </c>
      <c r="Q79" s="50">
        <f t="shared" si="27"/>
        <v>0</v>
      </c>
      <c r="R79" s="36">
        <f t="shared" si="43"/>
        <v>0</v>
      </c>
      <c r="S79" s="36">
        <f t="shared" si="46"/>
        <v>0</v>
      </c>
      <c r="T79" s="42">
        <v>0</v>
      </c>
      <c r="U79" s="36">
        <f t="shared" si="44"/>
        <v>0</v>
      </c>
      <c r="W79" s="36">
        <f t="shared" si="47"/>
        <v>0</v>
      </c>
      <c r="X79" s="36">
        <f t="shared" si="47"/>
        <v>0</v>
      </c>
      <c r="Y79" s="36">
        <f t="shared" si="47"/>
        <v>0</v>
      </c>
      <c r="Z79" s="36">
        <f t="shared" si="47"/>
        <v>0</v>
      </c>
      <c r="AA79" s="36">
        <f t="shared" si="47"/>
        <v>0</v>
      </c>
      <c r="AB79" s="36">
        <f t="shared" si="47"/>
        <v>0</v>
      </c>
      <c r="AC79" s="36">
        <f t="shared" si="47"/>
        <v>0</v>
      </c>
      <c r="AD79" s="36">
        <f t="shared" si="47"/>
        <v>0</v>
      </c>
      <c r="AE79" s="36">
        <f t="shared" si="47"/>
        <v>0</v>
      </c>
      <c r="AG79" s="36">
        <f t="shared" si="48"/>
        <v>0</v>
      </c>
      <c r="AH79" s="36">
        <f t="shared" si="48"/>
        <v>0</v>
      </c>
      <c r="AI79" s="36">
        <f t="shared" si="48"/>
        <v>0</v>
      </c>
      <c r="AJ79" s="36">
        <f t="shared" si="48"/>
        <v>0</v>
      </c>
      <c r="AK79" s="36">
        <f t="shared" si="48"/>
        <v>0</v>
      </c>
      <c r="AL79" s="36">
        <f t="shared" si="48"/>
        <v>0</v>
      </c>
      <c r="AN79" s="63">
        <f t="shared" si="25"/>
        <v>0</v>
      </c>
      <c r="AO79" s="14"/>
    </row>
    <row r="80" ht="15" spans="1:41">
      <c r="A80" s="43" t="s">
        <v>12625</v>
      </c>
      <c r="B80" s="34">
        <f t="shared" si="36"/>
        <v>0</v>
      </c>
      <c r="C80" s="41" t="s">
        <v>12626</v>
      </c>
      <c r="D80" s="105">
        <f t="shared" si="37"/>
        <v>0</v>
      </c>
      <c r="E80" s="36">
        <f t="shared" si="38"/>
        <v>0</v>
      </c>
      <c r="F80" s="9">
        <f t="shared" si="39"/>
        <v>0</v>
      </c>
      <c r="G80" s="38">
        <f t="shared" si="26"/>
        <v>0</v>
      </c>
      <c r="H80" s="42">
        <v>0</v>
      </c>
      <c r="I80" s="36">
        <f t="shared" si="33"/>
        <v>0</v>
      </c>
      <c r="J80" s="36">
        <f t="shared" si="33"/>
        <v>0</v>
      </c>
      <c r="K80" s="107">
        <f t="shared" si="24"/>
        <v>0</v>
      </c>
      <c r="L80" s="36">
        <f t="shared" si="40"/>
        <v>0</v>
      </c>
      <c r="M80" s="105">
        <f t="shared" si="41"/>
        <v>0</v>
      </c>
      <c r="N80" s="36">
        <f t="shared" si="45"/>
        <v>0</v>
      </c>
      <c r="O80" s="9">
        <f t="shared" si="42"/>
        <v>0</v>
      </c>
      <c r="P80" s="51">
        <v>0</v>
      </c>
      <c r="Q80" s="50">
        <f t="shared" si="27"/>
        <v>0</v>
      </c>
      <c r="R80" s="36">
        <f t="shared" si="43"/>
        <v>0</v>
      </c>
      <c r="S80" s="36">
        <f t="shared" si="46"/>
        <v>0</v>
      </c>
      <c r="T80" s="42">
        <v>0</v>
      </c>
      <c r="U80" s="36">
        <f t="shared" si="44"/>
        <v>0</v>
      </c>
      <c r="W80" s="36">
        <f t="shared" si="47"/>
        <v>0</v>
      </c>
      <c r="X80" s="36">
        <f t="shared" si="47"/>
        <v>0</v>
      </c>
      <c r="Y80" s="36">
        <f t="shared" si="47"/>
        <v>0</v>
      </c>
      <c r="Z80" s="36">
        <f t="shared" si="47"/>
        <v>0</v>
      </c>
      <c r="AA80" s="36">
        <f t="shared" si="47"/>
        <v>0</v>
      </c>
      <c r="AB80" s="36">
        <f t="shared" si="47"/>
        <v>0</v>
      </c>
      <c r="AC80" s="36">
        <f t="shared" si="47"/>
        <v>0</v>
      </c>
      <c r="AD80" s="36">
        <f t="shared" si="47"/>
        <v>0</v>
      </c>
      <c r="AE80" s="36">
        <f t="shared" si="47"/>
        <v>0</v>
      </c>
      <c r="AG80" s="36">
        <f t="shared" si="48"/>
        <v>0</v>
      </c>
      <c r="AH80" s="36">
        <f t="shared" si="48"/>
        <v>0</v>
      </c>
      <c r="AI80" s="36">
        <f t="shared" si="48"/>
        <v>0</v>
      </c>
      <c r="AJ80" s="36">
        <f t="shared" si="48"/>
        <v>0</v>
      </c>
      <c r="AK80" s="36">
        <f t="shared" si="48"/>
        <v>0</v>
      </c>
      <c r="AL80" s="36">
        <f t="shared" si="48"/>
        <v>0</v>
      </c>
      <c r="AN80" s="63">
        <f t="shared" si="25"/>
        <v>0</v>
      </c>
      <c r="AO80" s="59"/>
    </row>
    <row r="81" ht="15" spans="1:41">
      <c r="A81" s="43" t="s">
        <v>12627</v>
      </c>
      <c r="B81" s="34">
        <f t="shared" si="36"/>
        <v>0</v>
      </c>
      <c r="C81" s="41" t="s">
        <v>12628</v>
      </c>
      <c r="D81" s="105">
        <f t="shared" si="37"/>
        <v>0</v>
      </c>
      <c r="E81" s="36">
        <f t="shared" si="38"/>
        <v>0</v>
      </c>
      <c r="F81" s="9">
        <f t="shared" si="39"/>
        <v>0</v>
      </c>
      <c r="G81" s="38">
        <f t="shared" si="26"/>
        <v>0</v>
      </c>
      <c r="H81" s="42">
        <v>0</v>
      </c>
      <c r="I81" s="36">
        <f t="shared" si="33"/>
        <v>0</v>
      </c>
      <c r="J81" s="36">
        <f t="shared" si="33"/>
        <v>0</v>
      </c>
      <c r="K81" s="107">
        <f t="shared" si="24"/>
        <v>0</v>
      </c>
      <c r="L81" s="36">
        <f t="shared" si="40"/>
        <v>0</v>
      </c>
      <c r="M81" s="105">
        <f t="shared" si="41"/>
        <v>0</v>
      </c>
      <c r="N81" s="36">
        <f t="shared" si="45"/>
        <v>0</v>
      </c>
      <c r="O81" s="9">
        <f t="shared" si="42"/>
        <v>0</v>
      </c>
      <c r="P81" s="51">
        <v>0</v>
      </c>
      <c r="Q81" s="50">
        <f t="shared" si="27"/>
        <v>0</v>
      </c>
      <c r="R81" s="36">
        <f t="shared" si="43"/>
        <v>0</v>
      </c>
      <c r="S81" s="36">
        <f t="shared" si="46"/>
        <v>0</v>
      </c>
      <c r="T81" s="42">
        <v>0</v>
      </c>
      <c r="U81" s="36">
        <f t="shared" si="44"/>
        <v>0</v>
      </c>
      <c r="W81" s="36">
        <f t="shared" si="47"/>
        <v>0</v>
      </c>
      <c r="X81" s="36">
        <f t="shared" si="47"/>
        <v>0</v>
      </c>
      <c r="Y81" s="36">
        <f t="shared" si="47"/>
        <v>0</v>
      </c>
      <c r="Z81" s="36">
        <f t="shared" si="47"/>
        <v>0</v>
      </c>
      <c r="AA81" s="36">
        <f t="shared" si="47"/>
        <v>0</v>
      </c>
      <c r="AB81" s="36">
        <f t="shared" si="47"/>
        <v>0</v>
      </c>
      <c r="AC81" s="36">
        <f t="shared" si="47"/>
        <v>0</v>
      </c>
      <c r="AD81" s="36">
        <f t="shared" si="47"/>
        <v>0</v>
      </c>
      <c r="AE81" s="36">
        <f t="shared" si="47"/>
        <v>0</v>
      </c>
      <c r="AG81" s="36">
        <f t="shared" si="48"/>
        <v>0</v>
      </c>
      <c r="AH81" s="36">
        <f t="shared" si="48"/>
        <v>0</v>
      </c>
      <c r="AI81" s="36">
        <f t="shared" si="48"/>
        <v>0</v>
      </c>
      <c r="AJ81" s="36">
        <f t="shared" si="48"/>
        <v>0</v>
      </c>
      <c r="AK81" s="36">
        <f t="shared" si="48"/>
        <v>0</v>
      </c>
      <c r="AL81" s="36">
        <f t="shared" si="48"/>
        <v>0</v>
      </c>
      <c r="AN81" s="63">
        <f t="shared" si="25"/>
        <v>0</v>
      </c>
      <c r="AO81" s="59"/>
    </row>
    <row r="82" ht="15" spans="1:41">
      <c r="A82" s="43" t="s">
        <v>12629</v>
      </c>
      <c r="B82" s="34">
        <f t="shared" si="36"/>
        <v>0</v>
      </c>
      <c r="C82" s="41" t="s">
        <v>12630</v>
      </c>
      <c r="D82" s="105">
        <f t="shared" si="37"/>
        <v>0</v>
      </c>
      <c r="E82" s="36">
        <f t="shared" si="38"/>
        <v>0</v>
      </c>
      <c r="F82" s="9">
        <f t="shared" si="39"/>
        <v>0</v>
      </c>
      <c r="G82" s="38">
        <f t="shared" si="26"/>
        <v>0</v>
      </c>
      <c r="H82" s="42">
        <v>0</v>
      </c>
      <c r="I82" s="36">
        <f t="shared" si="33"/>
        <v>0</v>
      </c>
      <c r="J82" s="36">
        <f t="shared" si="33"/>
        <v>0</v>
      </c>
      <c r="K82" s="107">
        <f t="shared" si="24"/>
        <v>0</v>
      </c>
      <c r="L82" s="36">
        <f t="shared" si="40"/>
        <v>0</v>
      </c>
      <c r="M82" s="105">
        <f t="shared" si="41"/>
        <v>0</v>
      </c>
      <c r="N82" s="36">
        <f t="shared" si="45"/>
        <v>0</v>
      </c>
      <c r="O82" s="9">
        <f t="shared" si="42"/>
        <v>0</v>
      </c>
      <c r="P82" s="51">
        <v>0</v>
      </c>
      <c r="Q82" s="50">
        <f t="shared" si="27"/>
        <v>0</v>
      </c>
      <c r="R82" s="36">
        <f t="shared" si="43"/>
        <v>0</v>
      </c>
      <c r="S82" s="36">
        <f t="shared" si="46"/>
        <v>0</v>
      </c>
      <c r="T82" s="42">
        <v>0</v>
      </c>
      <c r="U82" s="36">
        <f t="shared" si="44"/>
        <v>0</v>
      </c>
      <c r="W82" s="36">
        <f t="shared" si="47"/>
        <v>0</v>
      </c>
      <c r="X82" s="36">
        <f t="shared" si="47"/>
        <v>0</v>
      </c>
      <c r="Y82" s="36">
        <f t="shared" si="47"/>
        <v>0</v>
      </c>
      <c r="Z82" s="36">
        <f t="shared" si="47"/>
        <v>0</v>
      </c>
      <c r="AA82" s="36">
        <f t="shared" si="47"/>
        <v>0</v>
      </c>
      <c r="AB82" s="36">
        <f t="shared" si="47"/>
        <v>0</v>
      </c>
      <c r="AC82" s="36">
        <f t="shared" si="47"/>
        <v>0</v>
      </c>
      <c r="AD82" s="36">
        <f t="shared" si="47"/>
        <v>0</v>
      </c>
      <c r="AE82" s="36">
        <f t="shared" si="47"/>
        <v>0</v>
      </c>
      <c r="AG82" s="36">
        <f t="shared" si="48"/>
        <v>0</v>
      </c>
      <c r="AH82" s="36">
        <f t="shared" si="48"/>
        <v>0</v>
      </c>
      <c r="AI82" s="36">
        <f t="shared" si="48"/>
        <v>0</v>
      </c>
      <c r="AJ82" s="36">
        <f t="shared" si="48"/>
        <v>0</v>
      </c>
      <c r="AK82" s="36">
        <f t="shared" si="48"/>
        <v>0</v>
      </c>
      <c r="AL82" s="36">
        <f t="shared" si="48"/>
        <v>0</v>
      </c>
      <c r="AN82" s="63">
        <f t="shared" si="25"/>
        <v>0</v>
      </c>
      <c r="AO82" s="14"/>
    </row>
    <row r="83" ht="15" spans="1:41">
      <c r="A83" s="43" t="s">
        <v>12631</v>
      </c>
      <c r="B83" s="34">
        <f t="shared" si="36"/>
        <v>0</v>
      </c>
      <c r="C83" s="41" t="s">
        <v>12632</v>
      </c>
      <c r="D83" s="105">
        <f t="shared" si="37"/>
        <v>0</v>
      </c>
      <c r="E83" s="36">
        <f t="shared" si="38"/>
        <v>0</v>
      </c>
      <c r="F83" s="9">
        <f t="shared" si="39"/>
        <v>0</v>
      </c>
      <c r="G83" s="38">
        <f t="shared" si="26"/>
        <v>0</v>
      </c>
      <c r="H83" s="42">
        <v>0</v>
      </c>
      <c r="I83" s="36">
        <f t="shared" si="33"/>
        <v>0</v>
      </c>
      <c r="J83" s="36">
        <f t="shared" si="33"/>
        <v>0</v>
      </c>
      <c r="K83" s="107">
        <f t="shared" si="24"/>
        <v>0</v>
      </c>
      <c r="L83" s="36">
        <f t="shared" si="40"/>
        <v>0</v>
      </c>
      <c r="M83" s="105">
        <f t="shared" si="41"/>
        <v>0</v>
      </c>
      <c r="N83" s="36">
        <f t="shared" si="45"/>
        <v>0</v>
      </c>
      <c r="O83" s="9">
        <f t="shared" si="42"/>
        <v>0</v>
      </c>
      <c r="P83" s="51">
        <v>0</v>
      </c>
      <c r="Q83" s="50">
        <f t="shared" si="27"/>
        <v>0</v>
      </c>
      <c r="R83" s="36">
        <f t="shared" si="43"/>
        <v>0</v>
      </c>
      <c r="S83" s="36">
        <f t="shared" si="46"/>
        <v>0</v>
      </c>
      <c r="T83" s="42">
        <v>0</v>
      </c>
      <c r="U83" s="36">
        <f t="shared" si="44"/>
        <v>0</v>
      </c>
      <c r="W83" s="36">
        <f t="shared" si="47"/>
        <v>0</v>
      </c>
      <c r="X83" s="36">
        <f t="shared" si="47"/>
        <v>0</v>
      </c>
      <c r="Y83" s="36">
        <f t="shared" si="47"/>
        <v>0</v>
      </c>
      <c r="Z83" s="36">
        <f t="shared" si="47"/>
        <v>0</v>
      </c>
      <c r="AA83" s="36">
        <f t="shared" si="47"/>
        <v>0</v>
      </c>
      <c r="AB83" s="36">
        <f t="shared" si="47"/>
        <v>0</v>
      </c>
      <c r="AC83" s="36">
        <f t="shared" si="47"/>
        <v>0</v>
      </c>
      <c r="AD83" s="36">
        <f t="shared" si="47"/>
        <v>0</v>
      </c>
      <c r="AE83" s="36">
        <f t="shared" si="47"/>
        <v>0</v>
      </c>
      <c r="AG83" s="36">
        <f t="shared" si="48"/>
        <v>0</v>
      </c>
      <c r="AH83" s="36">
        <f t="shared" si="48"/>
        <v>0</v>
      </c>
      <c r="AI83" s="36">
        <f t="shared" si="48"/>
        <v>0</v>
      </c>
      <c r="AJ83" s="36">
        <f t="shared" si="48"/>
        <v>0</v>
      </c>
      <c r="AK83" s="36">
        <f t="shared" si="48"/>
        <v>0</v>
      </c>
      <c r="AL83" s="36">
        <f t="shared" si="48"/>
        <v>0</v>
      </c>
      <c r="AN83" s="63">
        <f t="shared" si="25"/>
        <v>0</v>
      </c>
      <c r="AO83" s="14"/>
    </row>
    <row r="84" ht="15" spans="1:41">
      <c r="A84" s="43" t="s">
        <v>12633</v>
      </c>
      <c r="B84" s="34">
        <f t="shared" si="36"/>
        <v>0</v>
      </c>
      <c r="C84" s="41" t="s">
        <v>12634</v>
      </c>
      <c r="D84" s="105">
        <f t="shared" si="37"/>
        <v>0</v>
      </c>
      <c r="E84" s="36">
        <f t="shared" si="38"/>
        <v>0</v>
      </c>
      <c r="F84" s="9">
        <f t="shared" si="39"/>
        <v>0</v>
      </c>
      <c r="G84" s="38">
        <f t="shared" si="26"/>
        <v>0</v>
      </c>
      <c r="H84" s="42">
        <v>0</v>
      </c>
      <c r="I84" s="36">
        <f t="shared" si="33"/>
        <v>0</v>
      </c>
      <c r="J84" s="36">
        <f t="shared" si="33"/>
        <v>0</v>
      </c>
      <c r="K84" s="107">
        <f t="shared" si="24"/>
        <v>0</v>
      </c>
      <c r="L84" s="36">
        <f t="shared" si="40"/>
        <v>0</v>
      </c>
      <c r="M84" s="105">
        <f t="shared" si="41"/>
        <v>0</v>
      </c>
      <c r="N84" s="36">
        <f t="shared" si="45"/>
        <v>0</v>
      </c>
      <c r="O84" s="9">
        <f t="shared" si="42"/>
        <v>0</v>
      </c>
      <c r="P84" s="51">
        <v>0</v>
      </c>
      <c r="Q84" s="50">
        <f t="shared" si="27"/>
        <v>0</v>
      </c>
      <c r="R84" s="36">
        <f t="shared" si="43"/>
        <v>0</v>
      </c>
      <c r="S84" s="36">
        <f t="shared" si="46"/>
        <v>0</v>
      </c>
      <c r="T84" s="42">
        <v>0</v>
      </c>
      <c r="U84" s="36">
        <f t="shared" si="44"/>
        <v>0</v>
      </c>
      <c r="W84" s="36">
        <f t="shared" si="47"/>
        <v>0</v>
      </c>
      <c r="X84" s="36">
        <f t="shared" si="47"/>
        <v>0</v>
      </c>
      <c r="Y84" s="36">
        <f t="shared" si="47"/>
        <v>0</v>
      </c>
      <c r="Z84" s="36">
        <f t="shared" si="47"/>
        <v>0</v>
      </c>
      <c r="AA84" s="36">
        <f t="shared" si="47"/>
        <v>0</v>
      </c>
      <c r="AB84" s="36">
        <f t="shared" si="47"/>
        <v>0</v>
      </c>
      <c r="AC84" s="36">
        <f t="shared" si="47"/>
        <v>0</v>
      </c>
      <c r="AD84" s="36">
        <f t="shared" si="47"/>
        <v>0</v>
      </c>
      <c r="AE84" s="36">
        <f t="shared" si="47"/>
        <v>0</v>
      </c>
      <c r="AG84" s="36">
        <f t="shared" si="48"/>
        <v>0</v>
      </c>
      <c r="AH84" s="36">
        <f t="shared" si="48"/>
        <v>0</v>
      </c>
      <c r="AI84" s="36">
        <f t="shared" si="48"/>
        <v>0</v>
      </c>
      <c r="AJ84" s="36">
        <f t="shared" si="48"/>
        <v>0</v>
      </c>
      <c r="AK84" s="36">
        <f t="shared" si="48"/>
        <v>0</v>
      </c>
      <c r="AL84" s="36">
        <f t="shared" si="48"/>
        <v>0</v>
      </c>
      <c r="AN84" s="63">
        <f t="shared" si="25"/>
        <v>0</v>
      </c>
      <c r="AO84" s="59"/>
    </row>
    <row r="85" ht="15" spans="1:41">
      <c r="A85" s="43" t="s">
        <v>12635</v>
      </c>
      <c r="B85" s="34">
        <f t="shared" si="36"/>
        <v>0</v>
      </c>
      <c r="C85" s="41" t="s">
        <v>12636</v>
      </c>
      <c r="D85" s="105">
        <f t="shared" si="37"/>
        <v>0</v>
      </c>
      <c r="E85" s="36">
        <f t="shared" si="38"/>
        <v>0</v>
      </c>
      <c r="F85" s="9">
        <f t="shared" si="39"/>
        <v>0</v>
      </c>
      <c r="G85" s="38">
        <f t="shared" si="26"/>
        <v>0</v>
      </c>
      <c r="H85" s="42">
        <v>0</v>
      </c>
      <c r="I85" s="36">
        <f t="shared" si="33"/>
        <v>0</v>
      </c>
      <c r="J85" s="36">
        <f t="shared" si="33"/>
        <v>0</v>
      </c>
      <c r="K85" s="107">
        <f t="shared" si="24"/>
        <v>0</v>
      </c>
      <c r="L85" s="36">
        <f t="shared" si="40"/>
        <v>0</v>
      </c>
      <c r="M85" s="105">
        <f t="shared" si="41"/>
        <v>0</v>
      </c>
      <c r="N85" s="36">
        <f t="shared" si="45"/>
        <v>0</v>
      </c>
      <c r="O85" s="9">
        <f t="shared" si="42"/>
        <v>0</v>
      </c>
      <c r="P85" s="51">
        <v>0</v>
      </c>
      <c r="Q85" s="50">
        <f t="shared" si="27"/>
        <v>0</v>
      </c>
      <c r="R85" s="36">
        <f t="shared" si="43"/>
        <v>0</v>
      </c>
      <c r="S85" s="36">
        <f t="shared" si="46"/>
        <v>0</v>
      </c>
      <c r="T85" s="42">
        <v>0</v>
      </c>
      <c r="U85" s="36">
        <f t="shared" si="44"/>
        <v>0</v>
      </c>
      <c r="W85" s="36">
        <f t="shared" si="47"/>
        <v>0</v>
      </c>
      <c r="X85" s="36">
        <f t="shared" si="47"/>
        <v>0</v>
      </c>
      <c r="Y85" s="36">
        <f t="shared" si="47"/>
        <v>0</v>
      </c>
      <c r="Z85" s="36">
        <f t="shared" si="47"/>
        <v>0</v>
      </c>
      <c r="AA85" s="36">
        <f t="shared" si="47"/>
        <v>0</v>
      </c>
      <c r="AB85" s="36">
        <f t="shared" si="47"/>
        <v>0</v>
      </c>
      <c r="AC85" s="36">
        <f t="shared" si="47"/>
        <v>0</v>
      </c>
      <c r="AD85" s="36">
        <f t="shared" si="47"/>
        <v>0</v>
      </c>
      <c r="AE85" s="36">
        <f t="shared" si="47"/>
        <v>0</v>
      </c>
      <c r="AG85" s="36">
        <f t="shared" si="48"/>
        <v>0</v>
      </c>
      <c r="AH85" s="36">
        <f t="shared" si="48"/>
        <v>0</v>
      </c>
      <c r="AI85" s="36">
        <f t="shared" si="48"/>
        <v>0</v>
      </c>
      <c r="AJ85" s="36">
        <f t="shared" si="48"/>
        <v>0</v>
      </c>
      <c r="AK85" s="36">
        <f t="shared" si="48"/>
        <v>0</v>
      </c>
      <c r="AL85" s="36">
        <f t="shared" si="48"/>
        <v>0</v>
      </c>
      <c r="AN85" s="63">
        <f t="shared" si="25"/>
        <v>0</v>
      </c>
      <c r="AO85" s="59"/>
    </row>
    <row r="86" ht="15" spans="1:41">
      <c r="A86" s="43" t="s">
        <v>12637</v>
      </c>
      <c r="B86" s="34">
        <f t="shared" si="36"/>
        <v>0</v>
      </c>
      <c r="C86" s="41" t="s">
        <v>12638</v>
      </c>
      <c r="D86" s="105">
        <f t="shared" si="37"/>
        <v>0</v>
      </c>
      <c r="E86" s="36">
        <f t="shared" si="38"/>
        <v>0</v>
      </c>
      <c r="F86" s="9">
        <f t="shared" si="39"/>
        <v>0</v>
      </c>
      <c r="G86" s="38">
        <f t="shared" si="26"/>
        <v>0</v>
      </c>
      <c r="H86" s="39">
        <v>0</v>
      </c>
      <c r="I86" s="36">
        <f t="shared" si="33"/>
        <v>0</v>
      </c>
      <c r="J86" s="36">
        <f t="shared" si="33"/>
        <v>0</v>
      </c>
      <c r="K86" s="107">
        <f t="shared" si="24"/>
        <v>0</v>
      </c>
      <c r="L86" s="36">
        <f t="shared" si="40"/>
        <v>0</v>
      </c>
      <c r="M86" s="105">
        <f t="shared" si="41"/>
        <v>0</v>
      </c>
      <c r="N86" s="36">
        <f t="shared" si="45"/>
        <v>0</v>
      </c>
      <c r="O86" s="9">
        <f t="shared" si="42"/>
        <v>0</v>
      </c>
      <c r="P86" s="51">
        <v>0</v>
      </c>
      <c r="Q86" s="50">
        <f t="shared" si="27"/>
        <v>0</v>
      </c>
      <c r="R86" s="36">
        <f t="shared" si="43"/>
        <v>0</v>
      </c>
      <c r="S86" s="36">
        <f t="shared" si="46"/>
        <v>0</v>
      </c>
      <c r="T86" s="42">
        <v>0</v>
      </c>
      <c r="U86" s="36">
        <f t="shared" si="44"/>
        <v>0</v>
      </c>
      <c r="W86" s="36">
        <f t="shared" si="47"/>
        <v>0</v>
      </c>
      <c r="X86" s="36">
        <f t="shared" si="47"/>
        <v>0</v>
      </c>
      <c r="Y86" s="36">
        <f t="shared" si="47"/>
        <v>0</v>
      </c>
      <c r="Z86" s="36">
        <f t="shared" si="47"/>
        <v>0</v>
      </c>
      <c r="AA86" s="36">
        <f t="shared" si="47"/>
        <v>0</v>
      </c>
      <c r="AB86" s="36">
        <f t="shared" si="47"/>
        <v>0</v>
      </c>
      <c r="AC86" s="36">
        <f t="shared" si="47"/>
        <v>0</v>
      </c>
      <c r="AD86" s="36">
        <f t="shared" si="47"/>
        <v>0</v>
      </c>
      <c r="AE86" s="36">
        <f t="shared" si="47"/>
        <v>0</v>
      </c>
      <c r="AG86" s="36">
        <f t="shared" si="48"/>
        <v>0</v>
      </c>
      <c r="AH86" s="36">
        <f t="shared" si="48"/>
        <v>0</v>
      </c>
      <c r="AI86" s="36">
        <f t="shared" si="48"/>
        <v>0</v>
      </c>
      <c r="AJ86" s="36">
        <f t="shared" si="48"/>
        <v>0</v>
      </c>
      <c r="AK86" s="36">
        <f t="shared" si="48"/>
        <v>0</v>
      </c>
      <c r="AL86" s="36">
        <f t="shared" si="48"/>
        <v>0</v>
      </c>
      <c r="AN86" s="63">
        <f t="shared" si="25"/>
        <v>0</v>
      </c>
      <c r="AO86" s="14"/>
    </row>
    <row r="87" ht="15" spans="1:41">
      <c r="A87" s="43" t="s">
        <v>12639</v>
      </c>
      <c r="B87" s="34">
        <f t="shared" si="36"/>
        <v>0</v>
      </c>
      <c r="C87" s="41" t="s">
        <v>12640</v>
      </c>
      <c r="D87" s="105">
        <f t="shared" si="37"/>
        <v>0</v>
      </c>
      <c r="E87" s="36">
        <f t="shared" si="38"/>
        <v>0</v>
      </c>
      <c r="F87" s="9">
        <f t="shared" si="39"/>
        <v>0</v>
      </c>
      <c r="G87" s="38">
        <f t="shared" si="26"/>
        <v>0</v>
      </c>
      <c r="H87" s="42">
        <v>0</v>
      </c>
      <c r="I87" s="36">
        <f t="shared" si="33"/>
        <v>0</v>
      </c>
      <c r="J87" s="36">
        <f t="shared" si="33"/>
        <v>0</v>
      </c>
      <c r="K87" s="107">
        <f t="shared" si="24"/>
        <v>0</v>
      </c>
      <c r="L87" s="36">
        <f t="shared" si="40"/>
        <v>0</v>
      </c>
      <c r="M87" s="105">
        <f t="shared" si="41"/>
        <v>0</v>
      </c>
      <c r="N87" s="36">
        <f t="shared" si="45"/>
        <v>0</v>
      </c>
      <c r="O87" s="9">
        <f t="shared" si="42"/>
        <v>0</v>
      </c>
      <c r="P87" s="51">
        <v>0</v>
      </c>
      <c r="Q87" s="50">
        <f t="shared" si="27"/>
        <v>0</v>
      </c>
      <c r="R87" s="36">
        <f t="shared" si="43"/>
        <v>0</v>
      </c>
      <c r="S87" s="36">
        <f t="shared" si="46"/>
        <v>0</v>
      </c>
      <c r="T87" s="42">
        <v>0</v>
      </c>
      <c r="U87" s="36">
        <f t="shared" si="44"/>
        <v>0</v>
      </c>
      <c r="W87" s="36">
        <f t="shared" si="47"/>
        <v>0</v>
      </c>
      <c r="X87" s="36">
        <f t="shared" si="47"/>
        <v>0</v>
      </c>
      <c r="Y87" s="36">
        <f t="shared" si="47"/>
        <v>0</v>
      </c>
      <c r="Z87" s="36">
        <f t="shared" si="47"/>
        <v>0</v>
      </c>
      <c r="AA87" s="36">
        <f t="shared" si="47"/>
        <v>0</v>
      </c>
      <c r="AB87" s="36">
        <f t="shared" si="47"/>
        <v>0</v>
      </c>
      <c r="AC87" s="36">
        <f t="shared" si="47"/>
        <v>0</v>
      </c>
      <c r="AD87" s="36">
        <f t="shared" si="47"/>
        <v>0</v>
      </c>
      <c r="AE87" s="36">
        <f t="shared" si="47"/>
        <v>0</v>
      </c>
      <c r="AG87" s="36">
        <f t="shared" si="48"/>
        <v>0</v>
      </c>
      <c r="AH87" s="36">
        <f t="shared" si="48"/>
        <v>0</v>
      </c>
      <c r="AI87" s="36">
        <f t="shared" si="48"/>
        <v>0</v>
      </c>
      <c r="AJ87" s="36">
        <f t="shared" si="48"/>
        <v>0</v>
      </c>
      <c r="AK87" s="36">
        <f t="shared" si="48"/>
        <v>0</v>
      </c>
      <c r="AL87" s="36">
        <f t="shared" si="48"/>
        <v>0</v>
      </c>
      <c r="AN87" s="63">
        <f t="shared" si="25"/>
        <v>0</v>
      </c>
      <c r="AO87" s="14"/>
    </row>
    <row r="88" ht="15" spans="1:41">
      <c r="A88" s="43" t="s">
        <v>12641</v>
      </c>
      <c r="B88" s="34">
        <f t="shared" si="36"/>
        <v>0</v>
      </c>
      <c r="C88" s="41" t="s">
        <v>12642</v>
      </c>
      <c r="D88" s="105">
        <f t="shared" si="37"/>
        <v>0</v>
      </c>
      <c r="E88" s="36">
        <f t="shared" si="38"/>
        <v>0</v>
      </c>
      <c r="F88" s="9">
        <f t="shared" si="39"/>
        <v>0</v>
      </c>
      <c r="G88" s="38">
        <f t="shared" si="26"/>
        <v>0</v>
      </c>
      <c r="H88" s="42">
        <v>0</v>
      </c>
      <c r="I88" s="36">
        <f t="shared" ref="I88:J107" si="49">SUMPRODUCT(I$374:I$599*(LEFT($A$374:$A$599,LEN($A88))=$A88))</f>
        <v>0</v>
      </c>
      <c r="J88" s="36">
        <f t="shared" si="49"/>
        <v>0</v>
      </c>
      <c r="K88" s="107">
        <f t="shared" si="24"/>
        <v>0</v>
      </c>
      <c r="L88" s="36">
        <f t="shared" si="40"/>
        <v>0</v>
      </c>
      <c r="M88" s="105">
        <f t="shared" si="41"/>
        <v>0</v>
      </c>
      <c r="N88" s="36">
        <f t="shared" si="45"/>
        <v>0</v>
      </c>
      <c r="O88" s="9">
        <f t="shared" si="42"/>
        <v>0</v>
      </c>
      <c r="P88" s="51">
        <v>0</v>
      </c>
      <c r="Q88" s="50">
        <f t="shared" si="27"/>
        <v>0</v>
      </c>
      <c r="R88" s="36">
        <f t="shared" si="43"/>
        <v>0</v>
      </c>
      <c r="S88" s="36">
        <f t="shared" si="46"/>
        <v>0</v>
      </c>
      <c r="T88" s="42">
        <v>0</v>
      </c>
      <c r="U88" s="36">
        <f t="shared" si="44"/>
        <v>0</v>
      </c>
      <c r="W88" s="36">
        <f t="shared" ref="W88:AE97" si="50">SUMPRODUCT(W$374:W$599*(LEFT($A$374:$A$599,LEN($A88))=$A88))</f>
        <v>0</v>
      </c>
      <c r="X88" s="36">
        <f t="shared" si="50"/>
        <v>0</v>
      </c>
      <c r="Y88" s="36">
        <f t="shared" si="50"/>
        <v>0</v>
      </c>
      <c r="Z88" s="36">
        <f t="shared" si="50"/>
        <v>0</v>
      </c>
      <c r="AA88" s="36">
        <f t="shared" si="50"/>
        <v>0</v>
      </c>
      <c r="AB88" s="36">
        <f t="shared" si="50"/>
        <v>0</v>
      </c>
      <c r="AC88" s="36">
        <f t="shared" si="50"/>
        <v>0</v>
      </c>
      <c r="AD88" s="36">
        <f t="shared" si="50"/>
        <v>0</v>
      </c>
      <c r="AE88" s="36">
        <f t="shared" si="50"/>
        <v>0</v>
      </c>
      <c r="AG88" s="36">
        <f t="shared" ref="AG88:AL97" si="51">SUMPRODUCT(AG$374:AG$599*(LEFT($A$374:$A$599,LEN($A88))=$A88))</f>
        <v>0</v>
      </c>
      <c r="AH88" s="36">
        <f t="shared" si="51"/>
        <v>0</v>
      </c>
      <c r="AI88" s="36">
        <f t="shared" si="51"/>
        <v>0</v>
      </c>
      <c r="AJ88" s="36">
        <f t="shared" si="51"/>
        <v>0</v>
      </c>
      <c r="AK88" s="36">
        <f t="shared" si="51"/>
        <v>0</v>
      </c>
      <c r="AL88" s="36">
        <f t="shared" si="51"/>
        <v>0</v>
      </c>
      <c r="AN88" s="63">
        <f t="shared" si="25"/>
        <v>0</v>
      </c>
      <c r="AO88" s="59"/>
    </row>
    <row r="89" ht="15" spans="1:41">
      <c r="A89" s="43" t="s">
        <v>12643</v>
      </c>
      <c r="B89" s="34">
        <f t="shared" si="36"/>
        <v>0</v>
      </c>
      <c r="C89" s="41" t="s">
        <v>12644</v>
      </c>
      <c r="D89" s="105">
        <f t="shared" si="37"/>
        <v>0</v>
      </c>
      <c r="E89" s="36">
        <f t="shared" si="38"/>
        <v>0</v>
      </c>
      <c r="F89" s="9">
        <f t="shared" si="39"/>
        <v>0</v>
      </c>
      <c r="G89" s="38">
        <f t="shared" si="26"/>
        <v>0</v>
      </c>
      <c r="H89" s="42">
        <v>0</v>
      </c>
      <c r="I89" s="36">
        <f t="shared" si="49"/>
        <v>0</v>
      </c>
      <c r="J89" s="36">
        <f t="shared" si="49"/>
        <v>0</v>
      </c>
      <c r="K89" s="107">
        <f t="shared" si="24"/>
        <v>0</v>
      </c>
      <c r="L89" s="36">
        <f t="shared" si="40"/>
        <v>0</v>
      </c>
      <c r="M89" s="105">
        <f t="shared" si="41"/>
        <v>0</v>
      </c>
      <c r="N89" s="36">
        <f t="shared" si="45"/>
        <v>0</v>
      </c>
      <c r="O89" s="9">
        <f t="shared" si="42"/>
        <v>0</v>
      </c>
      <c r="P89" s="51">
        <v>0</v>
      </c>
      <c r="Q89" s="50">
        <f t="shared" si="27"/>
        <v>0</v>
      </c>
      <c r="R89" s="36">
        <f t="shared" si="43"/>
        <v>0</v>
      </c>
      <c r="S89" s="36">
        <f t="shared" si="46"/>
        <v>0</v>
      </c>
      <c r="T89" s="42">
        <v>0</v>
      </c>
      <c r="U89" s="36">
        <f t="shared" si="44"/>
        <v>0</v>
      </c>
      <c r="W89" s="36">
        <f t="shared" si="50"/>
        <v>0</v>
      </c>
      <c r="X89" s="36">
        <f t="shared" si="50"/>
        <v>0</v>
      </c>
      <c r="Y89" s="36">
        <f t="shared" si="50"/>
        <v>0</v>
      </c>
      <c r="Z89" s="36">
        <f t="shared" si="50"/>
        <v>0</v>
      </c>
      <c r="AA89" s="36">
        <f t="shared" si="50"/>
        <v>0</v>
      </c>
      <c r="AB89" s="36">
        <f t="shared" si="50"/>
        <v>0</v>
      </c>
      <c r="AC89" s="36">
        <f t="shared" si="50"/>
        <v>0</v>
      </c>
      <c r="AD89" s="36">
        <f t="shared" si="50"/>
        <v>0</v>
      </c>
      <c r="AE89" s="36">
        <f t="shared" si="50"/>
        <v>0</v>
      </c>
      <c r="AG89" s="36">
        <f t="shared" si="51"/>
        <v>0</v>
      </c>
      <c r="AH89" s="36">
        <f t="shared" si="51"/>
        <v>0</v>
      </c>
      <c r="AI89" s="36">
        <f t="shared" si="51"/>
        <v>0</v>
      </c>
      <c r="AJ89" s="36">
        <f t="shared" si="51"/>
        <v>0</v>
      </c>
      <c r="AK89" s="36">
        <f t="shared" si="51"/>
        <v>0</v>
      </c>
      <c r="AL89" s="36">
        <f t="shared" si="51"/>
        <v>0</v>
      </c>
      <c r="AN89" s="63">
        <f t="shared" si="25"/>
        <v>0</v>
      </c>
      <c r="AO89" s="59"/>
    </row>
    <row r="90" ht="15" spans="1:41">
      <c r="A90" s="43" t="s">
        <v>12645</v>
      </c>
      <c r="B90" s="34">
        <f t="shared" si="36"/>
        <v>0</v>
      </c>
      <c r="C90" s="41" t="s">
        <v>12646</v>
      </c>
      <c r="D90" s="105">
        <f t="shared" si="37"/>
        <v>0</v>
      </c>
      <c r="E90" s="36">
        <f t="shared" si="38"/>
        <v>0</v>
      </c>
      <c r="F90" s="9">
        <f t="shared" si="39"/>
        <v>0</v>
      </c>
      <c r="G90" s="38">
        <f t="shared" si="26"/>
        <v>0</v>
      </c>
      <c r="H90" s="42">
        <v>0</v>
      </c>
      <c r="I90" s="36">
        <f t="shared" si="49"/>
        <v>0</v>
      </c>
      <c r="J90" s="36">
        <f t="shared" si="49"/>
        <v>0</v>
      </c>
      <c r="K90" s="107">
        <f t="shared" si="24"/>
        <v>0</v>
      </c>
      <c r="L90" s="36">
        <f t="shared" si="40"/>
        <v>0</v>
      </c>
      <c r="M90" s="105">
        <f t="shared" si="41"/>
        <v>0</v>
      </c>
      <c r="N90" s="36">
        <f t="shared" si="45"/>
        <v>0</v>
      </c>
      <c r="O90" s="9">
        <f t="shared" si="42"/>
        <v>0</v>
      </c>
      <c r="P90" s="51">
        <v>0</v>
      </c>
      <c r="Q90" s="50">
        <f t="shared" si="27"/>
        <v>0</v>
      </c>
      <c r="R90" s="36">
        <f t="shared" si="43"/>
        <v>0</v>
      </c>
      <c r="S90" s="36">
        <f t="shared" si="46"/>
        <v>0</v>
      </c>
      <c r="T90" s="42">
        <v>0</v>
      </c>
      <c r="U90" s="36">
        <f t="shared" si="44"/>
        <v>0</v>
      </c>
      <c r="W90" s="36">
        <f t="shared" si="50"/>
        <v>0</v>
      </c>
      <c r="X90" s="36">
        <f t="shared" si="50"/>
        <v>0</v>
      </c>
      <c r="Y90" s="36">
        <f t="shared" si="50"/>
        <v>0</v>
      </c>
      <c r="Z90" s="36">
        <f t="shared" si="50"/>
        <v>0</v>
      </c>
      <c r="AA90" s="36">
        <f t="shared" si="50"/>
        <v>0</v>
      </c>
      <c r="AB90" s="36">
        <f t="shared" si="50"/>
        <v>0</v>
      </c>
      <c r="AC90" s="36">
        <f t="shared" si="50"/>
        <v>0</v>
      </c>
      <c r="AD90" s="36">
        <f t="shared" si="50"/>
        <v>0</v>
      </c>
      <c r="AE90" s="36">
        <f t="shared" si="50"/>
        <v>0</v>
      </c>
      <c r="AG90" s="36">
        <f t="shared" si="51"/>
        <v>0</v>
      </c>
      <c r="AH90" s="36">
        <f t="shared" si="51"/>
        <v>0</v>
      </c>
      <c r="AI90" s="36">
        <f t="shared" si="51"/>
        <v>0</v>
      </c>
      <c r="AJ90" s="36">
        <f t="shared" si="51"/>
        <v>0</v>
      </c>
      <c r="AK90" s="36">
        <f t="shared" si="51"/>
        <v>0</v>
      </c>
      <c r="AL90" s="36">
        <f t="shared" si="51"/>
        <v>0</v>
      </c>
      <c r="AN90" s="63">
        <f t="shared" si="25"/>
        <v>0</v>
      </c>
      <c r="AO90" s="14"/>
    </row>
    <row r="91" ht="15" spans="1:41">
      <c r="A91" s="43" t="s">
        <v>12647</v>
      </c>
      <c r="B91" s="34">
        <f t="shared" si="36"/>
        <v>0</v>
      </c>
      <c r="C91" s="41" t="s">
        <v>12648</v>
      </c>
      <c r="D91" s="105">
        <f t="shared" si="37"/>
        <v>0</v>
      </c>
      <c r="E91" s="36">
        <f t="shared" si="38"/>
        <v>0</v>
      </c>
      <c r="F91" s="9">
        <f t="shared" si="39"/>
        <v>0</v>
      </c>
      <c r="G91" s="38">
        <f t="shared" si="26"/>
        <v>0</v>
      </c>
      <c r="H91" s="42">
        <v>0</v>
      </c>
      <c r="I91" s="36">
        <f t="shared" si="49"/>
        <v>0</v>
      </c>
      <c r="J91" s="36">
        <f t="shared" si="49"/>
        <v>0</v>
      </c>
      <c r="K91" s="107">
        <f t="shared" si="24"/>
        <v>0</v>
      </c>
      <c r="L91" s="36">
        <f t="shared" si="40"/>
        <v>0</v>
      </c>
      <c r="M91" s="105">
        <f t="shared" si="41"/>
        <v>0</v>
      </c>
      <c r="N91" s="36">
        <f t="shared" si="45"/>
        <v>0</v>
      </c>
      <c r="O91" s="9">
        <f t="shared" si="42"/>
        <v>0</v>
      </c>
      <c r="P91" s="51">
        <v>0</v>
      </c>
      <c r="Q91" s="50">
        <f t="shared" si="27"/>
        <v>0</v>
      </c>
      <c r="R91" s="36">
        <f t="shared" si="43"/>
        <v>0</v>
      </c>
      <c r="S91" s="36">
        <f t="shared" si="46"/>
        <v>0</v>
      </c>
      <c r="T91" s="42">
        <v>0</v>
      </c>
      <c r="U91" s="36">
        <f t="shared" si="44"/>
        <v>0</v>
      </c>
      <c r="W91" s="36">
        <f t="shared" si="50"/>
        <v>0</v>
      </c>
      <c r="X91" s="36">
        <f t="shared" si="50"/>
        <v>0</v>
      </c>
      <c r="Y91" s="36">
        <f t="shared" si="50"/>
        <v>0</v>
      </c>
      <c r="Z91" s="36">
        <f t="shared" si="50"/>
        <v>0</v>
      </c>
      <c r="AA91" s="36">
        <f t="shared" si="50"/>
        <v>0</v>
      </c>
      <c r="AB91" s="36">
        <f t="shared" si="50"/>
        <v>0</v>
      </c>
      <c r="AC91" s="36">
        <f t="shared" si="50"/>
        <v>0</v>
      </c>
      <c r="AD91" s="36">
        <f t="shared" si="50"/>
        <v>0</v>
      </c>
      <c r="AE91" s="36">
        <f t="shared" si="50"/>
        <v>0</v>
      </c>
      <c r="AG91" s="36">
        <f t="shared" si="51"/>
        <v>0</v>
      </c>
      <c r="AH91" s="36">
        <f t="shared" si="51"/>
        <v>0</v>
      </c>
      <c r="AI91" s="36">
        <f t="shared" si="51"/>
        <v>0</v>
      </c>
      <c r="AJ91" s="36">
        <f t="shared" si="51"/>
        <v>0</v>
      </c>
      <c r="AK91" s="36">
        <f t="shared" si="51"/>
        <v>0</v>
      </c>
      <c r="AL91" s="36">
        <f t="shared" si="51"/>
        <v>0</v>
      </c>
      <c r="AN91" s="63">
        <f t="shared" si="25"/>
        <v>0</v>
      </c>
      <c r="AO91" s="14"/>
    </row>
    <row r="92" ht="15" spans="1:41">
      <c r="A92" s="43" t="s">
        <v>12649</v>
      </c>
      <c r="B92" s="34">
        <f t="shared" si="36"/>
        <v>0</v>
      </c>
      <c r="C92" s="41" t="s">
        <v>12650</v>
      </c>
      <c r="D92" s="105">
        <f t="shared" si="37"/>
        <v>0</v>
      </c>
      <c r="E92" s="36">
        <f t="shared" si="38"/>
        <v>0</v>
      </c>
      <c r="F92" s="9">
        <f t="shared" si="39"/>
        <v>0</v>
      </c>
      <c r="G92" s="38">
        <f t="shared" si="26"/>
        <v>0</v>
      </c>
      <c r="H92" s="42">
        <v>0</v>
      </c>
      <c r="I92" s="36">
        <f t="shared" si="49"/>
        <v>0</v>
      </c>
      <c r="J92" s="36">
        <f t="shared" si="49"/>
        <v>0</v>
      </c>
      <c r="K92" s="107">
        <f t="shared" si="24"/>
        <v>0</v>
      </c>
      <c r="L92" s="36">
        <f t="shared" si="40"/>
        <v>0</v>
      </c>
      <c r="M92" s="105">
        <f t="shared" si="41"/>
        <v>0</v>
      </c>
      <c r="N92" s="36">
        <f t="shared" si="45"/>
        <v>0</v>
      </c>
      <c r="O92" s="9">
        <f t="shared" si="42"/>
        <v>0</v>
      </c>
      <c r="P92" s="51">
        <v>0</v>
      </c>
      <c r="Q92" s="50">
        <f t="shared" si="27"/>
        <v>0</v>
      </c>
      <c r="R92" s="36">
        <f t="shared" si="43"/>
        <v>0</v>
      </c>
      <c r="S92" s="36">
        <f t="shared" si="46"/>
        <v>0</v>
      </c>
      <c r="T92" s="42">
        <v>0</v>
      </c>
      <c r="U92" s="36">
        <f t="shared" si="44"/>
        <v>0</v>
      </c>
      <c r="W92" s="36">
        <f t="shared" si="50"/>
        <v>0</v>
      </c>
      <c r="X92" s="36">
        <f t="shared" si="50"/>
        <v>0</v>
      </c>
      <c r="Y92" s="36">
        <f t="shared" si="50"/>
        <v>0</v>
      </c>
      <c r="Z92" s="36">
        <f t="shared" si="50"/>
        <v>0</v>
      </c>
      <c r="AA92" s="36">
        <f t="shared" si="50"/>
        <v>0</v>
      </c>
      <c r="AB92" s="36">
        <f t="shared" si="50"/>
        <v>0</v>
      </c>
      <c r="AC92" s="36">
        <f t="shared" si="50"/>
        <v>0</v>
      </c>
      <c r="AD92" s="36">
        <f t="shared" si="50"/>
        <v>0</v>
      </c>
      <c r="AE92" s="36">
        <f t="shared" si="50"/>
        <v>0</v>
      </c>
      <c r="AG92" s="36">
        <f t="shared" si="51"/>
        <v>0</v>
      </c>
      <c r="AH92" s="36">
        <f t="shared" si="51"/>
        <v>0</v>
      </c>
      <c r="AI92" s="36">
        <f t="shared" si="51"/>
        <v>0</v>
      </c>
      <c r="AJ92" s="36">
        <f t="shared" si="51"/>
        <v>0</v>
      </c>
      <c r="AK92" s="36">
        <f t="shared" si="51"/>
        <v>0</v>
      </c>
      <c r="AL92" s="36">
        <f t="shared" si="51"/>
        <v>0</v>
      </c>
      <c r="AN92" s="63">
        <f t="shared" si="25"/>
        <v>0</v>
      </c>
      <c r="AO92" s="59"/>
    </row>
    <row r="93" ht="15" spans="1:41">
      <c r="A93" s="43" t="s">
        <v>12651</v>
      </c>
      <c r="B93" s="34">
        <f t="shared" si="36"/>
        <v>0</v>
      </c>
      <c r="C93" s="41" t="s">
        <v>12652</v>
      </c>
      <c r="D93" s="105">
        <f t="shared" si="37"/>
        <v>0</v>
      </c>
      <c r="E93" s="36">
        <f t="shared" si="38"/>
        <v>0</v>
      </c>
      <c r="F93" s="9">
        <f t="shared" si="39"/>
        <v>0</v>
      </c>
      <c r="G93" s="38">
        <f t="shared" si="26"/>
        <v>0</v>
      </c>
      <c r="H93" s="42">
        <v>0</v>
      </c>
      <c r="I93" s="36">
        <f t="shared" si="49"/>
        <v>0</v>
      </c>
      <c r="J93" s="36">
        <f t="shared" si="49"/>
        <v>0</v>
      </c>
      <c r="K93" s="107">
        <f t="shared" si="24"/>
        <v>0</v>
      </c>
      <c r="L93" s="36">
        <f t="shared" si="40"/>
        <v>0</v>
      </c>
      <c r="M93" s="105">
        <f t="shared" si="41"/>
        <v>0</v>
      </c>
      <c r="N93" s="36">
        <f t="shared" si="45"/>
        <v>0</v>
      </c>
      <c r="O93" s="9">
        <f t="shared" si="42"/>
        <v>0</v>
      </c>
      <c r="P93" s="51">
        <v>0</v>
      </c>
      <c r="Q93" s="50">
        <f t="shared" si="27"/>
        <v>0</v>
      </c>
      <c r="R93" s="36">
        <f t="shared" si="43"/>
        <v>0</v>
      </c>
      <c r="S93" s="36">
        <f t="shared" si="46"/>
        <v>0</v>
      </c>
      <c r="T93" s="42">
        <v>0</v>
      </c>
      <c r="U93" s="36">
        <f t="shared" si="44"/>
        <v>0</v>
      </c>
      <c r="W93" s="36">
        <f t="shared" si="50"/>
        <v>0</v>
      </c>
      <c r="X93" s="36">
        <f t="shared" si="50"/>
        <v>0</v>
      </c>
      <c r="Y93" s="36">
        <f t="shared" si="50"/>
        <v>0</v>
      </c>
      <c r="Z93" s="36">
        <f t="shared" si="50"/>
        <v>0</v>
      </c>
      <c r="AA93" s="36">
        <f t="shared" si="50"/>
        <v>0</v>
      </c>
      <c r="AB93" s="36">
        <f t="shared" si="50"/>
        <v>0</v>
      </c>
      <c r="AC93" s="36">
        <f t="shared" si="50"/>
        <v>0</v>
      </c>
      <c r="AD93" s="36">
        <f t="shared" si="50"/>
        <v>0</v>
      </c>
      <c r="AE93" s="36">
        <f t="shared" si="50"/>
        <v>0</v>
      </c>
      <c r="AG93" s="36">
        <f t="shared" si="51"/>
        <v>0</v>
      </c>
      <c r="AH93" s="36">
        <f t="shared" si="51"/>
        <v>0</v>
      </c>
      <c r="AI93" s="36">
        <f t="shared" si="51"/>
        <v>0</v>
      </c>
      <c r="AJ93" s="36">
        <f t="shared" si="51"/>
        <v>0</v>
      </c>
      <c r="AK93" s="36">
        <f t="shared" si="51"/>
        <v>0</v>
      </c>
      <c r="AL93" s="36">
        <f t="shared" si="51"/>
        <v>0</v>
      </c>
      <c r="AN93" s="63">
        <f t="shared" si="25"/>
        <v>0</v>
      </c>
      <c r="AO93" s="59"/>
    </row>
    <row r="94" ht="15" spans="1:41">
      <c r="A94" s="43" t="s">
        <v>12653</v>
      </c>
      <c r="B94" s="34">
        <f t="shared" si="36"/>
        <v>0</v>
      </c>
      <c r="C94" s="41" t="s">
        <v>12654</v>
      </c>
      <c r="D94" s="105">
        <f t="shared" si="37"/>
        <v>0</v>
      </c>
      <c r="E94" s="36">
        <f t="shared" si="38"/>
        <v>0</v>
      </c>
      <c r="F94" s="9">
        <f t="shared" si="39"/>
        <v>0</v>
      </c>
      <c r="G94" s="38">
        <f t="shared" si="26"/>
        <v>0</v>
      </c>
      <c r="H94" s="42">
        <v>0</v>
      </c>
      <c r="I94" s="36">
        <f t="shared" si="49"/>
        <v>0</v>
      </c>
      <c r="J94" s="36">
        <f t="shared" si="49"/>
        <v>0</v>
      </c>
      <c r="K94" s="107">
        <f t="shared" si="24"/>
        <v>0</v>
      </c>
      <c r="L94" s="36">
        <f t="shared" si="40"/>
        <v>0</v>
      </c>
      <c r="M94" s="105">
        <f t="shared" si="41"/>
        <v>0</v>
      </c>
      <c r="N94" s="36">
        <f t="shared" si="45"/>
        <v>0</v>
      </c>
      <c r="O94" s="9">
        <f t="shared" si="42"/>
        <v>0</v>
      </c>
      <c r="P94" s="51">
        <v>0</v>
      </c>
      <c r="Q94" s="50">
        <f t="shared" si="27"/>
        <v>0</v>
      </c>
      <c r="R94" s="36">
        <f t="shared" si="43"/>
        <v>0</v>
      </c>
      <c r="S94" s="36">
        <f t="shared" si="46"/>
        <v>0</v>
      </c>
      <c r="T94" s="42">
        <v>0</v>
      </c>
      <c r="U94" s="36">
        <f t="shared" si="44"/>
        <v>0</v>
      </c>
      <c r="W94" s="36">
        <f t="shared" si="50"/>
        <v>0</v>
      </c>
      <c r="X94" s="36">
        <f t="shared" si="50"/>
        <v>0</v>
      </c>
      <c r="Y94" s="36">
        <f t="shared" si="50"/>
        <v>0</v>
      </c>
      <c r="Z94" s="36">
        <f t="shared" si="50"/>
        <v>0</v>
      </c>
      <c r="AA94" s="36">
        <f t="shared" si="50"/>
        <v>0</v>
      </c>
      <c r="AB94" s="36">
        <f t="shared" si="50"/>
        <v>0</v>
      </c>
      <c r="AC94" s="36">
        <f t="shared" si="50"/>
        <v>0</v>
      </c>
      <c r="AD94" s="36">
        <f t="shared" si="50"/>
        <v>0</v>
      </c>
      <c r="AE94" s="36">
        <f t="shared" si="50"/>
        <v>0</v>
      </c>
      <c r="AG94" s="36">
        <f t="shared" si="51"/>
        <v>0</v>
      </c>
      <c r="AH94" s="36">
        <f t="shared" si="51"/>
        <v>0</v>
      </c>
      <c r="AI94" s="36">
        <f t="shared" si="51"/>
        <v>0</v>
      </c>
      <c r="AJ94" s="36">
        <f t="shared" si="51"/>
        <v>0</v>
      </c>
      <c r="AK94" s="36">
        <f t="shared" si="51"/>
        <v>0</v>
      </c>
      <c r="AL94" s="36">
        <f t="shared" si="51"/>
        <v>0</v>
      </c>
      <c r="AN94" s="63">
        <f t="shared" si="25"/>
        <v>0</v>
      </c>
      <c r="AO94" s="14"/>
    </row>
    <row r="95" ht="15" spans="1:41">
      <c r="A95" s="43" t="s">
        <v>12655</v>
      </c>
      <c r="B95" s="34">
        <f t="shared" si="36"/>
        <v>0</v>
      </c>
      <c r="C95" s="41" t="s">
        <v>12656</v>
      </c>
      <c r="D95" s="105">
        <f t="shared" si="37"/>
        <v>0</v>
      </c>
      <c r="E95" s="36">
        <f t="shared" si="38"/>
        <v>0</v>
      </c>
      <c r="F95" s="9">
        <f t="shared" si="39"/>
        <v>0</v>
      </c>
      <c r="G95" s="38">
        <f t="shared" si="26"/>
        <v>0</v>
      </c>
      <c r="H95" s="39">
        <v>0</v>
      </c>
      <c r="I95" s="36">
        <f t="shared" si="49"/>
        <v>0</v>
      </c>
      <c r="J95" s="36">
        <f t="shared" si="49"/>
        <v>0</v>
      </c>
      <c r="K95" s="107">
        <f t="shared" si="24"/>
        <v>0</v>
      </c>
      <c r="L95" s="36">
        <f t="shared" si="40"/>
        <v>0</v>
      </c>
      <c r="M95" s="105">
        <f t="shared" si="41"/>
        <v>0</v>
      </c>
      <c r="N95" s="36">
        <f t="shared" si="45"/>
        <v>0</v>
      </c>
      <c r="O95" s="9">
        <f t="shared" si="42"/>
        <v>0</v>
      </c>
      <c r="P95" s="51">
        <v>0</v>
      </c>
      <c r="Q95" s="50">
        <f t="shared" si="27"/>
        <v>0</v>
      </c>
      <c r="R95" s="36">
        <f t="shared" si="43"/>
        <v>0</v>
      </c>
      <c r="S95" s="36">
        <f t="shared" si="46"/>
        <v>0</v>
      </c>
      <c r="T95" s="42">
        <v>0</v>
      </c>
      <c r="U95" s="36">
        <f t="shared" si="44"/>
        <v>0</v>
      </c>
      <c r="W95" s="36">
        <f t="shared" si="50"/>
        <v>0</v>
      </c>
      <c r="X95" s="36">
        <f t="shared" si="50"/>
        <v>0</v>
      </c>
      <c r="Y95" s="36">
        <f t="shared" si="50"/>
        <v>0</v>
      </c>
      <c r="Z95" s="36">
        <f t="shared" si="50"/>
        <v>0</v>
      </c>
      <c r="AA95" s="36">
        <f t="shared" si="50"/>
        <v>0</v>
      </c>
      <c r="AB95" s="36">
        <f t="shared" si="50"/>
        <v>0</v>
      </c>
      <c r="AC95" s="36">
        <f t="shared" si="50"/>
        <v>0</v>
      </c>
      <c r="AD95" s="36">
        <f t="shared" si="50"/>
        <v>0</v>
      </c>
      <c r="AE95" s="36">
        <f t="shared" si="50"/>
        <v>0</v>
      </c>
      <c r="AG95" s="36">
        <f t="shared" si="51"/>
        <v>0</v>
      </c>
      <c r="AH95" s="36">
        <f t="shared" si="51"/>
        <v>0</v>
      </c>
      <c r="AI95" s="36">
        <f t="shared" si="51"/>
        <v>0</v>
      </c>
      <c r="AJ95" s="36">
        <f t="shared" si="51"/>
        <v>0</v>
      </c>
      <c r="AK95" s="36">
        <f t="shared" si="51"/>
        <v>0</v>
      </c>
      <c r="AL95" s="36">
        <f t="shared" si="51"/>
        <v>0</v>
      </c>
      <c r="AN95" s="63">
        <f t="shared" si="25"/>
        <v>0</v>
      </c>
      <c r="AO95" s="14"/>
    </row>
    <row r="96" ht="15" spans="1:41">
      <c r="A96" s="43" t="s">
        <v>12657</v>
      </c>
      <c r="B96" s="34">
        <f t="shared" si="36"/>
        <v>0</v>
      </c>
      <c r="C96" s="41" t="s">
        <v>12658</v>
      </c>
      <c r="D96" s="105">
        <f t="shared" si="37"/>
        <v>0</v>
      </c>
      <c r="E96" s="36">
        <f t="shared" si="38"/>
        <v>0</v>
      </c>
      <c r="F96" s="9">
        <f t="shared" si="39"/>
        <v>0</v>
      </c>
      <c r="G96" s="38">
        <f t="shared" si="26"/>
        <v>0</v>
      </c>
      <c r="H96" s="42">
        <v>0</v>
      </c>
      <c r="I96" s="36">
        <f t="shared" si="49"/>
        <v>0</v>
      </c>
      <c r="J96" s="36">
        <f t="shared" si="49"/>
        <v>0</v>
      </c>
      <c r="K96" s="107">
        <f t="shared" si="24"/>
        <v>0</v>
      </c>
      <c r="L96" s="36">
        <f t="shared" si="40"/>
        <v>0</v>
      </c>
      <c r="M96" s="105">
        <f t="shared" si="41"/>
        <v>0</v>
      </c>
      <c r="N96" s="36">
        <f t="shared" si="45"/>
        <v>0</v>
      </c>
      <c r="O96" s="9">
        <f t="shared" si="42"/>
        <v>0</v>
      </c>
      <c r="P96" s="51">
        <v>0</v>
      </c>
      <c r="Q96" s="50">
        <f t="shared" si="27"/>
        <v>0</v>
      </c>
      <c r="R96" s="36">
        <f t="shared" si="43"/>
        <v>0</v>
      </c>
      <c r="S96" s="36">
        <f t="shared" si="46"/>
        <v>0</v>
      </c>
      <c r="T96" s="42">
        <v>0</v>
      </c>
      <c r="U96" s="36">
        <f t="shared" si="44"/>
        <v>0</v>
      </c>
      <c r="W96" s="36">
        <f t="shared" si="50"/>
        <v>0</v>
      </c>
      <c r="X96" s="36">
        <f t="shared" si="50"/>
        <v>0</v>
      </c>
      <c r="Y96" s="36">
        <f t="shared" si="50"/>
        <v>0</v>
      </c>
      <c r="Z96" s="36">
        <f t="shared" si="50"/>
        <v>0</v>
      </c>
      <c r="AA96" s="36">
        <f t="shared" si="50"/>
        <v>0</v>
      </c>
      <c r="AB96" s="36">
        <f t="shared" si="50"/>
        <v>0</v>
      </c>
      <c r="AC96" s="36">
        <f t="shared" si="50"/>
        <v>0</v>
      </c>
      <c r="AD96" s="36">
        <f t="shared" si="50"/>
        <v>0</v>
      </c>
      <c r="AE96" s="36">
        <f t="shared" si="50"/>
        <v>0</v>
      </c>
      <c r="AG96" s="36">
        <f t="shared" si="51"/>
        <v>0</v>
      </c>
      <c r="AH96" s="36">
        <f t="shared" si="51"/>
        <v>0</v>
      </c>
      <c r="AI96" s="36">
        <f t="shared" si="51"/>
        <v>0</v>
      </c>
      <c r="AJ96" s="36">
        <f t="shared" si="51"/>
        <v>0</v>
      </c>
      <c r="AK96" s="36">
        <f t="shared" si="51"/>
        <v>0</v>
      </c>
      <c r="AL96" s="36">
        <f t="shared" si="51"/>
        <v>0</v>
      </c>
      <c r="AN96" s="63">
        <f t="shared" si="25"/>
        <v>0</v>
      </c>
      <c r="AO96" s="59"/>
    </row>
    <row r="97" ht="15" spans="1:41">
      <c r="A97" s="43" t="s">
        <v>12659</v>
      </c>
      <c r="B97" s="34">
        <f t="shared" si="36"/>
        <v>0</v>
      </c>
      <c r="C97" s="41" t="s">
        <v>12660</v>
      </c>
      <c r="D97" s="105">
        <f t="shared" si="37"/>
        <v>0</v>
      </c>
      <c r="E97" s="36">
        <f t="shared" si="38"/>
        <v>0</v>
      </c>
      <c r="F97" s="9">
        <f t="shared" si="39"/>
        <v>0</v>
      </c>
      <c r="G97" s="38">
        <f t="shared" si="26"/>
        <v>0</v>
      </c>
      <c r="H97" s="42">
        <v>0</v>
      </c>
      <c r="I97" s="36">
        <f t="shared" si="49"/>
        <v>0</v>
      </c>
      <c r="J97" s="36">
        <f t="shared" si="49"/>
        <v>0</v>
      </c>
      <c r="K97" s="107">
        <f t="shared" si="24"/>
        <v>0</v>
      </c>
      <c r="L97" s="36">
        <f t="shared" si="40"/>
        <v>0</v>
      </c>
      <c r="M97" s="105">
        <f t="shared" si="41"/>
        <v>0</v>
      </c>
      <c r="N97" s="36">
        <f t="shared" si="45"/>
        <v>0</v>
      </c>
      <c r="O97" s="9">
        <f t="shared" si="42"/>
        <v>0</v>
      </c>
      <c r="P97" s="51">
        <v>0</v>
      </c>
      <c r="Q97" s="50">
        <f t="shared" si="27"/>
        <v>0</v>
      </c>
      <c r="R97" s="36">
        <f t="shared" si="43"/>
        <v>0</v>
      </c>
      <c r="S97" s="36">
        <f t="shared" si="46"/>
        <v>0</v>
      </c>
      <c r="T97" s="42">
        <v>0</v>
      </c>
      <c r="U97" s="36">
        <f t="shared" si="44"/>
        <v>0</v>
      </c>
      <c r="W97" s="36">
        <f t="shared" si="50"/>
        <v>0</v>
      </c>
      <c r="X97" s="36">
        <f t="shared" si="50"/>
        <v>0</v>
      </c>
      <c r="Y97" s="36">
        <f t="shared" si="50"/>
        <v>0</v>
      </c>
      <c r="Z97" s="36">
        <f t="shared" si="50"/>
        <v>0</v>
      </c>
      <c r="AA97" s="36">
        <f t="shared" si="50"/>
        <v>0</v>
      </c>
      <c r="AB97" s="36">
        <f t="shared" si="50"/>
        <v>0</v>
      </c>
      <c r="AC97" s="36">
        <f t="shared" si="50"/>
        <v>0</v>
      </c>
      <c r="AD97" s="36">
        <f t="shared" si="50"/>
        <v>0</v>
      </c>
      <c r="AE97" s="36">
        <f t="shared" si="50"/>
        <v>0</v>
      </c>
      <c r="AG97" s="36">
        <f t="shared" si="51"/>
        <v>0</v>
      </c>
      <c r="AH97" s="36">
        <f t="shared" si="51"/>
        <v>0</v>
      </c>
      <c r="AI97" s="36">
        <f t="shared" si="51"/>
        <v>0</v>
      </c>
      <c r="AJ97" s="36">
        <f t="shared" si="51"/>
        <v>0</v>
      </c>
      <c r="AK97" s="36">
        <f t="shared" si="51"/>
        <v>0</v>
      </c>
      <c r="AL97" s="36">
        <f t="shared" si="51"/>
        <v>0</v>
      </c>
      <c r="AN97" s="63">
        <f t="shared" si="25"/>
        <v>0</v>
      </c>
      <c r="AO97" s="59"/>
    </row>
    <row r="98" ht="15" spans="1:41">
      <c r="A98" s="43" t="s">
        <v>12661</v>
      </c>
      <c r="B98" s="34">
        <f t="shared" si="36"/>
        <v>0</v>
      </c>
      <c r="C98" s="41" t="s">
        <v>12662</v>
      </c>
      <c r="D98" s="105">
        <f t="shared" si="37"/>
        <v>0</v>
      </c>
      <c r="E98" s="36">
        <f t="shared" si="38"/>
        <v>0</v>
      </c>
      <c r="F98" s="9">
        <f t="shared" si="39"/>
        <v>0</v>
      </c>
      <c r="G98" s="38">
        <f t="shared" si="26"/>
        <v>0</v>
      </c>
      <c r="H98" s="42">
        <v>0</v>
      </c>
      <c r="I98" s="36">
        <f t="shared" si="49"/>
        <v>0</v>
      </c>
      <c r="J98" s="36">
        <f t="shared" si="49"/>
        <v>0</v>
      </c>
      <c r="K98" s="107">
        <f t="shared" si="24"/>
        <v>0</v>
      </c>
      <c r="L98" s="36">
        <f t="shared" si="40"/>
        <v>0</v>
      </c>
      <c r="M98" s="105">
        <f t="shared" si="41"/>
        <v>0</v>
      </c>
      <c r="N98" s="36">
        <f t="shared" si="45"/>
        <v>0</v>
      </c>
      <c r="O98" s="9">
        <f t="shared" si="42"/>
        <v>0</v>
      </c>
      <c r="P98" s="51">
        <v>0</v>
      </c>
      <c r="Q98" s="50">
        <f t="shared" si="27"/>
        <v>0</v>
      </c>
      <c r="R98" s="36">
        <f t="shared" si="43"/>
        <v>0</v>
      </c>
      <c r="S98" s="36">
        <f t="shared" si="46"/>
        <v>0</v>
      </c>
      <c r="T98" s="42">
        <v>0</v>
      </c>
      <c r="U98" s="36">
        <f t="shared" si="44"/>
        <v>0</v>
      </c>
      <c r="W98" s="36">
        <f t="shared" ref="W98:AE107" si="52">SUMPRODUCT(W$374:W$599*(LEFT($A$374:$A$599,LEN($A98))=$A98))</f>
        <v>0</v>
      </c>
      <c r="X98" s="36">
        <f t="shared" si="52"/>
        <v>0</v>
      </c>
      <c r="Y98" s="36">
        <f t="shared" si="52"/>
        <v>0</v>
      </c>
      <c r="Z98" s="36">
        <f t="shared" si="52"/>
        <v>0</v>
      </c>
      <c r="AA98" s="36">
        <f t="shared" si="52"/>
        <v>0</v>
      </c>
      <c r="AB98" s="36">
        <f t="shared" si="52"/>
        <v>0</v>
      </c>
      <c r="AC98" s="36">
        <f t="shared" si="52"/>
        <v>0</v>
      </c>
      <c r="AD98" s="36">
        <f t="shared" si="52"/>
        <v>0</v>
      </c>
      <c r="AE98" s="36">
        <f t="shared" si="52"/>
        <v>0</v>
      </c>
      <c r="AG98" s="36">
        <f t="shared" ref="AG98:AL107" si="53">SUMPRODUCT(AG$374:AG$599*(LEFT($A$374:$A$599,LEN($A98))=$A98))</f>
        <v>0</v>
      </c>
      <c r="AH98" s="36">
        <f t="shared" si="53"/>
        <v>0</v>
      </c>
      <c r="AI98" s="36">
        <f t="shared" si="53"/>
        <v>0</v>
      </c>
      <c r="AJ98" s="36">
        <f t="shared" si="53"/>
        <v>0</v>
      </c>
      <c r="AK98" s="36">
        <f t="shared" si="53"/>
        <v>0</v>
      </c>
      <c r="AL98" s="36">
        <f t="shared" si="53"/>
        <v>0</v>
      </c>
      <c r="AN98" s="63">
        <f t="shared" si="25"/>
        <v>0</v>
      </c>
      <c r="AO98" s="14"/>
    </row>
    <row r="99" ht="15" spans="1:41">
      <c r="A99" s="43" t="s">
        <v>12663</v>
      </c>
      <c r="B99" s="34">
        <f t="shared" si="36"/>
        <v>0</v>
      </c>
      <c r="C99" s="41" t="s">
        <v>12664</v>
      </c>
      <c r="D99" s="105">
        <f t="shared" si="37"/>
        <v>0</v>
      </c>
      <c r="E99" s="36">
        <f t="shared" si="38"/>
        <v>0</v>
      </c>
      <c r="F99" s="9">
        <f t="shared" si="39"/>
        <v>0</v>
      </c>
      <c r="G99" s="38">
        <f t="shared" si="26"/>
        <v>0</v>
      </c>
      <c r="H99" s="42">
        <v>0</v>
      </c>
      <c r="I99" s="36">
        <f t="shared" si="49"/>
        <v>0</v>
      </c>
      <c r="J99" s="36">
        <f t="shared" si="49"/>
        <v>0</v>
      </c>
      <c r="K99" s="107">
        <f t="shared" si="24"/>
        <v>0</v>
      </c>
      <c r="L99" s="36">
        <f t="shared" si="40"/>
        <v>0</v>
      </c>
      <c r="M99" s="105">
        <f t="shared" si="41"/>
        <v>0</v>
      </c>
      <c r="N99" s="36">
        <f t="shared" si="45"/>
        <v>0</v>
      </c>
      <c r="O99" s="9">
        <f t="shared" si="42"/>
        <v>0</v>
      </c>
      <c r="P99" s="51">
        <v>0</v>
      </c>
      <c r="Q99" s="50">
        <f t="shared" si="27"/>
        <v>0</v>
      </c>
      <c r="R99" s="36">
        <f t="shared" si="43"/>
        <v>0</v>
      </c>
      <c r="S99" s="36">
        <f t="shared" si="46"/>
        <v>0</v>
      </c>
      <c r="T99" s="42">
        <v>0</v>
      </c>
      <c r="U99" s="36">
        <f t="shared" si="44"/>
        <v>0</v>
      </c>
      <c r="W99" s="36">
        <f t="shared" si="52"/>
        <v>0</v>
      </c>
      <c r="X99" s="36">
        <f t="shared" si="52"/>
        <v>0</v>
      </c>
      <c r="Y99" s="36">
        <f t="shared" si="52"/>
        <v>0</v>
      </c>
      <c r="Z99" s="36">
        <f t="shared" si="52"/>
        <v>0</v>
      </c>
      <c r="AA99" s="36">
        <f t="shared" si="52"/>
        <v>0</v>
      </c>
      <c r="AB99" s="36">
        <f t="shared" si="52"/>
        <v>0</v>
      </c>
      <c r="AC99" s="36">
        <f t="shared" si="52"/>
        <v>0</v>
      </c>
      <c r="AD99" s="36">
        <f t="shared" si="52"/>
        <v>0</v>
      </c>
      <c r="AE99" s="36">
        <f t="shared" si="52"/>
        <v>0</v>
      </c>
      <c r="AG99" s="36">
        <f t="shared" si="53"/>
        <v>0</v>
      </c>
      <c r="AH99" s="36">
        <f t="shared" si="53"/>
        <v>0</v>
      </c>
      <c r="AI99" s="36">
        <f t="shared" si="53"/>
        <v>0</v>
      </c>
      <c r="AJ99" s="36">
        <f t="shared" si="53"/>
        <v>0</v>
      </c>
      <c r="AK99" s="36">
        <f t="shared" si="53"/>
        <v>0</v>
      </c>
      <c r="AL99" s="36">
        <f t="shared" si="53"/>
        <v>0</v>
      </c>
      <c r="AN99" s="63">
        <f t="shared" si="25"/>
        <v>0</v>
      </c>
      <c r="AO99" s="14"/>
    </row>
    <row r="100" ht="15" spans="1:41">
      <c r="A100" s="43" t="s">
        <v>12665</v>
      </c>
      <c r="B100" s="34">
        <f t="shared" si="36"/>
        <v>0</v>
      </c>
      <c r="C100" s="41" t="s">
        <v>12666</v>
      </c>
      <c r="D100" s="105">
        <f t="shared" si="37"/>
        <v>0</v>
      </c>
      <c r="E100" s="36">
        <f t="shared" si="38"/>
        <v>0</v>
      </c>
      <c r="F100" s="9">
        <f t="shared" si="39"/>
        <v>0</v>
      </c>
      <c r="G100" s="38">
        <f t="shared" si="26"/>
        <v>0</v>
      </c>
      <c r="H100" s="42">
        <v>0</v>
      </c>
      <c r="I100" s="36">
        <f t="shared" si="49"/>
        <v>0</v>
      </c>
      <c r="J100" s="36">
        <f t="shared" si="49"/>
        <v>0</v>
      </c>
      <c r="K100" s="107">
        <f t="shared" si="24"/>
        <v>0</v>
      </c>
      <c r="L100" s="36">
        <f t="shared" si="40"/>
        <v>0</v>
      </c>
      <c r="M100" s="105">
        <f t="shared" si="41"/>
        <v>0</v>
      </c>
      <c r="N100" s="36">
        <f t="shared" si="45"/>
        <v>0</v>
      </c>
      <c r="O100" s="9">
        <f t="shared" si="42"/>
        <v>0</v>
      </c>
      <c r="P100" s="51">
        <v>0</v>
      </c>
      <c r="Q100" s="50">
        <f t="shared" si="27"/>
        <v>0</v>
      </c>
      <c r="R100" s="36">
        <f t="shared" si="43"/>
        <v>0</v>
      </c>
      <c r="S100" s="36">
        <f t="shared" si="46"/>
        <v>0</v>
      </c>
      <c r="T100" s="42">
        <v>0</v>
      </c>
      <c r="U100" s="36">
        <f t="shared" si="44"/>
        <v>0</v>
      </c>
      <c r="W100" s="36">
        <f t="shared" si="52"/>
        <v>0</v>
      </c>
      <c r="X100" s="36">
        <f t="shared" si="52"/>
        <v>0</v>
      </c>
      <c r="Y100" s="36">
        <f t="shared" si="52"/>
        <v>0</v>
      </c>
      <c r="Z100" s="36">
        <f t="shared" si="52"/>
        <v>0</v>
      </c>
      <c r="AA100" s="36">
        <f t="shared" si="52"/>
        <v>0</v>
      </c>
      <c r="AB100" s="36">
        <f t="shared" si="52"/>
        <v>0</v>
      </c>
      <c r="AC100" s="36">
        <f t="shared" si="52"/>
        <v>0</v>
      </c>
      <c r="AD100" s="36">
        <f t="shared" si="52"/>
        <v>0</v>
      </c>
      <c r="AE100" s="36">
        <f t="shared" si="52"/>
        <v>0</v>
      </c>
      <c r="AG100" s="36">
        <f t="shared" si="53"/>
        <v>0</v>
      </c>
      <c r="AH100" s="36">
        <f t="shared" si="53"/>
        <v>0</v>
      </c>
      <c r="AI100" s="36">
        <f t="shared" si="53"/>
        <v>0</v>
      </c>
      <c r="AJ100" s="36">
        <f t="shared" si="53"/>
        <v>0</v>
      </c>
      <c r="AK100" s="36">
        <f t="shared" si="53"/>
        <v>0</v>
      </c>
      <c r="AL100" s="36">
        <f t="shared" si="53"/>
        <v>0</v>
      </c>
      <c r="AN100" s="63">
        <f t="shared" si="25"/>
        <v>0</v>
      </c>
      <c r="AO100" s="59"/>
    </row>
    <row r="101" ht="15" spans="1:41">
      <c r="A101" s="43" t="s">
        <v>12667</v>
      </c>
      <c r="B101" s="34">
        <f t="shared" si="36"/>
        <v>0</v>
      </c>
      <c r="C101" s="41" t="s">
        <v>12668</v>
      </c>
      <c r="D101" s="105">
        <f t="shared" si="37"/>
        <v>0</v>
      </c>
      <c r="E101" s="36">
        <f t="shared" si="38"/>
        <v>0</v>
      </c>
      <c r="F101" s="9">
        <f t="shared" si="39"/>
        <v>0</v>
      </c>
      <c r="G101" s="38">
        <f t="shared" si="26"/>
        <v>0</v>
      </c>
      <c r="H101" s="42">
        <v>0</v>
      </c>
      <c r="I101" s="36">
        <f t="shared" si="49"/>
        <v>0</v>
      </c>
      <c r="J101" s="36">
        <f t="shared" si="49"/>
        <v>0</v>
      </c>
      <c r="K101" s="107">
        <f t="shared" si="24"/>
        <v>0</v>
      </c>
      <c r="L101" s="36">
        <f t="shared" si="40"/>
        <v>0</v>
      </c>
      <c r="M101" s="105">
        <f t="shared" si="41"/>
        <v>0</v>
      </c>
      <c r="N101" s="36">
        <f t="shared" si="45"/>
        <v>0</v>
      </c>
      <c r="O101" s="9">
        <f t="shared" si="42"/>
        <v>0</v>
      </c>
      <c r="P101" s="51">
        <v>0</v>
      </c>
      <c r="Q101" s="50">
        <f t="shared" si="27"/>
        <v>0</v>
      </c>
      <c r="R101" s="36">
        <f t="shared" si="43"/>
        <v>0</v>
      </c>
      <c r="S101" s="36">
        <f t="shared" si="46"/>
        <v>0</v>
      </c>
      <c r="T101" s="42">
        <v>0</v>
      </c>
      <c r="U101" s="36">
        <f t="shared" si="44"/>
        <v>0</v>
      </c>
      <c r="W101" s="36">
        <f t="shared" si="52"/>
        <v>0</v>
      </c>
      <c r="X101" s="36">
        <f t="shared" si="52"/>
        <v>0</v>
      </c>
      <c r="Y101" s="36">
        <f t="shared" si="52"/>
        <v>0</v>
      </c>
      <c r="Z101" s="36">
        <f t="shared" si="52"/>
        <v>0</v>
      </c>
      <c r="AA101" s="36">
        <f t="shared" si="52"/>
        <v>0</v>
      </c>
      <c r="AB101" s="36">
        <f t="shared" si="52"/>
        <v>0</v>
      </c>
      <c r="AC101" s="36">
        <f t="shared" si="52"/>
        <v>0</v>
      </c>
      <c r="AD101" s="36">
        <f t="shared" si="52"/>
        <v>0</v>
      </c>
      <c r="AE101" s="36">
        <f t="shared" si="52"/>
        <v>0</v>
      </c>
      <c r="AG101" s="36">
        <f t="shared" si="53"/>
        <v>0</v>
      </c>
      <c r="AH101" s="36">
        <f t="shared" si="53"/>
        <v>0</v>
      </c>
      <c r="AI101" s="36">
        <f t="shared" si="53"/>
        <v>0</v>
      </c>
      <c r="AJ101" s="36">
        <f t="shared" si="53"/>
        <v>0</v>
      </c>
      <c r="AK101" s="36">
        <f t="shared" si="53"/>
        <v>0</v>
      </c>
      <c r="AL101" s="36">
        <f t="shared" si="53"/>
        <v>0</v>
      </c>
      <c r="AN101" s="63">
        <f t="shared" si="25"/>
        <v>0</v>
      </c>
      <c r="AO101" s="59"/>
    </row>
    <row r="102" ht="15" spans="1:41">
      <c r="A102" s="43" t="s">
        <v>12669</v>
      </c>
      <c r="B102" s="34">
        <f t="shared" si="36"/>
        <v>0</v>
      </c>
      <c r="C102" s="41" t="s">
        <v>12670</v>
      </c>
      <c r="D102" s="105">
        <f t="shared" si="37"/>
        <v>0</v>
      </c>
      <c r="E102" s="36">
        <f t="shared" si="38"/>
        <v>0</v>
      </c>
      <c r="F102" s="9">
        <f t="shared" si="39"/>
        <v>0</v>
      </c>
      <c r="G102" s="38">
        <f t="shared" si="26"/>
        <v>0</v>
      </c>
      <c r="H102" s="42">
        <v>0</v>
      </c>
      <c r="I102" s="36">
        <f t="shared" si="49"/>
        <v>0</v>
      </c>
      <c r="J102" s="36">
        <f t="shared" si="49"/>
        <v>0</v>
      </c>
      <c r="K102" s="107">
        <f t="shared" si="24"/>
        <v>0</v>
      </c>
      <c r="L102" s="36">
        <f t="shared" si="40"/>
        <v>0</v>
      </c>
      <c r="M102" s="105">
        <f t="shared" si="41"/>
        <v>0</v>
      </c>
      <c r="N102" s="36">
        <f t="shared" si="45"/>
        <v>0</v>
      </c>
      <c r="O102" s="9">
        <f t="shared" si="42"/>
        <v>0</v>
      </c>
      <c r="P102" s="51">
        <v>0</v>
      </c>
      <c r="Q102" s="50">
        <f t="shared" si="27"/>
        <v>0</v>
      </c>
      <c r="R102" s="36">
        <f t="shared" si="43"/>
        <v>0</v>
      </c>
      <c r="S102" s="36">
        <f t="shared" si="46"/>
        <v>0</v>
      </c>
      <c r="T102" s="42">
        <v>0</v>
      </c>
      <c r="U102" s="36">
        <f t="shared" si="44"/>
        <v>0</v>
      </c>
      <c r="W102" s="36">
        <f t="shared" si="52"/>
        <v>0</v>
      </c>
      <c r="X102" s="36">
        <f t="shared" si="52"/>
        <v>0</v>
      </c>
      <c r="Y102" s="36">
        <f t="shared" si="52"/>
        <v>0</v>
      </c>
      <c r="Z102" s="36">
        <f t="shared" si="52"/>
        <v>0</v>
      </c>
      <c r="AA102" s="36">
        <f t="shared" si="52"/>
        <v>0</v>
      </c>
      <c r="AB102" s="36">
        <f t="shared" si="52"/>
        <v>0</v>
      </c>
      <c r="AC102" s="36">
        <f t="shared" si="52"/>
        <v>0</v>
      </c>
      <c r="AD102" s="36">
        <f t="shared" si="52"/>
        <v>0</v>
      </c>
      <c r="AE102" s="36">
        <f t="shared" si="52"/>
        <v>0</v>
      </c>
      <c r="AG102" s="36">
        <f t="shared" si="53"/>
        <v>0</v>
      </c>
      <c r="AH102" s="36">
        <f t="shared" si="53"/>
        <v>0</v>
      </c>
      <c r="AI102" s="36">
        <f t="shared" si="53"/>
        <v>0</v>
      </c>
      <c r="AJ102" s="36">
        <f t="shared" si="53"/>
        <v>0</v>
      </c>
      <c r="AK102" s="36">
        <f t="shared" si="53"/>
        <v>0</v>
      </c>
      <c r="AL102" s="36">
        <f t="shared" si="53"/>
        <v>0</v>
      </c>
      <c r="AN102" s="63">
        <f t="shared" si="25"/>
        <v>0</v>
      </c>
      <c r="AO102" s="14"/>
    </row>
    <row r="103" ht="15" spans="1:41">
      <c r="A103" s="43" t="s">
        <v>12671</v>
      </c>
      <c r="B103" s="34">
        <f t="shared" si="36"/>
        <v>0</v>
      </c>
      <c r="C103" s="41" t="s">
        <v>12672</v>
      </c>
      <c r="D103" s="105">
        <f t="shared" si="37"/>
        <v>0</v>
      </c>
      <c r="E103" s="36">
        <f t="shared" si="38"/>
        <v>0</v>
      </c>
      <c r="F103" s="9">
        <f t="shared" si="39"/>
        <v>0</v>
      </c>
      <c r="G103" s="38">
        <f t="shared" si="26"/>
        <v>0</v>
      </c>
      <c r="H103" s="42">
        <v>0</v>
      </c>
      <c r="I103" s="36">
        <f t="shared" si="49"/>
        <v>0</v>
      </c>
      <c r="J103" s="36">
        <f t="shared" si="49"/>
        <v>0</v>
      </c>
      <c r="K103" s="107">
        <f t="shared" si="24"/>
        <v>0</v>
      </c>
      <c r="L103" s="36">
        <f t="shared" si="40"/>
        <v>0</v>
      </c>
      <c r="M103" s="105">
        <f t="shared" si="41"/>
        <v>0</v>
      </c>
      <c r="N103" s="36">
        <f t="shared" si="45"/>
        <v>0</v>
      </c>
      <c r="O103" s="9">
        <f t="shared" si="42"/>
        <v>0</v>
      </c>
      <c r="P103" s="51">
        <v>0</v>
      </c>
      <c r="Q103" s="50">
        <f t="shared" si="27"/>
        <v>0</v>
      </c>
      <c r="R103" s="36">
        <f t="shared" si="43"/>
        <v>0</v>
      </c>
      <c r="S103" s="36">
        <f t="shared" si="46"/>
        <v>0</v>
      </c>
      <c r="T103" s="42">
        <v>0</v>
      </c>
      <c r="U103" s="36">
        <f t="shared" si="44"/>
        <v>0</v>
      </c>
      <c r="W103" s="36">
        <f t="shared" si="52"/>
        <v>0</v>
      </c>
      <c r="X103" s="36">
        <f t="shared" si="52"/>
        <v>0</v>
      </c>
      <c r="Y103" s="36">
        <f t="shared" si="52"/>
        <v>0</v>
      </c>
      <c r="Z103" s="36">
        <f t="shared" si="52"/>
        <v>0</v>
      </c>
      <c r="AA103" s="36">
        <f t="shared" si="52"/>
        <v>0</v>
      </c>
      <c r="AB103" s="36">
        <f t="shared" si="52"/>
        <v>0</v>
      </c>
      <c r="AC103" s="36">
        <f t="shared" si="52"/>
        <v>0</v>
      </c>
      <c r="AD103" s="36">
        <f t="shared" si="52"/>
        <v>0</v>
      </c>
      <c r="AE103" s="36">
        <f t="shared" si="52"/>
        <v>0</v>
      </c>
      <c r="AG103" s="36">
        <f t="shared" si="53"/>
        <v>0</v>
      </c>
      <c r="AH103" s="36">
        <f t="shared" si="53"/>
        <v>0</v>
      </c>
      <c r="AI103" s="36">
        <f t="shared" si="53"/>
        <v>0</v>
      </c>
      <c r="AJ103" s="36">
        <f t="shared" si="53"/>
        <v>0</v>
      </c>
      <c r="AK103" s="36">
        <f t="shared" si="53"/>
        <v>0</v>
      </c>
      <c r="AL103" s="36">
        <f t="shared" si="53"/>
        <v>0</v>
      </c>
      <c r="AN103" s="63">
        <f t="shared" si="25"/>
        <v>0</v>
      </c>
      <c r="AO103" s="14"/>
    </row>
    <row r="104" ht="15" spans="1:41">
      <c r="A104" s="43" t="s">
        <v>12673</v>
      </c>
      <c r="B104" s="34">
        <f t="shared" si="36"/>
        <v>0</v>
      </c>
      <c r="C104" s="41" t="s">
        <v>12674</v>
      </c>
      <c r="D104" s="105">
        <f t="shared" si="37"/>
        <v>0</v>
      </c>
      <c r="E104" s="36">
        <f t="shared" si="38"/>
        <v>0</v>
      </c>
      <c r="F104" s="9">
        <f t="shared" si="39"/>
        <v>0</v>
      </c>
      <c r="G104" s="38">
        <f t="shared" si="26"/>
        <v>0</v>
      </c>
      <c r="H104" s="42">
        <v>0</v>
      </c>
      <c r="I104" s="36">
        <f t="shared" si="49"/>
        <v>0</v>
      </c>
      <c r="J104" s="36">
        <f t="shared" si="49"/>
        <v>0</v>
      </c>
      <c r="K104" s="107">
        <f t="shared" ref="K104:K167" si="54">AA104</f>
        <v>0</v>
      </c>
      <c r="L104" s="36">
        <f t="shared" si="40"/>
        <v>0</v>
      </c>
      <c r="M104" s="105">
        <f t="shared" si="41"/>
        <v>0</v>
      </c>
      <c r="N104" s="36">
        <f t="shared" si="45"/>
        <v>0</v>
      </c>
      <c r="O104" s="9">
        <f t="shared" si="42"/>
        <v>0</v>
      </c>
      <c r="P104" s="51">
        <v>0</v>
      </c>
      <c r="Q104" s="50">
        <f t="shared" si="27"/>
        <v>0</v>
      </c>
      <c r="R104" s="36">
        <f t="shared" si="43"/>
        <v>0</v>
      </c>
      <c r="S104" s="36">
        <f t="shared" si="46"/>
        <v>0</v>
      </c>
      <c r="T104" s="42">
        <v>0</v>
      </c>
      <c r="U104" s="36">
        <f t="shared" si="44"/>
        <v>0</v>
      </c>
      <c r="W104" s="36">
        <f t="shared" si="52"/>
        <v>0</v>
      </c>
      <c r="X104" s="36">
        <f t="shared" si="52"/>
        <v>0</v>
      </c>
      <c r="Y104" s="36">
        <f t="shared" si="52"/>
        <v>0</v>
      </c>
      <c r="Z104" s="36">
        <f t="shared" si="52"/>
        <v>0</v>
      </c>
      <c r="AA104" s="36">
        <f t="shared" si="52"/>
        <v>0</v>
      </c>
      <c r="AB104" s="36">
        <f t="shared" si="52"/>
        <v>0</v>
      </c>
      <c r="AC104" s="36">
        <f t="shared" si="52"/>
        <v>0</v>
      </c>
      <c r="AD104" s="36">
        <f t="shared" si="52"/>
        <v>0</v>
      </c>
      <c r="AE104" s="36">
        <f t="shared" si="52"/>
        <v>0</v>
      </c>
      <c r="AG104" s="36">
        <f t="shared" si="53"/>
        <v>0</v>
      </c>
      <c r="AH104" s="36">
        <f t="shared" si="53"/>
        <v>0</v>
      </c>
      <c r="AI104" s="36">
        <f t="shared" si="53"/>
        <v>0</v>
      </c>
      <c r="AJ104" s="36">
        <f t="shared" si="53"/>
        <v>0</v>
      </c>
      <c r="AK104" s="36">
        <f t="shared" si="53"/>
        <v>0</v>
      </c>
      <c r="AL104" s="36">
        <f t="shared" si="53"/>
        <v>0</v>
      </c>
      <c r="AN104" s="63">
        <f t="shared" ref="AN104:AN167" si="55">+(AJ104-Y104)+(AL104-AB104)+(AD104-AH104)</f>
        <v>0</v>
      </c>
      <c r="AO104" s="59"/>
    </row>
    <row r="105" ht="15" spans="1:41">
      <c r="A105" s="43" t="s">
        <v>12675</v>
      </c>
      <c r="B105" s="34">
        <f t="shared" si="36"/>
        <v>0</v>
      </c>
      <c r="C105" s="41" t="s">
        <v>12676</v>
      </c>
      <c r="D105" s="105">
        <f t="shared" si="37"/>
        <v>0</v>
      </c>
      <c r="E105" s="36">
        <f t="shared" si="38"/>
        <v>0</v>
      </c>
      <c r="F105" s="9">
        <f t="shared" si="39"/>
        <v>0</v>
      </c>
      <c r="G105" s="38">
        <f t="shared" ref="G105:G168" si="56">Z105+X105</f>
        <v>0</v>
      </c>
      <c r="H105" s="42">
        <v>0</v>
      </c>
      <c r="I105" s="36">
        <f t="shared" si="49"/>
        <v>0</v>
      </c>
      <c r="J105" s="36">
        <f t="shared" si="49"/>
        <v>0</v>
      </c>
      <c r="K105" s="107">
        <f t="shared" si="54"/>
        <v>0</v>
      </c>
      <c r="L105" s="36">
        <f t="shared" si="40"/>
        <v>0</v>
      </c>
      <c r="M105" s="105">
        <f t="shared" si="41"/>
        <v>0</v>
      </c>
      <c r="N105" s="36">
        <f t="shared" si="45"/>
        <v>0</v>
      </c>
      <c r="O105" s="9">
        <f t="shared" si="42"/>
        <v>0</v>
      </c>
      <c r="P105" s="51">
        <v>0</v>
      </c>
      <c r="Q105" s="50">
        <f t="shared" ref="Q105:Q168" si="57">AC105+AE105</f>
        <v>0</v>
      </c>
      <c r="R105" s="36">
        <f t="shared" si="43"/>
        <v>0</v>
      </c>
      <c r="S105" s="36">
        <f t="shared" si="46"/>
        <v>0</v>
      </c>
      <c r="T105" s="42">
        <v>0</v>
      </c>
      <c r="U105" s="36">
        <f t="shared" si="44"/>
        <v>0</v>
      </c>
      <c r="W105" s="36">
        <f t="shared" si="52"/>
        <v>0</v>
      </c>
      <c r="X105" s="36">
        <f t="shared" si="52"/>
        <v>0</v>
      </c>
      <c r="Y105" s="36">
        <f t="shared" si="52"/>
        <v>0</v>
      </c>
      <c r="Z105" s="36">
        <f t="shared" si="52"/>
        <v>0</v>
      </c>
      <c r="AA105" s="36">
        <f t="shared" si="52"/>
        <v>0</v>
      </c>
      <c r="AB105" s="36">
        <f t="shared" si="52"/>
        <v>0</v>
      </c>
      <c r="AC105" s="36">
        <f t="shared" si="52"/>
        <v>0</v>
      </c>
      <c r="AD105" s="36">
        <f t="shared" si="52"/>
        <v>0</v>
      </c>
      <c r="AE105" s="36">
        <f t="shared" si="52"/>
        <v>0</v>
      </c>
      <c r="AG105" s="36">
        <f t="shared" si="53"/>
        <v>0</v>
      </c>
      <c r="AH105" s="36">
        <f t="shared" si="53"/>
        <v>0</v>
      </c>
      <c r="AI105" s="36">
        <f t="shared" si="53"/>
        <v>0</v>
      </c>
      <c r="AJ105" s="36">
        <f t="shared" si="53"/>
        <v>0</v>
      </c>
      <c r="AK105" s="36">
        <f t="shared" si="53"/>
        <v>0</v>
      </c>
      <c r="AL105" s="36">
        <f t="shared" si="53"/>
        <v>0</v>
      </c>
      <c r="AN105" s="63">
        <f t="shared" si="55"/>
        <v>0</v>
      </c>
      <c r="AO105" s="59"/>
    </row>
    <row r="106" ht="15" spans="1:41">
      <c r="A106" s="43" t="s">
        <v>12677</v>
      </c>
      <c r="B106" s="34">
        <f t="shared" si="36"/>
        <v>0</v>
      </c>
      <c r="C106" s="41" t="s">
        <v>12678</v>
      </c>
      <c r="D106" s="105">
        <f t="shared" si="37"/>
        <v>0</v>
      </c>
      <c r="E106" s="36">
        <f t="shared" si="38"/>
        <v>0</v>
      </c>
      <c r="F106" s="9">
        <f t="shared" si="39"/>
        <v>0</v>
      </c>
      <c r="G106" s="38">
        <f t="shared" si="56"/>
        <v>0</v>
      </c>
      <c r="H106" s="42">
        <v>0</v>
      </c>
      <c r="I106" s="36">
        <f t="shared" si="49"/>
        <v>0</v>
      </c>
      <c r="J106" s="36">
        <f t="shared" si="49"/>
        <v>0</v>
      </c>
      <c r="K106" s="107">
        <f t="shared" si="54"/>
        <v>0</v>
      </c>
      <c r="L106" s="36">
        <f t="shared" si="40"/>
        <v>0</v>
      </c>
      <c r="M106" s="105">
        <f t="shared" si="41"/>
        <v>0</v>
      </c>
      <c r="N106" s="36">
        <f t="shared" si="45"/>
        <v>0</v>
      </c>
      <c r="O106" s="9">
        <f t="shared" si="42"/>
        <v>0</v>
      </c>
      <c r="P106" s="51">
        <v>0</v>
      </c>
      <c r="Q106" s="50">
        <f t="shared" si="57"/>
        <v>0</v>
      </c>
      <c r="R106" s="36">
        <f t="shared" si="43"/>
        <v>0</v>
      </c>
      <c r="S106" s="36">
        <f t="shared" si="46"/>
        <v>0</v>
      </c>
      <c r="T106" s="42">
        <v>0</v>
      </c>
      <c r="U106" s="36">
        <f t="shared" si="44"/>
        <v>0</v>
      </c>
      <c r="W106" s="36">
        <f t="shared" si="52"/>
        <v>0</v>
      </c>
      <c r="X106" s="36">
        <f t="shared" si="52"/>
        <v>0</v>
      </c>
      <c r="Y106" s="36">
        <f t="shared" si="52"/>
        <v>0</v>
      </c>
      <c r="Z106" s="36">
        <f t="shared" si="52"/>
        <v>0</v>
      </c>
      <c r="AA106" s="36">
        <f t="shared" si="52"/>
        <v>0</v>
      </c>
      <c r="AB106" s="36">
        <f t="shared" si="52"/>
        <v>0</v>
      </c>
      <c r="AC106" s="36">
        <f t="shared" si="52"/>
        <v>0</v>
      </c>
      <c r="AD106" s="36">
        <f t="shared" si="52"/>
        <v>0</v>
      </c>
      <c r="AE106" s="36">
        <f t="shared" si="52"/>
        <v>0</v>
      </c>
      <c r="AG106" s="36">
        <f t="shared" si="53"/>
        <v>0</v>
      </c>
      <c r="AH106" s="36">
        <f t="shared" si="53"/>
        <v>0</v>
      </c>
      <c r="AI106" s="36">
        <f t="shared" si="53"/>
        <v>0</v>
      </c>
      <c r="AJ106" s="36">
        <f t="shared" si="53"/>
        <v>0</v>
      </c>
      <c r="AK106" s="36">
        <f t="shared" si="53"/>
        <v>0</v>
      </c>
      <c r="AL106" s="36">
        <f t="shared" si="53"/>
        <v>0</v>
      </c>
      <c r="AN106" s="63">
        <f t="shared" si="55"/>
        <v>0</v>
      </c>
      <c r="AO106" s="14"/>
    </row>
    <row r="107" ht="15" spans="1:41">
      <c r="A107" s="43" t="s">
        <v>12679</v>
      </c>
      <c r="B107" s="34">
        <f t="shared" si="36"/>
        <v>0</v>
      </c>
      <c r="C107" s="41" t="s">
        <v>12680</v>
      </c>
      <c r="D107" s="105">
        <f t="shared" si="37"/>
        <v>0</v>
      </c>
      <c r="E107" s="36">
        <f t="shared" si="38"/>
        <v>0</v>
      </c>
      <c r="F107" s="9">
        <f t="shared" si="39"/>
        <v>0</v>
      </c>
      <c r="G107" s="38">
        <f t="shared" si="56"/>
        <v>0</v>
      </c>
      <c r="H107" s="42">
        <v>0</v>
      </c>
      <c r="I107" s="36">
        <f t="shared" si="49"/>
        <v>0</v>
      </c>
      <c r="J107" s="36">
        <f t="shared" si="49"/>
        <v>0</v>
      </c>
      <c r="K107" s="107">
        <f t="shared" si="54"/>
        <v>0</v>
      </c>
      <c r="L107" s="36">
        <f t="shared" si="40"/>
        <v>0</v>
      </c>
      <c r="M107" s="105">
        <f t="shared" si="41"/>
        <v>0</v>
      </c>
      <c r="N107" s="36">
        <f t="shared" si="45"/>
        <v>0</v>
      </c>
      <c r="O107" s="9">
        <f t="shared" si="42"/>
        <v>0</v>
      </c>
      <c r="P107" s="51">
        <v>0</v>
      </c>
      <c r="Q107" s="50">
        <f t="shared" si="57"/>
        <v>0</v>
      </c>
      <c r="R107" s="36">
        <f t="shared" si="43"/>
        <v>0</v>
      </c>
      <c r="S107" s="36">
        <f t="shared" si="46"/>
        <v>0</v>
      </c>
      <c r="T107" s="42">
        <v>0</v>
      </c>
      <c r="U107" s="36">
        <f t="shared" si="44"/>
        <v>0</v>
      </c>
      <c r="W107" s="36">
        <f t="shared" si="52"/>
        <v>0</v>
      </c>
      <c r="X107" s="36">
        <f t="shared" si="52"/>
        <v>0</v>
      </c>
      <c r="Y107" s="36">
        <f t="shared" si="52"/>
        <v>0</v>
      </c>
      <c r="Z107" s="36">
        <f t="shared" si="52"/>
        <v>0</v>
      </c>
      <c r="AA107" s="36">
        <f t="shared" si="52"/>
        <v>0</v>
      </c>
      <c r="AB107" s="36">
        <f t="shared" si="52"/>
        <v>0</v>
      </c>
      <c r="AC107" s="36">
        <f t="shared" si="52"/>
        <v>0</v>
      </c>
      <c r="AD107" s="36">
        <f t="shared" si="52"/>
        <v>0</v>
      </c>
      <c r="AE107" s="36">
        <f t="shared" si="52"/>
        <v>0</v>
      </c>
      <c r="AG107" s="36">
        <f t="shared" si="53"/>
        <v>0</v>
      </c>
      <c r="AH107" s="36">
        <f t="shared" si="53"/>
        <v>0</v>
      </c>
      <c r="AI107" s="36">
        <f t="shared" si="53"/>
        <v>0</v>
      </c>
      <c r="AJ107" s="36">
        <f t="shared" si="53"/>
        <v>0</v>
      </c>
      <c r="AK107" s="36">
        <f t="shared" si="53"/>
        <v>0</v>
      </c>
      <c r="AL107" s="36">
        <f t="shared" si="53"/>
        <v>0</v>
      </c>
      <c r="AN107" s="63">
        <f t="shared" si="55"/>
        <v>0</v>
      </c>
      <c r="AO107" s="14"/>
    </row>
    <row r="108" ht="15" spans="1:41">
      <c r="A108" s="43" t="s">
        <v>12681</v>
      </c>
      <c r="B108" s="34">
        <f t="shared" si="36"/>
        <v>0</v>
      </c>
      <c r="C108" s="41" t="s">
        <v>12682</v>
      </c>
      <c r="D108" s="105">
        <f t="shared" si="37"/>
        <v>0</v>
      </c>
      <c r="E108" s="36">
        <f t="shared" si="38"/>
        <v>0</v>
      </c>
      <c r="F108" s="9">
        <f t="shared" si="39"/>
        <v>0</v>
      </c>
      <c r="G108" s="38">
        <f t="shared" si="56"/>
        <v>0</v>
      </c>
      <c r="H108" s="42">
        <v>0</v>
      </c>
      <c r="I108" s="36">
        <f t="shared" ref="I108:J127" si="58">SUMPRODUCT(I$374:I$599*(LEFT($A$374:$A$599,LEN($A108))=$A108))</f>
        <v>0</v>
      </c>
      <c r="J108" s="36">
        <f t="shared" si="58"/>
        <v>0</v>
      </c>
      <c r="K108" s="107">
        <f t="shared" si="54"/>
        <v>0</v>
      </c>
      <c r="L108" s="36">
        <f t="shared" si="40"/>
        <v>0</v>
      </c>
      <c r="M108" s="105">
        <f t="shared" si="41"/>
        <v>0</v>
      </c>
      <c r="N108" s="36">
        <f t="shared" si="45"/>
        <v>0</v>
      </c>
      <c r="O108" s="9">
        <f t="shared" si="42"/>
        <v>0</v>
      </c>
      <c r="P108" s="51">
        <v>0</v>
      </c>
      <c r="Q108" s="50">
        <f t="shared" si="57"/>
        <v>0</v>
      </c>
      <c r="R108" s="36">
        <f t="shared" si="43"/>
        <v>0</v>
      </c>
      <c r="S108" s="36">
        <f t="shared" si="46"/>
        <v>0</v>
      </c>
      <c r="T108" s="42">
        <v>0</v>
      </c>
      <c r="U108" s="36">
        <f t="shared" si="44"/>
        <v>0</v>
      </c>
      <c r="W108" s="36">
        <f t="shared" ref="W108:AE117" si="59">SUMPRODUCT(W$374:W$599*(LEFT($A$374:$A$599,LEN($A108))=$A108))</f>
        <v>0</v>
      </c>
      <c r="X108" s="36">
        <f t="shared" si="59"/>
        <v>0</v>
      </c>
      <c r="Y108" s="36">
        <f t="shared" si="59"/>
        <v>0</v>
      </c>
      <c r="Z108" s="36">
        <f t="shared" si="59"/>
        <v>0</v>
      </c>
      <c r="AA108" s="36">
        <f t="shared" si="59"/>
        <v>0</v>
      </c>
      <c r="AB108" s="36">
        <f t="shared" si="59"/>
        <v>0</v>
      </c>
      <c r="AC108" s="36">
        <f t="shared" si="59"/>
        <v>0</v>
      </c>
      <c r="AD108" s="36">
        <f t="shared" si="59"/>
        <v>0</v>
      </c>
      <c r="AE108" s="36">
        <f t="shared" si="59"/>
        <v>0</v>
      </c>
      <c r="AG108" s="36">
        <f t="shared" ref="AG108:AL117" si="60">SUMPRODUCT(AG$374:AG$599*(LEFT($A$374:$A$599,LEN($A108))=$A108))</f>
        <v>0</v>
      </c>
      <c r="AH108" s="36">
        <f t="shared" si="60"/>
        <v>0</v>
      </c>
      <c r="AI108" s="36">
        <f t="shared" si="60"/>
        <v>0</v>
      </c>
      <c r="AJ108" s="36">
        <f t="shared" si="60"/>
        <v>0</v>
      </c>
      <c r="AK108" s="36">
        <f t="shared" si="60"/>
        <v>0</v>
      </c>
      <c r="AL108" s="36">
        <f t="shared" si="60"/>
        <v>0</v>
      </c>
      <c r="AN108" s="63">
        <f t="shared" si="55"/>
        <v>0</v>
      </c>
      <c r="AO108" s="59"/>
    </row>
    <row r="109" ht="15" spans="1:41">
      <c r="A109" s="43" t="s">
        <v>12683</v>
      </c>
      <c r="B109" s="34">
        <f t="shared" si="36"/>
        <v>0</v>
      </c>
      <c r="C109" s="41" t="s">
        <v>12684</v>
      </c>
      <c r="D109" s="105">
        <f t="shared" si="37"/>
        <v>0</v>
      </c>
      <c r="E109" s="36">
        <f t="shared" si="38"/>
        <v>0</v>
      </c>
      <c r="F109" s="9">
        <f t="shared" si="39"/>
        <v>0</v>
      </c>
      <c r="G109" s="38">
        <f t="shared" si="56"/>
        <v>0</v>
      </c>
      <c r="H109" s="42">
        <v>0</v>
      </c>
      <c r="I109" s="36">
        <f t="shared" si="58"/>
        <v>0</v>
      </c>
      <c r="J109" s="36">
        <f t="shared" si="58"/>
        <v>0</v>
      </c>
      <c r="K109" s="107">
        <f t="shared" si="54"/>
        <v>0</v>
      </c>
      <c r="L109" s="36">
        <f t="shared" si="40"/>
        <v>0</v>
      </c>
      <c r="M109" s="105">
        <f t="shared" si="41"/>
        <v>0</v>
      </c>
      <c r="N109" s="36">
        <f t="shared" si="45"/>
        <v>0</v>
      </c>
      <c r="O109" s="9">
        <f t="shared" si="42"/>
        <v>0</v>
      </c>
      <c r="P109" s="51">
        <v>0</v>
      </c>
      <c r="Q109" s="50">
        <f t="shared" si="57"/>
        <v>0</v>
      </c>
      <c r="R109" s="36">
        <f t="shared" si="43"/>
        <v>0</v>
      </c>
      <c r="S109" s="36">
        <f t="shared" si="46"/>
        <v>0</v>
      </c>
      <c r="T109" s="42">
        <v>0</v>
      </c>
      <c r="U109" s="36">
        <f t="shared" si="44"/>
        <v>0</v>
      </c>
      <c r="W109" s="36">
        <f t="shared" si="59"/>
        <v>0</v>
      </c>
      <c r="X109" s="36">
        <f t="shared" si="59"/>
        <v>0</v>
      </c>
      <c r="Y109" s="36">
        <f t="shared" si="59"/>
        <v>0</v>
      </c>
      <c r="Z109" s="36">
        <f t="shared" si="59"/>
        <v>0</v>
      </c>
      <c r="AA109" s="36">
        <f t="shared" si="59"/>
        <v>0</v>
      </c>
      <c r="AB109" s="36">
        <f t="shared" si="59"/>
        <v>0</v>
      </c>
      <c r="AC109" s="36">
        <f t="shared" si="59"/>
        <v>0</v>
      </c>
      <c r="AD109" s="36">
        <f t="shared" si="59"/>
        <v>0</v>
      </c>
      <c r="AE109" s="36">
        <f t="shared" si="59"/>
        <v>0</v>
      </c>
      <c r="AG109" s="36">
        <f t="shared" si="60"/>
        <v>0</v>
      </c>
      <c r="AH109" s="36">
        <f t="shared" si="60"/>
        <v>0</v>
      </c>
      <c r="AI109" s="36">
        <f t="shared" si="60"/>
        <v>0</v>
      </c>
      <c r="AJ109" s="36">
        <f t="shared" si="60"/>
        <v>0</v>
      </c>
      <c r="AK109" s="36">
        <f t="shared" si="60"/>
        <v>0</v>
      </c>
      <c r="AL109" s="36">
        <f t="shared" si="60"/>
        <v>0</v>
      </c>
      <c r="AN109" s="63">
        <f t="shared" si="55"/>
        <v>0</v>
      </c>
      <c r="AO109" s="59"/>
    </row>
    <row r="110" ht="15" spans="1:41">
      <c r="A110" s="43" t="s">
        <v>12685</v>
      </c>
      <c r="B110" s="34">
        <f t="shared" si="36"/>
        <v>0</v>
      </c>
      <c r="C110" s="41" t="s">
        <v>12686</v>
      </c>
      <c r="D110" s="105">
        <f t="shared" si="37"/>
        <v>0</v>
      </c>
      <c r="E110" s="36">
        <f t="shared" si="38"/>
        <v>0</v>
      </c>
      <c r="F110" s="9">
        <f t="shared" si="39"/>
        <v>0</v>
      </c>
      <c r="G110" s="38">
        <f t="shared" si="56"/>
        <v>0</v>
      </c>
      <c r="H110" s="42">
        <v>0</v>
      </c>
      <c r="I110" s="36">
        <f t="shared" si="58"/>
        <v>0</v>
      </c>
      <c r="J110" s="36">
        <f t="shared" si="58"/>
        <v>0</v>
      </c>
      <c r="K110" s="107">
        <f t="shared" si="54"/>
        <v>0</v>
      </c>
      <c r="L110" s="36">
        <f t="shared" si="40"/>
        <v>0</v>
      </c>
      <c r="M110" s="105">
        <f t="shared" si="41"/>
        <v>0</v>
      </c>
      <c r="N110" s="36">
        <f t="shared" si="45"/>
        <v>0</v>
      </c>
      <c r="O110" s="9">
        <f t="shared" si="42"/>
        <v>0</v>
      </c>
      <c r="P110" s="51">
        <v>0</v>
      </c>
      <c r="Q110" s="50">
        <f t="shared" si="57"/>
        <v>0</v>
      </c>
      <c r="R110" s="36">
        <f t="shared" si="43"/>
        <v>0</v>
      </c>
      <c r="S110" s="36">
        <f t="shared" si="46"/>
        <v>0</v>
      </c>
      <c r="T110" s="42">
        <v>0</v>
      </c>
      <c r="U110" s="36">
        <f t="shared" si="44"/>
        <v>0</v>
      </c>
      <c r="W110" s="36">
        <f t="shared" si="59"/>
        <v>0</v>
      </c>
      <c r="X110" s="36">
        <f t="shared" si="59"/>
        <v>0</v>
      </c>
      <c r="Y110" s="36">
        <f t="shared" si="59"/>
        <v>0</v>
      </c>
      <c r="Z110" s="36">
        <f t="shared" si="59"/>
        <v>0</v>
      </c>
      <c r="AA110" s="36">
        <f t="shared" si="59"/>
        <v>0</v>
      </c>
      <c r="AB110" s="36">
        <f t="shared" si="59"/>
        <v>0</v>
      </c>
      <c r="AC110" s="36">
        <f t="shared" si="59"/>
        <v>0</v>
      </c>
      <c r="AD110" s="36">
        <f t="shared" si="59"/>
        <v>0</v>
      </c>
      <c r="AE110" s="36">
        <f t="shared" si="59"/>
        <v>0</v>
      </c>
      <c r="AG110" s="36">
        <f t="shared" si="60"/>
        <v>0</v>
      </c>
      <c r="AH110" s="36">
        <f t="shared" si="60"/>
        <v>0</v>
      </c>
      <c r="AI110" s="36">
        <f t="shared" si="60"/>
        <v>0</v>
      </c>
      <c r="AJ110" s="36">
        <f t="shared" si="60"/>
        <v>0</v>
      </c>
      <c r="AK110" s="36">
        <f t="shared" si="60"/>
        <v>0</v>
      </c>
      <c r="AL110" s="36">
        <f t="shared" si="60"/>
        <v>0</v>
      </c>
      <c r="AN110" s="63">
        <f t="shared" si="55"/>
        <v>0</v>
      </c>
      <c r="AO110" s="14"/>
    </row>
    <row r="111" ht="15" spans="1:41">
      <c r="A111" s="43" t="s">
        <v>12687</v>
      </c>
      <c r="B111" s="34">
        <f t="shared" si="36"/>
        <v>0</v>
      </c>
      <c r="C111" s="41" t="s">
        <v>12688</v>
      </c>
      <c r="D111" s="105">
        <f t="shared" si="37"/>
        <v>0</v>
      </c>
      <c r="E111" s="36">
        <f t="shared" si="38"/>
        <v>0</v>
      </c>
      <c r="F111" s="9">
        <f t="shared" si="39"/>
        <v>0</v>
      </c>
      <c r="G111" s="38">
        <f t="shared" si="56"/>
        <v>0</v>
      </c>
      <c r="H111" s="42">
        <v>0</v>
      </c>
      <c r="I111" s="36">
        <f t="shared" si="58"/>
        <v>0</v>
      </c>
      <c r="J111" s="36">
        <f t="shared" si="58"/>
        <v>0</v>
      </c>
      <c r="K111" s="107">
        <f t="shared" si="54"/>
        <v>0</v>
      </c>
      <c r="L111" s="36">
        <f t="shared" si="40"/>
        <v>0</v>
      </c>
      <c r="M111" s="105">
        <f t="shared" si="41"/>
        <v>0</v>
      </c>
      <c r="N111" s="36">
        <f t="shared" si="45"/>
        <v>0</v>
      </c>
      <c r="O111" s="9">
        <f t="shared" si="42"/>
        <v>0</v>
      </c>
      <c r="P111" s="51">
        <v>0</v>
      </c>
      <c r="Q111" s="50">
        <f t="shared" si="57"/>
        <v>0</v>
      </c>
      <c r="R111" s="36">
        <f t="shared" si="43"/>
        <v>0</v>
      </c>
      <c r="S111" s="36">
        <f t="shared" si="46"/>
        <v>0</v>
      </c>
      <c r="T111" s="42">
        <v>0</v>
      </c>
      <c r="U111" s="36">
        <f t="shared" si="44"/>
        <v>0</v>
      </c>
      <c r="W111" s="36">
        <f t="shared" si="59"/>
        <v>0</v>
      </c>
      <c r="X111" s="36">
        <f t="shared" si="59"/>
        <v>0</v>
      </c>
      <c r="Y111" s="36">
        <f t="shared" si="59"/>
        <v>0</v>
      </c>
      <c r="Z111" s="36">
        <f t="shared" si="59"/>
        <v>0</v>
      </c>
      <c r="AA111" s="36">
        <f t="shared" si="59"/>
        <v>0</v>
      </c>
      <c r="AB111" s="36">
        <f t="shared" si="59"/>
        <v>0</v>
      </c>
      <c r="AC111" s="36">
        <f t="shared" si="59"/>
        <v>0</v>
      </c>
      <c r="AD111" s="36">
        <f t="shared" si="59"/>
        <v>0</v>
      </c>
      <c r="AE111" s="36">
        <f t="shared" si="59"/>
        <v>0</v>
      </c>
      <c r="AG111" s="36">
        <f t="shared" si="60"/>
        <v>0</v>
      </c>
      <c r="AH111" s="36">
        <f t="shared" si="60"/>
        <v>0</v>
      </c>
      <c r="AI111" s="36">
        <f t="shared" si="60"/>
        <v>0</v>
      </c>
      <c r="AJ111" s="36">
        <f t="shared" si="60"/>
        <v>0</v>
      </c>
      <c r="AK111" s="36">
        <f t="shared" si="60"/>
        <v>0</v>
      </c>
      <c r="AL111" s="36">
        <f t="shared" si="60"/>
        <v>0</v>
      </c>
      <c r="AN111" s="63">
        <f t="shared" si="55"/>
        <v>0</v>
      </c>
      <c r="AO111" s="14"/>
    </row>
    <row r="112" ht="15" spans="1:41">
      <c r="A112" s="43" t="s">
        <v>12689</v>
      </c>
      <c r="B112" s="34">
        <f t="shared" si="36"/>
        <v>0</v>
      </c>
      <c r="C112" s="41" t="s">
        <v>12690</v>
      </c>
      <c r="D112" s="105">
        <f t="shared" si="37"/>
        <v>0</v>
      </c>
      <c r="E112" s="36">
        <f t="shared" si="38"/>
        <v>0</v>
      </c>
      <c r="F112" s="9">
        <f t="shared" si="39"/>
        <v>0</v>
      </c>
      <c r="G112" s="38">
        <f t="shared" si="56"/>
        <v>0</v>
      </c>
      <c r="H112" s="42">
        <v>0</v>
      </c>
      <c r="I112" s="36">
        <f t="shared" si="58"/>
        <v>0</v>
      </c>
      <c r="J112" s="36">
        <f t="shared" si="58"/>
        <v>0</v>
      </c>
      <c r="K112" s="107">
        <f t="shared" si="54"/>
        <v>0</v>
      </c>
      <c r="L112" s="36">
        <f t="shared" si="40"/>
        <v>0</v>
      </c>
      <c r="M112" s="105">
        <f t="shared" si="41"/>
        <v>0</v>
      </c>
      <c r="N112" s="36">
        <f t="shared" si="45"/>
        <v>0</v>
      </c>
      <c r="O112" s="9">
        <f t="shared" si="42"/>
        <v>0</v>
      </c>
      <c r="P112" s="51">
        <v>0</v>
      </c>
      <c r="Q112" s="50">
        <f t="shared" si="57"/>
        <v>0</v>
      </c>
      <c r="R112" s="36">
        <f t="shared" si="43"/>
        <v>0</v>
      </c>
      <c r="S112" s="36">
        <f t="shared" si="46"/>
        <v>0</v>
      </c>
      <c r="T112" s="42">
        <v>0</v>
      </c>
      <c r="U112" s="36">
        <f t="shared" si="44"/>
        <v>0</v>
      </c>
      <c r="W112" s="36">
        <f t="shared" si="59"/>
        <v>0</v>
      </c>
      <c r="X112" s="36">
        <f t="shared" si="59"/>
        <v>0</v>
      </c>
      <c r="Y112" s="36">
        <f t="shared" si="59"/>
        <v>0</v>
      </c>
      <c r="Z112" s="36">
        <f t="shared" si="59"/>
        <v>0</v>
      </c>
      <c r="AA112" s="36">
        <f t="shared" si="59"/>
        <v>0</v>
      </c>
      <c r="AB112" s="36">
        <f t="shared" si="59"/>
        <v>0</v>
      </c>
      <c r="AC112" s="36">
        <f t="shared" si="59"/>
        <v>0</v>
      </c>
      <c r="AD112" s="36">
        <f t="shared" si="59"/>
        <v>0</v>
      </c>
      <c r="AE112" s="36">
        <f t="shared" si="59"/>
        <v>0</v>
      </c>
      <c r="AG112" s="36">
        <f t="shared" si="60"/>
        <v>0</v>
      </c>
      <c r="AH112" s="36">
        <f t="shared" si="60"/>
        <v>0</v>
      </c>
      <c r="AI112" s="36">
        <f t="shared" si="60"/>
        <v>0</v>
      </c>
      <c r="AJ112" s="36">
        <f t="shared" si="60"/>
        <v>0</v>
      </c>
      <c r="AK112" s="36">
        <f t="shared" si="60"/>
        <v>0</v>
      </c>
      <c r="AL112" s="36">
        <f t="shared" si="60"/>
        <v>0</v>
      </c>
      <c r="AN112" s="63">
        <f t="shared" si="55"/>
        <v>0</v>
      </c>
      <c r="AO112" s="59"/>
    </row>
    <row r="113" ht="15" spans="1:41">
      <c r="A113" s="43" t="s">
        <v>12691</v>
      </c>
      <c r="B113" s="34">
        <f t="shared" si="36"/>
        <v>0</v>
      </c>
      <c r="C113" s="41" t="s">
        <v>12692</v>
      </c>
      <c r="D113" s="105">
        <f t="shared" si="37"/>
        <v>0</v>
      </c>
      <c r="E113" s="36">
        <f t="shared" si="38"/>
        <v>0</v>
      </c>
      <c r="F113" s="9">
        <f t="shared" si="39"/>
        <v>0</v>
      </c>
      <c r="G113" s="38">
        <f t="shared" si="56"/>
        <v>0</v>
      </c>
      <c r="H113" s="42">
        <v>0</v>
      </c>
      <c r="I113" s="36">
        <f t="shared" si="58"/>
        <v>0</v>
      </c>
      <c r="J113" s="36">
        <f t="shared" si="58"/>
        <v>0</v>
      </c>
      <c r="K113" s="107">
        <f t="shared" si="54"/>
        <v>0</v>
      </c>
      <c r="L113" s="36">
        <f t="shared" si="40"/>
        <v>0</v>
      </c>
      <c r="M113" s="105">
        <f t="shared" si="41"/>
        <v>0</v>
      </c>
      <c r="N113" s="36">
        <f t="shared" si="45"/>
        <v>0</v>
      </c>
      <c r="O113" s="9">
        <f t="shared" si="42"/>
        <v>0</v>
      </c>
      <c r="P113" s="51">
        <v>0</v>
      </c>
      <c r="Q113" s="50">
        <f t="shared" si="57"/>
        <v>0</v>
      </c>
      <c r="R113" s="36">
        <f t="shared" si="43"/>
        <v>0</v>
      </c>
      <c r="S113" s="36">
        <f t="shared" si="46"/>
        <v>0</v>
      </c>
      <c r="T113" s="42">
        <v>0</v>
      </c>
      <c r="U113" s="36">
        <f t="shared" si="44"/>
        <v>0</v>
      </c>
      <c r="W113" s="36">
        <f t="shared" si="59"/>
        <v>0</v>
      </c>
      <c r="X113" s="36">
        <f t="shared" si="59"/>
        <v>0</v>
      </c>
      <c r="Y113" s="36">
        <f t="shared" si="59"/>
        <v>0</v>
      </c>
      <c r="Z113" s="36">
        <f t="shared" si="59"/>
        <v>0</v>
      </c>
      <c r="AA113" s="36">
        <f t="shared" si="59"/>
        <v>0</v>
      </c>
      <c r="AB113" s="36">
        <f t="shared" si="59"/>
        <v>0</v>
      </c>
      <c r="AC113" s="36">
        <f t="shared" si="59"/>
        <v>0</v>
      </c>
      <c r="AD113" s="36">
        <f t="shared" si="59"/>
        <v>0</v>
      </c>
      <c r="AE113" s="36">
        <f t="shared" si="59"/>
        <v>0</v>
      </c>
      <c r="AG113" s="36">
        <f t="shared" si="60"/>
        <v>0</v>
      </c>
      <c r="AH113" s="36">
        <f t="shared" si="60"/>
        <v>0</v>
      </c>
      <c r="AI113" s="36">
        <f t="shared" si="60"/>
        <v>0</v>
      </c>
      <c r="AJ113" s="36">
        <f t="shared" si="60"/>
        <v>0</v>
      </c>
      <c r="AK113" s="36">
        <f t="shared" si="60"/>
        <v>0</v>
      </c>
      <c r="AL113" s="36">
        <f t="shared" si="60"/>
        <v>0</v>
      </c>
      <c r="AN113" s="63">
        <f t="shared" si="55"/>
        <v>0</v>
      </c>
      <c r="AO113" s="59"/>
    </row>
    <row r="114" ht="15" spans="1:41">
      <c r="A114" s="43" t="s">
        <v>12693</v>
      </c>
      <c r="B114" s="34">
        <f t="shared" si="36"/>
        <v>0</v>
      </c>
      <c r="C114" s="41" t="s">
        <v>12694</v>
      </c>
      <c r="D114" s="105">
        <f t="shared" si="37"/>
        <v>0</v>
      </c>
      <c r="E114" s="36">
        <f t="shared" si="38"/>
        <v>0</v>
      </c>
      <c r="F114" s="9">
        <f t="shared" si="39"/>
        <v>0</v>
      </c>
      <c r="G114" s="38">
        <f t="shared" si="56"/>
        <v>0</v>
      </c>
      <c r="H114" s="42">
        <v>0</v>
      </c>
      <c r="I114" s="36">
        <f t="shared" si="58"/>
        <v>0</v>
      </c>
      <c r="J114" s="36">
        <f t="shared" si="58"/>
        <v>0</v>
      </c>
      <c r="K114" s="107">
        <f t="shared" si="54"/>
        <v>0</v>
      </c>
      <c r="L114" s="36">
        <f t="shared" si="40"/>
        <v>0</v>
      </c>
      <c r="M114" s="105">
        <f t="shared" si="41"/>
        <v>0</v>
      </c>
      <c r="N114" s="36">
        <f t="shared" si="45"/>
        <v>0</v>
      </c>
      <c r="O114" s="9">
        <f t="shared" si="42"/>
        <v>0</v>
      </c>
      <c r="P114" s="51">
        <v>0</v>
      </c>
      <c r="Q114" s="50">
        <f t="shared" si="57"/>
        <v>0</v>
      </c>
      <c r="R114" s="36">
        <f t="shared" si="43"/>
        <v>0</v>
      </c>
      <c r="S114" s="36">
        <f t="shared" si="46"/>
        <v>0</v>
      </c>
      <c r="T114" s="42">
        <v>0</v>
      </c>
      <c r="U114" s="36">
        <f t="shared" si="44"/>
        <v>0</v>
      </c>
      <c r="W114" s="36">
        <f t="shared" si="59"/>
        <v>0</v>
      </c>
      <c r="X114" s="36">
        <f t="shared" si="59"/>
        <v>0</v>
      </c>
      <c r="Y114" s="36">
        <f t="shared" si="59"/>
        <v>0</v>
      </c>
      <c r="Z114" s="36">
        <f t="shared" si="59"/>
        <v>0</v>
      </c>
      <c r="AA114" s="36">
        <f t="shared" si="59"/>
        <v>0</v>
      </c>
      <c r="AB114" s="36">
        <f t="shared" si="59"/>
        <v>0</v>
      </c>
      <c r="AC114" s="36">
        <f t="shared" si="59"/>
        <v>0</v>
      </c>
      <c r="AD114" s="36">
        <f t="shared" si="59"/>
        <v>0</v>
      </c>
      <c r="AE114" s="36">
        <f t="shared" si="59"/>
        <v>0</v>
      </c>
      <c r="AG114" s="36">
        <f t="shared" si="60"/>
        <v>0</v>
      </c>
      <c r="AH114" s="36">
        <f t="shared" si="60"/>
        <v>0</v>
      </c>
      <c r="AI114" s="36">
        <f t="shared" si="60"/>
        <v>0</v>
      </c>
      <c r="AJ114" s="36">
        <f t="shared" si="60"/>
        <v>0</v>
      </c>
      <c r="AK114" s="36">
        <f t="shared" si="60"/>
        <v>0</v>
      </c>
      <c r="AL114" s="36">
        <f t="shared" si="60"/>
        <v>0</v>
      </c>
      <c r="AN114" s="63">
        <f t="shared" si="55"/>
        <v>0</v>
      </c>
      <c r="AO114" s="14"/>
    </row>
    <row r="115" ht="15" spans="1:41">
      <c r="A115" s="43" t="s">
        <v>12695</v>
      </c>
      <c r="B115" s="34">
        <f t="shared" si="36"/>
        <v>0</v>
      </c>
      <c r="C115" s="41" t="s">
        <v>12696</v>
      </c>
      <c r="D115" s="105">
        <f t="shared" si="37"/>
        <v>0</v>
      </c>
      <c r="E115" s="36">
        <f t="shared" si="38"/>
        <v>0</v>
      </c>
      <c r="F115" s="9">
        <f t="shared" si="39"/>
        <v>0</v>
      </c>
      <c r="G115" s="38">
        <f t="shared" si="56"/>
        <v>0</v>
      </c>
      <c r="H115" s="39">
        <v>0</v>
      </c>
      <c r="I115" s="36">
        <f t="shared" si="58"/>
        <v>0</v>
      </c>
      <c r="J115" s="36">
        <f t="shared" si="58"/>
        <v>0</v>
      </c>
      <c r="K115" s="107">
        <f t="shared" si="54"/>
        <v>0</v>
      </c>
      <c r="L115" s="36">
        <f t="shared" si="40"/>
        <v>0</v>
      </c>
      <c r="M115" s="105">
        <f t="shared" si="41"/>
        <v>0</v>
      </c>
      <c r="N115" s="36">
        <f t="shared" si="45"/>
        <v>0</v>
      </c>
      <c r="O115" s="9">
        <f t="shared" si="42"/>
        <v>0</v>
      </c>
      <c r="P115" s="51">
        <v>0</v>
      </c>
      <c r="Q115" s="50">
        <f t="shared" si="57"/>
        <v>0</v>
      </c>
      <c r="R115" s="36">
        <f t="shared" si="43"/>
        <v>0</v>
      </c>
      <c r="S115" s="36">
        <f t="shared" si="46"/>
        <v>0</v>
      </c>
      <c r="T115" s="42">
        <v>0</v>
      </c>
      <c r="U115" s="36">
        <f t="shared" si="44"/>
        <v>0</v>
      </c>
      <c r="W115" s="36">
        <f t="shared" si="59"/>
        <v>0</v>
      </c>
      <c r="X115" s="36">
        <f t="shared" si="59"/>
        <v>0</v>
      </c>
      <c r="Y115" s="36">
        <f t="shared" si="59"/>
        <v>0</v>
      </c>
      <c r="Z115" s="36">
        <f t="shared" si="59"/>
        <v>0</v>
      </c>
      <c r="AA115" s="36">
        <f t="shared" si="59"/>
        <v>0</v>
      </c>
      <c r="AB115" s="36">
        <f t="shared" si="59"/>
        <v>0</v>
      </c>
      <c r="AC115" s="36">
        <f t="shared" si="59"/>
        <v>0</v>
      </c>
      <c r="AD115" s="36">
        <f t="shared" si="59"/>
        <v>0</v>
      </c>
      <c r="AE115" s="36">
        <f t="shared" si="59"/>
        <v>0</v>
      </c>
      <c r="AG115" s="36">
        <f t="shared" si="60"/>
        <v>0</v>
      </c>
      <c r="AH115" s="36">
        <f t="shared" si="60"/>
        <v>0</v>
      </c>
      <c r="AI115" s="36">
        <f t="shared" si="60"/>
        <v>0</v>
      </c>
      <c r="AJ115" s="36">
        <f t="shared" si="60"/>
        <v>0</v>
      </c>
      <c r="AK115" s="36">
        <f t="shared" si="60"/>
        <v>0</v>
      </c>
      <c r="AL115" s="36">
        <f t="shared" si="60"/>
        <v>0</v>
      </c>
      <c r="AN115" s="63">
        <f t="shared" si="55"/>
        <v>0</v>
      </c>
      <c r="AO115" s="14"/>
    </row>
    <row r="116" ht="15" spans="1:41">
      <c r="A116" s="43" t="s">
        <v>12697</v>
      </c>
      <c r="B116" s="34">
        <f t="shared" si="36"/>
        <v>0</v>
      </c>
      <c r="C116" s="41" t="s">
        <v>12698</v>
      </c>
      <c r="D116" s="105">
        <f t="shared" si="37"/>
        <v>0</v>
      </c>
      <c r="E116" s="36">
        <f t="shared" si="38"/>
        <v>0</v>
      </c>
      <c r="F116" s="9">
        <f t="shared" si="39"/>
        <v>0</v>
      </c>
      <c r="G116" s="38">
        <f t="shared" si="56"/>
        <v>0</v>
      </c>
      <c r="H116" s="42">
        <v>0</v>
      </c>
      <c r="I116" s="36">
        <f t="shared" si="58"/>
        <v>0</v>
      </c>
      <c r="J116" s="36">
        <f t="shared" si="58"/>
        <v>0</v>
      </c>
      <c r="K116" s="107">
        <f t="shared" si="54"/>
        <v>0</v>
      </c>
      <c r="L116" s="36">
        <f t="shared" si="40"/>
        <v>0</v>
      </c>
      <c r="M116" s="105">
        <f t="shared" si="41"/>
        <v>0</v>
      </c>
      <c r="N116" s="36">
        <f t="shared" si="45"/>
        <v>0</v>
      </c>
      <c r="O116" s="9">
        <f t="shared" si="42"/>
        <v>0</v>
      </c>
      <c r="P116" s="51">
        <v>0</v>
      </c>
      <c r="Q116" s="50">
        <f t="shared" si="57"/>
        <v>0</v>
      </c>
      <c r="R116" s="36">
        <f t="shared" si="43"/>
        <v>0</v>
      </c>
      <c r="S116" s="36">
        <f t="shared" si="46"/>
        <v>0</v>
      </c>
      <c r="T116" s="42">
        <v>0</v>
      </c>
      <c r="U116" s="36">
        <f t="shared" si="44"/>
        <v>0</v>
      </c>
      <c r="W116" s="36">
        <f t="shared" si="59"/>
        <v>0</v>
      </c>
      <c r="X116" s="36">
        <f t="shared" si="59"/>
        <v>0</v>
      </c>
      <c r="Y116" s="36">
        <f t="shared" si="59"/>
        <v>0</v>
      </c>
      <c r="Z116" s="36">
        <f t="shared" si="59"/>
        <v>0</v>
      </c>
      <c r="AA116" s="36">
        <f t="shared" si="59"/>
        <v>0</v>
      </c>
      <c r="AB116" s="36">
        <f t="shared" si="59"/>
        <v>0</v>
      </c>
      <c r="AC116" s="36">
        <f t="shared" si="59"/>
        <v>0</v>
      </c>
      <c r="AD116" s="36">
        <f t="shared" si="59"/>
        <v>0</v>
      </c>
      <c r="AE116" s="36">
        <f t="shared" si="59"/>
        <v>0</v>
      </c>
      <c r="AG116" s="36">
        <f t="shared" si="60"/>
        <v>0</v>
      </c>
      <c r="AH116" s="36">
        <f t="shared" si="60"/>
        <v>0</v>
      </c>
      <c r="AI116" s="36">
        <f t="shared" si="60"/>
        <v>0</v>
      </c>
      <c r="AJ116" s="36">
        <f t="shared" si="60"/>
        <v>0</v>
      </c>
      <c r="AK116" s="36">
        <f t="shared" si="60"/>
        <v>0</v>
      </c>
      <c r="AL116" s="36">
        <f t="shared" si="60"/>
        <v>0</v>
      </c>
      <c r="AN116" s="63">
        <f t="shared" si="55"/>
        <v>0</v>
      </c>
      <c r="AO116" s="59"/>
    </row>
    <row r="117" ht="15" spans="1:41">
      <c r="A117" s="43" t="s">
        <v>12699</v>
      </c>
      <c r="B117" s="34">
        <f t="shared" si="36"/>
        <v>0</v>
      </c>
      <c r="C117" s="41" t="s">
        <v>12700</v>
      </c>
      <c r="D117" s="105">
        <f t="shared" si="37"/>
        <v>0</v>
      </c>
      <c r="E117" s="36">
        <f t="shared" si="38"/>
        <v>0</v>
      </c>
      <c r="F117" s="9">
        <f t="shared" si="39"/>
        <v>0</v>
      </c>
      <c r="G117" s="38">
        <f t="shared" si="56"/>
        <v>0</v>
      </c>
      <c r="H117" s="42">
        <v>0</v>
      </c>
      <c r="I117" s="36">
        <f t="shared" si="58"/>
        <v>0</v>
      </c>
      <c r="J117" s="36">
        <f t="shared" si="58"/>
        <v>0</v>
      </c>
      <c r="K117" s="107">
        <f t="shared" si="54"/>
        <v>0</v>
      </c>
      <c r="L117" s="36">
        <f t="shared" si="40"/>
        <v>0</v>
      </c>
      <c r="M117" s="105">
        <f t="shared" si="41"/>
        <v>0</v>
      </c>
      <c r="N117" s="36">
        <f t="shared" si="45"/>
        <v>0</v>
      </c>
      <c r="O117" s="9">
        <f t="shared" si="42"/>
        <v>0</v>
      </c>
      <c r="P117" s="51">
        <v>0</v>
      </c>
      <c r="Q117" s="50">
        <f t="shared" si="57"/>
        <v>0</v>
      </c>
      <c r="R117" s="36">
        <f t="shared" si="43"/>
        <v>0</v>
      </c>
      <c r="S117" s="36">
        <f t="shared" si="46"/>
        <v>0</v>
      </c>
      <c r="T117" s="42">
        <v>0</v>
      </c>
      <c r="U117" s="36">
        <f t="shared" si="44"/>
        <v>0</v>
      </c>
      <c r="W117" s="36">
        <f t="shared" si="59"/>
        <v>0</v>
      </c>
      <c r="X117" s="36">
        <f t="shared" si="59"/>
        <v>0</v>
      </c>
      <c r="Y117" s="36">
        <f t="shared" si="59"/>
        <v>0</v>
      </c>
      <c r="Z117" s="36">
        <f t="shared" si="59"/>
        <v>0</v>
      </c>
      <c r="AA117" s="36">
        <f t="shared" si="59"/>
        <v>0</v>
      </c>
      <c r="AB117" s="36">
        <f t="shared" si="59"/>
        <v>0</v>
      </c>
      <c r="AC117" s="36">
        <f t="shared" si="59"/>
        <v>0</v>
      </c>
      <c r="AD117" s="36">
        <f t="shared" si="59"/>
        <v>0</v>
      </c>
      <c r="AE117" s="36">
        <f t="shared" si="59"/>
        <v>0</v>
      </c>
      <c r="AG117" s="36">
        <f t="shared" si="60"/>
        <v>0</v>
      </c>
      <c r="AH117" s="36">
        <f t="shared" si="60"/>
        <v>0</v>
      </c>
      <c r="AI117" s="36">
        <f t="shared" si="60"/>
        <v>0</v>
      </c>
      <c r="AJ117" s="36">
        <f t="shared" si="60"/>
        <v>0</v>
      </c>
      <c r="AK117" s="36">
        <f t="shared" si="60"/>
        <v>0</v>
      </c>
      <c r="AL117" s="36">
        <f t="shared" si="60"/>
        <v>0</v>
      </c>
      <c r="AN117" s="63">
        <f t="shared" si="55"/>
        <v>0</v>
      </c>
      <c r="AO117" s="59"/>
    </row>
    <row r="118" ht="15" spans="1:41">
      <c r="A118" s="43" t="s">
        <v>12701</v>
      </c>
      <c r="B118" s="34">
        <f t="shared" si="36"/>
        <v>0</v>
      </c>
      <c r="C118" s="41" t="s">
        <v>12702</v>
      </c>
      <c r="D118" s="105">
        <f t="shared" si="37"/>
        <v>0</v>
      </c>
      <c r="E118" s="36">
        <f t="shared" si="38"/>
        <v>0</v>
      </c>
      <c r="F118" s="9">
        <f t="shared" si="39"/>
        <v>0</v>
      </c>
      <c r="G118" s="38">
        <f t="shared" si="56"/>
        <v>0</v>
      </c>
      <c r="H118" s="42">
        <v>0</v>
      </c>
      <c r="I118" s="36">
        <f t="shared" si="58"/>
        <v>0</v>
      </c>
      <c r="J118" s="36">
        <f t="shared" si="58"/>
        <v>0</v>
      </c>
      <c r="K118" s="107">
        <f t="shared" si="54"/>
        <v>0</v>
      </c>
      <c r="L118" s="36">
        <f t="shared" si="40"/>
        <v>0</v>
      </c>
      <c r="M118" s="105">
        <f t="shared" si="41"/>
        <v>0</v>
      </c>
      <c r="N118" s="36">
        <f t="shared" si="45"/>
        <v>0</v>
      </c>
      <c r="O118" s="9">
        <f t="shared" si="42"/>
        <v>0</v>
      </c>
      <c r="P118" s="51">
        <v>0</v>
      </c>
      <c r="Q118" s="50">
        <f t="shared" si="57"/>
        <v>0</v>
      </c>
      <c r="R118" s="36">
        <f t="shared" si="43"/>
        <v>0</v>
      </c>
      <c r="S118" s="36">
        <f t="shared" si="46"/>
        <v>0</v>
      </c>
      <c r="T118" s="42">
        <v>0</v>
      </c>
      <c r="U118" s="36">
        <f t="shared" si="44"/>
        <v>0</v>
      </c>
      <c r="W118" s="36">
        <f t="shared" ref="W118:AE127" si="61">SUMPRODUCT(W$374:W$599*(LEFT($A$374:$A$599,LEN($A118))=$A118))</f>
        <v>0</v>
      </c>
      <c r="X118" s="36">
        <f t="shared" si="61"/>
        <v>0</v>
      </c>
      <c r="Y118" s="36">
        <f t="shared" si="61"/>
        <v>0</v>
      </c>
      <c r="Z118" s="36">
        <f t="shared" si="61"/>
        <v>0</v>
      </c>
      <c r="AA118" s="36">
        <f t="shared" si="61"/>
        <v>0</v>
      </c>
      <c r="AB118" s="36">
        <f t="shared" si="61"/>
        <v>0</v>
      </c>
      <c r="AC118" s="36">
        <f t="shared" si="61"/>
        <v>0</v>
      </c>
      <c r="AD118" s="36">
        <f t="shared" si="61"/>
        <v>0</v>
      </c>
      <c r="AE118" s="36">
        <f t="shared" si="61"/>
        <v>0</v>
      </c>
      <c r="AG118" s="36">
        <f t="shared" ref="AG118:AL127" si="62">SUMPRODUCT(AG$374:AG$599*(LEFT($A$374:$A$599,LEN($A118))=$A118))</f>
        <v>0</v>
      </c>
      <c r="AH118" s="36">
        <f t="shared" si="62"/>
        <v>0</v>
      </c>
      <c r="AI118" s="36">
        <f t="shared" si="62"/>
        <v>0</v>
      </c>
      <c r="AJ118" s="36">
        <f t="shared" si="62"/>
        <v>0</v>
      </c>
      <c r="AK118" s="36">
        <f t="shared" si="62"/>
        <v>0</v>
      </c>
      <c r="AL118" s="36">
        <f t="shared" si="62"/>
        <v>0</v>
      </c>
      <c r="AN118" s="63">
        <f t="shared" si="55"/>
        <v>0</v>
      </c>
      <c r="AO118" s="14"/>
    </row>
    <row r="119" ht="15" spans="1:41">
      <c r="A119" s="43" t="s">
        <v>12703</v>
      </c>
      <c r="B119" s="34">
        <f t="shared" si="36"/>
        <v>0</v>
      </c>
      <c r="C119" s="41" t="s">
        <v>12704</v>
      </c>
      <c r="D119" s="105">
        <f t="shared" si="37"/>
        <v>0</v>
      </c>
      <c r="E119" s="36">
        <f t="shared" si="38"/>
        <v>0</v>
      </c>
      <c r="F119" s="9">
        <f t="shared" si="39"/>
        <v>0</v>
      </c>
      <c r="G119" s="38">
        <f t="shared" si="56"/>
        <v>0</v>
      </c>
      <c r="H119" s="42">
        <v>0</v>
      </c>
      <c r="I119" s="36">
        <f t="shared" si="58"/>
        <v>0</v>
      </c>
      <c r="J119" s="36">
        <f t="shared" si="58"/>
        <v>0</v>
      </c>
      <c r="K119" s="107">
        <f t="shared" si="54"/>
        <v>0</v>
      </c>
      <c r="L119" s="36">
        <f t="shared" si="40"/>
        <v>0</v>
      </c>
      <c r="M119" s="105">
        <f t="shared" si="41"/>
        <v>0</v>
      </c>
      <c r="N119" s="36">
        <f t="shared" si="45"/>
        <v>0</v>
      </c>
      <c r="O119" s="9">
        <f t="shared" si="42"/>
        <v>0</v>
      </c>
      <c r="P119" s="51">
        <v>0</v>
      </c>
      <c r="Q119" s="50">
        <f t="shared" si="57"/>
        <v>0</v>
      </c>
      <c r="R119" s="36">
        <f t="shared" si="43"/>
        <v>0</v>
      </c>
      <c r="S119" s="36">
        <f t="shared" si="46"/>
        <v>0</v>
      </c>
      <c r="T119" s="42">
        <v>0</v>
      </c>
      <c r="U119" s="36">
        <f t="shared" si="44"/>
        <v>0</v>
      </c>
      <c r="W119" s="36">
        <f t="shared" si="61"/>
        <v>0</v>
      </c>
      <c r="X119" s="36">
        <f t="shared" si="61"/>
        <v>0</v>
      </c>
      <c r="Y119" s="36">
        <f t="shared" si="61"/>
        <v>0</v>
      </c>
      <c r="Z119" s="36">
        <f t="shared" si="61"/>
        <v>0</v>
      </c>
      <c r="AA119" s="36">
        <f t="shared" si="61"/>
        <v>0</v>
      </c>
      <c r="AB119" s="36">
        <f t="shared" si="61"/>
        <v>0</v>
      </c>
      <c r="AC119" s="36">
        <f t="shared" si="61"/>
        <v>0</v>
      </c>
      <c r="AD119" s="36">
        <f t="shared" si="61"/>
        <v>0</v>
      </c>
      <c r="AE119" s="36">
        <f t="shared" si="61"/>
        <v>0</v>
      </c>
      <c r="AG119" s="36">
        <f t="shared" si="62"/>
        <v>0</v>
      </c>
      <c r="AH119" s="36">
        <f t="shared" si="62"/>
        <v>0</v>
      </c>
      <c r="AI119" s="36">
        <f t="shared" si="62"/>
        <v>0</v>
      </c>
      <c r="AJ119" s="36">
        <f t="shared" si="62"/>
        <v>0</v>
      </c>
      <c r="AK119" s="36">
        <f t="shared" si="62"/>
        <v>0</v>
      </c>
      <c r="AL119" s="36">
        <f t="shared" si="62"/>
        <v>0</v>
      </c>
      <c r="AN119" s="63">
        <f t="shared" si="55"/>
        <v>0</v>
      </c>
      <c r="AO119" s="14"/>
    </row>
    <row r="120" ht="15" spans="1:41">
      <c r="A120" s="43" t="s">
        <v>12705</v>
      </c>
      <c r="B120" s="34">
        <f t="shared" si="36"/>
        <v>0</v>
      </c>
      <c r="C120" s="41" t="s">
        <v>12706</v>
      </c>
      <c r="D120" s="105">
        <f t="shared" si="37"/>
        <v>0</v>
      </c>
      <c r="E120" s="36">
        <f t="shared" si="38"/>
        <v>0</v>
      </c>
      <c r="F120" s="9">
        <f t="shared" si="39"/>
        <v>0</v>
      </c>
      <c r="G120" s="38">
        <f t="shared" si="56"/>
        <v>0</v>
      </c>
      <c r="H120" s="42">
        <v>0</v>
      </c>
      <c r="I120" s="36">
        <f t="shared" si="58"/>
        <v>0</v>
      </c>
      <c r="J120" s="36">
        <f t="shared" si="58"/>
        <v>0</v>
      </c>
      <c r="K120" s="107">
        <f t="shared" si="54"/>
        <v>0</v>
      </c>
      <c r="L120" s="36">
        <f t="shared" si="40"/>
        <v>0</v>
      </c>
      <c r="M120" s="105">
        <f t="shared" si="41"/>
        <v>0</v>
      </c>
      <c r="N120" s="36">
        <f t="shared" si="45"/>
        <v>0</v>
      </c>
      <c r="O120" s="9">
        <f t="shared" si="42"/>
        <v>0</v>
      </c>
      <c r="P120" s="51">
        <v>0</v>
      </c>
      <c r="Q120" s="50">
        <f t="shared" si="57"/>
        <v>0</v>
      </c>
      <c r="R120" s="36">
        <f t="shared" si="43"/>
        <v>0</v>
      </c>
      <c r="S120" s="36">
        <f t="shared" si="46"/>
        <v>0</v>
      </c>
      <c r="T120" s="42">
        <v>0</v>
      </c>
      <c r="U120" s="36">
        <f t="shared" si="44"/>
        <v>0</v>
      </c>
      <c r="W120" s="36">
        <f t="shared" si="61"/>
        <v>0</v>
      </c>
      <c r="X120" s="36">
        <f t="shared" si="61"/>
        <v>0</v>
      </c>
      <c r="Y120" s="36">
        <f t="shared" si="61"/>
        <v>0</v>
      </c>
      <c r="Z120" s="36">
        <f t="shared" si="61"/>
        <v>0</v>
      </c>
      <c r="AA120" s="36">
        <f t="shared" si="61"/>
        <v>0</v>
      </c>
      <c r="AB120" s="36">
        <f t="shared" si="61"/>
        <v>0</v>
      </c>
      <c r="AC120" s="36">
        <f t="shared" si="61"/>
        <v>0</v>
      </c>
      <c r="AD120" s="36">
        <f t="shared" si="61"/>
        <v>0</v>
      </c>
      <c r="AE120" s="36">
        <f t="shared" si="61"/>
        <v>0</v>
      </c>
      <c r="AG120" s="36">
        <f t="shared" si="62"/>
        <v>0</v>
      </c>
      <c r="AH120" s="36">
        <f t="shared" si="62"/>
        <v>0</v>
      </c>
      <c r="AI120" s="36">
        <f t="shared" si="62"/>
        <v>0</v>
      </c>
      <c r="AJ120" s="36">
        <f t="shared" si="62"/>
        <v>0</v>
      </c>
      <c r="AK120" s="36">
        <f t="shared" si="62"/>
        <v>0</v>
      </c>
      <c r="AL120" s="36">
        <f t="shared" si="62"/>
        <v>0</v>
      </c>
      <c r="AN120" s="63">
        <f t="shared" si="55"/>
        <v>0</v>
      </c>
      <c r="AO120" s="59"/>
    </row>
    <row r="121" ht="15" spans="1:41">
      <c r="A121" s="43" t="s">
        <v>12707</v>
      </c>
      <c r="B121" s="34">
        <f t="shared" si="36"/>
        <v>0</v>
      </c>
      <c r="C121" s="41" t="s">
        <v>12708</v>
      </c>
      <c r="D121" s="105">
        <f t="shared" si="37"/>
        <v>0</v>
      </c>
      <c r="E121" s="36">
        <f t="shared" si="38"/>
        <v>0</v>
      </c>
      <c r="F121" s="9">
        <f t="shared" si="39"/>
        <v>0</v>
      </c>
      <c r="G121" s="38">
        <f t="shared" si="56"/>
        <v>0</v>
      </c>
      <c r="H121" s="42">
        <v>0</v>
      </c>
      <c r="I121" s="36">
        <f t="shared" si="58"/>
        <v>0</v>
      </c>
      <c r="J121" s="36">
        <f t="shared" si="58"/>
        <v>0</v>
      </c>
      <c r="K121" s="107">
        <f t="shared" si="54"/>
        <v>0</v>
      </c>
      <c r="L121" s="36">
        <f t="shared" si="40"/>
        <v>0</v>
      </c>
      <c r="M121" s="105">
        <f t="shared" si="41"/>
        <v>0</v>
      </c>
      <c r="N121" s="36">
        <f t="shared" si="45"/>
        <v>0</v>
      </c>
      <c r="O121" s="9">
        <f t="shared" si="42"/>
        <v>0</v>
      </c>
      <c r="P121" s="51">
        <v>0</v>
      </c>
      <c r="Q121" s="50">
        <f t="shared" si="57"/>
        <v>0</v>
      </c>
      <c r="R121" s="36">
        <f t="shared" si="43"/>
        <v>0</v>
      </c>
      <c r="S121" s="36">
        <f t="shared" si="46"/>
        <v>0</v>
      </c>
      <c r="T121" s="42">
        <v>0</v>
      </c>
      <c r="U121" s="36">
        <f t="shared" si="44"/>
        <v>0</v>
      </c>
      <c r="W121" s="36">
        <f t="shared" si="61"/>
        <v>0</v>
      </c>
      <c r="X121" s="36">
        <f t="shared" si="61"/>
        <v>0</v>
      </c>
      <c r="Y121" s="36">
        <f t="shared" si="61"/>
        <v>0</v>
      </c>
      <c r="Z121" s="36">
        <f t="shared" si="61"/>
        <v>0</v>
      </c>
      <c r="AA121" s="36">
        <f t="shared" si="61"/>
        <v>0</v>
      </c>
      <c r="AB121" s="36">
        <f t="shared" si="61"/>
        <v>0</v>
      </c>
      <c r="AC121" s="36">
        <f t="shared" si="61"/>
        <v>0</v>
      </c>
      <c r="AD121" s="36">
        <f t="shared" si="61"/>
        <v>0</v>
      </c>
      <c r="AE121" s="36">
        <f t="shared" si="61"/>
        <v>0</v>
      </c>
      <c r="AG121" s="36">
        <f t="shared" si="62"/>
        <v>0</v>
      </c>
      <c r="AH121" s="36">
        <f t="shared" si="62"/>
        <v>0</v>
      </c>
      <c r="AI121" s="36">
        <f t="shared" si="62"/>
        <v>0</v>
      </c>
      <c r="AJ121" s="36">
        <f t="shared" si="62"/>
        <v>0</v>
      </c>
      <c r="AK121" s="36">
        <f t="shared" si="62"/>
        <v>0</v>
      </c>
      <c r="AL121" s="36">
        <f t="shared" si="62"/>
        <v>0</v>
      </c>
      <c r="AN121" s="63">
        <f t="shared" si="55"/>
        <v>0</v>
      </c>
      <c r="AO121" s="59"/>
    </row>
    <row r="122" ht="15" spans="1:41">
      <c r="A122" s="43" t="s">
        <v>12709</v>
      </c>
      <c r="B122" s="34">
        <f t="shared" si="36"/>
        <v>0</v>
      </c>
      <c r="C122" s="41" t="s">
        <v>12710</v>
      </c>
      <c r="D122" s="105">
        <f t="shared" si="37"/>
        <v>0</v>
      </c>
      <c r="E122" s="36">
        <f t="shared" si="38"/>
        <v>0</v>
      </c>
      <c r="F122" s="9">
        <f t="shared" si="39"/>
        <v>0</v>
      </c>
      <c r="G122" s="38">
        <f t="shared" si="56"/>
        <v>0</v>
      </c>
      <c r="H122" s="42">
        <v>0</v>
      </c>
      <c r="I122" s="36">
        <f t="shared" si="58"/>
        <v>0</v>
      </c>
      <c r="J122" s="36">
        <f t="shared" si="58"/>
        <v>0</v>
      </c>
      <c r="K122" s="107">
        <f t="shared" si="54"/>
        <v>0</v>
      </c>
      <c r="L122" s="36">
        <f t="shared" si="40"/>
        <v>0</v>
      </c>
      <c r="M122" s="105">
        <f t="shared" si="41"/>
        <v>0</v>
      </c>
      <c r="N122" s="36">
        <f t="shared" si="45"/>
        <v>0</v>
      </c>
      <c r="O122" s="9">
        <f t="shared" si="42"/>
        <v>0</v>
      </c>
      <c r="P122" s="51">
        <v>0</v>
      </c>
      <c r="Q122" s="50">
        <f t="shared" si="57"/>
        <v>0</v>
      </c>
      <c r="R122" s="36">
        <f t="shared" si="43"/>
        <v>0</v>
      </c>
      <c r="S122" s="36">
        <f t="shared" si="46"/>
        <v>0</v>
      </c>
      <c r="T122" s="42">
        <v>0</v>
      </c>
      <c r="U122" s="36">
        <f t="shared" si="44"/>
        <v>0</v>
      </c>
      <c r="W122" s="36">
        <f t="shared" si="61"/>
        <v>0</v>
      </c>
      <c r="X122" s="36">
        <f t="shared" si="61"/>
        <v>0</v>
      </c>
      <c r="Y122" s="36">
        <f t="shared" si="61"/>
        <v>0</v>
      </c>
      <c r="Z122" s="36">
        <f t="shared" si="61"/>
        <v>0</v>
      </c>
      <c r="AA122" s="36">
        <f t="shared" si="61"/>
        <v>0</v>
      </c>
      <c r="AB122" s="36">
        <f t="shared" si="61"/>
        <v>0</v>
      </c>
      <c r="AC122" s="36">
        <f t="shared" si="61"/>
        <v>0</v>
      </c>
      <c r="AD122" s="36">
        <f t="shared" si="61"/>
        <v>0</v>
      </c>
      <c r="AE122" s="36">
        <f t="shared" si="61"/>
        <v>0</v>
      </c>
      <c r="AG122" s="36">
        <f t="shared" si="62"/>
        <v>0</v>
      </c>
      <c r="AH122" s="36">
        <f t="shared" si="62"/>
        <v>0</v>
      </c>
      <c r="AI122" s="36">
        <f t="shared" si="62"/>
        <v>0</v>
      </c>
      <c r="AJ122" s="36">
        <f t="shared" si="62"/>
        <v>0</v>
      </c>
      <c r="AK122" s="36">
        <f t="shared" si="62"/>
        <v>0</v>
      </c>
      <c r="AL122" s="36">
        <f t="shared" si="62"/>
        <v>0</v>
      </c>
      <c r="AN122" s="63">
        <f t="shared" si="55"/>
        <v>0</v>
      </c>
      <c r="AO122" s="14"/>
    </row>
    <row r="123" ht="15" spans="1:41">
      <c r="A123" s="43" t="s">
        <v>12711</v>
      </c>
      <c r="B123" s="34">
        <f t="shared" si="36"/>
        <v>0</v>
      </c>
      <c r="C123" s="41" t="s">
        <v>12712</v>
      </c>
      <c r="D123" s="105">
        <f t="shared" si="37"/>
        <v>0</v>
      </c>
      <c r="E123" s="36">
        <f t="shared" si="38"/>
        <v>0</v>
      </c>
      <c r="F123" s="9">
        <f t="shared" si="39"/>
        <v>0</v>
      </c>
      <c r="G123" s="38">
        <f t="shared" si="56"/>
        <v>0</v>
      </c>
      <c r="H123" s="42">
        <v>0</v>
      </c>
      <c r="I123" s="36">
        <f t="shared" si="58"/>
        <v>0</v>
      </c>
      <c r="J123" s="36">
        <f t="shared" si="58"/>
        <v>0</v>
      </c>
      <c r="K123" s="107">
        <f t="shared" si="54"/>
        <v>0</v>
      </c>
      <c r="L123" s="36">
        <f t="shared" si="40"/>
        <v>0</v>
      </c>
      <c r="M123" s="105">
        <f t="shared" si="41"/>
        <v>0</v>
      </c>
      <c r="N123" s="36">
        <f t="shared" si="45"/>
        <v>0</v>
      </c>
      <c r="O123" s="9">
        <f t="shared" si="42"/>
        <v>0</v>
      </c>
      <c r="P123" s="51">
        <v>0</v>
      </c>
      <c r="Q123" s="50">
        <f t="shared" si="57"/>
        <v>0</v>
      </c>
      <c r="R123" s="36">
        <f t="shared" si="43"/>
        <v>0</v>
      </c>
      <c r="S123" s="36">
        <f t="shared" si="46"/>
        <v>0</v>
      </c>
      <c r="T123" s="42">
        <v>0</v>
      </c>
      <c r="U123" s="36">
        <f t="shared" si="44"/>
        <v>0</v>
      </c>
      <c r="W123" s="36">
        <f t="shared" si="61"/>
        <v>0</v>
      </c>
      <c r="X123" s="36">
        <f t="shared" si="61"/>
        <v>0</v>
      </c>
      <c r="Y123" s="36">
        <f t="shared" si="61"/>
        <v>0</v>
      </c>
      <c r="Z123" s="36">
        <f t="shared" si="61"/>
        <v>0</v>
      </c>
      <c r="AA123" s="36">
        <f t="shared" si="61"/>
        <v>0</v>
      </c>
      <c r="AB123" s="36">
        <f t="shared" si="61"/>
        <v>0</v>
      </c>
      <c r="AC123" s="36">
        <f t="shared" si="61"/>
        <v>0</v>
      </c>
      <c r="AD123" s="36">
        <f t="shared" si="61"/>
        <v>0</v>
      </c>
      <c r="AE123" s="36">
        <f t="shared" si="61"/>
        <v>0</v>
      </c>
      <c r="AG123" s="36">
        <f t="shared" si="62"/>
        <v>0</v>
      </c>
      <c r="AH123" s="36">
        <f t="shared" si="62"/>
        <v>0</v>
      </c>
      <c r="AI123" s="36">
        <f t="shared" si="62"/>
        <v>0</v>
      </c>
      <c r="AJ123" s="36">
        <f t="shared" si="62"/>
        <v>0</v>
      </c>
      <c r="AK123" s="36">
        <f t="shared" si="62"/>
        <v>0</v>
      </c>
      <c r="AL123" s="36">
        <f t="shared" si="62"/>
        <v>0</v>
      </c>
      <c r="AN123" s="63">
        <f t="shared" si="55"/>
        <v>0</v>
      </c>
      <c r="AO123" s="14"/>
    </row>
    <row r="124" ht="15" spans="1:41">
      <c r="A124" s="43" t="s">
        <v>12713</v>
      </c>
      <c r="B124" s="34">
        <f t="shared" si="36"/>
        <v>0</v>
      </c>
      <c r="C124" s="41" t="s">
        <v>12714</v>
      </c>
      <c r="D124" s="105">
        <f t="shared" si="37"/>
        <v>0</v>
      </c>
      <c r="E124" s="36">
        <f t="shared" si="38"/>
        <v>0</v>
      </c>
      <c r="F124" s="9">
        <f t="shared" si="39"/>
        <v>0</v>
      </c>
      <c r="G124" s="38">
        <f t="shared" si="56"/>
        <v>0</v>
      </c>
      <c r="H124" s="42">
        <v>0</v>
      </c>
      <c r="I124" s="36">
        <f t="shared" si="58"/>
        <v>0</v>
      </c>
      <c r="J124" s="36">
        <f t="shared" si="58"/>
        <v>0</v>
      </c>
      <c r="K124" s="107">
        <f t="shared" si="54"/>
        <v>0</v>
      </c>
      <c r="L124" s="36">
        <f t="shared" si="40"/>
        <v>0</v>
      </c>
      <c r="M124" s="105">
        <f t="shared" si="41"/>
        <v>0</v>
      </c>
      <c r="N124" s="36">
        <f t="shared" si="45"/>
        <v>0</v>
      </c>
      <c r="O124" s="9">
        <f t="shared" si="42"/>
        <v>0</v>
      </c>
      <c r="P124" s="51">
        <v>0</v>
      </c>
      <c r="Q124" s="50">
        <f t="shared" si="57"/>
        <v>0</v>
      </c>
      <c r="R124" s="36">
        <f t="shared" si="43"/>
        <v>0</v>
      </c>
      <c r="S124" s="36">
        <f t="shared" si="46"/>
        <v>0</v>
      </c>
      <c r="T124" s="42">
        <v>0</v>
      </c>
      <c r="U124" s="36">
        <f t="shared" si="44"/>
        <v>0</v>
      </c>
      <c r="W124" s="36">
        <f t="shared" si="61"/>
        <v>0</v>
      </c>
      <c r="X124" s="36">
        <f t="shared" si="61"/>
        <v>0</v>
      </c>
      <c r="Y124" s="36">
        <f t="shared" si="61"/>
        <v>0</v>
      </c>
      <c r="Z124" s="36">
        <f t="shared" si="61"/>
        <v>0</v>
      </c>
      <c r="AA124" s="36">
        <f t="shared" si="61"/>
        <v>0</v>
      </c>
      <c r="AB124" s="36">
        <f t="shared" si="61"/>
        <v>0</v>
      </c>
      <c r="AC124" s="36">
        <f t="shared" si="61"/>
        <v>0</v>
      </c>
      <c r="AD124" s="36">
        <f t="shared" si="61"/>
        <v>0</v>
      </c>
      <c r="AE124" s="36">
        <f t="shared" si="61"/>
        <v>0</v>
      </c>
      <c r="AG124" s="36">
        <f t="shared" si="62"/>
        <v>0</v>
      </c>
      <c r="AH124" s="36">
        <f t="shared" si="62"/>
        <v>0</v>
      </c>
      <c r="AI124" s="36">
        <f t="shared" si="62"/>
        <v>0</v>
      </c>
      <c r="AJ124" s="36">
        <f t="shared" si="62"/>
        <v>0</v>
      </c>
      <c r="AK124" s="36">
        <f t="shared" si="62"/>
        <v>0</v>
      </c>
      <c r="AL124" s="36">
        <f t="shared" si="62"/>
        <v>0</v>
      </c>
      <c r="AN124" s="63">
        <f t="shared" si="55"/>
        <v>0</v>
      </c>
      <c r="AO124" s="59"/>
    </row>
    <row r="125" ht="15" spans="1:41">
      <c r="A125" s="43" t="s">
        <v>12715</v>
      </c>
      <c r="B125" s="34">
        <f t="shared" si="36"/>
        <v>0</v>
      </c>
      <c r="C125" s="41" t="s">
        <v>12716</v>
      </c>
      <c r="D125" s="105">
        <f t="shared" si="37"/>
        <v>0</v>
      </c>
      <c r="E125" s="36">
        <f t="shared" si="38"/>
        <v>0</v>
      </c>
      <c r="F125" s="9">
        <f t="shared" si="39"/>
        <v>0</v>
      </c>
      <c r="G125" s="38">
        <f t="shared" si="56"/>
        <v>0</v>
      </c>
      <c r="H125" s="42">
        <v>0</v>
      </c>
      <c r="I125" s="36">
        <f t="shared" si="58"/>
        <v>0</v>
      </c>
      <c r="J125" s="36">
        <f t="shared" si="58"/>
        <v>0</v>
      </c>
      <c r="K125" s="107">
        <f t="shared" si="54"/>
        <v>0</v>
      </c>
      <c r="L125" s="36">
        <f t="shared" si="40"/>
        <v>0</v>
      </c>
      <c r="M125" s="105">
        <f t="shared" si="41"/>
        <v>0</v>
      </c>
      <c r="N125" s="36">
        <f t="shared" si="45"/>
        <v>0</v>
      </c>
      <c r="O125" s="9">
        <f t="shared" si="42"/>
        <v>0</v>
      </c>
      <c r="P125" s="51">
        <v>0</v>
      </c>
      <c r="Q125" s="50">
        <f t="shared" si="57"/>
        <v>0</v>
      </c>
      <c r="R125" s="36">
        <f t="shared" si="43"/>
        <v>0</v>
      </c>
      <c r="S125" s="36">
        <f t="shared" si="46"/>
        <v>0</v>
      </c>
      <c r="T125" s="42">
        <v>0</v>
      </c>
      <c r="U125" s="36">
        <f t="shared" si="44"/>
        <v>0</v>
      </c>
      <c r="W125" s="36">
        <f t="shared" si="61"/>
        <v>0</v>
      </c>
      <c r="X125" s="36">
        <f t="shared" si="61"/>
        <v>0</v>
      </c>
      <c r="Y125" s="36">
        <f t="shared" si="61"/>
        <v>0</v>
      </c>
      <c r="Z125" s="36">
        <f t="shared" si="61"/>
        <v>0</v>
      </c>
      <c r="AA125" s="36">
        <f t="shared" si="61"/>
        <v>0</v>
      </c>
      <c r="AB125" s="36">
        <f t="shared" si="61"/>
        <v>0</v>
      </c>
      <c r="AC125" s="36">
        <f t="shared" si="61"/>
        <v>0</v>
      </c>
      <c r="AD125" s="36">
        <f t="shared" si="61"/>
        <v>0</v>
      </c>
      <c r="AE125" s="36">
        <f t="shared" si="61"/>
        <v>0</v>
      </c>
      <c r="AG125" s="36">
        <f t="shared" si="62"/>
        <v>0</v>
      </c>
      <c r="AH125" s="36">
        <f t="shared" si="62"/>
        <v>0</v>
      </c>
      <c r="AI125" s="36">
        <f t="shared" si="62"/>
        <v>0</v>
      </c>
      <c r="AJ125" s="36">
        <f t="shared" si="62"/>
        <v>0</v>
      </c>
      <c r="AK125" s="36">
        <f t="shared" si="62"/>
        <v>0</v>
      </c>
      <c r="AL125" s="36">
        <f t="shared" si="62"/>
        <v>0</v>
      </c>
      <c r="AN125" s="63">
        <f t="shared" si="55"/>
        <v>0</v>
      </c>
      <c r="AO125" s="59"/>
    </row>
    <row r="126" ht="15" spans="1:41">
      <c r="A126" s="43" t="s">
        <v>12717</v>
      </c>
      <c r="B126" s="34">
        <f t="shared" si="36"/>
        <v>0</v>
      </c>
      <c r="C126" s="41" t="s">
        <v>12718</v>
      </c>
      <c r="D126" s="105">
        <f t="shared" si="37"/>
        <v>0</v>
      </c>
      <c r="E126" s="36">
        <f t="shared" si="38"/>
        <v>0</v>
      </c>
      <c r="F126" s="9">
        <f t="shared" si="39"/>
        <v>0</v>
      </c>
      <c r="G126" s="38">
        <f t="shared" si="56"/>
        <v>0</v>
      </c>
      <c r="H126" s="42">
        <v>0</v>
      </c>
      <c r="I126" s="36">
        <f t="shared" si="58"/>
        <v>0</v>
      </c>
      <c r="J126" s="36">
        <f t="shared" si="58"/>
        <v>0</v>
      </c>
      <c r="K126" s="107">
        <f t="shared" si="54"/>
        <v>0</v>
      </c>
      <c r="L126" s="36">
        <f t="shared" si="40"/>
        <v>0</v>
      </c>
      <c r="M126" s="105">
        <f t="shared" si="41"/>
        <v>0</v>
      </c>
      <c r="N126" s="36">
        <f t="shared" si="45"/>
        <v>0</v>
      </c>
      <c r="O126" s="9">
        <f t="shared" si="42"/>
        <v>0</v>
      </c>
      <c r="P126" s="51">
        <v>0</v>
      </c>
      <c r="Q126" s="50">
        <f t="shared" si="57"/>
        <v>0</v>
      </c>
      <c r="R126" s="36">
        <f t="shared" si="43"/>
        <v>0</v>
      </c>
      <c r="S126" s="36">
        <f t="shared" si="46"/>
        <v>0</v>
      </c>
      <c r="T126" s="42">
        <v>0</v>
      </c>
      <c r="U126" s="36">
        <f t="shared" si="44"/>
        <v>0</v>
      </c>
      <c r="W126" s="36">
        <f t="shared" si="61"/>
        <v>0</v>
      </c>
      <c r="X126" s="36">
        <f t="shared" si="61"/>
        <v>0</v>
      </c>
      <c r="Y126" s="36">
        <f t="shared" si="61"/>
        <v>0</v>
      </c>
      <c r="Z126" s="36">
        <f t="shared" si="61"/>
        <v>0</v>
      </c>
      <c r="AA126" s="36">
        <f t="shared" si="61"/>
        <v>0</v>
      </c>
      <c r="AB126" s="36">
        <f t="shared" si="61"/>
        <v>0</v>
      </c>
      <c r="AC126" s="36">
        <f t="shared" si="61"/>
        <v>0</v>
      </c>
      <c r="AD126" s="36">
        <f t="shared" si="61"/>
        <v>0</v>
      </c>
      <c r="AE126" s="36">
        <f t="shared" si="61"/>
        <v>0</v>
      </c>
      <c r="AG126" s="36">
        <f t="shared" si="62"/>
        <v>0</v>
      </c>
      <c r="AH126" s="36">
        <f t="shared" si="62"/>
        <v>0</v>
      </c>
      <c r="AI126" s="36">
        <f t="shared" si="62"/>
        <v>0</v>
      </c>
      <c r="AJ126" s="36">
        <f t="shared" si="62"/>
        <v>0</v>
      </c>
      <c r="AK126" s="36">
        <f t="shared" si="62"/>
        <v>0</v>
      </c>
      <c r="AL126" s="36">
        <f t="shared" si="62"/>
        <v>0</v>
      </c>
      <c r="AN126" s="63">
        <f t="shared" si="55"/>
        <v>0</v>
      </c>
      <c r="AO126" s="14"/>
    </row>
    <row r="127" ht="15" spans="1:41">
      <c r="A127" s="43" t="s">
        <v>12719</v>
      </c>
      <c r="B127" s="34">
        <f t="shared" si="36"/>
        <v>0</v>
      </c>
      <c r="C127" s="41" t="s">
        <v>12720</v>
      </c>
      <c r="D127" s="105">
        <f t="shared" si="37"/>
        <v>0</v>
      </c>
      <c r="E127" s="36">
        <f t="shared" si="38"/>
        <v>0</v>
      </c>
      <c r="F127" s="9">
        <f t="shared" si="39"/>
        <v>0</v>
      </c>
      <c r="G127" s="38">
        <f t="shared" si="56"/>
        <v>0</v>
      </c>
      <c r="H127" s="42">
        <v>0</v>
      </c>
      <c r="I127" s="36">
        <f t="shared" si="58"/>
        <v>0</v>
      </c>
      <c r="J127" s="36">
        <f t="shared" si="58"/>
        <v>0</v>
      </c>
      <c r="K127" s="107">
        <f t="shared" si="54"/>
        <v>0</v>
      </c>
      <c r="L127" s="36">
        <f t="shared" si="40"/>
        <v>0</v>
      </c>
      <c r="M127" s="105">
        <f t="shared" si="41"/>
        <v>0</v>
      </c>
      <c r="N127" s="36">
        <f t="shared" si="45"/>
        <v>0</v>
      </c>
      <c r="O127" s="9">
        <f t="shared" si="42"/>
        <v>0</v>
      </c>
      <c r="P127" s="51">
        <v>0</v>
      </c>
      <c r="Q127" s="50">
        <f t="shared" si="57"/>
        <v>0</v>
      </c>
      <c r="R127" s="36">
        <f t="shared" si="43"/>
        <v>0</v>
      </c>
      <c r="S127" s="36">
        <f t="shared" si="46"/>
        <v>0</v>
      </c>
      <c r="T127" s="42">
        <v>0</v>
      </c>
      <c r="U127" s="36">
        <f t="shared" si="44"/>
        <v>0</v>
      </c>
      <c r="W127" s="36">
        <f t="shared" si="61"/>
        <v>0</v>
      </c>
      <c r="X127" s="36">
        <f t="shared" si="61"/>
        <v>0</v>
      </c>
      <c r="Y127" s="36">
        <f t="shared" si="61"/>
        <v>0</v>
      </c>
      <c r="Z127" s="36">
        <f t="shared" si="61"/>
        <v>0</v>
      </c>
      <c r="AA127" s="36">
        <f t="shared" si="61"/>
        <v>0</v>
      </c>
      <c r="AB127" s="36">
        <f t="shared" si="61"/>
        <v>0</v>
      </c>
      <c r="AC127" s="36">
        <f t="shared" si="61"/>
        <v>0</v>
      </c>
      <c r="AD127" s="36">
        <f t="shared" si="61"/>
        <v>0</v>
      </c>
      <c r="AE127" s="36">
        <f t="shared" si="61"/>
        <v>0</v>
      </c>
      <c r="AG127" s="36">
        <f t="shared" si="62"/>
        <v>0</v>
      </c>
      <c r="AH127" s="36">
        <f t="shared" si="62"/>
        <v>0</v>
      </c>
      <c r="AI127" s="36">
        <f t="shared" si="62"/>
        <v>0</v>
      </c>
      <c r="AJ127" s="36">
        <f t="shared" si="62"/>
        <v>0</v>
      </c>
      <c r="AK127" s="36">
        <f t="shared" si="62"/>
        <v>0</v>
      </c>
      <c r="AL127" s="36">
        <f t="shared" si="62"/>
        <v>0</v>
      </c>
      <c r="AN127" s="63">
        <f t="shared" si="55"/>
        <v>0</v>
      </c>
      <c r="AO127" s="14"/>
    </row>
    <row r="128" ht="15" spans="1:41">
      <c r="A128" s="43" t="s">
        <v>12721</v>
      </c>
      <c r="B128" s="34">
        <f t="shared" si="36"/>
        <v>0</v>
      </c>
      <c r="C128" s="41" t="s">
        <v>12722</v>
      </c>
      <c r="D128" s="105">
        <f t="shared" si="37"/>
        <v>0</v>
      </c>
      <c r="E128" s="36">
        <f t="shared" si="38"/>
        <v>0</v>
      </c>
      <c r="F128" s="9">
        <f t="shared" si="39"/>
        <v>0</v>
      </c>
      <c r="G128" s="38">
        <f t="shared" si="56"/>
        <v>0</v>
      </c>
      <c r="H128" s="42">
        <v>0</v>
      </c>
      <c r="I128" s="36">
        <f t="shared" ref="I128:J147" si="63">SUMPRODUCT(I$374:I$599*(LEFT($A$374:$A$599,LEN($A128))=$A128))</f>
        <v>0</v>
      </c>
      <c r="J128" s="36">
        <f t="shared" si="63"/>
        <v>0</v>
      </c>
      <c r="K128" s="107">
        <f t="shared" si="54"/>
        <v>0</v>
      </c>
      <c r="L128" s="36">
        <f t="shared" si="40"/>
        <v>0</v>
      </c>
      <c r="M128" s="105">
        <f t="shared" si="41"/>
        <v>0</v>
      </c>
      <c r="N128" s="36">
        <f t="shared" si="45"/>
        <v>0</v>
      </c>
      <c r="O128" s="9">
        <f t="shared" si="42"/>
        <v>0</v>
      </c>
      <c r="P128" s="51">
        <v>0</v>
      </c>
      <c r="Q128" s="50">
        <f t="shared" si="57"/>
        <v>0</v>
      </c>
      <c r="R128" s="36">
        <f t="shared" si="43"/>
        <v>0</v>
      </c>
      <c r="S128" s="36">
        <f t="shared" si="46"/>
        <v>0</v>
      </c>
      <c r="T128" s="42">
        <v>0</v>
      </c>
      <c r="U128" s="36">
        <f t="shared" si="44"/>
        <v>0</v>
      </c>
      <c r="W128" s="36">
        <f t="shared" ref="W128:AE137" si="64">SUMPRODUCT(W$374:W$599*(LEFT($A$374:$A$599,LEN($A128))=$A128))</f>
        <v>0</v>
      </c>
      <c r="X128" s="36">
        <f t="shared" si="64"/>
        <v>0</v>
      </c>
      <c r="Y128" s="36">
        <f t="shared" si="64"/>
        <v>0</v>
      </c>
      <c r="Z128" s="36">
        <f t="shared" si="64"/>
        <v>0</v>
      </c>
      <c r="AA128" s="36">
        <f t="shared" si="64"/>
        <v>0</v>
      </c>
      <c r="AB128" s="36">
        <f t="shared" si="64"/>
        <v>0</v>
      </c>
      <c r="AC128" s="36">
        <f t="shared" si="64"/>
        <v>0</v>
      </c>
      <c r="AD128" s="36">
        <f t="shared" si="64"/>
        <v>0</v>
      </c>
      <c r="AE128" s="36">
        <f t="shared" si="64"/>
        <v>0</v>
      </c>
      <c r="AG128" s="36">
        <f t="shared" ref="AG128:AL137" si="65">SUMPRODUCT(AG$374:AG$599*(LEFT($A$374:$A$599,LEN($A128))=$A128))</f>
        <v>0</v>
      </c>
      <c r="AH128" s="36">
        <f t="shared" si="65"/>
        <v>0</v>
      </c>
      <c r="AI128" s="36">
        <f t="shared" si="65"/>
        <v>0</v>
      </c>
      <c r="AJ128" s="36">
        <f t="shared" si="65"/>
        <v>0</v>
      </c>
      <c r="AK128" s="36">
        <f t="shared" si="65"/>
        <v>0</v>
      </c>
      <c r="AL128" s="36">
        <f t="shared" si="65"/>
        <v>0</v>
      </c>
      <c r="AN128" s="63">
        <f t="shared" si="55"/>
        <v>0</v>
      </c>
      <c r="AO128" s="59"/>
    </row>
    <row r="129" ht="15" spans="1:41">
      <c r="A129" s="43" t="s">
        <v>12723</v>
      </c>
      <c r="B129" s="34">
        <f t="shared" si="36"/>
        <v>0</v>
      </c>
      <c r="C129" s="41" t="s">
        <v>12724</v>
      </c>
      <c r="D129" s="105">
        <f t="shared" si="37"/>
        <v>0</v>
      </c>
      <c r="E129" s="36">
        <f t="shared" si="38"/>
        <v>0</v>
      </c>
      <c r="F129" s="9">
        <f t="shared" si="39"/>
        <v>0</v>
      </c>
      <c r="G129" s="38">
        <f t="shared" si="56"/>
        <v>0</v>
      </c>
      <c r="H129" s="42">
        <v>0</v>
      </c>
      <c r="I129" s="36">
        <f t="shared" si="63"/>
        <v>0</v>
      </c>
      <c r="J129" s="36">
        <f t="shared" si="63"/>
        <v>0</v>
      </c>
      <c r="K129" s="107">
        <f t="shared" si="54"/>
        <v>0</v>
      </c>
      <c r="L129" s="36">
        <f t="shared" si="40"/>
        <v>0</v>
      </c>
      <c r="M129" s="105">
        <f t="shared" si="41"/>
        <v>0</v>
      </c>
      <c r="N129" s="36">
        <f t="shared" si="45"/>
        <v>0</v>
      </c>
      <c r="O129" s="9">
        <f t="shared" si="42"/>
        <v>0</v>
      </c>
      <c r="P129" s="51">
        <v>0</v>
      </c>
      <c r="Q129" s="50">
        <f t="shared" si="57"/>
        <v>0</v>
      </c>
      <c r="R129" s="36">
        <f t="shared" si="43"/>
        <v>0</v>
      </c>
      <c r="S129" s="36">
        <f t="shared" si="46"/>
        <v>0</v>
      </c>
      <c r="T129" s="42">
        <v>0</v>
      </c>
      <c r="U129" s="36">
        <f t="shared" si="44"/>
        <v>0</v>
      </c>
      <c r="W129" s="36">
        <f t="shared" si="64"/>
        <v>0</v>
      </c>
      <c r="X129" s="36">
        <f t="shared" si="64"/>
        <v>0</v>
      </c>
      <c r="Y129" s="36">
        <f t="shared" si="64"/>
        <v>0</v>
      </c>
      <c r="Z129" s="36">
        <f t="shared" si="64"/>
        <v>0</v>
      </c>
      <c r="AA129" s="36">
        <f t="shared" si="64"/>
        <v>0</v>
      </c>
      <c r="AB129" s="36">
        <f t="shared" si="64"/>
        <v>0</v>
      </c>
      <c r="AC129" s="36">
        <f t="shared" si="64"/>
        <v>0</v>
      </c>
      <c r="AD129" s="36">
        <f t="shared" si="64"/>
        <v>0</v>
      </c>
      <c r="AE129" s="36">
        <f t="shared" si="64"/>
        <v>0</v>
      </c>
      <c r="AG129" s="36">
        <f t="shared" si="65"/>
        <v>0</v>
      </c>
      <c r="AH129" s="36">
        <f t="shared" si="65"/>
        <v>0</v>
      </c>
      <c r="AI129" s="36">
        <f t="shared" si="65"/>
        <v>0</v>
      </c>
      <c r="AJ129" s="36">
        <f t="shared" si="65"/>
        <v>0</v>
      </c>
      <c r="AK129" s="36">
        <f t="shared" si="65"/>
        <v>0</v>
      </c>
      <c r="AL129" s="36">
        <f t="shared" si="65"/>
        <v>0</v>
      </c>
      <c r="AN129" s="63">
        <f t="shared" si="55"/>
        <v>0</v>
      </c>
      <c r="AO129" s="59"/>
    </row>
    <row r="130" ht="15" spans="1:41">
      <c r="A130" s="43" t="s">
        <v>12725</v>
      </c>
      <c r="B130" s="34">
        <f t="shared" si="36"/>
        <v>0</v>
      </c>
      <c r="C130" s="41" t="s">
        <v>12726</v>
      </c>
      <c r="D130" s="105">
        <f t="shared" si="37"/>
        <v>0</v>
      </c>
      <c r="E130" s="36">
        <f t="shared" si="38"/>
        <v>0</v>
      </c>
      <c r="F130" s="9">
        <f t="shared" si="39"/>
        <v>0</v>
      </c>
      <c r="G130" s="38">
        <f t="shared" si="56"/>
        <v>0</v>
      </c>
      <c r="H130" s="42">
        <v>0</v>
      </c>
      <c r="I130" s="36">
        <f t="shared" si="63"/>
        <v>0</v>
      </c>
      <c r="J130" s="36">
        <f t="shared" si="63"/>
        <v>0</v>
      </c>
      <c r="K130" s="107">
        <f t="shared" si="54"/>
        <v>0</v>
      </c>
      <c r="L130" s="36">
        <f t="shared" si="40"/>
        <v>0</v>
      </c>
      <c r="M130" s="105">
        <f t="shared" si="41"/>
        <v>0</v>
      </c>
      <c r="N130" s="36">
        <f t="shared" si="45"/>
        <v>0</v>
      </c>
      <c r="O130" s="9">
        <f t="shared" si="42"/>
        <v>0</v>
      </c>
      <c r="P130" s="51">
        <v>0</v>
      </c>
      <c r="Q130" s="50">
        <f t="shared" si="57"/>
        <v>0</v>
      </c>
      <c r="R130" s="36">
        <f t="shared" si="43"/>
        <v>0</v>
      </c>
      <c r="S130" s="36">
        <f t="shared" si="46"/>
        <v>0</v>
      </c>
      <c r="T130" s="42">
        <v>0</v>
      </c>
      <c r="U130" s="36">
        <f t="shared" si="44"/>
        <v>0</v>
      </c>
      <c r="W130" s="36">
        <f t="shared" si="64"/>
        <v>0</v>
      </c>
      <c r="X130" s="36">
        <f t="shared" si="64"/>
        <v>0</v>
      </c>
      <c r="Y130" s="36">
        <f t="shared" si="64"/>
        <v>0</v>
      </c>
      <c r="Z130" s="36">
        <f t="shared" si="64"/>
        <v>0</v>
      </c>
      <c r="AA130" s="36">
        <f t="shared" si="64"/>
        <v>0</v>
      </c>
      <c r="AB130" s="36">
        <f t="shared" si="64"/>
        <v>0</v>
      </c>
      <c r="AC130" s="36">
        <f t="shared" si="64"/>
        <v>0</v>
      </c>
      <c r="AD130" s="36">
        <f t="shared" si="64"/>
        <v>0</v>
      </c>
      <c r="AE130" s="36">
        <f t="shared" si="64"/>
        <v>0</v>
      </c>
      <c r="AG130" s="36">
        <f t="shared" si="65"/>
        <v>0</v>
      </c>
      <c r="AH130" s="36">
        <f t="shared" si="65"/>
        <v>0</v>
      </c>
      <c r="AI130" s="36">
        <f t="shared" si="65"/>
        <v>0</v>
      </c>
      <c r="AJ130" s="36">
        <f t="shared" si="65"/>
        <v>0</v>
      </c>
      <c r="AK130" s="36">
        <f t="shared" si="65"/>
        <v>0</v>
      </c>
      <c r="AL130" s="36">
        <f t="shared" si="65"/>
        <v>0</v>
      </c>
      <c r="AN130" s="63">
        <f t="shared" si="55"/>
        <v>0</v>
      </c>
      <c r="AO130" s="14"/>
    </row>
    <row r="131" ht="15" spans="1:41">
      <c r="A131" s="43" t="s">
        <v>12727</v>
      </c>
      <c r="B131" s="34">
        <f t="shared" si="36"/>
        <v>0</v>
      </c>
      <c r="C131" s="41" t="s">
        <v>12728</v>
      </c>
      <c r="D131" s="105">
        <f t="shared" si="37"/>
        <v>0</v>
      </c>
      <c r="E131" s="36">
        <f t="shared" si="38"/>
        <v>0</v>
      </c>
      <c r="F131" s="9">
        <f t="shared" si="39"/>
        <v>0</v>
      </c>
      <c r="G131" s="38">
        <f t="shared" si="56"/>
        <v>0</v>
      </c>
      <c r="H131" s="42">
        <v>0</v>
      </c>
      <c r="I131" s="36">
        <f t="shared" si="63"/>
        <v>0</v>
      </c>
      <c r="J131" s="36">
        <f t="shared" si="63"/>
        <v>0</v>
      </c>
      <c r="K131" s="107">
        <f t="shared" si="54"/>
        <v>0</v>
      </c>
      <c r="L131" s="36">
        <f t="shared" si="40"/>
        <v>0</v>
      </c>
      <c r="M131" s="105">
        <f t="shared" si="41"/>
        <v>0</v>
      </c>
      <c r="N131" s="36">
        <f t="shared" si="45"/>
        <v>0</v>
      </c>
      <c r="O131" s="9">
        <f t="shared" si="42"/>
        <v>0</v>
      </c>
      <c r="P131" s="51">
        <v>0</v>
      </c>
      <c r="Q131" s="50">
        <f t="shared" si="57"/>
        <v>0</v>
      </c>
      <c r="R131" s="36">
        <f t="shared" si="43"/>
        <v>0</v>
      </c>
      <c r="S131" s="36">
        <f t="shared" si="46"/>
        <v>0</v>
      </c>
      <c r="T131" s="42">
        <v>0</v>
      </c>
      <c r="U131" s="36">
        <f t="shared" si="44"/>
        <v>0</v>
      </c>
      <c r="W131" s="36">
        <f t="shared" si="64"/>
        <v>0</v>
      </c>
      <c r="X131" s="36">
        <f t="shared" si="64"/>
        <v>0</v>
      </c>
      <c r="Y131" s="36">
        <f t="shared" si="64"/>
        <v>0</v>
      </c>
      <c r="Z131" s="36">
        <f t="shared" si="64"/>
        <v>0</v>
      </c>
      <c r="AA131" s="36">
        <f t="shared" si="64"/>
        <v>0</v>
      </c>
      <c r="AB131" s="36">
        <f t="shared" si="64"/>
        <v>0</v>
      </c>
      <c r="AC131" s="36">
        <f t="shared" si="64"/>
        <v>0</v>
      </c>
      <c r="AD131" s="36">
        <f t="shared" si="64"/>
        <v>0</v>
      </c>
      <c r="AE131" s="36">
        <f t="shared" si="64"/>
        <v>0</v>
      </c>
      <c r="AG131" s="36">
        <f t="shared" si="65"/>
        <v>0</v>
      </c>
      <c r="AH131" s="36">
        <f t="shared" si="65"/>
        <v>0</v>
      </c>
      <c r="AI131" s="36">
        <f t="shared" si="65"/>
        <v>0</v>
      </c>
      <c r="AJ131" s="36">
        <f t="shared" si="65"/>
        <v>0</v>
      </c>
      <c r="AK131" s="36">
        <f t="shared" si="65"/>
        <v>0</v>
      </c>
      <c r="AL131" s="36">
        <f t="shared" si="65"/>
        <v>0</v>
      </c>
      <c r="AN131" s="63">
        <f t="shared" si="55"/>
        <v>0</v>
      </c>
      <c r="AO131" s="14"/>
    </row>
    <row r="132" ht="15" spans="1:41">
      <c r="A132" s="43" t="s">
        <v>12729</v>
      </c>
      <c r="B132" s="34">
        <f t="shared" si="36"/>
        <v>0</v>
      </c>
      <c r="C132" s="41" t="s">
        <v>12730</v>
      </c>
      <c r="D132" s="105">
        <f t="shared" si="37"/>
        <v>0</v>
      </c>
      <c r="E132" s="36">
        <f t="shared" si="38"/>
        <v>0</v>
      </c>
      <c r="F132" s="9">
        <f t="shared" si="39"/>
        <v>0</v>
      </c>
      <c r="G132" s="38">
        <f t="shared" si="56"/>
        <v>0</v>
      </c>
      <c r="H132" s="42">
        <v>0</v>
      </c>
      <c r="I132" s="36">
        <f t="shared" si="63"/>
        <v>0</v>
      </c>
      <c r="J132" s="36">
        <f t="shared" si="63"/>
        <v>0</v>
      </c>
      <c r="K132" s="107">
        <f t="shared" si="54"/>
        <v>0</v>
      </c>
      <c r="L132" s="36">
        <f t="shared" si="40"/>
        <v>0</v>
      </c>
      <c r="M132" s="105">
        <f t="shared" si="41"/>
        <v>0</v>
      </c>
      <c r="N132" s="36">
        <f t="shared" si="45"/>
        <v>0</v>
      </c>
      <c r="O132" s="9">
        <f t="shared" si="42"/>
        <v>0</v>
      </c>
      <c r="P132" s="51">
        <v>0</v>
      </c>
      <c r="Q132" s="50">
        <f t="shared" si="57"/>
        <v>0</v>
      </c>
      <c r="R132" s="36">
        <f t="shared" si="43"/>
        <v>0</v>
      </c>
      <c r="S132" s="36">
        <f t="shared" si="46"/>
        <v>0</v>
      </c>
      <c r="T132" s="42">
        <v>0</v>
      </c>
      <c r="U132" s="36">
        <f t="shared" si="44"/>
        <v>0</v>
      </c>
      <c r="W132" s="36">
        <f t="shared" si="64"/>
        <v>0</v>
      </c>
      <c r="X132" s="36">
        <f t="shared" si="64"/>
        <v>0</v>
      </c>
      <c r="Y132" s="36">
        <f t="shared" si="64"/>
        <v>0</v>
      </c>
      <c r="Z132" s="36">
        <f t="shared" si="64"/>
        <v>0</v>
      </c>
      <c r="AA132" s="36">
        <f t="shared" si="64"/>
        <v>0</v>
      </c>
      <c r="AB132" s="36">
        <f t="shared" si="64"/>
        <v>0</v>
      </c>
      <c r="AC132" s="36">
        <f t="shared" si="64"/>
        <v>0</v>
      </c>
      <c r="AD132" s="36">
        <f t="shared" si="64"/>
        <v>0</v>
      </c>
      <c r="AE132" s="36">
        <f t="shared" si="64"/>
        <v>0</v>
      </c>
      <c r="AG132" s="36">
        <f t="shared" si="65"/>
        <v>0</v>
      </c>
      <c r="AH132" s="36">
        <f t="shared" si="65"/>
        <v>0</v>
      </c>
      <c r="AI132" s="36">
        <f t="shared" si="65"/>
        <v>0</v>
      </c>
      <c r="AJ132" s="36">
        <f t="shared" si="65"/>
        <v>0</v>
      </c>
      <c r="AK132" s="36">
        <f t="shared" si="65"/>
        <v>0</v>
      </c>
      <c r="AL132" s="36">
        <f t="shared" si="65"/>
        <v>0</v>
      </c>
      <c r="AN132" s="63">
        <f t="shared" si="55"/>
        <v>0</v>
      </c>
      <c r="AO132" s="59"/>
    </row>
    <row r="133" ht="15" spans="1:41">
      <c r="A133" s="43" t="s">
        <v>12731</v>
      </c>
      <c r="B133" s="34">
        <f t="shared" si="36"/>
        <v>0</v>
      </c>
      <c r="C133" s="41" t="s">
        <v>12732</v>
      </c>
      <c r="D133" s="105">
        <f t="shared" si="37"/>
        <v>0</v>
      </c>
      <c r="E133" s="36">
        <f t="shared" si="38"/>
        <v>0</v>
      </c>
      <c r="F133" s="9">
        <f t="shared" si="39"/>
        <v>0</v>
      </c>
      <c r="G133" s="38">
        <f t="shared" si="56"/>
        <v>0</v>
      </c>
      <c r="H133" s="42">
        <v>0</v>
      </c>
      <c r="I133" s="36">
        <f t="shared" si="63"/>
        <v>0</v>
      </c>
      <c r="J133" s="36">
        <f t="shared" si="63"/>
        <v>0</v>
      </c>
      <c r="K133" s="107">
        <f t="shared" si="54"/>
        <v>0</v>
      </c>
      <c r="L133" s="36">
        <f t="shared" si="40"/>
        <v>0</v>
      </c>
      <c r="M133" s="105">
        <f t="shared" si="41"/>
        <v>0</v>
      </c>
      <c r="N133" s="36">
        <f t="shared" si="45"/>
        <v>0</v>
      </c>
      <c r="O133" s="9">
        <f t="shared" si="42"/>
        <v>0</v>
      </c>
      <c r="P133" s="51">
        <v>0</v>
      </c>
      <c r="Q133" s="50">
        <f t="shared" si="57"/>
        <v>0</v>
      </c>
      <c r="R133" s="36">
        <f t="shared" si="43"/>
        <v>0</v>
      </c>
      <c r="S133" s="36">
        <f t="shared" si="46"/>
        <v>0</v>
      </c>
      <c r="T133" s="42">
        <v>0</v>
      </c>
      <c r="U133" s="36">
        <f t="shared" si="44"/>
        <v>0</v>
      </c>
      <c r="W133" s="36">
        <f t="shared" si="64"/>
        <v>0</v>
      </c>
      <c r="X133" s="36">
        <f t="shared" si="64"/>
        <v>0</v>
      </c>
      <c r="Y133" s="36">
        <f t="shared" si="64"/>
        <v>0</v>
      </c>
      <c r="Z133" s="36">
        <f t="shared" si="64"/>
        <v>0</v>
      </c>
      <c r="AA133" s="36">
        <f t="shared" si="64"/>
        <v>0</v>
      </c>
      <c r="AB133" s="36">
        <f t="shared" si="64"/>
        <v>0</v>
      </c>
      <c r="AC133" s="36">
        <f t="shared" si="64"/>
        <v>0</v>
      </c>
      <c r="AD133" s="36">
        <f t="shared" si="64"/>
        <v>0</v>
      </c>
      <c r="AE133" s="36">
        <f t="shared" si="64"/>
        <v>0</v>
      </c>
      <c r="AG133" s="36">
        <f t="shared" si="65"/>
        <v>0</v>
      </c>
      <c r="AH133" s="36">
        <f t="shared" si="65"/>
        <v>0</v>
      </c>
      <c r="AI133" s="36">
        <f t="shared" si="65"/>
        <v>0</v>
      </c>
      <c r="AJ133" s="36">
        <f t="shared" si="65"/>
        <v>0</v>
      </c>
      <c r="AK133" s="36">
        <f t="shared" si="65"/>
        <v>0</v>
      </c>
      <c r="AL133" s="36">
        <f t="shared" si="65"/>
        <v>0</v>
      </c>
      <c r="AN133" s="63">
        <f t="shared" si="55"/>
        <v>0</v>
      </c>
      <c r="AO133" s="59"/>
    </row>
    <row r="134" ht="15" spans="1:41">
      <c r="A134" s="43" t="s">
        <v>12733</v>
      </c>
      <c r="B134" s="34">
        <f t="shared" si="36"/>
        <v>0</v>
      </c>
      <c r="C134" s="41" t="s">
        <v>12734</v>
      </c>
      <c r="D134" s="105">
        <f t="shared" si="37"/>
        <v>0</v>
      </c>
      <c r="E134" s="36">
        <f t="shared" si="38"/>
        <v>0</v>
      </c>
      <c r="F134" s="9">
        <f t="shared" si="39"/>
        <v>0</v>
      </c>
      <c r="G134" s="38">
        <f t="shared" si="56"/>
        <v>0</v>
      </c>
      <c r="H134" s="42">
        <v>0</v>
      </c>
      <c r="I134" s="36">
        <f t="shared" si="63"/>
        <v>0</v>
      </c>
      <c r="J134" s="36">
        <f t="shared" si="63"/>
        <v>0</v>
      </c>
      <c r="K134" s="107">
        <f t="shared" si="54"/>
        <v>0</v>
      </c>
      <c r="L134" s="36">
        <f t="shared" si="40"/>
        <v>0</v>
      </c>
      <c r="M134" s="105">
        <f t="shared" si="41"/>
        <v>0</v>
      </c>
      <c r="N134" s="36">
        <f t="shared" si="45"/>
        <v>0</v>
      </c>
      <c r="O134" s="9">
        <f t="shared" si="42"/>
        <v>0</v>
      </c>
      <c r="P134" s="51">
        <v>0</v>
      </c>
      <c r="Q134" s="50">
        <f t="shared" si="57"/>
        <v>0</v>
      </c>
      <c r="R134" s="36">
        <f t="shared" si="43"/>
        <v>0</v>
      </c>
      <c r="S134" s="36">
        <f t="shared" si="46"/>
        <v>0</v>
      </c>
      <c r="T134" s="42">
        <v>0</v>
      </c>
      <c r="U134" s="36">
        <f t="shared" si="44"/>
        <v>0</v>
      </c>
      <c r="W134" s="36">
        <f t="shared" si="64"/>
        <v>0</v>
      </c>
      <c r="X134" s="36">
        <f t="shared" si="64"/>
        <v>0</v>
      </c>
      <c r="Y134" s="36">
        <f t="shared" si="64"/>
        <v>0</v>
      </c>
      <c r="Z134" s="36">
        <f t="shared" si="64"/>
        <v>0</v>
      </c>
      <c r="AA134" s="36">
        <f t="shared" si="64"/>
        <v>0</v>
      </c>
      <c r="AB134" s="36">
        <f t="shared" si="64"/>
        <v>0</v>
      </c>
      <c r="AC134" s="36">
        <f t="shared" si="64"/>
        <v>0</v>
      </c>
      <c r="AD134" s="36">
        <f t="shared" si="64"/>
        <v>0</v>
      </c>
      <c r="AE134" s="36">
        <f t="shared" si="64"/>
        <v>0</v>
      </c>
      <c r="AG134" s="36">
        <f t="shared" si="65"/>
        <v>0</v>
      </c>
      <c r="AH134" s="36">
        <f t="shared" si="65"/>
        <v>0</v>
      </c>
      <c r="AI134" s="36">
        <f t="shared" si="65"/>
        <v>0</v>
      </c>
      <c r="AJ134" s="36">
        <f t="shared" si="65"/>
        <v>0</v>
      </c>
      <c r="AK134" s="36">
        <f t="shared" si="65"/>
        <v>0</v>
      </c>
      <c r="AL134" s="36">
        <f t="shared" si="65"/>
        <v>0</v>
      </c>
      <c r="AN134" s="63">
        <f t="shared" si="55"/>
        <v>0</v>
      </c>
      <c r="AO134" s="14"/>
    </row>
    <row r="135" ht="15" spans="1:41">
      <c r="A135" s="43" t="s">
        <v>12735</v>
      </c>
      <c r="B135" s="34">
        <f t="shared" si="36"/>
        <v>0</v>
      </c>
      <c r="C135" s="41" t="s">
        <v>12736</v>
      </c>
      <c r="D135" s="105">
        <f t="shared" si="37"/>
        <v>0</v>
      </c>
      <c r="E135" s="36">
        <f t="shared" si="38"/>
        <v>0</v>
      </c>
      <c r="F135" s="9">
        <f t="shared" si="39"/>
        <v>0</v>
      </c>
      <c r="G135" s="38">
        <f t="shared" si="56"/>
        <v>0</v>
      </c>
      <c r="H135" s="39">
        <v>0</v>
      </c>
      <c r="I135" s="36">
        <f t="shared" si="63"/>
        <v>0</v>
      </c>
      <c r="J135" s="36">
        <f t="shared" si="63"/>
        <v>0</v>
      </c>
      <c r="K135" s="107">
        <f t="shared" si="54"/>
        <v>0</v>
      </c>
      <c r="L135" s="36">
        <f t="shared" si="40"/>
        <v>0</v>
      </c>
      <c r="M135" s="105">
        <f t="shared" si="41"/>
        <v>0</v>
      </c>
      <c r="N135" s="36">
        <f t="shared" si="45"/>
        <v>0</v>
      </c>
      <c r="O135" s="9">
        <f t="shared" si="42"/>
        <v>0</v>
      </c>
      <c r="P135" s="51">
        <v>0</v>
      </c>
      <c r="Q135" s="50">
        <f t="shared" si="57"/>
        <v>0</v>
      </c>
      <c r="R135" s="36">
        <f t="shared" si="43"/>
        <v>0</v>
      </c>
      <c r="S135" s="36">
        <f t="shared" si="46"/>
        <v>0</v>
      </c>
      <c r="T135" s="42">
        <v>0</v>
      </c>
      <c r="U135" s="36">
        <f t="shared" si="44"/>
        <v>0</v>
      </c>
      <c r="W135" s="36">
        <f t="shared" si="64"/>
        <v>0</v>
      </c>
      <c r="X135" s="36">
        <f t="shared" si="64"/>
        <v>0</v>
      </c>
      <c r="Y135" s="36">
        <f t="shared" si="64"/>
        <v>0</v>
      </c>
      <c r="Z135" s="36">
        <f t="shared" si="64"/>
        <v>0</v>
      </c>
      <c r="AA135" s="36">
        <f t="shared" si="64"/>
        <v>0</v>
      </c>
      <c r="AB135" s="36">
        <f t="shared" si="64"/>
        <v>0</v>
      </c>
      <c r="AC135" s="36">
        <f t="shared" si="64"/>
        <v>0</v>
      </c>
      <c r="AD135" s="36">
        <f t="shared" si="64"/>
        <v>0</v>
      </c>
      <c r="AE135" s="36">
        <f t="shared" si="64"/>
        <v>0</v>
      </c>
      <c r="AG135" s="36">
        <f t="shared" si="65"/>
        <v>0</v>
      </c>
      <c r="AH135" s="36">
        <f t="shared" si="65"/>
        <v>0</v>
      </c>
      <c r="AI135" s="36">
        <f t="shared" si="65"/>
        <v>0</v>
      </c>
      <c r="AJ135" s="36">
        <f t="shared" si="65"/>
        <v>0</v>
      </c>
      <c r="AK135" s="36">
        <f t="shared" si="65"/>
        <v>0</v>
      </c>
      <c r="AL135" s="36">
        <f t="shared" si="65"/>
        <v>0</v>
      </c>
      <c r="AN135" s="63">
        <f t="shared" si="55"/>
        <v>0</v>
      </c>
      <c r="AO135" s="14"/>
    </row>
    <row r="136" ht="15" spans="1:41">
      <c r="A136" s="43" t="s">
        <v>12737</v>
      </c>
      <c r="B136" s="34">
        <f t="shared" ref="B136:B199" si="66">D136-M136</f>
        <v>0</v>
      </c>
      <c r="C136" s="41" t="s">
        <v>12738</v>
      </c>
      <c r="D136" s="105">
        <f t="shared" ref="D136:D199" si="67">SUM(E136:F136,L136)</f>
        <v>0</v>
      </c>
      <c r="E136" s="36">
        <f t="shared" ref="E136:E199" si="68">SUMPRODUCT(E$374:E$599*(LEFT($A$374:$A$599,LEN($A136))=$A136))</f>
        <v>0</v>
      </c>
      <c r="F136" s="9">
        <f t="shared" ref="F136:F199" si="69">SUM(G136,H136:K136)</f>
        <v>0</v>
      </c>
      <c r="G136" s="38">
        <f t="shared" si="56"/>
        <v>0</v>
      </c>
      <c r="H136" s="42">
        <v>0</v>
      </c>
      <c r="I136" s="36">
        <f t="shared" si="63"/>
        <v>0</v>
      </c>
      <c r="J136" s="36">
        <f t="shared" si="63"/>
        <v>0</v>
      </c>
      <c r="K136" s="107">
        <f t="shared" si="54"/>
        <v>0</v>
      </c>
      <c r="L136" s="36">
        <f t="shared" ref="L136:L199" si="70">SUMPRODUCT(L$374:L$599*(LEFT($A$374:$A$599,LEN($A136))=$A136))</f>
        <v>0</v>
      </c>
      <c r="M136" s="105">
        <f t="shared" ref="M136:M199" si="71">SUM(N136:O136,U136)</f>
        <v>0</v>
      </c>
      <c r="N136" s="36">
        <f t="shared" si="45"/>
        <v>0</v>
      </c>
      <c r="O136" s="9">
        <f t="shared" ref="O136:O199" si="72">SUM(P136:T136)</f>
        <v>0</v>
      </c>
      <c r="P136" s="51">
        <v>0</v>
      </c>
      <c r="Q136" s="50">
        <f t="shared" si="57"/>
        <v>0</v>
      </c>
      <c r="R136" s="36">
        <f t="shared" ref="R136:R199" si="73">SUMPRODUCT(R$374:R$599*(LEFT($A$374:$A$599,LEN($A136))=$A136))</f>
        <v>0</v>
      </c>
      <c r="S136" s="36">
        <f t="shared" si="46"/>
        <v>0</v>
      </c>
      <c r="T136" s="42">
        <v>0</v>
      </c>
      <c r="U136" s="36">
        <f t="shared" ref="U136:U199" si="74">SUMPRODUCT(U$374:U$599*(LEFT($A$374:$A$599,LEN($A136))=$A136))</f>
        <v>0</v>
      </c>
      <c r="W136" s="36">
        <f t="shared" si="64"/>
        <v>0</v>
      </c>
      <c r="X136" s="36">
        <f t="shared" si="64"/>
        <v>0</v>
      </c>
      <c r="Y136" s="36">
        <f t="shared" si="64"/>
        <v>0</v>
      </c>
      <c r="Z136" s="36">
        <f t="shared" si="64"/>
        <v>0</v>
      </c>
      <c r="AA136" s="36">
        <f t="shared" si="64"/>
        <v>0</v>
      </c>
      <c r="AB136" s="36">
        <f t="shared" si="64"/>
        <v>0</v>
      </c>
      <c r="AC136" s="36">
        <f t="shared" si="64"/>
        <v>0</v>
      </c>
      <c r="AD136" s="36">
        <f t="shared" si="64"/>
        <v>0</v>
      </c>
      <c r="AE136" s="36">
        <f t="shared" si="64"/>
        <v>0</v>
      </c>
      <c r="AG136" s="36">
        <f t="shared" si="65"/>
        <v>0</v>
      </c>
      <c r="AH136" s="36">
        <f t="shared" si="65"/>
        <v>0</v>
      </c>
      <c r="AI136" s="36">
        <f t="shared" si="65"/>
        <v>0</v>
      </c>
      <c r="AJ136" s="36">
        <f t="shared" si="65"/>
        <v>0</v>
      </c>
      <c r="AK136" s="36">
        <f t="shared" si="65"/>
        <v>0</v>
      </c>
      <c r="AL136" s="36">
        <f t="shared" si="65"/>
        <v>0</v>
      </c>
      <c r="AN136" s="63">
        <f t="shared" si="55"/>
        <v>0</v>
      </c>
      <c r="AO136" s="59"/>
    </row>
    <row r="137" ht="15" spans="1:41">
      <c r="A137" s="43" t="s">
        <v>12739</v>
      </c>
      <c r="B137" s="34">
        <f t="shared" si="66"/>
        <v>0</v>
      </c>
      <c r="C137" s="41" t="s">
        <v>12740</v>
      </c>
      <c r="D137" s="105">
        <f t="shared" si="67"/>
        <v>0</v>
      </c>
      <c r="E137" s="36">
        <f t="shared" si="68"/>
        <v>0</v>
      </c>
      <c r="F137" s="9">
        <f t="shared" si="69"/>
        <v>0</v>
      </c>
      <c r="G137" s="38">
        <f t="shared" si="56"/>
        <v>0</v>
      </c>
      <c r="H137" s="42">
        <v>0</v>
      </c>
      <c r="I137" s="36">
        <f t="shared" si="63"/>
        <v>0</v>
      </c>
      <c r="J137" s="36">
        <f t="shared" si="63"/>
        <v>0</v>
      </c>
      <c r="K137" s="107">
        <f t="shared" si="54"/>
        <v>0</v>
      </c>
      <c r="L137" s="36">
        <f t="shared" si="70"/>
        <v>0</v>
      </c>
      <c r="M137" s="105">
        <f t="shared" si="71"/>
        <v>0</v>
      </c>
      <c r="N137" s="36">
        <f t="shared" ref="N137:N200" si="75">SUMPRODUCT(N$374:N$599*(LEFT($A$374:$A$599,LEN($A137))=$A137))+MIN(SUMPRODUCT(S$374:S$599*(LEFT($A$374:$A$599,LEN($A137))=$A137))+AN137,0)</f>
        <v>0</v>
      </c>
      <c r="O137" s="9">
        <f t="shared" si="72"/>
        <v>0</v>
      </c>
      <c r="P137" s="51">
        <v>0</v>
      </c>
      <c r="Q137" s="50">
        <f t="shared" si="57"/>
        <v>0</v>
      </c>
      <c r="R137" s="36">
        <f t="shared" si="73"/>
        <v>0</v>
      </c>
      <c r="S137" s="36">
        <f t="shared" ref="S137:S200" si="76">MAX(SUMPRODUCT(S$374:S$599*(LEFT($A$374:$A$599,LEN($A137))=$A137))+AN137,0)</f>
        <v>0</v>
      </c>
      <c r="T137" s="42">
        <v>0</v>
      </c>
      <c r="U137" s="36">
        <f t="shared" si="74"/>
        <v>0</v>
      </c>
      <c r="W137" s="36">
        <f t="shared" si="64"/>
        <v>0</v>
      </c>
      <c r="X137" s="36">
        <f t="shared" si="64"/>
        <v>0</v>
      </c>
      <c r="Y137" s="36">
        <f t="shared" si="64"/>
        <v>0</v>
      </c>
      <c r="Z137" s="36">
        <f t="shared" si="64"/>
        <v>0</v>
      </c>
      <c r="AA137" s="36">
        <f t="shared" si="64"/>
        <v>0</v>
      </c>
      <c r="AB137" s="36">
        <f t="shared" si="64"/>
        <v>0</v>
      </c>
      <c r="AC137" s="36">
        <f t="shared" si="64"/>
        <v>0</v>
      </c>
      <c r="AD137" s="36">
        <f t="shared" si="64"/>
        <v>0</v>
      </c>
      <c r="AE137" s="36">
        <f t="shared" si="64"/>
        <v>0</v>
      </c>
      <c r="AG137" s="36">
        <f t="shared" si="65"/>
        <v>0</v>
      </c>
      <c r="AH137" s="36">
        <f t="shared" si="65"/>
        <v>0</v>
      </c>
      <c r="AI137" s="36">
        <f t="shared" si="65"/>
        <v>0</v>
      </c>
      <c r="AJ137" s="36">
        <f t="shared" si="65"/>
        <v>0</v>
      </c>
      <c r="AK137" s="36">
        <f t="shared" si="65"/>
        <v>0</v>
      </c>
      <c r="AL137" s="36">
        <f t="shared" si="65"/>
        <v>0</v>
      </c>
      <c r="AN137" s="63">
        <f t="shared" si="55"/>
        <v>0</v>
      </c>
      <c r="AO137" s="59"/>
    </row>
    <row r="138" ht="15" spans="1:41">
      <c r="A138" s="43" t="s">
        <v>12741</v>
      </c>
      <c r="B138" s="34">
        <f t="shared" si="66"/>
        <v>0</v>
      </c>
      <c r="C138" s="41" t="s">
        <v>12742</v>
      </c>
      <c r="D138" s="105">
        <f t="shared" si="67"/>
        <v>0</v>
      </c>
      <c r="E138" s="36">
        <f t="shared" si="68"/>
        <v>0</v>
      </c>
      <c r="F138" s="9">
        <f t="shared" si="69"/>
        <v>0</v>
      </c>
      <c r="G138" s="38">
        <f t="shared" si="56"/>
        <v>0</v>
      </c>
      <c r="H138" s="42">
        <v>0</v>
      </c>
      <c r="I138" s="36">
        <f t="shared" si="63"/>
        <v>0</v>
      </c>
      <c r="J138" s="36">
        <f t="shared" si="63"/>
        <v>0</v>
      </c>
      <c r="K138" s="107">
        <f t="shared" si="54"/>
        <v>0</v>
      </c>
      <c r="L138" s="36">
        <f t="shared" si="70"/>
        <v>0</v>
      </c>
      <c r="M138" s="105">
        <f t="shared" si="71"/>
        <v>0</v>
      </c>
      <c r="N138" s="36">
        <f t="shared" si="75"/>
        <v>0</v>
      </c>
      <c r="O138" s="9">
        <f t="shared" si="72"/>
        <v>0</v>
      </c>
      <c r="P138" s="51">
        <v>0</v>
      </c>
      <c r="Q138" s="50">
        <f t="shared" si="57"/>
        <v>0</v>
      </c>
      <c r="R138" s="36">
        <f t="shared" si="73"/>
        <v>0</v>
      </c>
      <c r="S138" s="36">
        <f t="shared" si="76"/>
        <v>0</v>
      </c>
      <c r="T138" s="42">
        <v>0</v>
      </c>
      <c r="U138" s="36">
        <f t="shared" si="74"/>
        <v>0</v>
      </c>
      <c r="W138" s="36">
        <f t="shared" ref="W138:AE147" si="77">SUMPRODUCT(W$374:W$599*(LEFT($A$374:$A$599,LEN($A138))=$A138))</f>
        <v>0</v>
      </c>
      <c r="X138" s="36">
        <f t="shared" si="77"/>
        <v>0</v>
      </c>
      <c r="Y138" s="36">
        <f t="shared" si="77"/>
        <v>0</v>
      </c>
      <c r="Z138" s="36">
        <f t="shared" si="77"/>
        <v>0</v>
      </c>
      <c r="AA138" s="36">
        <f t="shared" si="77"/>
        <v>0</v>
      </c>
      <c r="AB138" s="36">
        <f t="shared" si="77"/>
        <v>0</v>
      </c>
      <c r="AC138" s="36">
        <f t="shared" si="77"/>
        <v>0</v>
      </c>
      <c r="AD138" s="36">
        <f t="shared" si="77"/>
        <v>0</v>
      </c>
      <c r="AE138" s="36">
        <f t="shared" si="77"/>
        <v>0</v>
      </c>
      <c r="AG138" s="36">
        <f t="shared" ref="AG138:AL147" si="78">SUMPRODUCT(AG$374:AG$599*(LEFT($A$374:$A$599,LEN($A138))=$A138))</f>
        <v>0</v>
      </c>
      <c r="AH138" s="36">
        <f t="shared" si="78"/>
        <v>0</v>
      </c>
      <c r="AI138" s="36">
        <f t="shared" si="78"/>
        <v>0</v>
      </c>
      <c r="AJ138" s="36">
        <f t="shared" si="78"/>
        <v>0</v>
      </c>
      <c r="AK138" s="36">
        <f t="shared" si="78"/>
        <v>0</v>
      </c>
      <c r="AL138" s="36">
        <f t="shared" si="78"/>
        <v>0</v>
      </c>
      <c r="AN138" s="63">
        <f t="shared" si="55"/>
        <v>0</v>
      </c>
      <c r="AO138" s="14"/>
    </row>
    <row r="139" ht="15" spans="1:41">
      <c r="A139" s="43" t="s">
        <v>12743</v>
      </c>
      <c r="B139" s="34">
        <f t="shared" si="66"/>
        <v>0</v>
      </c>
      <c r="C139" s="41" t="s">
        <v>12744</v>
      </c>
      <c r="D139" s="105">
        <f t="shared" si="67"/>
        <v>0</v>
      </c>
      <c r="E139" s="36">
        <f t="shared" si="68"/>
        <v>0</v>
      </c>
      <c r="F139" s="9">
        <f t="shared" si="69"/>
        <v>0</v>
      </c>
      <c r="G139" s="38">
        <f t="shared" si="56"/>
        <v>0</v>
      </c>
      <c r="H139" s="42">
        <v>0</v>
      </c>
      <c r="I139" s="36">
        <f t="shared" si="63"/>
        <v>0</v>
      </c>
      <c r="J139" s="36">
        <f t="shared" si="63"/>
        <v>0</v>
      </c>
      <c r="K139" s="107">
        <f t="shared" si="54"/>
        <v>0</v>
      </c>
      <c r="L139" s="36">
        <f t="shared" si="70"/>
        <v>0</v>
      </c>
      <c r="M139" s="105">
        <f t="shared" si="71"/>
        <v>0</v>
      </c>
      <c r="N139" s="36">
        <f t="shared" si="75"/>
        <v>0</v>
      </c>
      <c r="O139" s="9">
        <f t="shared" si="72"/>
        <v>0</v>
      </c>
      <c r="P139" s="51">
        <v>0</v>
      </c>
      <c r="Q139" s="50">
        <f t="shared" si="57"/>
        <v>0</v>
      </c>
      <c r="R139" s="36">
        <f t="shared" si="73"/>
        <v>0</v>
      </c>
      <c r="S139" s="36">
        <f t="shared" si="76"/>
        <v>0</v>
      </c>
      <c r="T139" s="42">
        <v>0</v>
      </c>
      <c r="U139" s="36">
        <f t="shared" si="74"/>
        <v>0</v>
      </c>
      <c r="W139" s="36">
        <f t="shared" si="77"/>
        <v>0</v>
      </c>
      <c r="X139" s="36">
        <f t="shared" si="77"/>
        <v>0</v>
      </c>
      <c r="Y139" s="36">
        <f t="shared" si="77"/>
        <v>0</v>
      </c>
      <c r="Z139" s="36">
        <f t="shared" si="77"/>
        <v>0</v>
      </c>
      <c r="AA139" s="36">
        <f t="shared" si="77"/>
        <v>0</v>
      </c>
      <c r="AB139" s="36">
        <f t="shared" si="77"/>
        <v>0</v>
      </c>
      <c r="AC139" s="36">
        <f t="shared" si="77"/>
        <v>0</v>
      </c>
      <c r="AD139" s="36">
        <f t="shared" si="77"/>
        <v>0</v>
      </c>
      <c r="AE139" s="36">
        <f t="shared" si="77"/>
        <v>0</v>
      </c>
      <c r="AG139" s="36">
        <f t="shared" si="78"/>
        <v>0</v>
      </c>
      <c r="AH139" s="36">
        <f t="shared" si="78"/>
        <v>0</v>
      </c>
      <c r="AI139" s="36">
        <f t="shared" si="78"/>
        <v>0</v>
      </c>
      <c r="AJ139" s="36">
        <f t="shared" si="78"/>
        <v>0</v>
      </c>
      <c r="AK139" s="36">
        <f t="shared" si="78"/>
        <v>0</v>
      </c>
      <c r="AL139" s="36">
        <f t="shared" si="78"/>
        <v>0</v>
      </c>
      <c r="AN139" s="63">
        <f t="shared" si="55"/>
        <v>0</v>
      </c>
      <c r="AO139" s="14"/>
    </row>
    <row r="140" ht="15" spans="1:41">
      <c r="A140" s="43" t="s">
        <v>12745</v>
      </c>
      <c r="B140" s="34">
        <f t="shared" si="66"/>
        <v>0</v>
      </c>
      <c r="C140" s="41" t="s">
        <v>12746</v>
      </c>
      <c r="D140" s="105">
        <f t="shared" si="67"/>
        <v>0</v>
      </c>
      <c r="E140" s="36">
        <f t="shared" si="68"/>
        <v>0</v>
      </c>
      <c r="F140" s="9">
        <f t="shared" si="69"/>
        <v>0</v>
      </c>
      <c r="G140" s="38">
        <f t="shared" si="56"/>
        <v>0</v>
      </c>
      <c r="H140" s="42">
        <v>0</v>
      </c>
      <c r="I140" s="36">
        <f t="shared" si="63"/>
        <v>0</v>
      </c>
      <c r="J140" s="36">
        <f t="shared" si="63"/>
        <v>0</v>
      </c>
      <c r="K140" s="107">
        <f t="shared" si="54"/>
        <v>0</v>
      </c>
      <c r="L140" s="36">
        <f t="shared" si="70"/>
        <v>0</v>
      </c>
      <c r="M140" s="105">
        <f t="shared" si="71"/>
        <v>0</v>
      </c>
      <c r="N140" s="36">
        <f t="shared" si="75"/>
        <v>0</v>
      </c>
      <c r="O140" s="9">
        <f t="shared" si="72"/>
        <v>0</v>
      </c>
      <c r="P140" s="51">
        <v>0</v>
      </c>
      <c r="Q140" s="50">
        <f t="shared" si="57"/>
        <v>0</v>
      </c>
      <c r="R140" s="36">
        <f t="shared" si="73"/>
        <v>0</v>
      </c>
      <c r="S140" s="36">
        <f t="shared" si="76"/>
        <v>0</v>
      </c>
      <c r="T140" s="42">
        <v>0</v>
      </c>
      <c r="U140" s="36">
        <f t="shared" si="74"/>
        <v>0</v>
      </c>
      <c r="W140" s="36">
        <f t="shared" si="77"/>
        <v>0</v>
      </c>
      <c r="X140" s="36">
        <f t="shared" si="77"/>
        <v>0</v>
      </c>
      <c r="Y140" s="36">
        <f t="shared" si="77"/>
        <v>0</v>
      </c>
      <c r="Z140" s="36">
        <f t="shared" si="77"/>
        <v>0</v>
      </c>
      <c r="AA140" s="36">
        <f t="shared" si="77"/>
        <v>0</v>
      </c>
      <c r="AB140" s="36">
        <f t="shared" si="77"/>
        <v>0</v>
      </c>
      <c r="AC140" s="36">
        <f t="shared" si="77"/>
        <v>0</v>
      </c>
      <c r="AD140" s="36">
        <f t="shared" si="77"/>
        <v>0</v>
      </c>
      <c r="AE140" s="36">
        <f t="shared" si="77"/>
        <v>0</v>
      </c>
      <c r="AG140" s="36">
        <f t="shared" si="78"/>
        <v>0</v>
      </c>
      <c r="AH140" s="36">
        <f t="shared" si="78"/>
        <v>0</v>
      </c>
      <c r="AI140" s="36">
        <f t="shared" si="78"/>
        <v>0</v>
      </c>
      <c r="AJ140" s="36">
        <f t="shared" si="78"/>
        <v>0</v>
      </c>
      <c r="AK140" s="36">
        <f t="shared" si="78"/>
        <v>0</v>
      </c>
      <c r="AL140" s="36">
        <f t="shared" si="78"/>
        <v>0</v>
      </c>
      <c r="AN140" s="63">
        <f t="shared" si="55"/>
        <v>0</v>
      </c>
      <c r="AO140" s="59"/>
    </row>
    <row r="141" ht="15" spans="1:41">
      <c r="A141" s="43" t="s">
        <v>12747</v>
      </c>
      <c r="B141" s="34">
        <f t="shared" si="66"/>
        <v>0</v>
      </c>
      <c r="C141" s="41" t="s">
        <v>12748</v>
      </c>
      <c r="D141" s="105">
        <f t="shared" si="67"/>
        <v>0</v>
      </c>
      <c r="E141" s="36">
        <f t="shared" si="68"/>
        <v>0</v>
      </c>
      <c r="F141" s="9">
        <f t="shared" si="69"/>
        <v>0</v>
      </c>
      <c r="G141" s="38">
        <f t="shared" si="56"/>
        <v>0</v>
      </c>
      <c r="H141" s="42">
        <v>0</v>
      </c>
      <c r="I141" s="36">
        <f t="shared" si="63"/>
        <v>0</v>
      </c>
      <c r="J141" s="36">
        <f t="shared" si="63"/>
        <v>0</v>
      </c>
      <c r="K141" s="107">
        <f t="shared" si="54"/>
        <v>0</v>
      </c>
      <c r="L141" s="36">
        <f t="shared" si="70"/>
        <v>0</v>
      </c>
      <c r="M141" s="105">
        <f t="shared" si="71"/>
        <v>0</v>
      </c>
      <c r="N141" s="36">
        <f t="shared" si="75"/>
        <v>0</v>
      </c>
      <c r="O141" s="9">
        <f t="shared" si="72"/>
        <v>0</v>
      </c>
      <c r="P141" s="51">
        <v>0</v>
      </c>
      <c r="Q141" s="50">
        <f t="shared" si="57"/>
        <v>0</v>
      </c>
      <c r="R141" s="36">
        <f t="shared" si="73"/>
        <v>0</v>
      </c>
      <c r="S141" s="36">
        <f t="shared" si="76"/>
        <v>0</v>
      </c>
      <c r="T141" s="42">
        <v>0</v>
      </c>
      <c r="U141" s="36">
        <f t="shared" si="74"/>
        <v>0</v>
      </c>
      <c r="W141" s="36">
        <f t="shared" si="77"/>
        <v>0</v>
      </c>
      <c r="X141" s="36">
        <f t="shared" si="77"/>
        <v>0</v>
      </c>
      <c r="Y141" s="36">
        <f t="shared" si="77"/>
        <v>0</v>
      </c>
      <c r="Z141" s="36">
        <f t="shared" si="77"/>
        <v>0</v>
      </c>
      <c r="AA141" s="36">
        <f t="shared" si="77"/>
        <v>0</v>
      </c>
      <c r="AB141" s="36">
        <f t="shared" si="77"/>
        <v>0</v>
      </c>
      <c r="AC141" s="36">
        <f t="shared" si="77"/>
        <v>0</v>
      </c>
      <c r="AD141" s="36">
        <f t="shared" si="77"/>
        <v>0</v>
      </c>
      <c r="AE141" s="36">
        <f t="shared" si="77"/>
        <v>0</v>
      </c>
      <c r="AG141" s="36">
        <f t="shared" si="78"/>
        <v>0</v>
      </c>
      <c r="AH141" s="36">
        <f t="shared" si="78"/>
        <v>0</v>
      </c>
      <c r="AI141" s="36">
        <f t="shared" si="78"/>
        <v>0</v>
      </c>
      <c r="AJ141" s="36">
        <f t="shared" si="78"/>
        <v>0</v>
      </c>
      <c r="AK141" s="36">
        <f t="shared" si="78"/>
        <v>0</v>
      </c>
      <c r="AL141" s="36">
        <f t="shared" si="78"/>
        <v>0</v>
      </c>
      <c r="AN141" s="63">
        <f t="shared" si="55"/>
        <v>0</v>
      </c>
      <c r="AO141" s="59"/>
    </row>
    <row r="142" ht="15" spans="1:41">
      <c r="A142" s="43" t="s">
        <v>12749</v>
      </c>
      <c r="B142" s="34">
        <f t="shared" si="66"/>
        <v>0</v>
      </c>
      <c r="C142" s="41" t="s">
        <v>12750</v>
      </c>
      <c r="D142" s="105">
        <f t="shared" si="67"/>
        <v>0</v>
      </c>
      <c r="E142" s="36">
        <f t="shared" si="68"/>
        <v>0</v>
      </c>
      <c r="F142" s="9">
        <f t="shared" si="69"/>
        <v>0</v>
      </c>
      <c r="G142" s="38">
        <f t="shared" si="56"/>
        <v>0</v>
      </c>
      <c r="H142" s="42">
        <v>0</v>
      </c>
      <c r="I142" s="36">
        <f t="shared" si="63"/>
        <v>0</v>
      </c>
      <c r="J142" s="36">
        <f t="shared" si="63"/>
        <v>0</v>
      </c>
      <c r="K142" s="107">
        <f t="shared" si="54"/>
        <v>0</v>
      </c>
      <c r="L142" s="36">
        <f t="shared" si="70"/>
        <v>0</v>
      </c>
      <c r="M142" s="105">
        <f t="shared" si="71"/>
        <v>0</v>
      </c>
      <c r="N142" s="36">
        <f t="shared" si="75"/>
        <v>0</v>
      </c>
      <c r="O142" s="9">
        <f t="shared" si="72"/>
        <v>0</v>
      </c>
      <c r="P142" s="51">
        <v>0</v>
      </c>
      <c r="Q142" s="50">
        <f t="shared" si="57"/>
        <v>0</v>
      </c>
      <c r="R142" s="36">
        <f t="shared" si="73"/>
        <v>0</v>
      </c>
      <c r="S142" s="36">
        <f t="shared" si="76"/>
        <v>0</v>
      </c>
      <c r="T142" s="42">
        <v>0</v>
      </c>
      <c r="U142" s="36">
        <f t="shared" si="74"/>
        <v>0</v>
      </c>
      <c r="W142" s="36">
        <f t="shared" si="77"/>
        <v>0</v>
      </c>
      <c r="X142" s="36">
        <f t="shared" si="77"/>
        <v>0</v>
      </c>
      <c r="Y142" s="36">
        <f t="shared" si="77"/>
        <v>0</v>
      </c>
      <c r="Z142" s="36">
        <f t="shared" si="77"/>
        <v>0</v>
      </c>
      <c r="AA142" s="36">
        <f t="shared" si="77"/>
        <v>0</v>
      </c>
      <c r="AB142" s="36">
        <f t="shared" si="77"/>
        <v>0</v>
      </c>
      <c r="AC142" s="36">
        <f t="shared" si="77"/>
        <v>0</v>
      </c>
      <c r="AD142" s="36">
        <f t="shared" si="77"/>
        <v>0</v>
      </c>
      <c r="AE142" s="36">
        <f t="shared" si="77"/>
        <v>0</v>
      </c>
      <c r="AG142" s="36">
        <f t="shared" si="78"/>
        <v>0</v>
      </c>
      <c r="AH142" s="36">
        <f t="shared" si="78"/>
        <v>0</v>
      </c>
      <c r="AI142" s="36">
        <f t="shared" si="78"/>
        <v>0</v>
      </c>
      <c r="AJ142" s="36">
        <f t="shared" si="78"/>
        <v>0</v>
      </c>
      <c r="AK142" s="36">
        <f t="shared" si="78"/>
        <v>0</v>
      </c>
      <c r="AL142" s="36">
        <f t="shared" si="78"/>
        <v>0</v>
      </c>
      <c r="AN142" s="63">
        <f t="shared" si="55"/>
        <v>0</v>
      </c>
      <c r="AO142" s="14"/>
    </row>
    <row r="143" ht="15" spans="1:41">
      <c r="A143" s="43" t="s">
        <v>12751</v>
      </c>
      <c r="B143" s="34">
        <f t="shared" si="66"/>
        <v>0</v>
      </c>
      <c r="C143" s="41" t="s">
        <v>12752</v>
      </c>
      <c r="D143" s="105">
        <f t="shared" si="67"/>
        <v>0</v>
      </c>
      <c r="E143" s="36">
        <f t="shared" si="68"/>
        <v>0</v>
      </c>
      <c r="F143" s="9">
        <f t="shared" si="69"/>
        <v>0</v>
      </c>
      <c r="G143" s="38">
        <f t="shared" si="56"/>
        <v>0</v>
      </c>
      <c r="H143" s="42">
        <v>0</v>
      </c>
      <c r="I143" s="36">
        <f t="shared" si="63"/>
        <v>0</v>
      </c>
      <c r="J143" s="36">
        <f t="shared" si="63"/>
        <v>0</v>
      </c>
      <c r="K143" s="107">
        <f t="shared" si="54"/>
        <v>0</v>
      </c>
      <c r="L143" s="36">
        <f t="shared" si="70"/>
        <v>0</v>
      </c>
      <c r="M143" s="105">
        <f t="shared" si="71"/>
        <v>0</v>
      </c>
      <c r="N143" s="36">
        <f t="shared" si="75"/>
        <v>0</v>
      </c>
      <c r="O143" s="9">
        <f t="shared" si="72"/>
        <v>0</v>
      </c>
      <c r="P143" s="51">
        <v>0</v>
      </c>
      <c r="Q143" s="50">
        <f t="shared" si="57"/>
        <v>0</v>
      </c>
      <c r="R143" s="36">
        <f t="shared" si="73"/>
        <v>0</v>
      </c>
      <c r="S143" s="36">
        <f t="shared" si="76"/>
        <v>0</v>
      </c>
      <c r="T143" s="42">
        <v>0</v>
      </c>
      <c r="U143" s="36">
        <f t="shared" si="74"/>
        <v>0</v>
      </c>
      <c r="W143" s="36">
        <f t="shared" si="77"/>
        <v>0</v>
      </c>
      <c r="X143" s="36">
        <f t="shared" si="77"/>
        <v>0</v>
      </c>
      <c r="Y143" s="36">
        <f t="shared" si="77"/>
        <v>0</v>
      </c>
      <c r="Z143" s="36">
        <f t="shared" si="77"/>
        <v>0</v>
      </c>
      <c r="AA143" s="36">
        <f t="shared" si="77"/>
        <v>0</v>
      </c>
      <c r="AB143" s="36">
        <f t="shared" si="77"/>
        <v>0</v>
      </c>
      <c r="AC143" s="36">
        <f t="shared" si="77"/>
        <v>0</v>
      </c>
      <c r="AD143" s="36">
        <f t="shared" si="77"/>
        <v>0</v>
      </c>
      <c r="AE143" s="36">
        <f t="shared" si="77"/>
        <v>0</v>
      </c>
      <c r="AG143" s="36">
        <f t="shared" si="78"/>
        <v>0</v>
      </c>
      <c r="AH143" s="36">
        <f t="shared" si="78"/>
        <v>0</v>
      </c>
      <c r="AI143" s="36">
        <f t="shared" si="78"/>
        <v>0</v>
      </c>
      <c r="AJ143" s="36">
        <f t="shared" si="78"/>
        <v>0</v>
      </c>
      <c r="AK143" s="36">
        <f t="shared" si="78"/>
        <v>0</v>
      </c>
      <c r="AL143" s="36">
        <f t="shared" si="78"/>
        <v>0</v>
      </c>
      <c r="AN143" s="63">
        <f t="shared" si="55"/>
        <v>0</v>
      </c>
      <c r="AO143" s="14"/>
    </row>
    <row r="144" ht="15" spans="1:41">
      <c r="A144" s="43" t="s">
        <v>12753</v>
      </c>
      <c r="B144" s="34">
        <f t="shared" si="66"/>
        <v>0</v>
      </c>
      <c r="C144" s="41" t="s">
        <v>12754</v>
      </c>
      <c r="D144" s="105">
        <f t="shared" si="67"/>
        <v>0</v>
      </c>
      <c r="E144" s="36">
        <f t="shared" si="68"/>
        <v>0</v>
      </c>
      <c r="F144" s="9">
        <f t="shared" si="69"/>
        <v>0</v>
      </c>
      <c r="G144" s="38">
        <f t="shared" si="56"/>
        <v>0</v>
      </c>
      <c r="H144" s="42">
        <v>0</v>
      </c>
      <c r="I144" s="36">
        <f t="shared" si="63"/>
        <v>0</v>
      </c>
      <c r="J144" s="36">
        <f t="shared" si="63"/>
        <v>0</v>
      </c>
      <c r="K144" s="107">
        <f t="shared" si="54"/>
        <v>0</v>
      </c>
      <c r="L144" s="36">
        <f t="shared" si="70"/>
        <v>0</v>
      </c>
      <c r="M144" s="105">
        <f t="shared" si="71"/>
        <v>0</v>
      </c>
      <c r="N144" s="36">
        <f t="shared" si="75"/>
        <v>0</v>
      </c>
      <c r="O144" s="9">
        <f t="shared" si="72"/>
        <v>0</v>
      </c>
      <c r="P144" s="51">
        <v>0</v>
      </c>
      <c r="Q144" s="50">
        <f t="shared" si="57"/>
        <v>0</v>
      </c>
      <c r="R144" s="36">
        <f t="shared" si="73"/>
        <v>0</v>
      </c>
      <c r="S144" s="36">
        <f t="shared" si="76"/>
        <v>0</v>
      </c>
      <c r="T144" s="42">
        <v>0</v>
      </c>
      <c r="U144" s="36">
        <f t="shared" si="74"/>
        <v>0</v>
      </c>
      <c r="W144" s="36">
        <f t="shared" si="77"/>
        <v>0</v>
      </c>
      <c r="X144" s="36">
        <f t="shared" si="77"/>
        <v>0</v>
      </c>
      <c r="Y144" s="36">
        <f t="shared" si="77"/>
        <v>0</v>
      </c>
      <c r="Z144" s="36">
        <f t="shared" si="77"/>
        <v>0</v>
      </c>
      <c r="AA144" s="36">
        <f t="shared" si="77"/>
        <v>0</v>
      </c>
      <c r="AB144" s="36">
        <f t="shared" si="77"/>
        <v>0</v>
      </c>
      <c r="AC144" s="36">
        <f t="shared" si="77"/>
        <v>0</v>
      </c>
      <c r="AD144" s="36">
        <f t="shared" si="77"/>
        <v>0</v>
      </c>
      <c r="AE144" s="36">
        <f t="shared" si="77"/>
        <v>0</v>
      </c>
      <c r="AG144" s="36">
        <f t="shared" si="78"/>
        <v>0</v>
      </c>
      <c r="AH144" s="36">
        <f t="shared" si="78"/>
        <v>0</v>
      </c>
      <c r="AI144" s="36">
        <f t="shared" si="78"/>
        <v>0</v>
      </c>
      <c r="AJ144" s="36">
        <f t="shared" si="78"/>
        <v>0</v>
      </c>
      <c r="AK144" s="36">
        <f t="shared" si="78"/>
        <v>0</v>
      </c>
      <c r="AL144" s="36">
        <f t="shared" si="78"/>
        <v>0</v>
      </c>
      <c r="AN144" s="63">
        <f t="shared" si="55"/>
        <v>0</v>
      </c>
      <c r="AO144" s="59"/>
    </row>
    <row r="145" ht="15" spans="1:41">
      <c r="A145" s="43" t="s">
        <v>12755</v>
      </c>
      <c r="B145" s="34">
        <f t="shared" si="66"/>
        <v>0</v>
      </c>
      <c r="C145" s="41" t="s">
        <v>12756</v>
      </c>
      <c r="D145" s="105">
        <f t="shared" si="67"/>
        <v>0</v>
      </c>
      <c r="E145" s="36">
        <f t="shared" si="68"/>
        <v>0</v>
      </c>
      <c r="F145" s="9">
        <f t="shared" si="69"/>
        <v>0</v>
      </c>
      <c r="G145" s="38">
        <f t="shared" si="56"/>
        <v>0</v>
      </c>
      <c r="H145" s="42">
        <v>0</v>
      </c>
      <c r="I145" s="36">
        <f t="shared" si="63"/>
        <v>0</v>
      </c>
      <c r="J145" s="36">
        <f t="shared" si="63"/>
        <v>0</v>
      </c>
      <c r="K145" s="107">
        <f t="shared" si="54"/>
        <v>0</v>
      </c>
      <c r="L145" s="36">
        <f t="shared" si="70"/>
        <v>0</v>
      </c>
      <c r="M145" s="105">
        <f t="shared" si="71"/>
        <v>0</v>
      </c>
      <c r="N145" s="36">
        <f t="shared" si="75"/>
        <v>0</v>
      </c>
      <c r="O145" s="9">
        <f t="shared" si="72"/>
        <v>0</v>
      </c>
      <c r="P145" s="51">
        <v>0</v>
      </c>
      <c r="Q145" s="50">
        <f t="shared" si="57"/>
        <v>0</v>
      </c>
      <c r="R145" s="36">
        <f t="shared" si="73"/>
        <v>0</v>
      </c>
      <c r="S145" s="36">
        <f t="shared" si="76"/>
        <v>0</v>
      </c>
      <c r="T145" s="42">
        <v>0</v>
      </c>
      <c r="U145" s="36">
        <f t="shared" si="74"/>
        <v>0</v>
      </c>
      <c r="W145" s="36">
        <f t="shared" si="77"/>
        <v>0</v>
      </c>
      <c r="X145" s="36">
        <f t="shared" si="77"/>
        <v>0</v>
      </c>
      <c r="Y145" s="36">
        <f t="shared" si="77"/>
        <v>0</v>
      </c>
      <c r="Z145" s="36">
        <f t="shared" si="77"/>
        <v>0</v>
      </c>
      <c r="AA145" s="36">
        <f t="shared" si="77"/>
        <v>0</v>
      </c>
      <c r="AB145" s="36">
        <f t="shared" si="77"/>
        <v>0</v>
      </c>
      <c r="AC145" s="36">
        <f t="shared" si="77"/>
        <v>0</v>
      </c>
      <c r="AD145" s="36">
        <f t="shared" si="77"/>
        <v>0</v>
      </c>
      <c r="AE145" s="36">
        <f t="shared" si="77"/>
        <v>0</v>
      </c>
      <c r="AG145" s="36">
        <f t="shared" si="78"/>
        <v>0</v>
      </c>
      <c r="AH145" s="36">
        <f t="shared" si="78"/>
        <v>0</v>
      </c>
      <c r="AI145" s="36">
        <f t="shared" si="78"/>
        <v>0</v>
      </c>
      <c r="AJ145" s="36">
        <f t="shared" si="78"/>
        <v>0</v>
      </c>
      <c r="AK145" s="36">
        <f t="shared" si="78"/>
        <v>0</v>
      </c>
      <c r="AL145" s="36">
        <f t="shared" si="78"/>
        <v>0</v>
      </c>
      <c r="AN145" s="63">
        <f t="shared" si="55"/>
        <v>0</v>
      </c>
      <c r="AO145" s="59"/>
    </row>
    <row r="146" ht="15" spans="1:41">
      <c r="A146" s="43" t="s">
        <v>12757</v>
      </c>
      <c r="B146" s="34">
        <f t="shared" si="66"/>
        <v>0</v>
      </c>
      <c r="C146" s="41" t="s">
        <v>12758</v>
      </c>
      <c r="D146" s="105">
        <f t="shared" si="67"/>
        <v>0</v>
      </c>
      <c r="E146" s="36">
        <f t="shared" si="68"/>
        <v>0</v>
      </c>
      <c r="F146" s="9">
        <f t="shared" si="69"/>
        <v>0</v>
      </c>
      <c r="G146" s="38">
        <f t="shared" si="56"/>
        <v>0</v>
      </c>
      <c r="H146" s="42">
        <v>0</v>
      </c>
      <c r="I146" s="36">
        <f t="shared" si="63"/>
        <v>0</v>
      </c>
      <c r="J146" s="36">
        <f t="shared" si="63"/>
        <v>0</v>
      </c>
      <c r="K146" s="107">
        <f t="shared" si="54"/>
        <v>0</v>
      </c>
      <c r="L146" s="36">
        <f t="shared" si="70"/>
        <v>0</v>
      </c>
      <c r="M146" s="105">
        <f t="shared" si="71"/>
        <v>0</v>
      </c>
      <c r="N146" s="36">
        <f t="shared" si="75"/>
        <v>0</v>
      </c>
      <c r="O146" s="9">
        <f t="shared" si="72"/>
        <v>0</v>
      </c>
      <c r="P146" s="51">
        <v>0</v>
      </c>
      <c r="Q146" s="50">
        <f t="shared" si="57"/>
        <v>0</v>
      </c>
      <c r="R146" s="36">
        <f t="shared" si="73"/>
        <v>0</v>
      </c>
      <c r="S146" s="36">
        <f t="shared" si="76"/>
        <v>0</v>
      </c>
      <c r="T146" s="42">
        <v>0</v>
      </c>
      <c r="U146" s="36">
        <f t="shared" si="74"/>
        <v>0</v>
      </c>
      <c r="W146" s="36">
        <f t="shared" si="77"/>
        <v>0</v>
      </c>
      <c r="X146" s="36">
        <f t="shared" si="77"/>
        <v>0</v>
      </c>
      <c r="Y146" s="36">
        <f t="shared" si="77"/>
        <v>0</v>
      </c>
      <c r="Z146" s="36">
        <f t="shared" si="77"/>
        <v>0</v>
      </c>
      <c r="AA146" s="36">
        <f t="shared" si="77"/>
        <v>0</v>
      </c>
      <c r="AB146" s="36">
        <f t="shared" si="77"/>
        <v>0</v>
      </c>
      <c r="AC146" s="36">
        <f t="shared" si="77"/>
        <v>0</v>
      </c>
      <c r="AD146" s="36">
        <f t="shared" si="77"/>
        <v>0</v>
      </c>
      <c r="AE146" s="36">
        <f t="shared" si="77"/>
        <v>0</v>
      </c>
      <c r="AG146" s="36">
        <f t="shared" si="78"/>
        <v>0</v>
      </c>
      <c r="AH146" s="36">
        <f t="shared" si="78"/>
        <v>0</v>
      </c>
      <c r="AI146" s="36">
        <f t="shared" si="78"/>
        <v>0</v>
      </c>
      <c r="AJ146" s="36">
        <f t="shared" si="78"/>
        <v>0</v>
      </c>
      <c r="AK146" s="36">
        <f t="shared" si="78"/>
        <v>0</v>
      </c>
      <c r="AL146" s="36">
        <f t="shared" si="78"/>
        <v>0</v>
      </c>
      <c r="AN146" s="63">
        <f t="shared" si="55"/>
        <v>0</v>
      </c>
      <c r="AO146" s="14"/>
    </row>
    <row r="147" ht="15" spans="1:41">
      <c r="A147" s="43" t="s">
        <v>12759</v>
      </c>
      <c r="B147" s="34">
        <f t="shared" si="66"/>
        <v>0</v>
      </c>
      <c r="C147" s="41" t="s">
        <v>12760</v>
      </c>
      <c r="D147" s="105">
        <f t="shared" si="67"/>
        <v>0</v>
      </c>
      <c r="E147" s="36">
        <f t="shared" si="68"/>
        <v>0</v>
      </c>
      <c r="F147" s="9">
        <f t="shared" si="69"/>
        <v>0</v>
      </c>
      <c r="G147" s="38">
        <f t="shared" si="56"/>
        <v>0</v>
      </c>
      <c r="H147" s="42">
        <v>0</v>
      </c>
      <c r="I147" s="36">
        <f t="shared" si="63"/>
        <v>0</v>
      </c>
      <c r="J147" s="36">
        <f t="shared" si="63"/>
        <v>0</v>
      </c>
      <c r="K147" s="107">
        <f t="shared" si="54"/>
        <v>0</v>
      </c>
      <c r="L147" s="36">
        <f t="shared" si="70"/>
        <v>0</v>
      </c>
      <c r="M147" s="105">
        <f t="shared" si="71"/>
        <v>0</v>
      </c>
      <c r="N147" s="36">
        <f t="shared" si="75"/>
        <v>0</v>
      </c>
      <c r="O147" s="9">
        <f t="shared" si="72"/>
        <v>0</v>
      </c>
      <c r="P147" s="51">
        <v>0</v>
      </c>
      <c r="Q147" s="50">
        <f t="shared" si="57"/>
        <v>0</v>
      </c>
      <c r="R147" s="36">
        <f t="shared" si="73"/>
        <v>0</v>
      </c>
      <c r="S147" s="36">
        <f t="shared" si="76"/>
        <v>0</v>
      </c>
      <c r="T147" s="42">
        <v>0</v>
      </c>
      <c r="U147" s="36">
        <f t="shared" si="74"/>
        <v>0</v>
      </c>
      <c r="W147" s="36">
        <f t="shared" si="77"/>
        <v>0</v>
      </c>
      <c r="X147" s="36">
        <f t="shared" si="77"/>
        <v>0</v>
      </c>
      <c r="Y147" s="36">
        <f t="shared" si="77"/>
        <v>0</v>
      </c>
      <c r="Z147" s="36">
        <f t="shared" si="77"/>
        <v>0</v>
      </c>
      <c r="AA147" s="36">
        <f t="shared" si="77"/>
        <v>0</v>
      </c>
      <c r="AB147" s="36">
        <f t="shared" si="77"/>
        <v>0</v>
      </c>
      <c r="AC147" s="36">
        <f t="shared" si="77"/>
        <v>0</v>
      </c>
      <c r="AD147" s="36">
        <f t="shared" si="77"/>
        <v>0</v>
      </c>
      <c r="AE147" s="36">
        <f t="shared" si="77"/>
        <v>0</v>
      </c>
      <c r="AG147" s="36">
        <f t="shared" si="78"/>
        <v>0</v>
      </c>
      <c r="AH147" s="36">
        <f t="shared" si="78"/>
        <v>0</v>
      </c>
      <c r="AI147" s="36">
        <f t="shared" si="78"/>
        <v>0</v>
      </c>
      <c r="AJ147" s="36">
        <f t="shared" si="78"/>
        <v>0</v>
      </c>
      <c r="AK147" s="36">
        <f t="shared" si="78"/>
        <v>0</v>
      </c>
      <c r="AL147" s="36">
        <f t="shared" si="78"/>
        <v>0</v>
      </c>
      <c r="AN147" s="63">
        <f t="shared" si="55"/>
        <v>0</v>
      </c>
      <c r="AO147" s="14"/>
    </row>
    <row r="148" ht="15" spans="1:41">
      <c r="A148" s="43" t="s">
        <v>12761</v>
      </c>
      <c r="B148" s="34">
        <f t="shared" si="66"/>
        <v>0</v>
      </c>
      <c r="C148" s="41" t="s">
        <v>12762</v>
      </c>
      <c r="D148" s="105">
        <f t="shared" si="67"/>
        <v>0</v>
      </c>
      <c r="E148" s="36">
        <f t="shared" si="68"/>
        <v>0</v>
      </c>
      <c r="F148" s="9">
        <f t="shared" si="69"/>
        <v>0</v>
      </c>
      <c r="G148" s="38">
        <f t="shared" si="56"/>
        <v>0</v>
      </c>
      <c r="H148" s="42">
        <v>0</v>
      </c>
      <c r="I148" s="36">
        <f t="shared" ref="I148:J167" si="79">SUMPRODUCT(I$374:I$599*(LEFT($A$374:$A$599,LEN($A148))=$A148))</f>
        <v>0</v>
      </c>
      <c r="J148" s="36">
        <f t="shared" si="79"/>
        <v>0</v>
      </c>
      <c r="K148" s="107">
        <f t="shared" si="54"/>
        <v>0</v>
      </c>
      <c r="L148" s="36">
        <f t="shared" si="70"/>
        <v>0</v>
      </c>
      <c r="M148" s="105">
        <f t="shared" si="71"/>
        <v>0</v>
      </c>
      <c r="N148" s="36">
        <f t="shared" si="75"/>
        <v>0</v>
      </c>
      <c r="O148" s="9">
        <f t="shared" si="72"/>
        <v>0</v>
      </c>
      <c r="P148" s="51">
        <v>0</v>
      </c>
      <c r="Q148" s="50">
        <f t="shared" si="57"/>
        <v>0</v>
      </c>
      <c r="R148" s="36">
        <f t="shared" si="73"/>
        <v>0</v>
      </c>
      <c r="S148" s="36">
        <f t="shared" si="76"/>
        <v>0</v>
      </c>
      <c r="T148" s="42">
        <v>0</v>
      </c>
      <c r="U148" s="36">
        <f t="shared" si="74"/>
        <v>0</v>
      </c>
      <c r="W148" s="36">
        <f t="shared" ref="W148:AE157" si="80">SUMPRODUCT(W$374:W$599*(LEFT($A$374:$A$599,LEN($A148))=$A148))</f>
        <v>0</v>
      </c>
      <c r="X148" s="36">
        <f t="shared" si="80"/>
        <v>0</v>
      </c>
      <c r="Y148" s="36">
        <f t="shared" si="80"/>
        <v>0</v>
      </c>
      <c r="Z148" s="36">
        <f t="shared" si="80"/>
        <v>0</v>
      </c>
      <c r="AA148" s="36">
        <f t="shared" si="80"/>
        <v>0</v>
      </c>
      <c r="AB148" s="36">
        <f t="shared" si="80"/>
        <v>0</v>
      </c>
      <c r="AC148" s="36">
        <f t="shared" si="80"/>
        <v>0</v>
      </c>
      <c r="AD148" s="36">
        <f t="shared" si="80"/>
        <v>0</v>
      </c>
      <c r="AE148" s="36">
        <f t="shared" si="80"/>
        <v>0</v>
      </c>
      <c r="AG148" s="36">
        <f t="shared" ref="AG148:AL157" si="81">SUMPRODUCT(AG$374:AG$599*(LEFT($A$374:$A$599,LEN($A148))=$A148))</f>
        <v>0</v>
      </c>
      <c r="AH148" s="36">
        <f t="shared" si="81"/>
        <v>0</v>
      </c>
      <c r="AI148" s="36">
        <f t="shared" si="81"/>
        <v>0</v>
      </c>
      <c r="AJ148" s="36">
        <f t="shared" si="81"/>
        <v>0</v>
      </c>
      <c r="AK148" s="36">
        <f t="shared" si="81"/>
        <v>0</v>
      </c>
      <c r="AL148" s="36">
        <f t="shared" si="81"/>
        <v>0</v>
      </c>
      <c r="AN148" s="63">
        <f t="shared" si="55"/>
        <v>0</v>
      </c>
      <c r="AO148" s="59"/>
    </row>
    <row r="149" ht="15" spans="1:41">
      <c r="A149" s="43" t="s">
        <v>12763</v>
      </c>
      <c r="B149" s="34">
        <f t="shared" si="66"/>
        <v>0</v>
      </c>
      <c r="C149" s="41" t="s">
        <v>12764</v>
      </c>
      <c r="D149" s="105">
        <f t="shared" si="67"/>
        <v>0</v>
      </c>
      <c r="E149" s="36">
        <f t="shared" si="68"/>
        <v>0</v>
      </c>
      <c r="F149" s="9">
        <f t="shared" si="69"/>
        <v>0</v>
      </c>
      <c r="G149" s="38">
        <f t="shared" si="56"/>
        <v>0</v>
      </c>
      <c r="H149" s="42">
        <v>0</v>
      </c>
      <c r="I149" s="36">
        <f t="shared" si="79"/>
        <v>0</v>
      </c>
      <c r="J149" s="36">
        <f t="shared" si="79"/>
        <v>0</v>
      </c>
      <c r="K149" s="107">
        <f t="shared" si="54"/>
        <v>0</v>
      </c>
      <c r="L149" s="36">
        <f t="shared" si="70"/>
        <v>0</v>
      </c>
      <c r="M149" s="105">
        <f t="shared" si="71"/>
        <v>0</v>
      </c>
      <c r="N149" s="36">
        <f t="shared" si="75"/>
        <v>0</v>
      </c>
      <c r="O149" s="9">
        <f t="shared" si="72"/>
        <v>0</v>
      </c>
      <c r="P149" s="51">
        <v>0</v>
      </c>
      <c r="Q149" s="50">
        <f t="shared" si="57"/>
        <v>0</v>
      </c>
      <c r="R149" s="36">
        <f t="shared" si="73"/>
        <v>0</v>
      </c>
      <c r="S149" s="36">
        <f t="shared" si="76"/>
        <v>0</v>
      </c>
      <c r="T149" s="42">
        <v>0</v>
      </c>
      <c r="U149" s="36">
        <f t="shared" si="74"/>
        <v>0</v>
      </c>
      <c r="W149" s="36">
        <f t="shared" si="80"/>
        <v>0</v>
      </c>
      <c r="X149" s="36">
        <f t="shared" si="80"/>
        <v>0</v>
      </c>
      <c r="Y149" s="36">
        <f t="shared" si="80"/>
        <v>0</v>
      </c>
      <c r="Z149" s="36">
        <f t="shared" si="80"/>
        <v>0</v>
      </c>
      <c r="AA149" s="36">
        <f t="shared" si="80"/>
        <v>0</v>
      </c>
      <c r="AB149" s="36">
        <f t="shared" si="80"/>
        <v>0</v>
      </c>
      <c r="AC149" s="36">
        <f t="shared" si="80"/>
        <v>0</v>
      </c>
      <c r="AD149" s="36">
        <f t="shared" si="80"/>
        <v>0</v>
      </c>
      <c r="AE149" s="36">
        <f t="shared" si="80"/>
        <v>0</v>
      </c>
      <c r="AG149" s="36">
        <f t="shared" si="81"/>
        <v>0</v>
      </c>
      <c r="AH149" s="36">
        <f t="shared" si="81"/>
        <v>0</v>
      </c>
      <c r="AI149" s="36">
        <f t="shared" si="81"/>
        <v>0</v>
      </c>
      <c r="AJ149" s="36">
        <f t="shared" si="81"/>
        <v>0</v>
      </c>
      <c r="AK149" s="36">
        <f t="shared" si="81"/>
        <v>0</v>
      </c>
      <c r="AL149" s="36">
        <f t="shared" si="81"/>
        <v>0</v>
      </c>
      <c r="AN149" s="63">
        <f t="shared" si="55"/>
        <v>0</v>
      </c>
      <c r="AO149" s="59"/>
    </row>
    <row r="150" ht="15" spans="1:41">
      <c r="A150" s="43" t="s">
        <v>12765</v>
      </c>
      <c r="B150" s="34">
        <f t="shared" si="66"/>
        <v>0</v>
      </c>
      <c r="C150" s="41" t="s">
        <v>12766</v>
      </c>
      <c r="D150" s="105">
        <f t="shared" si="67"/>
        <v>0</v>
      </c>
      <c r="E150" s="36">
        <f t="shared" si="68"/>
        <v>0</v>
      </c>
      <c r="F150" s="9">
        <f t="shared" si="69"/>
        <v>0</v>
      </c>
      <c r="G150" s="38">
        <f t="shared" si="56"/>
        <v>0</v>
      </c>
      <c r="H150" s="42">
        <v>0</v>
      </c>
      <c r="I150" s="36">
        <f t="shared" si="79"/>
        <v>0</v>
      </c>
      <c r="J150" s="36">
        <f t="shared" si="79"/>
        <v>0</v>
      </c>
      <c r="K150" s="107">
        <f t="shared" si="54"/>
        <v>0</v>
      </c>
      <c r="L150" s="36">
        <f t="shared" si="70"/>
        <v>0</v>
      </c>
      <c r="M150" s="105">
        <f t="shared" si="71"/>
        <v>0</v>
      </c>
      <c r="N150" s="36">
        <f t="shared" si="75"/>
        <v>0</v>
      </c>
      <c r="O150" s="9">
        <f t="shared" si="72"/>
        <v>0</v>
      </c>
      <c r="P150" s="51">
        <v>0</v>
      </c>
      <c r="Q150" s="50">
        <f t="shared" si="57"/>
        <v>0</v>
      </c>
      <c r="R150" s="36">
        <f t="shared" si="73"/>
        <v>0</v>
      </c>
      <c r="S150" s="36">
        <f t="shared" si="76"/>
        <v>0</v>
      </c>
      <c r="T150" s="42">
        <v>0</v>
      </c>
      <c r="U150" s="36">
        <f t="shared" si="74"/>
        <v>0</v>
      </c>
      <c r="W150" s="36">
        <f t="shared" si="80"/>
        <v>0</v>
      </c>
      <c r="X150" s="36">
        <f t="shared" si="80"/>
        <v>0</v>
      </c>
      <c r="Y150" s="36">
        <f t="shared" si="80"/>
        <v>0</v>
      </c>
      <c r="Z150" s="36">
        <f t="shared" si="80"/>
        <v>0</v>
      </c>
      <c r="AA150" s="36">
        <f t="shared" si="80"/>
        <v>0</v>
      </c>
      <c r="AB150" s="36">
        <f t="shared" si="80"/>
        <v>0</v>
      </c>
      <c r="AC150" s="36">
        <f t="shared" si="80"/>
        <v>0</v>
      </c>
      <c r="AD150" s="36">
        <f t="shared" si="80"/>
        <v>0</v>
      </c>
      <c r="AE150" s="36">
        <f t="shared" si="80"/>
        <v>0</v>
      </c>
      <c r="AG150" s="36">
        <f t="shared" si="81"/>
        <v>0</v>
      </c>
      <c r="AH150" s="36">
        <f t="shared" si="81"/>
        <v>0</v>
      </c>
      <c r="AI150" s="36">
        <f t="shared" si="81"/>
        <v>0</v>
      </c>
      <c r="AJ150" s="36">
        <f t="shared" si="81"/>
        <v>0</v>
      </c>
      <c r="AK150" s="36">
        <f t="shared" si="81"/>
        <v>0</v>
      </c>
      <c r="AL150" s="36">
        <f t="shared" si="81"/>
        <v>0</v>
      </c>
      <c r="AN150" s="63">
        <f t="shared" si="55"/>
        <v>0</v>
      </c>
      <c r="AO150" s="14"/>
    </row>
    <row r="151" ht="15" spans="1:41">
      <c r="A151" s="43" t="s">
        <v>12767</v>
      </c>
      <c r="B151" s="34">
        <f t="shared" si="66"/>
        <v>0</v>
      </c>
      <c r="C151" s="41" t="s">
        <v>12768</v>
      </c>
      <c r="D151" s="105">
        <f t="shared" si="67"/>
        <v>0</v>
      </c>
      <c r="E151" s="36">
        <f t="shared" si="68"/>
        <v>0</v>
      </c>
      <c r="F151" s="9">
        <f t="shared" si="69"/>
        <v>0</v>
      </c>
      <c r="G151" s="38">
        <f t="shared" si="56"/>
        <v>0</v>
      </c>
      <c r="H151" s="42">
        <v>0</v>
      </c>
      <c r="I151" s="36">
        <f t="shared" si="79"/>
        <v>0</v>
      </c>
      <c r="J151" s="36">
        <f t="shared" si="79"/>
        <v>0</v>
      </c>
      <c r="K151" s="107">
        <f t="shared" si="54"/>
        <v>0</v>
      </c>
      <c r="L151" s="36">
        <f t="shared" si="70"/>
        <v>0</v>
      </c>
      <c r="M151" s="105">
        <f t="shared" si="71"/>
        <v>0</v>
      </c>
      <c r="N151" s="36">
        <f t="shared" si="75"/>
        <v>0</v>
      </c>
      <c r="O151" s="9">
        <f t="shared" si="72"/>
        <v>0</v>
      </c>
      <c r="P151" s="51">
        <v>0</v>
      </c>
      <c r="Q151" s="50">
        <f t="shared" si="57"/>
        <v>0</v>
      </c>
      <c r="R151" s="36">
        <f t="shared" si="73"/>
        <v>0</v>
      </c>
      <c r="S151" s="36">
        <f t="shared" si="76"/>
        <v>0</v>
      </c>
      <c r="T151" s="42">
        <v>0</v>
      </c>
      <c r="U151" s="36">
        <f t="shared" si="74"/>
        <v>0</v>
      </c>
      <c r="W151" s="36">
        <f t="shared" si="80"/>
        <v>0</v>
      </c>
      <c r="X151" s="36">
        <f t="shared" si="80"/>
        <v>0</v>
      </c>
      <c r="Y151" s="36">
        <f t="shared" si="80"/>
        <v>0</v>
      </c>
      <c r="Z151" s="36">
        <f t="shared" si="80"/>
        <v>0</v>
      </c>
      <c r="AA151" s="36">
        <f t="shared" si="80"/>
        <v>0</v>
      </c>
      <c r="AB151" s="36">
        <f t="shared" si="80"/>
        <v>0</v>
      </c>
      <c r="AC151" s="36">
        <f t="shared" si="80"/>
        <v>0</v>
      </c>
      <c r="AD151" s="36">
        <f t="shared" si="80"/>
        <v>0</v>
      </c>
      <c r="AE151" s="36">
        <f t="shared" si="80"/>
        <v>0</v>
      </c>
      <c r="AG151" s="36">
        <f t="shared" si="81"/>
        <v>0</v>
      </c>
      <c r="AH151" s="36">
        <f t="shared" si="81"/>
        <v>0</v>
      </c>
      <c r="AI151" s="36">
        <f t="shared" si="81"/>
        <v>0</v>
      </c>
      <c r="AJ151" s="36">
        <f t="shared" si="81"/>
        <v>0</v>
      </c>
      <c r="AK151" s="36">
        <f t="shared" si="81"/>
        <v>0</v>
      </c>
      <c r="AL151" s="36">
        <f t="shared" si="81"/>
        <v>0</v>
      </c>
      <c r="AN151" s="63">
        <f t="shared" si="55"/>
        <v>0</v>
      </c>
      <c r="AO151" s="14"/>
    </row>
    <row r="152" ht="15" spans="1:41">
      <c r="A152" s="43" t="s">
        <v>12769</v>
      </c>
      <c r="B152" s="34">
        <f t="shared" si="66"/>
        <v>0</v>
      </c>
      <c r="C152" s="41" t="s">
        <v>12770</v>
      </c>
      <c r="D152" s="105">
        <f t="shared" si="67"/>
        <v>0</v>
      </c>
      <c r="E152" s="36">
        <f t="shared" si="68"/>
        <v>0</v>
      </c>
      <c r="F152" s="9">
        <f t="shared" si="69"/>
        <v>0</v>
      </c>
      <c r="G152" s="38">
        <f t="shared" si="56"/>
        <v>0</v>
      </c>
      <c r="H152" s="42">
        <v>0</v>
      </c>
      <c r="I152" s="36">
        <f t="shared" si="79"/>
        <v>0</v>
      </c>
      <c r="J152" s="36">
        <f t="shared" si="79"/>
        <v>0</v>
      </c>
      <c r="K152" s="107">
        <f t="shared" si="54"/>
        <v>0</v>
      </c>
      <c r="L152" s="36">
        <f t="shared" si="70"/>
        <v>0</v>
      </c>
      <c r="M152" s="105">
        <f t="shared" si="71"/>
        <v>0</v>
      </c>
      <c r="N152" s="36">
        <f t="shared" si="75"/>
        <v>0</v>
      </c>
      <c r="O152" s="9">
        <f t="shared" si="72"/>
        <v>0</v>
      </c>
      <c r="P152" s="51">
        <v>0</v>
      </c>
      <c r="Q152" s="50">
        <f t="shared" si="57"/>
        <v>0</v>
      </c>
      <c r="R152" s="36">
        <f t="shared" si="73"/>
        <v>0</v>
      </c>
      <c r="S152" s="36">
        <f t="shared" si="76"/>
        <v>0</v>
      </c>
      <c r="T152" s="42">
        <v>0</v>
      </c>
      <c r="U152" s="36">
        <f t="shared" si="74"/>
        <v>0</v>
      </c>
      <c r="W152" s="36">
        <f t="shared" si="80"/>
        <v>0</v>
      </c>
      <c r="X152" s="36">
        <f t="shared" si="80"/>
        <v>0</v>
      </c>
      <c r="Y152" s="36">
        <f t="shared" si="80"/>
        <v>0</v>
      </c>
      <c r="Z152" s="36">
        <f t="shared" si="80"/>
        <v>0</v>
      </c>
      <c r="AA152" s="36">
        <f t="shared" si="80"/>
        <v>0</v>
      </c>
      <c r="AB152" s="36">
        <f t="shared" si="80"/>
        <v>0</v>
      </c>
      <c r="AC152" s="36">
        <f t="shared" si="80"/>
        <v>0</v>
      </c>
      <c r="AD152" s="36">
        <f t="shared" si="80"/>
        <v>0</v>
      </c>
      <c r="AE152" s="36">
        <f t="shared" si="80"/>
        <v>0</v>
      </c>
      <c r="AG152" s="36">
        <f t="shared" si="81"/>
        <v>0</v>
      </c>
      <c r="AH152" s="36">
        <f t="shared" si="81"/>
        <v>0</v>
      </c>
      <c r="AI152" s="36">
        <f t="shared" si="81"/>
        <v>0</v>
      </c>
      <c r="AJ152" s="36">
        <f t="shared" si="81"/>
        <v>0</v>
      </c>
      <c r="AK152" s="36">
        <f t="shared" si="81"/>
        <v>0</v>
      </c>
      <c r="AL152" s="36">
        <f t="shared" si="81"/>
        <v>0</v>
      </c>
      <c r="AN152" s="63">
        <f t="shared" si="55"/>
        <v>0</v>
      </c>
      <c r="AO152" s="59"/>
    </row>
    <row r="153" ht="15" spans="1:41">
      <c r="A153" s="43" t="s">
        <v>12771</v>
      </c>
      <c r="B153" s="34">
        <f t="shared" si="66"/>
        <v>0</v>
      </c>
      <c r="C153" s="41" t="s">
        <v>12772</v>
      </c>
      <c r="D153" s="105">
        <f t="shared" si="67"/>
        <v>0</v>
      </c>
      <c r="E153" s="36">
        <f t="shared" si="68"/>
        <v>0</v>
      </c>
      <c r="F153" s="9">
        <f t="shared" si="69"/>
        <v>0</v>
      </c>
      <c r="G153" s="38">
        <f t="shared" si="56"/>
        <v>0</v>
      </c>
      <c r="H153" s="42">
        <v>0</v>
      </c>
      <c r="I153" s="36">
        <f t="shared" si="79"/>
        <v>0</v>
      </c>
      <c r="J153" s="36">
        <f t="shared" si="79"/>
        <v>0</v>
      </c>
      <c r="K153" s="107">
        <f t="shared" si="54"/>
        <v>0</v>
      </c>
      <c r="L153" s="36">
        <f t="shared" si="70"/>
        <v>0</v>
      </c>
      <c r="M153" s="105">
        <f t="shared" si="71"/>
        <v>0</v>
      </c>
      <c r="N153" s="36">
        <f t="shared" si="75"/>
        <v>0</v>
      </c>
      <c r="O153" s="9">
        <f t="shared" si="72"/>
        <v>0</v>
      </c>
      <c r="P153" s="51">
        <v>0</v>
      </c>
      <c r="Q153" s="50">
        <f t="shared" si="57"/>
        <v>0</v>
      </c>
      <c r="R153" s="36">
        <f t="shared" si="73"/>
        <v>0</v>
      </c>
      <c r="S153" s="36">
        <f t="shared" si="76"/>
        <v>0</v>
      </c>
      <c r="T153" s="42">
        <v>0</v>
      </c>
      <c r="U153" s="36">
        <f t="shared" si="74"/>
        <v>0</v>
      </c>
      <c r="W153" s="36">
        <f t="shared" si="80"/>
        <v>0</v>
      </c>
      <c r="X153" s="36">
        <f t="shared" si="80"/>
        <v>0</v>
      </c>
      <c r="Y153" s="36">
        <f t="shared" si="80"/>
        <v>0</v>
      </c>
      <c r="Z153" s="36">
        <f t="shared" si="80"/>
        <v>0</v>
      </c>
      <c r="AA153" s="36">
        <f t="shared" si="80"/>
        <v>0</v>
      </c>
      <c r="AB153" s="36">
        <f t="shared" si="80"/>
        <v>0</v>
      </c>
      <c r="AC153" s="36">
        <f t="shared" si="80"/>
        <v>0</v>
      </c>
      <c r="AD153" s="36">
        <f t="shared" si="80"/>
        <v>0</v>
      </c>
      <c r="AE153" s="36">
        <f t="shared" si="80"/>
        <v>0</v>
      </c>
      <c r="AG153" s="36">
        <f t="shared" si="81"/>
        <v>0</v>
      </c>
      <c r="AH153" s="36">
        <f t="shared" si="81"/>
        <v>0</v>
      </c>
      <c r="AI153" s="36">
        <f t="shared" si="81"/>
        <v>0</v>
      </c>
      <c r="AJ153" s="36">
        <f t="shared" si="81"/>
        <v>0</v>
      </c>
      <c r="AK153" s="36">
        <f t="shared" si="81"/>
        <v>0</v>
      </c>
      <c r="AL153" s="36">
        <f t="shared" si="81"/>
        <v>0</v>
      </c>
      <c r="AN153" s="63">
        <f t="shared" si="55"/>
        <v>0</v>
      </c>
      <c r="AO153" s="59"/>
    </row>
    <row r="154" ht="15" spans="1:41">
      <c r="A154" s="43" t="s">
        <v>12773</v>
      </c>
      <c r="B154" s="34">
        <f t="shared" si="66"/>
        <v>0</v>
      </c>
      <c r="C154" s="41" t="s">
        <v>12774</v>
      </c>
      <c r="D154" s="105">
        <f t="shared" si="67"/>
        <v>0</v>
      </c>
      <c r="E154" s="36">
        <f t="shared" si="68"/>
        <v>0</v>
      </c>
      <c r="F154" s="9">
        <f t="shared" si="69"/>
        <v>0</v>
      </c>
      <c r="G154" s="38">
        <f t="shared" si="56"/>
        <v>0</v>
      </c>
      <c r="H154" s="42">
        <v>0</v>
      </c>
      <c r="I154" s="36">
        <f t="shared" si="79"/>
        <v>0</v>
      </c>
      <c r="J154" s="36">
        <f t="shared" si="79"/>
        <v>0</v>
      </c>
      <c r="K154" s="107">
        <f t="shared" si="54"/>
        <v>0</v>
      </c>
      <c r="L154" s="36">
        <f t="shared" si="70"/>
        <v>0</v>
      </c>
      <c r="M154" s="105">
        <f t="shared" si="71"/>
        <v>0</v>
      </c>
      <c r="N154" s="36">
        <f t="shared" si="75"/>
        <v>0</v>
      </c>
      <c r="O154" s="9">
        <f t="shared" si="72"/>
        <v>0</v>
      </c>
      <c r="P154" s="51">
        <v>0</v>
      </c>
      <c r="Q154" s="50">
        <f t="shared" si="57"/>
        <v>0</v>
      </c>
      <c r="R154" s="36">
        <f t="shared" si="73"/>
        <v>0</v>
      </c>
      <c r="S154" s="36">
        <f t="shared" si="76"/>
        <v>0</v>
      </c>
      <c r="T154" s="42">
        <v>0</v>
      </c>
      <c r="U154" s="36">
        <f t="shared" si="74"/>
        <v>0</v>
      </c>
      <c r="W154" s="36">
        <f t="shared" si="80"/>
        <v>0</v>
      </c>
      <c r="X154" s="36">
        <f t="shared" si="80"/>
        <v>0</v>
      </c>
      <c r="Y154" s="36">
        <f t="shared" si="80"/>
        <v>0</v>
      </c>
      <c r="Z154" s="36">
        <f t="shared" si="80"/>
        <v>0</v>
      </c>
      <c r="AA154" s="36">
        <f t="shared" si="80"/>
        <v>0</v>
      </c>
      <c r="AB154" s="36">
        <f t="shared" si="80"/>
        <v>0</v>
      </c>
      <c r="AC154" s="36">
        <f t="shared" si="80"/>
        <v>0</v>
      </c>
      <c r="AD154" s="36">
        <f t="shared" si="80"/>
        <v>0</v>
      </c>
      <c r="AE154" s="36">
        <f t="shared" si="80"/>
        <v>0</v>
      </c>
      <c r="AG154" s="36">
        <f t="shared" si="81"/>
        <v>0</v>
      </c>
      <c r="AH154" s="36">
        <f t="shared" si="81"/>
        <v>0</v>
      </c>
      <c r="AI154" s="36">
        <f t="shared" si="81"/>
        <v>0</v>
      </c>
      <c r="AJ154" s="36">
        <f t="shared" si="81"/>
        <v>0</v>
      </c>
      <c r="AK154" s="36">
        <f t="shared" si="81"/>
        <v>0</v>
      </c>
      <c r="AL154" s="36">
        <f t="shared" si="81"/>
        <v>0</v>
      </c>
      <c r="AN154" s="63">
        <f t="shared" si="55"/>
        <v>0</v>
      </c>
      <c r="AO154" s="14"/>
    </row>
    <row r="155" ht="15" spans="1:41">
      <c r="A155" s="43" t="s">
        <v>12775</v>
      </c>
      <c r="B155" s="34">
        <f t="shared" si="66"/>
        <v>0</v>
      </c>
      <c r="C155" s="41" t="s">
        <v>12776</v>
      </c>
      <c r="D155" s="105">
        <f t="shared" si="67"/>
        <v>0</v>
      </c>
      <c r="E155" s="36">
        <f t="shared" si="68"/>
        <v>0</v>
      </c>
      <c r="F155" s="9">
        <f t="shared" si="69"/>
        <v>0</v>
      </c>
      <c r="G155" s="38">
        <f t="shared" si="56"/>
        <v>0</v>
      </c>
      <c r="H155" s="42">
        <v>0</v>
      </c>
      <c r="I155" s="36">
        <f t="shared" si="79"/>
        <v>0</v>
      </c>
      <c r="J155" s="36">
        <f t="shared" si="79"/>
        <v>0</v>
      </c>
      <c r="K155" s="107">
        <f t="shared" si="54"/>
        <v>0</v>
      </c>
      <c r="L155" s="36">
        <f t="shared" si="70"/>
        <v>0</v>
      </c>
      <c r="M155" s="105">
        <f t="shared" si="71"/>
        <v>0</v>
      </c>
      <c r="N155" s="36">
        <f t="shared" si="75"/>
        <v>0</v>
      </c>
      <c r="O155" s="9">
        <f t="shared" si="72"/>
        <v>0</v>
      </c>
      <c r="P155" s="51">
        <v>0</v>
      </c>
      <c r="Q155" s="50">
        <f t="shared" si="57"/>
        <v>0</v>
      </c>
      <c r="R155" s="36">
        <f t="shared" si="73"/>
        <v>0</v>
      </c>
      <c r="S155" s="36">
        <f t="shared" si="76"/>
        <v>0</v>
      </c>
      <c r="T155" s="42">
        <v>0</v>
      </c>
      <c r="U155" s="36">
        <f t="shared" si="74"/>
        <v>0</v>
      </c>
      <c r="W155" s="36">
        <f t="shared" si="80"/>
        <v>0</v>
      </c>
      <c r="X155" s="36">
        <f t="shared" si="80"/>
        <v>0</v>
      </c>
      <c r="Y155" s="36">
        <f t="shared" si="80"/>
        <v>0</v>
      </c>
      <c r="Z155" s="36">
        <f t="shared" si="80"/>
        <v>0</v>
      </c>
      <c r="AA155" s="36">
        <f t="shared" si="80"/>
        <v>0</v>
      </c>
      <c r="AB155" s="36">
        <f t="shared" si="80"/>
        <v>0</v>
      </c>
      <c r="AC155" s="36">
        <f t="shared" si="80"/>
        <v>0</v>
      </c>
      <c r="AD155" s="36">
        <f t="shared" si="80"/>
        <v>0</v>
      </c>
      <c r="AE155" s="36">
        <f t="shared" si="80"/>
        <v>0</v>
      </c>
      <c r="AG155" s="36">
        <f t="shared" si="81"/>
        <v>0</v>
      </c>
      <c r="AH155" s="36">
        <f t="shared" si="81"/>
        <v>0</v>
      </c>
      <c r="AI155" s="36">
        <f t="shared" si="81"/>
        <v>0</v>
      </c>
      <c r="AJ155" s="36">
        <f t="shared" si="81"/>
        <v>0</v>
      </c>
      <c r="AK155" s="36">
        <f t="shared" si="81"/>
        <v>0</v>
      </c>
      <c r="AL155" s="36">
        <f t="shared" si="81"/>
        <v>0</v>
      </c>
      <c r="AN155" s="63">
        <f t="shared" si="55"/>
        <v>0</v>
      </c>
      <c r="AO155" s="14"/>
    </row>
    <row r="156" ht="15" spans="1:41">
      <c r="A156" s="43" t="s">
        <v>12777</v>
      </c>
      <c r="B156" s="34">
        <f t="shared" si="66"/>
        <v>0</v>
      </c>
      <c r="C156" s="41" t="s">
        <v>12778</v>
      </c>
      <c r="D156" s="105">
        <f t="shared" si="67"/>
        <v>0</v>
      </c>
      <c r="E156" s="36">
        <f t="shared" si="68"/>
        <v>0</v>
      </c>
      <c r="F156" s="9">
        <f t="shared" si="69"/>
        <v>0</v>
      </c>
      <c r="G156" s="38">
        <f t="shared" si="56"/>
        <v>0</v>
      </c>
      <c r="H156" s="42">
        <v>0</v>
      </c>
      <c r="I156" s="36">
        <f t="shared" si="79"/>
        <v>0</v>
      </c>
      <c r="J156" s="36">
        <f t="shared" si="79"/>
        <v>0</v>
      </c>
      <c r="K156" s="107">
        <f t="shared" si="54"/>
        <v>0</v>
      </c>
      <c r="L156" s="36">
        <f t="shared" si="70"/>
        <v>0</v>
      </c>
      <c r="M156" s="105">
        <f t="shared" si="71"/>
        <v>0</v>
      </c>
      <c r="N156" s="36">
        <f t="shared" si="75"/>
        <v>0</v>
      </c>
      <c r="O156" s="9">
        <f t="shared" si="72"/>
        <v>0</v>
      </c>
      <c r="P156" s="51">
        <v>0</v>
      </c>
      <c r="Q156" s="50">
        <f t="shared" si="57"/>
        <v>0</v>
      </c>
      <c r="R156" s="36">
        <f t="shared" si="73"/>
        <v>0</v>
      </c>
      <c r="S156" s="36">
        <f t="shared" si="76"/>
        <v>0</v>
      </c>
      <c r="T156" s="42">
        <v>0</v>
      </c>
      <c r="U156" s="36">
        <f t="shared" si="74"/>
        <v>0</v>
      </c>
      <c r="W156" s="36">
        <f t="shared" si="80"/>
        <v>0</v>
      </c>
      <c r="X156" s="36">
        <f t="shared" si="80"/>
        <v>0</v>
      </c>
      <c r="Y156" s="36">
        <f t="shared" si="80"/>
        <v>0</v>
      </c>
      <c r="Z156" s="36">
        <f t="shared" si="80"/>
        <v>0</v>
      </c>
      <c r="AA156" s="36">
        <f t="shared" si="80"/>
        <v>0</v>
      </c>
      <c r="AB156" s="36">
        <f t="shared" si="80"/>
        <v>0</v>
      </c>
      <c r="AC156" s="36">
        <f t="shared" si="80"/>
        <v>0</v>
      </c>
      <c r="AD156" s="36">
        <f t="shared" si="80"/>
        <v>0</v>
      </c>
      <c r="AE156" s="36">
        <f t="shared" si="80"/>
        <v>0</v>
      </c>
      <c r="AG156" s="36">
        <f t="shared" si="81"/>
        <v>0</v>
      </c>
      <c r="AH156" s="36">
        <f t="shared" si="81"/>
        <v>0</v>
      </c>
      <c r="AI156" s="36">
        <f t="shared" si="81"/>
        <v>0</v>
      </c>
      <c r="AJ156" s="36">
        <f t="shared" si="81"/>
        <v>0</v>
      </c>
      <c r="AK156" s="36">
        <f t="shared" si="81"/>
        <v>0</v>
      </c>
      <c r="AL156" s="36">
        <f t="shared" si="81"/>
        <v>0</v>
      </c>
      <c r="AN156" s="63">
        <f t="shared" si="55"/>
        <v>0</v>
      </c>
      <c r="AO156" s="59"/>
    </row>
    <row r="157" ht="15" spans="1:41">
      <c r="A157" s="43" t="s">
        <v>12779</v>
      </c>
      <c r="B157" s="34">
        <f t="shared" si="66"/>
        <v>0</v>
      </c>
      <c r="C157" s="41" t="s">
        <v>12780</v>
      </c>
      <c r="D157" s="105">
        <f t="shared" si="67"/>
        <v>0</v>
      </c>
      <c r="E157" s="36">
        <f t="shared" si="68"/>
        <v>0</v>
      </c>
      <c r="F157" s="9">
        <f t="shared" si="69"/>
        <v>0</v>
      </c>
      <c r="G157" s="38">
        <f t="shared" si="56"/>
        <v>0</v>
      </c>
      <c r="H157" s="42">
        <v>0</v>
      </c>
      <c r="I157" s="36">
        <f t="shared" si="79"/>
        <v>0</v>
      </c>
      <c r="J157" s="36">
        <f t="shared" si="79"/>
        <v>0</v>
      </c>
      <c r="K157" s="107">
        <f t="shared" si="54"/>
        <v>0</v>
      </c>
      <c r="L157" s="36">
        <f t="shared" si="70"/>
        <v>0</v>
      </c>
      <c r="M157" s="105">
        <f t="shared" si="71"/>
        <v>0</v>
      </c>
      <c r="N157" s="36">
        <f t="shared" si="75"/>
        <v>0</v>
      </c>
      <c r="O157" s="9">
        <f t="shared" si="72"/>
        <v>0</v>
      </c>
      <c r="P157" s="51">
        <v>0</v>
      </c>
      <c r="Q157" s="50">
        <f t="shared" si="57"/>
        <v>0</v>
      </c>
      <c r="R157" s="36">
        <f t="shared" si="73"/>
        <v>0</v>
      </c>
      <c r="S157" s="36">
        <f t="shared" si="76"/>
        <v>0</v>
      </c>
      <c r="T157" s="42">
        <v>0</v>
      </c>
      <c r="U157" s="36">
        <f t="shared" si="74"/>
        <v>0</v>
      </c>
      <c r="W157" s="36">
        <f t="shared" si="80"/>
        <v>0</v>
      </c>
      <c r="X157" s="36">
        <f t="shared" si="80"/>
        <v>0</v>
      </c>
      <c r="Y157" s="36">
        <f t="shared" si="80"/>
        <v>0</v>
      </c>
      <c r="Z157" s="36">
        <f t="shared" si="80"/>
        <v>0</v>
      </c>
      <c r="AA157" s="36">
        <f t="shared" si="80"/>
        <v>0</v>
      </c>
      <c r="AB157" s="36">
        <f t="shared" si="80"/>
        <v>0</v>
      </c>
      <c r="AC157" s="36">
        <f t="shared" si="80"/>
        <v>0</v>
      </c>
      <c r="AD157" s="36">
        <f t="shared" si="80"/>
        <v>0</v>
      </c>
      <c r="AE157" s="36">
        <f t="shared" si="80"/>
        <v>0</v>
      </c>
      <c r="AG157" s="36">
        <f t="shared" si="81"/>
        <v>0</v>
      </c>
      <c r="AH157" s="36">
        <f t="shared" si="81"/>
        <v>0</v>
      </c>
      <c r="AI157" s="36">
        <f t="shared" si="81"/>
        <v>0</v>
      </c>
      <c r="AJ157" s="36">
        <f t="shared" si="81"/>
        <v>0</v>
      </c>
      <c r="AK157" s="36">
        <f t="shared" si="81"/>
        <v>0</v>
      </c>
      <c r="AL157" s="36">
        <f t="shared" si="81"/>
        <v>0</v>
      </c>
      <c r="AN157" s="63">
        <f t="shared" si="55"/>
        <v>0</v>
      </c>
      <c r="AO157" s="59"/>
    </row>
    <row r="158" ht="15" spans="1:41">
      <c r="A158" s="43" t="s">
        <v>12781</v>
      </c>
      <c r="B158" s="34">
        <f t="shared" si="66"/>
        <v>0</v>
      </c>
      <c r="C158" s="41" t="s">
        <v>12782</v>
      </c>
      <c r="D158" s="105">
        <f t="shared" si="67"/>
        <v>0</v>
      </c>
      <c r="E158" s="36">
        <f t="shared" si="68"/>
        <v>0</v>
      </c>
      <c r="F158" s="9">
        <f t="shared" si="69"/>
        <v>0</v>
      </c>
      <c r="G158" s="38">
        <f t="shared" si="56"/>
        <v>0</v>
      </c>
      <c r="H158" s="39">
        <v>0</v>
      </c>
      <c r="I158" s="36">
        <f t="shared" si="79"/>
        <v>0</v>
      </c>
      <c r="J158" s="36">
        <f t="shared" si="79"/>
        <v>0</v>
      </c>
      <c r="K158" s="107">
        <f t="shared" si="54"/>
        <v>0</v>
      </c>
      <c r="L158" s="36">
        <f t="shared" si="70"/>
        <v>0</v>
      </c>
      <c r="M158" s="105">
        <f t="shared" si="71"/>
        <v>0</v>
      </c>
      <c r="N158" s="36">
        <f t="shared" si="75"/>
        <v>0</v>
      </c>
      <c r="O158" s="9">
        <f t="shared" si="72"/>
        <v>0</v>
      </c>
      <c r="P158" s="51">
        <v>0</v>
      </c>
      <c r="Q158" s="50">
        <f t="shared" si="57"/>
        <v>0</v>
      </c>
      <c r="R158" s="36">
        <f t="shared" si="73"/>
        <v>0</v>
      </c>
      <c r="S158" s="36">
        <f t="shared" si="76"/>
        <v>0</v>
      </c>
      <c r="T158" s="42">
        <v>0</v>
      </c>
      <c r="U158" s="36">
        <f t="shared" si="74"/>
        <v>0</v>
      </c>
      <c r="W158" s="36">
        <f t="shared" ref="W158:AE167" si="82">SUMPRODUCT(W$374:W$599*(LEFT($A$374:$A$599,LEN($A158))=$A158))</f>
        <v>0</v>
      </c>
      <c r="X158" s="36">
        <f t="shared" si="82"/>
        <v>0</v>
      </c>
      <c r="Y158" s="36">
        <f t="shared" si="82"/>
        <v>0</v>
      </c>
      <c r="Z158" s="36">
        <f t="shared" si="82"/>
        <v>0</v>
      </c>
      <c r="AA158" s="36">
        <f t="shared" si="82"/>
        <v>0</v>
      </c>
      <c r="AB158" s="36">
        <f t="shared" si="82"/>
        <v>0</v>
      </c>
      <c r="AC158" s="36">
        <f t="shared" si="82"/>
        <v>0</v>
      </c>
      <c r="AD158" s="36">
        <f t="shared" si="82"/>
        <v>0</v>
      </c>
      <c r="AE158" s="36">
        <f t="shared" si="82"/>
        <v>0</v>
      </c>
      <c r="AG158" s="36">
        <f t="shared" ref="AG158:AL167" si="83">SUMPRODUCT(AG$374:AG$599*(LEFT($A$374:$A$599,LEN($A158))=$A158))</f>
        <v>0</v>
      </c>
      <c r="AH158" s="36">
        <f t="shared" si="83"/>
        <v>0</v>
      </c>
      <c r="AI158" s="36">
        <f t="shared" si="83"/>
        <v>0</v>
      </c>
      <c r="AJ158" s="36">
        <f t="shared" si="83"/>
        <v>0</v>
      </c>
      <c r="AK158" s="36">
        <f t="shared" si="83"/>
        <v>0</v>
      </c>
      <c r="AL158" s="36">
        <f t="shared" si="83"/>
        <v>0</v>
      </c>
      <c r="AN158" s="63">
        <f t="shared" si="55"/>
        <v>0</v>
      </c>
      <c r="AO158" s="14"/>
    </row>
    <row r="159" ht="15" spans="1:41">
      <c r="A159" s="43" t="s">
        <v>12783</v>
      </c>
      <c r="B159" s="34">
        <f t="shared" si="66"/>
        <v>0</v>
      </c>
      <c r="C159" s="41" t="s">
        <v>12784</v>
      </c>
      <c r="D159" s="105">
        <f t="shared" si="67"/>
        <v>0</v>
      </c>
      <c r="E159" s="36">
        <f t="shared" si="68"/>
        <v>0</v>
      </c>
      <c r="F159" s="9">
        <f t="shared" si="69"/>
        <v>0</v>
      </c>
      <c r="G159" s="38">
        <f t="shared" si="56"/>
        <v>0</v>
      </c>
      <c r="H159" s="42">
        <v>0</v>
      </c>
      <c r="I159" s="36">
        <f t="shared" si="79"/>
        <v>0</v>
      </c>
      <c r="J159" s="36">
        <f t="shared" si="79"/>
        <v>0</v>
      </c>
      <c r="K159" s="107">
        <f t="shared" si="54"/>
        <v>0</v>
      </c>
      <c r="L159" s="36">
        <f t="shared" si="70"/>
        <v>0</v>
      </c>
      <c r="M159" s="105">
        <f t="shared" si="71"/>
        <v>0</v>
      </c>
      <c r="N159" s="36">
        <f t="shared" si="75"/>
        <v>0</v>
      </c>
      <c r="O159" s="9">
        <f t="shared" si="72"/>
        <v>0</v>
      </c>
      <c r="P159" s="51">
        <v>0</v>
      </c>
      <c r="Q159" s="50">
        <f t="shared" si="57"/>
        <v>0</v>
      </c>
      <c r="R159" s="36">
        <f t="shared" si="73"/>
        <v>0</v>
      </c>
      <c r="S159" s="36">
        <f t="shared" si="76"/>
        <v>0</v>
      </c>
      <c r="T159" s="42">
        <v>0</v>
      </c>
      <c r="U159" s="36">
        <f t="shared" si="74"/>
        <v>0</v>
      </c>
      <c r="W159" s="36">
        <f t="shared" si="82"/>
        <v>0</v>
      </c>
      <c r="X159" s="36">
        <f t="shared" si="82"/>
        <v>0</v>
      </c>
      <c r="Y159" s="36">
        <f t="shared" si="82"/>
        <v>0</v>
      </c>
      <c r="Z159" s="36">
        <f t="shared" si="82"/>
        <v>0</v>
      </c>
      <c r="AA159" s="36">
        <f t="shared" si="82"/>
        <v>0</v>
      </c>
      <c r="AB159" s="36">
        <f t="shared" si="82"/>
        <v>0</v>
      </c>
      <c r="AC159" s="36">
        <f t="shared" si="82"/>
        <v>0</v>
      </c>
      <c r="AD159" s="36">
        <f t="shared" si="82"/>
        <v>0</v>
      </c>
      <c r="AE159" s="36">
        <f t="shared" si="82"/>
        <v>0</v>
      </c>
      <c r="AG159" s="36">
        <f t="shared" si="83"/>
        <v>0</v>
      </c>
      <c r="AH159" s="36">
        <f t="shared" si="83"/>
        <v>0</v>
      </c>
      <c r="AI159" s="36">
        <f t="shared" si="83"/>
        <v>0</v>
      </c>
      <c r="AJ159" s="36">
        <f t="shared" si="83"/>
        <v>0</v>
      </c>
      <c r="AK159" s="36">
        <f t="shared" si="83"/>
        <v>0</v>
      </c>
      <c r="AL159" s="36">
        <f t="shared" si="83"/>
        <v>0</v>
      </c>
      <c r="AN159" s="63">
        <f t="shared" si="55"/>
        <v>0</v>
      </c>
      <c r="AO159" s="14"/>
    </row>
    <row r="160" ht="15" spans="1:41">
      <c r="A160" s="43" t="s">
        <v>12785</v>
      </c>
      <c r="B160" s="34">
        <f t="shared" si="66"/>
        <v>0</v>
      </c>
      <c r="C160" s="41" t="s">
        <v>12786</v>
      </c>
      <c r="D160" s="105">
        <f t="shared" si="67"/>
        <v>0</v>
      </c>
      <c r="E160" s="36">
        <f t="shared" si="68"/>
        <v>0</v>
      </c>
      <c r="F160" s="9">
        <f t="shared" si="69"/>
        <v>0</v>
      </c>
      <c r="G160" s="38">
        <f t="shared" si="56"/>
        <v>0</v>
      </c>
      <c r="H160" s="42">
        <v>0</v>
      </c>
      <c r="I160" s="36">
        <f t="shared" si="79"/>
        <v>0</v>
      </c>
      <c r="J160" s="36">
        <f t="shared" si="79"/>
        <v>0</v>
      </c>
      <c r="K160" s="107">
        <f t="shared" si="54"/>
        <v>0</v>
      </c>
      <c r="L160" s="36">
        <f t="shared" si="70"/>
        <v>0</v>
      </c>
      <c r="M160" s="105">
        <f t="shared" si="71"/>
        <v>0</v>
      </c>
      <c r="N160" s="36">
        <f t="shared" si="75"/>
        <v>0</v>
      </c>
      <c r="O160" s="9">
        <f t="shared" si="72"/>
        <v>0</v>
      </c>
      <c r="P160" s="51">
        <v>0</v>
      </c>
      <c r="Q160" s="50">
        <f t="shared" si="57"/>
        <v>0</v>
      </c>
      <c r="R160" s="36">
        <f t="shared" si="73"/>
        <v>0</v>
      </c>
      <c r="S160" s="36">
        <f t="shared" si="76"/>
        <v>0</v>
      </c>
      <c r="T160" s="42">
        <v>0</v>
      </c>
      <c r="U160" s="36">
        <f t="shared" si="74"/>
        <v>0</v>
      </c>
      <c r="W160" s="36">
        <f t="shared" si="82"/>
        <v>0</v>
      </c>
      <c r="X160" s="36">
        <f t="shared" si="82"/>
        <v>0</v>
      </c>
      <c r="Y160" s="36">
        <f t="shared" si="82"/>
        <v>0</v>
      </c>
      <c r="Z160" s="36">
        <f t="shared" si="82"/>
        <v>0</v>
      </c>
      <c r="AA160" s="36">
        <f t="shared" si="82"/>
        <v>0</v>
      </c>
      <c r="AB160" s="36">
        <f t="shared" si="82"/>
        <v>0</v>
      </c>
      <c r="AC160" s="36">
        <f t="shared" si="82"/>
        <v>0</v>
      </c>
      <c r="AD160" s="36">
        <f t="shared" si="82"/>
        <v>0</v>
      </c>
      <c r="AE160" s="36">
        <f t="shared" si="82"/>
        <v>0</v>
      </c>
      <c r="AG160" s="36">
        <f t="shared" si="83"/>
        <v>0</v>
      </c>
      <c r="AH160" s="36">
        <f t="shared" si="83"/>
        <v>0</v>
      </c>
      <c r="AI160" s="36">
        <f t="shared" si="83"/>
        <v>0</v>
      </c>
      <c r="AJ160" s="36">
        <f t="shared" si="83"/>
        <v>0</v>
      </c>
      <c r="AK160" s="36">
        <f t="shared" si="83"/>
        <v>0</v>
      </c>
      <c r="AL160" s="36">
        <f t="shared" si="83"/>
        <v>0</v>
      </c>
      <c r="AN160" s="63">
        <f t="shared" si="55"/>
        <v>0</v>
      </c>
      <c r="AO160" s="59"/>
    </row>
    <row r="161" ht="15" spans="1:41">
      <c r="A161" s="43" t="s">
        <v>12787</v>
      </c>
      <c r="B161" s="34">
        <f t="shared" si="66"/>
        <v>0</v>
      </c>
      <c r="C161" s="41" t="s">
        <v>12788</v>
      </c>
      <c r="D161" s="105">
        <f t="shared" si="67"/>
        <v>0</v>
      </c>
      <c r="E161" s="36">
        <f t="shared" si="68"/>
        <v>0</v>
      </c>
      <c r="F161" s="9">
        <f t="shared" si="69"/>
        <v>0</v>
      </c>
      <c r="G161" s="38">
        <f t="shared" si="56"/>
        <v>0</v>
      </c>
      <c r="H161" s="42">
        <v>0</v>
      </c>
      <c r="I161" s="36">
        <f t="shared" si="79"/>
        <v>0</v>
      </c>
      <c r="J161" s="36">
        <f t="shared" si="79"/>
        <v>0</v>
      </c>
      <c r="K161" s="107">
        <f t="shared" si="54"/>
        <v>0</v>
      </c>
      <c r="L161" s="36">
        <f t="shared" si="70"/>
        <v>0</v>
      </c>
      <c r="M161" s="105">
        <f t="shared" si="71"/>
        <v>0</v>
      </c>
      <c r="N161" s="36">
        <f t="shared" si="75"/>
        <v>0</v>
      </c>
      <c r="O161" s="9">
        <f t="shared" si="72"/>
        <v>0</v>
      </c>
      <c r="P161" s="51">
        <v>0</v>
      </c>
      <c r="Q161" s="50">
        <f t="shared" si="57"/>
        <v>0</v>
      </c>
      <c r="R161" s="36">
        <f t="shared" si="73"/>
        <v>0</v>
      </c>
      <c r="S161" s="36">
        <f t="shared" si="76"/>
        <v>0</v>
      </c>
      <c r="T161" s="42">
        <v>0</v>
      </c>
      <c r="U161" s="36">
        <f t="shared" si="74"/>
        <v>0</v>
      </c>
      <c r="W161" s="36">
        <f t="shared" si="82"/>
        <v>0</v>
      </c>
      <c r="X161" s="36">
        <f t="shared" si="82"/>
        <v>0</v>
      </c>
      <c r="Y161" s="36">
        <f t="shared" si="82"/>
        <v>0</v>
      </c>
      <c r="Z161" s="36">
        <f t="shared" si="82"/>
        <v>0</v>
      </c>
      <c r="AA161" s="36">
        <f t="shared" si="82"/>
        <v>0</v>
      </c>
      <c r="AB161" s="36">
        <f t="shared" si="82"/>
        <v>0</v>
      </c>
      <c r="AC161" s="36">
        <f t="shared" si="82"/>
        <v>0</v>
      </c>
      <c r="AD161" s="36">
        <f t="shared" si="82"/>
        <v>0</v>
      </c>
      <c r="AE161" s="36">
        <f t="shared" si="82"/>
        <v>0</v>
      </c>
      <c r="AG161" s="36">
        <f t="shared" si="83"/>
        <v>0</v>
      </c>
      <c r="AH161" s="36">
        <f t="shared" si="83"/>
        <v>0</v>
      </c>
      <c r="AI161" s="36">
        <f t="shared" si="83"/>
        <v>0</v>
      </c>
      <c r="AJ161" s="36">
        <f t="shared" si="83"/>
        <v>0</v>
      </c>
      <c r="AK161" s="36">
        <f t="shared" si="83"/>
        <v>0</v>
      </c>
      <c r="AL161" s="36">
        <f t="shared" si="83"/>
        <v>0</v>
      </c>
      <c r="AN161" s="63">
        <f t="shared" si="55"/>
        <v>0</v>
      </c>
      <c r="AO161" s="59"/>
    </row>
    <row r="162" ht="15" spans="1:41">
      <c r="A162" s="43" t="s">
        <v>12789</v>
      </c>
      <c r="B162" s="34">
        <f t="shared" si="66"/>
        <v>0</v>
      </c>
      <c r="C162" s="41" t="s">
        <v>12790</v>
      </c>
      <c r="D162" s="105">
        <f t="shared" si="67"/>
        <v>0</v>
      </c>
      <c r="E162" s="36">
        <f t="shared" si="68"/>
        <v>0</v>
      </c>
      <c r="F162" s="9">
        <f t="shared" si="69"/>
        <v>0</v>
      </c>
      <c r="G162" s="38">
        <f t="shared" si="56"/>
        <v>0</v>
      </c>
      <c r="H162" s="42">
        <v>0</v>
      </c>
      <c r="I162" s="36">
        <f t="shared" si="79"/>
        <v>0</v>
      </c>
      <c r="J162" s="36">
        <f t="shared" si="79"/>
        <v>0</v>
      </c>
      <c r="K162" s="107">
        <f t="shared" si="54"/>
        <v>0</v>
      </c>
      <c r="L162" s="36">
        <f t="shared" si="70"/>
        <v>0</v>
      </c>
      <c r="M162" s="105">
        <f t="shared" si="71"/>
        <v>0</v>
      </c>
      <c r="N162" s="36">
        <f t="shared" si="75"/>
        <v>0</v>
      </c>
      <c r="O162" s="9">
        <f t="shared" si="72"/>
        <v>0</v>
      </c>
      <c r="P162" s="51">
        <v>0</v>
      </c>
      <c r="Q162" s="50">
        <f t="shared" si="57"/>
        <v>0</v>
      </c>
      <c r="R162" s="36">
        <f t="shared" si="73"/>
        <v>0</v>
      </c>
      <c r="S162" s="36">
        <f t="shared" si="76"/>
        <v>0</v>
      </c>
      <c r="T162" s="42">
        <v>0</v>
      </c>
      <c r="U162" s="36">
        <f t="shared" si="74"/>
        <v>0</v>
      </c>
      <c r="W162" s="36">
        <f t="shared" si="82"/>
        <v>0</v>
      </c>
      <c r="X162" s="36">
        <f t="shared" si="82"/>
        <v>0</v>
      </c>
      <c r="Y162" s="36">
        <f t="shared" si="82"/>
        <v>0</v>
      </c>
      <c r="Z162" s="36">
        <f t="shared" si="82"/>
        <v>0</v>
      </c>
      <c r="AA162" s="36">
        <f t="shared" si="82"/>
        <v>0</v>
      </c>
      <c r="AB162" s="36">
        <f t="shared" si="82"/>
        <v>0</v>
      </c>
      <c r="AC162" s="36">
        <f t="shared" si="82"/>
        <v>0</v>
      </c>
      <c r="AD162" s="36">
        <f t="shared" si="82"/>
        <v>0</v>
      </c>
      <c r="AE162" s="36">
        <f t="shared" si="82"/>
        <v>0</v>
      </c>
      <c r="AG162" s="36">
        <f t="shared" si="83"/>
        <v>0</v>
      </c>
      <c r="AH162" s="36">
        <f t="shared" si="83"/>
        <v>0</v>
      </c>
      <c r="AI162" s="36">
        <f t="shared" si="83"/>
        <v>0</v>
      </c>
      <c r="AJ162" s="36">
        <f t="shared" si="83"/>
        <v>0</v>
      </c>
      <c r="AK162" s="36">
        <f t="shared" si="83"/>
        <v>0</v>
      </c>
      <c r="AL162" s="36">
        <f t="shared" si="83"/>
        <v>0</v>
      </c>
      <c r="AN162" s="63">
        <f t="shared" si="55"/>
        <v>0</v>
      </c>
      <c r="AO162" s="14"/>
    </row>
    <row r="163" ht="15" spans="1:41">
      <c r="A163" s="43" t="s">
        <v>12791</v>
      </c>
      <c r="B163" s="34">
        <f t="shared" si="66"/>
        <v>0</v>
      </c>
      <c r="C163" s="41" t="s">
        <v>12792</v>
      </c>
      <c r="D163" s="105">
        <f t="shared" si="67"/>
        <v>0</v>
      </c>
      <c r="E163" s="36">
        <f t="shared" si="68"/>
        <v>0</v>
      </c>
      <c r="F163" s="9">
        <f t="shared" si="69"/>
        <v>0</v>
      </c>
      <c r="G163" s="38">
        <f t="shared" si="56"/>
        <v>0</v>
      </c>
      <c r="H163" s="42">
        <v>0</v>
      </c>
      <c r="I163" s="36">
        <f t="shared" si="79"/>
        <v>0</v>
      </c>
      <c r="J163" s="36">
        <f t="shared" si="79"/>
        <v>0</v>
      </c>
      <c r="K163" s="107">
        <f t="shared" si="54"/>
        <v>0</v>
      </c>
      <c r="L163" s="36">
        <f t="shared" si="70"/>
        <v>0</v>
      </c>
      <c r="M163" s="105">
        <f t="shared" si="71"/>
        <v>0</v>
      </c>
      <c r="N163" s="36">
        <f t="shared" si="75"/>
        <v>0</v>
      </c>
      <c r="O163" s="9">
        <f t="shared" si="72"/>
        <v>0</v>
      </c>
      <c r="P163" s="51">
        <v>0</v>
      </c>
      <c r="Q163" s="50">
        <f t="shared" si="57"/>
        <v>0</v>
      </c>
      <c r="R163" s="36">
        <f t="shared" si="73"/>
        <v>0</v>
      </c>
      <c r="S163" s="36">
        <f t="shared" si="76"/>
        <v>0</v>
      </c>
      <c r="T163" s="42">
        <v>0</v>
      </c>
      <c r="U163" s="36">
        <f t="shared" si="74"/>
        <v>0</v>
      </c>
      <c r="W163" s="36">
        <f t="shared" si="82"/>
        <v>0</v>
      </c>
      <c r="X163" s="36">
        <f t="shared" si="82"/>
        <v>0</v>
      </c>
      <c r="Y163" s="36">
        <f t="shared" si="82"/>
        <v>0</v>
      </c>
      <c r="Z163" s="36">
        <f t="shared" si="82"/>
        <v>0</v>
      </c>
      <c r="AA163" s="36">
        <f t="shared" si="82"/>
        <v>0</v>
      </c>
      <c r="AB163" s="36">
        <f t="shared" si="82"/>
        <v>0</v>
      </c>
      <c r="AC163" s="36">
        <f t="shared" si="82"/>
        <v>0</v>
      </c>
      <c r="AD163" s="36">
        <f t="shared" si="82"/>
        <v>0</v>
      </c>
      <c r="AE163" s="36">
        <f t="shared" si="82"/>
        <v>0</v>
      </c>
      <c r="AG163" s="36">
        <f t="shared" si="83"/>
        <v>0</v>
      </c>
      <c r="AH163" s="36">
        <f t="shared" si="83"/>
        <v>0</v>
      </c>
      <c r="AI163" s="36">
        <f t="shared" si="83"/>
        <v>0</v>
      </c>
      <c r="AJ163" s="36">
        <f t="shared" si="83"/>
        <v>0</v>
      </c>
      <c r="AK163" s="36">
        <f t="shared" si="83"/>
        <v>0</v>
      </c>
      <c r="AL163" s="36">
        <f t="shared" si="83"/>
        <v>0</v>
      </c>
      <c r="AN163" s="63">
        <f t="shared" si="55"/>
        <v>0</v>
      </c>
      <c r="AO163" s="14"/>
    </row>
    <row r="164" ht="15" spans="1:41">
      <c r="A164" s="43" t="s">
        <v>12793</v>
      </c>
      <c r="B164" s="34">
        <f t="shared" si="66"/>
        <v>0</v>
      </c>
      <c r="C164" s="41" t="s">
        <v>12794</v>
      </c>
      <c r="D164" s="105">
        <f t="shared" si="67"/>
        <v>0</v>
      </c>
      <c r="E164" s="36">
        <f t="shared" si="68"/>
        <v>0</v>
      </c>
      <c r="F164" s="9">
        <f t="shared" si="69"/>
        <v>0</v>
      </c>
      <c r="G164" s="38">
        <f t="shared" si="56"/>
        <v>0</v>
      </c>
      <c r="H164" s="42">
        <v>0</v>
      </c>
      <c r="I164" s="36">
        <f t="shared" si="79"/>
        <v>0</v>
      </c>
      <c r="J164" s="36">
        <f t="shared" si="79"/>
        <v>0</v>
      </c>
      <c r="K164" s="107">
        <f t="shared" si="54"/>
        <v>0</v>
      </c>
      <c r="L164" s="36">
        <f t="shared" si="70"/>
        <v>0</v>
      </c>
      <c r="M164" s="105">
        <f t="shared" si="71"/>
        <v>0</v>
      </c>
      <c r="N164" s="36">
        <f t="shared" si="75"/>
        <v>0</v>
      </c>
      <c r="O164" s="9">
        <f t="shared" si="72"/>
        <v>0</v>
      </c>
      <c r="P164" s="51">
        <v>0</v>
      </c>
      <c r="Q164" s="50">
        <f t="shared" si="57"/>
        <v>0</v>
      </c>
      <c r="R164" s="36">
        <f t="shared" si="73"/>
        <v>0</v>
      </c>
      <c r="S164" s="36">
        <f t="shared" si="76"/>
        <v>0</v>
      </c>
      <c r="T164" s="42">
        <v>0</v>
      </c>
      <c r="U164" s="36">
        <f t="shared" si="74"/>
        <v>0</v>
      </c>
      <c r="W164" s="36">
        <f t="shared" si="82"/>
        <v>0</v>
      </c>
      <c r="X164" s="36">
        <f t="shared" si="82"/>
        <v>0</v>
      </c>
      <c r="Y164" s="36">
        <f t="shared" si="82"/>
        <v>0</v>
      </c>
      <c r="Z164" s="36">
        <f t="shared" si="82"/>
        <v>0</v>
      </c>
      <c r="AA164" s="36">
        <f t="shared" si="82"/>
        <v>0</v>
      </c>
      <c r="AB164" s="36">
        <f t="shared" si="82"/>
        <v>0</v>
      </c>
      <c r="AC164" s="36">
        <f t="shared" si="82"/>
        <v>0</v>
      </c>
      <c r="AD164" s="36">
        <f t="shared" si="82"/>
        <v>0</v>
      </c>
      <c r="AE164" s="36">
        <f t="shared" si="82"/>
        <v>0</v>
      </c>
      <c r="AG164" s="36">
        <f t="shared" si="83"/>
        <v>0</v>
      </c>
      <c r="AH164" s="36">
        <f t="shared" si="83"/>
        <v>0</v>
      </c>
      <c r="AI164" s="36">
        <f t="shared" si="83"/>
        <v>0</v>
      </c>
      <c r="AJ164" s="36">
        <f t="shared" si="83"/>
        <v>0</v>
      </c>
      <c r="AK164" s="36">
        <f t="shared" si="83"/>
        <v>0</v>
      </c>
      <c r="AL164" s="36">
        <f t="shared" si="83"/>
        <v>0</v>
      </c>
      <c r="AN164" s="63">
        <f t="shared" si="55"/>
        <v>0</v>
      </c>
      <c r="AO164" s="59"/>
    </row>
    <row r="165" ht="15" spans="1:41">
      <c r="A165" s="43" t="s">
        <v>12795</v>
      </c>
      <c r="B165" s="34">
        <f t="shared" si="66"/>
        <v>0</v>
      </c>
      <c r="C165" s="41" t="s">
        <v>12796</v>
      </c>
      <c r="D165" s="105">
        <f t="shared" si="67"/>
        <v>0</v>
      </c>
      <c r="E165" s="36">
        <f t="shared" si="68"/>
        <v>0</v>
      </c>
      <c r="F165" s="9">
        <f t="shared" si="69"/>
        <v>0</v>
      </c>
      <c r="G165" s="38">
        <f t="shared" si="56"/>
        <v>0</v>
      </c>
      <c r="H165" s="42">
        <v>0</v>
      </c>
      <c r="I165" s="36">
        <f t="shared" si="79"/>
        <v>0</v>
      </c>
      <c r="J165" s="36">
        <f t="shared" si="79"/>
        <v>0</v>
      </c>
      <c r="K165" s="107">
        <f t="shared" si="54"/>
        <v>0</v>
      </c>
      <c r="L165" s="36">
        <f t="shared" si="70"/>
        <v>0</v>
      </c>
      <c r="M165" s="105">
        <f t="shared" si="71"/>
        <v>0</v>
      </c>
      <c r="N165" s="36">
        <f t="shared" si="75"/>
        <v>0</v>
      </c>
      <c r="O165" s="9">
        <f t="shared" si="72"/>
        <v>0</v>
      </c>
      <c r="P165" s="51">
        <v>0</v>
      </c>
      <c r="Q165" s="50">
        <f t="shared" si="57"/>
        <v>0</v>
      </c>
      <c r="R165" s="36">
        <f t="shared" si="73"/>
        <v>0</v>
      </c>
      <c r="S165" s="36">
        <f t="shared" si="76"/>
        <v>0</v>
      </c>
      <c r="T165" s="42">
        <v>0</v>
      </c>
      <c r="U165" s="36">
        <f t="shared" si="74"/>
        <v>0</v>
      </c>
      <c r="W165" s="36">
        <f t="shared" si="82"/>
        <v>0</v>
      </c>
      <c r="X165" s="36">
        <f t="shared" si="82"/>
        <v>0</v>
      </c>
      <c r="Y165" s="36">
        <f t="shared" si="82"/>
        <v>0</v>
      </c>
      <c r="Z165" s="36">
        <f t="shared" si="82"/>
        <v>0</v>
      </c>
      <c r="AA165" s="36">
        <f t="shared" si="82"/>
        <v>0</v>
      </c>
      <c r="AB165" s="36">
        <f t="shared" si="82"/>
        <v>0</v>
      </c>
      <c r="AC165" s="36">
        <f t="shared" si="82"/>
        <v>0</v>
      </c>
      <c r="AD165" s="36">
        <f t="shared" si="82"/>
        <v>0</v>
      </c>
      <c r="AE165" s="36">
        <f t="shared" si="82"/>
        <v>0</v>
      </c>
      <c r="AG165" s="36">
        <f t="shared" si="83"/>
        <v>0</v>
      </c>
      <c r="AH165" s="36">
        <f t="shared" si="83"/>
        <v>0</v>
      </c>
      <c r="AI165" s="36">
        <f t="shared" si="83"/>
        <v>0</v>
      </c>
      <c r="AJ165" s="36">
        <f t="shared" si="83"/>
        <v>0</v>
      </c>
      <c r="AK165" s="36">
        <f t="shared" si="83"/>
        <v>0</v>
      </c>
      <c r="AL165" s="36">
        <f t="shared" si="83"/>
        <v>0</v>
      </c>
      <c r="AN165" s="63">
        <f t="shared" si="55"/>
        <v>0</v>
      </c>
      <c r="AO165" s="59"/>
    </row>
    <row r="166" ht="15" spans="1:41">
      <c r="A166" s="43" t="s">
        <v>12797</v>
      </c>
      <c r="B166" s="34">
        <f t="shared" si="66"/>
        <v>0</v>
      </c>
      <c r="C166" s="41" t="s">
        <v>12798</v>
      </c>
      <c r="D166" s="105">
        <f t="shared" si="67"/>
        <v>0</v>
      </c>
      <c r="E166" s="36">
        <f t="shared" si="68"/>
        <v>0</v>
      </c>
      <c r="F166" s="9">
        <f t="shared" si="69"/>
        <v>0</v>
      </c>
      <c r="G166" s="38">
        <f t="shared" si="56"/>
        <v>0</v>
      </c>
      <c r="H166" s="42">
        <v>0</v>
      </c>
      <c r="I166" s="36">
        <f t="shared" si="79"/>
        <v>0</v>
      </c>
      <c r="J166" s="36">
        <f t="shared" si="79"/>
        <v>0</v>
      </c>
      <c r="K166" s="107">
        <f t="shared" si="54"/>
        <v>0</v>
      </c>
      <c r="L166" s="36">
        <f t="shared" si="70"/>
        <v>0</v>
      </c>
      <c r="M166" s="105">
        <f t="shared" si="71"/>
        <v>0</v>
      </c>
      <c r="N166" s="36">
        <f t="shared" si="75"/>
        <v>0</v>
      </c>
      <c r="O166" s="9">
        <f t="shared" si="72"/>
        <v>0</v>
      </c>
      <c r="P166" s="51">
        <v>0</v>
      </c>
      <c r="Q166" s="50">
        <f t="shared" si="57"/>
        <v>0</v>
      </c>
      <c r="R166" s="36">
        <f t="shared" si="73"/>
        <v>0</v>
      </c>
      <c r="S166" s="36">
        <f t="shared" si="76"/>
        <v>0</v>
      </c>
      <c r="T166" s="42">
        <v>0</v>
      </c>
      <c r="U166" s="36">
        <f t="shared" si="74"/>
        <v>0</v>
      </c>
      <c r="W166" s="36">
        <f t="shared" si="82"/>
        <v>0</v>
      </c>
      <c r="X166" s="36">
        <f t="shared" si="82"/>
        <v>0</v>
      </c>
      <c r="Y166" s="36">
        <f t="shared" si="82"/>
        <v>0</v>
      </c>
      <c r="Z166" s="36">
        <f t="shared" si="82"/>
        <v>0</v>
      </c>
      <c r="AA166" s="36">
        <f t="shared" si="82"/>
        <v>0</v>
      </c>
      <c r="AB166" s="36">
        <f t="shared" si="82"/>
        <v>0</v>
      </c>
      <c r="AC166" s="36">
        <f t="shared" si="82"/>
        <v>0</v>
      </c>
      <c r="AD166" s="36">
        <f t="shared" si="82"/>
        <v>0</v>
      </c>
      <c r="AE166" s="36">
        <f t="shared" si="82"/>
        <v>0</v>
      </c>
      <c r="AG166" s="36">
        <f t="shared" si="83"/>
        <v>0</v>
      </c>
      <c r="AH166" s="36">
        <f t="shared" si="83"/>
        <v>0</v>
      </c>
      <c r="AI166" s="36">
        <f t="shared" si="83"/>
        <v>0</v>
      </c>
      <c r="AJ166" s="36">
        <f t="shared" si="83"/>
        <v>0</v>
      </c>
      <c r="AK166" s="36">
        <f t="shared" si="83"/>
        <v>0</v>
      </c>
      <c r="AL166" s="36">
        <f t="shared" si="83"/>
        <v>0</v>
      </c>
      <c r="AN166" s="63">
        <f t="shared" si="55"/>
        <v>0</v>
      </c>
      <c r="AO166" s="14"/>
    </row>
    <row r="167" ht="15" spans="1:41">
      <c r="A167" s="43" t="s">
        <v>12799</v>
      </c>
      <c r="B167" s="34">
        <f t="shared" si="66"/>
        <v>0</v>
      </c>
      <c r="C167" s="41" t="s">
        <v>12800</v>
      </c>
      <c r="D167" s="105">
        <f t="shared" si="67"/>
        <v>0</v>
      </c>
      <c r="E167" s="36">
        <f t="shared" si="68"/>
        <v>0</v>
      </c>
      <c r="F167" s="9">
        <f t="shared" si="69"/>
        <v>0</v>
      </c>
      <c r="G167" s="38">
        <f t="shared" si="56"/>
        <v>0</v>
      </c>
      <c r="H167" s="42">
        <v>0</v>
      </c>
      <c r="I167" s="36">
        <f t="shared" si="79"/>
        <v>0</v>
      </c>
      <c r="J167" s="36">
        <f t="shared" si="79"/>
        <v>0</v>
      </c>
      <c r="K167" s="107">
        <f t="shared" si="54"/>
        <v>0</v>
      </c>
      <c r="L167" s="36">
        <f t="shared" si="70"/>
        <v>0</v>
      </c>
      <c r="M167" s="105">
        <f t="shared" si="71"/>
        <v>0</v>
      </c>
      <c r="N167" s="36">
        <f t="shared" si="75"/>
        <v>0</v>
      </c>
      <c r="O167" s="9">
        <f t="shared" si="72"/>
        <v>0</v>
      </c>
      <c r="P167" s="51">
        <v>0</v>
      </c>
      <c r="Q167" s="50">
        <f t="shared" si="57"/>
        <v>0</v>
      </c>
      <c r="R167" s="36">
        <f t="shared" si="73"/>
        <v>0</v>
      </c>
      <c r="S167" s="36">
        <f t="shared" si="76"/>
        <v>0</v>
      </c>
      <c r="T167" s="42">
        <v>0</v>
      </c>
      <c r="U167" s="36">
        <f t="shared" si="74"/>
        <v>0</v>
      </c>
      <c r="W167" s="36">
        <f t="shared" si="82"/>
        <v>0</v>
      </c>
      <c r="X167" s="36">
        <f t="shared" si="82"/>
        <v>0</v>
      </c>
      <c r="Y167" s="36">
        <f t="shared" si="82"/>
        <v>0</v>
      </c>
      <c r="Z167" s="36">
        <f t="shared" si="82"/>
        <v>0</v>
      </c>
      <c r="AA167" s="36">
        <f t="shared" si="82"/>
        <v>0</v>
      </c>
      <c r="AB167" s="36">
        <f t="shared" si="82"/>
        <v>0</v>
      </c>
      <c r="AC167" s="36">
        <f t="shared" si="82"/>
        <v>0</v>
      </c>
      <c r="AD167" s="36">
        <f t="shared" si="82"/>
        <v>0</v>
      </c>
      <c r="AE167" s="36">
        <f t="shared" si="82"/>
        <v>0</v>
      </c>
      <c r="AG167" s="36">
        <f t="shared" si="83"/>
        <v>0</v>
      </c>
      <c r="AH167" s="36">
        <f t="shared" si="83"/>
        <v>0</v>
      </c>
      <c r="AI167" s="36">
        <f t="shared" si="83"/>
        <v>0</v>
      </c>
      <c r="AJ167" s="36">
        <f t="shared" si="83"/>
        <v>0</v>
      </c>
      <c r="AK167" s="36">
        <f t="shared" si="83"/>
        <v>0</v>
      </c>
      <c r="AL167" s="36">
        <f t="shared" si="83"/>
        <v>0</v>
      </c>
      <c r="AN167" s="63">
        <f t="shared" si="55"/>
        <v>0</v>
      </c>
      <c r="AO167" s="14"/>
    </row>
    <row r="168" ht="15" spans="1:41">
      <c r="A168" s="43" t="s">
        <v>12801</v>
      </c>
      <c r="B168" s="34">
        <f t="shared" si="66"/>
        <v>0</v>
      </c>
      <c r="C168" s="41" t="s">
        <v>12802</v>
      </c>
      <c r="D168" s="105">
        <f t="shared" si="67"/>
        <v>0</v>
      </c>
      <c r="E168" s="36">
        <f t="shared" si="68"/>
        <v>0</v>
      </c>
      <c r="F168" s="9">
        <f t="shared" si="69"/>
        <v>0</v>
      </c>
      <c r="G168" s="38">
        <f t="shared" si="56"/>
        <v>0</v>
      </c>
      <c r="H168" s="42">
        <v>0</v>
      </c>
      <c r="I168" s="36">
        <f t="shared" ref="I168:J187" si="84">SUMPRODUCT(I$374:I$599*(LEFT($A$374:$A$599,LEN($A168))=$A168))</f>
        <v>0</v>
      </c>
      <c r="J168" s="36">
        <f t="shared" si="84"/>
        <v>0</v>
      </c>
      <c r="K168" s="107">
        <f t="shared" ref="K168:K231" si="85">AA168</f>
        <v>0</v>
      </c>
      <c r="L168" s="36">
        <f t="shared" si="70"/>
        <v>0</v>
      </c>
      <c r="M168" s="105">
        <f t="shared" si="71"/>
        <v>0</v>
      </c>
      <c r="N168" s="36">
        <f t="shared" si="75"/>
        <v>0</v>
      </c>
      <c r="O168" s="9">
        <f t="shared" si="72"/>
        <v>0</v>
      </c>
      <c r="P168" s="51">
        <v>0</v>
      </c>
      <c r="Q168" s="50">
        <f t="shared" si="57"/>
        <v>0</v>
      </c>
      <c r="R168" s="36">
        <f t="shared" si="73"/>
        <v>0</v>
      </c>
      <c r="S168" s="36">
        <f t="shared" si="76"/>
        <v>0</v>
      </c>
      <c r="T168" s="42">
        <v>0</v>
      </c>
      <c r="U168" s="36">
        <f t="shared" si="74"/>
        <v>0</v>
      </c>
      <c r="W168" s="36">
        <f t="shared" ref="W168:AE177" si="86">SUMPRODUCT(W$374:W$599*(LEFT($A$374:$A$599,LEN($A168))=$A168))</f>
        <v>0</v>
      </c>
      <c r="X168" s="36">
        <f t="shared" si="86"/>
        <v>0</v>
      </c>
      <c r="Y168" s="36">
        <f t="shared" si="86"/>
        <v>0</v>
      </c>
      <c r="Z168" s="36">
        <f t="shared" si="86"/>
        <v>0</v>
      </c>
      <c r="AA168" s="36">
        <f t="shared" si="86"/>
        <v>0</v>
      </c>
      <c r="AB168" s="36">
        <f t="shared" si="86"/>
        <v>0</v>
      </c>
      <c r="AC168" s="36">
        <f t="shared" si="86"/>
        <v>0</v>
      </c>
      <c r="AD168" s="36">
        <f t="shared" si="86"/>
        <v>0</v>
      </c>
      <c r="AE168" s="36">
        <f t="shared" si="86"/>
        <v>0</v>
      </c>
      <c r="AG168" s="36">
        <f t="shared" ref="AG168:AL177" si="87">SUMPRODUCT(AG$374:AG$599*(LEFT($A$374:$A$599,LEN($A168))=$A168))</f>
        <v>0</v>
      </c>
      <c r="AH168" s="36">
        <f t="shared" si="87"/>
        <v>0</v>
      </c>
      <c r="AI168" s="36">
        <f t="shared" si="87"/>
        <v>0</v>
      </c>
      <c r="AJ168" s="36">
        <f t="shared" si="87"/>
        <v>0</v>
      </c>
      <c r="AK168" s="36">
        <f t="shared" si="87"/>
        <v>0</v>
      </c>
      <c r="AL168" s="36">
        <f t="shared" si="87"/>
        <v>0</v>
      </c>
      <c r="AN168" s="63">
        <f t="shared" ref="AN168:AN231" si="88">+(AJ168-Y168)+(AL168-AB168)+(AD168-AH168)</f>
        <v>0</v>
      </c>
      <c r="AO168" s="59"/>
    </row>
    <row r="169" ht="15" spans="1:41">
      <c r="A169" s="43" t="s">
        <v>12803</v>
      </c>
      <c r="B169" s="34">
        <f t="shared" si="66"/>
        <v>0</v>
      </c>
      <c r="C169" s="41" t="s">
        <v>12804</v>
      </c>
      <c r="D169" s="105">
        <f t="shared" si="67"/>
        <v>0</v>
      </c>
      <c r="E169" s="36">
        <f t="shared" si="68"/>
        <v>0</v>
      </c>
      <c r="F169" s="9">
        <f t="shared" si="69"/>
        <v>0</v>
      </c>
      <c r="G169" s="38">
        <f t="shared" ref="G169:G232" si="89">Z169+X169</f>
        <v>0</v>
      </c>
      <c r="H169" s="42">
        <v>0</v>
      </c>
      <c r="I169" s="36">
        <f t="shared" si="84"/>
        <v>0</v>
      </c>
      <c r="J169" s="36">
        <f t="shared" si="84"/>
        <v>0</v>
      </c>
      <c r="K169" s="107">
        <f t="shared" si="85"/>
        <v>0</v>
      </c>
      <c r="L169" s="36">
        <f t="shared" si="70"/>
        <v>0</v>
      </c>
      <c r="M169" s="105">
        <f t="shared" si="71"/>
        <v>0</v>
      </c>
      <c r="N169" s="36">
        <f t="shared" si="75"/>
        <v>0</v>
      </c>
      <c r="O169" s="9">
        <f t="shared" si="72"/>
        <v>0</v>
      </c>
      <c r="P169" s="51">
        <v>0</v>
      </c>
      <c r="Q169" s="50">
        <f t="shared" ref="Q169:Q232" si="90">AC169+AE169</f>
        <v>0</v>
      </c>
      <c r="R169" s="36">
        <f t="shared" si="73"/>
        <v>0</v>
      </c>
      <c r="S169" s="36">
        <f t="shared" si="76"/>
        <v>0</v>
      </c>
      <c r="T169" s="42">
        <v>0</v>
      </c>
      <c r="U169" s="36">
        <f t="shared" si="74"/>
        <v>0</v>
      </c>
      <c r="W169" s="36">
        <f t="shared" si="86"/>
        <v>0</v>
      </c>
      <c r="X169" s="36">
        <f t="shared" si="86"/>
        <v>0</v>
      </c>
      <c r="Y169" s="36">
        <f t="shared" si="86"/>
        <v>0</v>
      </c>
      <c r="Z169" s="36">
        <f t="shared" si="86"/>
        <v>0</v>
      </c>
      <c r="AA169" s="36">
        <f t="shared" si="86"/>
        <v>0</v>
      </c>
      <c r="AB169" s="36">
        <f t="shared" si="86"/>
        <v>0</v>
      </c>
      <c r="AC169" s="36">
        <f t="shared" si="86"/>
        <v>0</v>
      </c>
      <c r="AD169" s="36">
        <f t="shared" si="86"/>
        <v>0</v>
      </c>
      <c r="AE169" s="36">
        <f t="shared" si="86"/>
        <v>0</v>
      </c>
      <c r="AG169" s="36">
        <f t="shared" si="87"/>
        <v>0</v>
      </c>
      <c r="AH169" s="36">
        <f t="shared" si="87"/>
        <v>0</v>
      </c>
      <c r="AI169" s="36">
        <f t="shared" si="87"/>
        <v>0</v>
      </c>
      <c r="AJ169" s="36">
        <f t="shared" si="87"/>
        <v>0</v>
      </c>
      <c r="AK169" s="36">
        <f t="shared" si="87"/>
        <v>0</v>
      </c>
      <c r="AL169" s="36">
        <f t="shared" si="87"/>
        <v>0</v>
      </c>
      <c r="AN169" s="63">
        <f t="shared" si="88"/>
        <v>0</v>
      </c>
      <c r="AO169" s="59"/>
    </row>
    <row r="170" ht="15" spans="1:41">
      <c r="A170" s="43" t="s">
        <v>12805</v>
      </c>
      <c r="B170" s="34">
        <f t="shared" si="66"/>
        <v>0</v>
      </c>
      <c r="C170" s="41" t="s">
        <v>12806</v>
      </c>
      <c r="D170" s="105">
        <f t="shared" si="67"/>
        <v>0</v>
      </c>
      <c r="E170" s="36">
        <f t="shared" si="68"/>
        <v>0</v>
      </c>
      <c r="F170" s="9">
        <f t="shared" si="69"/>
        <v>0</v>
      </c>
      <c r="G170" s="38">
        <f t="shared" si="89"/>
        <v>0</v>
      </c>
      <c r="H170" s="42">
        <v>0</v>
      </c>
      <c r="I170" s="36">
        <f t="shared" si="84"/>
        <v>0</v>
      </c>
      <c r="J170" s="36">
        <f t="shared" si="84"/>
        <v>0</v>
      </c>
      <c r="K170" s="107">
        <f t="shared" si="85"/>
        <v>0</v>
      </c>
      <c r="L170" s="36">
        <f t="shared" si="70"/>
        <v>0</v>
      </c>
      <c r="M170" s="105">
        <f t="shared" si="71"/>
        <v>0</v>
      </c>
      <c r="N170" s="36">
        <f t="shared" si="75"/>
        <v>0</v>
      </c>
      <c r="O170" s="9">
        <f t="shared" si="72"/>
        <v>0</v>
      </c>
      <c r="P170" s="51">
        <v>0</v>
      </c>
      <c r="Q170" s="50">
        <f t="shared" si="90"/>
        <v>0</v>
      </c>
      <c r="R170" s="36">
        <f t="shared" si="73"/>
        <v>0</v>
      </c>
      <c r="S170" s="36">
        <f t="shared" si="76"/>
        <v>0</v>
      </c>
      <c r="T170" s="42">
        <v>0</v>
      </c>
      <c r="U170" s="36">
        <f t="shared" si="74"/>
        <v>0</v>
      </c>
      <c r="W170" s="36">
        <f t="shared" si="86"/>
        <v>0</v>
      </c>
      <c r="X170" s="36">
        <f t="shared" si="86"/>
        <v>0</v>
      </c>
      <c r="Y170" s="36">
        <f t="shared" si="86"/>
        <v>0</v>
      </c>
      <c r="Z170" s="36">
        <f t="shared" si="86"/>
        <v>0</v>
      </c>
      <c r="AA170" s="36">
        <f t="shared" si="86"/>
        <v>0</v>
      </c>
      <c r="AB170" s="36">
        <f t="shared" si="86"/>
        <v>0</v>
      </c>
      <c r="AC170" s="36">
        <f t="shared" si="86"/>
        <v>0</v>
      </c>
      <c r="AD170" s="36">
        <f t="shared" si="86"/>
        <v>0</v>
      </c>
      <c r="AE170" s="36">
        <f t="shared" si="86"/>
        <v>0</v>
      </c>
      <c r="AG170" s="36">
        <f t="shared" si="87"/>
        <v>0</v>
      </c>
      <c r="AH170" s="36">
        <f t="shared" si="87"/>
        <v>0</v>
      </c>
      <c r="AI170" s="36">
        <f t="shared" si="87"/>
        <v>0</v>
      </c>
      <c r="AJ170" s="36">
        <f t="shared" si="87"/>
        <v>0</v>
      </c>
      <c r="AK170" s="36">
        <f t="shared" si="87"/>
        <v>0</v>
      </c>
      <c r="AL170" s="36">
        <f t="shared" si="87"/>
        <v>0</v>
      </c>
      <c r="AN170" s="63">
        <f t="shared" si="88"/>
        <v>0</v>
      </c>
      <c r="AO170" s="14"/>
    </row>
    <row r="171" ht="15" spans="1:41">
      <c r="A171" s="43" t="s">
        <v>12807</v>
      </c>
      <c r="B171" s="34">
        <f t="shared" si="66"/>
        <v>0</v>
      </c>
      <c r="C171" s="41" t="s">
        <v>12808</v>
      </c>
      <c r="D171" s="105">
        <f t="shared" si="67"/>
        <v>0</v>
      </c>
      <c r="E171" s="36">
        <f t="shared" si="68"/>
        <v>0</v>
      </c>
      <c r="F171" s="9">
        <f t="shared" si="69"/>
        <v>0</v>
      </c>
      <c r="G171" s="38">
        <f t="shared" si="89"/>
        <v>0</v>
      </c>
      <c r="H171" s="42">
        <v>0</v>
      </c>
      <c r="I171" s="36">
        <f t="shared" si="84"/>
        <v>0</v>
      </c>
      <c r="J171" s="36">
        <f t="shared" si="84"/>
        <v>0</v>
      </c>
      <c r="K171" s="107">
        <f t="shared" si="85"/>
        <v>0</v>
      </c>
      <c r="L171" s="36">
        <f t="shared" si="70"/>
        <v>0</v>
      </c>
      <c r="M171" s="105">
        <f t="shared" si="71"/>
        <v>0</v>
      </c>
      <c r="N171" s="36">
        <f t="shared" si="75"/>
        <v>0</v>
      </c>
      <c r="O171" s="9">
        <f t="shared" si="72"/>
        <v>0</v>
      </c>
      <c r="P171" s="51">
        <v>0</v>
      </c>
      <c r="Q171" s="50">
        <f t="shared" si="90"/>
        <v>0</v>
      </c>
      <c r="R171" s="36">
        <f t="shared" si="73"/>
        <v>0</v>
      </c>
      <c r="S171" s="36">
        <f t="shared" si="76"/>
        <v>0</v>
      </c>
      <c r="T171" s="42">
        <v>0</v>
      </c>
      <c r="U171" s="36">
        <f t="shared" si="74"/>
        <v>0</v>
      </c>
      <c r="W171" s="36">
        <f t="shared" si="86"/>
        <v>0</v>
      </c>
      <c r="X171" s="36">
        <f t="shared" si="86"/>
        <v>0</v>
      </c>
      <c r="Y171" s="36">
        <f t="shared" si="86"/>
        <v>0</v>
      </c>
      <c r="Z171" s="36">
        <f t="shared" si="86"/>
        <v>0</v>
      </c>
      <c r="AA171" s="36">
        <f t="shared" si="86"/>
        <v>0</v>
      </c>
      <c r="AB171" s="36">
        <f t="shared" si="86"/>
        <v>0</v>
      </c>
      <c r="AC171" s="36">
        <f t="shared" si="86"/>
        <v>0</v>
      </c>
      <c r="AD171" s="36">
        <f t="shared" si="86"/>
        <v>0</v>
      </c>
      <c r="AE171" s="36">
        <f t="shared" si="86"/>
        <v>0</v>
      </c>
      <c r="AG171" s="36">
        <f t="shared" si="87"/>
        <v>0</v>
      </c>
      <c r="AH171" s="36">
        <f t="shared" si="87"/>
        <v>0</v>
      </c>
      <c r="AI171" s="36">
        <f t="shared" si="87"/>
        <v>0</v>
      </c>
      <c r="AJ171" s="36">
        <f t="shared" si="87"/>
        <v>0</v>
      </c>
      <c r="AK171" s="36">
        <f t="shared" si="87"/>
        <v>0</v>
      </c>
      <c r="AL171" s="36">
        <f t="shared" si="87"/>
        <v>0</v>
      </c>
      <c r="AN171" s="63">
        <f t="shared" si="88"/>
        <v>0</v>
      </c>
      <c r="AO171" s="14"/>
    </row>
    <row r="172" ht="15" spans="1:41">
      <c r="A172" s="43" t="s">
        <v>12809</v>
      </c>
      <c r="B172" s="34">
        <f t="shared" si="66"/>
        <v>0</v>
      </c>
      <c r="C172" s="41" t="s">
        <v>12810</v>
      </c>
      <c r="D172" s="105">
        <f t="shared" si="67"/>
        <v>0</v>
      </c>
      <c r="E172" s="36">
        <f t="shared" si="68"/>
        <v>0</v>
      </c>
      <c r="F172" s="9">
        <f t="shared" si="69"/>
        <v>0</v>
      </c>
      <c r="G172" s="38">
        <f t="shared" si="89"/>
        <v>0</v>
      </c>
      <c r="H172" s="42">
        <v>0</v>
      </c>
      <c r="I172" s="36">
        <f t="shared" si="84"/>
        <v>0</v>
      </c>
      <c r="J172" s="36">
        <f t="shared" si="84"/>
        <v>0</v>
      </c>
      <c r="K172" s="107">
        <f t="shared" si="85"/>
        <v>0</v>
      </c>
      <c r="L172" s="36">
        <f t="shared" si="70"/>
        <v>0</v>
      </c>
      <c r="M172" s="105">
        <f t="shared" si="71"/>
        <v>0</v>
      </c>
      <c r="N172" s="36">
        <f t="shared" si="75"/>
        <v>0</v>
      </c>
      <c r="O172" s="9">
        <f t="shared" si="72"/>
        <v>0</v>
      </c>
      <c r="P172" s="51">
        <v>0</v>
      </c>
      <c r="Q172" s="50">
        <f t="shared" si="90"/>
        <v>0</v>
      </c>
      <c r="R172" s="36">
        <f t="shared" si="73"/>
        <v>0</v>
      </c>
      <c r="S172" s="36">
        <f t="shared" si="76"/>
        <v>0</v>
      </c>
      <c r="T172" s="42">
        <v>0</v>
      </c>
      <c r="U172" s="36">
        <f t="shared" si="74"/>
        <v>0</v>
      </c>
      <c r="W172" s="36">
        <f t="shared" si="86"/>
        <v>0</v>
      </c>
      <c r="X172" s="36">
        <f t="shared" si="86"/>
        <v>0</v>
      </c>
      <c r="Y172" s="36">
        <f t="shared" si="86"/>
        <v>0</v>
      </c>
      <c r="Z172" s="36">
        <f t="shared" si="86"/>
        <v>0</v>
      </c>
      <c r="AA172" s="36">
        <f t="shared" si="86"/>
        <v>0</v>
      </c>
      <c r="AB172" s="36">
        <f t="shared" si="86"/>
        <v>0</v>
      </c>
      <c r="AC172" s="36">
        <f t="shared" si="86"/>
        <v>0</v>
      </c>
      <c r="AD172" s="36">
        <f t="shared" si="86"/>
        <v>0</v>
      </c>
      <c r="AE172" s="36">
        <f t="shared" si="86"/>
        <v>0</v>
      </c>
      <c r="AG172" s="36">
        <f t="shared" si="87"/>
        <v>0</v>
      </c>
      <c r="AH172" s="36">
        <f t="shared" si="87"/>
        <v>0</v>
      </c>
      <c r="AI172" s="36">
        <f t="shared" si="87"/>
        <v>0</v>
      </c>
      <c r="AJ172" s="36">
        <f t="shared" si="87"/>
        <v>0</v>
      </c>
      <c r="AK172" s="36">
        <f t="shared" si="87"/>
        <v>0</v>
      </c>
      <c r="AL172" s="36">
        <f t="shared" si="87"/>
        <v>0</v>
      </c>
      <c r="AN172" s="63">
        <f t="shared" si="88"/>
        <v>0</v>
      </c>
      <c r="AO172" s="59"/>
    </row>
    <row r="173" ht="15" spans="1:41">
      <c r="A173" s="43" t="s">
        <v>12811</v>
      </c>
      <c r="B173" s="34">
        <f t="shared" si="66"/>
        <v>0</v>
      </c>
      <c r="C173" s="41" t="s">
        <v>12812</v>
      </c>
      <c r="D173" s="105">
        <f t="shared" si="67"/>
        <v>0</v>
      </c>
      <c r="E173" s="36">
        <f t="shared" si="68"/>
        <v>0</v>
      </c>
      <c r="F173" s="9">
        <f t="shared" si="69"/>
        <v>0</v>
      </c>
      <c r="G173" s="38">
        <f t="shared" si="89"/>
        <v>0</v>
      </c>
      <c r="H173" s="42">
        <v>0</v>
      </c>
      <c r="I173" s="36">
        <f t="shared" si="84"/>
        <v>0</v>
      </c>
      <c r="J173" s="36">
        <f t="shared" si="84"/>
        <v>0</v>
      </c>
      <c r="K173" s="107">
        <f t="shared" si="85"/>
        <v>0</v>
      </c>
      <c r="L173" s="36">
        <f t="shared" si="70"/>
        <v>0</v>
      </c>
      <c r="M173" s="105">
        <f t="shared" si="71"/>
        <v>0</v>
      </c>
      <c r="N173" s="36">
        <f t="shared" si="75"/>
        <v>0</v>
      </c>
      <c r="O173" s="9">
        <f t="shared" si="72"/>
        <v>0</v>
      </c>
      <c r="P173" s="51">
        <v>0</v>
      </c>
      <c r="Q173" s="50">
        <f t="shared" si="90"/>
        <v>0</v>
      </c>
      <c r="R173" s="36">
        <f t="shared" si="73"/>
        <v>0</v>
      </c>
      <c r="S173" s="36">
        <f t="shared" si="76"/>
        <v>0</v>
      </c>
      <c r="T173" s="42">
        <v>0</v>
      </c>
      <c r="U173" s="36">
        <f t="shared" si="74"/>
        <v>0</v>
      </c>
      <c r="W173" s="36">
        <f t="shared" si="86"/>
        <v>0</v>
      </c>
      <c r="X173" s="36">
        <f t="shared" si="86"/>
        <v>0</v>
      </c>
      <c r="Y173" s="36">
        <f t="shared" si="86"/>
        <v>0</v>
      </c>
      <c r="Z173" s="36">
        <f t="shared" si="86"/>
        <v>0</v>
      </c>
      <c r="AA173" s="36">
        <f t="shared" si="86"/>
        <v>0</v>
      </c>
      <c r="AB173" s="36">
        <f t="shared" si="86"/>
        <v>0</v>
      </c>
      <c r="AC173" s="36">
        <f t="shared" si="86"/>
        <v>0</v>
      </c>
      <c r="AD173" s="36">
        <f t="shared" si="86"/>
        <v>0</v>
      </c>
      <c r="AE173" s="36">
        <f t="shared" si="86"/>
        <v>0</v>
      </c>
      <c r="AG173" s="36">
        <f t="shared" si="87"/>
        <v>0</v>
      </c>
      <c r="AH173" s="36">
        <f t="shared" si="87"/>
        <v>0</v>
      </c>
      <c r="AI173" s="36">
        <f t="shared" si="87"/>
        <v>0</v>
      </c>
      <c r="AJ173" s="36">
        <f t="shared" si="87"/>
        <v>0</v>
      </c>
      <c r="AK173" s="36">
        <f t="shared" si="87"/>
        <v>0</v>
      </c>
      <c r="AL173" s="36">
        <f t="shared" si="87"/>
        <v>0</v>
      </c>
      <c r="AN173" s="63">
        <f t="shared" si="88"/>
        <v>0</v>
      </c>
      <c r="AO173" s="59"/>
    </row>
    <row r="174" ht="15" spans="1:41">
      <c r="A174" s="43" t="s">
        <v>12813</v>
      </c>
      <c r="B174" s="34">
        <f t="shared" si="66"/>
        <v>0</v>
      </c>
      <c r="C174" s="41" t="s">
        <v>12814</v>
      </c>
      <c r="D174" s="105">
        <f t="shared" si="67"/>
        <v>0</v>
      </c>
      <c r="E174" s="36">
        <f t="shared" si="68"/>
        <v>0</v>
      </c>
      <c r="F174" s="9">
        <f t="shared" si="69"/>
        <v>0</v>
      </c>
      <c r="G174" s="38">
        <f t="shared" si="89"/>
        <v>0</v>
      </c>
      <c r="H174" s="42">
        <v>0</v>
      </c>
      <c r="I174" s="36">
        <f t="shared" si="84"/>
        <v>0</v>
      </c>
      <c r="J174" s="36">
        <f t="shared" si="84"/>
        <v>0</v>
      </c>
      <c r="K174" s="107">
        <f t="shared" si="85"/>
        <v>0</v>
      </c>
      <c r="L174" s="36">
        <f t="shared" si="70"/>
        <v>0</v>
      </c>
      <c r="M174" s="105">
        <f t="shared" si="71"/>
        <v>0</v>
      </c>
      <c r="N174" s="36">
        <f t="shared" si="75"/>
        <v>0</v>
      </c>
      <c r="O174" s="9">
        <f t="shared" si="72"/>
        <v>0</v>
      </c>
      <c r="P174" s="51">
        <v>0</v>
      </c>
      <c r="Q174" s="50">
        <f t="shared" si="90"/>
        <v>0</v>
      </c>
      <c r="R174" s="36">
        <f t="shared" si="73"/>
        <v>0</v>
      </c>
      <c r="S174" s="36">
        <f t="shared" si="76"/>
        <v>0</v>
      </c>
      <c r="T174" s="42">
        <v>0</v>
      </c>
      <c r="U174" s="36">
        <f t="shared" si="74"/>
        <v>0</v>
      </c>
      <c r="W174" s="36">
        <f t="shared" si="86"/>
        <v>0</v>
      </c>
      <c r="X174" s="36">
        <f t="shared" si="86"/>
        <v>0</v>
      </c>
      <c r="Y174" s="36">
        <f t="shared" si="86"/>
        <v>0</v>
      </c>
      <c r="Z174" s="36">
        <f t="shared" si="86"/>
        <v>0</v>
      </c>
      <c r="AA174" s="36">
        <f t="shared" si="86"/>
        <v>0</v>
      </c>
      <c r="AB174" s="36">
        <f t="shared" si="86"/>
        <v>0</v>
      </c>
      <c r="AC174" s="36">
        <f t="shared" si="86"/>
        <v>0</v>
      </c>
      <c r="AD174" s="36">
        <f t="shared" si="86"/>
        <v>0</v>
      </c>
      <c r="AE174" s="36">
        <f t="shared" si="86"/>
        <v>0</v>
      </c>
      <c r="AG174" s="36">
        <f t="shared" si="87"/>
        <v>0</v>
      </c>
      <c r="AH174" s="36">
        <f t="shared" si="87"/>
        <v>0</v>
      </c>
      <c r="AI174" s="36">
        <f t="shared" si="87"/>
        <v>0</v>
      </c>
      <c r="AJ174" s="36">
        <f t="shared" si="87"/>
        <v>0</v>
      </c>
      <c r="AK174" s="36">
        <f t="shared" si="87"/>
        <v>0</v>
      </c>
      <c r="AL174" s="36">
        <f t="shared" si="87"/>
        <v>0</v>
      </c>
      <c r="AN174" s="63">
        <f t="shared" si="88"/>
        <v>0</v>
      </c>
      <c r="AO174" s="14"/>
    </row>
    <row r="175" ht="15" spans="1:41">
      <c r="A175" s="43" t="s">
        <v>12815</v>
      </c>
      <c r="B175" s="34">
        <f t="shared" si="66"/>
        <v>0</v>
      </c>
      <c r="C175" s="41" t="s">
        <v>12816</v>
      </c>
      <c r="D175" s="105">
        <f t="shared" si="67"/>
        <v>0</v>
      </c>
      <c r="E175" s="36">
        <f t="shared" si="68"/>
        <v>0</v>
      </c>
      <c r="F175" s="9">
        <f t="shared" si="69"/>
        <v>0</v>
      </c>
      <c r="G175" s="38">
        <f t="shared" si="89"/>
        <v>0</v>
      </c>
      <c r="H175" s="42">
        <v>0</v>
      </c>
      <c r="I175" s="36">
        <f t="shared" si="84"/>
        <v>0</v>
      </c>
      <c r="J175" s="36">
        <f t="shared" si="84"/>
        <v>0</v>
      </c>
      <c r="K175" s="107">
        <f t="shared" si="85"/>
        <v>0</v>
      </c>
      <c r="L175" s="36">
        <f t="shared" si="70"/>
        <v>0</v>
      </c>
      <c r="M175" s="105">
        <f t="shared" si="71"/>
        <v>0</v>
      </c>
      <c r="N175" s="36">
        <f t="shared" si="75"/>
        <v>0</v>
      </c>
      <c r="O175" s="9">
        <f t="shared" si="72"/>
        <v>0</v>
      </c>
      <c r="P175" s="51">
        <v>0</v>
      </c>
      <c r="Q175" s="50">
        <f t="shared" si="90"/>
        <v>0</v>
      </c>
      <c r="R175" s="36">
        <f t="shared" si="73"/>
        <v>0</v>
      </c>
      <c r="S175" s="36">
        <f t="shared" si="76"/>
        <v>0</v>
      </c>
      <c r="T175" s="42">
        <v>0</v>
      </c>
      <c r="U175" s="36">
        <f t="shared" si="74"/>
        <v>0</v>
      </c>
      <c r="W175" s="36">
        <f t="shared" si="86"/>
        <v>0</v>
      </c>
      <c r="X175" s="36">
        <f t="shared" si="86"/>
        <v>0</v>
      </c>
      <c r="Y175" s="36">
        <f t="shared" si="86"/>
        <v>0</v>
      </c>
      <c r="Z175" s="36">
        <f t="shared" si="86"/>
        <v>0</v>
      </c>
      <c r="AA175" s="36">
        <f t="shared" si="86"/>
        <v>0</v>
      </c>
      <c r="AB175" s="36">
        <f t="shared" si="86"/>
        <v>0</v>
      </c>
      <c r="AC175" s="36">
        <f t="shared" si="86"/>
        <v>0</v>
      </c>
      <c r="AD175" s="36">
        <f t="shared" si="86"/>
        <v>0</v>
      </c>
      <c r="AE175" s="36">
        <f t="shared" si="86"/>
        <v>0</v>
      </c>
      <c r="AG175" s="36">
        <f t="shared" si="87"/>
        <v>0</v>
      </c>
      <c r="AH175" s="36">
        <f t="shared" si="87"/>
        <v>0</v>
      </c>
      <c r="AI175" s="36">
        <f t="shared" si="87"/>
        <v>0</v>
      </c>
      <c r="AJ175" s="36">
        <f t="shared" si="87"/>
        <v>0</v>
      </c>
      <c r="AK175" s="36">
        <f t="shared" si="87"/>
        <v>0</v>
      </c>
      <c r="AL175" s="36">
        <f t="shared" si="87"/>
        <v>0</v>
      </c>
      <c r="AN175" s="63">
        <f t="shared" si="88"/>
        <v>0</v>
      </c>
      <c r="AO175" s="14"/>
    </row>
    <row r="176" ht="15" spans="1:41">
      <c r="A176" s="43" t="s">
        <v>12817</v>
      </c>
      <c r="B176" s="34">
        <f t="shared" si="66"/>
        <v>0</v>
      </c>
      <c r="C176" s="41" t="s">
        <v>12818</v>
      </c>
      <c r="D176" s="105">
        <f t="shared" si="67"/>
        <v>0</v>
      </c>
      <c r="E176" s="36">
        <f t="shared" si="68"/>
        <v>0</v>
      </c>
      <c r="F176" s="9">
        <f t="shared" si="69"/>
        <v>0</v>
      </c>
      <c r="G176" s="38">
        <f t="shared" si="89"/>
        <v>0</v>
      </c>
      <c r="H176" s="39">
        <v>0</v>
      </c>
      <c r="I176" s="36">
        <f t="shared" si="84"/>
        <v>0</v>
      </c>
      <c r="J176" s="36">
        <f t="shared" si="84"/>
        <v>0</v>
      </c>
      <c r="K176" s="107">
        <f t="shared" si="85"/>
        <v>0</v>
      </c>
      <c r="L176" s="36">
        <f t="shared" si="70"/>
        <v>0</v>
      </c>
      <c r="M176" s="105">
        <f t="shared" si="71"/>
        <v>0</v>
      </c>
      <c r="N176" s="36">
        <f t="shared" si="75"/>
        <v>0</v>
      </c>
      <c r="O176" s="9">
        <f t="shared" si="72"/>
        <v>0</v>
      </c>
      <c r="P176" s="51">
        <v>0</v>
      </c>
      <c r="Q176" s="50">
        <f t="shared" si="90"/>
        <v>0</v>
      </c>
      <c r="R176" s="36">
        <f t="shared" si="73"/>
        <v>0</v>
      </c>
      <c r="S176" s="36">
        <f t="shared" si="76"/>
        <v>0</v>
      </c>
      <c r="T176" s="42">
        <v>0</v>
      </c>
      <c r="U176" s="36">
        <f t="shared" si="74"/>
        <v>0</v>
      </c>
      <c r="W176" s="36">
        <f t="shared" si="86"/>
        <v>0</v>
      </c>
      <c r="X176" s="36">
        <f t="shared" si="86"/>
        <v>0</v>
      </c>
      <c r="Y176" s="36">
        <f t="shared" si="86"/>
        <v>0</v>
      </c>
      <c r="Z176" s="36">
        <f t="shared" si="86"/>
        <v>0</v>
      </c>
      <c r="AA176" s="36">
        <f t="shared" si="86"/>
        <v>0</v>
      </c>
      <c r="AB176" s="36">
        <f t="shared" si="86"/>
        <v>0</v>
      </c>
      <c r="AC176" s="36">
        <f t="shared" si="86"/>
        <v>0</v>
      </c>
      <c r="AD176" s="36">
        <f t="shared" si="86"/>
        <v>0</v>
      </c>
      <c r="AE176" s="36">
        <f t="shared" si="86"/>
        <v>0</v>
      </c>
      <c r="AG176" s="36">
        <f t="shared" si="87"/>
        <v>0</v>
      </c>
      <c r="AH176" s="36">
        <f t="shared" si="87"/>
        <v>0</v>
      </c>
      <c r="AI176" s="36">
        <f t="shared" si="87"/>
        <v>0</v>
      </c>
      <c r="AJ176" s="36">
        <f t="shared" si="87"/>
        <v>0</v>
      </c>
      <c r="AK176" s="36">
        <f t="shared" si="87"/>
        <v>0</v>
      </c>
      <c r="AL176" s="36">
        <f t="shared" si="87"/>
        <v>0</v>
      </c>
      <c r="AN176" s="63">
        <f t="shared" si="88"/>
        <v>0</v>
      </c>
      <c r="AO176" s="59"/>
    </row>
    <row r="177" ht="15" spans="1:41">
      <c r="A177" s="43" t="s">
        <v>12819</v>
      </c>
      <c r="B177" s="34">
        <f t="shared" si="66"/>
        <v>0</v>
      </c>
      <c r="C177" s="41" t="s">
        <v>12820</v>
      </c>
      <c r="D177" s="105">
        <f t="shared" si="67"/>
        <v>0</v>
      </c>
      <c r="E177" s="36">
        <f t="shared" si="68"/>
        <v>0</v>
      </c>
      <c r="F177" s="9">
        <f t="shared" si="69"/>
        <v>0</v>
      </c>
      <c r="G177" s="38">
        <f t="shared" si="89"/>
        <v>0</v>
      </c>
      <c r="H177" s="42">
        <v>0</v>
      </c>
      <c r="I177" s="36">
        <f t="shared" si="84"/>
        <v>0</v>
      </c>
      <c r="J177" s="36">
        <f t="shared" si="84"/>
        <v>0</v>
      </c>
      <c r="K177" s="107">
        <f t="shared" si="85"/>
        <v>0</v>
      </c>
      <c r="L177" s="36">
        <f t="shared" si="70"/>
        <v>0</v>
      </c>
      <c r="M177" s="105">
        <f t="shared" si="71"/>
        <v>0</v>
      </c>
      <c r="N177" s="36">
        <f t="shared" si="75"/>
        <v>0</v>
      </c>
      <c r="O177" s="9">
        <f t="shared" si="72"/>
        <v>0</v>
      </c>
      <c r="P177" s="51">
        <v>0</v>
      </c>
      <c r="Q177" s="50">
        <f t="shared" si="90"/>
        <v>0</v>
      </c>
      <c r="R177" s="36">
        <f t="shared" si="73"/>
        <v>0</v>
      </c>
      <c r="S177" s="36">
        <f t="shared" si="76"/>
        <v>0</v>
      </c>
      <c r="T177" s="42">
        <v>0</v>
      </c>
      <c r="U177" s="36">
        <f t="shared" si="74"/>
        <v>0</v>
      </c>
      <c r="W177" s="36">
        <f t="shared" si="86"/>
        <v>0</v>
      </c>
      <c r="X177" s="36">
        <f t="shared" si="86"/>
        <v>0</v>
      </c>
      <c r="Y177" s="36">
        <f t="shared" si="86"/>
        <v>0</v>
      </c>
      <c r="Z177" s="36">
        <f t="shared" si="86"/>
        <v>0</v>
      </c>
      <c r="AA177" s="36">
        <f t="shared" si="86"/>
        <v>0</v>
      </c>
      <c r="AB177" s="36">
        <f t="shared" si="86"/>
        <v>0</v>
      </c>
      <c r="AC177" s="36">
        <f t="shared" si="86"/>
        <v>0</v>
      </c>
      <c r="AD177" s="36">
        <f t="shared" si="86"/>
        <v>0</v>
      </c>
      <c r="AE177" s="36">
        <f t="shared" si="86"/>
        <v>0</v>
      </c>
      <c r="AG177" s="36">
        <f t="shared" si="87"/>
        <v>0</v>
      </c>
      <c r="AH177" s="36">
        <f t="shared" si="87"/>
        <v>0</v>
      </c>
      <c r="AI177" s="36">
        <f t="shared" si="87"/>
        <v>0</v>
      </c>
      <c r="AJ177" s="36">
        <f t="shared" si="87"/>
        <v>0</v>
      </c>
      <c r="AK177" s="36">
        <f t="shared" si="87"/>
        <v>0</v>
      </c>
      <c r="AL177" s="36">
        <f t="shared" si="87"/>
        <v>0</v>
      </c>
      <c r="AN177" s="63">
        <f t="shared" si="88"/>
        <v>0</v>
      </c>
      <c r="AO177" s="59"/>
    </row>
    <row r="178" ht="15" spans="1:41">
      <c r="A178" s="43" t="s">
        <v>12821</v>
      </c>
      <c r="B178" s="34">
        <f t="shared" si="66"/>
        <v>0</v>
      </c>
      <c r="C178" s="41" t="s">
        <v>12822</v>
      </c>
      <c r="D178" s="105">
        <f t="shared" si="67"/>
        <v>0</v>
      </c>
      <c r="E178" s="36">
        <f t="shared" si="68"/>
        <v>0</v>
      </c>
      <c r="F178" s="9">
        <f t="shared" si="69"/>
        <v>0</v>
      </c>
      <c r="G178" s="38">
        <f t="shared" si="89"/>
        <v>0</v>
      </c>
      <c r="H178" s="42">
        <v>0</v>
      </c>
      <c r="I178" s="36">
        <f t="shared" si="84"/>
        <v>0</v>
      </c>
      <c r="J178" s="36">
        <f t="shared" si="84"/>
        <v>0</v>
      </c>
      <c r="K178" s="107">
        <f t="shared" si="85"/>
        <v>0</v>
      </c>
      <c r="L178" s="36">
        <f t="shared" si="70"/>
        <v>0</v>
      </c>
      <c r="M178" s="105">
        <f t="shared" si="71"/>
        <v>0</v>
      </c>
      <c r="N178" s="36">
        <f t="shared" si="75"/>
        <v>0</v>
      </c>
      <c r="O178" s="9">
        <f t="shared" si="72"/>
        <v>0</v>
      </c>
      <c r="P178" s="51">
        <v>0</v>
      </c>
      <c r="Q178" s="50">
        <f t="shared" si="90"/>
        <v>0</v>
      </c>
      <c r="R178" s="36">
        <f t="shared" si="73"/>
        <v>0</v>
      </c>
      <c r="S178" s="36">
        <f t="shared" si="76"/>
        <v>0</v>
      </c>
      <c r="T178" s="42">
        <v>0</v>
      </c>
      <c r="U178" s="36">
        <f t="shared" si="74"/>
        <v>0</v>
      </c>
      <c r="W178" s="36">
        <f t="shared" ref="W178:AE187" si="91">SUMPRODUCT(W$374:W$599*(LEFT($A$374:$A$599,LEN($A178))=$A178))</f>
        <v>0</v>
      </c>
      <c r="X178" s="36">
        <f t="shared" si="91"/>
        <v>0</v>
      </c>
      <c r="Y178" s="36">
        <f t="shared" si="91"/>
        <v>0</v>
      </c>
      <c r="Z178" s="36">
        <f t="shared" si="91"/>
        <v>0</v>
      </c>
      <c r="AA178" s="36">
        <f t="shared" si="91"/>
        <v>0</v>
      </c>
      <c r="AB178" s="36">
        <f t="shared" si="91"/>
        <v>0</v>
      </c>
      <c r="AC178" s="36">
        <f t="shared" si="91"/>
        <v>0</v>
      </c>
      <c r="AD178" s="36">
        <f t="shared" si="91"/>
        <v>0</v>
      </c>
      <c r="AE178" s="36">
        <f t="shared" si="91"/>
        <v>0</v>
      </c>
      <c r="AG178" s="36">
        <f t="shared" ref="AG178:AL187" si="92">SUMPRODUCT(AG$374:AG$599*(LEFT($A$374:$A$599,LEN($A178))=$A178))</f>
        <v>0</v>
      </c>
      <c r="AH178" s="36">
        <f t="shared" si="92"/>
        <v>0</v>
      </c>
      <c r="AI178" s="36">
        <f t="shared" si="92"/>
        <v>0</v>
      </c>
      <c r="AJ178" s="36">
        <f t="shared" si="92"/>
        <v>0</v>
      </c>
      <c r="AK178" s="36">
        <f t="shared" si="92"/>
        <v>0</v>
      </c>
      <c r="AL178" s="36">
        <f t="shared" si="92"/>
        <v>0</v>
      </c>
      <c r="AN178" s="63">
        <f t="shared" si="88"/>
        <v>0</v>
      </c>
      <c r="AO178" s="14"/>
    </row>
    <row r="179" ht="15" spans="1:41">
      <c r="A179" s="43" t="s">
        <v>12823</v>
      </c>
      <c r="B179" s="34">
        <f t="shared" si="66"/>
        <v>0</v>
      </c>
      <c r="C179" s="41" t="s">
        <v>12824</v>
      </c>
      <c r="D179" s="105">
        <f t="shared" si="67"/>
        <v>0</v>
      </c>
      <c r="E179" s="36">
        <f t="shared" si="68"/>
        <v>0</v>
      </c>
      <c r="F179" s="9">
        <f t="shared" si="69"/>
        <v>0</v>
      </c>
      <c r="G179" s="38">
        <f t="shared" si="89"/>
        <v>0</v>
      </c>
      <c r="H179" s="42">
        <v>0</v>
      </c>
      <c r="I179" s="36">
        <f t="shared" si="84"/>
        <v>0</v>
      </c>
      <c r="J179" s="36">
        <f t="shared" si="84"/>
        <v>0</v>
      </c>
      <c r="K179" s="107">
        <f t="shared" si="85"/>
        <v>0</v>
      </c>
      <c r="L179" s="36">
        <f t="shared" si="70"/>
        <v>0</v>
      </c>
      <c r="M179" s="105">
        <f t="shared" si="71"/>
        <v>0</v>
      </c>
      <c r="N179" s="36">
        <f t="shared" si="75"/>
        <v>0</v>
      </c>
      <c r="O179" s="9">
        <f t="shared" si="72"/>
        <v>0</v>
      </c>
      <c r="P179" s="51">
        <v>0</v>
      </c>
      <c r="Q179" s="50">
        <f t="shared" si="90"/>
        <v>0</v>
      </c>
      <c r="R179" s="36">
        <f t="shared" si="73"/>
        <v>0</v>
      </c>
      <c r="S179" s="36">
        <f t="shared" si="76"/>
        <v>0</v>
      </c>
      <c r="T179" s="42">
        <v>0</v>
      </c>
      <c r="U179" s="36">
        <f t="shared" si="74"/>
        <v>0</v>
      </c>
      <c r="W179" s="36">
        <f t="shared" si="91"/>
        <v>0</v>
      </c>
      <c r="X179" s="36">
        <f t="shared" si="91"/>
        <v>0</v>
      </c>
      <c r="Y179" s="36">
        <f t="shared" si="91"/>
        <v>0</v>
      </c>
      <c r="Z179" s="36">
        <f t="shared" si="91"/>
        <v>0</v>
      </c>
      <c r="AA179" s="36">
        <f t="shared" si="91"/>
        <v>0</v>
      </c>
      <c r="AB179" s="36">
        <f t="shared" si="91"/>
        <v>0</v>
      </c>
      <c r="AC179" s="36">
        <f t="shared" si="91"/>
        <v>0</v>
      </c>
      <c r="AD179" s="36">
        <f t="shared" si="91"/>
        <v>0</v>
      </c>
      <c r="AE179" s="36">
        <f t="shared" si="91"/>
        <v>0</v>
      </c>
      <c r="AG179" s="36">
        <f t="shared" si="92"/>
        <v>0</v>
      </c>
      <c r="AH179" s="36">
        <f t="shared" si="92"/>
        <v>0</v>
      </c>
      <c r="AI179" s="36">
        <f t="shared" si="92"/>
        <v>0</v>
      </c>
      <c r="AJ179" s="36">
        <f t="shared" si="92"/>
        <v>0</v>
      </c>
      <c r="AK179" s="36">
        <f t="shared" si="92"/>
        <v>0</v>
      </c>
      <c r="AL179" s="36">
        <f t="shared" si="92"/>
        <v>0</v>
      </c>
      <c r="AN179" s="63">
        <f t="shared" si="88"/>
        <v>0</v>
      </c>
      <c r="AO179" s="14"/>
    </row>
    <row r="180" ht="15" spans="1:41">
      <c r="A180" s="43" t="s">
        <v>12825</v>
      </c>
      <c r="B180" s="34">
        <f t="shared" si="66"/>
        <v>0</v>
      </c>
      <c r="C180" s="41" t="s">
        <v>12826</v>
      </c>
      <c r="D180" s="105">
        <f t="shared" si="67"/>
        <v>0</v>
      </c>
      <c r="E180" s="36">
        <f t="shared" si="68"/>
        <v>0</v>
      </c>
      <c r="F180" s="9">
        <f t="shared" si="69"/>
        <v>0</v>
      </c>
      <c r="G180" s="38">
        <f t="shared" si="89"/>
        <v>0</v>
      </c>
      <c r="H180" s="42">
        <v>0</v>
      </c>
      <c r="I180" s="36">
        <f t="shared" si="84"/>
        <v>0</v>
      </c>
      <c r="J180" s="36">
        <f t="shared" si="84"/>
        <v>0</v>
      </c>
      <c r="K180" s="107">
        <f t="shared" si="85"/>
        <v>0</v>
      </c>
      <c r="L180" s="36">
        <f t="shared" si="70"/>
        <v>0</v>
      </c>
      <c r="M180" s="105">
        <f t="shared" si="71"/>
        <v>0</v>
      </c>
      <c r="N180" s="36">
        <f t="shared" si="75"/>
        <v>0</v>
      </c>
      <c r="O180" s="9">
        <f t="shared" si="72"/>
        <v>0</v>
      </c>
      <c r="P180" s="51">
        <v>0</v>
      </c>
      <c r="Q180" s="50">
        <f t="shared" si="90"/>
        <v>0</v>
      </c>
      <c r="R180" s="36">
        <f t="shared" si="73"/>
        <v>0</v>
      </c>
      <c r="S180" s="36">
        <f t="shared" si="76"/>
        <v>0</v>
      </c>
      <c r="T180" s="42">
        <v>0</v>
      </c>
      <c r="U180" s="36">
        <f t="shared" si="74"/>
        <v>0</v>
      </c>
      <c r="W180" s="36">
        <f t="shared" si="91"/>
        <v>0</v>
      </c>
      <c r="X180" s="36">
        <f t="shared" si="91"/>
        <v>0</v>
      </c>
      <c r="Y180" s="36">
        <f t="shared" si="91"/>
        <v>0</v>
      </c>
      <c r="Z180" s="36">
        <f t="shared" si="91"/>
        <v>0</v>
      </c>
      <c r="AA180" s="36">
        <f t="shared" si="91"/>
        <v>0</v>
      </c>
      <c r="AB180" s="36">
        <f t="shared" si="91"/>
        <v>0</v>
      </c>
      <c r="AC180" s="36">
        <f t="shared" si="91"/>
        <v>0</v>
      </c>
      <c r="AD180" s="36">
        <f t="shared" si="91"/>
        <v>0</v>
      </c>
      <c r="AE180" s="36">
        <f t="shared" si="91"/>
        <v>0</v>
      </c>
      <c r="AG180" s="36">
        <f t="shared" si="92"/>
        <v>0</v>
      </c>
      <c r="AH180" s="36">
        <f t="shared" si="92"/>
        <v>0</v>
      </c>
      <c r="AI180" s="36">
        <f t="shared" si="92"/>
        <v>0</v>
      </c>
      <c r="AJ180" s="36">
        <f t="shared" si="92"/>
        <v>0</v>
      </c>
      <c r="AK180" s="36">
        <f t="shared" si="92"/>
        <v>0</v>
      </c>
      <c r="AL180" s="36">
        <f t="shared" si="92"/>
        <v>0</v>
      </c>
      <c r="AN180" s="63">
        <f t="shared" si="88"/>
        <v>0</v>
      </c>
      <c r="AO180" s="59"/>
    </row>
    <row r="181" ht="15" spans="1:41">
      <c r="A181" s="43" t="s">
        <v>12827</v>
      </c>
      <c r="B181" s="34">
        <f t="shared" si="66"/>
        <v>0</v>
      </c>
      <c r="C181" s="41" t="s">
        <v>12828</v>
      </c>
      <c r="D181" s="105">
        <f t="shared" si="67"/>
        <v>0</v>
      </c>
      <c r="E181" s="36">
        <f t="shared" si="68"/>
        <v>0</v>
      </c>
      <c r="F181" s="9">
        <f t="shared" si="69"/>
        <v>0</v>
      </c>
      <c r="G181" s="38">
        <f t="shared" si="89"/>
        <v>0</v>
      </c>
      <c r="H181" s="42">
        <v>0</v>
      </c>
      <c r="I181" s="36">
        <f t="shared" si="84"/>
        <v>0</v>
      </c>
      <c r="J181" s="36">
        <f t="shared" si="84"/>
        <v>0</v>
      </c>
      <c r="K181" s="107">
        <f t="shared" si="85"/>
        <v>0</v>
      </c>
      <c r="L181" s="36">
        <f t="shared" si="70"/>
        <v>0</v>
      </c>
      <c r="M181" s="105">
        <f t="shared" si="71"/>
        <v>0</v>
      </c>
      <c r="N181" s="36">
        <f t="shared" si="75"/>
        <v>0</v>
      </c>
      <c r="O181" s="9">
        <f t="shared" si="72"/>
        <v>0</v>
      </c>
      <c r="P181" s="51">
        <v>0</v>
      </c>
      <c r="Q181" s="50">
        <f t="shared" si="90"/>
        <v>0</v>
      </c>
      <c r="R181" s="36">
        <f t="shared" si="73"/>
        <v>0</v>
      </c>
      <c r="S181" s="36">
        <f t="shared" si="76"/>
        <v>0</v>
      </c>
      <c r="T181" s="42">
        <v>0</v>
      </c>
      <c r="U181" s="36">
        <f t="shared" si="74"/>
        <v>0</v>
      </c>
      <c r="W181" s="36">
        <f t="shared" si="91"/>
        <v>0</v>
      </c>
      <c r="X181" s="36">
        <f t="shared" si="91"/>
        <v>0</v>
      </c>
      <c r="Y181" s="36">
        <f t="shared" si="91"/>
        <v>0</v>
      </c>
      <c r="Z181" s="36">
        <f t="shared" si="91"/>
        <v>0</v>
      </c>
      <c r="AA181" s="36">
        <f t="shared" si="91"/>
        <v>0</v>
      </c>
      <c r="AB181" s="36">
        <f t="shared" si="91"/>
        <v>0</v>
      </c>
      <c r="AC181" s="36">
        <f t="shared" si="91"/>
        <v>0</v>
      </c>
      <c r="AD181" s="36">
        <f t="shared" si="91"/>
        <v>0</v>
      </c>
      <c r="AE181" s="36">
        <f t="shared" si="91"/>
        <v>0</v>
      </c>
      <c r="AG181" s="36">
        <f t="shared" si="92"/>
        <v>0</v>
      </c>
      <c r="AH181" s="36">
        <f t="shared" si="92"/>
        <v>0</v>
      </c>
      <c r="AI181" s="36">
        <f t="shared" si="92"/>
        <v>0</v>
      </c>
      <c r="AJ181" s="36">
        <f t="shared" si="92"/>
        <v>0</v>
      </c>
      <c r="AK181" s="36">
        <f t="shared" si="92"/>
        <v>0</v>
      </c>
      <c r="AL181" s="36">
        <f t="shared" si="92"/>
        <v>0</v>
      </c>
      <c r="AN181" s="63">
        <f t="shared" si="88"/>
        <v>0</v>
      </c>
      <c r="AO181" s="59"/>
    </row>
    <row r="182" ht="15" spans="1:41">
      <c r="A182" s="43" t="s">
        <v>12829</v>
      </c>
      <c r="B182" s="34">
        <f t="shared" si="66"/>
        <v>0</v>
      </c>
      <c r="C182" s="41" t="s">
        <v>12830</v>
      </c>
      <c r="D182" s="105">
        <f t="shared" si="67"/>
        <v>0</v>
      </c>
      <c r="E182" s="36">
        <f t="shared" si="68"/>
        <v>0</v>
      </c>
      <c r="F182" s="9">
        <f t="shared" si="69"/>
        <v>0</v>
      </c>
      <c r="G182" s="38">
        <f t="shared" si="89"/>
        <v>0</v>
      </c>
      <c r="H182" s="42">
        <v>0</v>
      </c>
      <c r="I182" s="36">
        <f t="shared" si="84"/>
        <v>0</v>
      </c>
      <c r="J182" s="36">
        <f t="shared" si="84"/>
        <v>0</v>
      </c>
      <c r="K182" s="107">
        <f t="shared" si="85"/>
        <v>0</v>
      </c>
      <c r="L182" s="36">
        <f t="shared" si="70"/>
        <v>0</v>
      </c>
      <c r="M182" s="105">
        <f t="shared" si="71"/>
        <v>0</v>
      </c>
      <c r="N182" s="36">
        <f t="shared" si="75"/>
        <v>0</v>
      </c>
      <c r="O182" s="9">
        <f t="shared" si="72"/>
        <v>0</v>
      </c>
      <c r="P182" s="51">
        <v>0</v>
      </c>
      <c r="Q182" s="50">
        <f t="shared" si="90"/>
        <v>0</v>
      </c>
      <c r="R182" s="36">
        <f t="shared" si="73"/>
        <v>0</v>
      </c>
      <c r="S182" s="36">
        <f t="shared" si="76"/>
        <v>0</v>
      </c>
      <c r="T182" s="42">
        <v>0</v>
      </c>
      <c r="U182" s="36">
        <f t="shared" si="74"/>
        <v>0</v>
      </c>
      <c r="W182" s="36">
        <f t="shared" si="91"/>
        <v>0</v>
      </c>
      <c r="X182" s="36">
        <f t="shared" si="91"/>
        <v>0</v>
      </c>
      <c r="Y182" s="36">
        <f t="shared" si="91"/>
        <v>0</v>
      </c>
      <c r="Z182" s="36">
        <f t="shared" si="91"/>
        <v>0</v>
      </c>
      <c r="AA182" s="36">
        <f t="shared" si="91"/>
        <v>0</v>
      </c>
      <c r="AB182" s="36">
        <f t="shared" si="91"/>
        <v>0</v>
      </c>
      <c r="AC182" s="36">
        <f t="shared" si="91"/>
        <v>0</v>
      </c>
      <c r="AD182" s="36">
        <f t="shared" si="91"/>
        <v>0</v>
      </c>
      <c r="AE182" s="36">
        <f t="shared" si="91"/>
        <v>0</v>
      </c>
      <c r="AG182" s="36">
        <f t="shared" si="92"/>
        <v>0</v>
      </c>
      <c r="AH182" s="36">
        <f t="shared" si="92"/>
        <v>0</v>
      </c>
      <c r="AI182" s="36">
        <f t="shared" si="92"/>
        <v>0</v>
      </c>
      <c r="AJ182" s="36">
        <f t="shared" si="92"/>
        <v>0</v>
      </c>
      <c r="AK182" s="36">
        <f t="shared" si="92"/>
        <v>0</v>
      </c>
      <c r="AL182" s="36">
        <f t="shared" si="92"/>
        <v>0</v>
      </c>
      <c r="AN182" s="63">
        <f t="shared" si="88"/>
        <v>0</v>
      </c>
      <c r="AO182" s="14"/>
    </row>
    <row r="183" ht="15" spans="1:41">
      <c r="A183" s="43" t="s">
        <v>12831</v>
      </c>
      <c r="B183" s="34">
        <f t="shared" si="66"/>
        <v>0</v>
      </c>
      <c r="C183" s="41" t="s">
        <v>12832</v>
      </c>
      <c r="D183" s="105">
        <f t="shared" si="67"/>
        <v>0</v>
      </c>
      <c r="E183" s="36">
        <f t="shared" si="68"/>
        <v>0</v>
      </c>
      <c r="F183" s="9">
        <f t="shared" si="69"/>
        <v>0</v>
      </c>
      <c r="G183" s="38">
        <f t="shared" si="89"/>
        <v>0</v>
      </c>
      <c r="H183" s="42">
        <v>0</v>
      </c>
      <c r="I183" s="36">
        <f t="shared" si="84"/>
        <v>0</v>
      </c>
      <c r="J183" s="36">
        <f t="shared" si="84"/>
        <v>0</v>
      </c>
      <c r="K183" s="107">
        <f t="shared" si="85"/>
        <v>0</v>
      </c>
      <c r="L183" s="36">
        <f t="shared" si="70"/>
        <v>0</v>
      </c>
      <c r="M183" s="105">
        <f t="shared" si="71"/>
        <v>0</v>
      </c>
      <c r="N183" s="36">
        <f t="shared" si="75"/>
        <v>0</v>
      </c>
      <c r="O183" s="9">
        <f t="shared" si="72"/>
        <v>0</v>
      </c>
      <c r="P183" s="51">
        <v>0</v>
      </c>
      <c r="Q183" s="50">
        <f t="shared" si="90"/>
        <v>0</v>
      </c>
      <c r="R183" s="36">
        <f t="shared" si="73"/>
        <v>0</v>
      </c>
      <c r="S183" s="36">
        <f t="shared" si="76"/>
        <v>0</v>
      </c>
      <c r="T183" s="42">
        <v>0</v>
      </c>
      <c r="U183" s="36">
        <f t="shared" si="74"/>
        <v>0</v>
      </c>
      <c r="W183" s="36">
        <f t="shared" si="91"/>
        <v>0</v>
      </c>
      <c r="X183" s="36">
        <f t="shared" si="91"/>
        <v>0</v>
      </c>
      <c r="Y183" s="36">
        <f t="shared" si="91"/>
        <v>0</v>
      </c>
      <c r="Z183" s="36">
        <f t="shared" si="91"/>
        <v>0</v>
      </c>
      <c r="AA183" s="36">
        <f t="shared" si="91"/>
        <v>0</v>
      </c>
      <c r="AB183" s="36">
        <f t="shared" si="91"/>
        <v>0</v>
      </c>
      <c r="AC183" s="36">
        <f t="shared" si="91"/>
        <v>0</v>
      </c>
      <c r="AD183" s="36">
        <f t="shared" si="91"/>
        <v>0</v>
      </c>
      <c r="AE183" s="36">
        <f t="shared" si="91"/>
        <v>0</v>
      </c>
      <c r="AG183" s="36">
        <f t="shared" si="92"/>
        <v>0</v>
      </c>
      <c r="AH183" s="36">
        <f t="shared" si="92"/>
        <v>0</v>
      </c>
      <c r="AI183" s="36">
        <f t="shared" si="92"/>
        <v>0</v>
      </c>
      <c r="AJ183" s="36">
        <f t="shared" si="92"/>
        <v>0</v>
      </c>
      <c r="AK183" s="36">
        <f t="shared" si="92"/>
        <v>0</v>
      </c>
      <c r="AL183" s="36">
        <f t="shared" si="92"/>
        <v>0</v>
      </c>
      <c r="AN183" s="63">
        <f t="shared" si="88"/>
        <v>0</v>
      </c>
      <c r="AO183" s="14"/>
    </row>
    <row r="184" ht="15" spans="1:41">
      <c r="A184" s="43" t="s">
        <v>12833</v>
      </c>
      <c r="B184" s="34">
        <f t="shared" si="66"/>
        <v>0</v>
      </c>
      <c r="C184" s="41" t="s">
        <v>12834</v>
      </c>
      <c r="D184" s="105">
        <f t="shared" si="67"/>
        <v>0</v>
      </c>
      <c r="E184" s="36">
        <f t="shared" si="68"/>
        <v>0</v>
      </c>
      <c r="F184" s="9">
        <f t="shared" si="69"/>
        <v>0</v>
      </c>
      <c r="G184" s="38">
        <f t="shared" si="89"/>
        <v>0</v>
      </c>
      <c r="H184" s="42">
        <v>0</v>
      </c>
      <c r="I184" s="36">
        <f t="shared" si="84"/>
        <v>0</v>
      </c>
      <c r="J184" s="36">
        <f t="shared" si="84"/>
        <v>0</v>
      </c>
      <c r="K184" s="107">
        <f t="shared" si="85"/>
        <v>0</v>
      </c>
      <c r="L184" s="36">
        <f t="shared" si="70"/>
        <v>0</v>
      </c>
      <c r="M184" s="105">
        <f t="shared" si="71"/>
        <v>0</v>
      </c>
      <c r="N184" s="36">
        <f t="shared" si="75"/>
        <v>0</v>
      </c>
      <c r="O184" s="9">
        <f t="shared" si="72"/>
        <v>0</v>
      </c>
      <c r="P184" s="51">
        <v>0</v>
      </c>
      <c r="Q184" s="50">
        <f t="shared" si="90"/>
        <v>0</v>
      </c>
      <c r="R184" s="36">
        <f t="shared" si="73"/>
        <v>0</v>
      </c>
      <c r="S184" s="36">
        <f t="shared" si="76"/>
        <v>0</v>
      </c>
      <c r="T184" s="42">
        <v>0</v>
      </c>
      <c r="U184" s="36">
        <f t="shared" si="74"/>
        <v>0</v>
      </c>
      <c r="W184" s="36">
        <f t="shared" si="91"/>
        <v>0</v>
      </c>
      <c r="X184" s="36">
        <f t="shared" si="91"/>
        <v>0</v>
      </c>
      <c r="Y184" s="36">
        <f t="shared" si="91"/>
        <v>0</v>
      </c>
      <c r="Z184" s="36">
        <f t="shared" si="91"/>
        <v>0</v>
      </c>
      <c r="AA184" s="36">
        <f t="shared" si="91"/>
        <v>0</v>
      </c>
      <c r="AB184" s="36">
        <f t="shared" si="91"/>
        <v>0</v>
      </c>
      <c r="AC184" s="36">
        <f t="shared" si="91"/>
        <v>0</v>
      </c>
      <c r="AD184" s="36">
        <f t="shared" si="91"/>
        <v>0</v>
      </c>
      <c r="AE184" s="36">
        <f t="shared" si="91"/>
        <v>0</v>
      </c>
      <c r="AG184" s="36">
        <f t="shared" si="92"/>
        <v>0</v>
      </c>
      <c r="AH184" s="36">
        <f t="shared" si="92"/>
        <v>0</v>
      </c>
      <c r="AI184" s="36">
        <f t="shared" si="92"/>
        <v>0</v>
      </c>
      <c r="AJ184" s="36">
        <f t="shared" si="92"/>
        <v>0</v>
      </c>
      <c r="AK184" s="36">
        <f t="shared" si="92"/>
        <v>0</v>
      </c>
      <c r="AL184" s="36">
        <f t="shared" si="92"/>
        <v>0</v>
      </c>
      <c r="AN184" s="63">
        <f t="shared" si="88"/>
        <v>0</v>
      </c>
      <c r="AO184" s="59"/>
    </row>
    <row r="185" ht="15" spans="1:41">
      <c r="A185" s="43" t="s">
        <v>12835</v>
      </c>
      <c r="B185" s="34">
        <f t="shared" si="66"/>
        <v>0</v>
      </c>
      <c r="C185" s="41" t="s">
        <v>12836</v>
      </c>
      <c r="D185" s="105">
        <f t="shared" si="67"/>
        <v>0</v>
      </c>
      <c r="E185" s="36">
        <f t="shared" si="68"/>
        <v>0</v>
      </c>
      <c r="F185" s="9">
        <f t="shared" si="69"/>
        <v>0</v>
      </c>
      <c r="G185" s="38">
        <f t="shared" si="89"/>
        <v>0</v>
      </c>
      <c r="H185" s="42">
        <v>0</v>
      </c>
      <c r="I185" s="36">
        <f t="shared" si="84"/>
        <v>0</v>
      </c>
      <c r="J185" s="36">
        <f t="shared" si="84"/>
        <v>0</v>
      </c>
      <c r="K185" s="107">
        <f t="shared" si="85"/>
        <v>0</v>
      </c>
      <c r="L185" s="36">
        <f t="shared" si="70"/>
        <v>0</v>
      </c>
      <c r="M185" s="105">
        <f t="shared" si="71"/>
        <v>0</v>
      </c>
      <c r="N185" s="36">
        <f t="shared" si="75"/>
        <v>0</v>
      </c>
      <c r="O185" s="9">
        <f t="shared" si="72"/>
        <v>0</v>
      </c>
      <c r="P185" s="51">
        <v>0</v>
      </c>
      <c r="Q185" s="50">
        <f t="shared" si="90"/>
        <v>0</v>
      </c>
      <c r="R185" s="36">
        <f t="shared" si="73"/>
        <v>0</v>
      </c>
      <c r="S185" s="36">
        <f t="shared" si="76"/>
        <v>0</v>
      </c>
      <c r="T185" s="42">
        <v>0</v>
      </c>
      <c r="U185" s="36">
        <f t="shared" si="74"/>
        <v>0</v>
      </c>
      <c r="W185" s="36">
        <f t="shared" si="91"/>
        <v>0</v>
      </c>
      <c r="X185" s="36">
        <f t="shared" si="91"/>
        <v>0</v>
      </c>
      <c r="Y185" s="36">
        <f t="shared" si="91"/>
        <v>0</v>
      </c>
      <c r="Z185" s="36">
        <f t="shared" si="91"/>
        <v>0</v>
      </c>
      <c r="AA185" s="36">
        <f t="shared" si="91"/>
        <v>0</v>
      </c>
      <c r="AB185" s="36">
        <f t="shared" si="91"/>
        <v>0</v>
      </c>
      <c r="AC185" s="36">
        <f t="shared" si="91"/>
        <v>0</v>
      </c>
      <c r="AD185" s="36">
        <f t="shared" si="91"/>
        <v>0</v>
      </c>
      <c r="AE185" s="36">
        <f t="shared" si="91"/>
        <v>0</v>
      </c>
      <c r="AG185" s="36">
        <f t="shared" si="92"/>
        <v>0</v>
      </c>
      <c r="AH185" s="36">
        <f t="shared" si="92"/>
        <v>0</v>
      </c>
      <c r="AI185" s="36">
        <f t="shared" si="92"/>
        <v>0</v>
      </c>
      <c r="AJ185" s="36">
        <f t="shared" si="92"/>
        <v>0</v>
      </c>
      <c r="AK185" s="36">
        <f t="shared" si="92"/>
        <v>0</v>
      </c>
      <c r="AL185" s="36">
        <f t="shared" si="92"/>
        <v>0</v>
      </c>
      <c r="AN185" s="63">
        <f t="shared" si="88"/>
        <v>0</v>
      </c>
      <c r="AO185" s="59"/>
    </row>
    <row r="186" ht="15" spans="1:41">
      <c r="A186" s="43" t="s">
        <v>12837</v>
      </c>
      <c r="B186" s="34">
        <f t="shared" si="66"/>
        <v>0</v>
      </c>
      <c r="C186" s="41" t="s">
        <v>12838</v>
      </c>
      <c r="D186" s="105">
        <f t="shared" si="67"/>
        <v>0</v>
      </c>
      <c r="E186" s="36">
        <f t="shared" si="68"/>
        <v>0</v>
      </c>
      <c r="F186" s="9">
        <f t="shared" si="69"/>
        <v>0</v>
      </c>
      <c r="G186" s="38">
        <f t="shared" si="89"/>
        <v>0</v>
      </c>
      <c r="H186" s="42">
        <v>0</v>
      </c>
      <c r="I186" s="36">
        <f t="shared" si="84"/>
        <v>0</v>
      </c>
      <c r="J186" s="36">
        <f t="shared" si="84"/>
        <v>0</v>
      </c>
      <c r="K186" s="107">
        <f t="shared" si="85"/>
        <v>0</v>
      </c>
      <c r="L186" s="36">
        <f t="shared" si="70"/>
        <v>0</v>
      </c>
      <c r="M186" s="105">
        <f t="shared" si="71"/>
        <v>0</v>
      </c>
      <c r="N186" s="36">
        <f t="shared" si="75"/>
        <v>0</v>
      </c>
      <c r="O186" s="9">
        <f t="shared" si="72"/>
        <v>0</v>
      </c>
      <c r="P186" s="51">
        <v>0</v>
      </c>
      <c r="Q186" s="50">
        <f t="shared" si="90"/>
        <v>0</v>
      </c>
      <c r="R186" s="36">
        <f t="shared" si="73"/>
        <v>0</v>
      </c>
      <c r="S186" s="36">
        <f t="shared" si="76"/>
        <v>0</v>
      </c>
      <c r="T186" s="42">
        <v>0</v>
      </c>
      <c r="U186" s="36">
        <f t="shared" si="74"/>
        <v>0</v>
      </c>
      <c r="W186" s="36">
        <f t="shared" si="91"/>
        <v>0</v>
      </c>
      <c r="X186" s="36">
        <f t="shared" si="91"/>
        <v>0</v>
      </c>
      <c r="Y186" s="36">
        <f t="shared" si="91"/>
        <v>0</v>
      </c>
      <c r="Z186" s="36">
        <f t="shared" si="91"/>
        <v>0</v>
      </c>
      <c r="AA186" s="36">
        <f t="shared" si="91"/>
        <v>0</v>
      </c>
      <c r="AB186" s="36">
        <f t="shared" si="91"/>
        <v>0</v>
      </c>
      <c r="AC186" s="36">
        <f t="shared" si="91"/>
        <v>0</v>
      </c>
      <c r="AD186" s="36">
        <f t="shared" si="91"/>
        <v>0</v>
      </c>
      <c r="AE186" s="36">
        <f t="shared" si="91"/>
        <v>0</v>
      </c>
      <c r="AG186" s="36">
        <f t="shared" si="92"/>
        <v>0</v>
      </c>
      <c r="AH186" s="36">
        <f t="shared" si="92"/>
        <v>0</v>
      </c>
      <c r="AI186" s="36">
        <f t="shared" si="92"/>
        <v>0</v>
      </c>
      <c r="AJ186" s="36">
        <f t="shared" si="92"/>
        <v>0</v>
      </c>
      <c r="AK186" s="36">
        <f t="shared" si="92"/>
        <v>0</v>
      </c>
      <c r="AL186" s="36">
        <f t="shared" si="92"/>
        <v>0</v>
      </c>
      <c r="AN186" s="63">
        <f t="shared" si="88"/>
        <v>0</v>
      </c>
      <c r="AO186" s="14"/>
    </row>
    <row r="187" ht="15" spans="1:41">
      <c r="A187" s="43" t="s">
        <v>12839</v>
      </c>
      <c r="B187" s="34">
        <f t="shared" si="66"/>
        <v>0</v>
      </c>
      <c r="C187" s="41" t="s">
        <v>12840</v>
      </c>
      <c r="D187" s="105">
        <f t="shared" si="67"/>
        <v>0</v>
      </c>
      <c r="E187" s="36">
        <f t="shared" si="68"/>
        <v>0</v>
      </c>
      <c r="F187" s="9">
        <f t="shared" si="69"/>
        <v>0</v>
      </c>
      <c r="G187" s="38">
        <f t="shared" si="89"/>
        <v>0</v>
      </c>
      <c r="H187" s="42">
        <v>0</v>
      </c>
      <c r="I187" s="36">
        <f t="shared" si="84"/>
        <v>0</v>
      </c>
      <c r="J187" s="36">
        <f t="shared" si="84"/>
        <v>0</v>
      </c>
      <c r="K187" s="107">
        <f t="shared" si="85"/>
        <v>0</v>
      </c>
      <c r="L187" s="36">
        <f t="shared" si="70"/>
        <v>0</v>
      </c>
      <c r="M187" s="105">
        <f t="shared" si="71"/>
        <v>0</v>
      </c>
      <c r="N187" s="36">
        <f t="shared" si="75"/>
        <v>0</v>
      </c>
      <c r="O187" s="9">
        <f t="shared" si="72"/>
        <v>0</v>
      </c>
      <c r="P187" s="51">
        <v>0</v>
      </c>
      <c r="Q187" s="50">
        <f t="shared" si="90"/>
        <v>0</v>
      </c>
      <c r="R187" s="36">
        <f t="shared" si="73"/>
        <v>0</v>
      </c>
      <c r="S187" s="36">
        <f t="shared" si="76"/>
        <v>0</v>
      </c>
      <c r="T187" s="42">
        <v>0</v>
      </c>
      <c r="U187" s="36">
        <f t="shared" si="74"/>
        <v>0</v>
      </c>
      <c r="W187" s="36">
        <f t="shared" si="91"/>
        <v>0</v>
      </c>
      <c r="X187" s="36">
        <f t="shared" si="91"/>
        <v>0</v>
      </c>
      <c r="Y187" s="36">
        <f t="shared" si="91"/>
        <v>0</v>
      </c>
      <c r="Z187" s="36">
        <f t="shared" si="91"/>
        <v>0</v>
      </c>
      <c r="AA187" s="36">
        <f t="shared" si="91"/>
        <v>0</v>
      </c>
      <c r="AB187" s="36">
        <f t="shared" si="91"/>
        <v>0</v>
      </c>
      <c r="AC187" s="36">
        <f t="shared" si="91"/>
        <v>0</v>
      </c>
      <c r="AD187" s="36">
        <f t="shared" si="91"/>
        <v>0</v>
      </c>
      <c r="AE187" s="36">
        <f t="shared" si="91"/>
        <v>0</v>
      </c>
      <c r="AG187" s="36">
        <f t="shared" si="92"/>
        <v>0</v>
      </c>
      <c r="AH187" s="36">
        <f t="shared" si="92"/>
        <v>0</v>
      </c>
      <c r="AI187" s="36">
        <f t="shared" si="92"/>
        <v>0</v>
      </c>
      <c r="AJ187" s="36">
        <f t="shared" si="92"/>
        <v>0</v>
      </c>
      <c r="AK187" s="36">
        <f t="shared" si="92"/>
        <v>0</v>
      </c>
      <c r="AL187" s="36">
        <f t="shared" si="92"/>
        <v>0</v>
      </c>
      <c r="AN187" s="63">
        <f t="shared" si="88"/>
        <v>0</v>
      </c>
      <c r="AO187" s="14"/>
    </row>
    <row r="188" ht="15" spans="1:41">
      <c r="A188" s="43" t="s">
        <v>12841</v>
      </c>
      <c r="B188" s="34">
        <f t="shared" si="66"/>
        <v>0</v>
      </c>
      <c r="C188" s="41" t="s">
        <v>12842</v>
      </c>
      <c r="D188" s="105">
        <f t="shared" si="67"/>
        <v>0</v>
      </c>
      <c r="E188" s="36">
        <f t="shared" si="68"/>
        <v>0</v>
      </c>
      <c r="F188" s="9">
        <f t="shared" si="69"/>
        <v>0</v>
      </c>
      <c r="G188" s="38">
        <f t="shared" si="89"/>
        <v>0</v>
      </c>
      <c r="H188" s="42">
        <v>0</v>
      </c>
      <c r="I188" s="36">
        <f t="shared" ref="I188:J207" si="93">SUMPRODUCT(I$374:I$599*(LEFT($A$374:$A$599,LEN($A188))=$A188))</f>
        <v>0</v>
      </c>
      <c r="J188" s="36">
        <f t="shared" si="93"/>
        <v>0</v>
      </c>
      <c r="K188" s="107">
        <f t="shared" si="85"/>
        <v>0</v>
      </c>
      <c r="L188" s="36">
        <f t="shared" si="70"/>
        <v>0</v>
      </c>
      <c r="M188" s="105">
        <f t="shared" si="71"/>
        <v>0</v>
      </c>
      <c r="N188" s="36">
        <f t="shared" si="75"/>
        <v>0</v>
      </c>
      <c r="O188" s="9">
        <f t="shared" si="72"/>
        <v>0</v>
      </c>
      <c r="P188" s="51">
        <v>0</v>
      </c>
      <c r="Q188" s="50">
        <f t="shared" si="90"/>
        <v>0</v>
      </c>
      <c r="R188" s="36">
        <f t="shared" si="73"/>
        <v>0</v>
      </c>
      <c r="S188" s="36">
        <f t="shared" si="76"/>
        <v>0</v>
      </c>
      <c r="T188" s="42">
        <v>0</v>
      </c>
      <c r="U188" s="36">
        <f t="shared" si="74"/>
        <v>0</v>
      </c>
      <c r="W188" s="36">
        <f t="shared" ref="W188:AE197" si="94">SUMPRODUCT(W$374:W$599*(LEFT($A$374:$A$599,LEN($A188))=$A188))</f>
        <v>0</v>
      </c>
      <c r="X188" s="36">
        <f t="shared" si="94"/>
        <v>0</v>
      </c>
      <c r="Y188" s="36">
        <f t="shared" si="94"/>
        <v>0</v>
      </c>
      <c r="Z188" s="36">
        <f t="shared" si="94"/>
        <v>0</v>
      </c>
      <c r="AA188" s="36">
        <f t="shared" si="94"/>
        <v>0</v>
      </c>
      <c r="AB188" s="36">
        <f t="shared" si="94"/>
        <v>0</v>
      </c>
      <c r="AC188" s="36">
        <f t="shared" si="94"/>
        <v>0</v>
      </c>
      <c r="AD188" s="36">
        <f t="shared" si="94"/>
        <v>0</v>
      </c>
      <c r="AE188" s="36">
        <f t="shared" si="94"/>
        <v>0</v>
      </c>
      <c r="AG188" s="36">
        <f t="shared" ref="AG188:AL197" si="95">SUMPRODUCT(AG$374:AG$599*(LEFT($A$374:$A$599,LEN($A188))=$A188))</f>
        <v>0</v>
      </c>
      <c r="AH188" s="36">
        <f t="shared" si="95"/>
        <v>0</v>
      </c>
      <c r="AI188" s="36">
        <f t="shared" si="95"/>
        <v>0</v>
      </c>
      <c r="AJ188" s="36">
        <f t="shared" si="95"/>
        <v>0</v>
      </c>
      <c r="AK188" s="36">
        <f t="shared" si="95"/>
        <v>0</v>
      </c>
      <c r="AL188" s="36">
        <f t="shared" si="95"/>
        <v>0</v>
      </c>
      <c r="AN188" s="63">
        <f t="shared" si="88"/>
        <v>0</v>
      </c>
      <c r="AO188" s="59"/>
    </row>
    <row r="189" ht="15" spans="1:41">
      <c r="A189" s="43" t="s">
        <v>12843</v>
      </c>
      <c r="B189" s="34">
        <f t="shared" si="66"/>
        <v>0</v>
      </c>
      <c r="C189" s="41" t="s">
        <v>12844</v>
      </c>
      <c r="D189" s="105">
        <f t="shared" si="67"/>
        <v>0</v>
      </c>
      <c r="E189" s="36">
        <f t="shared" si="68"/>
        <v>0</v>
      </c>
      <c r="F189" s="9">
        <f t="shared" si="69"/>
        <v>0</v>
      </c>
      <c r="G189" s="38">
        <f t="shared" si="89"/>
        <v>0</v>
      </c>
      <c r="H189" s="39">
        <v>0</v>
      </c>
      <c r="I189" s="36">
        <f t="shared" si="93"/>
        <v>0</v>
      </c>
      <c r="J189" s="36">
        <f t="shared" si="93"/>
        <v>0</v>
      </c>
      <c r="K189" s="107">
        <f t="shared" si="85"/>
        <v>0</v>
      </c>
      <c r="L189" s="36">
        <f t="shared" si="70"/>
        <v>0</v>
      </c>
      <c r="M189" s="105">
        <f t="shared" si="71"/>
        <v>0</v>
      </c>
      <c r="N189" s="36">
        <f t="shared" si="75"/>
        <v>0</v>
      </c>
      <c r="O189" s="9">
        <f t="shared" si="72"/>
        <v>0</v>
      </c>
      <c r="P189" s="51">
        <v>0</v>
      </c>
      <c r="Q189" s="50">
        <f t="shared" si="90"/>
        <v>0</v>
      </c>
      <c r="R189" s="36">
        <f t="shared" si="73"/>
        <v>0</v>
      </c>
      <c r="S189" s="36">
        <f t="shared" si="76"/>
        <v>0</v>
      </c>
      <c r="T189" s="42">
        <v>0</v>
      </c>
      <c r="U189" s="36">
        <f t="shared" si="74"/>
        <v>0</v>
      </c>
      <c r="W189" s="36">
        <f t="shared" si="94"/>
        <v>0</v>
      </c>
      <c r="X189" s="36">
        <f t="shared" si="94"/>
        <v>0</v>
      </c>
      <c r="Y189" s="36">
        <f t="shared" si="94"/>
        <v>0</v>
      </c>
      <c r="Z189" s="36">
        <f t="shared" si="94"/>
        <v>0</v>
      </c>
      <c r="AA189" s="36">
        <f t="shared" si="94"/>
        <v>0</v>
      </c>
      <c r="AB189" s="36">
        <f t="shared" si="94"/>
        <v>0</v>
      </c>
      <c r="AC189" s="36">
        <f t="shared" si="94"/>
        <v>0</v>
      </c>
      <c r="AD189" s="36">
        <f t="shared" si="94"/>
        <v>0</v>
      </c>
      <c r="AE189" s="36">
        <f t="shared" si="94"/>
        <v>0</v>
      </c>
      <c r="AG189" s="36">
        <f t="shared" si="95"/>
        <v>0</v>
      </c>
      <c r="AH189" s="36">
        <f t="shared" si="95"/>
        <v>0</v>
      </c>
      <c r="AI189" s="36">
        <f t="shared" si="95"/>
        <v>0</v>
      </c>
      <c r="AJ189" s="36">
        <f t="shared" si="95"/>
        <v>0</v>
      </c>
      <c r="AK189" s="36">
        <f t="shared" si="95"/>
        <v>0</v>
      </c>
      <c r="AL189" s="36">
        <f t="shared" si="95"/>
        <v>0</v>
      </c>
      <c r="AN189" s="63">
        <f t="shared" si="88"/>
        <v>0</v>
      </c>
      <c r="AO189" s="59"/>
    </row>
    <row r="190" ht="15" spans="1:41">
      <c r="A190" s="43" t="s">
        <v>12845</v>
      </c>
      <c r="B190" s="34">
        <f t="shared" si="66"/>
        <v>0</v>
      </c>
      <c r="C190" s="41" t="s">
        <v>12846</v>
      </c>
      <c r="D190" s="105">
        <f t="shared" si="67"/>
        <v>0</v>
      </c>
      <c r="E190" s="36">
        <f t="shared" si="68"/>
        <v>0</v>
      </c>
      <c r="F190" s="9">
        <f t="shared" si="69"/>
        <v>0</v>
      </c>
      <c r="G190" s="38">
        <f t="shared" si="89"/>
        <v>0</v>
      </c>
      <c r="H190" s="42">
        <v>0</v>
      </c>
      <c r="I190" s="36">
        <f t="shared" si="93"/>
        <v>0</v>
      </c>
      <c r="J190" s="36">
        <f t="shared" si="93"/>
        <v>0</v>
      </c>
      <c r="K190" s="107">
        <f t="shared" si="85"/>
        <v>0</v>
      </c>
      <c r="L190" s="36">
        <f t="shared" si="70"/>
        <v>0</v>
      </c>
      <c r="M190" s="105">
        <f t="shared" si="71"/>
        <v>0</v>
      </c>
      <c r="N190" s="36">
        <f t="shared" si="75"/>
        <v>0</v>
      </c>
      <c r="O190" s="9">
        <f t="shared" si="72"/>
        <v>0</v>
      </c>
      <c r="P190" s="51">
        <v>0</v>
      </c>
      <c r="Q190" s="50">
        <f t="shared" si="90"/>
        <v>0</v>
      </c>
      <c r="R190" s="36">
        <f t="shared" si="73"/>
        <v>0</v>
      </c>
      <c r="S190" s="36">
        <f t="shared" si="76"/>
        <v>0</v>
      </c>
      <c r="T190" s="42">
        <v>0</v>
      </c>
      <c r="U190" s="36">
        <f t="shared" si="74"/>
        <v>0</v>
      </c>
      <c r="W190" s="36">
        <f t="shared" si="94"/>
        <v>0</v>
      </c>
      <c r="X190" s="36">
        <f t="shared" si="94"/>
        <v>0</v>
      </c>
      <c r="Y190" s="36">
        <f t="shared" si="94"/>
        <v>0</v>
      </c>
      <c r="Z190" s="36">
        <f t="shared" si="94"/>
        <v>0</v>
      </c>
      <c r="AA190" s="36">
        <f t="shared" si="94"/>
        <v>0</v>
      </c>
      <c r="AB190" s="36">
        <f t="shared" si="94"/>
        <v>0</v>
      </c>
      <c r="AC190" s="36">
        <f t="shared" si="94"/>
        <v>0</v>
      </c>
      <c r="AD190" s="36">
        <f t="shared" si="94"/>
        <v>0</v>
      </c>
      <c r="AE190" s="36">
        <f t="shared" si="94"/>
        <v>0</v>
      </c>
      <c r="AG190" s="36">
        <f t="shared" si="95"/>
        <v>0</v>
      </c>
      <c r="AH190" s="36">
        <f t="shared" si="95"/>
        <v>0</v>
      </c>
      <c r="AI190" s="36">
        <f t="shared" si="95"/>
        <v>0</v>
      </c>
      <c r="AJ190" s="36">
        <f t="shared" si="95"/>
        <v>0</v>
      </c>
      <c r="AK190" s="36">
        <f t="shared" si="95"/>
        <v>0</v>
      </c>
      <c r="AL190" s="36">
        <f t="shared" si="95"/>
        <v>0</v>
      </c>
      <c r="AN190" s="63">
        <f t="shared" si="88"/>
        <v>0</v>
      </c>
      <c r="AO190" s="14"/>
    </row>
    <row r="191" ht="15" spans="1:41">
      <c r="A191" s="43" t="s">
        <v>12847</v>
      </c>
      <c r="B191" s="34">
        <f t="shared" si="66"/>
        <v>0</v>
      </c>
      <c r="C191" s="41" t="s">
        <v>12848</v>
      </c>
      <c r="D191" s="105">
        <f t="shared" si="67"/>
        <v>0</v>
      </c>
      <c r="E191" s="36">
        <f t="shared" si="68"/>
        <v>0</v>
      </c>
      <c r="F191" s="9">
        <f t="shared" si="69"/>
        <v>0</v>
      </c>
      <c r="G191" s="38">
        <f t="shared" si="89"/>
        <v>0</v>
      </c>
      <c r="H191" s="42">
        <v>0</v>
      </c>
      <c r="I191" s="36">
        <f t="shared" si="93"/>
        <v>0</v>
      </c>
      <c r="J191" s="36">
        <f t="shared" si="93"/>
        <v>0</v>
      </c>
      <c r="K191" s="107">
        <f t="shared" si="85"/>
        <v>0</v>
      </c>
      <c r="L191" s="36">
        <f t="shared" si="70"/>
        <v>0</v>
      </c>
      <c r="M191" s="105">
        <f t="shared" si="71"/>
        <v>0</v>
      </c>
      <c r="N191" s="36">
        <f t="shared" si="75"/>
        <v>0</v>
      </c>
      <c r="O191" s="9">
        <f t="shared" si="72"/>
        <v>0</v>
      </c>
      <c r="P191" s="51">
        <v>0</v>
      </c>
      <c r="Q191" s="50">
        <f t="shared" si="90"/>
        <v>0</v>
      </c>
      <c r="R191" s="36">
        <f t="shared" si="73"/>
        <v>0</v>
      </c>
      <c r="S191" s="36">
        <f t="shared" si="76"/>
        <v>0</v>
      </c>
      <c r="T191" s="42">
        <v>0</v>
      </c>
      <c r="U191" s="36">
        <f t="shared" si="74"/>
        <v>0</v>
      </c>
      <c r="W191" s="36">
        <f t="shared" si="94"/>
        <v>0</v>
      </c>
      <c r="X191" s="36">
        <f t="shared" si="94"/>
        <v>0</v>
      </c>
      <c r="Y191" s="36">
        <f t="shared" si="94"/>
        <v>0</v>
      </c>
      <c r="Z191" s="36">
        <f t="shared" si="94"/>
        <v>0</v>
      </c>
      <c r="AA191" s="36">
        <f t="shared" si="94"/>
        <v>0</v>
      </c>
      <c r="AB191" s="36">
        <f t="shared" si="94"/>
        <v>0</v>
      </c>
      <c r="AC191" s="36">
        <f t="shared" si="94"/>
        <v>0</v>
      </c>
      <c r="AD191" s="36">
        <f t="shared" si="94"/>
        <v>0</v>
      </c>
      <c r="AE191" s="36">
        <f t="shared" si="94"/>
        <v>0</v>
      </c>
      <c r="AG191" s="36">
        <f t="shared" si="95"/>
        <v>0</v>
      </c>
      <c r="AH191" s="36">
        <f t="shared" si="95"/>
        <v>0</v>
      </c>
      <c r="AI191" s="36">
        <f t="shared" si="95"/>
        <v>0</v>
      </c>
      <c r="AJ191" s="36">
        <f t="shared" si="95"/>
        <v>0</v>
      </c>
      <c r="AK191" s="36">
        <f t="shared" si="95"/>
        <v>0</v>
      </c>
      <c r="AL191" s="36">
        <f t="shared" si="95"/>
        <v>0</v>
      </c>
      <c r="AN191" s="63">
        <f t="shared" si="88"/>
        <v>0</v>
      </c>
      <c r="AO191" s="14"/>
    </row>
    <row r="192" ht="15" spans="1:41">
      <c r="A192" s="43" t="s">
        <v>12849</v>
      </c>
      <c r="B192" s="34">
        <f t="shared" si="66"/>
        <v>0</v>
      </c>
      <c r="C192" s="41" t="s">
        <v>12850</v>
      </c>
      <c r="D192" s="105">
        <f t="shared" si="67"/>
        <v>0</v>
      </c>
      <c r="E192" s="36">
        <f t="shared" si="68"/>
        <v>0</v>
      </c>
      <c r="F192" s="9">
        <f t="shared" si="69"/>
        <v>0</v>
      </c>
      <c r="G192" s="38">
        <f t="shared" si="89"/>
        <v>0</v>
      </c>
      <c r="H192" s="42">
        <v>0</v>
      </c>
      <c r="I192" s="36">
        <f t="shared" si="93"/>
        <v>0</v>
      </c>
      <c r="J192" s="36">
        <f t="shared" si="93"/>
        <v>0</v>
      </c>
      <c r="K192" s="107">
        <f t="shared" si="85"/>
        <v>0</v>
      </c>
      <c r="L192" s="36">
        <f t="shared" si="70"/>
        <v>0</v>
      </c>
      <c r="M192" s="105">
        <f t="shared" si="71"/>
        <v>0</v>
      </c>
      <c r="N192" s="36">
        <f t="shared" si="75"/>
        <v>0</v>
      </c>
      <c r="O192" s="9">
        <f t="shared" si="72"/>
        <v>0</v>
      </c>
      <c r="P192" s="51">
        <v>0</v>
      </c>
      <c r="Q192" s="50">
        <f t="shared" si="90"/>
        <v>0</v>
      </c>
      <c r="R192" s="36">
        <f t="shared" si="73"/>
        <v>0</v>
      </c>
      <c r="S192" s="36">
        <f t="shared" si="76"/>
        <v>0</v>
      </c>
      <c r="T192" s="42">
        <v>0</v>
      </c>
      <c r="U192" s="36">
        <f t="shared" si="74"/>
        <v>0</v>
      </c>
      <c r="W192" s="36">
        <f t="shared" si="94"/>
        <v>0</v>
      </c>
      <c r="X192" s="36">
        <f t="shared" si="94"/>
        <v>0</v>
      </c>
      <c r="Y192" s="36">
        <f t="shared" si="94"/>
        <v>0</v>
      </c>
      <c r="Z192" s="36">
        <f t="shared" si="94"/>
        <v>0</v>
      </c>
      <c r="AA192" s="36">
        <f t="shared" si="94"/>
        <v>0</v>
      </c>
      <c r="AB192" s="36">
        <f t="shared" si="94"/>
        <v>0</v>
      </c>
      <c r="AC192" s="36">
        <f t="shared" si="94"/>
        <v>0</v>
      </c>
      <c r="AD192" s="36">
        <f t="shared" si="94"/>
        <v>0</v>
      </c>
      <c r="AE192" s="36">
        <f t="shared" si="94"/>
        <v>0</v>
      </c>
      <c r="AG192" s="36">
        <f t="shared" si="95"/>
        <v>0</v>
      </c>
      <c r="AH192" s="36">
        <f t="shared" si="95"/>
        <v>0</v>
      </c>
      <c r="AI192" s="36">
        <f t="shared" si="95"/>
        <v>0</v>
      </c>
      <c r="AJ192" s="36">
        <f t="shared" si="95"/>
        <v>0</v>
      </c>
      <c r="AK192" s="36">
        <f t="shared" si="95"/>
        <v>0</v>
      </c>
      <c r="AL192" s="36">
        <f t="shared" si="95"/>
        <v>0</v>
      </c>
      <c r="AN192" s="63">
        <f t="shared" si="88"/>
        <v>0</v>
      </c>
      <c r="AO192" s="59"/>
    </row>
    <row r="193" ht="15" spans="1:41">
      <c r="A193" s="43" t="s">
        <v>12851</v>
      </c>
      <c r="B193" s="34">
        <f t="shared" si="66"/>
        <v>0</v>
      </c>
      <c r="C193" s="41" t="s">
        <v>12852</v>
      </c>
      <c r="D193" s="105">
        <f t="shared" si="67"/>
        <v>0</v>
      </c>
      <c r="E193" s="36">
        <f t="shared" si="68"/>
        <v>0</v>
      </c>
      <c r="F193" s="9">
        <f t="shared" si="69"/>
        <v>0</v>
      </c>
      <c r="G193" s="38">
        <f t="shared" si="89"/>
        <v>0</v>
      </c>
      <c r="H193" s="42">
        <v>0</v>
      </c>
      <c r="I193" s="36">
        <f t="shared" si="93"/>
        <v>0</v>
      </c>
      <c r="J193" s="36">
        <f t="shared" si="93"/>
        <v>0</v>
      </c>
      <c r="K193" s="107">
        <f t="shared" si="85"/>
        <v>0</v>
      </c>
      <c r="L193" s="36">
        <f t="shared" si="70"/>
        <v>0</v>
      </c>
      <c r="M193" s="105">
        <f t="shared" si="71"/>
        <v>0</v>
      </c>
      <c r="N193" s="36">
        <f t="shared" si="75"/>
        <v>0</v>
      </c>
      <c r="O193" s="9">
        <f t="shared" si="72"/>
        <v>0</v>
      </c>
      <c r="P193" s="51">
        <v>0</v>
      </c>
      <c r="Q193" s="50">
        <f t="shared" si="90"/>
        <v>0</v>
      </c>
      <c r="R193" s="36">
        <f t="shared" si="73"/>
        <v>0</v>
      </c>
      <c r="S193" s="36">
        <f t="shared" si="76"/>
        <v>0</v>
      </c>
      <c r="T193" s="42">
        <v>0</v>
      </c>
      <c r="U193" s="36">
        <f t="shared" si="74"/>
        <v>0</v>
      </c>
      <c r="W193" s="36">
        <f t="shared" si="94"/>
        <v>0</v>
      </c>
      <c r="X193" s="36">
        <f t="shared" si="94"/>
        <v>0</v>
      </c>
      <c r="Y193" s="36">
        <f t="shared" si="94"/>
        <v>0</v>
      </c>
      <c r="Z193" s="36">
        <f t="shared" si="94"/>
        <v>0</v>
      </c>
      <c r="AA193" s="36">
        <f t="shared" si="94"/>
        <v>0</v>
      </c>
      <c r="AB193" s="36">
        <f t="shared" si="94"/>
        <v>0</v>
      </c>
      <c r="AC193" s="36">
        <f t="shared" si="94"/>
        <v>0</v>
      </c>
      <c r="AD193" s="36">
        <f t="shared" si="94"/>
        <v>0</v>
      </c>
      <c r="AE193" s="36">
        <f t="shared" si="94"/>
        <v>0</v>
      </c>
      <c r="AG193" s="36">
        <f t="shared" si="95"/>
        <v>0</v>
      </c>
      <c r="AH193" s="36">
        <f t="shared" si="95"/>
        <v>0</v>
      </c>
      <c r="AI193" s="36">
        <f t="shared" si="95"/>
        <v>0</v>
      </c>
      <c r="AJ193" s="36">
        <f t="shared" si="95"/>
        <v>0</v>
      </c>
      <c r="AK193" s="36">
        <f t="shared" si="95"/>
        <v>0</v>
      </c>
      <c r="AL193" s="36">
        <f t="shared" si="95"/>
        <v>0</v>
      </c>
      <c r="AN193" s="63">
        <f t="shared" si="88"/>
        <v>0</v>
      </c>
      <c r="AO193" s="59"/>
    </row>
    <row r="194" ht="15" spans="1:41">
      <c r="A194" s="43" t="s">
        <v>12853</v>
      </c>
      <c r="B194" s="34">
        <f t="shared" si="66"/>
        <v>0</v>
      </c>
      <c r="C194" s="41" t="s">
        <v>12854</v>
      </c>
      <c r="D194" s="105">
        <f t="shared" si="67"/>
        <v>0</v>
      </c>
      <c r="E194" s="36">
        <f t="shared" si="68"/>
        <v>0</v>
      </c>
      <c r="F194" s="9">
        <f t="shared" si="69"/>
        <v>0</v>
      </c>
      <c r="G194" s="38">
        <f t="shared" si="89"/>
        <v>0</v>
      </c>
      <c r="H194" s="42">
        <v>0</v>
      </c>
      <c r="I194" s="36">
        <f t="shared" si="93"/>
        <v>0</v>
      </c>
      <c r="J194" s="36">
        <f t="shared" si="93"/>
        <v>0</v>
      </c>
      <c r="K194" s="107">
        <f t="shared" si="85"/>
        <v>0</v>
      </c>
      <c r="L194" s="36">
        <f t="shared" si="70"/>
        <v>0</v>
      </c>
      <c r="M194" s="105">
        <f t="shared" si="71"/>
        <v>0</v>
      </c>
      <c r="N194" s="36">
        <f t="shared" si="75"/>
        <v>0</v>
      </c>
      <c r="O194" s="9">
        <f t="shared" si="72"/>
        <v>0</v>
      </c>
      <c r="P194" s="51">
        <v>0</v>
      </c>
      <c r="Q194" s="50">
        <f t="shared" si="90"/>
        <v>0</v>
      </c>
      <c r="R194" s="36">
        <f t="shared" si="73"/>
        <v>0</v>
      </c>
      <c r="S194" s="36">
        <f t="shared" si="76"/>
        <v>0</v>
      </c>
      <c r="T194" s="42">
        <v>0</v>
      </c>
      <c r="U194" s="36">
        <f t="shared" si="74"/>
        <v>0</v>
      </c>
      <c r="W194" s="36">
        <f t="shared" si="94"/>
        <v>0</v>
      </c>
      <c r="X194" s="36">
        <f t="shared" si="94"/>
        <v>0</v>
      </c>
      <c r="Y194" s="36">
        <f t="shared" si="94"/>
        <v>0</v>
      </c>
      <c r="Z194" s="36">
        <f t="shared" si="94"/>
        <v>0</v>
      </c>
      <c r="AA194" s="36">
        <f t="shared" si="94"/>
        <v>0</v>
      </c>
      <c r="AB194" s="36">
        <f t="shared" si="94"/>
        <v>0</v>
      </c>
      <c r="AC194" s="36">
        <f t="shared" si="94"/>
        <v>0</v>
      </c>
      <c r="AD194" s="36">
        <f t="shared" si="94"/>
        <v>0</v>
      </c>
      <c r="AE194" s="36">
        <f t="shared" si="94"/>
        <v>0</v>
      </c>
      <c r="AG194" s="36">
        <f t="shared" si="95"/>
        <v>0</v>
      </c>
      <c r="AH194" s="36">
        <f t="shared" si="95"/>
        <v>0</v>
      </c>
      <c r="AI194" s="36">
        <f t="shared" si="95"/>
        <v>0</v>
      </c>
      <c r="AJ194" s="36">
        <f t="shared" si="95"/>
        <v>0</v>
      </c>
      <c r="AK194" s="36">
        <f t="shared" si="95"/>
        <v>0</v>
      </c>
      <c r="AL194" s="36">
        <f t="shared" si="95"/>
        <v>0</v>
      </c>
      <c r="AN194" s="63">
        <f t="shared" si="88"/>
        <v>0</v>
      </c>
      <c r="AO194" s="14"/>
    </row>
    <row r="195" ht="15" spans="1:41">
      <c r="A195" s="43" t="s">
        <v>12855</v>
      </c>
      <c r="B195" s="34">
        <f t="shared" si="66"/>
        <v>0</v>
      </c>
      <c r="C195" s="41" t="s">
        <v>12856</v>
      </c>
      <c r="D195" s="105">
        <f t="shared" si="67"/>
        <v>0</v>
      </c>
      <c r="E195" s="36">
        <f t="shared" si="68"/>
        <v>0</v>
      </c>
      <c r="F195" s="9">
        <f t="shared" si="69"/>
        <v>0</v>
      </c>
      <c r="G195" s="38">
        <f t="shared" si="89"/>
        <v>0</v>
      </c>
      <c r="H195" s="42">
        <v>0</v>
      </c>
      <c r="I195" s="36">
        <f t="shared" si="93"/>
        <v>0</v>
      </c>
      <c r="J195" s="36">
        <f t="shared" si="93"/>
        <v>0</v>
      </c>
      <c r="K195" s="107">
        <f t="shared" si="85"/>
        <v>0</v>
      </c>
      <c r="L195" s="36">
        <f t="shared" si="70"/>
        <v>0</v>
      </c>
      <c r="M195" s="105">
        <f t="shared" si="71"/>
        <v>0</v>
      </c>
      <c r="N195" s="36">
        <f t="shared" si="75"/>
        <v>0</v>
      </c>
      <c r="O195" s="9">
        <f t="shared" si="72"/>
        <v>0</v>
      </c>
      <c r="P195" s="51">
        <v>0</v>
      </c>
      <c r="Q195" s="50">
        <f t="shared" si="90"/>
        <v>0</v>
      </c>
      <c r="R195" s="36">
        <f t="shared" si="73"/>
        <v>0</v>
      </c>
      <c r="S195" s="36">
        <f t="shared" si="76"/>
        <v>0</v>
      </c>
      <c r="T195" s="42">
        <v>0</v>
      </c>
      <c r="U195" s="36">
        <f t="shared" si="74"/>
        <v>0</v>
      </c>
      <c r="W195" s="36">
        <f t="shared" si="94"/>
        <v>0</v>
      </c>
      <c r="X195" s="36">
        <f t="shared" si="94"/>
        <v>0</v>
      </c>
      <c r="Y195" s="36">
        <f t="shared" si="94"/>
        <v>0</v>
      </c>
      <c r="Z195" s="36">
        <f t="shared" si="94"/>
        <v>0</v>
      </c>
      <c r="AA195" s="36">
        <f t="shared" si="94"/>
        <v>0</v>
      </c>
      <c r="AB195" s="36">
        <f t="shared" si="94"/>
        <v>0</v>
      </c>
      <c r="AC195" s="36">
        <f t="shared" si="94"/>
        <v>0</v>
      </c>
      <c r="AD195" s="36">
        <f t="shared" si="94"/>
        <v>0</v>
      </c>
      <c r="AE195" s="36">
        <f t="shared" si="94"/>
        <v>0</v>
      </c>
      <c r="AG195" s="36">
        <f t="shared" si="95"/>
        <v>0</v>
      </c>
      <c r="AH195" s="36">
        <f t="shared" si="95"/>
        <v>0</v>
      </c>
      <c r="AI195" s="36">
        <f t="shared" si="95"/>
        <v>0</v>
      </c>
      <c r="AJ195" s="36">
        <f t="shared" si="95"/>
        <v>0</v>
      </c>
      <c r="AK195" s="36">
        <f t="shared" si="95"/>
        <v>0</v>
      </c>
      <c r="AL195" s="36">
        <f t="shared" si="95"/>
        <v>0</v>
      </c>
      <c r="AN195" s="63">
        <f t="shared" si="88"/>
        <v>0</v>
      </c>
      <c r="AO195" s="14"/>
    </row>
    <row r="196" ht="15" spans="1:41">
      <c r="A196" s="43" t="s">
        <v>12857</v>
      </c>
      <c r="B196" s="34">
        <f t="shared" si="66"/>
        <v>0</v>
      </c>
      <c r="C196" s="41" t="s">
        <v>12858</v>
      </c>
      <c r="D196" s="105">
        <f t="shared" si="67"/>
        <v>0</v>
      </c>
      <c r="E196" s="36">
        <f t="shared" si="68"/>
        <v>0</v>
      </c>
      <c r="F196" s="9">
        <f t="shared" si="69"/>
        <v>0</v>
      </c>
      <c r="G196" s="38">
        <f t="shared" si="89"/>
        <v>0</v>
      </c>
      <c r="H196" s="42">
        <v>0</v>
      </c>
      <c r="I196" s="36">
        <f t="shared" si="93"/>
        <v>0</v>
      </c>
      <c r="J196" s="36">
        <f t="shared" si="93"/>
        <v>0</v>
      </c>
      <c r="K196" s="107">
        <f t="shared" si="85"/>
        <v>0</v>
      </c>
      <c r="L196" s="36">
        <f t="shared" si="70"/>
        <v>0</v>
      </c>
      <c r="M196" s="105">
        <f t="shared" si="71"/>
        <v>0</v>
      </c>
      <c r="N196" s="36">
        <f t="shared" si="75"/>
        <v>0</v>
      </c>
      <c r="O196" s="9">
        <f t="shared" si="72"/>
        <v>0</v>
      </c>
      <c r="P196" s="51">
        <v>0</v>
      </c>
      <c r="Q196" s="50">
        <f t="shared" si="90"/>
        <v>0</v>
      </c>
      <c r="R196" s="36">
        <f t="shared" si="73"/>
        <v>0</v>
      </c>
      <c r="S196" s="36">
        <f t="shared" si="76"/>
        <v>0</v>
      </c>
      <c r="T196" s="42">
        <v>0</v>
      </c>
      <c r="U196" s="36">
        <f t="shared" si="74"/>
        <v>0</v>
      </c>
      <c r="W196" s="36">
        <f t="shared" si="94"/>
        <v>0</v>
      </c>
      <c r="X196" s="36">
        <f t="shared" si="94"/>
        <v>0</v>
      </c>
      <c r="Y196" s="36">
        <f t="shared" si="94"/>
        <v>0</v>
      </c>
      <c r="Z196" s="36">
        <f t="shared" si="94"/>
        <v>0</v>
      </c>
      <c r="AA196" s="36">
        <f t="shared" si="94"/>
        <v>0</v>
      </c>
      <c r="AB196" s="36">
        <f t="shared" si="94"/>
        <v>0</v>
      </c>
      <c r="AC196" s="36">
        <f t="shared" si="94"/>
        <v>0</v>
      </c>
      <c r="AD196" s="36">
        <f t="shared" si="94"/>
        <v>0</v>
      </c>
      <c r="AE196" s="36">
        <f t="shared" si="94"/>
        <v>0</v>
      </c>
      <c r="AG196" s="36">
        <f t="shared" si="95"/>
        <v>0</v>
      </c>
      <c r="AH196" s="36">
        <f t="shared" si="95"/>
        <v>0</v>
      </c>
      <c r="AI196" s="36">
        <f t="shared" si="95"/>
        <v>0</v>
      </c>
      <c r="AJ196" s="36">
        <f t="shared" si="95"/>
        <v>0</v>
      </c>
      <c r="AK196" s="36">
        <f t="shared" si="95"/>
        <v>0</v>
      </c>
      <c r="AL196" s="36">
        <f t="shared" si="95"/>
        <v>0</v>
      </c>
      <c r="AN196" s="63">
        <f t="shared" si="88"/>
        <v>0</v>
      </c>
      <c r="AO196" s="59"/>
    </row>
    <row r="197" ht="15" spans="1:41">
      <c r="A197" s="43" t="s">
        <v>12859</v>
      </c>
      <c r="B197" s="34">
        <f t="shared" si="66"/>
        <v>0</v>
      </c>
      <c r="C197" s="41" t="s">
        <v>12860</v>
      </c>
      <c r="D197" s="105">
        <f t="shared" si="67"/>
        <v>0</v>
      </c>
      <c r="E197" s="36">
        <f t="shared" si="68"/>
        <v>0</v>
      </c>
      <c r="F197" s="9">
        <f t="shared" si="69"/>
        <v>0</v>
      </c>
      <c r="G197" s="38">
        <f t="shared" si="89"/>
        <v>0</v>
      </c>
      <c r="H197" s="42">
        <v>0</v>
      </c>
      <c r="I197" s="36">
        <f t="shared" si="93"/>
        <v>0</v>
      </c>
      <c r="J197" s="36">
        <f t="shared" si="93"/>
        <v>0</v>
      </c>
      <c r="K197" s="107">
        <f t="shared" si="85"/>
        <v>0</v>
      </c>
      <c r="L197" s="36">
        <f t="shared" si="70"/>
        <v>0</v>
      </c>
      <c r="M197" s="105">
        <f t="shared" si="71"/>
        <v>0</v>
      </c>
      <c r="N197" s="36">
        <f t="shared" si="75"/>
        <v>0</v>
      </c>
      <c r="O197" s="9">
        <f t="shared" si="72"/>
        <v>0</v>
      </c>
      <c r="P197" s="51">
        <v>0</v>
      </c>
      <c r="Q197" s="50">
        <f t="shared" si="90"/>
        <v>0</v>
      </c>
      <c r="R197" s="36">
        <f t="shared" si="73"/>
        <v>0</v>
      </c>
      <c r="S197" s="36">
        <f t="shared" si="76"/>
        <v>0</v>
      </c>
      <c r="T197" s="42">
        <v>0</v>
      </c>
      <c r="U197" s="36">
        <f t="shared" si="74"/>
        <v>0</v>
      </c>
      <c r="W197" s="36">
        <f t="shared" si="94"/>
        <v>0</v>
      </c>
      <c r="X197" s="36">
        <f t="shared" si="94"/>
        <v>0</v>
      </c>
      <c r="Y197" s="36">
        <f t="shared" si="94"/>
        <v>0</v>
      </c>
      <c r="Z197" s="36">
        <f t="shared" si="94"/>
        <v>0</v>
      </c>
      <c r="AA197" s="36">
        <f t="shared" si="94"/>
        <v>0</v>
      </c>
      <c r="AB197" s="36">
        <f t="shared" si="94"/>
        <v>0</v>
      </c>
      <c r="AC197" s="36">
        <f t="shared" si="94"/>
        <v>0</v>
      </c>
      <c r="AD197" s="36">
        <f t="shared" si="94"/>
        <v>0</v>
      </c>
      <c r="AE197" s="36">
        <f t="shared" si="94"/>
        <v>0</v>
      </c>
      <c r="AG197" s="36">
        <f t="shared" si="95"/>
        <v>0</v>
      </c>
      <c r="AH197" s="36">
        <f t="shared" si="95"/>
        <v>0</v>
      </c>
      <c r="AI197" s="36">
        <f t="shared" si="95"/>
        <v>0</v>
      </c>
      <c r="AJ197" s="36">
        <f t="shared" si="95"/>
        <v>0</v>
      </c>
      <c r="AK197" s="36">
        <f t="shared" si="95"/>
        <v>0</v>
      </c>
      <c r="AL197" s="36">
        <f t="shared" si="95"/>
        <v>0</v>
      </c>
      <c r="AN197" s="63">
        <f t="shared" si="88"/>
        <v>0</v>
      </c>
      <c r="AO197" s="59"/>
    </row>
    <row r="198" ht="15" spans="1:41">
      <c r="A198" s="43" t="s">
        <v>12861</v>
      </c>
      <c r="B198" s="34">
        <f t="shared" si="66"/>
        <v>0</v>
      </c>
      <c r="C198" s="41" t="s">
        <v>12862</v>
      </c>
      <c r="D198" s="105">
        <f t="shared" si="67"/>
        <v>0</v>
      </c>
      <c r="E198" s="36">
        <f t="shared" si="68"/>
        <v>0</v>
      </c>
      <c r="F198" s="9">
        <f t="shared" si="69"/>
        <v>0</v>
      </c>
      <c r="G198" s="38">
        <f t="shared" si="89"/>
        <v>0</v>
      </c>
      <c r="H198" s="42">
        <v>0</v>
      </c>
      <c r="I198" s="36">
        <f t="shared" si="93"/>
        <v>0</v>
      </c>
      <c r="J198" s="36">
        <f t="shared" si="93"/>
        <v>0</v>
      </c>
      <c r="K198" s="107">
        <f t="shared" si="85"/>
        <v>0</v>
      </c>
      <c r="L198" s="36">
        <f t="shared" si="70"/>
        <v>0</v>
      </c>
      <c r="M198" s="105">
        <f t="shared" si="71"/>
        <v>0</v>
      </c>
      <c r="N198" s="36">
        <f t="shared" si="75"/>
        <v>0</v>
      </c>
      <c r="O198" s="9">
        <f t="shared" si="72"/>
        <v>0</v>
      </c>
      <c r="P198" s="51">
        <v>0</v>
      </c>
      <c r="Q198" s="50">
        <f t="shared" si="90"/>
        <v>0</v>
      </c>
      <c r="R198" s="36">
        <f t="shared" si="73"/>
        <v>0</v>
      </c>
      <c r="S198" s="36">
        <f t="shared" si="76"/>
        <v>0</v>
      </c>
      <c r="T198" s="42">
        <v>0</v>
      </c>
      <c r="U198" s="36">
        <f t="shared" si="74"/>
        <v>0</v>
      </c>
      <c r="W198" s="36">
        <f t="shared" ref="W198:AE207" si="96">SUMPRODUCT(W$374:W$599*(LEFT($A$374:$A$599,LEN($A198))=$A198))</f>
        <v>0</v>
      </c>
      <c r="X198" s="36">
        <f t="shared" si="96"/>
        <v>0</v>
      </c>
      <c r="Y198" s="36">
        <f t="shared" si="96"/>
        <v>0</v>
      </c>
      <c r="Z198" s="36">
        <f t="shared" si="96"/>
        <v>0</v>
      </c>
      <c r="AA198" s="36">
        <f t="shared" si="96"/>
        <v>0</v>
      </c>
      <c r="AB198" s="36">
        <f t="shared" si="96"/>
        <v>0</v>
      </c>
      <c r="AC198" s="36">
        <f t="shared" si="96"/>
        <v>0</v>
      </c>
      <c r="AD198" s="36">
        <f t="shared" si="96"/>
        <v>0</v>
      </c>
      <c r="AE198" s="36">
        <f t="shared" si="96"/>
        <v>0</v>
      </c>
      <c r="AG198" s="36">
        <f t="shared" ref="AG198:AL207" si="97">SUMPRODUCT(AG$374:AG$599*(LEFT($A$374:$A$599,LEN($A198))=$A198))</f>
        <v>0</v>
      </c>
      <c r="AH198" s="36">
        <f t="shared" si="97"/>
        <v>0</v>
      </c>
      <c r="AI198" s="36">
        <f t="shared" si="97"/>
        <v>0</v>
      </c>
      <c r="AJ198" s="36">
        <f t="shared" si="97"/>
        <v>0</v>
      </c>
      <c r="AK198" s="36">
        <f t="shared" si="97"/>
        <v>0</v>
      </c>
      <c r="AL198" s="36">
        <f t="shared" si="97"/>
        <v>0</v>
      </c>
      <c r="AN198" s="63">
        <f t="shared" si="88"/>
        <v>0</v>
      </c>
      <c r="AO198" s="14"/>
    </row>
    <row r="199" ht="15" spans="1:41">
      <c r="A199" s="43" t="s">
        <v>12863</v>
      </c>
      <c r="B199" s="34">
        <f t="shared" si="66"/>
        <v>0</v>
      </c>
      <c r="C199" s="41" t="s">
        <v>12864</v>
      </c>
      <c r="D199" s="105">
        <f t="shared" si="67"/>
        <v>0</v>
      </c>
      <c r="E199" s="36">
        <f t="shared" si="68"/>
        <v>0</v>
      </c>
      <c r="F199" s="9">
        <f t="shared" si="69"/>
        <v>0</v>
      </c>
      <c r="G199" s="38">
        <f t="shared" si="89"/>
        <v>0</v>
      </c>
      <c r="H199" s="42">
        <v>0</v>
      </c>
      <c r="I199" s="36">
        <f t="shared" si="93"/>
        <v>0</v>
      </c>
      <c r="J199" s="36">
        <f t="shared" si="93"/>
        <v>0</v>
      </c>
      <c r="K199" s="107">
        <f t="shared" si="85"/>
        <v>0</v>
      </c>
      <c r="L199" s="36">
        <f t="shared" si="70"/>
        <v>0</v>
      </c>
      <c r="M199" s="105">
        <f t="shared" si="71"/>
        <v>0</v>
      </c>
      <c r="N199" s="36">
        <f t="shared" si="75"/>
        <v>0</v>
      </c>
      <c r="O199" s="9">
        <f t="shared" si="72"/>
        <v>0</v>
      </c>
      <c r="P199" s="51">
        <v>0</v>
      </c>
      <c r="Q199" s="50">
        <f t="shared" si="90"/>
        <v>0</v>
      </c>
      <c r="R199" s="36">
        <f t="shared" si="73"/>
        <v>0</v>
      </c>
      <c r="S199" s="36">
        <f t="shared" si="76"/>
        <v>0</v>
      </c>
      <c r="T199" s="42">
        <v>0</v>
      </c>
      <c r="U199" s="36">
        <f t="shared" si="74"/>
        <v>0</v>
      </c>
      <c r="W199" s="36">
        <f t="shared" si="96"/>
        <v>0</v>
      </c>
      <c r="X199" s="36">
        <f t="shared" si="96"/>
        <v>0</v>
      </c>
      <c r="Y199" s="36">
        <f t="shared" si="96"/>
        <v>0</v>
      </c>
      <c r="Z199" s="36">
        <f t="shared" si="96"/>
        <v>0</v>
      </c>
      <c r="AA199" s="36">
        <f t="shared" si="96"/>
        <v>0</v>
      </c>
      <c r="AB199" s="36">
        <f t="shared" si="96"/>
        <v>0</v>
      </c>
      <c r="AC199" s="36">
        <f t="shared" si="96"/>
        <v>0</v>
      </c>
      <c r="AD199" s="36">
        <f t="shared" si="96"/>
        <v>0</v>
      </c>
      <c r="AE199" s="36">
        <f t="shared" si="96"/>
        <v>0</v>
      </c>
      <c r="AG199" s="36">
        <f t="shared" si="97"/>
        <v>0</v>
      </c>
      <c r="AH199" s="36">
        <f t="shared" si="97"/>
        <v>0</v>
      </c>
      <c r="AI199" s="36">
        <f t="shared" si="97"/>
        <v>0</v>
      </c>
      <c r="AJ199" s="36">
        <f t="shared" si="97"/>
        <v>0</v>
      </c>
      <c r="AK199" s="36">
        <f t="shared" si="97"/>
        <v>0</v>
      </c>
      <c r="AL199" s="36">
        <f t="shared" si="97"/>
        <v>0</v>
      </c>
      <c r="AN199" s="63">
        <f t="shared" si="88"/>
        <v>0</v>
      </c>
      <c r="AO199" s="14"/>
    </row>
    <row r="200" ht="15" spans="1:41">
      <c r="A200" s="43" t="s">
        <v>12865</v>
      </c>
      <c r="B200" s="34">
        <f t="shared" ref="B200:B263" si="98">D200-M200</f>
        <v>0</v>
      </c>
      <c r="C200" s="41" t="s">
        <v>12866</v>
      </c>
      <c r="D200" s="105">
        <f t="shared" ref="D200:D263" si="99">SUM(E200:F200,L200)</f>
        <v>0</v>
      </c>
      <c r="E200" s="36">
        <f t="shared" ref="E200:E263" si="100">SUMPRODUCT(E$374:E$599*(LEFT($A$374:$A$599,LEN($A200))=$A200))</f>
        <v>0</v>
      </c>
      <c r="F200" s="9">
        <f t="shared" ref="F200:F263" si="101">SUM(G200,H200:K200)</f>
        <v>0</v>
      </c>
      <c r="G200" s="38">
        <f t="shared" si="89"/>
        <v>0</v>
      </c>
      <c r="H200" s="42">
        <v>0</v>
      </c>
      <c r="I200" s="36">
        <f t="shared" si="93"/>
        <v>0</v>
      </c>
      <c r="J200" s="36">
        <f t="shared" si="93"/>
        <v>0</v>
      </c>
      <c r="K200" s="107">
        <f t="shared" si="85"/>
        <v>0</v>
      </c>
      <c r="L200" s="36">
        <f t="shared" ref="L200:L263" si="102">SUMPRODUCT(L$374:L$599*(LEFT($A$374:$A$599,LEN($A200))=$A200))</f>
        <v>0</v>
      </c>
      <c r="M200" s="105">
        <f t="shared" ref="M200:M263" si="103">SUM(N200:O200,U200)</f>
        <v>0</v>
      </c>
      <c r="N200" s="36">
        <f t="shared" si="75"/>
        <v>0</v>
      </c>
      <c r="O200" s="9">
        <f t="shared" ref="O200:O263" si="104">SUM(P200:T200)</f>
        <v>0</v>
      </c>
      <c r="P200" s="51">
        <v>0</v>
      </c>
      <c r="Q200" s="50">
        <f t="shared" si="90"/>
        <v>0</v>
      </c>
      <c r="R200" s="36">
        <f t="shared" ref="R200:R263" si="105">SUMPRODUCT(R$374:R$599*(LEFT($A$374:$A$599,LEN($A200))=$A200))</f>
        <v>0</v>
      </c>
      <c r="S200" s="36">
        <f t="shared" si="76"/>
        <v>0</v>
      </c>
      <c r="T200" s="42">
        <v>0</v>
      </c>
      <c r="U200" s="36">
        <f t="shared" ref="U200:U263" si="106">SUMPRODUCT(U$374:U$599*(LEFT($A$374:$A$599,LEN($A200))=$A200))</f>
        <v>0</v>
      </c>
      <c r="W200" s="36">
        <f t="shared" si="96"/>
        <v>0</v>
      </c>
      <c r="X200" s="36">
        <f t="shared" si="96"/>
        <v>0</v>
      </c>
      <c r="Y200" s="36">
        <f t="shared" si="96"/>
        <v>0</v>
      </c>
      <c r="Z200" s="36">
        <f t="shared" si="96"/>
        <v>0</v>
      </c>
      <c r="AA200" s="36">
        <f t="shared" si="96"/>
        <v>0</v>
      </c>
      <c r="AB200" s="36">
        <f t="shared" si="96"/>
        <v>0</v>
      </c>
      <c r="AC200" s="36">
        <f t="shared" si="96"/>
        <v>0</v>
      </c>
      <c r="AD200" s="36">
        <f t="shared" si="96"/>
        <v>0</v>
      </c>
      <c r="AE200" s="36">
        <f t="shared" si="96"/>
        <v>0</v>
      </c>
      <c r="AG200" s="36">
        <f t="shared" si="97"/>
        <v>0</v>
      </c>
      <c r="AH200" s="36">
        <f t="shared" si="97"/>
        <v>0</v>
      </c>
      <c r="AI200" s="36">
        <f t="shared" si="97"/>
        <v>0</v>
      </c>
      <c r="AJ200" s="36">
        <f t="shared" si="97"/>
        <v>0</v>
      </c>
      <c r="AK200" s="36">
        <f t="shared" si="97"/>
        <v>0</v>
      </c>
      <c r="AL200" s="36">
        <f t="shared" si="97"/>
        <v>0</v>
      </c>
      <c r="AN200" s="63">
        <f t="shared" si="88"/>
        <v>0</v>
      </c>
      <c r="AO200" s="59"/>
    </row>
    <row r="201" ht="15" spans="1:41">
      <c r="A201" s="43" t="s">
        <v>12867</v>
      </c>
      <c r="B201" s="34">
        <f t="shared" si="98"/>
        <v>0</v>
      </c>
      <c r="C201" s="41" t="s">
        <v>12868</v>
      </c>
      <c r="D201" s="105">
        <f t="shared" si="99"/>
        <v>0</v>
      </c>
      <c r="E201" s="36">
        <f t="shared" si="100"/>
        <v>0</v>
      </c>
      <c r="F201" s="9">
        <f t="shared" si="101"/>
        <v>0</v>
      </c>
      <c r="G201" s="38">
        <f t="shared" si="89"/>
        <v>0</v>
      </c>
      <c r="H201" s="42">
        <v>0</v>
      </c>
      <c r="I201" s="36">
        <f t="shared" si="93"/>
        <v>0</v>
      </c>
      <c r="J201" s="36">
        <f t="shared" si="93"/>
        <v>0</v>
      </c>
      <c r="K201" s="107">
        <f t="shared" si="85"/>
        <v>0</v>
      </c>
      <c r="L201" s="36">
        <f t="shared" si="102"/>
        <v>0</v>
      </c>
      <c r="M201" s="105">
        <f t="shared" si="103"/>
        <v>0</v>
      </c>
      <c r="N201" s="36">
        <f t="shared" ref="N201:N264" si="107">SUMPRODUCT(N$374:N$599*(LEFT($A$374:$A$599,LEN($A201))=$A201))+MIN(SUMPRODUCT(S$374:S$599*(LEFT($A$374:$A$599,LEN($A201))=$A201))+AN201,0)</f>
        <v>0</v>
      </c>
      <c r="O201" s="9">
        <f t="shared" si="104"/>
        <v>0</v>
      </c>
      <c r="P201" s="51">
        <v>0</v>
      </c>
      <c r="Q201" s="50">
        <f t="shared" si="90"/>
        <v>0</v>
      </c>
      <c r="R201" s="36">
        <f t="shared" si="105"/>
        <v>0</v>
      </c>
      <c r="S201" s="36">
        <f t="shared" ref="S201:S264" si="108">MAX(SUMPRODUCT(S$374:S$599*(LEFT($A$374:$A$599,LEN($A201))=$A201))+AN201,0)</f>
        <v>0</v>
      </c>
      <c r="T201" s="42">
        <v>0</v>
      </c>
      <c r="U201" s="36">
        <f t="shared" si="106"/>
        <v>0</v>
      </c>
      <c r="W201" s="36">
        <f t="shared" si="96"/>
        <v>0</v>
      </c>
      <c r="X201" s="36">
        <f t="shared" si="96"/>
        <v>0</v>
      </c>
      <c r="Y201" s="36">
        <f t="shared" si="96"/>
        <v>0</v>
      </c>
      <c r="Z201" s="36">
        <f t="shared" si="96"/>
        <v>0</v>
      </c>
      <c r="AA201" s="36">
        <f t="shared" si="96"/>
        <v>0</v>
      </c>
      <c r="AB201" s="36">
        <f t="shared" si="96"/>
        <v>0</v>
      </c>
      <c r="AC201" s="36">
        <f t="shared" si="96"/>
        <v>0</v>
      </c>
      <c r="AD201" s="36">
        <f t="shared" si="96"/>
        <v>0</v>
      </c>
      <c r="AE201" s="36">
        <f t="shared" si="96"/>
        <v>0</v>
      </c>
      <c r="AG201" s="36">
        <f t="shared" si="97"/>
        <v>0</v>
      </c>
      <c r="AH201" s="36">
        <f t="shared" si="97"/>
        <v>0</v>
      </c>
      <c r="AI201" s="36">
        <f t="shared" si="97"/>
        <v>0</v>
      </c>
      <c r="AJ201" s="36">
        <f t="shared" si="97"/>
        <v>0</v>
      </c>
      <c r="AK201" s="36">
        <f t="shared" si="97"/>
        <v>0</v>
      </c>
      <c r="AL201" s="36">
        <f t="shared" si="97"/>
        <v>0</v>
      </c>
      <c r="AN201" s="63">
        <f t="shared" si="88"/>
        <v>0</v>
      </c>
      <c r="AO201" s="59"/>
    </row>
    <row r="202" ht="15" spans="1:41">
      <c r="A202" s="43" t="s">
        <v>12869</v>
      </c>
      <c r="B202" s="34">
        <f t="shared" si="98"/>
        <v>0</v>
      </c>
      <c r="C202" s="41" t="s">
        <v>12870</v>
      </c>
      <c r="D202" s="105">
        <f t="shared" si="99"/>
        <v>0</v>
      </c>
      <c r="E202" s="36">
        <f t="shared" si="100"/>
        <v>0</v>
      </c>
      <c r="F202" s="9">
        <f t="shared" si="101"/>
        <v>0</v>
      </c>
      <c r="G202" s="38">
        <f t="shared" si="89"/>
        <v>0</v>
      </c>
      <c r="H202" s="42">
        <v>0</v>
      </c>
      <c r="I202" s="36">
        <f t="shared" si="93"/>
        <v>0</v>
      </c>
      <c r="J202" s="36">
        <f t="shared" si="93"/>
        <v>0</v>
      </c>
      <c r="K202" s="107">
        <f t="shared" si="85"/>
        <v>0</v>
      </c>
      <c r="L202" s="36">
        <f t="shared" si="102"/>
        <v>0</v>
      </c>
      <c r="M202" s="105">
        <f t="shared" si="103"/>
        <v>0</v>
      </c>
      <c r="N202" s="36">
        <f t="shared" si="107"/>
        <v>0</v>
      </c>
      <c r="O202" s="9">
        <f t="shared" si="104"/>
        <v>0</v>
      </c>
      <c r="P202" s="51">
        <v>0</v>
      </c>
      <c r="Q202" s="50">
        <f t="shared" si="90"/>
        <v>0</v>
      </c>
      <c r="R202" s="36">
        <f t="shared" si="105"/>
        <v>0</v>
      </c>
      <c r="S202" s="36">
        <f t="shared" si="108"/>
        <v>0</v>
      </c>
      <c r="T202" s="42">
        <v>0</v>
      </c>
      <c r="U202" s="36">
        <f t="shared" si="106"/>
        <v>0</v>
      </c>
      <c r="W202" s="36">
        <f t="shared" si="96"/>
        <v>0</v>
      </c>
      <c r="X202" s="36">
        <f t="shared" si="96"/>
        <v>0</v>
      </c>
      <c r="Y202" s="36">
        <f t="shared" si="96"/>
        <v>0</v>
      </c>
      <c r="Z202" s="36">
        <f t="shared" si="96"/>
        <v>0</v>
      </c>
      <c r="AA202" s="36">
        <f t="shared" si="96"/>
        <v>0</v>
      </c>
      <c r="AB202" s="36">
        <f t="shared" si="96"/>
        <v>0</v>
      </c>
      <c r="AC202" s="36">
        <f t="shared" si="96"/>
        <v>0</v>
      </c>
      <c r="AD202" s="36">
        <f t="shared" si="96"/>
        <v>0</v>
      </c>
      <c r="AE202" s="36">
        <f t="shared" si="96"/>
        <v>0</v>
      </c>
      <c r="AG202" s="36">
        <f t="shared" si="97"/>
        <v>0</v>
      </c>
      <c r="AH202" s="36">
        <f t="shared" si="97"/>
        <v>0</v>
      </c>
      <c r="AI202" s="36">
        <f t="shared" si="97"/>
        <v>0</v>
      </c>
      <c r="AJ202" s="36">
        <f t="shared" si="97"/>
        <v>0</v>
      </c>
      <c r="AK202" s="36">
        <f t="shared" si="97"/>
        <v>0</v>
      </c>
      <c r="AL202" s="36">
        <f t="shared" si="97"/>
        <v>0</v>
      </c>
      <c r="AN202" s="63">
        <f t="shared" si="88"/>
        <v>0</v>
      </c>
      <c r="AO202" s="14"/>
    </row>
    <row r="203" ht="15" spans="1:41">
      <c r="A203" s="43" t="s">
        <v>12871</v>
      </c>
      <c r="B203" s="34">
        <f t="shared" si="98"/>
        <v>0</v>
      </c>
      <c r="C203" s="41" t="s">
        <v>12872</v>
      </c>
      <c r="D203" s="105">
        <f t="shared" si="99"/>
        <v>0</v>
      </c>
      <c r="E203" s="36">
        <f t="shared" si="100"/>
        <v>0</v>
      </c>
      <c r="F203" s="9">
        <f t="shared" si="101"/>
        <v>0</v>
      </c>
      <c r="G203" s="38">
        <f t="shared" si="89"/>
        <v>0</v>
      </c>
      <c r="H203" s="42">
        <v>0</v>
      </c>
      <c r="I203" s="36">
        <f t="shared" si="93"/>
        <v>0</v>
      </c>
      <c r="J203" s="36">
        <f t="shared" si="93"/>
        <v>0</v>
      </c>
      <c r="K203" s="107">
        <f t="shared" si="85"/>
        <v>0</v>
      </c>
      <c r="L203" s="36">
        <f t="shared" si="102"/>
        <v>0</v>
      </c>
      <c r="M203" s="105">
        <f t="shared" si="103"/>
        <v>0</v>
      </c>
      <c r="N203" s="36">
        <f t="shared" si="107"/>
        <v>0</v>
      </c>
      <c r="O203" s="9">
        <f t="shared" si="104"/>
        <v>0</v>
      </c>
      <c r="P203" s="51">
        <v>0</v>
      </c>
      <c r="Q203" s="50">
        <f t="shared" si="90"/>
        <v>0</v>
      </c>
      <c r="R203" s="36">
        <f t="shared" si="105"/>
        <v>0</v>
      </c>
      <c r="S203" s="36">
        <f t="shared" si="108"/>
        <v>0</v>
      </c>
      <c r="T203" s="42">
        <v>0</v>
      </c>
      <c r="U203" s="36">
        <f t="shared" si="106"/>
        <v>0</v>
      </c>
      <c r="W203" s="36">
        <f t="shared" si="96"/>
        <v>0</v>
      </c>
      <c r="X203" s="36">
        <f t="shared" si="96"/>
        <v>0</v>
      </c>
      <c r="Y203" s="36">
        <f t="shared" si="96"/>
        <v>0</v>
      </c>
      <c r="Z203" s="36">
        <f t="shared" si="96"/>
        <v>0</v>
      </c>
      <c r="AA203" s="36">
        <f t="shared" si="96"/>
        <v>0</v>
      </c>
      <c r="AB203" s="36">
        <f t="shared" si="96"/>
        <v>0</v>
      </c>
      <c r="AC203" s="36">
        <f t="shared" si="96"/>
        <v>0</v>
      </c>
      <c r="AD203" s="36">
        <f t="shared" si="96"/>
        <v>0</v>
      </c>
      <c r="AE203" s="36">
        <f t="shared" si="96"/>
        <v>0</v>
      </c>
      <c r="AG203" s="36">
        <f t="shared" si="97"/>
        <v>0</v>
      </c>
      <c r="AH203" s="36">
        <f t="shared" si="97"/>
        <v>0</v>
      </c>
      <c r="AI203" s="36">
        <f t="shared" si="97"/>
        <v>0</v>
      </c>
      <c r="AJ203" s="36">
        <f t="shared" si="97"/>
        <v>0</v>
      </c>
      <c r="AK203" s="36">
        <f t="shared" si="97"/>
        <v>0</v>
      </c>
      <c r="AL203" s="36">
        <f t="shared" si="97"/>
        <v>0</v>
      </c>
      <c r="AN203" s="63">
        <f t="shared" si="88"/>
        <v>0</v>
      </c>
      <c r="AO203" s="14"/>
    </row>
    <row r="204" ht="15" spans="1:41">
      <c r="A204" s="43" t="s">
        <v>12873</v>
      </c>
      <c r="B204" s="34">
        <f t="shared" si="98"/>
        <v>0</v>
      </c>
      <c r="C204" s="41" t="s">
        <v>12874</v>
      </c>
      <c r="D204" s="105">
        <f t="shared" si="99"/>
        <v>0</v>
      </c>
      <c r="E204" s="36">
        <f t="shared" si="100"/>
        <v>0</v>
      </c>
      <c r="F204" s="9">
        <f t="shared" si="101"/>
        <v>0</v>
      </c>
      <c r="G204" s="38">
        <f t="shared" si="89"/>
        <v>0</v>
      </c>
      <c r="H204" s="42">
        <v>0</v>
      </c>
      <c r="I204" s="36">
        <f t="shared" si="93"/>
        <v>0</v>
      </c>
      <c r="J204" s="36">
        <f t="shared" si="93"/>
        <v>0</v>
      </c>
      <c r="K204" s="107">
        <f t="shared" si="85"/>
        <v>0</v>
      </c>
      <c r="L204" s="36">
        <f t="shared" si="102"/>
        <v>0</v>
      </c>
      <c r="M204" s="105">
        <f t="shared" si="103"/>
        <v>0</v>
      </c>
      <c r="N204" s="36">
        <f t="shared" si="107"/>
        <v>0</v>
      </c>
      <c r="O204" s="9">
        <f t="shared" si="104"/>
        <v>0</v>
      </c>
      <c r="P204" s="51">
        <v>0</v>
      </c>
      <c r="Q204" s="50">
        <f t="shared" si="90"/>
        <v>0</v>
      </c>
      <c r="R204" s="36">
        <f t="shared" si="105"/>
        <v>0</v>
      </c>
      <c r="S204" s="36">
        <f t="shared" si="108"/>
        <v>0</v>
      </c>
      <c r="T204" s="42">
        <v>0</v>
      </c>
      <c r="U204" s="36">
        <f t="shared" si="106"/>
        <v>0</v>
      </c>
      <c r="W204" s="36">
        <f t="shared" si="96"/>
        <v>0</v>
      </c>
      <c r="X204" s="36">
        <f t="shared" si="96"/>
        <v>0</v>
      </c>
      <c r="Y204" s="36">
        <f t="shared" si="96"/>
        <v>0</v>
      </c>
      <c r="Z204" s="36">
        <f t="shared" si="96"/>
        <v>0</v>
      </c>
      <c r="AA204" s="36">
        <f t="shared" si="96"/>
        <v>0</v>
      </c>
      <c r="AB204" s="36">
        <f t="shared" si="96"/>
        <v>0</v>
      </c>
      <c r="AC204" s="36">
        <f t="shared" si="96"/>
        <v>0</v>
      </c>
      <c r="AD204" s="36">
        <f t="shared" si="96"/>
        <v>0</v>
      </c>
      <c r="AE204" s="36">
        <f t="shared" si="96"/>
        <v>0</v>
      </c>
      <c r="AG204" s="36">
        <f t="shared" si="97"/>
        <v>0</v>
      </c>
      <c r="AH204" s="36">
        <f t="shared" si="97"/>
        <v>0</v>
      </c>
      <c r="AI204" s="36">
        <f t="shared" si="97"/>
        <v>0</v>
      </c>
      <c r="AJ204" s="36">
        <f t="shared" si="97"/>
        <v>0</v>
      </c>
      <c r="AK204" s="36">
        <f t="shared" si="97"/>
        <v>0</v>
      </c>
      <c r="AL204" s="36">
        <f t="shared" si="97"/>
        <v>0</v>
      </c>
      <c r="AN204" s="63">
        <f t="shared" si="88"/>
        <v>0</v>
      </c>
      <c r="AO204" s="59"/>
    </row>
    <row r="205" ht="15" spans="1:41">
      <c r="A205" s="43" t="s">
        <v>12875</v>
      </c>
      <c r="B205" s="34">
        <f t="shared" si="98"/>
        <v>0</v>
      </c>
      <c r="C205" s="41" t="s">
        <v>12876</v>
      </c>
      <c r="D205" s="105">
        <f t="shared" si="99"/>
        <v>0</v>
      </c>
      <c r="E205" s="36">
        <f t="shared" si="100"/>
        <v>0</v>
      </c>
      <c r="F205" s="9">
        <f t="shared" si="101"/>
        <v>0</v>
      </c>
      <c r="G205" s="38">
        <f t="shared" si="89"/>
        <v>0</v>
      </c>
      <c r="H205" s="42">
        <v>0</v>
      </c>
      <c r="I205" s="36">
        <f t="shared" si="93"/>
        <v>0</v>
      </c>
      <c r="J205" s="36">
        <f t="shared" si="93"/>
        <v>0</v>
      </c>
      <c r="K205" s="107">
        <f t="shared" si="85"/>
        <v>0</v>
      </c>
      <c r="L205" s="36">
        <f t="shared" si="102"/>
        <v>0</v>
      </c>
      <c r="M205" s="105">
        <f t="shared" si="103"/>
        <v>0</v>
      </c>
      <c r="N205" s="36">
        <f t="shared" si="107"/>
        <v>0</v>
      </c>
      <c r="O205" s="9">
        <f t="shared" si="104"/>
        <v>0</v>
      </c>
      <c r="P205" s="51">
        <v>0</v>
      </c>
      <c r="Q205" s="50">
        <f t="shared" si="90"/>
        <v>0</v>
      </c>
      <c r="R205" s="36">
        <f t="shared" si="105"/>
        <v>0</v>
      </c>
      <c r="S205" s="36">
        <f t="shared" si="108"/>
        <v>0</v>
      </c>
      <c r="T205" s="42">
        <v>0</v>
      </c>
      <c r="U205" s="36">
        <f t="shared" si="106"/>
        <v>0</v>
      </c>
      <c r="W205" s="36">
        <f t="shared" si="96"/>
        <v>0</v>
      </c>
      <c r="X205" s="36">
        <f t="shared" si="96"/>
        <v>0</v>
      </c>
      <c r="Y205" s="36">
        <f t="shared" si="96"/>
        <v>0</v>
      </c>
      <c r="Z205" s="36">
        <f t="shared" si="96"/>
        <v>0</v>
      </c>
      <c r="AA205" s="36">
        <f t="shared" si="96"/>
        <v>0</v>
      </c>
      <c r="AB205" s="36">
        <f t="shared" si="96"/>
        <v>0</v>
      </c>
      <c r="AC205" s="36">
        <f t="shared" si="96"/>
        <v>0</v>
      </c>
      <c r="AD205" s="36">
        <f t="shared" si="96"/>
        <v>0</v>
      </c>
      <c r="AE205" s="36">
        <f t="shared" si="96"/>
        <v>0</v>
      </c>
      <c r="AG205" s="36">
        <f t="shared" si="97"/>
        <v>0</v>
      </c>
      <c r="AH205" s="36">
        <f t="shared" si="97"/>
        <v>0</v>
      </c>
      <c r="AI205" s="36">
        <f t="shared" si="97"/>
        <v>0</v>
      </c>
      <c r="AJ205" s="36">
        <f t="shared" si="97"/>
        <v>0</v>
      </c>
      <c r="AK205" s="36">
        <f t="shared" si="97"/>
        <v>0</v>
      </c>
      <c r="AL205" s="36">
        <f t="shared" si="97"/>
        <v>0</v>
      </c>
      <c r="AN205" s="63">
        <f t="shared" si="88"/>
        <v>0</v>
      </c>
      <c r="AO205" s="59"/>
    </row>
    <row r="206" ht="15" spans="1:41">
      <c r="A206" s="43" t="s">
        <v>12877</v>
      </c>
      <c r="B206" s="34">
        <f t="shared" si="98"/>
        <v>0</v>
      </c>
      <c r="C206" s="41" t="s">
        <v>12878</v>
      </c>
      <c r="D206" s="105">
        <f t="shared" si="99"/>
        <v>0</v>
      </c>
      <c r="E206" s="36">
        <f t="shared" si="100"/>
        <v>0</v>
      </c>
      <c r="F206" s="9">
        <f t="shared" si="101"/>
        <v>0</v>
      </c>
      <c r="G206" s="38">
        <f t="shared" si="89"/>
        <v>0</v>
      </c>
      <c r="H206" s="42">
        <v>0</v>
      </c>
      <c r="I206" s="36">
        <f t="shared" si="93"/>
        <v>0</v>
      </c>
      <c r="J206" s="36">
        <f t="shared" si="93"/>
        <v>0</v>
      </c>
      <c r="K206" s="107">
        <f t="shared" si="85"/>
        <v>0</v>
      </c>
      <c r="L206" s="36">
        <f t="shared" si="102"/>
        <v>0</v>
      </c>
      <c r="M206" s="105">
        <f t="shared" si="103"/>
        <v>0</v>
      </c>
      <c r="N206" s="36">
        <f t="shared" si="107"/>
        <v>0</v>
      </c>
      <c r="O206" s="9">
        <f t="shared" si="104"/>
        <v>0</v>
      </c>
      <c r="P206" s="51">
        <v>0</v>
      </c>
      <c r="Q206" s="50">
        <f t="shared" si="90"/>
        <v>0</v>
      </c>
      <c r="R206" s="36">
        <f t="shared" si="105"/>
        <v>0</v>
      </c>
      <c r="S206" s="36">
        <f t="shared" si="108"/>
        <v>0</v>
      </c>
      <c r="T206" s="42">
        <v>0</v>
      </c>
      <c r="U206" s="36">
        <f t="shared" si="106"/>
        <v>0</v>
      </c>
      <c r="W206" s="36">
        <f t="shared" si="96"/>
        <v>0</v>
      </c>
      <c r="X206" s="36">
        <f t="shared" si="96"/>
        <v>0</v>
      </c>
      <c r="Y206" s="36">
        <f t="shared" si="96"/>
        <v>0</v>
      </c>
      <c r="Z206" s="36">
        <f t="shared" si="96"/>
        <v>0</v>
      </c>
      <c r="AA206" s="36">
        <f t="shared" si="96"/>
        <v>0</v>
      </c>
      <c r="AB206" s="36">
        <f t="shared" si="96"/>
        <v>0</v>
      </c>
      <c r="AC206" s="36">
        <f t="shared" si="96"/>
        <v>0</v>
      </c>
      <c r="AD206" s="36">
        <f t="shared" si="96"/>
        <v>0</v>
      </c>
      <c r="AE206" s="36">
        <f t="shared" si="96"/>
        <v>0</v>
      </c>
      <c r="AG206" s="36">
        <f t="shared" si="97"/>
        <v>0</v>
      </c>
      <c r="AH206" s="36">
        <f t="shared" si="97"/>
        <v>0</v>
      </c>
      <c r="AI206" s="36">
        <f t="shared" si="97"/>
        <v>0</v>
      </c>
      <c r="AJ206" s="36">
        <f t="shared" si="97"/>
        <v>0</v>
      </c>
      <c r="AK206" s="36">
        <f t="shared" si="97"/>
        <v>0</v>
      </c>
      <c r="AL206" s="36">
        <f t="shared" si="97"/>
        <v>0</v>
      </c>
      <c r="AN206" s="63">
        <f t="shared" si="88"/>
        <v>0</v>
      </c>
      <c r="AO206" s="14"/>
    </row>
    <row r="207" ht="15" spans="1:41">
      <c r="A207" s="43" t="s">
        <v>12879</v>
      </c>
      <c r="B207" s="34">
        <f t="shared" si="98"/>
        <v>0</v>
      </c>
      <c r="C207" s="41" t="s">
        <v>12880</v>
      </c>
      <c r="D207" s="105">
        <f t="shared" si="99"/>
        <v>0</v>
      </c>
      <c r="E207" s="36">
        <f t="shared" si="100"/>
        <v>0</v>
      </c>
      <c r="F207" s="9">
        <f t="shared" si="101"/>
        <v>0</v>
      </c>
      <c r="G207" s="38">
        <f t="shared" si="89"/>
        <v>0</v>
      </c>
      <c r="H207" s="39">
        <v>0</v>
      </c>
      <c r="I207" s="36">
        <f t="shared" si="93"/>
        <v>0</v>
      </c>
      <c r="J207" s="36">
        <f t="shared" si="93"/>
        <v>0</v>
      </c>
      <c r="K207" s="107">
        <f t="shared" si="85"/>
        <v>0</v>
      </c>
      <c r="L207" s="36">
        <f t="shared" si="102"/>
        <v>0</v>
      </c>
      <c r="M207" s="105">
        <f t="shared" si="103"/>
        <v>0</v>
      </c>
      <c r="N207" s="36">
        <f t="shared" si="107"/>
        <v>0</v>
      </c>
      <c r="O207" s="9">
        <f t="shared" si="104"/>
        <v>0</v>
      </c>
      <c r="P207" s="51">
        <v>0</v>
      </c>
      <c r="Q207" s="50">
        <f t="shared" si="90"/>
        <v>0</v>
      </c>
      <c r="R207" s="36">
        <f t="shared" si="105"/>
        <v>0</v>
      </c>
      <c r="S207" s="36">
        <f t="shared" si="108"/>
        <v>0</v>
      </c>
      <c r="T207" s="42">
        <v>0</v>
      </c>
      <c r="U207" s="36">
        <f t="shared" si="106"/>
        <v>0</v>
      </c>
      <c r="W207" s="36">
        <f t="shared" si="96"/>
        <v>0</v>
      </c>
      <c r="X207" s="36">
        <f t="shared" si="96"/>
        <v>0</v>
      </c>
      <c r="Y207" s="36">
        <f t="shared" si="96"/>
        <v>0</v>
      </c>
      <c r="Z207" s="36">
        <f t="shared" si="96"/>
        <v>0</v>
      </c>
      <c r="AA207" s="36">
        <f t="shared" si="96"/>
        <v>0</v>
      </c>
      <c r="AB207" s="36">
        <f t="shared" si="96"/>
        <v>0</v>
      </c>
      <c r="AC207" s="36">
        <f t="shared" si="96"/>
        <v>0</v>
      </c>
      <c r="AD207" s="36">
        <f t="shared" si="96"/>
        <v>0</v>
      </c>
      <c r="AE207" s="36">
        <f t="shared" si="96"/>
        <v>0</v>
      </c>
      <c r="AG207" s="36">
        <f t="shared" si="97"/>
        <v>0</v>
      </c>
      <c r="AH207" s="36">
        <f t="shared" si="97"/>
        <v>0</v>
      </c>
      <c r="AI207" s="36">
        <f t="shared" si="97"/>
        <v>0</v>
      </c>
      <c r="AJ207" s="36">
        <f t="shared" si="97"/>
        <v>0</v>
      </c>
      <c r="AK207" s="36">
        <f t="shared" si="97"/>
        <v>0</v>
      </c>
      <c r="AL207" s="36">
        <f t="shared" si="97"/>
        <v>0</v>
      </c>
      <c r="AN207" s="63">
        <f t="shared" si="88"/>
        <v>0</v>
      </c>
      <c r="AO207" s="14"/>
    </row>
    <row r="208" ht="15" spans="1:41">
      <c r="A208" s="43" t="s">
        <v>12881</v>
      </c>
      <c r="B208" s="34">
        <f t="shared" si="98"/>
        <v>0</v>
      </c>
      <c r="C208" s="41" t="s">
        <v>12882</v>
      </c>
      <c r="D208" s="105">
        <f t="shared" si="99"/>
        <v>0</v>
      </c>
      <c r="E208" s="36">
        <f t="shared" si="100"/>
        <v>0</v>
      </c>
      <c r="F208" s="9">
        <f t="shared" si="101"/>
        <v>0</v>
      </c>
      <c r="G208" s="38">
        <f t="shared" si="89"/>
        <v>0</v>
      </c>
      <c r="H208" s="42">
        <v>0</v>
      </c>
      <c r="I208" s="36">
        <f t="shared" ref="I208:J227" si="109">SUMPRODUCT(I$374:I$599*(LEFT($A$374:$A$599,LEN($A208))=$A208))</f>
        <v>0</v>
      </c>
      <c r="J208" s="36">
        <f t="shared" si="109"/>
        <v>0</v>
      </c>
      <c r="K208" s="107">
        <f t="shared" si="85"/>
        <v>0</v>
      </c>
      <c r="L208" s="36">
        <f t="shared" si="102"/>
        <v>0</v>
      </c>
      <c r="M208" s="105">
        <f t="shared" si="103"/>
        <v>0</v>
      </c>
      <c r="N208" s="36">
        <f t="shared" si="107"/>
        <v>0</v>
      </c>
      <c r="O208" s="9">
        <f t="shared" si="104"/>
        <v>0</v>
      </c>
      <c r="P208" s="51">
        <v>0</v>
      </c>
      <c r="Q208" s="50">
        <f t="shared" si="90"/>
        <v>0</v>
      </c>
      <c r="R208" s="36">
        <f t="shared" si="105"/>
        <v>0</v>
      </c>
      <c r="S208" s="36">
        <f t="shared" si="108"/>
        <v>0</v>
      </c>
      <c r="T208" s="42">
        <v>0</v>
      </c>
      <c r="U208" s="36">
        <f t="shared" si="106"/>
        <v>0</v>
      </c>
      <c r="W208" s="36">
        <f t="shared" ref="W208:AE217" si="110">SUMPRODUCT(W$374:W$599*(LEFT($A$374:$A$599,LEN($A208))=$A208))</f>
        <v>0</v>
      </c>
      <c r="X208" s="36">
        <f t="shared" si="110"/>
        <v>0</v>
      </c>
      <c r="Y208" s="36">
        <f t="shared" si="110"/>
        <v>0</v>
      </c>
      <c r="Z208" s="36">
        <f t="shared" si="110"/>
        <v>0</v>
      </c>
      <c r="AA208" s="36">
        <f t="shared" si="110"/>
        <v>0</v>
      </c>
      <c r="AB208" s="36">
        <f t="shared" si="110"/>
        <v>0</v>
      </c>
      <c r="AC208" s="36">
        <f t="shared" si="110"/>
        <v>0</v>
      </c>
      <c r="AD208" s="36">
        <f t="shared" si="110"/>
        <v>0</v>
      </c>
      <c r="AE208" s="36">
        <f t="shared" si="110"/>
        <v>0</v>
      </c>
      <c r="AG208" s="36">
        <f t="shared" ref="AG208:AL217" si="111">SUMPRODUCT(AG$374:AG$599*(LEFT($A$374:$A$599,LEN($A208))=$A208))</f>
        <v>0</v>
      </c>
      <c r="AH208" s="36">
        <f t="shared" si="111"/>
        <v>0</v>
      </c>
      <c r="AI208" s="36">
        <f t="shared" si="111"/>
        <v>0</v>
      </c>
      <c r="AJ208" s="36">
        <f t="shared" si="111"/>
        <v>0</v>
      </c>
      <c r="AK208" s="36">
        <f t="shared" si="111"/>
        <v>0</v>
      </c>
      <c r="AL208" s="36">
        <f t="shared" si="111"/>
        <v>0</v>
      </c>
      <c r="AN208" s="63">
        <f t="shared" si="88"/>
        <v>0</v>
      </c>
      <c r="AO208" s="59"/>
    </row>
    <row r="209" ht="15" spans="1:41">
      <c r="A209" s="43" t="s">
        <v>12883</v>
      </c>
      <c r="B209" s="34">
        <f t="shared" si="98"/>
        <v>0</v>
      </c>
      <c r="C209" s="41" t="s">
        <v>12884</v>
      </c>
      <c r="D209" s="105">
        <f t="shared" si="99"/>
        <v>0</v>
      </c>
      <c r="E209" s="36">
        <f t="shared" si="100"/>
        <v>0</v>
      </c>
      <c r="F209" s="9">
        <f t="shared" si="101"/>
        <v>0</v>
      </c>
      <c r="G209" s="38">
        <f t="shared" si="89"/>
        <v>0</v>
      </c>
      <c r="H209" s="42">
        <v>0</v>
      </c>
      <c r="I209" s="36">
        <f t="shared" si="109"/>
        <v>0</v>
      </c>
      <c r="J209" s="36">
        <f t="shared" si="109"/>
        <v>0</v>
      </c>
      <c r="K209" s="107">
        <f t="shared" si="85"/>
        <v>0</v>
      </c>
      <c r="L209" s="36">
        <f t="shared" si="102"/>
        <v>0</v>
      </c>
      <c r="M209" s="105">
        <f t="shared" si="103"/>
        <v>0</v>
      </c>
      <c r="N209" s="36">
        <f t="shared" si="107"/>
        <v>0</v>
      </c>
      <c r="O209" s="9">
        <f t="shared" si="104"/>
        <v>0</v>
      </c>
      <c r="P209" s="51">
        <v>0</v>
      </c>
      <c r="Q209" s="50">
        <f t="shared" si="90"/>
        <v>0</v>
      </c>
      <c r="R209" s="36">
        <f t="shared" si="105"/>
        <v>0</v>
      </c>
      <c r="S209" s="36">
        <f t="shared" si="108"/>
        <v>0</v>
      </c>
      <c r="T209" s="42">
        <v>0</v>
      </c>
      <c r="U209" s="36">
        <f t="shared" si="106"/>
        <v>0</v>
      </c>
      <c r="W209" s="36">
        <f t="shared" si="110"/>
        <v>0</v>
      </c>
      <c r="X209" s="36">
        <f t="shared" si="110"/>
        <v>0</v>
      </c>
      <c r="Y209" s="36">
        <f t="shared" si="110"/>
        <v>0</v>
      </c>
      <c r="Z209" s="36">
        <f t="shared" si="110"/>
        <v>0</v>
      </c>
      <c r="AA209" s="36">
        <f t="shared" si="110"/>
        <v>0</v>
      </c>
      <c r="AB209" s="36">
        <f t="shared" si="110"/>
        <v>0</v>
      </c>
      <c r="AC209" s="36">
        <f t="shared" si="110"/>
        <v>0</v>
      </c>
      <c r="AD209" s="36">
        <f t="shared" si="110"/>
        <v>0</v>
      </c>
      <c r="AE209" s="36">
        <f t="shared" si="110"/>
        <v>0</v>
      </c>
      <c r="AG209" s="36">
        <f t="shared" si="111"/>
        <v>0</v>
      </c>
      <c r="AH209" s="36">
        <f t="shared" si="111"/>
        <v>0</v>
      </c>
      <c r="AI209" s="36">
        <f t="shared" si="111"/>
        <v>0</v>
      </c>
      <c r="AJ209" s="36">
        <f t="shared" si="111"/>
        <v>0</v>
      </c>
      <c r="AK209" s="36">
        <f t="shared" si="111"/>
        <v>0</v>
      </c>
      <c r="AL209" s="36">
        <f t="shared" si="111"/>
        <v>0</v>
      </c>
      <c r="AN209" s="63">
        <f t="shared" si="88"/>
        <v>0</v>
      </c>
      <c r="AO209" s="59"/>
    </row>
    <row r="210" ht="15" spans="1:41">
      <c r="A210" s="43" t="s">
        <v>12885</v>
      </c>
      <c r="B210" s="34">
        <f t="shared" si="98"/>
        <v>0</v>
      </c>
      <c r="C210" s="41" t="s">
        <v>12886</v>
      </c>
      <c r="D210" s="105">
        <f t="shared" si="99"/>
        <v>0</v>
      </c>
      <c r="E210" s="36">
        <f t="shared" si="100"/>
        <v>0</v>
      </c>
      <c r="F210" s="9">
        <f t="shared" si="101"/>
        <v>0</v>
      </c>
      <c r="G210" s="38">
        <f t="shared" si="89"/>
        <v>0</v>
      </c>
      <c r="H210" s="42">
        <v>0</v>
      </c>
      <c r="I210" s="36">
        <f t="shared" si="109"/>
        <v>0</v>
      </c>
      <c r="J210" s="36">
        <f t="shared" si="109"/>
        <v>0</v>
      </c>
      <c r="K210" s="107">
        <f t="shared" si="85"/>
        <v>0</v>
      </c>
      <c r="L210" s="36">
        <f t="shared" si="102"/>
        <v>0</v>
      </c>
      <c r="M210" s="105">
        <f t="shared" si="103"/>
        <v>0</v>
      </c>
      <c r="N210" s="36">
        <f t="shared" si="107"/>
        <v>0</v>
      </c>
      <c r="O210" s="9">
        <f t="shared" si="104"/>
        <v>0</v>
      </c>
      <c r="P210" s="51">
        <v>0</v>
      </c>
      <c r="Q210" s="50">
        <f t="shared" si="90"/>
        <v>0</v>
      </c>
      <c r="R210" s="36">
        <f t="shared" si="105"/>
        <v>0</v>
      </c>
      <c r="S210" s="36">
        <f t="shared" si="108"/>
        <v>0</v>
      </c>
      <c r="T210" s="42">
        <v>0</v>
      </c>
      <c r="U210" s="36">
        <f t="shared" si="106"/>
        <v>0</v>
      </c>
      <c r="W210" s="36">
        <f t="shared" si="110"/>
        <v>0</v>
      </c>
      <c r="X210" s="36">
        <f t="shared" si="110"/>
        <v>0</v>
      </c>
      <c r="Y210" s="36">
        <f t="shared" si="110"/>
        <v>0</v>
      </c>
      <c r="Z210" s="36">
        <f t="shared" si="110"/>
        <v>0</v>
      </c>
      <c r="AA210" s="36">
        <f t="shared" si="110"/>
        <v>0</v>
      </c>
      <c r="AB210" s="36">
        <f t="shared" si="110"/>
        <v>0</v>
      </c>
      <c r="AC210" s="36">
        <f t="shared" si="110"/>
        <v>0</v>
      </c>
      <c r="AD210" s="36">
        <f t="shared" si="110"/>
        <v>0</v>
      </c>
      <c r="AE210" s="36">
        <f t="shared" si="110"/>
        <v>0</v>
      </c>
      <c r="AG210" s="36">
        <f t="shared" si="111"/>
        <v>0</v>
      </c>
      <c r="AH210" s="36">
        <f t="shared" si="111"/>
        <v>0</v>
      </c>
      <c r="AI210" s="36">
        <f t="shared" si="111"/>
        <v>0</v>
      </c>
      <c r="AJ210" s="36">
        <f t="shared" si="111"/>
        <v>0</v>
      </c>
      <c r="AK210" s="36">
        <f t="shared" si="111"/>
        <v>0</v>
      </c>
      <c r="AL210" s="36">
        <f t="shared" si="111"/>
        <v>0</v>
      </c>
      <c r="AN210" s="63">
        <f t="shared" si="88"/>
        <v>0</v>
      </c>
      <c r="AO210" s="14"/>
    </row>
    <row r="211" ht="15" spans="1:41">
      <c r="A211" s="43" t="s">
        <v>12887</v>
      </c>
      <c r="B211" s="34">
        <f t="shared" si="98"/>
        <v>0</v>
      </c>
      <c r="C211" s="41" t="s">
        <v>12888</v>
      </c>
      <c r="D211" s="105">
        <f t="shared" si="99"/>
        <v>0</v>
      </c>
      <c r="E211" s="36">
        <f t="shared" si="100"/>
        <v>0</v>
      </c>
      <c r="F211" s="9">
        <f t="shared" si="101"/>
        <v>0</v>
      </c>
      <c r="G211" s="38">
        <f t="shared" si="89"/>
        <v>0</v>
      </c>
      <c r="H211" s="42">
        <v>0</v>
      </c>
      <c r="I211" s="36">
        <f t="shared" si="109"/>
        <v>0</v>
      </c>
      <c r="J211" s="36">
        <f t="shared" si="109"/>
        <v>0</v>
      </c>
      <c r="K211" s="107">
        <f t="shared" si="85"/>
        <v>0</v>
      </c>
      <c r="L211" s="36">
        <f t="shared" si="102"/>
        <v>0</v>
      </c>
      <c r="M211" s="105">
        <f t="shared" si="103"/>
        <v>0</v>
      </c>
      <c r="N211" s="36">
        <f t="shared" si="107"/>
        <v>0</v>
      </c>
      <c r="O211" s="9">
        <f t="shared" si="104"/>
        <v>0</v>
      </c>
      <c r="P211" s="51">
        <v>0</v>
      </c>
      <c r="Q211" s="50">
        <f t="shared" si="90"/>
        <v>0</v>
      </c>
      <c r="R211" s="36">
        <f t="shared" si="105"/>
        <v>0</v>
      </c>
      <c r="S211" s="36">
        <f t="shared" si="108"/>
        <v>0</v>
      </c>
      <c r="T211" s="42">
        <v>0</v>
      </c>
      <c r="U211" s="36">
        <f t="shared" si="106"/>
        <v>0</v>
      </c>
      <c r="W211" s="36">
        <f t="shared" si="110"/>
        <v>0</v>
      </c>
      <c r="X211" s="36">
        <f t="shared" si="110"/>
        <v>0</v>
      </c>
      <c r="Y211" s="36">
        <f t="shared" si="110"/>
        <v>0</v>
      </c>
      <c r="Z211" s="36">
        <f t="shared" si="110"/>
        <v>0</v>
      </c>
      <c r="AA211" s="36">
        <f t="shared" si="110"/>
        <v>0</v>
      </c>
      <c r="AB211" s="36">
        <f t="shared" si="110"/>
        <v>0</v>
      </c>
      <c r="AC211" s="36">
        <f t="shared" si="110"/>
        <v>0</v>
      </c>
      <c r="AD211" s="36">
        <f t="shared" si="110"/>
        <v>0</v>
      </c>
      <c r="AE211" s="36">
        <f t="shared" si="110"/>
        <v>0</v>
      </c>
      <c r="AG211" s="36">
        <f t="shared" si="111"/>
        <v>0</v>
      </c>
      <c r="AH211" s="36">
        <f t="shared" si="111"/>
        <v>0</v>
      </c>
      <c r="AI211" s="36">
        <f t="shared" si="111"/>
        <v>0</v>
      </c>
      <c r="AJ211" s="36">
        <f t="shared" si="111"/>
        <v>0</v>
      </c>
      <c r="AK211" s="36">
        <f t="shared" si="111"/>
        <v>0</v>
      </c>
      <c r="AL211" s="36">
        <f t="shared" si="111"/>
        <v>0</v>
      </c>
      <c r="AN211" s="63">
        <f t="shared" si="88"/>
        <v>0</v>
      </c>
      <c r="AO211" s="14"/>
    </row>
    <row r="212" ht="15" spans="1:41">
      <c r="A212" s="43" t="s">
        <v>12889</v>
      </c>
      <c r="B212" s="34">
        <f t="shared" si="98"/>
        <v>0</v>
      </c>
      <c r="C212" s="41" t="s">
        <v>12890</v>
      </c>
      <c r="D212" s="105">
        <f t="shared" si="99"/>
        <v>0</v>
      </c>
      <c r="E212" s="36">
        <f t="shared" si="100"/>
        <v>0</v>
      </c>
      <c r="F212" s="9">
        <f t="shared" si="101"/>
        <v>0</v>
      </c>
      <c r="G212" s="38">
        <f t="shared" si="89"/>
        <v>0</v>
      </c>
      <c r="H212" s="42">
        <v>0</v>
      </c>
      <c r="I212" s="36">
        <f t="shared" si="109"/>
        <v>0</v>
      </c>
      <c r="J212" s="36">
        <f t="shared" si="109"/>
        <v>0</v>
      </c>
      <c r="K212" s="107">
        <f t="shared" si="85"/>
        <v>0</v>
      </c>
      <c r="L212" s="36">
        <f t="shared" si="102"/>
        <v>0</v>
      </c>
      <c r="M212" s="105">
        <f t="shared" si="103"/>
        <v>0</v>
      </c>
      <c r="N212" s="36">
        <f t="shared" si="107"/>
        <v>0</v>
      </c>
      <c r="O212" s="9">
        <f t="shared" si="104"/>
        <v>0</v>
      </c>
      <c r="P212" s="51">
        <v>0</v>
      </c>
      <c r="Q212" s="50">
        <f t="shared" si="90"/>
        <v>0</v>
      </c>
      <c r="R212" s="36">
        <f t="shared" si="105"/>
        <v>0</v>
      </c>
      <c r="S212" s="36">
        <f t="shared" si="108"/>
        <v>0</v>
      </c>
      <c r="T212" s="42">
        <v>0</v>
      </c>
      <c r="U212" s="36">
        <f t="shared" si="106"/>
        <v>0</v>
      </c>
      <c r="W212" s="36">
        <f t="shared" si="110"/>
        <v>0</v>
      </c>
      <c r="X212" s="36">
        <f t="shared" si="110"/>
        <v>0</v>
      </c>
      <c r="Y212" s="36">
        <f t="shared" si="110"/>
        <v>0</v>
      </c>
      <c r="Z212" s="36">
        <f t="shared" si="110"/>
        <v>0</v>
      </c>
      <c r="AA212" s="36">
        <f t="shared" si="110"/>
        <v>0</v>
      </c>
      <c r="AB212" s="36">
        <f t="shared" si="110"/>
        <v>0</v>
      </c>
      <c r="AC212" s="36">
        <f t="shared" si="110"/>
        <v>0</v>
      </c>
      <c r="AD212" s="36">
        <f t="shared" si="110"/>
        <v>0</v>
      </c>
      <c r="AE212" s="36">
        <f t="shared" si="110"/>
        <v>0</v>
      </c>
      <c r="AG212" s="36">
        <f t="shared" si="111"/>
        <v>0</v>
      </c>
      <c r="AH212" s="36">
        <f t="shared" si="111"/>
        <v>0</v>
      </c>
      <c r="AI212" s="36">
        <f t="shared" si="111"/>
        <v>0</v>
      </c>
      <c r="AJ212" s="36">
        <f t="shared" si="111"/>
        <v>0</v>
      </c>
      <c r="AK212" s="36">
        <f t="shared" si="111"/>
        <v>0</v>
      </c>
      <c r="AL212" s="36">
        <f t="shared" si="111"/>
        <v>0</v>
      </c>
      <c r="AN212" s="63">
        <f t="shared" si="88"/>
        <v>0</v>
      </c>
      <c r="AO212" s="59"/>
    </row>
    <row r="213" ht="15" spans="1:41">
      <c r="A213" s="43" t="s">
        <v>12891</v>
      </c>
      <c r="B213" s="34">
        <f t="shared" si="98"/>
        <v>0</v>
      </c>
      <c r="C213" s="41" t="s">
        <v>12892</v>
      </c>
      <c r="D213" s="105">
        <f t="shared" si="99"/>
        <v>0</v>
      </c>
      <c r="E213" s="36">
        <f t="shared" si="100"/>
        <v>0</v>
      </c>
      <c r="F213" s="9">
        <f t="shared" si="101"/>
        <v>0</v>
      </c>
      <c r="G213" s="38">
        <f t="shared" si="89"/>
        <v>0</v>
      </c>
      <c r="H213" s="42">
        <v>0</v>
      </c>
      <c r="I213" s="36">
        <f t="shared" si="109"/>
        <v>0</v>
      </c>
      <c r="J213" s="36">
        <f t="shared" si="109"/>
        <v>0</v>
      </c>
      <c r="K213" s="107">
        <f t="shared" si="85"/>
        <v>0</v>
      </c>
      <c r="L213" s="36">
        <f t="shared" si="102"/>
        <v>0</v>
      </c>
      <c r="M213" s="105">
        <f t="shared" si="103"/>
        <v>0</v>
      </c>
      <c r="N213" s="36">
        <f t="shared" si="107"/>
        <v>0</v>
      </c>
      <c r="O213" s="9">
        <f t="shared" si="104"/>
        <v>0</v>
      </c>
      <c r="P213" s="51">
        <v>0</v>
      </c>
      <c r="Q213" s="50">
        <f t="shared" si="90"/>
        <v>0</v>
      </c>
      <c r="R213" s="36">
        <f t="shared" si="105"/>
        <v>0</v>
      </c>
      <c r="S213" s="36">
        <f t="shared" si="108"/>
        <v>0</v>
      </c>
      <c r="T213" s="42">
        <v>0</v>
      </c>
      <c r="U213" s="36">
        <f t="shared" si="106"/>
        <v>0</v>
      </c>
      <c r="W213" s="36">
        <f t="shared" si="110"/>
        <v>0</v>
      </c>
      <c r="X213" s="36">
        <f t="shared" si="110"/>
        <v>0</v>
      </c>
      <c r="Y213" s="36">
        <f t="shared" si="110"/>
        <v>0</v>
      </c>
      <c r="Z213" s="36">
        <f t="shared" si="110"/>
        <v>0</v>
      </c>
      <c r="AA213" s="36">
        <f t="shared" si="110"/>
        <v>0</v>
      </c>
      <c r="AB213" s="36">
        <f t="shared" si="110"/>
        <v>0</v>
      </c>
      <c r="AC213" s="36">
        <f t="shared" si="110"/>
        <v>0</v>
      </c>
      <c r="AD213" s="36">
        <f t="shared" si="110"/>
        <v>0</v>
      </c>
      <c r="AE213" s="36">
        <f t="shared" si="110"/>
        <v>0</v>
      </c>
      <c r="AG213" s="36">
        <f t="shared" si="111"/>
        <v>0</v>
      </c>
      <c r="AH213" s="36">
        <f t="shared" si="111"/>
        <v>0</v>
      </c>
      <c r="AI213" s="36">
        <f t="shared" si="111"/>
        <v>0</v>
      </c>
      <c r="AJ213" s="36">
        <f t="shared" si="111"/>
        <v>0</v>
      </c>
      <c r="AK213" s="36">
        <f t="shared" si="111"/>
        <v>0</v>
      </c>
      <c r="AL213" s="36">
        <f t="shared" si="111"/>
        <v>0</v>
      </c>
      <c r="AN213" s="63">
        <f t="shared" si="88"/>
        <v>0</v>
      </c>
      <c r="AO213" s="59"/>
    </row>
    <row r="214" ht="15" spans="1:41">
      <c r="A214" s="43" t="s">
        <v>12893</v>
      </c>
      <c r="B214" s="34">
        <f t="shared" si="98"/>
        <v>0</v>
      </c>
      <c r="C214" s="41" t="s">
        <v>12894</v>
      </c>
      <c r="D214" s="105">
        <f t="shared" si="99"/>
        <v>0</v>
      </c>
      <c r="E214" s="36">
        <f t="shared" si="100"/>
        <v>0</v>
      </c>
      <c r="F214" s="9">
        <f t="shared" si="101"/>
        <v>0</v>
      </c>
      <c r="G214" s="38">
        <f t="shared" si="89"/>
        <v>0</v>
      </c>
      <c r="H214" s="42">
        <v>0</v>
      </c>
      <c r="I214" s="36">
        <f t="shared" si="109"/>
        <v>0</v>
      </c>
      <c r="J214" s="36">
        <f t="shared" si="109"/>
        <v>0</v>
      </c>
      <c r="K214" s="107">
        <f t="shared" si="85"/>
        <v>0</v>
      </c>
      <c r="L214" s="36">
        <f t="shared" si="102"/>
        <v>0</v>
      </c>
      <c r="M214" s="105">
        <f t="shared" si="103"/>
        <v>0</v>
      </c>
      <c r="N214" s="36">
        <f t="shared" si="107"/>
        <v>0</v>
      </c>
      <c r="O214" s="9">
        <f t="shared" si="104"/>
        <v>0</v>
      </c>
      <c r="P214" s="51">
        <v>0</v>
      </c>
      <c r="Q214" s="50">
        <f t="shared" si="90"/>
        <v>0</v>
      </c>
      <c r="R214" s="36">
        <f t="shared" si="105"/>
        <v>0</v>
      </c>
      <c r="S214" s="36">
        <f t="shared" si="108"/>
        <v>0</v>
      </c>
      <c r="T214" s="42">
        <v>0</v>
      </c>
      <c r="U214" s="36">
        <f t="shared" si="106"/>
        <v>0</v>
      </c>
      <c r="W214" s="36">
        <f t="shared" si="110"/>
        <v>0</v>
      </c>
      <c r="X214" s="36">
        <f t="shared" si="110"/>
        <v>0</v>
      </c>
      <c r="Y214" s="36">
        <f t="shared" si="110"/>
        <v>0</v>
      </c>
      <c r="Z214" s="36">
        <f t="shared" si="110"/>
        <v>0</v>
      </c>
      <c r="AA214" s="36">
        <f t="shared" si="110"/>
        <v>0</v>
      </c>
      <c r="AB214" s="36">
        <f t="shared" si="110"/>
        <v>0</v>
      </c>
      <c r="AC214" s="36">
        <f t="shared" si="110"/>
        <v>0</v>
      </c>
      <c r="AD214" s="36">
        <f t="shared" si="110"/>
        <v>0</v>
      </c>
      <c r="AE214" s="36">
        <f t="shared" si="110"/>
        <v>0</v>
      </c>
      <c r="AG214" s="36">
        <f t="shared" si="111"/>
        <v>0</v>
      </c>
      <c r="AH214" s="36">
        <f t="shared" si="111"/>
        <v>0</v>
      </c>
      <c r="AI214" s="36">
        <f t="shared" si="111"/>
        <v>0</v>
      </c>
      <c r="AJ214" s="36">
        <f t="shared" si="111"/>
        <v>0</v>
      </c>
      <c r="AK214" s="36">
        <f t="shared" si="111"/>
        <v>0</v>
      </c>
      <c r="AL214" s="36">
        <f t="shared" si="111"/>
        <v>0</v>
      </c>
      <c r="AN214" s="63">
        <f t="shared" si="88"/>
        <v>0</v>
      </c>
      <c r="AO214" s="14"/>
    </row>
    <row r="215" ht="15" spans="1:41">
      <c r="A215" s="43" t="s">
        <v>12895</v>
      </c>
      <c r="B215" s="34">
        <f t="shared" si="98"/>
        <v>0</v>
      </c>
      <c r="C215" s="41" t="s">
        <v>12896</v>
      </c>
      <c r="D215" s="105">
        <f t="shared" si="99"/>
        <v>0</v>
      </c>
      <c r="E215" s="36">
        <f t="shared" si="100"/>
        <v>0</v>
      </c>
      <c r="F215" s="9">
        <f t="shared" si="101"/>
        <v>0</v>
      </c>
      <c r="G215" s="38">
        <f t="shared" si="89"/>
        <v>0</v>
      </c>
      <c r="H215" s="42">
        <v>0</v>
      </c>
      <c r="I215" s="36">
        <f t="shared" si="109"/>
        <v>0</v>
      </c>
      <c r="J215" s="36">
        <f t="shared" si="109"/>
        <v>0</v>
      </c>
      <c r="K215" s="107">
        <f t="shared" si="85"/>
        <v>0</v>
      </c>
      <c r="L215" s="36">
        <f t="shared" si="102"/>
        <v>0</v>
      </c>
      <c r="M215" s="105">
        <f t="shared" si="103"/>
        <v>0</v>
      </c>
      <c r="N215" s="36">
        <f t="shared" si="107"/>
        <v>0</v>
      </c>
      <c r="O215" s="9">
        <f t="shared" si="104"/>
        <v>0</v>
      </c>
      <c r="P215" s="51">
        <v>0</v>
      </c>
      <c r="Q215" s="50">
        <f t="shared" si="90"/>
        <v>0</v>
      </c>
      <c r="R215" s="36">
        <f t="shared" si="105"/>
        <v>0</v>
      </c>
      <c r="S215" s="36">
        <f t="shared" si="108"/>
        <v>0</v>
      </c>
      <c r="T215" s="42">
        <v>0</v>
      </c>
      <c r="U215" s="36">
        <f t="shared" si="106"/>
        <v>0</v>
      </c>
      <c r="W215" s="36">
        <f t="shared" si="110"/>
        <v>0</v>
      </c>
      <c r="X215" s="36">
        <f t="shared" si="110"/>
        <v>0</v>
      </c>
      <c r="Y215" s="36">
        <f t="shared" si="110"/>
        <v>0</v>
      </c>
      <c r="Z215" s="36">
        <f t="shared" si="110"/>
        <v>0</v>
      </c>
      <c r="AA215" s="36">
        <f t="shared" si="110"/>
        <v>0</v>
      </c>
      <c r="AB215" s="36">
        <f t="shared" si="110"/>
        <v>0</v>
      </c>
      <c r="AC215" s="36">
        <f t="shared" si="110"/>
        <v>0</v>
      </c>
      <c r="AD215" s="36">
        <f t="shared" si="110"/>
        <v>0</v>
      </c>
      <c r="AE215" s="36">
        <f t="shared" si="110"/>
        <v>0</v>
      </c>
      <c r="AG215" s="36">
        <f t="shared" si="111"/>
        <v>0</v>
      </c>
      <c r="AH215" s="36">
        <f t="shared" si="111"/>
        <v>0</v>
      </c>
      <c r="AI215" s="36">
        <f t="shared" si="111"/>
        <v>0</v>
      </c>
      <c r="AJ215" s="36">
        <f t="shared" si="111"/>
        <v>0</v>
      </c>
      <c r="AK215" s="36">
        <f t="shared" si="111"/>
        <v>0</v>
      </c>
      <c r="AL215" s="36">
        <f t="shared" si="111"/>
        <v>0</v>
      </c>
      <c r="AN215" s="63">
        <f t="shared" si="88"/>
        <v>0</v>
      </c>
      <c r="AO215" s="14"/>
    </row>
    <row r="216" ht="15" spans="1:41">
      <c r="A216" s="43" t="s">
        <v>12897</v>
      </c>
      <c r="B216" s="34">
        <f t="shared" si="98"/>
        <v>0</v>
      </c>
      <c r="C216" s="41" t="s">
        <v>12898</v>
      </c>
      <c r="D216" s="105">
        <f t="shared" si="99"/>
        <v>0</v>
      </c>
      <c r="E216" s="36">
        <f t="shared" si="100"/>
        <v>0</v>
      </c>
      <c r="F216" s="9">
        <f t="shared" si="101"/>
        <v>0</v>
      </c>
      <c r="G216" s="38">
        <f t="shared" si="89"/>
        <v>0</v>
      </c>
      <c r="H216" s="42">
        <v>0</v>
      </c>
      <c r="I216" s="36">
        <f t="shared" si="109"/>
        <v>0</v>
      </c>
      <c r="J216" s="36">
        <f t="shared" si="109"/>
        <v>0</v>
      </c>
      <c r="K216" s="107">
        <f t="shared" si="85"/>
        <v>0</v>
      </c>
      <c r="L216" s="36">
        <f t="shared" si="102"/>
        <v>0</v>
      </c>
      <c r="M216" s="105">
        <f t="shared" si="103"/>
        <v>0</v>
      </c>
      <c r="N216" s="36">
        <f t="shared" si="107"/>
        <v>0</v>
      </c>
      <c r="O216" s="9">
        <f t="shared" si="104"/>
        <v>0</v>
      </c>
      <c r="P216" s="51">
        <v>0</v>
      </c>
      <c r="Q216" s="50">
        <f t="shared" si="90"/>
        <v>0</v>
      </c>
      <c r="R216" s="36">
        <f t="shared" si="105"/>
        <v>0</v>
      </c>
      <c r="S216" s="36">
        <f t="shared" si="108"/>
        <v>0</v>
      </c>
      <c r="T216" s="42">
        <v>0</v>
      </c>
      <c r="U216" s="36">
        <f t="shared" si="106"/>
        <v>0</v>
      </c>
      <c r="W216" s="36">
        <f t="shared" si="110"/>
        <v>0</v>
      </c>
      <c r="X216" s="36">
        <f t="shared" si="110"/>
        <v>0</v>
      </c>
      <c r="Y216" s="36">
        <f t="shared" si="110"/>
        <v>0</v>
      </c>
      <c r="Z216" s="36">
        <f t="shared" si="110"/>
        <v>0</v>
      </c>
      <c r="AA216" s="36">
        <f t="shared" si="110"/>
        <v>0</v>
      </c>
      <c r="AB216" s="36">
        <f t="shared" si="110"/>
        <v>0</v>
      </c>
      <c r="AC216" s="36">
        <f t="shared" si="110"/>
        <v>0</v>
      </c>
      <c r="AD216" s="36">
        <f t="shared" si="110"/>
        <v>0</v>
      </c>
      <c r="AE216" s="36">
        <f t="shared" si="110"/>
        <v>0</v>
      </c>
      <c r="AG216" s="36">
        <f t="shared" si="111"/>
        <v>0</v>
      </c>
      <c r="AH216" s="36">
        <f t="shared" si="111"/>
        <v>0</v>
      </c>
      <c r="AI216" s="36">
        <f t="shared" si="111"/>
        <v>0</v>
      </c>
      <c r="AJ216" s="36">
        <f t="shared" si="111"/>
        <v>0</v>
      </c>
      <c r="AK216" s="36">
        <f t="shared" si="111"/>
        <v>0</v>
      </c>
      <c r="AL216" s="36">
        <f t="shared" si="111"/>
        <v>0</v>
      </c>
      <c r="AN216" s="63">
        <f t="shared" si="88"/>
        <v>0</v>
      </c>
      <c r="AO216" s="59"/>
    </row>
    <row r="217" ht="15" spans="1:41">
      <c r="A217" s="43" t="s">
        <v>12899</v>
      </c>
      <c r="B217" s="34">
        <f t="shared" si="98"/>
        <v>0</v>
      </c>
      <c r="C217" s="41" t="s">
        <v>12900</v>
      </c>
      <c r="D217" s="105">
        <f t="shared" si="99"/>
        <v>0</v>
      </c>
      <c r="E217" s="36">
        <f t="shared" si="100"/>
        <v>0</v>
      </c>
      <c r="F217" s="9">
        <f t="shared" si="101"/>
        <v>0</v>
      </c>
      <c r="G217" s="38">
        <f t="shared" si="89"/>
        <v>0</v>
      </c>
      <c r="H217" s="42">
        <v>0</v>
      </c>
      <c r="I217" s="36">
        <f t="shared" si="109"/>
        <v>0</v>
      </c>
      <c r="J217" s="36">
        <f t="shared" si="109"/>
        <v>0</v>
      </c>
      <c r="K217" s="107">
        <f t="shared" si="85"/>
        <v>0</v>
      </c>
      <c r="L217" s="36">
        <f t="shared" si="102"/>
        <v>0</v>
      </c>
      <c r="M217" s="105">
        <f t="shared" si="103"/>
        <v>0</v>
      </c>
      <c r="N217" s="36">
        <f t="shared" si="107"/>
        <v>0</v>
      </c>
      <c r="O217" s="9">
        <f t="shared" si="104"/>
        <v>0</v>
      </c>
      <c r="P217" s="51">
        <v>0</v>
      </c>
      <c r="Q217" s="50">
        <f t="shared" si="90"/>
        <v>0</v>
      </c>
      <c r="R217" s="36">
        <f t="shared" si="105"/>
        <v>0</v>
      </c>
      <c r="S217" s="36">
        <f t="shared" si="108"/>
        <v>0</v>
      </c>
      <c r="T217" s="42">
        <v>0</v>
      </c>
      <c r="U217" s="36">
        <f t="shared" si="106"/>
        <v>0</v>
      </c>
      <c r="W217" s="36">
        <f t="shared" si="110"/>
        <v>0</v>
      </c>
      <c r="X217" s="36">
        <f t="shared" si="110"/>
        <v>0</v>
      </c>
      <c r="Y217" s="36">
        <f t="shared" si="110"/>
        <v>0</v>
      </c>
      <c r="Z217" s="36">
        <f t="shared" si="110"/>
        <v>0</v>
      </c>
      <c r="AA217" s="36">
        <f t="shared" si="110"/>
        <v>0</v>
      </c>
      <c r="AB217" s="36">
        <f t="shared" si="110"/>
        <v>0</v>
      </c>
      <c r="AC217" s="36">
        <f t="shared" si="110"/>
        <v>0</v>
      </c>
      <c r="AD217" s="36">
        <f t="shared" si="110"/>
        <v>0</v>
      </c>
      <c r="AE217" s="36">
        <f t="shared" si="110"/>
        <v>0</v>
      </c>
      <c r="AG217" s="36">
        <f t="shared" si="111"/>
        <v>0</v>
      </c>
      <c r="AH217" s="36">
        <f t="shared" si="111"/>
        <v>0</v>
      </c>
      <c r="AI217" s="36">
        <f t="shared" si="111"/>
        <v>0</v>
      </c>
      <c r="AJ217" s="36">
        <f t="shared" si="111"/>
        <v>0</v>
      </c>
      <c r="AK217" s="36">
        <f t="shared" si="111"/>
        <v>0</v>
      </c>
      <c r="AL217" s="36">
        <f t="shared" si="111"/>
        <v>0</v>
      </c>
      <c r="AN217" s="63">
        <f t="shared" si="88"/>
        <v>0</v>
      </c>
      <c r="AO217" s="59"/>
    </row>
    <row r="218" ht="15" spans="1:41">
      <c r="A218" s="43" t="s">
        <v>12901</v>
      </c>
      <c r="B218" s="34">
        <f t="shared" si="98"/>
        <v>0</v>
      </c>
      <c r="C218" s="41" t="s">
        <v>12902</v>
      </c>
      <c r="D218" s="105">
        <f t="shared" si="99"/>
        <v>0</v>
      </c>
      <c r="E218" s="36">
        <f t="shared" si="100"/>
        <v>0</v>
      </c>
      <c r="F218" s="9">
        <f t="shared" si="101"/>
        <v>0</v>
      </c>
      <c r="G218" s="38">
        <f t="shared" si="89"/>
        <v>0</v>
      </c>
      <c r="H218" s="42">
        <v>0</v>
      </c>
      <c r="I218" s="36">
        <f t="shared" si="109"/>
        <v>0</v>
      </c>
      <c r="J218" s="36">
        <f t="shared" si="109"/>
        <v>0</v>
      </c>
      <c r="K218" s="107">
        <f t="shared" si="85"/>
        <v>0</v>
      </c>
      <c r="L218" s="36">
        <f t="shared" si="102"/>
        <v>0</v>
      </c>
      <c r="M218" s="105">
        <f t="shared" si="103"/>
        <v>0</v>
      </c>
      <c r="N218" s="36">
        <f t="shared" si="107"/>
        <v>0</v>
      </c>
      <c r="O218" s="9">
        <f t="shared" si="104"/>
        <v>0</v>
      </c>
      <c r="P218" s="51">
        <v>0</v>
      </c>
      <c r="Q218" s="50">
        <f t="shared" si="90"/>
        <v>0</v>
      </c>
      <c r="R218" s="36">
        <f t="shared" si="105"/>
        <v>0</v>
      </c>
      <c r="S218" s="36">
        <f t="shared" si="108"/>
        <v>0</v>
      </c>
      <c r="T218" s="42">
        <v>0</v>
      </c>
      <c r="U218" s="36">
        <f t="shared" si="106"/>
        <v>0</v>
      </c>
      <c r="W218" s="36">
        <f t="shared" ref="W218:AE227" si="112">SUMPRODUCT(W$374:W$599*(LEFT($A$374:$A$599,LEN($A218))=$A218))</f>
        <v>0</v>
      </c>
      <c r="X218" s="36">
        <f t="shared" si="112"/>
        <v>0</v>
      </c>
      <c r="Y218" s="36">
        <f t="shared" si="112"/>
        <v>0</v>
      </c>
      <c r="Z218" s="36">
        <f t="shared" si="112"/>
        <v>0</v>
      </c>
      <c r="AA218" s="36">
        <f t="shared" si="112"/>
        <v>0</v>
      </c>
      <c r="AB218" s="36">
        <f t="shared" si="112"/>
        <v>0</v>
      </c>
      <c r="AC218" s="36">
        <f t="shared" si="112"/>
        <v>0</v>
      </c>
      <c r="AD218" s="36">
        <f t="shared" si="112"/>
        <v>0</v>
      </c>
      <c r="AE218" s="36">
        <f t="shared" si="112"/>
        <v>0</v>
      </c>
      <c r="AG218" s="36">
        <f t="shared" ref="AG218:AL227" si="113">SUMPRODUCT(AG$374:AG$599*(LEFT($A$374:$A$599,LEN($A218))=$A218))</f>
        <v>0</v>
      </c>
      <c r="AH218" s="36">
        <f t="shared" si="113"/>
        <v>0</v>
      </c>
      <c r="AI218" s="36">
        <f t="shared" si="113"/>
        <v>0</v>
      </c>
      <c r="AJ218" s="36">
        <f t="shared" si="113"/>
        <v>0</v>
      </c>
      <c r="AK218" s="36">
        <f t="shared" si="113"/>
        <v>0</v>
      </c>
      <c r="AL218" s="36">
        <f t="shared" si="113"/>
        <v>0</v>
      </c>
      <c r="AN218" s="63">
        <f t="shared" si="88"/>
        <v>0</v>
      </c>
      <c r="AO218" s="14"/>
    </row>
    <row r="219" ht="15" spans="1:41">
      <c r="A219" s="43" t="s">
        <v>12903</v>
      </c>
      <c r="B219" s="34">
        <f t="shared" si="98"/>
        <v>0</v>
      </c>
      <c r="C219" s="41" t="s">
        <v>12904</v>
      </c>
      <c r="D219" s="105">
        <f t="shared" si="99"/>
        <v>0</v>
      </c>
      <c r="E219" s="36">
        <f t="shared" si="100"/>
        <v>0</v>
      </c>
      <c r="F219" s="9">
        <f t="shared" si="101"/>
        <v>0</v>
      </c>
      <c r="G219" s="38">
        <f t="shared" si="89"/>
        <v>0</v>
      </c>
      <c r="H219" s="39">
        <v>0</v>
      </c>
      <c r="I219" s="36">
        <f t="shared" si="109"/>
        <v>0</v>
      </c>
      <c r="J219" s="36">
        <f t="shared" si="109"/>
        <v>0</v>
      </c>
      <c r="K219" s="107">
        <f t="shared" si="85"/>
        <v>0</v>
      </c>
      <c r="L219" s="36">
        <f t="shared" si="102"/>
        <v>0</v>
      </c>
      <c r="M219" s="105">
        <f t="shared" si="103"/>
        <v>0</v>
      </c>
      <c r="N219" s="36">
        <f t="shared" si="107"/>
        <v>0</v>
      </c>
      <c r="O219" s="9">
        <f t="shared" si="104"/>
        <v>0</v>
      </c>
      <c r="P219" s="51">
        <v>0</v>
      </c>
      <c r="Q219" s="50">
        <f t="shared" si="90"/>
        <v>0</v>
      </c>
      <c r="R219" s="36">
        <f t="shared" si="105"/>
        <v>0</v>
      </c>
      <c r="S219" s="36">
        <f t="shared" si="108"/>
        <v>0</v>
      </c>
      <c r="T219" s="42">
        <v>0</v>
      </c>
      <c r="U219" s="36">
        <f t="shared" si="106"/>
        <v>0</v>
      </c>
      <c r="W219" s="36">
        <f t="shared" si="112"/>
        <v>0</v>
      </c>
      <c r="X219" s="36">
        <f t="shared" si="112"/>
        <v>0</v>
      </c>
      <c r="Y219" s="36">
        <f t="shared" si="112"/>
        <v>0</v>
      </c>
      <c r="Z219" s="36">
        <f t="shared" si="112"/>
        <v>0</v>
      </c>
      <c r="AA219" s="36">
        <f t="shared" si="112"/>
        <v>0</v>
      </c>
      <c r="AB219" s="36">
        <f t="shared" si="112"/>
        <v>0</v>
      </c>
      <c r="AC219" s="36">
        <f t="shared" si="112"/>
        <v>0</v>
      </c>
      <c r="AD219" s="36">
        <f t="shared" si="112"/>
        <v>0</v>
      </c>
      <c r="AE219" s="36">
        <f t="shared" si="112"/>
        <v>0</v>
      </c>
      <c r="AG219" s="36">
        <f t="shared" si="113"/>
        <v>0</v>
      </c>
      <c r="AH219" s="36">
        <f t="shared" si="113"/>
        <v>0</v>
      </c>
      <c r="AI219" s="36">
        <f t="shared" si="113"/>
        <v>0</v>
      </c>
      <c r="AJ219" s="36">
        <f t="shared" si="113"/>
        <v>0</v>
      </c>
      <c r="AK219" s="36">
        <f t="shared" si="113"/>
        <v>0</v>
      </c>
      <c r="AL219" s="36">
        <f t="shared" si="113"/>
        <v>0</v>
      </c>
      <c r="AN219" s="63">
        <f t="shared" si="88"/>
        <v>0</v>
      </c>
      <c r="AO219" s="14"/>
    </row>
    <row r="220" ht="15" spans="1:41">
      <c r="A220" s="43" t="s">
        <v>12905</v>
      </c>
      <c r="B220" s="34">
        <f t="shared" si="98"/>
        <v>0</v>
      </c>
      <c r="C220" s="41" t="s">
        <v>12906</v>
      </c>
      <c r="D220" s="105">
        <f t="shared" si="99"/>
        <v>0</v>
      </c>
      <c r="E220" s="36">
        <f t="shared" si="100"/>
        <v>0</v>
      </c>
      <c r="F220" s="9">
        <f t="shared" si="101"/>
        <v>0</v>
      </c>
      <c r="G220" s="38">
        <f t="shared" si="89"/>
        <v>0</v>
      </c>
      <c r="H220" s="42">
        <v>0</v>
      </c>
      <c r="I220" s="36">
        <f t="shared" si="109"/>
        <v>0</v>
      </c>
      <c r="J220" s="36">
        <f t="shared" si="109"/>
        <v>0</v>
      </c>
      <c r="K220" s="107">
        <f t="shared" si="85"/>
        <v>0</v>
      </c>
      <c r="L220" s="36">
        <f t="shared" si="102"/>
        <v>0</v>
      </c>
      <c r="M220" s="105">
        <f t="shared" si="103"/>
        <v>0</v>
      </c>
      <c r="N220" s="36">
        <f t="shared" si="107"/>
        <v>0</v>
      </c>
      <c r="O220" s="9">
        <f t="shared" si="104"/>
        <v>0</v>
      </c>
      <c r="P220" s="51">
        <v>0</v>
      </c>
      <c r="Q220" s="50">
        <f t="shared" si="90"/>
        <v>0</v>
      </c>
      <c r="R220" s="36">
        <f t="shared" si="105"/>
        <v>0</v>
      </c>
      <c r="S220" s="36">
        <f t="shared" si="108"/>
        <v>0</v>
      </c>
      <c r="T220" s="42">
        <v>0</v>
      </c>
      <c r="U220" s="36">
        <f t="shared" si="106"/>
        <v>0</v>
      </c>
      <c r="W220" s="36">
        <f t="shared" si="112"/>
        <v>0</v>
      </c>
      <c r="X220" s="36">
        <f t="shared" si="112"/>
        <v>0</v>
      </c>
      <c r="Y220" s="36">
        <f t="shared" si="112"/>
        <v>0</v>
      </c>
      <c r="Z220" s="36">
        <f t="shared" si="112"/>
        <v>0</v>
      </c>
      <c r="AA220" s="36">
        <f t="shared" si="112"/>
        <v>0</v>
      </c>
      <c r="AB220" s="36">
        <f t="shared" si="112"/>
        <v>0</v>
      </c>
      <c r="AC220" s="36">
        <f t="shared" si="112"/>
        <v>0</v>
      </c>
      <c r="AD220" s="36">
        <f t="shared" si="112"/>
        <v>0</v>
      </c>
      <c r="AE220" s="36">
        <f t="shared" si="112"/>
        <v>0</v>
      </c>
      <c r="AG220" s="36">
        <f t="shared" si="113"/>
        <v>0</v>
      </c>
      <c r="AH220" s="36">
        <f t="shared" si="113"/>
        <v>0</v>
      </c>
      <c r="AI220" s="36">
        <f t="shared" si="113"/>
        <v>0</v>
      </c>
      <c r="AJ220" s="36">
        <f t="shared" si="113"/>
        <v>0</v>
      </c>
      <c r="AK220" s="36">
        <f t="shared" si="113"/>
        <v>0</v>
      </c>
      <c r="AL220" s="36">
        <f t="shared" si="113"/>
        <v>0</v>
      </c>
      <c r="AN220" s="63">
        <f t="shared" si="88"/>
        <v>0</v>
      </c>
      <c r="AO220" s="59"/>
    </row>
    <row r="221" ht="15" spans="1:41">
      <c r="A221" s="43" t="s">
        <v>12907</v>
      </c>
      <c r="B221" s="34">
        <f t="shared" si="98"/>
        <v>0</v>
      </c>
      <c r="C221" s="41" t="s">
        <v>12908</v>
      </c>
      <c r="D221" s="105">
        <f t="shared" si="99"/>
        <v>0</v>
      </c>
      <c r="E221" s="36">
        <f t="shared" si="100"/>
        <v>0</v>
      </c>
      <c r="F221" s="9">
        <f t="shared" si="101"/>
        <v>0</v>
      </c>
      <c r="G221" s="38">
        <f t="shared" si="89"/>
        <v>0</v>
      </c>
      <c r="H221" s="42">
        <v>0</v>
      </c>
      <c r="I221" s="36">
        <f t="shared" si="109"/>
        <v>0</v>
      </c>
      <c r="J221" s="36">
        <f t="shared" si="109"/>
        <v>0</v>
      </c>
      <c r="K221" s="107">
        <f t="shared" si="85"/>
        <v>0</v>
      </c>
      <c r="L221" s="36">
        <f t="shared" si="102"/>
        <v>0</v>
      </c>
      <c r="M221" s="105">
        <f t="shared" si="103"/>
        <v>0</v>
      </c>
      <c r="N221" s="36">
        <f t="shared" si="107"/>
        <v>0</v>
      </c>
      <c r="O221" s="9">
        <f t="shared" si="104"/>
        <v>0</v>
      </c>
      <c r="P221" s="51">
        <v>0</v>
      </c>
      <c r="Q221" s="50">
        <f t="shared" si="90"/>
        <v>0</v>
      </c>
      <c r="R221" s="36">
        <f t="shared" si="105"/>
        <v>0</v>
      </c>
      <c r="S221" s="36">
        <f t="shared" si="108"/>
        <v>0</v>
      </c>
      <c r="T221" s="42">
        <v>0</v>
      </c>
      <c r="U221" s="36">
        <f t="shared" si="106"/>
        <v>0</v>
      </c>
      <c r="W221" s="36">
        <f t="shared" si="112"/>
        <v>0</v>
      </c>
      <c r="X221" s="36">
        <f t="shared" si="112"/>
        <v>0</v>
      </c>
      <c r="Y221" s="36">
        <f t="shared" si="112"/>
        <v>0</v>
      </c>
      <c r="Z221" s="36">
        <f t="shared" si="112"/>
        <v>0</v>
      </c>
      <c r="AA221" s="36">
        <f t="shared" si="112"/>
        <v>0</v>
      </c>
      <c r="AB221" s="36">
        <f t="shared" si="112"/>
        <v>0</v>
      </c>
      <c r="AC221" s="36">
        <f t="shared" si="112"/>
        <v>0</v>
      </c>
      <c r="AD221" s="36">
        <f t="shared" si="112"/>
        <v>0</v>
      </c>
      <c r="AE221" s="36">
        <f t="shared" si="112"/>
        <v>0</v>
      </c>
      <c r="AG221" s="36">
        <f t="shared" si="113"/>
        <v>0</v>
      </c>
      <c r="AH221" s="36">
        <f t="shared" si="113"/>
        <v>0</v>
      </c>
      <c r="AI221" s="36">
        <f t="shared" si="113"/>
        <v>0</v>
      </c>
      <c r="AJ221" s="36">
        <f t="shared" si="113"/>
        <v>0</v>
      </c>
      <c r="AK221" s="36">
        <f t="shared" si="113"/>
        <v>0</v>
      </c>
      <c r="AL221" s="36">
        <f t="shared" si="113"/>
        <v>0</v>
      </c>
      <c r="AN221" s="63">
        <f t="shared" si="88"/>
        <v>0</v>
      </c>
      <c r="AO221" s="59"/>
    </row>
    <row r="222" ht="15" spans="1:41">
      <c r="A222" s="43" t="s">
        <v>12909</v>
      </c>
      <c r="B222" s="34">
        <f t="shared" si="98"/>
        <v>0</v>
      </c>
      <c r="C222" s="41" t="s">
        <v>12910</v>
      </c>
      <c r="D222" s="105">
        <f t="shared" si="99"/>
        <v>0</v>
      </c>
      <c r="E222" s="36">
        <f t="shared" si="100"/>
        <v>0</v>
      </c>
      <c r="F222" s="9">
        <f t="shared" si="101"/>
        <v>0</v>
      </c>
      <c r="G222" s="38">
        <f t="shared" si="89"/>
        <v>0</v>
      </c>
      <c r="H222" s="42">
        <v>0</v>
      </c>
      <c r="I222" s="36">
        <f t="shared" si="109"/>
        <v>0</v>
      </c>
      <c r="J222" s="36">
        <f t="shared" si="109"/>
        <v>0</v>
      </c>
      <c r="K222" s="107">
        <f t="shared" si="85"/>
        <v>0</v>
      </c>
      <c r="L222" s="36">
        <f t="shared" si="102"/>
        <v>0</v>
      </c>
      <c r="M222" s="105">
        <f t="shared" si="103"/>
        <v>0</v>
      </c>
      <c r="N222" s="36">
        <f t="shared" si="107"/>
        <v>0</v>
      </c>
      <c r="O222" s="9">
        <f t="shared" si="104"/>
        <v>0</v>
      </c>
      <c r="P222" s="51">
        <v>0</v>
      </c>
      <c r="Q222" s="50">
        <f t="shared" si="90"/>
        <v>0</v>
      </c>
      <c r="R222" s="36">
        <f t="shared" si="105"/>
        <v>0</v>
      </c>
      <c r="S222" s="36">
        <f t="shared" si="108"/>
        <v>0</v>
      </c>
      <c r="T222" s="42">
        <v>0</v>
      </c>
      <c r="U222" s="36">
        <f t="shared" si="106"/>
        <v>0</v>
      </c>
      <c r="W222" s="36">
        <f t="shared" si="112"/>
        <v>0</v>
      </c>
      <c r="X222" s="36">
        <f t="shared" si="112"/>
        <v>0</v>
      </c>
      <c r="Y222" s="36">
        <f t="shared" si="112"/>
        <v>0</v>
      </c>
      <c r="Z222" s="36">
        <f t="shared" si="112"/>
        <v>0</v>
      </c>
      <c r="AA222" s="36">
        <f t="shared" si="112"/>
        <v>0</v>
      </c>
      <c r="AB222" s="36">
        <f t="shared" si="112"/>
        <v>0</v>
      </c>
      <c r="AC222" s="36">
        <f t="shared" si="112"/>
        <v>0</v>
      </c>
      <c r="AD222" s="36">
        <f t="shared" si="112"/>
        <v>0</v>
      </c>
      <c r="AE222" s="36">
        <f t="shared" si="112"/>
        <v>0</v>
      </c>
      <c r="AG222" s="36">
        <f t="shared" si="113"/>
        <v>0</v>
      </c>
      <c r="AH222" s="36">
        <f t="shared" si="113"/>
        <v>0</v>
      </c>
      <c r="AI222" s="36">
        <f t="shared" si="113"/>
        <v>0</v>
      </c>
      <c r="AJ222" s="36">
        <f t="shared" si="113"/>
        <v>0</v>
      </c>
      <c r="AK222" s="36">
        <f t="shared" si="113"/>
        <v>0</v>
      </c>
      <c r="AL222" s="36">
        <f t="shared" si="113"/>
        <v>0</v>
      </c>
      <c r="AN222" s="63">
        <f t="shared" si="88"/>
        <v>0</v>
      </c>
      <c r="AO222" s="14"/>
    </row>
    <row r="223" ht="15" spans="1:41">
      <c r="A223" s="43" t="s">
        <v>12911</v>
      </c>
      <c r="B223" s="34">
        <f t="shared" si="98"/>
        <v>0</v>
      </c>
      <c r="C223" s="41" t="s">
        <v>12912</v>
      </c>
      <c r="D223" s="105">
        <f t="shared" si="99"/>
        <v>0</v>
      </c>
      <c r="E223" s="36">
        <f t="shared" si="100"/>
        <v>0</v>
      </c>
      <c r="F223" s="9">
        <f t="shared" si="101"/>
        <v>0</v>
      </c>
      <c r="G223" s="38">
        <f t="shared" si="89"/>
        <v>0</v>
      </c>
      <c r="H223" s="42">
        <v>0</v>
      </c>
      <c r="I223" s="36">
        <f t="shared" si="109"/>
        <v>0</v>
      </c>
      <c r="J223" s="36">
        <f t="shared" si="109"/>
        <v>0</v>
      </c>
      <c r="K223" s="107">
        <f t="shared" si="85"/>
        <v>0</v>
      </c>
      <c r="L223" s="36">
        <f t="shared" si="102"/>
        <v>0</v>
      </c>
      <c r="M223" s="105">
        <f t="shared" si="103"/>
        <v>0</v>
      </c>
      <c r="N223" s="36">
        <f t="shared" si="107"/>
        <v>0</v>
      </c>
      <c r="O223" s="9">
        <f t="shared" si="104"/>
        <v>0</v>
      </c>
      <c r="P223" s="51">
        <v>0</v>
      </c>
      <c r="Q223" s="50">
        <f t="shared" si="90"/>
        <v>0</v>
      </c>
      <c r="R223" s="36">
        <f t="shared" si="105"/>
        <v>0</v>
      </c>
      <c r="S223" s="36">
        <f t="shared" si="108"/>
        <v>0</v>
      </c>
      <c r="T223" s="42">
        <v>0</v>
      </c>
      <c r="U223" s="36">
        <f t="shared" si="106"/>
        <v>0</v>
      </c>
      <c r="W223" s="36">
        <f t="shared" si="112"/>
        <v>0</v>
      </c>
      <c r="X223" s="36">
        <f t="shared" si="112"/>
        <v>0</v>
      </c>
      <c r="Y223" s="36">
        <f t="shared" si="112"/>
        <v>0</v>
      </c>
      <c r="Z223" s="36">
        <f t="shared" si="112"/>
        <v>0</v>
      </c>
      <c r="AA223" s="36">
        <f t="shared" si="112"/>
        <v>0</v>
      </c>
      <c r="AB223" s="36">
        <f t="shared" si="112"/>
        <v>0</v>
      </c>
      <c r="AC223" s="36">
        <f t="shared" si="112"/>
        <v>0</v>
      </c>
      <c r="AD223" s="36">
        <f t="shared" si="112"/>
        <v>0</v>
      </c>
      <c r="AE223" s="36">
        <f t="shared" si="112"/>
        <v>0</v>
      </c>
      <c r="AG223" s="36">
        <f t="shared" si="113"/>
        <v>0</v>
      </c>
      <c r="AH223" s="36">
        <f t="shared" si="113"/>
        <v>0</v>
      </c>
      <c r="AI223" s="36">
        <f t="shared" si="113"/>
        <v>0</v>
      </c>
      <c r="AJ223" s="36">
        <f t="shared" si="113"/>
        <v>0</v>
      </c>
      <c r="AK223" s="36">
        <f t="shared" si="113"/>
        <v>0</v>
      </c>
      <c r="AL223" s="36">
        <f t="shared" si="113"/>
        <v>0</v>
      </c>
      <c r="AN223" s="63">
        <f t="shared" si="88"/>
        <v>0</v>
      </c>
      <c r="AO223" s="14"/>
    </row>
    <row r="224" ht="15" spans="1:41">
      <c r="A224" s="43" t="s">
        <v>12913</v>
      </c>
      <c r="B224" s="34">
        <f t="shared" si="98"/>
        <v>0</v>
      </c>
      <c r="C224" s="41" t="s">
        <v>12914</v>
      </c>
      <c r="D224" s="105">
        <f t="shared" si="99"/>
        <v>0</v>
      </c>
      <c r="E224" s="36">
        <f t="shared" si="100"/>
        <v>0</v>
      </c>
      <c r="F224" s="9">
        <f t="shared" si="101"/>
        <v>0</v>
      </c>
      <c r="G224" s="38">
        <f t="shared" si="89"/>
        <v>0</v>
      </c>
      <c r="H224" s="42">
        <v>0</v>
      </c>
      <c r="I224" s="36">
        <f t="shared" si="109"/>
        <v>0</v>
      </c>
      <c r="J224" s="36">
        <f t="shared" si="109"/>
        <v>0</v>
      </c>
      <c r="K224" s="107">
        <f t="shared" si="85"/>
        <v>0</v>
      </c>
      <c r="L224" s="36">
        <f t="shared" si="102"/>
        <v>0</v>
      </c>
      <c r="M224" s="105">
        <f t="shared" si="103"/>
        <v>0</v>
      </c>
      <c r="N224" s="36">
        <f t="shared" si="107"/>
        <v>0</v>
      </c>
      <c r="O224" s="9">
        <f t="shared" si="104"/>
        <v>0</v>
      </c>
      <c r="P224" s="51">
        <v>0</v>
      </c>
      <c r="Q224" s="50">
        <f t="shared" si="90"/>
        <v>0</v>
      </c>
      <c r="R224" s="36">
        <f t="shared" si="105"/>
        <v>0</v>
      </c>
      <c r="S224" s="36">
        <f t="shared" si="108"/>
        <v>0</v>
      </c>
      <c r="T224" s="42">
        <v>0</v>
      </c>
      <c r="U224" s="36">
        <f t="shared" si="106"/>
        <v>0</v>
      </c>
      <c r="W224" s="36">
        <f t="shared" si="112"/>
        <v>0</v>
      </c>
      <c r="X224" s="36">
        <f t="shared" si="112"/>
        <v>0</v>
      </c>
      <c r="Y224" s="36">
        <f t="shared" si="112"/>
        <v>0</v>
      </c>
      <c r="Z224" s="36">
        <f t="shared" si="112"/>
        <v>0</v>
      </c>
      <c r="AA224" s="36">
        <f t="shared" si="112"/>
        <v>0</v>
      </c>
      <c r="AB224" s="36">
        <f t="shared" si="112"/>
        <v>0</v>
      </c>
      <c r="AC224" s="36">
        <f t="shared" si="112"/>
        <v>0</v>
      </c>
      <c r="AD224" s="36">
        <f t="shared" si="112"/>
        <v>0</v>
      </c>
      <c r="AE224" s="36">
        <f t="shared" si="112"/>
        <v>0</v>
      </c>
      <c r="AG224" s="36">
        <f t="shared" si="113"/>
        <v>0</v>
      </c>
      <c r="AH224" s="36">
        <f t="shared" si="113"/>
        <v>0</v>
      </c>
      <c r="AI224" s="36">
        <f t="shared" si="113"/>
        <v>0</v>
      </c>
      <c r="AJ224" s="36">
        <f t="shared" si="113"/>
        <v>0</v>
      </c>
      <c r="AK224" s="36">
        <f t="shared" si="113"/>
        <v>0</v>
      </c>
      <c r="AL224" s="36">
        <f t="shared" si="113"/>
        <v>0</v>
      </c>
      <c r="AN224" s="63">
        <f t="shared" si="88"/>
        <v>0</v>
      </c>
      <c r="AO224" s="59"/>
    </row>
    <row r="225" ht="15" spans="1:41">
      <c r="A225" s="43" t="s">
        <v>12915</v>
      </c>
      <c r="B225" s="34">
        <f t="shared" si="98"/>
        <v>0</v>
      </c>
      <c r="C225" s="41" t="s">
        <v>12916</v>
      </c>
      <c r="D225" s="105">
        <f t="shared" si="99"/>
        <v>0</v>
      </c>
      <c r="E225" s="36">
        <f t="shared" si="100"/>
        <v>0</v>
      </c>
      <c r="F225" s="9">
        <f t="shared" si="101"/>
        <v>0</v>
      </c>
      <c r="G225" s="38">
        <f t="shared" si="89"/>
        <v>0</v>
      </c>
      <c r="H225" s="42">
        <v>0</v>
      </c>
      <c r="I225" s="36">
        <f t="shared" si="109"/>
        <v>0</v>
      </c>
      <c r="J225" s="36">
        <f t="shared" si="109"/>
        <v>0</v>
      </c>
      <c r="K225" s="107">
        <f t="shared" si="85"/>
        <v>0</v>
      </c>
      <c r="L225" s="36">
        <f t="shared" si="102"/>
        <v>0</v>
      </c>
      <c r="M225" s="105">
        <f t="shared" si="103"/>
        <v>0</v>
      </c>
      <c r="N225" s="36">
        <f t="shared" si="107"/>
        <v>0</v>
      </c>
      <c r="O225" s="9">
        <f t="shared" si="104"/>
        <v>0</v>
      </c>
      <c r="P225" s="51">
        <v>0</v>
      </c>
      <c r="Q225" s="50">
        <f t="shared" si="90"/>
        <v>0</v>
      </c>
      <c r="R225" s="36">
        <f t="shared" si="105"/>
        <v>0</v>
      </c>
      <c r="S225" s="36">
        <f t="shared" si="108"/>
        <v>0</v>
      </c>
      <c r="T225" s="42">
        <v>0</v>
      </c>
      <c r="U225" s="36">
        <f t="shared" si="106"/>
        <v>0</v>
      </c>
      <c r="W225" s="36">
        <f t="shared" si="112"/>
        <v>0</v>
      </c>
      <c r="X225" s="36">
        <f t="shared" si="112"/>
        <v>0</v>
      </c>
      <c r="Y225" s="36">
        <f t="shared" si="112"/>
        <v>0</v>
      </c>
      <c r="Z225" s="36">
        <f t="shared" si="112"/>
        <v>0</v>
      </c>
      <c r="AA225" s="36">
        <f t="shared" si="112"/>
        <v>0</v>
      </c>
      <c r="AB225" s="36">
        <f t="shared" si="112"/>
        <v>0</v>
      </c>
      <c r="AC225" s="36">
        <f t="shared" si="112"/>
        <v>0</v>
      </c>
      <c r="AD225" s="36">
        <f t="shared" si="112"/>
        <v>0</v>
      </c>
      <c r="AE225" s="36">
        <f t="shared" si="112"/>
        <v>0</v>
      </c>
      <c r="AG225" s="36">
        <f t="shared" si="113"/>
        <v>0</v>
      </c>
      <c r="AH225" s="36">
        <f t="shared" si="113"/>
        <v>0</v>
      </c>
      <c r="AI225" s="36">
        <f t="shared" si="113"/>
        <v>0</v>
      </c>
      <c r="AJ225" s="36">
        <f t="shared" si="113"/>
        <v>0</v>
      </c>
      <c r="AK225" s="36">
        <f t="shared" si="113"/>
        <v>0</v>
      </c>
      <c r="AL225" s="36">
        <f t="shared" si="113"/>
        <v>0</v>
      </c>
      <c r="AN225" s="63">
        <f t="shared" si="88"/>
        <v>0</v>
      </c>
      <c r="AO225" s="59"/>
    </row>
    <row r="226" ht="15" spans="1:41">
      <c r="A226" s="43" t="s">
        <v>12917</v>
      </c>
      <c r="B226" s="34">
        <f t="shared" si="98"/>
        <v>0</v>
      </c>
      <c r="C226" s="41" t="s">
        <v>12918</v>
      </c>
      <c r="D226" s="105">
        <f t="shared" si="99"/>
        <v>0</v>
      </c>
      <c r="E226" s="36">
        <f t="shared" si="100"/>
        <v>0</v>
      </c>
      <c r="F226" s="9">
        <f t="shared" si="101"/>
        <v>0</v>
      </c>
      <c r="G226" s="38">
        <f t="shared" si="89"/>
        <v>0</v>
      </c>
      <c r="H226" s="42">
        <v>0</v>
      </c>
      <c r="I226" s="36">
        <f t="shared" si="109"/>
        <v>0</v>
      </c>
      <c r="J226" s="36">
        <f t="shared" si="109"/>
        <v>0</v>
      </c>
      <c r="K226" s="107">
        <f t="shared" si="85"/>
        <v>0</v>
      </c>
      <c r="L226" s="36">
        <f t="shared" si="102"/>
        <v>0</v>
      </c>
      <c r="M226" s="105">
        <f t="shared" si="103"/>
        <v>0</v>
      </c>
      <c r="N226" s="36">
        <f t="shared" si="107"/>
        <v>0</v>
      </c>
      <c r="O226" s="9">
        <f t="shared" si="104"/>
        <v>0</v>
      </c>
      <c r="P226" s="51">
        <v>0</v>
      </c>
      <c r="Q226" s="50">
        <f t="shared" si="90"/>
        <v>0</v>
      </c>
      <c r="R226" s="36">
        <f t="shared" si="105"/>
        <v>0</v>
      </c>
      <c r="S226" s="36">
        <f t="shared" si="108"/>
        <v>0</v>
      </c>
      <c r="T226" s="42">
        <v>0</v>
      </c>
      <c r="U226" s="36">
        <f t="shared" si="106"/>
        <v>0</v>
      </c>
      <c r="W226" s="36">
        <f t="shared" si="112"/>
        <v>0</v>
      </c>
      <c r="X226" s="36">
        <f t="shared" si="112"/>
        <v>0</v>
      </c>
      <c r="Y226" s="36">
        <f t="shared" si="112"/>
        <v>0</v>
      </c>
      <c r="Z226" s="36">
        <f t="shared" si="112"/>
        <v>0</v>
      </c>
      <c r="AA226" s="36">
        <f t="shared" si="112"/>
        <v>0</v>
      </c>
      <c r="AB226" s="36">
        <f t="shared" si="112"/>
        <v>0</v>
      </c>
      <c r="AC226" s="36">
        <f t="shared" si="112"/>
        <v>0</v>
      </c>
      <c r="AD226" s="36">
        <f t="shared" si="112"/>
        <v>0</v>
      </c>
      <c r="AE226" s="36">
        <f t="shared" si="112"/>
        <v>0</v>
      </c>
      <c r="AG226" s="36">
        <f t="shared" si="113"/>
        <v>0</v>
      </c>
      <c r="AH226" s="36">
        <f t="shared" si="113"/>
        <v>0</v>
      </c>
      <c r="AI226" s="36">
        <f t="shared" si="113"/>
        <v>0</v>
      </c>
      <c r="AJ226" s="36">
        <f t="shared" si="113"/>
        <v>0</v>
      </c>
      <c r="AK226" s="36">
        <f t="shared" si="113"/>
        <v>0</v>
      </c>
      <c r="AL226" s="36">
        <f t="shared" si="113"/>
        <v>0</v>
      </c>
      <c r="AN226" s="63">
        <f t="shared" si="88"/>
        <v>0</v>
      </c>
      <c r="AO226" s="14"/>
    </row>
    <row r="227" ht="15" spans="1:41">
      <c r="A227" s="43" t="s">
        <v>12919</v>
      </c>
      <c r="B227" s="34">
        <f t="shared" si="98"/>
        <v>0</v>
      </c>
      <c r="C227" s="41" t="s">
        <v>12920</v>
      </c>
      <c r="D227" s="105">
        <f t="shared" si="99"/>
        <v>0</v>
      </c>
      <c r="E227" s="36">
        <f t="shared" si="100"/>
        <v>0</v>
      </c>
      <c r="F227" s="9">
        <f t="shared" si="101"/>
        <v>0</v>
      </c>
      <c r="G227" s="38">
        <f t="shared" si="89"/>
        <v>0</v>
      </c>
      <c r="H227" s="42">
        <v>0</v>
      </c>
      <c r="I227" s="36">
        <f t="shared" si="109"/>
        <v>0</v>
      </c>
      <c r="J227" s="36">
        <f t="shared" si="109"/>
        <v>0</v>
      </c>
      <c r="K227" s="107">
        <f t="shared" si="85"/>
        <v>0</v>
      </c>
      <c r="L227" s="36">
        <f t="shared" si="102"/>
        <v>0</v>
      </c>
      <c r="M227" s="105">
        <f t="shared" si="103"/>
        <v>0</v>
      </c>
      <c r="N227" s="36">
        <f t="shared" si="107"/>
        <v>0</v>
      </c>
      <c r="O227" s="9">
        <f t="shared" si="104"/>
        <v>0</v>
      </c>
      <c r="P227" s="51">
        <v>0</v>
      </c>
      <c r="Q227" s="50">
        <f t="shared" si="90"/>
        <v>0</v>
      </c>
      <c r="R227" s="36">
        <f t="shared" si="105"/>
        <v>0</v>
      </c>
      <c r="S227" s="36">
        <f t="shared" si="108"/>
        <v>0</v>
      </c>
      <c r="T227" s="42">
        <v>0</v>
      </c>
      <c r="U227" s="36">
        <f t="shared" si="106"/>
        <v>0</v>
      </c>
      <c r="W227" s="36">
        <f t="shared" si="112"/>
        <v>0</v>
      </c>
      <c r="X227" s="36">
        <f t="shared" si="112"/>
        <v>0</v>
      </c>
      <c r="Y227" s="36">
        <f t="shared" si="112"/>
        <v>0</v>
      </c>
      <c r="Z227" s="36">
        <f t="shared" si="112"/>
        <v>0</v>
      </c>
      <c r="AA227" s="36">
        <f t="shared" si="112"/>
        <v>0</v>
      </c>
      <c r="AB227" s="36">
        <f t="shared" si="112"/>
        <v>0</v>
      </c>
      <c r="AC227" s="36">
        <f t="shared" si="112"/>
        <v>0</v>
      </c>
      <c r="AD227" s="36">
        <f t="shared" si="112"/>
        <v>0</v>
      </c>
      <c r="AE227" s="36">
        <f t="shared" si="112"/>
        <v>0</v>
      </c>
      <c r="AG227" s="36">
        <f t="shared" si="113"/>
        <v>0</v>
      </c>
      <c r="AH227" s="36">
        <f t="shared" si="113"/>
        <v>0</v>
      </c>
      <c r="AI227" s="36">
        <f t="shared" si="113"/>
        <v>0</v>
      </c>
      <c r="AJ227" s="36">
        <f t="shared" si="113"/>
        <v>0</v>
      </c>
      <c r="AK227" s="36">
        <f t="shared" si="113"/>
        <v>0</v>
      </c>
      <c r="AL227" s="36">
        <f t="shared" si="113"/>
        <v>0</v>
      </c>
      <c r="AN227" s="63">
        <f t="shared" si="88"/>
        <v>0</v>
      </c>
      <c r="AO227" s="14"/>
    </row>
    <row r="228" ht="15" spans="1:41">
      <c r="A228" s="43" t="s">
        <v>12921</v>
      </c>
      <c r="B228" s="34">
        <f t="shared" si="98"/>
        <v>0</v>
      </c>
      <c r="C228" s="41" t="s">
        <v>12922</v>
      </c>
      <c r="D228" s="105">
        <f t="shared" si="99"/>
        <v>0</v>
      </c>
      <c r="E228" s="36">
        <f t="shared" si="100"/>
        <v>0</v>
      </c>
      <c r="F228" s="9">
        <f t="shared" si="101"/>
        <v>0</v>
      </c>
      <c r="G228" s="38">
        <f t="shared" si="89"/>
        <v>0</v>
      </c>
      <c r="H228" s="42">
        <v>0</v>
      </c>
      <c r="I228" s="36">
        <f t="shared" ref="I228:J247" si="114">SUMPRODUCT(I$374:I$599*(LEFT($A$374:$A$599,LEN($A228))=$A228))</f>
        <v>0</v>
      </c>
      <c r="J228" s="36">
        <f t="shared" si="114"/>
        <v>0</v>
      </c>
      <c r="K228" s="107">
        <f t="shared" si="85"/>
        <v>0</v>
      </c>
      <c r="L228" s="36">
        <f t="shared" si="102"/>
        <v>0</v>
      </c>
      <c r="M228" s="105">
        <f t="shared" si="103"/>
        <v>0</v>
      </c>
      <c r="N228" s="36">
        <f t="shared" si="107"/>
        <v>0</v>
      </c>
      <c r="O228" s="9">
        <f t="shared" si="104"/>
        <v>0</v>
      </c>
      <c r="P228" s="51">
        <v>0</v>
      </c>
      <c r="Q228" s="50">
        <f t="shared" si="90"/>
        <v>0</v>
      </c>
      <c r="R228" s="36">
        <f t="shared" si="105"/>
        <v>0</v>
      </c>
      <c r="S228" s="36">
        <f t="shared" si="108"/>
        <v>0</v>
      </c>
      <c r="T228" s="42">
        <v>0</v>
      </c>
      <c r="U228" s="36">
        <f t="shared" si="106"/>
        <v>0</v>
      </c>
      <c r="W228" s="36">
        <f t="shared" ref="W228:AE237" si="115">SUMPRODUCT(W$374:W$599*(LEFT($A$374:$A$599,LEN($A228))=$A228))</f>
        <v>0</v>
      </c>
      <c r="X228" s="36">
        <f t="shared" si="115"/>
        <v>0</v>
      </c>
      <c r="Y228" s="36">
        <f t="shared" si="115"/>
        <v>0</v>
      </c>
      <c r="Z228" s="36">
        <f t="shared" si="115"/>
        <v>0</v>
      </c>
      <c r="AA228" s="36">
        <f t="shared" si="115"/>
        <v>0</v>
      </c>
      <c r="AB228" s="36">
        <f t="shared" si="115"/>
        <v>0</v>
      </c>
      <c r="AC228" s="36">
        <f t="shared" si="115"/>
        <v>0</v>
      </c>
      <c r="AD228" s="36">
        <f t="shared" si="115"/>
        <v>0</v>
      </c>
      <c r="AE228" s="36">
        <f t="shared" si="115"/>
        <v>0</v>
      </c>
      <c r="AG228" s="36">
        <f t="shared" ref="AG228:AL237" si="116">SUMPRODUCT(AG$374:AG$599*(LEFT($A$374:$A$599,LEN($A228))=$A228))</f>
        <v>0</v>
      </c>
      <c r="AH228" s="36">
        <f t="shared" si="116"/>
        <v>0</v>
      </c>
      <c r="AI228" s="36">
        <f t="shared" si="116"/>
        <v>0</v>
      </c>
      <c r="AJ228" s="36">
        <f t="shared" si="116"/>
        <v>0</v>
      </c>
      <c r="AK228" s="36">
        <f t="shared" si="116"/>
        <v>0</v>
      </c>
      <c r="AL228" s="36">
        <f t="shared" si="116"/>
        <v>0</v>
      </c>
      <c r="AN228" s="63">
        <f t="shared" si="88"/>
        <v>0</v>
      </c>
      <c r="AO228" s="59"/>
    </row>
    <row r="229" ht="15" spans="1:41">
      <c r="A229" s="43" t="s">
        <v>12923</v>
      </c>
      <c r="B229" s="34">
        <f t="shared" si="98"/>
        <v>0</v>
      </c>
      <c r="C229" s="41" t="s">
        <v>12924</v>
      </c>
      <c r="D229" s="105">
        <f t="shared" si="99"/>
        <v>0</v>
      </c>
      <c r="E229" s="36">
        <f t="shared" si="100"/>
        <v>0</v>
      </c>
      <c r="F229" s="9">
        <f t="shared" si="101"/>
        <v>0</v>
      </c>
      <c r="G229" s="38">
        <f t="shared" si="89"/>
        <v>0</v>
      </c>
      <c r="H229" s="42">
        <v>0</v>
      </c>
      <c r="I229" s="36">
        <f t="shared" si="114"/>
        <v>0</v>
      </c>
      <c r="J229" s="36">
        <f t="shared" si="114"/>
        <v>0</v>
      </c>
      <c r="K229" s="107">
        <f t="shared" si="85"/>
        <v>0</v>
      </c>
      <c r="L229" s="36">
        <f t="shared" si="102"/>
        <v>0</v>
      </c>
      <c r="M229" s="105">
        <f t="shared" si="103"/>
        <v>0</v>
      </c>
      <c r="N229" s="36">
        <f t="shared" si="107"/>
        <v>0</v>
      </c>
      <c r="O229" s="9">
        <f t="shared" si="104"/>
        <v>0</v>
      </c>
      <c r="P229" s="51">
        <v>0</v>
      </c>
      <c r="Q229" s="50">
        <f t="shared" si="90"/>
        <v>0</v>
      </c>
      <c r="R229" s="36">
        <f t="shared" si="105"/>
        <v>0</v>
      </c>
      <c r="S229" s="36">
        <f t="shared" si="108"/>
        <v>0</v>
      </c>
      <c r="T229" s="42">
        <v>0</v>
      </c>
      <c r="U229" s="36">
        <f t="shared" si="106"/>
        <v>0</v>
      </c>
      <c r="W229" s="36">
        <f t="shared" si="115"/>
        <v>0</v>
      </c>
      <c r="X229" s="36">
        <f t="shared" si="115"/>
        <v>0</v>
      </c>
      <c r="Y229" s="36">
        <f t="shared" si="115"/>
        <v>0</v>
      </c>
      <c r="Z229" s="36">
        <f t="shared" si="115"/>
        <v>0</v>
      </c>
      <c r="AA229" s="36">
        <f t="shared" si="115"/>
        <v>0</v>
      </c>
      <c r="AB229" s="36">
        <f t="shared" si="115"/>
        <v>0</v>
      </c>
      <c r="AC229" s="36">
        <f t="shared" si="115"/>
        <v>0</v>
      </c>
      <c r="AD229" s="36">
        <f t="shared" si="115"/>
        <v>0</v>
      </c>
      <c r="AE229" s="36">
        <f t="shared" si="115"/>
        <v>0</v>
      </c>
      <c r="AG229" s="36">
        <f t="shared" si="116"/>
        <v>0</v>
      </c>
      <c r="AH229" s="36">
        <f t="shared" si="116"/>
        <v>0</v>
      </c>
      <c r="AI229" s="36">
        <f t="shared" si="116"/>
        <v>0</v>
      </c>
      <c r="AJ229" s="36">
        <f t="shared" si="116"/>
        <v>0</v>
      </c>
      <c r="AK229" s="36">
        <f t="shared" si="116"/>
        <v>0</v>
      </c>
      <c r="AL229" s="36">
        <f t="shared" si="116"/>
        <v>0</v>
      </c>
      <c r="AN229" s="63">
        <f t="shared" si="88"/>
        <v>0</v>
      </c>
      <c r="AO229" s="59"/>
    </row>
    <row r="230" ht="15" spans="1:41">
      <c r="A230" s="43" t="s">
        <v>12925</v>
      </c>
      <c r="B230" s="34">
        <f t="shared" si="98"/>
        <v>0</v>
      </c>
      <c r="C230" s="41" t="s">
        <v>12926</v>
      </c>
      <c r="D230" s="105">
        <f t="shared" si="99"/>
        <v>0</v>
      </c>
      <c r="E230" s="36">
        <f t="shared" si="100"/>
        <v>0</v>
      </c>
      <c r="F230" s="9">
        <f t="shared" si="101"/>
        <v>0</v>
      </c>
      <c r="G230" s="38">
        <f t="shared" si="89"/>
        <v>0</v>
      </c>
      <c r="H230" s="42">
        <v>0</v>
      </c>
      <c r="I230" s="36">
        <f t="shared" si="114"/>
        <v>0</v>
      </c>
      <c r="J230" s="36">
        <f t="shared" si="114"/>
        <v>0</v>
      </c>
      <c r="K230" s="107">
        <f t="shared" si="85"/>
        <v>0</v>
      </c>
      <c r="L230" s="36">
        <f t="shared" si="102"/>
        <v>0</v>
      </c>
      <c r="M230" s="105">
        <f t="shared" si="103"/>
        <v>0</v>
      </c>
      <c r="N230" s="36">
        <f t="shared" si="107"/>
        <v>0</v>
      </c>
      <c r="O230" s="9">
        <f t="shared" si="104"/>
        <v>0</v>
      </c>
      <c r="P230" s="51">
        <v>0</v>
      </c>
      <c r="Q230" s="50">
        <f t="shared" si="90"/>
        <v>0</v>
      </c>
      <c r="R230" s="36">
        <f t="shared" si="105"/>
        <v>0</v>
      </c>
      <c r="S230" s="36">
        <f t="shared" si="108"/>
        <v>0</v>
      </c>
      <c r="T230" s="42">
        <v>0</v>
      </c>
      <c r="U230" s="36">
        <f t="shared" si="106"/>
        <v>0</v>
      </c>
      <c r="W230" s="36">
        <f t="shared" si="115"/>
        <v>0</v>
      </c>
      <c r="X230" s="36">
        <f t="shared" si="115"/>
        <v>0</v>
      </c>
      <c r="Y230" s="36">
        <f t="shared" si="115"/>
        <v>0</v>
      </c>
      <c r="Z230" s="36">
        <f t="shared" si="115"/>
        <v>0</v>
      </c>
      <c r="AA230" s="36">
        <f t="shared" si="115"/>
        <v>0</v>
      </c>
      <c r="AB230" s="36">
        <f t="shared" si="115"/>
        <v>0</v>
      </c>
      <c r="AC230" s="36">
        <f t="shared" si="115"/>
        <v>0</v>
      </c>
      <c r="AD230" s="36">
        <f t="shared" si="115"/>
        <v>0</v>
      </c>
      <c r="AE230" s="36">
        <f t="shared" si="115"/>
        <v>0</v>
      </c>
      <c r="AG230" s="36">
        <f t="shared" si="116"/>
        <v>0</v>
      </c>
      <c r="AH230" s="36">
        <f t="shared" si="116"/>
        <v>0</v>
      </c>
      <c r="AI230" s="36">
        <f t="shared" si="116"/>
        <v>0</v>
      </c>
      <c r="AJ230" s="36">
        <f t="shared" si="116"/>
        <v>0</v>
      </c>
      <c r="AK230" s="36">
        <f t="shared" si="116"/>
        <v>0</v>
      </c>
      <c r="AL230" s="36">
        <f t="shared" si="116"/>
        <v>0</v>
      </c>
      <c r="AN230" s="63">
        <f t="shared" si="88"/>
        <v>0</v>
      </c>
      <c r="AO230" s="14"/>
    </row>
    <row r="231" ht="15" spans="1:41">
      <c r="A231" s="43" t="s">
        <v>12927</v>
      </c>
      <c r="B231" s="34">
        <f t="shared" si="98"/>
        <v>0</v>
      </c>
      <c r="C231" s="41" t="s">
        <v>12928</v>
      </c>
      <c r="D231" s="105">
        <f t="shared" si="99"/>
        <v>0</v>
      </c>
      <c r="E231" s="36">
        <f t="shared" si="100"/>
        <v>0</v>
      </c>
      <c r="F231" s="9">
        <f t="shared" si="101"/>
        <v>0</v>
      </c>
      <c r="G231" s="38">
        <f t="shared" si="89"/>
        <v>0</v>
      </c>
      <c r="H231" s="42">
        <v>0</v>
      </c>
      <c r="I231" s="36">
        <f t="shared" si="114"/>
        <v>0</v>
      </c>
      <c r="J231" s="36">
        <f t="shared" si="114"/>
        <v>0</v>
      </c>
      <c r="K231" s="107">
        <f t="shared" si="85"/>
        <v>0</v>
      </c>
      <c r="L231" s="36">
        <f t="shared" si="102"/>
        <v>0</v>
      </c>
      <c r="M231" s="105">
        <f t="shared" si="103"/>
        <v>0</v>
      </c>
      <c r="N231" s="36">
        <f t="shared" si="107"/>
        <v>0</v>
      </c>
      <c r="O231" s="9">
        <f t="shared" si="104"/>
        <v>0</v>
      </c>
      <c r="P231" s="51">
        <v>0</v>
      </c>
      <c r="Q231" s="50">
        <f t="shared" si="90"/>
        <v>0</v>
      </c>
      <c r="R231" s="36">
        <f t="shared" si="105"/>
        <v>0</v>
      </c>
      <c r="S231" s="36">
        <f t="shared" si="108"/>
        <v>0</v>
      </c>
      <c r="T231" s="42">
        <v>0</v>
      </c>
      <c r="U231" s="36">
        <f t="shared" si="106"/>
        <v>0</v>
      </c>
      <c r="W231" s="36">
        <f t="shared" si="115"/>
        <v>0</v>
      </c>
      <c r="X231" s="36">
        <f t="shared" si="115"/>
        <v>0</v>
      </c>
      <c r="Y231" s="36">
        <f t="shared" si="115"/>
        <v>0</v>
      </c>
      <c r="Z231" s="36">
        <f t="shared" si="115"/>
        <v>0</v>
      </c>
      <c r="AA231" s="36">
        <f t="shared" si="115"/>
        <v>0</v>
      </c>
      <c r="AB231" s="36">
        <f t="shared" si="115"/>
        <v>0</v>
      </c>
      <c r="AC231" s="36">
        <f t="shared" si="115"/>
        <v>0</v>
      </c>
      <c r="AD231" s="36">
        <f t="shared" si="115"/>
        <v>0</v>
      </c>
      <c r="AE231" s="36">
        <f t="shared" si="115"/>
        <v>0</v>
      </c>
      <c r="AG231" s="36">
        <f t="shared" si="116"/>
        <v>0</v>
      </c>
      <c r="AH231" s="36">
        <f t="shared" si="116"/>
        <v>0</v>
      </c>
      <c r="AI231" s="36">
        <f t="shared" si="116"/>
        <v>0</v>
      </c>
      <c r="AJ231" s="36">
        <f t="shared" si="116"/>
        <v>0</v>
      </c>
      <c r="AK231" s="36">
        <f t="shared" si="116"/>
        <v>0</v>
      </c>
      <c r="AL231" s="36">
        <f t="shared" si="116"/>
        <v>0</v>
      </c>
      <c r="AN231" s="63">
        <f t="shared" si="88"/>
        <v>0</v>
      </c>
      <c r="AO231" s="14"/>
    </row>
    <row r="232" ht="15" spans="1:41">
      <c r="A232" s="43" t="s">
        <v>12929</v>
      </c>
      <c r="B232" s="34">
        <f t="shared" si="98"/>
        <v>0</v>
      </c>
      <c r="C232" s="41" t="s">
        <v>12930</v>
      </c>
      <c r="D232" s="105">
        <f t="shared" si="99"/>
        <v>0</v>
      </c>
      <c r="E232" s="36">
        <f t="shared" si="100"/>
        <v>0</v>
      </c>
      <c r="F232" s="9">
        <f t="shared" si="101"/>
        <v>0</v>
      </c>
      <c r="G232" s="38">
        <f t="shared" si="89"/>
        <v>0</v>
      </c>
      <c r="H232" s="39">
        <v>0</v>
      </c>
      <c r="I232" s="36">
        <f t="shared" si="114"/>
        <v>0</v>
      </c>
      <c r="J232" s="36">
        <f t="shared" si="114"/>
        <v>0</v>
      </c>
      <c r="K232" s="107">
        <f t="shared" ref="K232:K295" si="117">AA232</f>
        <v>0</v>
      </c>
      <c r="L232" s="36">
        <f t="shared" si="102"/>
        <v>0</v>
      </c>
      <c r="M232" s="105">
        <f t="shared" si="103"/>
        <v>0</v>
      </c>
      <c r="N232" s="36">
        <f t="shared" si="107"/>
        <v>0</v>
      </c>
      <c r="O232" s="9">
        <f t="shared" si="104"/>
        <v>0</v>
      </c>
      <c r="P232" s="51">
        <v>0</v>
      </c>
      <c r="Q232" s="50">
        <f t="shared" si="90"/>
        <v>0</v>
      </c>
      <c r="R232" s="36">
        <f t="shared" si="105"/>
        <v>0</v>
      </c>
      <c r="S232" s="36">
        <f t="shared" si="108"/>
        <v>0</v>
      </c>
      <c r="T232" s="42">
        <v>0</v>
      </c>
      <c r="U232" s="36">
        <f t="shared" si="106"/>
        <v>0</v>
      </c>
      <c r="W232" s="36">
        <f t="shared" si="115"/>
        <v>0</v>
      </c>
      <c r="X232" s="36">
        <f t="shared" si="115"/>
        <v>0</v>
      </c>
      <c r="Y232" s="36">
        <f t="shared" si="115"/>
        <v>0</v>
      </c>
      <c r="Z232" s="36">
        <f t="shared" si="115"/>
        <v>0</v>
      </c>
      <c r="AA232" s="36">
        <f t="shared" si="115"/>
        <v>0</v>
      </c>
      <c r="AB232" s="36">
        <f t="shared" si="115"/>
        <v>0</v>
      </c>
      <c r="AC232" s="36">
        <f t="shared" si="115"/>
        <v>0</v>
      </c>
      <c r="AD232" s="36">
        <f t="shared" si="115"/>
        <v>0</v>
      </c>
      <c r="AE232" s="36">
        <f t="shared" si="115"/>
        <v>0</v>
      </c>
      <c r="AG232" s="36">
        <f t="shared" si="116"/>
        <v>0</v>
      </c>
      <c r="AH232" s="36">
        <f t="shared" si="116"/>
        <v>0</v>
      </c>
      <c r="AI232" s="36">
        <f t="shared" si="116"/>
        <v>0</v>
      </c>
      <c r="AJ232" s="36">
        <f t="shared" si="116"/>
        <v>0</v>
      </c>
      <c r="AK232" s="36">
        <f t="shared" si="116"/>
        <v>0</v>
      </c>
      <c r="AL232" s="36">
        <f t="shared" si="116"/>
        <v>0</v>
      </c>
      <c r="AN232" s="63">
        <f t="shared" ref="AN232:AN295" si="118">+(AJ232-Y232)+(AL232-AB232)+(AD232-AH232)</f>
        <v>0</v>
      </c>
      <c r="AO232" s="59"/>
    </row>
    <row r="233" ht="15" spans="1:41">
      <c r="A233" s="43" t="s">
        <v>12931</v>
      </c>
      <c r="B233" s="34">
        <f t="shared" si="98"/>
        <v>0</v>
      </c>
      <c r="C233" s="41" t="s">
        <v>12932</v>
      </c>
      <c r="D233" s="105">
        <f t="shared" si="99"/>
        <v>0</v>
      </c>
      <c r="E233" s="36">
        <f t="shared" si="100"/>
        <v>0</v>
      </c>
      <c r="F233" s="9">
        <f t="shared" si="101"/>
        <v>0</v>
      </c>
      <c r="G233" s="38">
        <f t="shared" ref="G233:G296" si="119">Z233+X233</f>
        <v>0</v>
      </c>
      <c r="H233" s="42">
        <v>0</v>
      </c>
      <c r="I233" s="36">
        <f t="shared" si="114"/>
        <v>0</v>
      </c>
      <c r="J233" s="36">
        <f t="shared" si="114"/>
        <v>0</v>
      </c>
      <c r="K233" s="107">
        <f t="shared" si="117"/>
        <v>0</v>
      </c>
      <c r="L233" s="36">
        <f t="shared" si="102"/>
        <v>0</v>
      </c>
      <c r="M233" s="105">
        <f t="shared" si="103"/>
        <v>0</v>
      </c>
      <c r="N233" s="36">
        <f t="shared" si="107"/>
        <v>0</v>
      </c>
      <c r="O233" s="9">
        <f t="shared" si="104"/>
        <v>0</v>
      </c>
      <c r="P233" s="51">
        <v>0</v>
      </c>
      <c r="Q233" s="50">
        <f t="shared" ref="Q233:Q296" si="120">AC233+AE233</f>
        <v>0</v>
      </c>
      <c r="R233" s="36">
        <f t="shared" si="105"/>
        <v>0</v>
      </c>
      <c r="S233" s="36">
        <f t="shared" si="108"/>
        <v>0</v>
      </c>
      <c r="T233" s="42">
        <v>0</v>
      </c>
      <c r="U233" s="36">
        <f t="shared" si="106"/>
        <v>0</v>
      </c>
      <c r="W233" s="36">
        <f t="shared" si="115"/>
        <v>0</v>
      </c>
      <c r="X233" s="36">
        <f t="shared" si="115"/>
        <v>0</v>
      </c>
      <c r="Y233" s="36">
        <f t="shared" si="115"/>
        <v>0</v>
      </c>
      <c r="Z233" s="36">
        <f t="shared" si="115"/>
        <v>0</v>
      </c>
      <c r="AA233" s="36">
        <f t="shared" si="115"/>
        <v>0</v>
      </c>
      <c r="AB233" s="36">
        <f t="shared" si="115"/>
        <v>0</v>
      </c>
      <c r="AC233" s="36">
        <f t="shared" si="115"/>
        <v>0</v>
      </c>
      <c r="AD233" s="36">
        <f t="shared" si="115"/>
        <v>0</v>
      </c>
      <c r="AE233" s="36">
        <f t="shared" si="115"/>
        <v>0</v>
      </c>
      <c r="AG233" s="36">
        <f t="shared" si="116"/>
        <v>0</v>
      </c>
      <c r="AH233" s="36">
        <f t="shared" si="116"/>
        <v>0</v>
      </c>
      <c r="AI233" s="36">
        <f t="shared" si="116"/>
        <v>0</v>
      </c>
      <c r="AJ233" s="36">
        <f t="shared" si="116"/>
        <v>0</v>
      </c>
      <c r="AK233" s="36">
        <f t="shared" si="116"/>
        <v>0</v>
      </c>
      <c r="AL233" s="36">
        <f t="shared" si="116"/>
        <v>0</v>
      </c>
      <c r="AN233" s="63">
        <f t="shared" si="118"/>
        <v>0</v>
      </c>
      <c r="AO233" s="59"/>
    </row>
    <row r="234" ht="15" spans="1:41">
      <c r="A234" s="43" t="s">
        <v>12933</v>
      </c>
      <c r="B234" s="34">
        <f t="shared" si="98"/>
        <v>0</v>
      </c>
      <c r="C234" s="41" t="s">
        <v>12934</v>
      </c>
      <c r="D234" s="105">
        <f t="shared" si="99"/>
        <v>0</v>
      </c>
      <c r="E234" s="36">
        <f t="shared" si="100"/>
        <v>0</v>
      </c>
      <c r="F234" s="9">
        <f t="shared" si="101"/>
        <v>0</v>
      </c>
      <c r="G234" s="38">
        <f t="shared" si="119"/>
        <v>0</v>
      </c>
      <c r="H234" s="42">
        <v>0</v>
      </c>
      <c r="I234" s="36">
        <f t="shared" si="114"/>
        <v>0</v>
      </c>
      <c r="J234" s="36">
        <f t="shared" si="114"/>
        <v>0</v>
      </c>
      <c r="K234" s="107">
        <f t="shared" si="117"/>
        <v>0</v>
      </c>
      <c r="L234" s="36">
        <f t="shared" si="102"/>
        <v>0</v>
      </c>
      <c r="M234" s="105">
        <f t="shared" si="103"/>
        <v>0</v>
      </c>
      <c r="N234" s="36">
        <f t="shared" si="107"/>
        <v>0</v>
      </c>
      <c r="O234" s="9">
        <f t="shared" si="104"/>
        <v>0</v>
      </c>
      <c r="P234" s="51">
        <v>0</v>
      </c>
      <c r="Q234" s="50">
        <f t="shared" si="120"/>
        <v>0</v>
      </c>
      <c r="R234" s="36">
        <f t="shared" si="105"/>
        <v>0</v>
      </c>
      <c r="S234" s="36">
        <f t="shared" si="108"/>
        <v>0</v>
      </c>
      <c r="T234" s="42">
        <v>0</v>
      </c>
      <c r="U234" s="36">
        <f t="shared" si="106"/>
        <v>0</v>
      </c>
      <c r="W234" s="36">
        <f t="shared" si="115"/>
        <v>0</v>
      </c>
      <c r="X234" s="36">
        <f t="shared" si="115"/>
        <v>0</v>
      </c>
      <c r="Y234" s="36">
        <f t="shared" si="115"/>
        <v>0</v>
      </c>
      <c r="Z234" s="36">
        <f t="shared" si="115"/>
        <v>0</v>
      </c>
      <c r="AA234" s="36">
        <f t="shared" si="115"/>
        <v>0</v>
      </c>
      <c r="AB234" s="36">
        <f t="shared" si="115"/>
        <v>0</v>
      </c>
      <c r="AC234" s="36">
        <f t="shared" si="115"/>
        <v>0</v>
      </c>
      <c r="AD234" s="36">
        <f t="shared" si="115"/>
        <v>0</v>
      </c>
      <c r="AE234" s="36">
        <f t="shared" si="115"/>
        <v>0</v>
      </c>
      <c r="AG234" s="36">
        <f t="shared" si="116"/>
        <v>0</v>
      </c>
      <c r="AH234" s="36">
        <f t="shared" si="116"/>
        <v>0</v>
      </c>
      <c r="AI234" s="36">
        <f t="shared" si="116"/>
        <v>0</v>
      </c>
      <c r="AJ234" s="36">
        <f t="shared" si="116"/>
        <v>0</v>
      </c>
      <c r="AK234" s="36">
        <f t="shared" si="116"/>
        <v>0</v>
      </c>
      <c r="AL234" s="36">
        <f t="shared" si="116"/>
        <v>0</v>
      </c>
      <c r="AN234" s="63">
        <f t="shared" si="118"/>
        <v>0</v>
      </c>
      <c r="AO234" s="14"/>
    </row>
    <row r="235" ht="15" spans="1:41">
      <c r="A235" s="43" t="s">
        <v>12935</v>
      </c>
      <c r="B235" s="34">
        <f t="shared" si="98"/>
        <v>0</v>
      </c>
      <c r="C235" s="41" t="s">
        <v>12936</v>
      </c>
      <c r="D235" s="105">
        <f t="shared" si="99"/>
        <v>0</v>
      </c>
      <c r="E235" s="36">
        <f t="shared" si="100"/>
        <v>0</v>
      </c>
      <c r="F235" s="9">
        <f t="shared" si="101"/>
        <v>0</v>
      </c>
      <c r="G235" s="38">
        <f t="shared" si="119"/>
        <v>0</v>
      </c>
      <c r="H235" s="42">
        <v>0</v>
      </c>
      <c r="I235" s="36">
        <f t="shared" si="114"/>
        <v>0</v>
      </c>
      <c r="J235" s="36">
        <f t="shared" si="114"/>
        <v>0</v>
      </c>
      <c r="K235" s="107">
        <f t="shared" si="117"/>
        <v>0</v>
      </c>
      <c r="L235" s="36">
        <f t="shared" si="102"/>
        <v>0</v>
      </c>
      <c r="M235" s="105">
        <f t="shared" si="103"/>
        <v>0</v>
      </c>
      <c r="N235" s="36">
        <f t="shared" si="107"/>
        <v>0</v>
      </c>
      <c r="O235" s="9">
        <f t="shared" si="104"/>
        <v>0</v>
      </c>
      <c r="P235" s="51">
        <v>0</v>
      </c>
      <c r="Q235" s="50">
        <f t="shared" si="120"/>
        <v>0</v>
      </c>
      <c r="R235" s="36">
        <f t="shared" si="105"/>
        <v>0</v>
      </c>
      <c r="S235" s="36">
        <f t="shared" si="108"/>
        <v>0</v>
      </c>
      <c r="T235" s="42">
        <v>0</v>
      </c>
      <c r="U235" s="36">
        <f t="shared" si="106"/>
        <v>0</v>
      </c>
      <c r="W235" s="36">
        <f t="shared" si="115"/>
        <v>0</v>
      </c>
      <c r="X235" s="36">
        <f t="shared" si="115"/>
        <v>0</v>
      </c>
      <c r="Y235" s="36">
        <f t="shared" si="115"/>
        <v>0</v>
      </c>
      <c r="Z235" s="36">
        <f t="shared" si="115"/>
        <v>0</v>
      </c>
      <c r="AA235" s="36">
        <f t="shared" si="115"/>
        <v>0</v>
      </c>
      <c r="AB235" s="36">
        <f t="shared" si="115"/>
        <v>0</v>
      </c>
      <c r="AC235" s="36">
        <f t="shared" si="115"/>
        <v>0</v>
      </c>
      <c r="AD235" s="36">
        <f t="shared" si="115"/>
        <v>0</v>
      </c>
      <c r="AE235" s="36">
        <f t="shared" si="115"/>
        <v>0</v>
      </c>
      <c r="AG235" s="36">
        <f t="shared" si="116"/>
        <v>0</v>
      </c>
      <c r="AH235" s="36">
        <f t="shared" si="116"/>
        <v>0</v>
      </c>
      <c r="AI235" s="36">
        <f t="shared" si="116"/>
        <v>0</v>
      </c>
      <c r="AJ235" s="36">
        <f t="shared" si="116"/>
        <v>0</v>
      </c>
      <c r="AK235" s="36">
        <f t="shared" si="116"/>
        <v>0</v>
      </c>
      <c r="AL235" s="36">
        <f t="shared" si="116"/>
        <v>0</v>
      </c>
      <c r="AN235" s="63">
        <f t="shared" si="118"/>
        <v>0</v>
      </c>
      <c r="AO235" s="14"/>
    </row>
    <row r="236" ht="15" spans="1:41">
      <c r="A236" s="43" t="s">
        <v>12937</v>
      </c>
      <c r="B236" s="34">
        <f t="shared" si="98"/>
        <v>0</v>
      </c>
      <c r="C236" s="41" t="s">
        <v>12938</v>
      </c>
      <c r="D236" s="105">
        <f t="shared" si="99"/>
        <v>0</v>
      </c>
      <c r="E236" s="36">
        <f t="shared" si="100"/>
        <v>0</v>
      </c>
      <c r="F236" s="9">
        <f t="shared" si="101"/>
        <v>0</v>
      </c>
      <c r="G236" s="38">
        <f t="shared" si="119"/>
        <v>0</v>
      </c>
      <c r="H236" s="42">
        <v>0</v>
      </c>
      <c r="I236" s="36">
        <f t="shared" si="114"/>
        <v>0</v>
      </c>
      <c r="J236" s="36">
        <f t="shared" si="114"/>
        <v>0</v>
      </c>
      <c r="K236" s="107">
        <f t="shared" si="117"/>
        <v>0</v>
      </c>
      <c r="L236" s="36">
        <f t="shared" si="102"/>
        <v>0</v>
      </c>
      <c r="M236" s="105">
        <f t="shared" si="103"/>
        <v>0</v>
      </c>
      <c r="N236" s="36">
        <f t="shared" si="107"/>
        <v>0</v>
      </c>
      <c r="O236" s="9">
        <f t="shared" si="104"/>
        <v>0</v>
      </c>
      <c r="P236" s="51">
        <v>0</v>
      </c>
      <c r="Q236" s="50">
        <f t="shared" si="120"/>
        <v>0</v>
      </c>
      <c r="R236" s="36">
        <f t="shared" si="105"/>
        <v>0</v>
      </c>
      <c r="S236" s="36">
        <f t="shared" si="108"/>
        <v>0</v>
      </c>
      <c r="T236" s="42">
        <v>0</v>
      </c>
      <c r="U236" s="36">
        <f t="shared" si="106"/>
        <v>0</v>
      </c>
      <c r="W236" s="36">
        <f t="shared" si="115"/>
        <v>0</v>
      </c>
      <c r="X236" s="36">
        <f t="shared" si="115"/>
        <v>0</v>
      </c>
      <c r="Y236" s="36">
        <f t="shared" si="115"/>
        <v>0</v>
      </c>
      <c r="Z236" s="36">
        <f t="shared" si="115"/>
        <v>0</v>
      </c>
      <c r="AA236" s="36">
        <f t="shared" si="115"/>
        <v>0</v>
      </c>
      <c r="AB236" s="36">
        <f t="shared" si="115"/>
        <v>0</v>
      </c>
      <c r="AC236" s="36">
        <f t="shared" si="115"/>
        <v>0</v>
      </c>
      <c r="AD236" s="36">
        <f t="shared" si="115"/>
        <v>0</v>
      </c>
      <c r="AE236" s="36">
        <f t="shared" si="115"/>
        <v>0</v>
      </c>
      <c r="AG236" s="36">
        <f t="shared" si="116"/>
        <v>0</v>
      </c>
      <c r="AH236" s="36">
        <f t="shared" si="116"/>
        <v>0</v>
      </c>
      <c r="AI236" s="36">
        <f t="shared" si="116"/>
        <v>0</v>
      </c>
      <c r="AJ236" s="36">
        <f t="shared" si="116"/>
        <v>0</v>
      </c>
      <c r="AK236" s="36">
        <f t="shared" si="116"/>
        <v>0</v>
      </c>
      <c r="AL236" s="36">
        <f t="shared" si="116"/>
        <v>0</v>
      </c>
      <c r="AN236" s="63">
        <f t="shared" si="118"/>
        <v>0</v>
      </c>
      <c r="AO236" s="59"/>
    </row>
    <row r="237" ht="15" spans="1:41">
      <c r="A237" s="43" t="s">
        <v>12939</v>
      </c>
      <c r="B237" s="34">
        <f t="shared" si="98"/>
        <v>0</v>
      </c>
      <c r="C237" s="41" t="s">
        <v>12940</v>
      </c>
      <c r="D237" s="105">
        <f t="shared" si="99"/>
        <v>0</v>
      </c>
      <c r="E237" s="36">
        <f t="shared" si="100"/>
        <v>0</v>
      </c>
      <c r="F237" s="9">
        <f t="shared" si="101"/>
        <v>0</v>
      </c>
      <c r="G237" s="38">
        <f t="shared" si="119"/>
        <v>0</v>
      </c>
      <c r="H237" s="39">
        <v>0</v>
      </c>
      <c r="I237" s="36">
        <f t="shared" si="114"/>
        <v>0</v>
      </c>
      <c r="J237" s="36">
        <f t="shared" si="114"/>
        <v>0</v>
      </c>
      <c r="K237" s="110">
        <f t="shared" si="117"/>
        <v>0</v>
      </c>
      <c r="L237" s="36">
        <f t="shared" si="102"/>
        <v>0</v>
      </c>
      <c r="M237" s="105">
        <f t="shared" si="103"/>
        <v>0</v>
      </c>
      <c r="N237" s="36">
        <f t="shared" si="107"/>
        <v>0</v>
      </c>
      <c r="O237" s="9">
        <f t="shared" si="104"/>
        <v>0</v>
      </c>
      <c r="P237" s="64">
        <v>0</v>
      </c>
      <c r="Q237" s="50">
        <f t="shared" si="120"/>
        <v>0</v>
      </c>
      <c r="R237" s="36">
        <f t="shared" si="105"/>
        <v>0</v>
      </c>
      <c r="S237" s="36">
        <f t="shared" si="108"/>
        <v>0</v>
      </c>
      <c r="T237" s="39">
        <v>0</v>
      </c>
      <c r="U237" s="36">
        <f t="shared" si="106"/>
        <v>0</v>
      </c>
      <c r="W237" s="36">
        <f t="shared" si="115"/>
        <v>0</v>
      </c>
      <c r="X237" s="36">
        <f t="shared" si="115"/>
        <v>0</v>
      </c>
      <c r="Y237" s="36">
        <f t="shared" si="115"/>
        <v>0</v>
      </c>
      <c r="Z237" s="36">
        <f t="shared" si="115"/>
        <v>0</v>
      </c>
      <c r="AA237" s="36">
        <f t="shared" si="115"/>
        <v>0</v>
      </c>
      <c r="AB237" s="36">
        <f t="shared" si="115"/>
        <v>0</v>
      </c>
      <c r="AC237" s="36">
        <f t="shared" si="115"/>
        <v>0</v>
      </c>
      <c r="AD237" s="36">
        <f t="shared" si="115"/>
        <v>0</v>
      </c>
      <c r="AE237" s="36">
        <f t="shared" si="115"/>
        <v>0</v>
      </c>
      <c r="AG237" s="36">
        <f t="shared" si="116"/>
        <v>0</v>
      </c>
      <c r="AH237" s="36">
        <f t="shared" si="116"/>
        <v>0</v>
      </c>
      <c r="AI237" s="36">
        <f t="shared" si="116"/>
        <v>0</v>
      </c>
      <c r="AJ237" s="36">
        <f t="shared" si="116"/>
        <v>0</v>
      </c>
      <c r="AK237" s="36">
        <f t="shared" si="116"/>
        <v>0</v>
      </c>
      <c r="AL237" s="36">
        <f t="shared" si="116"/>
        <v>0</v>
      </c>
      <c r="AN237" s="63">
        <f t="shared" si="118"/>
        <v>0</v>
      </c>
      <c r="AO237" s="59"/>
    </row>
    <row r="238" ht="15" spans="1:41">
      <c r="A238" s="43" t="s">
        <v>12941</v>
      </c>
      <c r="B238" s="34">
        <f t="shared" si="98"/>
        <v>0</v>
      </c>
      <c r="C238" s="41" t="s">
        <v>12942</v>
      </c>
      <c r="D238" s="105">
        <f t="shared" si="99"/>
        <v>0</v>
      </c>
      <c r="E238" s="36">
        <f t="shared" si="100"/>
        <v>0</v>
      </c>
      <c r="F238" s="9">
        <f t="shared" si="101"/>
        <v>0</v>
      </c>
      <c r="G238" s="38">
        <f t="shared" si="119"/>
        <v>0</v>
      </c>
      <c r="H238" s="42">
        <v>0</v>
      </c>
      <c r="I238" s="36">
        <f t="shared" si="114"/>
        <v>0</v>
      </c>
      <c r="J238" s="36">
        <f t="shared" si="114"/>
        <v>0</v>
      </c>
      <c r="K238" s="107">
        <f t="shared" si="117"/>
        <v>0</v>
      </c>
      <c r="L238" s="36">
        <f t="shared" si="102"/>
        <v>0</v>
      </c>
      <c r="M238" s="105">
        <f t="shared" si="103"/>
        <v>0</v>
      </c>
      <c r="N238" s="36">
        <f t="shared" si="107"/>
        <v>0</v>
      </c>
      <c r="O238" s="9">
        <f t="shared" si="104"/>
        <v>0</v>
      </c>
      <c r="P238" s="51">
        <v>0</v>
      </c>
      <c r="Q238" s="50">
        <f t="shared" si="120"/>
        <v>0</v>
      </c>
      <c r="R238" s="36">
        <f t="shared" si="105"/>
        <v>0</v>
      </c>
      <c r="S238" s="36">
        <f t="shared" si="108"/>
        <v>0</v>
      </c>
      <c r="T238" s="42">
        <v>0</v>
      </c>
      <c r="U238" s="36">
        <f t="shared" si="106"/>
        <v>0</v>
      </c>
      <c r="W238" s="36">
        <f t="shared" ref="W238:AE247" si="121">SUMPRODUCT(W$374:W$599*(LEFT($A$374:$A$599,LEN($A238))=$A238))</f>
        <v>0</v>
      </c>
      <c r="X238" s="36">
        <f t="shared" si="121"/>
        <v>0</v>
      </c>
      <c r="Y238" s="36">
        <f t="shared" si="121"/>
        <v>0</v>
      </c>
      <c r="Z238" s="36">
        <f t="shared" si="121"/>
        <v>0</v>
      </c>
      <c r="AA238" s="36">
        <f t="shared" si="121"/>
        <v>0</v>
      </c>
      <c r="AB238" s="36">
        <f t="shared" si="121"/>
        <v>0</v>
      </c>
      <c r="AC238" s="36">
        <f t="shared" si="121"/>
        <v>0</v>
      </c>
      <c r="AD238" s="36">
        <f t="shared" si="121"/>
        <v>0</v>
      </c>
      <c r="AE238" s="36">
        <f t="shared" si="121"/>
        <v>0</v>
      </c>
      <c r="AG238" s="36">
        <f t="shared" ref="AG238:AL247" si="122">SUMPRODUCT(AG$374:AG$599*(LEFT($A$374:$A$599,LEN($A238))=$A238))</f>
        <v>0</v>
      </c>
      <c r="AH238" s="36">
        <f t="shared" si="122"/>
        <v>0</v>
      </c>
      <c r="AI238" s="36">
        <f t="shared" si="122"/>
        <v>0</v>
      </c>
      <c r="AJ238" s="36">
        <f t="shared" si="122"/>
        <v>0</v>
      </c>
      <c r="AK238" s="36">
        <f t="shared" si="122"/>
        <v>0</v>
      </c>
      <c r="AL238" s="36">
        <f t="shared" si="122"/>
        <v>0</v>
      </c>
      <c r="AN238" s="63">
        <f t="shared" si="118"/>
        <v>0</v>
      </c>
      <c r="AO238" s="14"/>
    </row>
    <row r="239" ht="15" spans="1:41">
      <c r="A239" s="43" t="s">
        <v>12943</v>
      </c>
      <c r="B239" s="34">
        <f t="shared" si="98"/>
        <v>0</v>
      </c>
      <c r="C239" s="41" t="s">
        <v>12944</v>
      </c>
      <c r="D239" s="105">
        <f t="shared" si="99"/>
        <v>0</v>
      </c>
      <c r="E239" s="36">
        <f t="shared" si="100"/>
        <v>0</v>
      </c>
      <c r="F239" s="9">
        <f t="shared" si="101"/>
        <v>0</v>
      </c>
      <c r="G239" s="38">
        <f t="shared" si="119"/>
        <v>0</v>
      </c>
      <c r="H239" s="39">
        <v>0</v>
      </c>
      <c r="I239" s="36">
        <f t="shared" si="114"/>
        <v>0</v>
      </c>
      <c r="J239" s="36">
        <f t="shared" si="114"/>
        <v>0</v>
      </c>
      <c r="K239" s="107">
        <f t="shared" si="117"/>
        <v>0</v>
      </c>
      <c r="L239" s="36">
        <f t="shared" si="102"/>
        <v>0</v>
      </c>
      <c r="M239" s="105">
        <f t="shared" si="103"/>
        <v>0</v>
      </c>
      <c r="N239" s="36">
        <f t="shared" si="107"/>
        <v>0</v>
      </c>
      <c r="O239" s="9">
        <f t="shared" si="104"/>
        <v>0</v>
      </c>
      <c r="P239" s="51">
        <v>0</v>
      </c>
      <c r="Q239" s="50">
        <f t="shared" si="120"/>
        <v>0</v>
      </c>
      <c r="R239" s="36">
        <f t="shared" si="105"/>
        <v>0</v>
      </c>
      <c r="S239" s="36">
        <f t="shared" si="108"/>
        <v>0</v>
      </c>
      <c r="T239" s="42">
        <v>0</v>
      </c>
      <c r="U239" s="36">
        <f t="shared" si="106"/>
        <v>0</v>
      </c>
      <c r="W239" s="36">
        <f t="shared" si="121"/>
        <v>0</v>
      </c>
      <c r="X239" s="36">
        <f t="shared" si="121"/>
        <v>0</v>
      </c>
      <c r="Y239" s="36">
        <f t="shared" si="121"/>
        <v>0</v>
      </c>
      <c r="Z239" s="36">
        <f t="shared" si="121"/>
        <v>0</v>
      </c>
      <c r="AA239" s="36">
        <f t="shared" si="121"/>
        <v>0</v>
      </c>
      <c r="AB239" s="36">
        <f t="shared" si="121"/>
        <v>0</v>
      </c>
      <c r="AC239" s="36">
        <f t="shared" si="121"/>
        <v>0</v>
      </c>
      <c r="AD239" s="36">
        <f t="shared" si="121"/>
        <v>0</v>
      </c>
      <c r="AE239" s="36">
        <f t="shared" si="121"/>
        <v>0</v>
      </c>
      <c r="AG239" s="36">
        <f t="shared" si="122"/>
        <v>0</v>
      </c>
      <c r="AH239" s="36">
        <f t="shared" si="122"/>
        <v>0</v>
      </c>
      <c r="AI239" s="36">
        <f t="shared" si="122"/>
        <v>0</v>
      </c>
      <c r="AJ239" s="36">
        <f t="shared" si="122"/>
        <v>0</v>
      </c>
      <c r="AK239" s="36">
        <f t="shared" si="122"/>
        <v>0</v>
      </c>
      <c r="AL239" s="36">
        <f t="shared" si="122"/>
        <v>0</v>
      </c>
      <c r="AN239" s="63">
        <f t="shared" si="118"/>
        <v>0</v>
      </c>
      <c r="AO239" s="14"/>
    </row>
    <row r="240" ht="15" spans="1:41">
      <c r="A240" s="43" t="s">
        <v>12945</v>
      </c>
      <c r="B240" s="34">
        <f t="shared" si="98"/>
        <v>0</v>
      </c>
      <c r="C240" s="41" t="s">
        <v>12946</v>
      </c>
      <c r="D240" s="105">
        <f t="shared" si="99"/>
        <v>0</v>
      </c>
      <c r="E240" s="36">
        <f t="shared" si="100"/>
        <v>0</v>
      </c>
      <c r="F240" s="9">
        <f t="shared" si="101"/>
        <v>0</v>
      </c>
      <c r="G240" s="38">
        <f t="shared" si="119"/>
        <v>0</v>
      </c>
      <c r="H240" s="42">
        <v>0</v>
      </c>
      <c r="I240" s="36">
        <f t="shared" si="114"/>
        <v>0</v>
      </c>
      <c r="J240" s="36">
        <f t="shared" si="114"/>
        <v>0</v>
      </c>
      <c r="K240" s="107">
        <f t="shared" si="117"/>
        <v>0</v>
      </c>
      <c r="L240" s="36">
        <f t="shared" si="102"/>
        <v>0</v>
      </c>
      <c r="M240" s="105">
        <f t="shared" si="103"/>
        <v>0</v>
      </c>
      <c r="N240" s="36">
        <f t="shared" si="107"/>
        <v>0</v>
      </c>
      <c r="O240" s="9">
        <f t="shared" si="104"/>
        <v>0</v>
      </c>
      <c r="P240" s="51">
        <v>0</v>
      </c>
      <c r="Q240" s="50">
        <f t="shared" si="120"/>
        <v>0</v>
      </c>
      <c r="R240" s="36">
        <f t="shared" si="105"/>
        <v>0</v>
      </c>
      <c r="S240" s="36">
        <f t="shared" si="108"/>
        <v>0</v>
      </c>
      <c r="T240" s="42">
        <v>0</v>
      </c>
      <c r="U240" s="36">
        <f t="shared" si="106"/>
        <v>0</v>
      </c>
      <c r="W240" s="36">
        <f t="shared" si="121"/>
        <v>0</v>
      </c>
      <c r="X240" s="36">
        <f t="shared" si="121"/>
        <v>0</v>
      </c>
      <c r="Y240" s="36">
        <f t="shared" si="121"/>
        <v>0</v>
      </c>
      <c r="Z240" s="36">
        <f t="shared" si="121"/>
        <v>0</v>
      </c>
      <c r="AA240" s="36">
        <f t="shared" si="121"/>
        <v>0</v>
      </c>
      <c r="AB240" s="36">
        <f t="shared" si="121"/>
        <v>0</v>
      </c>
      <c r="AC240" s="36">
        <f t="shared" si="121"/>
        <v>0</v>
      </c>
      <c r="AD240" s="36">
        <f t="shared" si="121"/>
        <v>0</v>
      </c>
      <c r="AE240" s="36">
        <f t="shared" si="121"/>
        <v>0</v>
      </c>
      <c r="AG240" s="36">
        <f t="shared" si="122"/>
        <v>0</v>
      </c>
      <c r="AH240" s="36">
        <f t="shared" si="122"/>
        <v>0</v>
      </c>
      <c r="AI240" s="36">
        <f t="shared" si="122"/>
        <v>0</v>
      </c>
      <c r="AJ240" s="36">
        <f t="shared" si="122"/>
        <v>0</v>
      </c>
      <c r="AK240" s="36">
        <f t="shared" si="122"/>
        <v>0</v>
      </c>
      <c r="AL240" s="36">
        <f t="shared" si="122"/>
        <v>0</v>
      </c>
      <c r="AN240" s="63">
        <f t="shared" si="118"/>
        <v>0</v>
      </c>
      <c r="AO240" s="59"/>
    </row>
    <row r="241" ht="15" spans="1:41">
      <c r="A241" s="43" t="s">
        <v>12947</v>
      </c>
      <c r="B241" s="34">
        <f t="shared" si="98"/>
        <v>0</v>
      </c>
      <c r="C241" s="41" t="s">
        <v>12948</v>
      </c>
      <c r="D241" s="105">
        <f t="shared" si="99"/>
        <v>0</v>
      </c>
      <c r="E241" s="36">
        <f t="shared" si="100"/>
        <v>0</v>
      </c>
      <c r="F241" s="9">
        <f t="shared" si="101"/>
        <v>0</v>
      </c>
      <c r="G241" s="38">
        <f t="shared" si="119"/>
        <v>0</v>
      </c>
      <c r="H241" s="42">
        <v>0</v>
      </c>
      <c r="I241" s="36">
        <f t="shared" si="114"/>
        <v>0</v>
      </c>
      <c r="J241" s="36">
        <f t="shared" si="114"/>
        <v>0</v>
      </c>
      <c r="K241" s="107">
        <f t="shared" si="117"/>
        <v>0</v>
      </c>
      <c r="L241" s="36">
        <f t="shared" si="102"/>
        <v>0</v>
      </c>
      <c r="M241" s="105">
        <f t="shared" si="103"/>
        <v>0</v>
      </c>
      <c r="N241" s="36">
        <f t="shared" si="107"/>
        <v>0</v>
      </c>
      <c r="O241" s="9">
        <f t="shared" si="104"/>
        <v>0</v>
      </c>
      <c r="P241" s="51">
        <v>0</v>
      </c>
      <c r="Q241" s="50">
        <f t="shared" si="120"/>
        <v>0</v>
      </c>
      <c r="R241" s="36">
        <f t="shared" si="105"/>
        <v>0</v>
      </c>
      <c r="S241" s="36">
        <f t="shared" si="108"/>
        <v>0</v>
      </c>
      <c r="T241" s="42">
        <v>0</v>
      </c>
      <c r="U241" s="36">
        <f t="shared" si="106"/>
        <v>0</v>
      </c>
      <c r="W241" s="36">
        <f t="shared" si="121"/>
        <v>0</v>
      </c>
      <c r="X241" s="36">
        <f t="shared" si="121"/>
        <v>0</v>
      </c>
      <c r="Y241" s="36">
        <f t="shared" si="121"/>
        <v>0</v>
      </c>
      <c r="Z241" s="36">
        <f t="shared" si="121"/>
        <v>0</v>
      </c>
      <c r="AA241" s="36">
        <f t="shared" si="121"/>
        <v>0</v>
      </c>
      <c r="AB241" s="36">
        <f t="shared" si="121"/>
        <v>0</v>
      </c>
      <c r="AC241" s="36">
        <f t="shared" si="121"/>
        <v>0</v>
      </c>
      <c r="AD241" s="36">
        <f t="shared" si="121"/>
        <v>0</v>
      </c>
      <c r="AE241" s="36">
        <f t="shared" si="121"/>
        <v>0</v>
      </c>
      <c r="AG241" s="36">
        <f t="shared" si="122"/>
        <v>0</v>
      </c>
      <c r="AH241" s="36">
        <f t="shared" si="122"/>
        <v>0</v>
      </c>
      <c r="AI241" s="36">
        <f t="shared" si="122"/>
        <v>0</v>
      </c>
      <c r="AJ241" s="36">
        <f t="shared" si="122"/>
        <v>0</v>
      </c>
      <c r="AK241" s="36">
        <f t="shared" si="122"/>
        <v>0</v>
      </c>
      <c r="AL241" s="36">
        <f t="shared" si="122"/>
        <v>0</v>
      </c>
      <c r="AN241" s="63">
        <f t="shared" si="118"/>
        <v>0</v>
      </c>
      <c r="AO241" s="59"/>
    </row>
    <row r="242" ht="15" spans="1:41">
      <c r="A242" s="43" t="s">
        <v>12949</v>
      </c>
      <c r="B242" s="34">
        <f t="shared" si="98"/>
        <v>0</v>
      </c>
      <c r="C242" s="41" t="s">
        <v>12950</v>
      </c>
      <c r="D242" s="105">
        <f t="shared" si="99"/>
        <v>0</v>
      </c>
      <c r="E242" s="36">
        <f t="shared" si="100"/>
        <v>0</v>
      </c>
      <c r="F242" s="9">
        <f t="shared" si="101"/>
        <v>0</v>
      </c>
      <c r="G242" s="38">
        <f t="shared" si="119"/>
        <v>0</v>
      </c>
      <c r="H242" s="42">
        <v>0</v>
      </c>
      <c r="I242" s="36">
        <f t="shared" si="114"/>
        <v>0</v>
      </c>
      <c r="J242" s="36">
        <f t="shared" si="114"/>
        <v>0</v>
      </c>
      <c r="K242" s="107">
        <f t="shared" si="117"/>
        <v>0</v>
      </c>
      <c r="L242" s="36">
        <f t="shared" si="102"/>
        <v>0</v>
      </c>
      <c r="M242" s="105">
        <f t="shared" si="103"/>
        <v>0</v>
      </c>
      <c r="N242" s="36">
        <f t="shared" si="107"/>
        <v>0</v>
      </c>
      <c r="O242" s="9">
        <f t="shared" si="104"/>
        <v>0</v>
      </c>
      <c r="P242" s="51">
        <v>0</v>
      </c>
      <c r="Q242" s="50">
        <f t="shared" si="120"/>
        <v>0</v>
      </c>
      <c r="R242" s="36">
        <f t="shared" si="105"/>
        <v>0</v>
      </c>
      <c r="S242" s="36">
        <f t="shared" si="108"/>
        <v>0</v>
      </c>
      <c r="T242" s="42">
        <v>0</v>
      </c>
      <c r="U242" s="36">
        <f t="shared" si="106"/>
        <v>0</v>
      </c>
      <c r="W242" s="36">
        <f t="shared" si="121"/>
        <v>0</v>
      </c>
      <c r="X242" s="36">
        <f t="shared" si="121"/>
        <v>0</v>
      </c>
      <c r="Y242" s="36">
        <f t="shared" si="121"/>
        <v>0</v>
      </c>
      <c r="Z242" s="36">
        <f t="shared" si="121"/>
        <v>0</v>
      </c>
      <c r="AA242" s="36">
        <f t="shared" si="121"/>
        <v>0</v>
      </c>
      <c r="AB242" s="36">
        <f t="shared" si="121"/>
        <v>0</v>
      </c>
      <c r="AC242" s="36">
        <f t="shared" si="121"/>
        <v>0</v>
      </c>
      <c r="AD242" s="36">
        <f t="shared" si="121"/>
        <v>0</v>
      </c>
      <c r="AE242" s="36">
        <f t="shared" si="121"/>
        <v>0</v>
      </c>
      <c r="AG242" s="36">
        <f t="shared" si="122"/>
        <v>0</v>
      </c>
      <c r="AH242" s="36">
        <f t="shared" si="122"/>
        <v>0</v>
      </c>
      <c r="AI242" s="36">
        <f t="shared" si="122"/>
        <v>0</v>
      </c>
      <c r="AJ242" s="36">
        <f t="shared" si="122"/>
        <v>0</v>
      </c>
      <c r="AK242" s="36">
        <f t="shared" si="122"/>
        <v>0</v>
      </c>
      <c r="AL242" s="36">
        <f t="shared" si="122"/>
        <v>0</v>
      </c>
      <c r="AN242" s="63">
        <f t="shared" si="118"/>
        <v>0</v>
      </c>
      <c r="AO242" s="14"/>
    </row>
    <row r="243" ht="15" spans="1:41">
      <c r="A243" s="43" t="s">
        <v>12951</v>
      </c>
      <c r="B243" s="34">
        <f t="shared" si="98"/>
        <v>0</v>
      </c>
      <c r="C243" s="41" t="s">
        <v>12952</v>
      </c>
      <c r="D243" s="105">
        <f t="shared" si="99"/>
        <v>0</v>
      </c>
      <c r="E243" s="36">
        <f t="shared" si="100"/>
        <v>0</v>
      </c>
      <c r="F243" s="9">
        <f t="shared" si="101"/>
        <v>0</v>
      </c>
      <c r="G243" s="38">
        <f t="shared" si="119"/>
        <v>0</v>
      </c>
      <c r="H243" s="42">
        <v>0</v>
      </c>
      <c r="I243" s="36">
        <f t="shared" si="114"/>
        <v>0</v>
      </c>
      <c r="J243" s="36">
        <f t="shared" si="114"/>
        <v>0</v>
      </c>
      <c r="K243" s="107">
        <f t="shared" si="117"/>
        <v>0</v>
      </c>
      <c r="L243" s="36">
        <f t="shared" si="102"/>
        <v>0</v>
      </c>
      <c r="M243" s="105">
        <f t="shared" si="103"/>
        <v>0</v>
      </c>
      <c r="N243" s="36">
        <f t="shared" si="107"/>
        <v>0</v>
      </c>
      <c r="O243" s="9">
        <f t="shared" si="104"/>
        <v>0</v>
      </c>
      <c r="P243" s="51">
        <v>0</v>
      </c>
      <c r="Q243" s="50">
        <f t="shared" si="120"/>
        <v>0</v>
      </c>
      <c r="R243" s="36">
        <f t="shared" si="105"/>
        <v>0</v>
      </c>
      <c r="S243" s="36">
        <f t="shared" si="108"/>
        <v>0</v>
      </c>
      <c r="T243" s="42">
        <v>0</v>
      </c>
      <c r="U243" s="36">
        <f t="shared" si="106"/>
        <v>0</v>
      </c>
      <c r="W243" s="36">
        <f t="shared" si="121"/>
        <v>0</v>
      </c>
      <c r="X243" s="36">
        <f t="shared" si="121"/>
        <v>0</v>
      </c>
      <c r="Y243" s="36">
        <f t="shared" si="121"/>
        <v>0</v>
      </c>
      <c r="Z243" s="36">
        <f t="shared" si="121"/>
        <v>0</v>
      </c>
      <c r="AA243" s="36">
        <f t="shared" si="121"/>
        <v>0</v>
      </c>
      <c r="AB243" s="36">
        <f t="shared" si="121"/>
        <v>0</v>
      </c>
      <c r="AC243" s="36">
        <f t="shared" si="121"/>
        <v>0</v>
      </c>
      <c r="AD243" s="36">
        <f t="shared" si="121"/>
        <v>0</v>
      </c>
      <c r="AE243" s="36">
        <f t="shared" si="121"/>
        <v>0</v>
      </c>
      <c r="AG243" s="36">
        <f t="shared" si="122"/>
        <v>0</v>
      </c>
      <c r="AH243" s="36">
        <f t="shared" si="122"/>
        <v>0</v>
      </c>
      <c r="AI243" s="36">
        <f t="shared" si="122"/>
        <v>0</v>
      </c>
      <c r="AJ243" s="36">
        <f t="shared" si="122"/>
        <v>0</v>
      </c>
      <c r="AK243" s="36">
        <f t="shared" si="122"/>
        <v>0</v>
      </c>
      <c r="AL243" s="36">
        <f t="shared" si="122"/>
        <v>0</v>
      </c>
      <c r="AN243" s="63">
        <f t="shared" si="118"/>
        <v>0</v>
      </c>
      <c r="AO243" s="14"/>
    </row>
    <row r="244" ht="15" spans="1:41">
      <c r="A244" s="43" t="s">
        <v>12953</v>
      </c>
      <c r="B244" s="34">
        <f t="shared" si="98"/>
        <v>0</v>
      </c>
      <c r="C244" s="41" t="s">
        <v>12954</v>
      </c>
      <c r="D244" s="105">
        <f t="shared" si="99"/>
        <v>0</v>
      </c>
      <c r="E244" s="36">
        <f t="shared" si="100"/>
        <v>0</v>
      </c>
      <c r="F244" s="9">
        <f t="shared" si="101"/>
        <v>0</v>
      </c>
      <c r="G244" s="38">
        <f t="shared" si="119"/>
        <v>0</v>
      </c>
      <c r="H244" s="42">
        <v>0</v>
      </c>
      <c r="I244" s="36">
        <f t="shared" si="114"/>
        <v>0</v>
      </c>
      <c r="J244" s="36">
        <f t="shared" si="114"/>
        <v>0</v>
      </c>
      <c r="K244" s="107">
        <f t="shared" si="117"/>
        <v>0</v>
      </c>
      <c r="L244" s="36">
        <f t="shared" si="102"/>
        <v>0</v>
      </c>
      <c r="M244" s="105">
        <f t="shared" si="103"/>
        <v>0</v>
      </c>
      <c r="N244" s="36">
        <f t="shared" si="107"/>
        <v>0</v>
      </c>
      <c r="O244" s="9">
        <f t="shared" si="104"/>
        <v>0</v>
      </c>
      <c r="P244" s="51">
        <v>0</v>
      </c>
      <c r="Q244" s="50">
        <f t="shared" si="120"/>
        <v>0</v>
      </c>
      <c r="R244" s="36">
        <f t="shared" si="105"/>
        <v>0</v>
      </c>
      <c r="S244" s="36">
        <f t="shared" si="108"/>
        <v>0</v>
      </c>
      <c r="T244" s="42">
        <v>0</v>
      </c>
      <c r="U244" s="36">
        <f t="shared" si="106"/>
        <v>0</v>
      </c>
      <c r="W244" s="36">
        <f t="shared" si="121"/>
        <v>0</v>
      </c>
      <c r="X244" s="36">
        <f t="shared" si="121"/>
        <v>0</v>
      </c>
      <c r="Y244" s="36">
        <f t="shared" si="121"/>
        <v>0</v>
      </c>
      <c r="Z244" s="36">
        <f t="shared" si="121"/>
        <v>0</v>
      </c>
      <c r="AA244" s="36">
        <f t="shared" si="121"/>
        <v>0</v>
      </c>
      <c r="AB244" s="36">
        <f t="shared" si="121"/>
        <v>0</v>
      </c>
      <c r="AC244" s="36">
        <f t="shared" si="121"/>
        <v>0</v>
      </c>
      <c r="AD244" s="36">
        <f t="shared" si="121"/>
        <v>0</v>
      </c>
      <c r="AE244" s="36">
        <f t="shared" si="121"/>
        <v>0</v>
      </c>
      <c r="AG244" s="36">
        <f t="shared" si="122"/>
        <v>0</v>
      </c>
      <c r="AH244" s="36">
        <f t="shared" si="122"/>
        <v>0</v>
      </c>
      <c r="AI244" s="36">
        <f t="shared" si="122"/>
        <v>0</v>
      </c>
      <c r="AJ244" s="36">
        <f t="shared" si="122"/>
        <v>0</v>
      </c>
      <c r="AK244" s="36">
        <f t="shared" si="122"/>
        <v>0</v>
      </c>
      <c r="AL244" s="36">
        <f t="shared" si="122"/>
        <v>0</v>
      </c>
      <c r="AN244" s="63">
        <f t="shared" si="118"/>
        <v>0</v>
      </c>
      <c r="AO244" s="59"/>
    </row>
    <row r="245" ht="15" spans="1:41">
      <c r="A245" s="43" t="s">
        <v>12955</v>
      </c>
      <c r="B245" s="34">
        <f t="shared" si="98"/>
        <v>0</v>
      </c>
      <c r="C245" s="41" t="s">
        <v>12956</v>
      </c>
      <c r="D245" s="105">
        <f t="shared" si="99"/>
        <v>0</v>
      </c>
      <c r="E245" s="36">
        <f t="shared" si="100"/>
        <v>0</v>
      </c>
      <c r="F245" s="9">
        <f t="shared" si="101"/>
        <v>0</v>
      </c>
      <c r="G245" s="38">
        <f t="shared" si="119"/>
        <v>0</v>
      </c>
      <c r="H245" s="42">
        <v>0</v>
      </c>
      <c r="I245" s="36">
        <f t="shared" si="114"/>
        <v>0</v>
      </c>
      <c r="J245" s="36">
        <f t="shared" si="114"/>
        <v>0</v>
      </c>
      <c r="K245" s="107">
        <f t="shared" si="117"/>
        <v>0</v>
      </c>
      <c r="L245" s="36">
        <f t="shared" si="102"/>
        <v>0</v>
      </c>
      <c r="M245" s="105">
        <f t="shared" si="103"/>
        <v>0</v>
      </c>
      <c r="N245" s="36">
        <f t="shared" si="107"/>
        <v>0</v>
      </c>
      <c r="O245" s="9">
        <f t="shared" si="104"/>
        <v>0</v>
      </c>
      <c r="P245" s="51">
        <v>0</v>
      </c>
      <c r="Q245" s="50">
        <f t="shared" si="120"/>
        <v>0</v>
      </c>
      <c r="R245" s="36">
        <f t="shared" si="105"/>
        <v>0</v>
      </c>
      <c r="S245" s="36">
        <f t="shared" si="108"/>
        <v>0</v>
      </c>
      <c r="T245" s="42">
        <v>0</v>
      </c>
      <c r="U245" s="36">
        <f t="shared" si="106"/>
        <v>0</v>
      </c>
      <c r="W245" s="36">
        <f t="shared" si="121"/>
        <v>0</v>
      </c>
      <c r="X245" s="36">
        <f t="shared" si="121"/>
        <v>0</v>
      </c>
      <c r="Y245" s="36">
        <f t="shared" si="121"/>
        <v>0</v>
      </c>
      <c r="Z245" s="36">
        <f t="shared" si="121"/>
        <v>0</v>
      </c>
      <c r="AA245" s="36">
        <f t="shared" si="121"/>
        <v>0</v>
      </c>
      <c r="AB245" s="36">
        <f t="shared" si="121"/>
        <v>0</v>
      </c>
      <c r="AC245" s="36">
        <f t="shared" si="121"/>
        <v>0</v>
      </c>
      <c r="AD245" s="36">
        <f t="shared" si="121"/>
        <v>0</v>
      </c>
      <c r="AE245" s="36">
        <f t="shared" si="121"/>
        <v>0</v>
      </c>
      <c r="AG245" s="36">
        <f t="shared" si="122"/>
        <v>0</v>
      </c>
      <c r="AH245" s="36">
        <f t="shared" si="122"/>
        <v>0</v>
      </c>
      <c r="AI245" s="36">
        <f t="shared" si="122"/>
        <v>0</v>
      </c>
      <c r="AJ245" s="36">
        <f t="shared" si="122"/>
        <v>0</v>
      </c>
      <c r="AK245" s="36">
        <f t="shared" si="122"/>
        <v>0</v>
      </c>
      <c r="AL245" s="36">
        <f t="shared" si="122"/>
        <v>0</v>
      </c>
      <c r="AN245" s="63">
        <f t="shared" si="118"/>
        <v>0</v>
      </c>
      <c r="AO245" s="59"/>
    </row>
    <row r="246" ht="15" spans="1:41">
      <c r="A246" s="43" t="s">
        <v>12957</v>
      </c>
      <c r="B246" s="34">
        <f t="shared" si="98"/>
        <v>0</v>
      </c>
      <c r="C246" s="41" t="s">
        <v>12958</v>
      </c>
      <c r="D246" s="105">
        <f t="shared" si="99"/>
        <v>0</v>
      </c>
      <c r="E246" s="36">
        <f t="shared" si="100"/>
        <v>0</v>
      </c>
      <c r="F246" s="9">
        <f t="shared" si="101"/>
        <v>0</v>
      </c>
      <c r="G246" s="38">
        <f t="shared" si="119"/>
        <v>0</v>
      </c>
      <c r="H246" s="42">
        <v>0</v>
      </c>
      <c r="I246" s="36">
        <f t="shared" si="114"/>
        <v>0</v>
      </c>
      <c r="J246" s="36">
        <f t="shared" si="114"/>
        <v>0</v>
      </c>
      <c r="K246" s="107">
        <f t="shared" si="117"/>
        <v>0</v>
      </c>
      <c r="L246" s="36">
        <f t="shared" si="102"/>
        <v>0</v>
      </c>
      <c r="M246" s="105">
        <f t="shared" si="103"/>
        <v>0</v>
      </c>
      <c r="N246" s="36">
        <f t="shared" si="107"/>
        <v>0</v>
      </c>
      <c r="O246" s="9">
        <f t="shared" si="104"/>
        <v>0</v>
      </c>
      <c r="P246" s="51">
        <v>0</v>
      </c>
      <c r="Q246" s="50">
        <f t="shared" si="120"/>
        <v>0</v>
      </c>
      <c r="R246" s="36">
        <f t="shared" si="105"/>
        <v>0</v>
      </c>
      <c r="S246" s="36">
        <f t="shared" si="108"/>
        <v>0</v>
      </c>
      <c r="T246" s="42">
        <v>0</v>
      </c>
      <c r="U246" s="36">
        <f t="shared" si="106"/>
        <v>0</v>
      </c>
      <c r="W246" s="36">
        <f t="shared" si="121"/>
        <v>0</v>
      </c>
      <c r="X246" s="36">
        <f t="shared" si="121"/>
        <v>0</v>
      </c>
      <c r="Y246" s="36">
        <f t="shared" si="121"/>
        <v>0</v>
      </c>
      <c r="Z246" s="36">
        <f t="shared" si="121"/>
        <v>0</v>
      </c>
      <c r="AA246" s="36">
        <f t="shared" si="121"/>
        <v>0</v>
      </c>
      <c r="AB246" s="36">
        <f t="shared" si="121"/>
        <v>0</v>
      </c>
      <c r="AC246" s="36">
        <f t="shared" si="121"/>
        <v>0</v>
      </c>
      <c r="AD246" s="36">
        <f t="shared" si="121"/>
        <v>0</v>
      </c>
      <c r="AE246" s="36">
        <f t="shared" si="121"/>
        <v>0</v>
      </c>
      <c r="AG246" s="36">
        <f t="shared" si="122"/>
        <v>0</v>
      </c>
      <c r="AH246" s="36">
        <f t="shared" si="122"/>
        <v>0</v>
      </c>
      <c r="AI246" s="36">
        <f t="shared" si="122"/>
        <v>0</v>
      </c>
      <c r="AJ246" s="36">
        <f t="shared" si="122"/>
        <v>0</v>
      </c>
      <c r="AK246" s="36">
        <f t="shared" si="122"/>
        <v>0</v>
      </c>
      <c r="AL246" s="36">
        <f t="shared" si="122"/>
        <v>0</v>
      </c>
      <c r="AN246" s="63">
        <f t="shared" si="118"/>
        <v>0</v>
      </c>
      <c r="AO246" s="14"/>
    </row>
    <row r="247" ht="15" spans="1:41">
      <c r="A247" s="43" t="s">
        <v>12959</v>
      </c>
      <c r="B247" s="34">
        <f t="shared" si="98"/>
        <v>0</v>
      </c>
      <c r="C247" s="41" t="s">
        <v>12960</v>
      </c>
      <c r="D247" s="105">
        <f t="shared" si="99"/>
        <v>0</v>
      </c>
      <c r="E247" s="36">
        <f t="shared" si="100"/>
        <v>0</v>
      </c>
      <c r="F247" s="9">
        <f t="shared" si="101"/>
        <v>0</v>
      </c>
      <c r="G247" s="38">
        <f t="shared" si="119"/>
        <v>0</v>
      </c>
      <c r="H247" s="42">
        <v>0</v>
      </c>
      <c r="I247" s="36">
        <f t="shared" si="114"/>
        <v>0</v>
      </c>
      <c r="J247" s="36">
        <f t="shared" si="114"/>
        <v>0</v>
      </c>
      <c r="K247" s="107">
        <f t="shared" si="117"/>
        <v>0</v>
      </c>
      <c r="L247" s="36">
        <f t="shared" si="102"/>
        <v>0</v>
      </c>
      <c r="M247" s="105">
        <f t="shared" si="103"/>
        <v>0</v>
      </c>
      <c r="N247" s="36">
        <f t="shared" si="107"/>
        <v>0</v>
      </c>
      <c r="O247" s="9">
        <f t="shared" si="104"/>
        <v>0</v>
      </c>
      <c r="P247" s="51">
        <v>0</v>
      </c>
      <c r="Q247" s="50">
        <f t="shared" si="120"/>
        <v>0</v>
      </c>
      <c r="R247" s="36">
        <f t="shared" si="105"/>
        <v>0</v>
      </c>
      <c r="S247" s="36">
        <f t="shared" si="108"/>
        <v>0</v>
      </c>
      <c r="T247" s="42">
        <v>0</v>
      </c>
      <c r="U247" s="36">
        <f t="shared" si="106"/>
        <v>0</v>
      </c>
      <c r="W247" s="36">
        <f t="shared" si="121"/>
        <v>0</v>
      </c>
      <c r="X247" s="36">
        <f t="shared" si="121"/>
        <v>0</v>
      </c>
      <c r="Y247" s="36">
        <f t="shared" si="121"/>
        <v>0</v>
      </c>
      <c r="Z247" s="36">
        <f t="shared" si="121"/>
        <v>0</v>
      </c>
      <c r="AA247" s="36">
        <f t="shared" si="121"/>
        <v>0</v>
      </c>
      <c r="AB247" s="36">
        <f t="shared" si="121"/>
        <v>0</v>
      </c>
      <c r="AC247" s="36">
        <f t="shared" si="121"/>
        <v>0</v>
      </c>
      <c r="AD247" s="36">
        <f t="shared" si="121"/>
        <v>0</v>
      </c>
      <c r="AE247" s="36">
        <f t="shared" si="121"/>
        <v>0</v>
      </c>
      <c r="AG247" s="36">
        <f t="shared" si="122"/>
        <v>0</v>
      </c>
      <c r="AH247" s="36">
        <f t="shared" si="122"/>
        <v>0</v>
      </c>
      <c r="AI247" s="36">
        <f t="shared" si="122"/>
        <v>0</v>
      </c>
      <c r="AJ247" s="36">
        <f t="shared" si="122"/>
        <v>0</v>
      </c>
      <c r="AK247" s="36">
        <f t="shared" si="122"/>
        <v>0</v>
      </c>
      <c r="AL247" s="36">
        <f t="shared" si="122"/>
        <v>0</v>
      </c>
      <c r="AN247" s="63">
        <f t="shared" si="118"/>
        <v>0</v>
      </c>
      <c r="AO247" s="14"/>
    </row>
    <row r="248" ht="15" spans="1:41">
      <c r="A248" s="43" t="s">
        <v>12961</v>
      </c>
      <c r="B248" s="34">
        <f t="shared" si="98"/>
        <v>0</v>
      </c>
      <c r="C248" s="41" t="s">
        <v>12962</v>
      </c>
      <c r="D248" s="105">
        <f t="shared" si="99"/>
        <v>0</v>
      </c>
      <c r="E248" s="36">
        <f t="shared" si="100"/>
        <v>0</v>
      </c>
      <c r="F248" s="9">
        <f t="shared" si="101"/>
        <v>0</v>
      </c>
      <c r="G248" s="38">
        <f t="shared" si="119"/>
        <v>0</v>
      </c>
      <c r="H248" s="42">
        <v>0</v>
      </c>
      <c r="I248" s="36">
        <f t="shared" ref="I248:J267" si="123">SUMPRODUCT(I$374:I$599*(LEFT($A$374:$A$599,LEN($A248))=$A248))</f>
        <v>0</v>
      </c>
      <c r="J248" s="36">
        <f t="shared" si="123"/>
        <v>0</v>
      </c>
      <c r="K248" s="107">
        <f t="shared" si="117"/>
        <v>0</v>
      </c>
      <c r="L248" s="36">
        <f t="shared" si="102"/>
        <v>0</v>
      </c>
      <c r="M248" s="105">
        <f t="shared" si="103"/>
        <v>0</v>
      </c>
      <c r="N248" s="36">
        <f t="shared" si="107"/>
        <v>0</v>
      </c>
      <c r="O248" s="9">
        <f t="shared" si="104"/>
        <v>0</v>
      </c>
      <c r="P248" s="51">
        <v>0</v>
      </c>
      <c r="Q248" s="50">
        <f t="shared" si="120"/>
        <v>0</v>
      </c>
      <c r="R248" s="36">
        <f t="shared" si="105"/>
        <v>0</v>
      </c>
      <c r="S248" s="36">
        <f t="shared" si="108"/>
        <v>0</v>
      </c>
      <c r="T248" s="42">
        <v>0</v>
      </c>
      <c r="U248" s="36">
        <f t="shared" si="106"/>
        <v>0</v>
      </c>
      <c r="W248" s="36">
        <f t="shared" ref="W248:AE257" si="124">SUMPRODUCT(W$374:W$599*(LEFT($A$374:$A$599,LEN($A248))=$A248))</f>
        <v>0</v>
      </c>
      <c r="X248" s="36">
        <f t="shared" si="124"/>
        <v>0</v>
      </c>
      <c r="Y248" s="36">
        <f t="shared" si="124"/>
        <v>0</v>
      </c>
      <c r="Z248" s="36">
        <f t="shared" si="124"/>
        <v>0</v>
      </c>
      <c r="AA248" s="36">
        <f t="shared" si="124"/>
        <v>0</v>
      </c>
      <c r="AB248" s="36">
        <f t="shared" si="124"/>
        <v>0</v>
      </c>
      <c r="AC248" s="36">
        <f t="shared" si="124"/>
        <v>0</v>
      </c>
      <c r="AD248" s="36">
        <f t="shared" si="124"/>
        <v>0</v>
      </c>
      <c r="AE248" s="36">
        <f t="shared" si="124"/>
        <v>0</v>
      </c>
      <c r="AG248" s="36">
        <f t="shared" ref="AG248:AL257" si="125">SUMPRODUCT(AG$374:AG$599*(LEFT($A$374:$A$599,LEN($A248))=$A248))</f>
        <v>0</v>
      </c>
      <c r="AH248" s="36">
        <f t="shared" si="125"/>
        <v>0</v>
      </c>
      <c r="AI248" s="36">
        <f t="shared" si="125"/>
        <v>0</v>
      </c>
      <c r="AJ248" s="36">
        <f t="shared" si="125"/>
        <v>0</v>
      </c>
      <c r="AK248" s="36">
        <f t="shared" si="125"/>
        <v>0</v>
      </c>
      <c r="AL248" s="36">
        <f t="shared" si="125"/>
        <v>0</v>
      </c>
      <c r="AN248" s="63">
        <f t="shared" si="118"/>
        <v>0</v>
      </c>
      <c r="AO248" s="59"/>
    </row>
    <row r="249" ht="15" spans="1:41">
      <c r="A249" s="43" t="s">
        <v>12963</v>
      </c>
      <c r="B249" s="34">
        <f t="shared" si="98"/>
        <v>0</v>
      </c>
      <c r="C249" s="41" t="s">
        <v>12964</v>
      </c>
      <c r="D249" s="105">
        <f t="shared" si="99"/>
        <v>0</v>
      </c>
      <c r="E249" s="36">
        <f t="shared" si="100"/>
        <v>0</v>
      </c>
      <c r="F249" s="9">
        <f t="shared" si="101"/>
        <v>0</v>
      </c>
      <c r="G249" s="38">
        <f t="shared" si="119"/>
        <v>0</v>
      </c>
      <c r="H249" s="42">
        <v>0</v>
      </c>
      <c r="I249" s="36">
        <f t="shared" si="123"/>
        <v>0</v>
      </c>
      <c r="J249" s="36">
        <f t="shared" si="123"/>
        <v>0</v>
      </c>
      <c r="K249" s="107">
        <f t="shared" si="117"/>
        <v>0</v>
      </c>
      <c r="L249" s="36">
        <f t="shared" si="102"/>
        <v>0</v>
      </c>
      <c r="M249" s="105">
        <f t="shared" si="103"/>
        <v>0</v>
      </c>
      <c r="N249" s="36">
        <f t="shared" si="107"/>
        <v>0</v>
      </c>
      <c r="O249" s="9">
        <f t="shared" si="104"/>
        <v>0</v>
      </c>
      <c r="P249" s="51">
        <v>0</v>
      </c>
      <c r="Q249" s="50">
        <f t="shared" si="120"/>
        <v>0</v>
      </c>
      <c r="R249" s="36">
        <f t="shared" si="105"/>
        <v>0</v>
      </c>
      <c r="S249" s="36">
        <f t="shared" si="108"/>
        <v>0</v>
      </c>
      <c r="T249" s="42">
        <v>0</v>
      </c>
      <c r="U249" s="36">
        <f t="shared" si="106"/>
        <v>0</v>
      </c>
      <c r="W249" s="36">
        <f t="shared" si="124"/>
        <v>0</v>
      </c>
      <c r="X249" s="36">
        <f t="shared" si="124"/>
        <v>0</v>
      </c>
      <c r="Y249" s="36">
        <f t="shared" si="124"/>
        <v>0</v>
      </c>
      <c r="Z249" s="36">
        <f t="shared" si="124"/>
        <v>0</v>
      </c>
      <c r="AA249" s="36">
        <f t="shared" si="124"/>
        <v>0</v>
      </c>
      <c r="AB249" s="36">
        <f t="shared" si="124"/>
        <v>0</v>
      </c>
      <c r="AC249" s="36">
        <f t="shared" si="124"/>
        <v>0</v>
      </c>
      <c r="AD249" s="36">
        <f t="shared" si="124"/>
        <v>0</v>
      </c>
      <c r="AE249" s="36">
        <f t="shared" si="124"/>
        <v>0</v>
      </c>
      <c r="AG249" s="36">
        <f t="shared" si="125"/>
        <v>0</v>
      </c>
      <c r="AH249" s="36">
        <f t="shared" si="125"/>
        <v>0</v>
      </c>
      <c r="AI249" s="36">
        <f t="shared" si="125"/>
        <v>0</v>
      </c>
      <c r="AJ249" s="36">
        <f t="shared" si="125"/>
        <v>0</v>
      </c>
      <c r="AK249" s="36">
        <f t="shared" si="125"/>
        <v>0</v>
      </c>
      <c r="AL249" s="36">
        <f t="shared" si="125"/>
        <v>0</v>
      </c>
      <c r="AN249" s="63">
        <f t="shared" si="118"/>
        <v>0</v>
      </c>
      <c r="AO249" s="59"/>
    </row>
    <row r="250" ht="15" spans="1:41">
      <c r="A250" s="43" t="s">
        <v>12965</v>
      </c>
      <c r="B250" s="34">
        <f t="shared" si="98"/>
        <v>0</v>
      </c>
      <c r="C250" s="41" t="s">
        <v>12966</v>
      </c>
      <c r="D250" s="105">
        <f t="shared" si="99"/>
        <v>0</v>
      </c>
      <c r="E250" s="36">
        <f t="shared" si="100"/>
        <v>0</v>
      </c>
      <c r="F250" s="9">
        <f t="shared" si="101"/>
        <v>0</v>
      </c>
      <c r="G250" s="38">
        <f t="shared" si="119"/>
        <v>0</v>
      </c>
      <c r="H250" s="42">
        <v>0</v>
      </c>
      <c r="I250" s="36">
        <f t="shared" si="123"/>
        <v>0</v>
      </c>
      <c r="J250" s="36">
        <f t="shared" si="123"/>
        <v>0</v>
      </c>
      <c r="K250" s="107">
        <f t="shared" si="117"/>
        <v>0</v>
      </c>
      <c r="L250" s="36">
        <f t="shared" si="102"/>
        <v>0</v>
      </c>
      <c r="M250" s="105">
        <f t="shared" si="103"/>
        <v>0</v>
      </c>
      <c r="N250" s="36">
        <f t="shared" si="107"/>
        <v>0</v>
      </c>
      <c r="O250" s="9">
        <f t="shared" si="104"/>
        <v>0</v>
      </c>
      <c r="P250" s="51">
        <v>0</v>
      </c>
      <c r="Q250" s="50">
        <f t="shared" si="120"/>
        <v>0</v>
      </c>
      <c r="R250" s="36">
        <f t="shared" si="105"/>
        <v>0</v>
      </c>
      <c r="S250" s="36">
        <f t="shared" si="108"/>
        <v>0</v>
      </c>
      <c r="T250" s="42">
        <v>0</v>
      </c>
      <c r="U250" s="36">
        <f t="shared" si="106"/>
        <v>0</v>
      </c>
      <c r="W250" s="36">
        <f t="shared" si="124"/>
        <v>0</v>
      </c>
      <c r="X250" s="36">
        <f t="shared" si="124"/>
        <v>0</v>
      </c>
      <c r="Y250" s="36">
        <f t="shared" si="124"/>
        <v>0</v>
      </c>
      <c r="Z250" s="36">
        <f t="shared" si="124"/>
        <v>0</v>
      </c>
      <c r="AA250" s="36">
        <f t="shared" si="124"/>
        <v>0</v>
      </c>
      <c r="AB250" s="36">
        <f t="shared" si="124"/>
        <v>0</v>
      </c>
      <c r="AC250" s="36">
        <f t="shared" si="124"/>
        <v>0</v>
      </c>
      <c r="AD250" s="36">
        <f t="shared" si="124"/>
        <v>0</v>
      </c>
      <c r="AE250" s="36">
        <f t="shared" si="124"/>
        <v>0</v>
      </c>
      <c r="AG250" s="36">
        <f t="shared" si="125"/>
        <v>0</v>
      </c>
      <c r="AH250" s="36">
        <f t="shared" si="125"/>
        <v>0</v>
      </c>
      <c r="AI250" s="36">
        <f t="shared" si="125"/>
        <v>0</v>
      </c>
      <c r="AJ250" s="36">
        <f t="shared" si="125"/>
        <v>0</v>
      </c>
      <c r="AK250" s="36">
        <f t="shared" si="125"/>
        <v>0</v>
      </c>
      <c r="AL250" s="36">
        <f t="shared" si="125"/>
        <v>0</v>
      </c>
      <c r="AN250" s="63">
        <f t="shared" si="118"/>
        <v>0</v>
      </c>
      <c r="AO250" s="14"/>
    </row>
    <row r="251" ht="15" spans="1:41">
      <c r="A251" s="43" t="s">
        <v>12967</v>
      </c>
      <c r="B251" s="34">
        <f t="shared" si="98"/>
        <v>0</v>
      </c>
      <c r="C251" s="41" t="s">
        <v>12968</v>
      </c>
      <c r="D251" s="105">
        <f t="shared" si="99"/>
        <v>0</v>
      </c>
      <c r="E251" s="36">
        <f t="shared" si="100"/>
        <v>0</v>
      </c>
      <c r="F251" s="9">
        <f t="shared" si="101"/>
        <v>0</v>
      </c>
      <c r="G251" s="38">
        <f t="shared" si="119"/>
        <v>0</v>
      </c>
      <c r="H251" s="39">
        <v>0</v>
      </c>
      <c r="I251" s="36">
        <f t="shared" si="123"/>
        <v>0</v>
      </c>
      <c r="J251" s="36">
        <f t="shared" si="123"/>
        <v>0</v>
      </c>
      <c r="K251" s="107">
        <f t="shared" si="117"/>
        <v>0</v>
      </c>
      <c r="L251" s="36">
        <f t="shared" si="102"/>
        <v>0</v>
      </c>
      <c r="M251" s="105">
        <f t="shared" si="103"/>
        <v>0</v>
      </c>
      <c r="N251" s="36">
        <f t="shared" si="107"/>
        <v>0</v>
      </c>
      <c r="O251" s="9">
        <f t="shared" si="104"/>
        <v>0</v>
      </c>
      <c r="P251" s="51">
        <v>0</v>
      </c>
      <c r="Q251" s="50">
        <f t="shared" si="120"/>
        <v>0</v>
      </c>
      <c r="R251" s="36">
        <f t="shared" si="105"/>
        <v>0</v>
      </c>
      <c r="S251" s="36">
        <f t="shared" si="108"/>
        <v>0</v>
      </c>
      <c r="T251" s="42">
        <v>0</v>
      </c>
      <c r="U251" s="36">
        <f t="shared" si="106"/>
        <v>0</v>
      </c>
      <c r="W251" s="36">
        <f t="shared" si="124"/>
        <v>0</v>
      </c>
      <c r="X251" s="36">
        <f t="shared" si="124"/>
        <v>0</v>
      </c>
      <c r="Y251" s="36">
        <f t="shared" si="124"/>
        <v>0</v>
      </c>
      <c r="Z251" s="36">
        <f t="shared" si="124"/>
        <v>0</v>
      </c>
      <c r="AA251" s="36">
        <f t="shared" si="124"/>
        <v>0</v>
      </c>
      <c r="AB251" s="36">
        <f t="shared" si="124"/>
        <v>0</v>
      </c>
      <c r="AC251" s="36">
        <f t="shared" si="124"/>
        <v>0</v>
      </c>
      <c r="AD251" s="36">
        <f t="shared" si="124"/>
        <v>0</v>
      </c>
      <c r="AE251" s="36">
        <f t="shared" si="124"/>
        <v>0</v>
      </c>
      <c r="AG251" s="36">
        <f t="shared" si="125"/>
        <v>0</v>
      </c>
      <c r="AH251" s="36">
        <f t="shared" si="125"/>
        <v>0</v>
      </c>
      <c r="AI251" s="36">
        <f t="shared" si="125"/>
        <v>0</v>
      </c>
      <c r="AJ251" s="36">
        <f t="shared" si="125"/>
        <v>0</v>
      </c>
      <c r="AK251" s="36">
        <f t="shared" si="125"/>
        <v>0</v>
      </c>
      <c r="AL251" s="36">
        <f t="shared" si="125"/>
        <v>0</v>
      </c>
      <c r="AN251" s="63">
        <f t="shared" si="118"/>
        <v>0</v>
      </c>
      <c r="AO251" s="14"/>
    </row>
    <row r="252" ht="15" spans="1:41">
      <c r="A252" s="43" t="s">
        <v>12969</v>
      </c>
      <c r="B252" s="34">
        <f t="shared" si="98"/>
        <v>0</v>
      </c>
      <c r="C252" s="41" t="s">
        <v>12970</v>
      </c>
      <c r="D252" s="105">
        <f t="shared" si="99"/>
        <v>0</v>
      </c>
      <c r="E252" s="36">
        <f t="shared" si="100"/>
        <v>0</v>
      </c>
      <c r="F252" s="9">
        <f t="shared" si="101"/>
        <v>0</v>
      </c>
      <c r="G252" s="38">
        <f t="shared" si="119"/>
        <v>0</v>
      </c>
      <c r="H252" s="42">
        <v>0</v>
      </c>
      <c r="I252" s="36">
        <f t="shared" si="123"/>
        <v>0</v>
      </c>
      <c r="J252" s="36">
        <f t="shared" si="123"/>
        <v>0</v>
      </c>
      <c r="K252" s="107">
        <f t="shared" si="117"/>
        <v>0</v>
      </c>
      <c r="L252" s="36">
        <f t="shared" si="102"/>
        <v>0</v>
      </c>
      <c r="M252" s="105">
        <f t="shared" si="103"/>
        <v>0</v>
      </c>
      <c r="N252" s="36">
        <f t="shared" si="107"/>
        <v>0</v>
      </c>
      <c r="O252" s="9">
        <f t="shared" si="104"/>
        <v>0</v>
      </c>
      <c r="P252" s="51">
        <v>0</v>
      </c>
      <c r="Q252" s="50">
        <f t="shared" si="120"/>
        <v>0</v>
      </c>
      <c r="R252" s="36">
        <f t="shared" si="105"/>
        <v>0</v>
      </c>
      <c r="S252" s="36">
        <f t="shared" si="108"/>
        <v>0</v>
      </c>
      <c r="T252" s="42">
        <v>0</v>
      </c>
      <c r="U252" s="36">
        <f t="shared" si="106"/>
        <v>0</v>
      </c>
      <c r="W252" s="36">
        <f t="shared" si="124"/>
        <v>0</v>
      </c>
      <c r="X252" s="36">
        <f t="shared" si="124"/>
        <v>0</v>
      </c>
      <c r="Y252" s="36">
        <f t="shared" si="124"/>
        <v>0</v>
      </c>
      <c r="Z252" s="36">
        <f t="shared" si="124"/>
        <v>0</v>
      </c>
      <c r="AA252" s="36">
        <f t="shared" si="124"/>
        <v>0</v>
      </c>
      <c r="AB252" s="36">
        <f t="shared" si="124"/>
        <v>0</v>
      </c>
      <c r="AC252" s="36">
        <f t="shared" si="124"/>
        <v>0</v>
      </c>
      <c r="AD252" s="36">
        <f t="shared" si="124"/>
        <v>0</v>
      </c>
      <c r="AE252" s="36">
        <f t="shared" si="124"/>
        <v>0</v>
      </c>
      <c r="AG252" s="36">
        <f t="shared" si="125"/>
        <v>0</v>
      </c>
      <c r="AH252" s="36">
        <f t="shared" si="125"/>
        <v>0</v>
      </c>
      <c r="AI252" s="36">
        <f t="shared" si="125"/>
        <v>0</v>
      </c>
      <c r="AJ252" s="36">
        <f t="shared" si="125"/>
        <v>0</v>
      </c>
      <c r="AK252" s="36">
        <f t="shared" si="125"/>
        <v>0</v>
      </c>
      <c r="AL252" s="36">
        <f t="shared" si="125"/>
        <v>0</v>
      </c>
      <c r="AN252" s="63">
        <f t="shared" si="118"/>
        <v>0</v>
      </c>
      <c r="AO252" s="59"/>
    </row>
    <row r="253" ht="15" spans="1:41">
      <c r="A253" s="43" t="s">
        <v>12971</v>
      </c>
      <c r="B253" s="34">
        <f t="shared" si="98"/>
        <v>0</v>
      </c>
      <c r="C253" s="41" t="s">
        <v>12972</v>
      </c>
      <c r="D253" s="105">
        <f t="shared" si="99"/>
        <v>0</v>
      </c>
      <c r="E253" s="36">
        <f t="shared" si="100"/>
        <v>0</v>
      </c>
      <c r="F253" s="9">
        <f t="shared" si="101"/>
        <v>0</v>
      </c>
      <c r="G253" s="38">
        <f t="shared" si="119"/>
        <v>0</v>
      </c>
      <c r="H253" s="42">
        <v>0</v>
      </c>
      <c r="I253" s="36">
        <f t="shared" si="123"/>
        <v>0</v>
      </c>
      <c r="J253" s="36">
        <f t="shared" si="123"/>
        <v>0</v>
      </c>
      <c r="K253" s="107">
        <f t="shared" si="117"/>
        <v>0</v>
      </c>
      <c r="L253" s="36">
        <f t="shared" si="102"/>
        <v>0</v>
      </c>
      <c r="M253" s="105">
        <f t="shared" si="103"/>
        <v>0</v>
      </c>
      <c r="N253" s="36">
        <f t="shared" si="107"/>
        <v>0</v>
      </c>
      <c r="O253" s="9">
        <f t="shared" si="104"/>
        <v>0</v>
      </c>
      <c r="P253" s="51">
        <v>0</v>
      </c>
      <c r="Q253" s="50">
        <f t="shared" si="120"/>
        <v>0</v>
      </c>
      <c r="R253" s="36">
        <f t="shared" si="105"/>
        <v>0</v>
      </c>
      <c r="S253" s="36">
        <f t="shared" si="108"/>
        <v>0</v>
      </c>
      <c r="T253" s="42">
        <v>0</v>
      </c>
      <c r="U253" s="36">
        <f t="shared" si="106"/>
        <v>0</v>
      </c>
      <c r="W253" s="36">
        <f t="shared" si="124"/>
        <v>0</v>
      </c>
      <c r="X253" s="36">
        <f t="shared" si="124"/>
        <v>0</v>
      </c>
      <c r="Y253" s="36">
        <f t="shared" si="124"/>
        <v>0</v>
      </c>
      <c r="Z253" s="36">
        <f t="shared" si="124"/>
        <v>0</v>
      </c>
      <c r="AA253" s="36">
        <f t="shared" si="124"/>
        <v>0</v>
      </c>
      <c r="AB253" s="36">
        <f t="shared" si="124"/>
        <v>0</v>
      </c>
      <c r="AC253" s="36">
        <f t="shared" si="124"/>
        <v>0</v>
      </c>
      <c r="AD253" s="36">
        <f t="shared" si="124"/>
        <v>0</v>
      </c>
      <c r="AE253" s="36">
        <f t="shared" si="124"/>
        <v>0</v>
      </c>
      <c r="AG253" s="36">
        <f t="shared" si="125"/>
        <v>0</v>
      </c>
      <c r="AH253" s="36">
        <f t="shared" si="125"/>
        <v>0</v>
      </c>
      <c r="AI253" s="36">
        <f t="shared" si="125"/>
        <v>0</v>
      </c>
      <c r="AJ253" s="36">
        <f t="shared" si="125"/>
        <v>0</v>
      </c>
      <c r="AK253" s="36">
        <f t="shared" si="125"/>
        <v>0</v>
      </c>
      <c r="AL253" s="36">
        <f t="shared" si="125"/>
        <v>0</v>
      </c>
      <c r="AN253" s="63">
        <f t="shared" si="118"/>
        <v>0</v>
      </c>
      <c r="AO253" s="59"/>
    </row>
    <row r="254" ht="15" spans="1:41">
      <c r="A254" s="43" t="s">
        <v>12973</v>
      </c>
      <c r="B254" s="34">
        <f t="shared" si="98"/>
        <v>0</v>
      </c>
      <c r="C254" s="41" t="s">
        <v>12974</v>
      </c>
      <c r="D254" s="105">
        <f t="shared" si="99"/>
        <v>0</v>
      </c>
      <c r="E254" s="36">
        <f t="shared" si="100"/>
        <v>0</v>
      </c>
      <c r="F254" s="9">
        <f t="shared" si="101"/>
        <v>0</v>
      </c>
      <c r="G254" s="38">
        <f t="shared" si="119"/>
        <v>0</v>
      </c>
      <c r="H254" s="42">
        <v>0</v>
      </c>
      <c r="I254" s="36">
        <f t="shared" si="123"/>
        <v>0</v>
      </c>
      <c r="J254" s="36">
        <f t="shared" si="123"/>
        <v>0</v>
      </c>
      <c r="K254" s="107">
        <f t="shared" si="117"/>
        <v>0</v>
      </c>
      <c r="L254" s="36">
        <f t="shared" si="102"/>
        <v>0</v>
      </c>
      <c r="M254" s="105">
        <f t="shared" si="103"/>
        <v>0</v>
      </c>
      <c r="N254" s="36">
        <f t="shared" si="107"/>
        <v>0</v>
      </c>
      <c r="O254" s="9">
        <f t="shared" si="104"/>
        <v>0</v>
      </c>
      <c r="P254" s="51">
        <v>0</v>
      </c>
      <c r="Q254" s="50">
        <f t="shared" si="120"/>
        <v>0</v>
      </c>
      <c r="R254" s="36">
        <f t="shared" si="105"/>
        <v>0</v>
      </c>
      <c r="S254" s="36">
        <f t="shared" si="108"/>
        <v>0</v>
      </c>
      <c r="T254" s="42">
        <v>0</v>
      </c>
      <c r="U254" s="36">
        <f t="shared" si="106"/>
        <v>0</v>
      </c>
      <c r="W254" s="36">
        <f t="shared" si="124"/>
        <v>0</v>
      </c>
      <c r="X254" s="36">
        <f t="shared" si="124"/>
        <v>0</v>
      </c>
      <c r="Y254" s="36">
        <f t="shared" si="124"/>
        <v>0</v>
      </c>
      <c r="Z254" s="36">
        <f t="shared" si="124"/>
        <v>0</v>
      </c>
      <c r="AA254" s="36">
        <f t="shared" si="124"/>
        <v>0</v>
      </c>
      <c r="AB254" s="36">
        <f t="shared" si="124"/>
        <v>0</v>
      </c>
      <c r="AC254" s="36">
        <f t="shared" si="124"/>
        <v>0</v>
      </c>
      <c r="AD254" s="36">
        <f t="shared" si="124"/>
        <v>0</v>
      </c>
      <c r="AE254" s="36">
        <f t="shared" si="124"/>
        <v>0</v>
      </c>
      <c r="AG254" s="36">
        <f t="shared" si="125"/>
        <v>0</v>
      </c>
      <c r="AH254" s="36">
        <f t="shared" si="125"/>
        <v>0</v>
      </c>
      <c r="AI254" s="36">
        <f t="shared" si="125"/>
        <v>0</v>
      </c>
      <c r="AJ254" s="36">
        <f t="shared" si="125"/>
        <v>0</v>
      </c>
      <c r="AK254" s="36">
        <f t="shared" si="125"/>
        <v>0</v>
      </c>
      <c r="AL254" s="36">
        <f t="shared" si="125"/>
        <v>0</v>
      </c>
      <c r="AN254" s="63">
        <f t="shared" si="118"/>
        <v>0</v>
      </c>
      <c r="AO254" s="14"/>
    </row>
    <row r="255" ht="15" spans="1:41">
      <c r="A255" s="43" t="s">
        <v>12975</v>
      </c>
      <c r="B255" s="34">
        <f t="shared" si="98"/>
        <v>0</v>
      </c>
      <c r="C255" s="41" t="s">
        <v>12976</v>
      </c>
      <c r="D255" s="105">
        <f t="shared" si="99"/>
        <v>0</v>
      </c>
      <c r="E255" s="36">
        <f t="shared" si="100"/>
        <v>0</v>
      </c>
      <c r="F255" s="9">
        <f t="shared" si="101"/>
        <v>0</v>
      </c>
      <c r="G255" s="38">
        <f t="shared" si="119"/>
        <v>0</v>
      </c>
      <c r="H255" s="42">
        <v>0</v>
      </c>
      <c r="I255" s="36">
        <f t="shared" si="123"/>
        <v>0</v>
      </c>
      <c r="J255" s="36">
        <f t="shared" si="123"/>
        <v>0</v>
      </c>
      <c r="K255" s="107">
        <f t="shared" si="117"/>
        <v>0</v>
      </c>
      <c r="L255" s="36">
        <f t="shared" si="102"/>
        <v>0</v>
      </c>
      <c r="M255" s="105">
        <f t="shared" si="103"/>
        <v>0</v>
      </c>
      <c r="N255" s="36">
        <f t="shared" si="107"/>
        <v>0</v>
      </c>
      <c r="O255" s="9">
        <f t="shared" si="104"/>
        <v>0</v>
      </c>
      <c r="P255" s="51">
        <v>0</v>
      </c>
      <c r="Q255" s="50">
        <f t="shared" si="120"/>
        <v>0</v>
      </c>
      <c r="R255" s="36">
        <f t="shared" si="105"/>
        <v>0</v>
      </c>
      <c r="S255" s="36">
        <f t="shared" si="108"/>
        <v>0</v>
      </c>
      <c r="T255" s="42">
        <v>0</v>
      </c>
      <c r="U255" s="36">
        <f t="shared" si="106"/>
        <v>0</v>
      </c>
      <c r="W255" s="36">
        <f t="shared" si="124"/>
        <v>0</v>
      </c>
      <c r="X255" s="36">
        <f t="shared" si="124"/>
        <v>0</v>
      </c>
      <c r="Y255" s="36">
        <f t="shared" si="124"/>
        <v>0</v>
      </c>
      <c r="Z255" s="36">
        <f t="shared" si="124"/>
        <v>0</v>
      </c>
      <c r="AA255" s="36">
        <f t="shared" si="124"/>
        <v>0</v>
      </c>
      <c r="AB255" s="36">
        <f t="shared" si="124"/>
        <v>0</v>
      </c>
      <c r="AC255" s="36">
        <f t="shared" si="124"/>
        <v>0</v>
      </c>
      <c r="AD255" s="36">
        <f t="shared" si="124"/>
        <v>0</v>
      </c>
      <c r="AE255" s="36">
        <f t="shared" si="124"/>
        <v>0</v>
      </c>
      <c r="AG255" s="36">
        <f t="shared" si="125"/>
        <v>0</v>
      </c>
      <c r="AH255" s="36">
        <f t="shared" si="125"/>
        <v>0</v>
      </c>
      <c r="AI255" s="36">
        <f t="shared" si="125"/>
        <v>0</v>
      </c>
      <c r="AJ255" s="36">
        <f t="shared" si="125"/>
        <v>0</v>
      </c>
      <c r="AK255" s="36">
        <f t="shared" si="125"/>
        <v>0</v>
      </c>
      <c r="AL255" s="36">
        <f t="shared" si="125"/>
        <v>0</v>
      </c>
      <c r="AN255" s="63">
        <f t="shared" si="118"/>
        <v>0</v>
      </c>
      <c r="AO255" s="14"/>
    </row>
    <row r="256" ht="15" spans="1:41">
      <c r="A256" s="43" t="s">
        <v>12977</v>
      </c>
      <c r="B256" s="34">
        <f t="shared" si="98"/>
        <v>0</v>
      </c>
      <c r="C256" s="41" t="s">
        <v>12978</v>
      </c>
      <c r="D256" s="105">
        <f t="shared" si="99"/>
        <v>0</v>
      </c>
      <c r="E256" s="36">
        <f t="shared" si="100"/>
        <v>0</v>
      </c>
      <c r="F256" s="9">
        <f t="shared" si="101"/>
        <v>0</v>
      </c>
      <c r="G256" s="38">
        <f t="shared" si="119"/>
        <v>0</v>
      </c>
      <c r="H256" s="42">
        <v>0</v>
      </c>
      <c r="I256" s="36">
        <f t="shared" si="123"/>
        <v>0</v>
      </c>
      <c r="J256" s="36">
        <f t="shared" si="123"/>
        <v>0</v>
      </c>
      <c r="K256" s="107">
        <f t="shared" si="117"/>
        <v>0</v>
      </c>
      <c r="L256" s="36">
        <f t="shared" si="102"/>
        <v>0</v>
      </c>
      <c r="M256" s="105">
        <f t="shared" si="103"/>
        <v>0</v>
      </c>
      <c r="N256" s="36">
        <f t="shared" si="107"/>
        <v>0</v>
      </c>
      <c r="O256" s="9">
        <f t="shared" si="104"/>
        <v>0</v>
      </c>
      <c r="P256" s="51">
        <v>0</v>
      </c>
      <c r="Q256" s="50">
        <f t="shared" si="120"/>
        <v>0</v>
      </c>
      <c r="R256" s="36">
        <f t="shared" si="105"/>
        <v>0</v>
      </c>
      <c r="S256" s="36">
        <f t="shared" si="108"/>
        <v>0</v>
      </c>
      <c r="T256" s="42">
        <v>0</v>
      </c>
      <c r="U256" s="36">
        <f t="shared" si="106"/>
        <v>0</v>
      </c>
      <c r="W256" s="36">
        <f t="shared" si="124"/>
        <v>0</v>
      </c>
      <c r="X256" s="36">
        <f t="shared" si="124"/>
        <v>0</v>
      </c>
      <c r="Y256" s="36">
        <f t="shared" si="124"/>
        <v>0</v>
      </c>
      <c r="Z256" s="36">
        <f t="shared" si="124"/>
        <v>0</v>
      </c>
      <c r="AA256" s="36">
        <f t="shared" si="124"/>
        <v>0</v>
      </c>
      <c r="AB256" s="36">
        <f t="shared" si="124"/>
        <v>0</v>
      </c>
      <c r="AC256" s="36">
        <f t="shared" si="124"/>
        <v>0</v>
      </c>
      <c r="AD256" s="36">
        <f t="shared" si="124"/>
        <v>0</v>
      </c>
      <c r="AE256" s="36">
        <f t="shared" si="124"/>
        <v>0</v>
      </c>
      <c r="AG256" s="36">
        <f t="shared" si="125"/>
        <v>0</v>
      </c>
      <c r="AH256" s="36">
        <f t="shared" si="125"/>
        <v>0</v>
      </c>
      <c r="AI256" s="36">
        <f t="shared" si="125"/>
        <v>0</v>
      </c>
      <c r="AJ256" s="36">
        <f t="shared" si="125"/>
        <v>0</v>
      </c>
      <c r="AK256" s="36">
        <f t="shared" si="125"/>
        <v>0</v>
      </c>
      <c r="AL256" s="36">
        <f t="shared" si="125"/>
        <v>0</v>
      </c>
      <c r="AN256" s="63">
        <f t="shared" si="118"/>
        <v>0</v>
      </c>
      <c r="AO256" s="59"/>
    </row>
    <row r="257" ht="15" spans="1:41">
      <c r="A257" s="43" t="s">
        <v>12979</v>
      </c>
      <c r="B257" s="34">
        <f t="shared" si="98"/>
        <v>0</v>
      </c>
      <c r="C257" s="41" t="s">
        <v>12980</v>
      </c>
      <c r="D257" s="105">
        <f t="shared" si="99"/>
        <v>0</v>
      </c>
      <c r="E257" s="36">
        <f t="shared" si="100"/>
        <v>0</v>
      </c>
      <c r="F257" s="9">
        <f t="shared" si="101"/>
        <v>0</v>
      </c>
      <c r="G257" s="38">
        <f t="shared" si="119"/>
        <v>0</v>
      </c>
      <c r="H257" s="42">
        <v>0</v>
      </c>
      <c r="I257" s="36">
        <f t="shared" si="123"/>
        <v>0</v>
      </c>
      <c r="J257" s="36">
        <f t="shared" si="123"/>
        <v>0</v>
      </c>
      <c r="K257" s="107">
        <f t="shared" si="117"/>
        <v>0</v>
      </c>
      <c r="L257" s="36">
        <f t="shared" si="102"/>
        <v>0</v>
      </c>
      <c r="M257" s="105">
        <f t="shared" si="103"/>
        <v>0</v>
      </c>
      <c r="N257" s="36">
        <f t="shared" si="107"/>
        <v>0</v>
      </c>
      <c r="O257" s="9">
        <f t="shared" si="104"/>
        <v>0</v>
      </c>
      <c r="P257" s="51">
        <v>0</v>
      </c>
      <c r="Q257" s="50">
        <f t="shared" si="120"/>
        <v>0</v>
      </c>
      <c r="R257" s="36">
        <f t="shared" si="105"/>
        <v>0</v>
      </c>
      <c r="S257" s="36">
        <f t="shared" si="108"/>
        <v>0</v>
      </c>
      <c r="T257" s="42">
        <v>0</v>
      </c>
      <c r="U257" s="36">
        <f t="shared" si="106"/>
        <v>0</v>
      </c>
      <c r="W257" s="36">
        <f t="shared" si="124"/>
        <v>0</v>
      </c>
      <c r="X257" s="36">
        <f t="shared" si="124"/>
        <v>0</v>
      </c>
      <c r="Y257" s="36">
        <f t="shared" si="124"/>
        <v>0</v>
      </c>
      <c r="Z257" s="36">
        <f t="shared" si="124"/>
        <v>0</v>
      </c>
      <c r="AA257" s="36">
        <f t="shared" si="124"/>
        <v>0</v>
      </c>
      <c r="AB257" s="36">
        <f t="shared" si="124"/>
        <v>0</v>
      </c>
      <c r="AC257" s="36">
        <f t="shared" si="124"/>
        <v>0</v>
      </c>
      <c r="AD257" s="36">
        <f t="shared" si="124"/>
        <v>0</v>
      </c>
      <c r="AE257" s="36">
        <f t="shared" si="124"/>
        <v>0</v>
      </c>
      <c r="AG257" s="36">
        <f t="shared" si="125"/>
        <v>0</v>
      </c>
      <c r="AH257" s="36">
        <f t="shared" si="125"/>
        <v>0</v>
      </c>
      <c r="AI257" s="36">
        <f t="shared" si="125"/>
        <v>0</v>
      </c>
      <c r="AJ257" s="36">
        <f t="shared" si="125"/>
        <v>0</v>
      </c>
      <c r="AK257" s="36">
        <f t="shared" si="125"/>
        <v>0</v>
      </c>
      <c r="AL257" s="36">
        <f t="shared" si="125"/>
        <v>0</v>
      </c>
      <c r="AN257" s="63">
        <f t="shared" si="118"/>
        <v>0</v>
      </c>
      <c r="AO257" s="59"/>
    </row>
    <row r="258" ht="15" spans="1:41">
      <c r="A258" s="43" t="s">
        <v>12981</v>
      </c>
      <c r="B258" s="34">
        <f t="shared" si="98"/>
        <v>0</v>
      </c>
      <c r="C258" s="41" t="s">
        <v>12982</v>
      </c>
      <c r="D258" s="105">
        <f t="shared" si="99"/>
        <v>0</v>
      </c>
      <c r="E258" s="36">
        <f t="shared" si="100"/>
        <v>0</v>
      </c>
      <c r="F258" s="9">
        <f t="shared" si="101"/>
        <v>0</v>
      </c>
      <c r="G258" s="38">
        <f t="shared" si="119"/>
        <v>0</v>
      </c>
      <c r="H258" s="42">
        <v>0</v>
      </c>
      <c r="I258" s="36">
        <f t="shared" si="123"/>
        <v>0</v>
      </c>
      <c r="J258" s="36">
        <f t="shared" si="123"/>
        <v>0</v>
      </c>
      <c r="K258" s="107">
        <f t="shared" si="117"/>
        <v>0</v>
      </c>
      <c r="L258" s="36">
        <f t="shared" si="102"/>
        <v>0</v>
      </c>
      <c r="M258" s="105">
        <f t="shared" si="103"/>
        <v>0</v>
      </c>
      <c r="N258" s="36">
        <f t="shared" si="107"/>
        <v>0</v>
      </c>
      <c r="O258" s="9">
        <f t="shared" si="104"/>
        <v>0</v>
      </c>
      <c r="P258" s="51">
        <v>0</v>
      </c>
      <c r="Q258" s="50">
        <f t="shared" si="120"/>
        <v>0</v>
      </c>
      <c r="R258" s="36">
        <f t="shared" si="105"/>
        <v>0</v>
      </c>
      <c r="S258" s="36">
        <f t="shared" si="108"/>
        <v>0</v>
      </c>
      <c r="T258" s="42">
        <v>0</v>
      </c>
      <c r="U258" s="36">
        <f t="shared" si="106"/>
        <v>0</v>
      </c>
      <c r="W258" s="36">
        <f t="shared" ref="W258:AE267" si="126">SUMPRODUCT(W$374:W$599*(LEFT($A$374:$A$599,LEN($A258))=$A258))</f>
        <v>0</v>
      </c>
      <c r="X258" s="36">
        <f t="shared" si="126"/>
        <v>0</v>
      </c>
      <c r="Y258" s="36">
        <f t="shared" si="126"/>
        <v>0</v>
      </c>
      <c r="Z258" s="36">
        <f t="shared" si="126"/>
        <v>0</v>
      </c>
      <c r="AA258" s="36">
        <f t="shared" si="126"/>
        <v>0</v>
      </c>
      <c r="AB258" s="36">
        <f t="shared" si="126"/>
        <v>0</v>
      </c>
      <c r="AC258" s="36">
        <f t="shared" si="126"/>
        <v>0</v>
      </c>
      <c r="AD258" s="36">
        <f t="shared" si="126"/>
        <v>0</v>
      </c>
      <c r="AE258" s="36">
        <f t="shared" si="126"/>
        <v>0</v>
      </c>
      <c r="AG258" s="36">
        <f t="shared" ref="AG258:AL267" si="127">SUMPRODUCT(AG$374:AG$599*(LEFT($A$374:$A$599,LEN($A258))=$A258))</f>
        <v>0</v>
      </c>
      <c r="AH258" s="36">
        <f t="shared" si="127"/>
        <v>0</v>
      </c>
      <c r="AI258" s="36">
        <f t="shared" si="127"/>
        <v>0</v>
      </c>
      <c r="AJ258" s="36">
        <f t="shared" si="127"/>
        <v>0</v>
      </c>
      <c r="AK258" s="36">
        <f t="shared" si="127"/>
        <v>0</v>
      </c>
      <c r="AL258" s="36">
        <f t="shared" si="127"/>
        <v>0</v>
      </c>
      <c r="AN258" s="63">
        <f t="shared" si="118"/>
        <v>0</v>
      </c>
      <c r="AO258" s="14"/>
    </row>
    <row r="259" ht="15" spans="1:41">
      <c r="A259" s="43" t="s">
        <v>12983</v>
      </c>
      <c r="B259" s="34">
        <f t="shared" si="98"/>
        <v>0</v>
      </c>
      <c r="C259" s="41" t="s">
        <v>12984</v>
      </c>
      <c r="D259" s="105">
        <f t="shared" si="99"/>
        <v>0</v>
      </c>
      <c r="E259" s="36">
        <f t="shared" si="100"/>
        <v>0</v>
      </c>
      <c r="F259" s="9">
        <f t="shared" si="101"/>
        <v>0</v>
      </c>
      <c r="G259" s="38">
        <f t="shared" si="119"/>
        <v>0</v>
      </c>
      <c r="H259" s="42">
        <v>0</v>
      </c>
      <c r="I259" s="36">
        <f t="shared" si="123"/>
        <v>0</v>
      </c>
      <c r="J259" s="36">
        <f t="shared" si="123"/>
        <v>0</v>
      </c>
      <c r="K259" s="107">
        <f t="shared" si="117"/>
        <v>0</v>
      </c>
      <c r="L259" s="36">
        <f t="shared" si="102"/>
        <v>0</v>
      </c>
      <c r="M259" s="105">
        <f t="shared" si="103"/>
        <v>0</v>
      </c>
      <c r="N259" s="36">
        <f t="shared" si="107"/>
        <v>0</v>
      </c>
      <c r="O259" s="9">
        <f t="shared" si="104"/>
        <v>0</v>
      </c>
      <c r="P259" s="51">
        <v>0</v>
      </c>
      <c r="Q259" s="50">
        <f t="shared" si="120"/>
        <v>0</v>
      </c>
      <c r="R259" s="36">
        <f t="shared" si="105"/>
        <v>0</v>
      </c>
      <c r="S259" s="36">
        <f t="shared" si="108"/>
        <v>0</v>
      </c>
      <c r="T259" s="42">
        <v>0</v>
      </c>
      <c r="U259" s="36">
        <f t="shared" si="106"/>
        <v>0</v>
      </c>
      <c r="W259" s="36">
        <f t="shared" si="126"/>
        <v>0</v>
      </c>
      <c r="X259" s="36">
        <f t="shared" si="126"/>
        <v>0</v>
      </c>
      <c r="Y259" s="36">
        <f t="shared" si="126"/>
        <v>0</v>
      </c>
      <c r="Z259" s="36">
        <f t="shared" si="126"/>
        <v>0</v>
      </c>
      <c r="AA259" s="36">
        <f t="shared" si="126"/>
        <v>0</v>
      </c>
      <c r="AB259" s="36">
        <f t="shared" si="126"/>
        <v>0</v>
      </c>
      <c r="AC259" s="36">
        <f t="shared" si="126"/>
        <v>0</v>
      </c>
      <c r="AD259" s="36">
        <f t="shared" si="126"/>
        <v>0</v>
      </c>
      <c r="AE259" s="36">
        <f t="shared" si="126"/>
        <v>0</v>
      </c>
      <c r="AG259" s="36">
        <f t="shared" si="127"/>
        <v>0</v>
      </c>
      <c r="AH259" s="36">
        <f t="shared" si="127"/>
        <v>0</v>
      </c>
      <c r="AI259" s="36">
        <f t="shared" si="127"/>
        <v>0</v>
      </c>
      <c r="AJ259" s="36">
        <f t="shared" si="127"/>
        <v>0</v>
      </c>
      <c r="AK259" s="36">
        <f t="shared" si="127"/>
        <v>0</v>
      </c>
      <c r="AL259" s="36">
        <f t="shared" si="127"/>
        <v>0</v>
      </c>
      <c r="AN259" s="63">
        <f t="shared" si="118"/>
        <v>0</v>
      </c>
      <c r="AO259" s="14"/>
    </row>
    <row r="260" ht="15" spans="1:41">
      <c r="A260" s="43" t="s">
        <v>12985</v>
      </c>
      <c r="B260" s="34">
        <f t="shared" si="98"/>
        <v>0</v>
      </c>
      <c r="C260" s="41" t="s">
        <v>12986</v>
      </c>
      <c r="D260" s="105">
        <f t="shared" si="99"/>
        <v>0</v>
      </c>
      <c r="E260" s="36">
        <f t="shared" si="100"/>
        <v>0</v>
      </c>
      <c r="F260" s="9">
        <f t="shared" si="101"/>
        <v>0</v>
      </c>
      <c r="G260" s="38">
        <f t="shared" si="119"/>
        <v>0</v>
      </c>
      <c r="H260" s="42">
        <v>0</v>
      </c>
      <c r="I260" s="36">
        <f t="shared" si="123"/>
        <v>0</v>
      </c>
      <c r="J260" s="36">
        <f t="shared" si="123"/>
        <v>0</v>
      </c>
      <c r="K260" s="107">
        <f t="shared" si="117"/>
        <v>0</v>
      </c>
      <c r="L260" s="36">
        <f t="shared" si="102"/>
        <v>0</v>
      </c>
      <c r="M260" s="105">
        <f t="shared" si="103"/>
        <v>0</v>
      </c>
      <c r="N260" s="36">
        <f t="shared" si="107"/>
        <v>0</v>
      </c>
      <c r="O260" s="9">
        <f t="shared" si="104"/>
        <v>0</v>
      </c>
      <c r="P260" s="51">
        <v>0</v>
      </c>
      <c r="Q260" s="50">
        <f t="shared" si="120"/>
        <v>0</v>
      </c>
      <c r="R260" s="36">
        <f t="shared" si="105"/>
        <v>0</v>
      </c>
      <c r="S260" s="36">
        <f t="shared" si="108"/>
        <v>0</v>
      </c>
      <c r="T260" s="42">
        <v>0</v>
      </c>
      <c r="U260" s="36">
        <f t="shared" si="106"/>
        <v>0</v>
      </c>
      <c r="W260" s="36">
        <f t="shared" si="126"/>
        <v>0</v>
      </c>
      <c r="X260" s="36">
        <f t="shared" si="126"/>
        <v>0</v>
      </c>
      <c r="Y260" s="36">
        <f t="shared" si="126"/>
        <v>0</v>
      </c>
      <c r="Z260" s="36">
        <f t="shared" si="126"/>
        <v>0</v>
      </c>
      <c r="AA260" s="36">
        <f t="shared" si="126"/>
        <v>0</v>
      </c>
      <c r="AB260" s="36">
        <f t="shared" si="126"/>
        <v>0</v>
      </c>
      <c r="AC260" s="36">
        <f t="shared" si="126"/>
        <v>0</v>
      </c>
      <c r="AD260" s="36">
        <f t="shared" si="126"/>
        <v>0</v>
      </c>
      <c r="AE260" s="36">
        <f t="shared" si="126"/>
        <v>0</v>
      </c>
      <c r="AG260" s="36">
        <f t="shared" si="127"/>
        <v>0</v>
      </c>
      <c r="AH260" s="36">
        <f t="shared" si="127"/>
        <v>0</v>
      </c>
      <c r="AI260" s="36">
        <f t="shared" si="127"/>
        <v>0</v>
      </c>
      <c r="AJ260" s="36">
        <f t="shared" si="127"/>
        <v>0</v>
      </c>
      <c r="AK260" s="36">
        <f t="shared" si="127"/>
        <v>0</v>
      </c>
      <c r="AL260" s="36">
        <f t="shared" si="127"/>
        <v>0</v>
      </c>
      <c r="AN260" s="63">
        <f t="shared" si="118"/>
        <v>0</v>
      </c>
      <c r="AO260" s="59"/>
    </row>
    <row r="261" ht="15" spans="1:41">
      <c r="A261" s="43" t="s">
        <v>12987</v>
      </c>
      <c r="B261" s="34">
        <f t="shared" si="98"/>
        <v>0</v>
      </c>
      <c r="C261" s="41" t="s">
        <v>12988</v>
      </c>
      <c r="D261" s="105">
        <f t="shared" si="99"/>
        <v>0</v>
      </c>
      <c r="E261" s="36">
        <f t="shared" si="100"/>
        <v>0</v>
      </c>
      <c r="F261" s="9">
        <f t="shared" si="101"/>
        <v>0</v>
      </c>
      <c r="G261" s="38">
        <f t="shared" si="119"/>
        <v>0</v>
      </c>
      <c r="H261" s="42">
        <v>0</v>
      </c>
      <c r="I261" s="36">
        <f t="shared" si="123"/>
        <v>0</v>
      </c>
      <c r="J261" s="36">
        <f t="shared" si="123"/>
        <v>0</v>
      </c>
      <c r="K261" s="107">
        <f t="shared" si="117"/>
        <v>0</v>
      </c>
      <c r="L261" s="36">
        <f t="shared" si="102"/>
        <v>0</v>
      </c>
      <c r="M261" s="105">
        <f t="shared" si="103"/>
        <v>0</v>
      </c>
      <c r="N261" s="36">
        <f t="shared" si="107"/>
        <v>0</v>
      </c>
      <c r="O261" s="9">
        <f t="shared" si="104"/>
        <v>0</v>
      </c>
      <c r="P261" s="51">
        <v>0</v>
      </c>
      <c r="Q261" s="50">
        <f t="shared" si="120"/>
        <v>0</v>
      </c>
      <c r="R261" s="36">
        <f t="shared" si="105"/>
        <v>0</v>
      </c>
      <c r="S261" s="36">
        <f t="shared" si="108"/>
        <v>0</v>
      </c>
      <c r="T261" s="42">
        <v>0</v>
      </c>
      <c r="U261" s="36">
        <f t="shared" si="106"/>
        <v>0</v>
      </c>
      <c r="W261" s="36">
        <f t="shared" si="126"/>
        <v>0</v>
      </c>
      <c r="X261" s="36">
        <f t="shared" si="126"/>
        <v>0</v>
      </c>
      <c r="Y261" s="36">
        <f t="shared" si="126"/>
        <v>0</v>
      </c>
      <c r="Z261" s="36">
        <f t="shared" si="126"/>
        <v>0</v>
      </c>
      <c r="AA261" s="36">
        <f t="shared" si="126"/>
        <v>0</v>
      </c>
      <c r="AB261" s="36">
        <f t="shared" si="126"/>
        <v>0</v>
      </c>
      <c r="AC261" s="36">
        <f t="shared" si="126"/>
        <v>0</v>
      </c>
      <c r="AD261" s="36">
        <f t="shared" si="126"/>
        <v>0</v>
      </c>
      <c r="AE261" s="36">
        <f t="shared" si="126"/>
        <v>0</v>
      </c>
      <c r="AG261" s="36">
        <f t="shared" si="127"/>
        <v>0</v>
      </c>
      <c r="AH261" s="36">
        <f t="shared" si="127"/>
        <v>0</v>
      </c>
      <c r="AI261" s="36">
        <f t="shared" si="127"/>
        <v>0</v>
      </c>
      <c r="AJ261" s="36">
        <f t="shared" si="127"/>
        <v>0</v>
      </c>
      <c r="AK261" s="36">
        <f t="shared" si="127"/>
        <v>0</v>
      </c>
      <c r="AL261" s="36">
        <f t="shared" si="127"/>
        <v>0</v>
      </c>
      <c r="AN261" s="63">
        <f t="shared" si="118"/>
        <v>0</v>
      </c>
      <c r="AO261" s="59"/>
    </row>
    <row r="262" ht="15" spans="1:41">
      <c r="A262" s="43" t="s">
        <v>12989</v>
      </c>
      <c r="B262" s="34">
        <f t="shared" si="98"/>
        <v>0</v>
      </c>
      <c r="C262" s="41" t="s">
        <v>12990</v>
      </c>
      <c r="D262" s="105">
        <f t="shared" si="99"/>
        <v>0</v>
      </c>
      <c r="E262" s="36">
        <f t="shared" si="100"/>
        <v>0</v>
      </c>
      <c r="F262" s="9">
        <f t="shared" si="101"/>
        <v>0</v>
      </c>
      <c r="G262" s="38">
        <f t="shared" si="119"/>
        <v>0</v>
      </c>
      <c r="H262" s="42">
        <v>0</v>
      </c>
      <c r="I262" s="36">
        <f t="shared" si="123"/>
        <v>0</v>
      </c>
      <c r="J262" s="36">
        <f t="shared" si="123"/>
        <v>0</v>
      </c>
      <c r="K262" s="107">
        <f t="shared" si="117"/>
        <v>0</v>
      </c>
      <c r="L262" s="36">
        <f t="shared" si="102"/>
        <v>0</v>
      </c>
      <c r="M262" s="105">
        <f t="shared" si="103"/>
        <v>0</v>
      </c>
      <c r="N262" s="36">
        <f t="shared" si="107"/>
        <v>0</v>
      </c>
      <c r="O262" s="9">
        <f t="shared" si="104"/>
        <v>0</v>
      </c>
      <c r="P262" s="51">
        <v>0</v>
      </c>
      <c r="Q262" s="50">
        <f t="shared" si="120"/>
        <v>0</v>
      </c>
      <c r="R262" s="36">
        <f t="shared" si="105"/>
        <v>0</v>
      </c>
      <c r="S262" s="36">
        <f t="shared" si="108"/>
        <v>0</v>
      </c>
      <c r="T262" s="42">
        <v>0</v>
      </c>
      <c r="U262" s="36">
        <f t="shared" si="106"/>
        <v>0</v>
      </c>
      <c r="W262" s="36">
        <f t="shared" si="126"/>
        <v>0</v>
      </c>
      <c r="X262" s="36">
        <f t="shared" si="126"/>
        <v>0</v>
      </c>
      <c r="Y262" s="36">
        <f t="shared" si="126"/>
        <v>0</v>
      </c>
      <c r="Z262" s="36">
        <f t="shared" si="126"/>
        <v>0</v>
      </c>
      <c r="AA262" s="36">
        <f t="shared" si="126"/>
        <v>0</v>
      </c>
      <c r="AB262" s="36">
        <f t="shared" si="126"/>
        <v>0</v>
      </c>
      <c r="AC262" s="36">
        <f t="shared" si="126"/>
        <v>0</v>
      </c>
      <c r="AD262" s="36">
        <f t="shared" si="126"/>
        <v>0</v>
      </c>
      <c r="AE262" s="36">
        <f t="shared" si="126"/>
        <v>0</v>
      </c>
      <c r="AG262" s="36">
        <f t="shared" si="127"/>
        <v>0</v>
      </c>
      <c r="AH262" s="36">
        <f t="shared" si="127"/>
        <v>0</v>
      </c>
      <c r="AI262" s="36">
        <f t="shared" si="127"/>
        <v>0</v>
      </c>
      <c r="AJ262" s="36">
        <f t="shared" si="127"/>
        <v>0</v>
      </c>
      <c r="AK262" s="36">
        <f t="shared" si="127"/>
        <v>0</v>
      </c>
      <c r="AL262" s="36">
        <f t="shared" si="127"/>
        <v>0</v>
      </c>
      <c r="AN262" s="63">
        <f t="shared" si="118"/>
        <v>0</v>
      </c>
      <c r="AO262" s="14"/>
    </row>
    <row r="263" ht="15" spans="1:41">
      <c r="A263" s="43" t="s">
        <v>12991</v>
      </c>
      <c r="B263" s="34">
        <f t="shared" si="98"/>
        <v>0</v>
      </c>
      <c r="C263" s="41" t="s">
        <v>12992</v>
      </c>
      <c r="D263" s="105">
        <f t="shared" si="99"/>
        <v>0</v>
      </c>
      <c r="E263" s="36">
        <f t="shared" si="100"/>
        <v>0</v>
      </c>
      <c r="F263" s="9">
        <f t="shared" si="101"/>
        <v>0</v>
      </c>
      <c r="G263" s="38">
        <f t="shared" si="119"/>
        <v>0</v>
      </c>
      <c r="H263" s="39">
        <v>0</v>
      </c>
      <c r="I263" s="36">
        <f t="shared" si="123"/>
        <v>0</v>
      </c>
      <c r="J263" s="36">
        <f t="shared" si="123"/>
        <v>0</v>
      </c>
      <c r="K263" s="107">
        <f t="shared" si="117"/>
        <v>0</v>
      </c>
      <c r="L263" s="36">
        <f t="shared" si="102"/>
        <v>0</v>
      </c>
      <c r="M263" s="105">
        <f t="shared" si="103"/>
        <v>0</v>
      </c>
      <c r="N263" s="36">
        <f t="shared" si="107"/>
        <v>0</v>
      </c>
      <c r="O263" s="9">
        <f t="shared" si="104"/>
        <v>0</v>
      </c>
      <c r="P263" s="51">
        <v>0</v>
      </c>
      <c r="Q263" s="50">
        <f t="shared" si="120"/>
        <v>0</v>
      </c>
      <c r="R263" s="36">
        <f t="shared" si="105"/>
        <v>0</v>
      </c>
      <c r="S263" s="36">
        <f t="shared" si="108"/>
        <v>0</v>
      </c>
      <c r="T263" s="42">
        <v>0</v>
      </c>
      <c r="U263" s="36">
        <f t="shared" si="106"/>
        <v>0</v>
      </c>
      <c r="W263" s="36">
        <f t="shared" si="126"/>
        <v>0</v>
      </c>
      <c r="X263" s="36">
        <f t="shared" si="126"/>
        <v>0</v>
      </c>
      <c r="Y263" s="36">
        <f t="shared" si="126"/>
        <v>0</v>
      </c>
      <c r="Z263" s="36">
        <f t="shared" si="126"/>
        <v>0</v>
      </c>
      <c r="AA263" s="36">
        <f t="shared" si="126"/>
        <v>0</v>
      </c>
      <c r="AB263" s="36">
        <f t="shared" si="126"/>
        <v>0</v>
      </c>
      <c r="AC263" s="36">
        <f t="shared" si="126"/>
        <v>0</v>
      </c>
      <c r="AD263" s="36">
        <f t="shared" si="126"/>
        <v>0</v>
      </c>
      <c r="AE263" s="36">
        <f t="shared" si="126"/>
        <v>0</v>
      </c>
      <c r="AG263" s="36">
        <f t="shared" si="127"/>
        <v>0</v>
      </c>
      <c r="AH263" s="36">
        <f t="shared" si="127"/>
        <v>0</v>
      </c>
      <c r="AI263" s="36">
        <f t="shared" si="127"/>
        <v>0</v>
      </c>
      <c r="AJ263" s="36">
        <f t="shared" si="127"/>
        <v>0</v>
      </c>
      <c r="AK263" s="36">
        <f t="shared" si="127"/>
        <v>0</v>
      </c>
      <c r="AL263" s="36">
        <f t="shared" si="127"/>
        <v>0</v>
      </c>
      <c r="AN263" s="63">
        <f t="shared" si="118"/>
        <v>0</v>
      </c>
      <c r="AO263" s="14"/>
    </row>
    <row r="264" ht="15" spans="1:41">
      <c r="A264" s="43" t="s">
        <v>12993</v>
      </c>
      <c r="B264" s="34">
        <f t="shared" ref="B264:B327" si="128">D264-M264</f>
        <v>0</v>
      </c>
      <c r="C264" s="41" t="s">
        <v>12994</v>
      </c>
      <c r="D264" s="105">
        <f t="shared" ref="D264:D327" si="129">SUM(E264:F264,L264)</f>
        <v>0</v>
      </c>
      <c r="E264" s="36">
        <f t="shared" ref="E264:E327" si="130">SUMPRODUCT(E$374:E$599*(LEFT($A$374:$A$599,LEN($A264))=$A264))</f>
        <v>0</v>
      </c>
      <c r="F264" s="9">
        <f t="shared" ref="F264:F327" si="131">SUM(G264,H264:K264)</f>
        <v>0</v>
      </c>
      <c r="G264" s="38">
        <f t="shared" si="119"/>
        <v>0</v>
      </c>
      <c r="H264" s="42">
        <v>0</v>
      </c>
      <c r="I264" s="36">
        <f t="shared" si="123"/>
        <v>0</v>
      </c>
      <c r="J264" s="36">
        <f t="shared" si="123"/>
        <v>0</v>
      </c>
      <c r="K264" s="107">
        <f t="shared" si="117"/>
        <v>0</v>
      </c>
      <c r="L264" s="36">
        <f t="shared" ref="L264:L327" si="132">SUMPRODUCT(L$374:L$599*(LEFT($A$374:$A$599,LEN($A264))=$A264))</f>
        <v>0</v>
      </c>
      <c r="M264" s="105">
        <f t="shared" ref="M264:M327" si="133">SUM(N264:O264,U264)</f>
        <v>0</v>
      </c>
      <c r="N264" s="36">
        <f t="shared" si="107"/>
        <v>0</v>
      </c>
      <c r="O264" s="9">
        <f t="shared" ref="O264:O327" si="134">SUM(P264:T264)</f>
        <v>0</v>
      </c>
      <c r="P264" s="51">
        <v>0</v>
      </c>
      <c r="Q264" s="50">
        <f t="shared" si="120"/>
        <v>0</v>
      </c>
      <c r="R264" s="36">
        <f t="shared" ref="R264:R327" si="135">SUMPRODUCT(R$374:R$599*(LEFT($A$374:$A$599,LEN($A264))=$A264))</f>
        <v>0</v>
      </c>
      <c r="S264" s="36">
        <f t="shared" si="108"/>
        <v>0</v>
      </c>
      <c r="T264" s="42">
        <v>0</v>
      </c>
      <c r="U264" s="36">
        <f t="shared" ref="U264:U327" si="136">SUMPRODUCT(U$374:U$599*(LEFT($A$374:$A$599,LEN($A264))=$A264))</f>
        <v>0</v>
      </c>
      <c r="W264" s="36">
        <f t="shared" si="126"/>
        <v>0</v>
      </c>
      <c r="X264" s="36">
        <f t="shared" si="126"/>
        <v>0</v>
      </c>
      <c r="Y264" s="36">
        <f t="shared" si="126"/>
        <v>0</v>
      </c>
      <c r="Z264" s="36">
        <f t="shared" si="126"/>
        <v>0</v>
      </c>
      <c r="AA264" s="36">
        <f t="shared" si="126"/>
        <v>0</v>
      </c>
      <c r="AB264" s="36">
        <f t="shared" si="126"/>
        <v>0</v>
      </c>
      <c r="AC264" s="36">
        <f t="shared" si="126"/>
        <v>0</v>
      </c>
      <c r="AD264" s="36">
        <f t="shared" si="126"/>
        <v>0</v>
      </c>
      <c r="AE264" s="36">
        <f t="shared" si="126"/>
        <v>0</v>
      </c>
      <c r="AG264" s="36">
        <f t="shared" si="127"/>
        <v>0</v>
      </c>
      <c r="AH264" s="36">
        <f t="shared" si="127"/>
        <v>0</v>
      </c>
      <c r="AI264" s="36">
        <f t="shared" si="127"/>
        <v>0</v>
      </c>
      <c r="AJ264" s="36">
        <f t="shared" si="127"/>
        <v>0</v>
      </c>
      <c r="AK264" s="36">
        <f t="shared" si="127"/>
        <v>0</v>
      </c>
      <c r="AL264" s="36">
        <f t="shared" si="127"/>
        <v>0</v>
      </c>
      <c r="AN264" s="63">
        <f t="shared" si="118"/>
        <v>0</v>
      </c>
      <c r="AO264" s="59"/>
    </row>
    <row r="265" ht="15" spans="1:41">
      <c r="A265" s="43" t="s">
        <v>12995</v>
      </c>
      <c r="B265" s="34">
        <f t="shared" si="128"/>
        <v>0</v>
      </c>
      <c r="C265" s="41" t="s">
        <v>12996</v>
      </c>
      <c r="D265" s="105">
        <f t="shared" si="129"/>
        <v>0</v>
      </c>
      <c r="E265" s="36">
        <f t="shared" si="130"/>
        <v>0</v>
      </c>
      <c r="F265" s="9">
        <f t="shared" si="131"/>
        <v>0</v>
      </c>
      <c r="G265" s="38">
        <f t="shared" si="119"/>
        <v>0</v>
      </c>
      <c r="H265" s="42">
        <v>0</v>
      </c>
      <c r="I265" s="36">
        <f t="shared" si="123"/>
        <v>0</v>
      </c>
      <c r="J265" s="36">
        <f t="shared" si="123"/>
        <v>0</v>
      </c>
      <c r="K265" s="107">
        <f t="shared" si="117"/>
        <v>0</v>
      </c>
      <c r="L265" s="36">
        <f t="shared" si="132"/>
        <v>0</v>
      </c>
      <c r="M265" s="105">
        <f t="shared" si="133"/>
        <v>0</v>
      </c>
      <c r="N265" s="36">
        <f t="shared" ref="N265:N328" si="137">SUMPRODUCT(N$374:N$599*(LEFT($A$374:$A$599,LEN($A265))=$A265))+MIN(SUMPRODUCT(S$374:S$599*(LEFT($A$374:$A$599,LEN($A265))=$A265))+AN265,0)</f>
        <v>0</v>
      </c>
      <c r="O265" s="9">
        <f t="shared" si="134"/>
        <v>0</v>
      </c>
      <c r="P265" s="51">
        <v>0</v>
      </c>
      <c r="Q265" s="50">
        <f t="shared" si="120"/>
        <v>0</v>
      </c>
      <c r="R265" s="36">
        <f t="shared" si="135"/>
        <v>0</v>
      </c>
      <c r="S265" s="36">
        <f t="shared" ref="S265:S328" si="138">MAX(SUMPRODUCT(S$374:S$599*(LEFT($A$374:$A$599,LEN($A265))=$A265))+AN265,0)</f>
        <v>0</v>
      </c>
      <c r="T265" s="42">
        <v>0</v>
      </c>
      <c r="U265" s="36">
        <f t="shared" si="136"/>
        <v>0</v>
      </c>
      <c r="W265" s="36">
        <f t="shared" si="126"/>
        <v>0</v>
      </c>
      <c r="X265" s="36">
        <f t="shared" si="126"/>
        <v>0</v>
      </c>
      <c r="Y265" s="36">
        <f t="shared" si="126"/>
        <v>0</v>
      </c>
      <c r="Z265" s="36">
        <f t="shared" si="126"/>
        <v>0</v>
      </c>
      <c r="AA265" s="36">
        <f t="shared" si="126"/>
        <v>0</v>
      </c>
      <c r="AB265" s="36">
        <f t="shared" si="126"/>
        <v>0</v>
      </c>
      <c r="AC265" s="36">
        <f t="shared" si="126"/>
        <v>0</v>
      </c>
      <c r="AD265" s="36">
        <f t="shared" si="126"/>
        <v>0</v>
      </c>
      <c r="AE265" s="36">
        <f t="shared" si="126"/>
        <v>0</v>
      </c>
      <c r="AG265" s="36">
        <f t="shared" si="127"/>
        <v>0</v>
      </c>
      <c r="AH265" s="36">
        <f t="shared" si="127"/>
        <v>0</v>
      </c>
      <c r="AI265" s="36">
        <f t="shared" si="127"/>
        <v>0</v>
      </c>
      <c r="AJ265" s="36">
        <f t="shared" si="127"/>
        <v>0</v>
      </c>
      <c r="AK265" s="36">
        <f t="shared" si="127"/>
        <v>0</v>
      </c>
      <c r="AL265" s="36">
        <f t="shared" si="127"/>
        <v>0</v>
      </c>
      <c r="AN265" s="63">
        <f t="shared" si="118"/>
        <v>0</v>
      </c>
      <c r="AO265" s="59"/>
    </row>
    <row r="266" ht="15" spans="1:41">
      <c r="A266" s="43" t="s">
        <v>12997</v>
      </c>
      <c r="B266" s="34">
        <f t="shared" si="128"/>
        <v>0</v>
      </c>
      <c r="C266" s="41" t="s">
        <v>12998</v>
      </c>
      <c r="D266" s="105">
        <f t="shared" si="129"/>
        <v>0</v>
      </c>
      <c r="E266" s="36">
        <f t="shared" si="130"/>
        <v>0</v>
      </c>
      <c r="F266" s="9">
        <f t="shared" si="131"/>
        <v>0</v>
      </c>
      <c r="G266" s="38">
        <f t="shared" si="119"/>
        <v>0</v>
      </c>
      <c r="H266" s="42">
        <v>0</v>
      </c>
      <c r="I266" s="36">
        <f t="shared" si="123"/>
        <v>0</v>
      </c>
      <c r="J266" s="36">
        <f t="shared" si="123"/>
        <v>0</v>
      </c>
      <c r="K266" s="107">
        <f t="shared" si="117"/>
        <v>0</v>
      </c>
      <c r="L266" s="36">
        <f t="shared" si="132"/>
        <v>0</v>
      </c>
      <c r="M266" s="105">
        <f t="shared" si="133"/>
        <v>0</v>
      </c>
      <c r="N266" s="36">
        <f t="shared" si="137"/>
        <v>0</v>
      </c>
      <c r="O266" s="9">
        <f t="shared" si="134"/>
        <v>0</v>
      </c>
      <c r="P266" s="51">
        <v>0</v>
      </c>
      <c r="Q266" s="50">
        <f t="shared" si="120"/>
        <v>0</v>
      </c>
      <c r="R266" s="36">
        <f t="shared" si="135"/>
        <v>0</v>
      </c>
      <c r="S266" s="36">
        <f t="shared" si="138"/>
        <v>0</v>
      </c>
      <c r="T266" s="42">
        <v>0</v>
      </c>
      <c r="U266" s="36">
        <f t="shared" si="136"/>
        <v>0</v>
      </c>
      <c r="W266" s="36">
        <f t="shared" si="126"/>
        <v>0</v>
      </c>
      <c r="X266" s="36">
        <f t="shared" si="126"/>
        <v>0</v>
      </c>
      <c r="Y266" s="36">
        <f t="shared" si="126"/>
        <v>0</v>
      </c>
      <c r="Z266" s="36">
        <f t="shared" si="126"/>
        <v>0</v>
      </c>
      <c r="AA266" s="36">
        <f t="shared" si="126"/>
        <v>0</v>
      </c>
      <c r="AB266" s="36">
        <f t="shared" si="126"/>
        <v>0</v>
      </c>
      <c r="AC266" s="36">
        <f t="shared" si="126"/>
        <v>0</v>
      </c>
      <c r="AD266" s="36">
        <f t="shared" si="126"/>
        <v>0</v>
      </c>
      <c r="AE266" s="36">
        <f t="shared" si="126"/>
        <v>0</v>
      </c>
      <c r="AG266" s="36">
        <f t="shared" si="127"/>
        <v>0</v>
      </c>
      <c r="AH266" s="36">
        <f t="shared" si="127"/>
        <v>0</v>
      </c>
      <c r="AI266" s="36">
        <f t="shared" si="127"/>
        <v>0</v>
      </c>
      <c r="AJ266" s="36">
        <f t="shared" si="127"/>
        <v>0</v>
      </c>
      <c r="AK266" s="36">
        <f t="shared" si="127"/>
        <v>0</v>
      </c>
      <c r="AL266" s="36">
        <f t="shared" si="127"/>
        <v>0</v>
      </c>
      <c r="AN266" s="63">
        <f t="shared" si="118"/>
        <v>0</v>
      </c>
      <c r="AO266" s="14"/>
    </row>
    <row r="267" ht="15" spans="1:41">
      <c r="A267" s="43" t="s">
        <v>12999</v>
      </c>
      <c r="B267" s="34">
        <f t="shared" si="128"/>
        <v>0</v>
      </c>
      <c r="C267" s="41" t="s">
        <v>13000</v>
      </c>
      <c r="D267" s="105">
        <f t="shared" si="129"/>
        <v>0</v>
      </c>
      <c r="E267" s="36">
        <f t="shared" si="130"/>
        <v>0</v>
      </c>
      <c r="F267" s="9">
        <f t="shared" si="131"/>
        <v>0</v>
      </c>
      <c r="G267" s="38">
        <f t="shared" si="119"/>
        <v>0</v>
      </c>
      <c r="H267" s="42">
        <v>0</v>
      </c>
      <c r="I267" s="36">
        <f t="shared" si="123"/>
        <v>0</v>
      </c>
      <c r="J267" s="36">
        <f t="shared" si="123"/>
        <v>0</v>
      </c>
      <c r="K267" s="107">
        <f t="shared" si="117"/>
        <v>0</v>
      </c>
      <c r="L267" s="36">
        <f t="shared" si="132"/>
        <v>0</v>
      </c>
      <c r="M267" s="105">
        <f t="shared" si="133"/>
        <v>0</v>
      </c>
      <c r="N267" s="36">
        <f t="shared" si="137"/>
        <v>0</v>
      </c>
      <c r="O267" s="9">
        <f t="shared" si="134"/>
        <v>0</v>
      </c>
      <c r="P267" s="51">
        <v>0</v>
      </c>
      <c r="Q267" s="50">
        <f t="shared" si="120"/>
        <v>0</v>
      </c>
      <c r="R267" s="36">
        <f t="shared" si="135"/>
        <v>0</v>
      </c>
      <c r="S267" s="36">
        <f t="shared" si="138"/>
        <v>0</v>
      </c>
      <c r="T267" s="42">
        <v>0</v>
      </c>
      <c r="U267" s="36">
        <f t="shared" si="136"/>
        <v>0</v>
      </c>
      <c r="W267" s="36">
        <f t="shared" si="126"/>
        <v>0</v>
      </c>
      <c r="X267" s="36">
        <f t="shared" si="126"/>
        <v>0</v>
      </c>
      <c r="Y267" s="36">
        <f t="shared" si="126"/>
        <v>0</v>
      </c>
      <c r="Z267" s="36">
        <f t="shared" si="126"/>
        <v>0</v>
      </c>
      <c r="AA267" s="36">
        <f t="shared" si="126"/>
        <v>0</v>
      </c>
      <c r="AB267" s="36">
        <f t="shared" si="126"/>
        <v>0</v>
      </c>
      <c r="AC267" s="36">
        <f t="shared" si="126"/>
        <v>0</v>
      </c>
      <c r="AD267" s="36">
        <f t="shared" si="126"/>
        <v>0</v>
      </c>
      <c r="AE267" s="36">
        <f t="shared" si="126"/>
        <v>0</v>
      </c>
      <c r="AG267" s="36">
        <f t="shared" si="127"/>
        <v>0</v>
      </c>
      <c r="AH267" s="36">
        <f t="shared" si="127"/>
        <v>0</v>
      </c>
      <c r="AI267" s="36">
        <f t="shared" si="127"/>
        <v>0</v>
      </c>
      <c r="AJ267" s="36">
        <f t="shared" si="127"/>
        <v>0</v>
      </c>
      <c r="AK267" s="36">
        <f t="shared" si="127"/>
        <v>0</v>
      </c>
      <c r="AL267" s="36">
        <f t="shared" si="127"/>
        <v>0</v>
      </c>
      <c r="AN267" s="63">
        <f t="shared" si="118"/>
        <v>0</v>
      </c>
      <c r="AO267" s="14"/>
    </row>
    <row r="268" ht="15" spans="1:41">
      <c r="A268" s="43" t="s">
        <v>13001</v>
      </c>
      <c r="B268" s="34">
        <f t="shared" si="128"/>
        <v>0</v>
      </c>
      <c r="C268" s="41" t="s">
        <v>13002</v>
      </c>
      <c r="D268" s="105">
        <f t="shared" si="129"/>
        <v>0</v>
      </c>
      <c r="E268" s="36">
        <f t="shared" si="130"/>
        <v>0</v>
      </c>
      <c r="F268" s="9">
        <f t="shared" si="131"/>
        <v>0</v>
      </c>
      <c r="G268" s="38">
        <f t="shared" si="119"/>
        <v>0</v>
      </c>
      <c r="H268" s="42">
        <v>0</v>
      </c>
      <c r="I268" s="36">
        <f t="shared" ref="I268:J287" si="139">SUMPRODUCT(I$374:I$599*(LEFT($A$374:$A$599,LEN($A268))=$A268))</f>
        <v>0</v>
      </c>
      <c r="J268" s="36">
        <f t="shared" si="139"/>
        <v>0</v>
      </c>
      <c r="K268" s="107">
        <f t="shared" si="117"/>
        <v>0</v>
      </c>
      <c r="L268" s="36">
        <f t="shared" si="132"/>
        <v>0</v>
      </c>
      <c r="M268" s="105">
        <f t="shared" si="133"/>
        <v>0</v>
      </c>
      <c r="N268" s="36">
        <f t="shared" si="137"/>
        <v>0</v>
      </c>
      <c r="O268" s="9">
        <f t="shared" si="134"/>
        <v>0</v>
      </c>
      <c r="P268" s="51">
        <v>0</v>
      </c>
      <c r="Q268" s="50">
        <f t="shared" si="120"/>
        <v>0</v>
      </c>
      <c r="R268" s="36">
        <f t="shared" si="135"/>
        <v>0</v>
      </c>
      <c r="S268" s="36">
        <f t="shared" si="138"/>
        <v>0</v>
      </c>
      <c r="T268" s="42">
        <v>0</v>
      </c>
      <c r="U268" s="36">
        <f t="shared" si="136"/>
        <v>0</v>
      </c>
      <c r="W268" s="36">
        <f t="shared" ref="W268:AE277" si="140">SUMPRODUCT(W$374:W$599*(LEFT($A$374:$A$599,LEN($A268))=$A268))</f>
        <v>0</v>
      </c>
      <c r="X268" s="36">
        <f t="shared" si="140"/>
        <v>0</v>
      </c>
      <c r="Y268" s="36">
        <f t="shared" si="140"/>
        <v>0</v>
      </c>
      <c r="Z268" s="36">
        <f t="shared" si="140"/>
        <v>0</v>
      </c>
      <c r="AA268" s="36">
        <f t="shared" si="140"/>
        <v>0</v>
      </c>
      <c r="AB268" s="36">
        <f t="shared" si="140"/>
        <v>0</v>
      </c>
      <c r="AC268" s="36">
        <f t="shared" si="140"/>
        <v>0</v>
      </c>
      <c r="AD268" s="36">
        <f t="shared" si="140"/>
        <v>0</v>
      </c>
      <c r="AE268" s="36">
        <f t="shared" si="140"/>
        <v>0</v>
      </c>
      <c r="AG268" s="36">
        <f t="shared" ref="AG268:AL277" si="141">SUMPRODUCT(AG$374:AG$599*(LEFT($A$374:$A$599,LEN($A268))=$A268))</f>
        <v>0</v>
      </c>
      <c r="AH268" s="36">
        <f t="shared" si="141"/>
        <v>0</v>
      </c>
      <c r="AI268" s="36">
        <f t="shared" si="141"/>
        <v>0</v>
      </c>
      <c r="AJ268" s="36">
        <f t="shared" si="141"/>
        <v>0</v>
      </c>
      <c r="AK268" s="36">
        <f t="shared" si="141"/>
        <v>0</v>
      </c>
      <c r="AL268" s="36">
        <f t="shared" si="141"/>
        <v>0</v>
      </c>
      <c r="AN268" s="63">
        <f t="shared" si="118"/>
        <v>0</v>
      </c>
      <c r="AO268" s="59"/>
    </row>
    <row r="269" ht="15" spans="1:41">
      <c r="A269" s="43" t="s">
        <v>13003</v>
      </c>
      <c r="B269" s="34">
        <f t="shared" si="128"/>
        <v>0</v>
      </c>
      <c r="C269" s="41" t="s">
        <v>13004</v>
      </c>
      <c r="D269" s="105">
        <f t="shared" si="129"/>
        <v>0</v>
      </c>
      <c r="E269" s="36">
        <f t="shared" si="130"/>
        <v>0</v>
      </c>
      <c r="F269" s="9">
        <f t="shared" si="131"/>
        <v>0</v>
      </c>
      <c r="G269" s="38">
        <f t="shared" si="119"/>
        <v>0</v>
      </c>
      <c r="H269" s="42">
        <v>0</v>
      </c>
      <c r="I269" s="36">
        <f t="shared" si="139"/>
        <v>0</v>
      </c>
      <c r="J269" s="36">
        <f t="shared" si="139"/>
        <v>0</v>
      </c>
      <c r="K269" s="107">
        <f t="shared" si="117"/>
        <v>0</v>
      </c>
      <c r="L269" s="36">
        <f t="shared" si="132"/>
        <v>0</v>
      </c>
      <c r="M269" s="105">
        <f t="shared" si="133"/>
        <v>0</v>
      </c>
      <c r="N269" s="36">
        <f t="shared" si="137"/>
        <v>0</v>
      </c>
      <c r="O269" s="9">
        <f t="shared" si="134"/>
        <v>0</v>
      </c>
      <c r="P269" s="51">
        <v>0</v>
      </c>
      <c r="Q269" s="50">
        <f t="shared" si="120"/>
        <v>0</v>
      </c>
      <c r="R269" s="36">
        <f t="shared" si="135"/>
        <v>0</v>
      </c>
      <c r="S269" s="36">
        <f t="shared" si="138"/>
        <v>0</v>
      </c>
      <c r="T269" s="42">
        <v>0</v>
      </c>
      <c r="U269" s="36">
        <f t="shared" si="136"/>
        <v>0</v>
      </c>
      <c r="W269" s="36">
        <f t="shared" si="140"/>
        <v>0</v>
      </c>
      <c r="X269" s="36">
        <f t="shared" si="140"/>
        <v>0</v>
      </c>
      <c r="Y269" s="36">
        <f t="shared" si="140"/>
        <v>0</v>
      </c>
      <c r="Z269" s="36">
        <f t="shared" si="140"/>
        <v>0</v>
      </c>
      <c r="AA269" s="36">
        <f t="shared" si="140"/>
        <v>0</v>
      </c>
      <c r="AB269" s="36">
        <f t="shared" si="140"/>
        <v>0</v>
      </c>
      <c r="AC269" s="36">
        <f t="shared" si="140"/>
        <v>0</v>
      </c>
      <c r="AD269" s="36">
        <f t="shared" si="140"/>
        <v>0</v>
      </c>
      <c r="AE269" s="36">
        <f t="shared" si="140"/>
        <v>0</v>
      </c>
      <c r="AG269" s="36">
        <f t="shared" si="141"/>
        <v>0</v>
      </c>
      <c r="AH269" s="36">
        <f t="shared" si="141"/>
        <v>0</v>
      </c>
      <c r="AI269" s="36">
        <f t="shared" si="141"/>
        <v>0</v>
      </c>
      <c r="AJ269" s="36">
        <f t="shared" si="141"/>
        <v>0</v>
      </c>
      <c r="AK269" s="36">
        <f t="shared" si="141"/>
        <v>0</v>
      </c>
      <c r="AL269" s="36">
        <f t="shared" si="141"/>
        <v>0</v>
      </c>
      <c r="AN269" s="63">
        <f t="shared" si="118"/>
        <v>0</v>
      </c>
      <c r="AO269" s="59"/>
    </row>
    <row r="270" ht="15" spans="1:41">
      <c r="A270" s="43" t="s">
        <v>13005</v>
      </c>
      <c r="B270" s="34">
        <f t="shared" si="128"/>
        <v>0</v>
      </c>
      <c r="C270" s="41" t="s">
        <v>13006</v>
      </c>
      <c r="D270" s="105">
        <f t="shared" si="129"/>
        <v>0</v>
      </c>
      <c r="E270" s="36">
        <f t="shared" si="130"/>
        <v>0</v>
      </c>
      <c r="F270" s="9">
        <f t="shared" si="131"/>
        <v>0</v>
      </c>
      <c r="G270" s="38">
        <f t="shared" si="119"/>
        <v>0</v>
      </c>
      <c r="H270" s="39">
        <v>0</v>
      </c>
      <c r="I270" s="36">
        <f t="shared" si="139"/>
        <v>0</v>
      </c>
      <c r="J270" s="36">
        <f t="shared" si="139"/>
        <v>0</v>
      </c>
      <c r="K270" s="107">
        <f t="shared" si="117"/>
        <v>0</v>
      </c>
      <c r="L270" s="36">
        <f t="shared" si="132"/>
        <v>0</v>
      </c>
      <c r="M270" s="105">
        <f t="shared" si="133"/>
        <v>0</v>
      </c>
      <c r="N270" s="36">
        <f t="shared" si="137"/>
        <v>0</v>
      </c>
      <c r="O270" s="9">
        <f t="shared" si="134"/>
        <v>0</v>
      </c>
      <c r="P270" s="51">
        <v>0</v>
      </c>
      <c r="Q270" s="50">
        <f t="shared" si="120"/>
        <v>0</v>
      </c>
      <c r="R270" s="36">
        <f t="shared" si="135"/>
        <v>0</v>
      </c>
      <c r="S270" s="36">
        <f t="shared" si="138"/>
        <v>0</v>
      </c>
      <c r="T270" s="42">
        <v>0</v>
      </c>
      <c r="U270" s="36">
        <f t="shared" si="136"/>
        <v>0</v>
      </c>
      <c r="W270" s="36">
        <f t="shared" si="140"/>
        <v>0</v>
      </c>
      <c r="X270" s="36">
        <f t="shared" si="140"/>
        <v>0</v>
      </c>
      <c r="Y270" s="36">
        <f t="shared" si="140"/>
        <v>0</v>
      </c>
      <c r="Z270" s="36">
        <f t="shared" si="140"/>
        <v>0</v>
      </c>
      <c r="AA270" s="36">
        <f t="shared" si="140"/>
        <v>0</v>
      </c>
      <c r="AB270" s="36">
        <f t="shared" si="140"/>
        <v>0</v>
      </c>
      <c r="AC270" s="36">
        <f t="shared" si="140"/>
        <v>0</v>
      </c>
      <c r="AD270" s="36">
        <f t="shared" si="140"/>
        <v>0</v>
      </c>
      <c r="AE270" s="36">
        <f t="shared" si="140"/>
        <v>0</v>
      </c>
      <c r="AG270" s="36">
        <f t="shared" si="141"/>
        <v>0</v>
      </c>
      <c r="AH270" s="36">
        <f t="shared" si="141"/>
        <v>0</v>
      </c>
      <c r="AI270" s="36">
        <f t="shared" si="141"/>
        <v>0</v>
      </c>
      <c r="AJ270" s="36">
        <f t="shared" si="141"/>
        <v>0</v>
      </c>
      <c r="AK270" s="36">
        <f t="shared" si="141"/>
        <v>0</v>
      </c>
      <c r="AL270" s="36">
        <f t="shared" si="141"/>
        <v>0</v>
      </c>
      <c r="AN270" s="63">
        <f t="shared" si="118"/>
        <v>0</v>
      </c>
      <c r="AO270" s="14"/>
    </row>
    <row r="271" ht="15" spans="1:41">
      <c r="A271" s="43" t="s">
        <v>13007</v>
      </c>
      <c r="B271" s="34">
        <f t="shared" si="128"/>
        <v>0</v>
      </c>
      <c r="C271" s="41" t="s">
        <v>13008</v>
      </c>
      <c r="D271" s="105">
        <f t="shared" si="129"/>
        <v>0</v>
      </c>
      <c r="E271" s="36">
        <f t="shared" si="130"/>
        <v>0</v>
      </c>
      <c r="F271" s="9">
        <f t="shared" si="131"/>
        <v>0</v>
      </c>
      <c r="G271" s="38">
        <f t="shared" si="119"/>
        <v>0</v>
      </c>
      <c r="H271" s="42">
        <v>0</v>
      </c>
      <c r="I271" s="36">
        <f t="shared" si="139"/>
        <v>0</v>
      </c>
      <c r="J271" s="36">
        <f t="shared" si="139"/>
        <v>0</v>
      </c>
      <c r="K271" s="107">
        <f t="shared" si="117"/>
        <v>0</v>
      </c>
      <c r="L271" s="36">
        <f t="shared" si="132"/>
        <v>0</v>
      </c>
      <c r="M271" s="105">
        <f t="shared" si="133"/>
        <v>0</v>
      </c>
      <c r="N271" s="36">
        <f t="shared" si="137"/>
        <v>0</v>
      </c>
      <c r="O271" s="9">
        <f t="shared" si="134"/>
        <v>0</v>
      </c>
      <c r="P271" s="51">
        <v>0</v>
      </c>
      <c r="Q271" s="50">
        <f t="shared" si="120"/>
        <v>0</v>
      </c>
      <c r="R271" s="36">
        <f t="shared" si="135"/>
        <v>0</v>
      </c>
      <c r="S271" s="36">
        <f t="shared" si="138"/>
        <v>0</v>
      </c>
      <c r="T271" s="42">
        <v>0</v>
      </c>
      <c r="U271" s="36">
        <f t="shared" si="136"/>
        <v>0</v>
      </c>
      <c r="W271" s="36">
        <f t="shared" si="140"/>
        <v>0</v>
      </c>
      <c r="X271" s="36">
        <f t="shared" si="140"/>
        <v>0</v>
      </c>
      <c r="Y271" s="36">
        <f t="shared" si="140"/>
        <v>0</v>
      </c>
      <c r="Z271" s="36">
        <f t="shared" si="140"/>
        <v>0</v>
      </c>
      <c r="AA271" s="36">
        <f t="shared" si="140"/>
        <v>0</v>
      </c>
      <c r="AB271" s="36">
        <f t="shared" si="140"/>
        <v>0</v>
      </c>
      <c r="AC271" s="36">
        <f t="shared" si="140"/>
        <v>0</v>
      </c>
      <c r="AD271" s="36">
        <f t="shared" si="140"/>
        <v>0</v>
      </c>
      <c r="AE271" s="36">
        <f t="shared" si="140"/>
        <v>0</v>
      </c>
      <c r="AG271" s="36">
        <f t="shared" si="141"/>
        <v>0</v>
      </c>
      <c r="AH271" s="36">
        <f t="shared" si="141"/>
        <v>0</v>
      </c>
      <c r="AI271" s="36">
        <f t="shared" si="141"/>
        <v>0</v>
      </c>
      <c r="AJ271" s="36">
        <f t="shared" si="141"/>
        <v>0</v>
      </c>
      <c r="AK271" s="36">
        <f t="shared" si="141"/>
        <v>0</v>
      </c>
      <c r="AL271" s="36">
        <f t="shared" si="141"/>
        <v>0</v>
      </c>
      <c r="AN271" s="63">
        <f t="shared" si="118"/>
        <v>0</v>
      </c>
      <c r="AO271" s="14"/>
    </row>
    <row r="272" ht="15" spans="1:41">
      <c r="A272" s="43" t="s">
        <v>13009</v>
      </c>
      <c r="B272" s="34">
        <f t="shared" si="128"/>
        <v>0</v>
      </c>
      <c r="C272" s="41" t="s">
        <v>13010</v>
      </c>
      <c r="D272" s="105">
        <f t="shared" si="129"/>
        <v>0</v>
      </c>
      <c r="E272" s="36">
        <f t="shared" si="130"/>
        <v>0</v>
      </c>
      <c r="F272" s="9">
        <f t="shared" si="131"/>
        <v>0</v>
      </c>
      <c r="G272" s="38">
        <f t="shared" si="119"/>
        <v>0</v>
      </c>
      <c r="H272" s="42">
        <v>0</v>
      </c>
      <c r="I272" s="36">
        <f t="shared" si="139"/>
        <v>0</v>
      </c>
      <c r="J272" s="36">
        <f t="shared" si="139"/>
        <v>0</v>
      </c>
      <c r="K272" s="107">
        <f t="shared" si="117"/>
        <v>0</v>
      </c>
      <c r="L272" s="36">
        <f t="shared" si="132"/>
        <v>0</v>
      </c>
      <c r="M272" s="105">
        <f t="shared" si="133"/>
        <v>0</v>
      </c>
      <c r="N272" s="36">
        <f t="shared" si="137"/>
        <v>0</v>
      </c>
      <c r="O272" s="9">
        <f t="shared" si="134"/>
        <v>0</v>
      </c>
      <c r="P272" s="51">
        <v>0</v>
      </c>
      <c r="Q272" s="50">
        <f t="shared" si="120"/>
        <v>0</v>
      </c>
      <c r="R272" s="36">
        <f t="shared" si="135"/>
        <v>0</v>
      </c>
      <c r="S272" s="36">
        <f t="shared" si="138"/>
        <v>0</v>
      </c>
      <c r="T272" s="42">
        <v>0</v>
      </c>
      <c r="U272" s="36">
        <f t="shared" si="136"/>
        <v>0</v>
      </c>
      <c r="W272" s="36">
        <f t="shared" si="140"/>
        <v>0</v>
      </c>
      <c r="X272" s="36">
        <f t="shared" si="140"/>
        <v>0</v>
      </c>
      <c r="Y272" s="36">
        <f t="shared" si="140"/>
        <v>0</v>
      </c>
      <c r="Z272" s="36">
        <f t="shared" si="140"/>
        <v>0</v>
      </c>
      <c r="AA272" s="36">
        <f t="shared" si="140"/>
        <v>0</v>
      </c>
      <c r="AB272" s="36">
        <f t="shared" si="140"/>
        <v>0</v>
      </c>
      <c r="AC272" s="36">
        <f t="shared" si="140"/>
        <v>0</v>
      </c>
      <c r="AD272" s="36">
        <f t="shared" si="140"/>
        <v>0</v>
      </c>
      <c r="AE272" s="36">
        <f t="shared" si="140"/>
        <v>0</v>
      </c>
      <c r="AG272" s="36">
        <f t="shared" si="141"/>
        <v>0</v>
      </c>
      <c r="AH272" s="36">
        <f t="shared" si="141"/>
        <v>0</v>
      </c>
      <c r="AI272" s="36">
        <f t="shared" si="141"/>
        <v>0</v>
      </c>
      <c r="AJ272" s="36">
        <f t="shared" si="141"/>
        <v>0</v>
      </c>
      <c r="AK272" s="36">
        <f t="shared" si="141"/>
        <v>0</v>
      </c>
      <c r="AL272" s="36">
        <f t="shared" si="141"/>
        <v>0</v>
      </c>
      <c r="AN272" s="63">
        <f t="shared" si="118"/>
        <v>0</v>
      </c>
      <c r="AO272" s="59"/>
    </row>
    <row r="273" ht="15" spans="1:41">
      <c r="A273" s="43" t="s">
        <v>13011</v>
      </c>
      <c r="B273" s="34">
        <f t="shared" si="128"/>
        <v>0</v>
      </c>
      <c r="C273" s="41" t="s">
        <v>13012</v>
      </c>
      <c r="D273" s="105">
        <f t="shared" si="129"/>
        <v>0</v>
      </c>
      <c r="E273" s="36">
        <f t="shared" si="130"/>
        <v>0</v>
      </c>
      <c r="F273" s="9">
        <f t="shared" si="131"/>
        <v>0</v>
      </c>
      <c r="G273" s="38">
        <f t="shared" si="119"/>
        <v>0</v>
      </c>
      <c r="H273" s="42">
        <v>0</v>
      </c>
      <c r="I273" s="36">
        <f t="shared" si="139"/>
        <v>0</v>
      </c>
      <c r="J273" s="36">
        <f t="shared" si="139"/>
        <v>0</v>
      </c>
      <c r="K273" s="107">
        <f t="shared" si="117"/>
        <v>0</v>
      </c>
      <c r="L273" s="36">
        <f t="shared" si="132"/>
        <v>0</v>
      </c>
      <c r="M273" s="105">
        <f t="shared" si="133"/>
        <v>0</v>
      </c>
      <c r="N273" s="36">
        <f t="shared" si="137"/>
        <v>0</v>
      </c>
      <c r="O273" s="9">
        <f t="shared" si="134"/>
        <v>0</v>
      </c>
      <c r="P273" s="51">
        <v>0</v>
      </c>
      <c r="Q273" s="50">
        <f t="shared" si="120"/>
        <v>0</v>
      </c>
      <c r="R273" s="36">
        <f t="shared" si="135"/>
        <v>0</v>
      </c>
      <c r="S273" s="36">
        <f t="shared" si="138"/>
        <v>0</v>
      </c>
      <c r="T273" s="42">
        <v>0</v>
      </c>
      <c r="U273" s="36">
        <f t="shared" si="136"/>
        <v>0</v>
      </c>
      <c r="W273" s="36">
        <f t="shared" si="140"/>
        <v>0</v>
      </c>
      <c r="X273" s="36">
        <f t="shared" si="140"/>
        <v>0</v>
      </c>
      <c r="Y273" s="36">
        <f t="shared" si="140"/>
        <v>0</v>
      </c>
      <c r="Z273" s="36">
        <f t="shared" si="140"/>
        <v>0</v>
      </c>
      <c r="AA273" s="36">
        <f t="shared" si="140"/>
        <v>0</v>
      </c>
      <c r="AB273" s="36">
        <f t="shared" si="140"/>
        <v>0</v>
      </c>
      <c r="AC273" s="36">
        <f t="shared" si="140"/>
        <v>0</v>
      </c>
      <c r="AD273" s="36">
        <f t="shared" si="140"/>
        <v>0</v>
      </c>
      <c r="AE273" s="36">
        <f t="shared" si="140"/>
        <v>0</v>
      </c>
      <c r="AG273" s="36">
        <f t="shared" si="141"/>
        <v>0</v>
      </c>
      <c r="AH273" s="36">
        <f t="shared" si="141"/>
        <v>0</v>
      </c>
      <c r="AI273" s="36">
        <f t="shared" si="141"/>
        <v>0</v>
      </c>
      <c r="AJ273" s="36">
        <f t="shared" si="141"/>
        <v>0</v>
      </c>
      <c r="AK273" s="36">
        <f t="shared" si="141"/>
        <v>0</v>
      </c>
      <c r="AL273" s="36">
        <f t="shared" si="141"/>
        <v>0</v>
      </c>
      <c r="AN273" s="63">
        <f t="shared" si="118"/>
        <v>0</v>
      </c>
      <c r="AO273" s="59"/>
    </row>
    <row r="274" ht="15" spans="1:41">
      <c r="A274" s="43" t="s">
        <v>13013</v>
      </c>
      <c r="B274" s="34">
        <f t="shared" si="128"/>
        <v>0</v>
      </c>
      <c r="C274" s="41" t="s">
        <v>13014</v>
      </c>
      <c r="D274" s="105">
        <f t="shared" si="129"/>
        <v>0</v>
      </c>
      <c r="E274" s="36">
        <f t="shared" si="130"/>
        <v>0</v>
      </c>
      <c r="F274" s="9">
        <f t="shared" si="131"/>
        <v>0</v>
      </c>
      <c r="G274" s="38">
        <f t="shared" si="119"/>
        <v>0</v>
      </c>
      <c r="H274" s="42">
        <v>0</v>
      </c>
      <c r="I274" s="36">
        <f t="shared" si="139"/>
        <v>0</v>
      </c>
      <c r="J274" s="36">
        <f t="shared" si="139"/>
        <v>0</v>
      </c>
      <c r="K274" s="107">
        <f t="shared" si="117"/>
        <v>0</v>
      </c>
      <c r="L274" s="36">
        <f t="shared" si="132"/>
        <v>0</v>
      </c>
      <c r="M274" s="105">
        <f t="shared" si="133"/>
        <v>0</v>
      </c>
      <c r="N274" s="36">
        <f t="shared" si="137"/>
        <v>0</v>
      </c>
      <c r="O274" s="9">
        <f t="shared" si="134"/>
        <v>0</v>
      </c>
      <c r="P274" s="51">
        <v>0</v>
      </c>
      <c r="Q274" s="50">
        <f t="shared" si="120"/>
        <v>0</v>
      </c>
      <c r="R274" s="36">
        <f t="shared" si="135"/>
        <v>0</v>
      </c>
      <c r="S274" s="36">
        <f t="shared" si="138"/>
        <v>0</v>
      </c>
      <c r="T274" s="42">
        <v>0</v>
      </c>
      <c r="U274" s="36">
        <f t="shared" si="136"/>
        <v>0</v>
      </c>
      <c r="W274" s="36">
        <f t="shared" si="140"/>
        <v>0</v>
      </c>
      <c r="X274" s="36">
        <f t="shared" si="140"/>
        <v>0</v>
      </c>
      <c r="Y274" s="36">
        <f t="shared" si="140"/>
        <v>0</v>
      </c>
      <c r="Z274" s="36">
        <f t="shared" si="140"/>
        <v>0</v>
      </c>
      <c r="AA274" s="36">
        <f t="shared" si="140"/>
        <v>0</v>
      </c>
      <c r="AB274" s="36">
        <f t="shared" si="140"/>
        <v>0</v>
      </c>
      <c r="AC274" s="36">
        <f t="shared" si="140"/>
        <v>0</v>
      </c>
      <c r="AD274" s="36">
        <f t="shared" si="140"/>
        <v>0</v>
      </c>
      <c r="AE274" s="36">
        <f t="shared" si="140"/>
        <v>0</v>
      </c>
      <c r="AG274" s="36">
        <f t="shared" si="141"/>
        <v>0</v>
      </c>
      <c r="AH274" s="36">
        <f t="shared" si="141"/>
        <v>0</v>
      </c>
      <c r="AI274" s="36">
        <f t="shared" si="141"/>
        <v>0</v>
      </c>
      <c r="AJ274" s="36">
        <f t="shared" si="141"/>
        <v>0</v>
      </c>
      <c r="AK274" s="36">
        <f t="shared" si="141"/>
        <v>0</v>
      </c>
      <c r="AL274" s="36">
        <f t="shared" si="141"/>
        <v>0</v>
      </c>
      <c r="AN274" s="63">
        <f t="shared" si="118"/>
        <v>0</v>
      </c>
      <c r="AO274" s="14"/>
    </row>
    <row r="275" ht="15" spans="1:41">
      <c r="A275" s="43" t="s">
        <v>13015</v>
      </c>
      <c r="B275" s="34">
        <f t="shared" si="128"/>
        <v>0</v>
      </c>
      <c r="C275" s="41" t="s">
        <v>13016</v>
      </c>
      <c r="D275" s="105">
        <f t="shared" si="129"/>
        <v>0</v>
      </c>
      <c r="E275" s="36">
        <f t="shared" si="130"/>
        <v>0</v>
      </c>
      <c r="F275" s="9">
        <f t="shared" si="131"/>
        <v>0</v>
      </c>
      <c r="G275" s="38">
        <f t="shared" si="119"/>
        <v>0</v>
      </c>
      <c r="H275" s="42">
        <v>0</v>
      </c>
      <c r="I275" s="36">
        <f t="shared" si="139"/>
        <v>0</v>
      </c>
      <c r="J275" s="36">
        <f t="shared" si="139"/>
        <v>0</v>
      </c>
      <c r="K275" s="107">
        <f t="shared" si="117"/>
        <v>0</v>
      </c>
      <c r="L275" s="36">
        <f t="shared" si="132"/>
        <v>0</v>
      </c>
      <c r="M275" s="105">
        <f t="shared" si="133"/>
        <v>0</v>
      </c>
      <c r="N275" s="36">
        <f t="shared" si="137"/>
        <v>0</v>
      </c>
      <c r="O275" s="9">
        <f t="shared" si="134"/>
        <v>0</v>
      </c>
      <c r="P275" s="51">
        <v>0</v>
      </c>
      <c r="Q275" s="50">
        <f t="shared" si="120"/>
        <v>0</v>
      </c>
      <c r="R275" s="36">
        <f t="shared" si="135"/>
        <v>0</v>
      </c>
      <c r="S275" s="36">
        <f t="shared" si="138"/>
        <v>0</v>
      </c>
      <c r="T275" s="42">
        <v>0</v>
      </c>
      <c r="U275" s="36">
        <f t="shared" si="136"/>
        <v>0</v>
      </c>
      <c r="W275" s="36">
        <f t="shared" si="140"/>
        <v>0</v>
      </c>
      <c r="X275" s="36">
        <f t="shared" si="140"/>
        <v>0</v>
      </c>
      <c r="Y275" s="36">
        <f t="shared" si="140"/>
        <v>0</v>
      </c>
      <c r="Z275" s="36">
        <f t="shared" si="140"/>
        <v>0</v>
      </c>
      <c r="AA275" s="36">
        <f t="shared" si="140"/>
        <v>0</v>
      </c>
      <c r="AB275" s="36">
        <f t="shared" si="140"/>
        <v>0</v>
      </c>
      <c r="AC275" s="36">
        <f t="shared" si="140"/>
        <v>0</v>
      </c>
      <c r="AD275" s="36">
        <f t="shared" si="140"/>
        <v>0</v>
      </c>
      <c r="AE275" s="36">
        <f t="shared" si="140"/>
        <v>0</v>
      </c>
      <c r="AG275" s="36">
        <f t="shared" si="141"/>
        <v>0</v>
      </c>
      <c r="AH275" s="36">
        <f t="shared" si="141"/>
        <v>0</v>
      </c>
      <c r="AI275" s="36">
        <f t="shared" si="141"/>
        <v>0</v>
      </c>
      <c r="AJ275" s="36">
        <f t="shared" si="141"/>
        <v>0</v>
      </c>
      <c r="AK275" s="36">
        <f t="shared" si="141"/>
        <v>0</v>
      </c>
      <c r="AL275" s="36">
        <f t="shared" si="141"/>
        <v>0</v>
      </c>
      <c r="AN275" s="63">
        <f t="shared" si="118"/>
        <v>0</v>
      </c>
      <c r="AO275" s="14"/>
    </row>
    <row r="276" ht="15" spans="1:41">
      <c r="A276" s="43" t="s">
        <v>13017</v>
      </c>
      <c r="B276" s="34">
        <f t="shared" si="128"/>
        <v>0</v>
      </c>
      <c r="C276" s="41" t="s">
        <v>13018</v>
      </c>
      <c r="D276" s="105">
        <f t="shared" si="129"/>
        <v>0</v>
      </c>
      <c r="E276" s="36">
        <f t="shared" si="130"/>
        <v>0</v>
      </c>
      <c r="F276" s="9">
        <f t="shared" si="131"/>
        <v>0</v>
      </c>
      <c r="G276" s="38">
        <f t="shared" si="119"/>
        <v>0</v>
      </c>
      <c r="H276" s="42">
        <v>0</v>
      </c>
      <c r="I276" s="36">
        <f t="shared" si="139"/>
        <v>0</v>
      </c>
      <c r="J276" s="36">
        <f t="shared" si="139"/>
        <v>0</v>
      </c>
      <c r="K276" s="107">
        <f t="shared" si="117"/>
        <v>0</v>
      </c>
      <c r="L276" s="36">
        <f t="shared" si="132"/>
        <v>0</v>
      </c>
      <c r="M276" s="105">
        <f t="shared" si="133"/>
        <v>0</v>
      </c>
      <c r="N276" s="36">
        <f t="shared" si="137"/>
        <v>0</v>
      </c>
      <c r="O276" s="9">
        <f t="shared" si="134"/>
        <v>0</v>
      </c>
      <c r="P276" s="51">
        <v>0</v>
      </c>
      <c r="Q276" s="50">
        <f t="shared" si="120"/>
        <v>0</v>
      </c>
      <c r="R276" s="36">
        <f t="shared" si="135"/>
        <v>0</v>
      </c>
      <c r="S276" s="36">
        <f t="shared" si="138"/>
        <v>0</v>
      </c>
      <c r="T276" s="42">
        <v>0</v>
      </c>
      <c r="U276" s="36">
        <f t="shared" si="136"/>
        <v>0</v>
      </c>
      <c r="W276" s="36">
        <f t="shared" si="140"/>
        <v>0</v>
      </c>
      <c r="X276" s="36">
        <f t="shared" si="140"/>
        <v>0</v>
      </c>
      <c r="Y276" s="36">
        <f t="shared" si="140"/>
        <v>0</v>
      </c>
      <c r="Z276" s="36">
        <f t="shared" si="140"/>
        <v>0</v>
      </c>
      <c r="AA276" s="36">
        <f t="shared" si="140"/>
        <v>0</v>
      </c>
      <c r="AB276" s="36">
        <f t="shared" si="140"/>
        <v>0</v>
      </c>
      <c r="AC276" s="36">
        <f t="shared" si="140"/>
        <v>0</v>
      </c>
      <c r="AD276" s="36">
        <f t="shared" si="140"/>
        <v>0</v>
      </c>
      <c r="AE276" s="36">
        <f t="shared" si="140"/>
        <v>0</v>
      </c>
      <c r="AG276" s="36">
        <f t="shared" si="141"/>
        <v>0</v>
      </c>
      <c r="AH276" s="36">
        <f t="shared" si="141"/>
        <v>0</v>
      </c>
      <c r="AI276" s="36">
        <f t="shared" si="141"/>
        <v>0</v>
      </c>
      <c r="AJ276" s="36">
        <f t="shared" si="141"/>
        <v>0</v>
      </c>
      <c r="AK276" s="36">
        <f t="shared" si="141"/>
        <v>0</v>
      </c>
      <c r="AL276" s="36">
        <f t="shared" si="141"/>
        <v>0</v>
      </c>
      <c r="AN276" s="63">
        <f t="shared" si="118"/>
        <v>0</v>
      </c>
      <c r="AO276" s="59"/>
    </row>
    <row r="277" ht="15" spans="1:41">
      <c r="A277" s="43" t="s">
        <v>13019</v>
      </c>
      <c r="B277" s="34">
        <f t="shared" si="128"/>
        <v>0</v>
      </c>
      <c r="C277" s="41" t="s">
        <v>13020</v>
      </c>
      <c r="D277" s="105">
        <f t="shared" si="129"/>
        <v>0</v>
      </c>
      <c r="E277" s="36">
        <f t="shared" si="130"/>
        <v>0</v>
      </c>
      <c r="F277" s="9">
        <f t="shared" si="131"/>
        <v>0</v>
      </c>
      <c r="G277" s="38">
        <f t="shared" si="119"/>
        <v>0</v>
      </c>
      <c r="H277" s="42">
        <v>0</v>
      </c>
      <c r="I277" s="36">
        <f t="shared" si="139"/>
        <v>0</v>
      </c>
      <c r="J277" s="36">
        <f t="shared" si="139"/>
        <v>0</v>
      </c>
      <c r="K277" s="107">
        <f t="shared" si="117"/>
        <v>0</v>
      </c>
      <c r="L277" s="36">
        <f t="shared" si="132"/>
        <v>0</v>
      </c>
      <c r="M277" s="105">
        <f t="shared" si="133"/>
        <v>0</v>
      </c>
      <c r="N277" s="36">
        <f t="shared" si="137"/>
        <v>0</v>
      </c>
      <c r="O277" s="9">
        <f t="shared" si="134"/>
        <v>0</v>
      </c>
      <c r="P277" s="51">
        <v>0</v>
      </c>
      <c r="Q277" s="50">
        <f t="shared" si="120"/>
        <v>0</v>
      </c>
      <c r="R277" s="36">
        <f t="shared" si="135"/>
        <v>0</v>
      </c>
      <c r="S277" s="36">
        <f t="shared" si="138"/>
        <v>0</v>
      </c>
      <c r="T277" s="42">
        <v>0</v>
      </c>
      <c r="U277" s="36">
        <f t="shared" si="136"/>
        <v>0</v>
      </c>
      <c r="W277" s="36">
        <f t="shared" si="140"/>
        <v>0</v>
      </c>
      <c r="X277" s="36">
        <f t="shared" si="140"/>
        <v>0</v>
      </c>
      <c r="Y277" s="36">
        <f t="shared" si="140"/>
        <v>0</v>
      </c>
      <c r="Z277" s="36">
        <f t="shared" si="140"/>
        <v>0</v>
      </c>
      <c r="AA277" s="36">
        <f t="shared" si="140"/>
        <v>0</v>
      </c>
      <c r="AB277" s="36">
        <f t="shared" si="140"/>
        <v>0</v>
      </c>
      <c r="AC277" s="36">
        <f t="shared" si="140"/>
        <v>0</v>
      </c>
      <c r="AD277" s="36">
        <f t="shared" si="140"/>
        <v>0</v>
      </c>
      <c r="AE277" s="36">
        <f t="shared" si="140"/>
        <v>0</v>
      </c>
      <c r="AG277" s="36">
        <f t="shared" si="141"/>
        <v>0</v>
      </c>
      <c r="AH277" s="36">
        <f t="shared" si="141"/>
        <v>0</v>
      </c>
      <c r="AI277" s="36">
        <f t="shared" si="141"/>
        <v>0</v>
      </c>
      <c r="AJ277" s="36">
        <f t="shared" si="141"/>
        <v>0</v>
      </c>
      <c r="AK277" s="36">
        <f t="shared" si="141"/>
        <v>0</v>
      </c>
      <c r="AL277" s="36">
        <f t="shared" si="141"/>
        <v>0</v>
      </c>
      <c r="AN277" s="63">
        <f t="shared" si="118"/>
        <v>0</v>
      </c>
      <c r="AO277" s="59"/>
    </row>
    <row r="278" ht="15" spans="1:41">
      <c r="A278" s="43" t="s">
        <v>13021</v>
      </c>
      <c r="B278" s="34">
        <f t="shared" si="128"/>
        <v>0</v>
      </c>
      <c r="C278" s="41" t="s">
        <v>13022</v>
      </c>
      <c r="D278" s="105">
        <f t="shared" si="129"/>
        <v>0</v>
      </c>
      <c r="E278" s="36">
        <f t="shared" si="130"/>
        <v>0</v>
      </c>
      <c r="F278" s="9">
        <f t="shared" si="131"/>
        <v>0</v>
      </c>
      <c r="G278" s="38">
        <f t="shared" si="119"/>
        <v>0</v>
      </c>
      <c r="H278" s="42">
        <v>0</v>
      </c>
      <c r="I278" s="36">
        <f t="shared" si="139"/>
        <v>0</v>
      </c>
      <c r="J278" s="36">
        <f t="shared" si="139"/>
        <v>0</v>
      </c>
      <c r="K278" s="107">
        <f t="shared" si="117"/>
        <v>0</v>
      </c>
      <c r="L278" s="36">
        <f t="shared" si="132"/>
        <v>0</v>
      </c>
      <c r="M278" s="105">
        <f t="shared" si="133"/>
        <v>0</v>
      </c>
      <c r="N278" s="36">
        <f t="shared" si="137"/>
        <v>0</v>
      </c>
      <c r="O278" s="9">
        <f t="shared" si="134"/>
        <v>0</v>
      </c>
      <c r="P278" s="51">
        <v>0</v>
      </c>
      <c r="Q278" s="50">
        <f t="shared" si="120"/>
        <v>0</v>
      </c>
      <c r="R278" s="36">
        <f t="shared" si="135"/>
        <v>0</v>
      </c>
      <c r="S278" s="36">
        <f t="shared" si="138"/>
        <v>0</v>
      </c>
      <c r="T278" s="42">
        <v>0</v>
      </c>
      <c r="U278" s="36">
        <f t="shared" si="136"/>
        <v>0</v>
      </c>
      <c r="W278" s="36">
        <f t="shared" ref="W278:AE287" si="142">SUMPRODUCT(W$374:W$599*(LEFT($A$374:$A$599,LEN($A278))=$A278))</f>
        <v>0</v>
      </c>
      <c r="X278" s="36">
        <f t="shared" si="142"/>
        <v>0</v>
      </c>
      <c r="Y278" s="36">
        <f t="shared" si="142"/>
        <v>0</v>
      </c>
      <c r="Z278" s="36">
        <f t="shared" si="142"/>
        <v>0</v>
      </c>
      <c r="AA278" s="36">
        <f t="shared" si="142"/>
        <v>0</v>
      </c>
      <c r="AB278" s="36">
        <f t="shared" si="142"/>
        <v>0</v>
      </c>
      <c r="AC278" s="36">
        <f t="shared" si="142"/>
        <v>0</v>
      </c>
      <c r="AD278" s="36">
        <f t="shared" si="142"/>
        <v>0</v>
      </c>
      <c r="AE278" s="36">
        <f t="shared" si="142"/>
        <v>0</v>
      </c>
      <c r="AG278" s="36">
        <f t="shared" ref="AG278:AL287" si="143">SUMPRODUCT(AG$374:AG$599*(LEFT($A$374:$A$599,LEN($A278))=$A278))</f>
        <v>0</v>
      </c>
      <c r="AH278" s="36">
        <f t="shared" si="143"/>
        <v>0</v>
      </c>
      <c r="AI278" s="36">
        <f t="shared" si="143"/>
        <v>0</v>
      </c>
      <c r="AJ278" s="36">
        <f t="shared" si="143"/>
        <v>0</v>
      </c>
      <c r="AK278" s="36">
        <f t="shared" si="143"/>
        <v>0</v>
      </c>
      <c r="AL278" s="36">
        <f t="shared" si="143"/>
        <v>0</v>
      </c>
      <c r="AN278" s="63">
        <f t="shared" si="118"/>
        <v>0</v>
      </c>
      <c r="AO278" s="14"/>
    </row>
    <row r="279" ht="15" spans="1:41">
      <c r="A279" s="43" t="s">
        <v>13023</v>
      </c>
      <c r="B279" s="34">
        <f t="shared" si="128"/>
        <v>0</v>
      </c>
      <c r="C279" s="41" t="s">
        <v>13024</v>
      </c>
      <c r="D279" s="105">
        <f t="shared" si="129"/>
        <v>0</v>
      </c>
      <c r="E279" s="36">
        <f t="shared" si="130"/>
        <v>0</v>
      </c>
      <c r="F279" s="9">
        <f t="shared" si="131"/>
        <v>0</v>
      </c>
      <c r="G279" s="38">
        <f t="shared" si="119"/>
        <v>0</v>
      </c>
      <c r="H279" s="42">
        <v>0</v>
      </c>
      <c r="I279" s="36">
        <f t="shared" si="139"/>
        <v>0</v>
      </c>
      <c r="J279" s="36">
        <f t="shared" si="139"/>
        <v>0</v>
      </c>
      <c r="K279" s="107">
        <f t="shared" si="117"/>
        <v>0</v>
      </c>
      <c r="L279" s="36">
        <f t="shared" si="132"/>
        <v>0</v>
      </c>
      <c r="M279" s="105">
        <f t="shared" si="133"/>
        <v>0</v>
      </c>
      <c r="N279" s="36">
        <f t="shared" si="137"/>
        <v>0</v>
      </c>
      <c r="O279" s="9">
        <f t="shared" si="134"/>
        <v>0</v>
      </c>
      <c r="P279" s="51">
        <v>0</v>
      </c>
      <c r="Q279" s="50">
        <f t="shared" si="120"/>
        <v>0</v>
      </c>
      <c r="R279" s="36">
        <f t="shared" si="135"/>
        <v>0</v>
      </c>
      <c r="S279" s="36">
        <f t="shared" si="138"/>
        <v>0</v>
      </c>
      <c r="T279" s="42">
        <v>0</v>
      </c>
      <c r="U279" s="36">
        <f t="shared" si="136"/>
        <v>0</v>
      </c>
      <c r="W279" s="36">
        <f t="shared" si="142"/>
        <v>0</v>
      </c>
      <c r="X279" s="36">
        <f t="shared" si="142"/>
        <v>0</v>
      </c>
      <c r="Y279" s="36">
        <f t="shared" si="142"/>
        <v>0</v>
      </c>
      <c r="Z279" s="36">
        <f t="shared" si="142"/>
        <v>0</v>
      </c>
      <c r="AA279" s="36">
        <f t="shared" si="142"/>
        <v>0</v>
      </c>
      <c r="AB279" s="36">
        <f t="shared" si="142"/>
        <v>0</v>
      </c>
      <c r="AC279" s="36">
        <f t="shared" si="142"/>
        <v>0</v>
      </c>
      <c r="AD279" s="36">
        <f t="shared" si="142"/>
        <v>0</v>
      </c>
      <c r="AE279" s="36">
        <f t="shared" si="142"/>
        <v>0</v>
      </c>
      <c r="AG279" s="36">
        <f t="shared" si="143"/>
        <v>0</v>
      </c>
      <c r="AH279" s="36">
        <f t="shared" si="143"/>
        <v>0</v>
      </c>
      <c r="AI279" s="36">
        <f t="shared" si="143"/>
        <v>0</v>
      </c>
      <c r="AJ279" s="36">
        <f t="shared" si="143"/>
        <v>0</v>
      </c>
      <c r="AK279" s="36">
        <f t="shared" si="143"/>
        <v>0</v>
      </c>
      <c r="AL279" s="36">
        <f t="shared" si="143"/>
        <v>0</v>
      </c>
      <c r="AN279" s="63">
        <f t="shared" si="118"/>
        <v>0</v>
      </c>
      <c r="AO279" s="14"/>
    </row>
    <row r="280" ht="15" spans="1:41">
      <c r="A280" s="43" t="s">
        <v>13025</v>
      </c>
      <c r="B280" s="34">
        <f t="shared" si="128"/>
        <v>0</v>
      </c>
      <c r="C280" s="41" t="s">
        <v>13026</v>
      </c>
      <c r="D280" s="105">
        <f t="shared" si="129"/>
        <v>0</v>
      </c>
      <c r="E280" s="36">
        <f t="shared" si="130"/>
        <v>0</v>
      </c>
      <c r="F280" s="9">
        <f t="shared" si="131"/>
        <v>0</v>
      </c>
      <c r="G280" s="38">
        <f t="shared" si="119"/>
        <v>0</v>
      </c>
      <c r="H280" s="42">
        <v>0</v>
      </c>
      <c r="I280" s="36">
        <f t="shared" si="139"/>
        <v>0</v>
      </c>
      <c r="J280" s="36">
        <f t="shared" si="139"/>
        <v>0</v>
      </c>
      <c r="K280" s="107">
        <f t="shared" si="117"/>
        <v>0</v>
      </c>
      <c r="L280" s="36">
        <f t="shared" si="132"/>
        <v>0</v>
      </c>
      <c r="M280" s="105">
        <f t="shared" si="133"/>
        <v>0</v>
      </c>
      <c r="N280" s="36">
        <f t="shared" si="137"/>
        <v>0</v>
      </c>
      <c r="O280" s="9">
        <f t="shared" si="134"/>
        <v>0</v>
      </c>
      <c r="P280" s="51">
        <v>0</v>
      </c>
      <c r="Q280" s="50">
        <f t="shared" si="120"/>
        <v>0</v>
      </c>
      <c r="R280" s="36">
        <f t="shared" si="135"/>
        <v>0</v>
      </c>
      <c r="S280" s="36">
        <f t="shared" si="138"/>
        <v>0</v>
      </c>
      <c r="T280" s="42">
        <v>0</v>
      </c>
      <c r="U280" s="36">
        <f t="shared" si="136"/>
        <v>0</v>
      </c>
      <c r="W280" s="36">
        <f t="shared" si="142"/>
        <v>0</v>
      </c>
      <c r="X280" s="36">
        <f t="shared" si="142"/>
        <v>0</v>
      </c>
      <c r="Y280" s="36">
        <f t="shared" si="142"/>
        <v>0</v>
      </c>
      <c r="Z280" s="36">
        <f t="shared" si="142"/>
        <v>0</v>
      </c>
      <c r="AA280" s="36">
        <f t="shared" si="142"/>
        <v>0</v>
      </c>
      <c r="AB280" s="36">
        <f t="shared" si="142"/>
        <v>0</v>
      </c>
      <c r="AC280" s="36">
        <f t="shared" si="142"/>
        <v>0</v>
      </c>
      <c r="AD280" s="36">
        <f t="shared" si="142"/>
        <v>0</v>
      </c>
      <c r="AE280" s="36">
        <f t="shared" si="142"/>
        <v>0</v>
      </c>
      <c r="AG280" s="36">
        <f t="shared" si="143"/>
        <v>0</v>
      </c>
      <c r="AH280" s="36">
        <f t="shared" si="143"/>
        <v>0</v>
      </c>
      <c r="AI280" s="36">
        <f t="shared" si="143"/>
        <v>0</v>
      </c>
      <c r="AJ280" s="36">
        <f t="shared" si="143"/>
        <v>0</v>
      </c>
      <c r="AK280" s="36">
        <f t="shared" si="143"/>
        <v>0</v>
      </c>
      <c r="AL280" s="36">
        <f t="shared" si="143"/>
        <v>0</v>
      </c>
      <c r="AN280" s="63">
        <f t="shared" si="118"/>
        <v>0</v>
      </c>
      <c r="AO280" s="59"/>
    </row>
    <row r="281" ht="15" spans="1:41">
      <c r="A281" s="43" t="s">
        <v>13027</v>
      </c>
      <c r="B281" s="34">
        <f t="shared" si="128"/>
        <v>0</v>
      </c>
      <c r="C281" s="41" t="s">
        <v>13028</v>
      </c>
      <c r="D281" s="105">
        <f t="shared" si="129"/>
        <v>0</v>
      </c>
      <c r="E281" s="36">
        <f t="shared" si="130"/>
        <v>0</v>
      </c>
      <c r="F281" s="9">
        <f t="shared" si="131"/>
        <v>0</v>
      </c>
      <c r="G281" s="38">
        <f t="shared" si="119"/>
        <v>0</v>
      </c>
      <c r="H281" s="42">
        <v>0</v>
      </c>
      <c r="I281" s="36">
        <f t="shared" si="139"/>
        <v>0</v>
      </c>
      <c r="J281" s="36">
        <f t="shared" si="139"/>
        <v>0</v>
      </c>
      <c r="K281" s="107">
        <f t="shared" si="117"/>
        <v>0</v>
      </c>
      <c r="L281" s="36">
        <f t="shared" si="132"/>
        <v>0</v>
      </c>
      <c r="M281" s="105">
        <f t="shared" si="133"/>
        <v>0</v>
      </c>
      <c r="N281" s="36">
        <f t="shared" si="137"/>
        <v>0</v>
      </c>
      <c r="O281" s="9">
        <f t="shared" si="134"/>
        <v>0</v>
      </c>
      <c r="P281" s="51">
        <v>0</v>
      </c>
      <c r="Q281" s="50">
        <f t="shared" si="120"/>
        <v>0</v>
      </c>
      <c r="R281" s="36">
        <f t="shared" si="135"/>
        <v>0</v>
      </c>
      <c r="S281" s="36">
        <f t="shared" si="138"/>
        <v>0</v>
      </c>
      <c r="T281" s="42">
        <v>0</v>
      </c>
      <c r="U281" s="36">
        <f t="shared" si="136"/>
        <v>0</v>
      </c>
      <c r="W281" s="36">
        <f t="shared" si="142"/>
        <v>0</v>
      </c>
      <c r="X281" s="36">
        <f t="shared" si="142"/>
        <v>0</v>
      </c>
      <c r="Y281" s="36">
        <f t="shared" si="142"/>
        <v>0</v>
      </c>
      <c r="Z281" s="36">
        <f t="shared" si="142"/>
        <v>0</v>
      </c>
      <c r="AA281" s="36">
        <f t="shared" si="142"/>
        <v>0</v>
      </c>
      <c r="AB281" s="36">
        <f t="shared" si="142"/>
        <v>0</v>
      </c>
      <c r="AC281" s="36">
        <f t="shared" si="142"/>
        <v>0</v>
      </c>
      <c r="AD281" s="36">
        <f t="shared" si="142"/>
        <v>0</v>
      </c>
      <c r="AE281" s="36">
        <f t="shared" si="142"/>
        <v>0</v>
      </c>
      <c r="AG281" s="36">
        <f t="shared" si="143"/>
        <v>0</v>
      </c>
      <c r="AH281" s="36">
        <f t="shared" si="143"/>
        <v>0</v>
      </c>
      <c r="AI281" s="36">
        <f t="shared" si="143"/>
        <v>0</v>
      </c>
      <c r="AJ281" s="36">
        <f t="shared" si="143"/>
        <v>0</v>
      </c>
      <c r="AK281" s="36">
        <f t="shared" si="143"/>
        <v>0</v>
      </c>
      <c r="AL281" s="36">
        <f t="shared" si="143"/>
        <v>0</v>
      </c>
      <c r="AN281" s="63">
        <f t="shared" si="118"/>
        <v>0</v>
      </c>
      <c r="AO281" s="59"/>
    </row>
    <row r="282" ht="15" spans="1:41">
      <c r="A282" s="43" t="s">
        <v>13029</v>
      </c>
      <c r="B282" s="34">
        <f t="shared" si="128"/>
        <v>0</v>
      </c>
      <c r="C282" s="41" t="s">
        <v>13030</v>
      </c>
      <c r="D282" s="105">
        <f t="shared" si="129"/>
        <v>0</v>
      </c>
      <c r="E282" s="36">
        <f t="shared" si="130"/>
        <v>0</v>
      </c>
      <c r="F282" s="9">
        <f t="shared" si="131"/>
        <v>0</v>
      </c>
      <c r="G282" s="38">
        <f t="shared" si="119"/>
        <v>0</v>
      </c>
      <c r="H282" s="42">
        <v>0</v>
      </c>
      <c r="I282" s="36">
        <f t="shared" si="139"/>
        <v>0</v>
      </c>
      <c r="J282" s="36">
        <f t="shared" si="139"/>
        <v>0</v>
      </c>
      <c r="K282" s="107">
        <f t="shared" si="117"/>
        <v>0</v>
      </c>
      <c r="L282" s="36">
        <f t="shared" si="132"/>
        <v>0</v>
      </c>
      <c r="M282" s="105">
        <f t="shared" si="133"/>
        <v>0</v>
      </c>
      <c r="N282" s="36">
        <f t="shared" si="137"/>
        <v>0</v>
      </c>
      <c r="O282" s="9">
        <f t="shared" si="134"/>
        <v>0</v>
      </c>
      <c r="P282" s="51">
        <v>0</v>
      </c>
      <c r="Q282" s="50">
        <f t="shared" si="120"/>
        <v>0</v>
      </c>
      <c r="R282" s="36">
        <f t="shared" si="135"/>
        <v>0</v>
      </c>
      <c r="S282" s="36">
        <f t="shared" si="138"/>
        <v>0</v>
      </c>
      <c r="T282" s="42">
        <v>0</v>
      </c>
      <c r="U282" s="36">
        <f t="shared" si="136"/>
        <v>0</v>
      </c>
      <c r="W282" s="36">
        <f t="shared" si="142"/>
        <v>0</v>
      </c>
      <c r="X282" s="36">
        <f t="shared" si="142"/>
        <v>0</v>
      </c>
      <c r="Y282" s="36">
        <f t="shared" si="142"/>
        <v>0</v>
      </c>
      <c r="Z282" s="36">
        <f t="shared" si="142"/>
        <v>0</v>
      </c>
      <c r="AA282" s="36">
        <f t="shared" si="142"/>
        <v>0</v>
      </c>
      <c r="AB282" s="36">
        <f t="shared" si="142"/>
        <v>0</v>
      </c>
      <c r="AC282" s="36">
        <f t="shared" si="142"/>
        <v>0</v>
      </c>
      <c r="AD282" s="36">
        <f t="shared" si="142"/>
        <v>0</v>
      </c>
      <c r="AE282" s="36">
        <f t="shared" si="142"/>
        <v>0</v>
      </c>
      <c r="AG282" s="36">
        <f t="shared" si="143"/>
        <v>0</v>
      </c>
      <c r="AH282" s="36">
        <f t="shared" si="143"/>
        <v>0</v>
      </c>
      <c r="AI282" s="36">
        <f t="shared" si="143"/>
        <v>0</v>
      </c>
      <c r="AJ282" s="36">
        <f t="shared" si="143"/>
        <v>0</v>
      </c>
      <c r="AK282" s="36">
        <f t="shared" si="143"/>
        <v>0</v>
      </c>
      <c r="AL282" s="36">
        <f t="shared" si="143"/>
        <v>0</v>
      </c>
      <c r="AN282" s="63">
        <f t="shared" si="118"/>
        <v>0</v>
      </c>
      <c r="AO282" s="14"/>
    </row>
    <row r="283" ht="15" spans="1:41">
      <c r="A283" s="43" t="s">
        <v>13031</v>
      </c>
      <c r="B283" s="34">
        <f t="shared" si="128"/>
        <v>0</v>
      </c>
      <c r="C283" s="41" t="s">
        <v>13032</v>
      </c>
      <c r="D283" s="105">
        <f t="shared" si="129"/>
        <v>0</v>
      </c>
      <c r="E283" s="36">
        <f t="shared" si="130"/>
        <v>0</v>
      </c>
      <c r="F283" s="9">
        <f t="shared" si="131"/>
        <v>0</v>
      </c>
      <c r="G283" s="38">
        <f t="shared" si="119"/>
        <v>0</v>
      </c>
      <c r="H283" s="42">
        <v>0</v>
      </c>
      <c r="I283" s="36">
        <f t="shared" si="139"/>
        <v>0</v>
      </c>
      <c r="J283" s="36">
        <f t="shared" si="139"/>
        <v>0</v>
      </c>
      <c r="K283" s="107">
        <f t="shared" si="117"/>
        <v>0</v>
      </c>
      <c r="L283" s="36">
        <f t="shared" si="132"/>
        <v>0</v>
      </c>
      <c r="M283" s="105">
        <f t="shared" si="133"/>
        <v>0</v>
      </c>
      <c r="N283" s="36">
        <f t="shared" si="137"/>
        <v>0</v>
      </c>
      <c r="O283" s="9">
        <f t="shared" si="134"/>
        <v>0</v>
      </c>
      <c r="P283" s="51">
        <v>0</v>
      </c>
      <c r="Q283" s="50">
        <f t="shared" si="120"/>
        <v>0</v>
      </c>
      <c r="R283" s="36">
        <f t="shared" si="135"/>
        <v>0</v>
      </c>
      <c r="S283" s="36">
        <f t="shared" si="138"/>
        <v>0</v>
      </c>
      <c r="T283" s="42">
        <v>0</v>
      </c>
      <c r="U283" s="36">
        <f t="shared" si="136"/>
        <v>0</v>
      </c>
      <c r="W283" s="36">
        <f t="shared" si="142"/>
        <v>0</v>
      </c>
      <c r="X283" s="36">
        <f t="shared" si="142"/>
        <v>0</v>
      </c>
      <c r="Y283" s="36">
        <f t="shared" si="142"/>
        <v>0</v>
      </c>
      <c r="Z283" s="36">
        <f t="shared" si="142"/>
        <v>0</v>
      </c>
      <c r="AA283" s="36">
        <f t="shared" si="142"/>
        <v>0</v>
      </c>
      <c r="AB283" s="36">
        <f t="shared" si="142"/>
        <v>0</v>
      </c>
      <c r="AC283" s="36">
        <f t="shared" si="142"/>
        <v>0</v>
      </c>
      <c r="AD283" s="36">
        <f t="shared" si="142"/>
        <v>0</v>
      </c>
      <c r="AE283" s="36">
        <f t="shared" si="142"/>
        <v>0</v>
      </c>
      <c r="AG283" s="36">
        <f t="shared" si="143"/>
        <v>0</v>
      </c>
      <c r="AH283" s="36">
        <f t="shared" si="143"/>
        <v>0</v>
      </c>
      <c r="AI283" s="36">
        <f t="shared" si="143"/>
        <v>0</v>
      </c>
      <c r="AJ283" s="36">
        <f t="shared" si="143"/>
        <v>0</v>
      </c>
      <c r="AK283" s="36">
        <f t="shared" si="143"/>
        <v>0</v>
      </c>
      <c r="AL283" s="36">
        <f t="shared" si="143"/>
        <v>0</v>
      </c>
      <c r="AN283" s="63">
        <f t="shared" si="118"/>
        <v>0</v>
      </c>
      <c r="AO283" s="14"/>
    </row>
    <row r="284" ht="15" spans="1:41">
      <c r="A284" s="43" t="s">
        <v>13033</v>
      </c>
      <c r="B284" s="34">
        <f t="shared" si="128"/>
        <v>0</v>
      </c>
      <c r="C284" s="41" t="s">
        <v>13034</v>
      </c>
      <c r="D284" s="105">
        <f t="shared" si="129"/>
        <v>0</v>
      </c>
      <c r="E284" s="36">
        <f t="shared" si="130"/>
        <v>0</v>
      </c>
      <c r="F284" s="9">
        <f t="shared" si="131"/>
        <v>0</v>
      </c>
      <c r="G284" s="38">
        <f t="shared" si="119"/>
        <v>0</v>
      </c>
      <c r="H284" s="39">
        <v>0</v>
      </c>
      <c r="I284" s="36">
        <f t="shared" si="139"/>
        <v>0</v>
      </c>
      <c r="J284" s="36">
        <f t="shared" si="139"/>
        <v>0</v>
      </c>
      <c r="K284" s="107">
        <f t="shared" si="117"/>
        <v>0</v>
      </c>
      <c r="L284" s="36">
        <f t="shared" si="132"/>
        <v>0</v>
      </c>
      <c r="M284" s="105">
        <f t="shared" si="133"/>
        <v>0</v>
      </c>
      <c r="N284" s="36">
        <f t="shared" si="137"/>
        <v>0</v>
      </c>
      <c r="O284" s="9">
        <f t="shared" si="134"/>
        <v>0</v>
      </c>
      <c r="P284" s="51">
        <v>0</v>
      </c>
      <c r="Q284" s="50">
        <f t="shared" si="120"/>
        <v>0</v>
      </c>
      <c r="R284" s="36">
        <f t="shared" si="135"/>
        <v>0</v>
      </c>
      <c r="S284" s="36">
        <f t="shared" si="138"/>
        <v>0</v>
      </c>
      <c r="T284" s="42">
        <v>0</v>
      </c>
      <c r="U284" s="36">
        <f t="shared" si="136"/>
        <v>0</v>
      </c>
      <c r="W284" s="36">
        <f t="shared" si="142"/>
        <v>0</v>
      </c>
      <c r="X284" s="36">
        <f t="shared" si="142"/>
        <v>0</v>
      </c>
      <c r="Y284" s="36">
        <f t="shared" si="142"/>
        <v>0</v>
      </c>
      <c r="Z284" s="36">
        <f t="shared" si="142"/>
        <v>0</v>
      </c>
      <c r="AA284" s="36">
        <f t="shared" si="142"/>
        <v>0</v>
      </c>
      <c r="AB284" s="36">
        <f t="shared" si="142"/>
        <v>0</v>
      </c>
      <c r="AC284" s="36">
        <f t="shared" si="142"/>
        <v>0</v>
      </c>
      <c r="AD284" s="36">
        <f t="shared" si="142"/>
        <v>0</v>
      </c>
      <c r="AE284" s="36">
        <f t="shared" si="142"/>
        <v>0</v>
      </c>
      <c r="AG284" s="36">
        <f t="shared" si="143"/>
        <v>0</v>
      </c>
      <c r="AH284" s="36">
        <f t="shared" si="143"/>
        <v>0</v>
      </c>
      <c r="AI284" s="36">
        <f t="shared" si="143"/>
        <v>0</v>
      </c>
      <c r="AJ284" s="36">
        <f t="shared" si="143"/>
        <v>0</v>
      </c>
      <c r="AK284" s="36">
        <f t="shared" si="143"/>
        <v>0</v>
      </c>
      <c r="AL284" s="36">
        <f t="shared" si="143"/>
        <v>0</v>
      </c>
      <c r="AN284" s="63">
        <f t="shared" si="118"/>
        <v>0</v>
      </c>
      <c r="AO284" s="59"/>
    </row>
    <row r="285" ht="15" spans="1:41">
      <c r="A285" s="43" t="s">
        <v>13035</v>
      </c>
      <c r="B285" s="34">
        <f t="shared" si="128"/>
        <v>0</v>
      </c>
      <c r="C285" s="41" t="s">
        <v>13036</v>
      </c>
      <c r="D285" s="105">
        <f t="shared" si="129"/>
        <v>0</v>
      </c>
      <c r="E285" s="36">
        <f t="shared" si="130"/>
        <v>0</v>
      </c>
      <c r="F285" s="9">
        <f t="shared" si="131"/>
        <v>0</v>
      </c>
      <c r="G285" s="38">
        <f t="shared" si="119"/>
        <v>0</v>
      </c>
      <c r="H285" s="42">
        <v>0</v>
      </c>
      <c r="I285" s="36">
        <f t="shared" si="139"/>
        <v>0</v>
      </c>
      <c r="J285" s="36">
        <f t="shared" si="139"/>
        <v>0</v>
      </c>
      <c r="K285" s="107">
        <f t="shared" si="117"/>
        <v>0</v>
      </c>
      <c r="L285" s="36">
        <f t="shared" si="132"/>
        <v>0</v>
      </c>
      <c r="M285" s="105">
        <f t="shared" si="133"/>
        <v>0</v>
      </c>
      <c r="N285" s="36">
        <f t="shared" si="137"/>
        <v>0</v>
      </c>
      <c r="O285" s="9">
        <f t="shared" si="134"/>
        <v>0</v>
      </c>
      <c r="P285" s="51">
        <v>0</v>
      </c>
      <c r="Q285" s="50">
        <f t="shared" si="120"/>
        <v>0</v>
      </c>
      <c r="R285" s="36">
        <f t="shared" si="135"/>
        <v>0</v>
      </c>
      <c r="S285" s="36">
        <f t="shared" si="138"/>
        <v>0</v>
      </c>
      <c r="T285" s="42">
        <v>0</v>
      </c>
      <c r="U285" s="36">
        <f t="shared" si="136"/>
        <v>0</v>
      </c>
      <c r="W285" s="36">
        <f t="shared" si="142"/>
        <v>0</v>
      </c>
      <c r="X285" s="36">
        <f t="shared" si="142"/>
        <v>0</v>
      </c>
      <c r="Y285" s="36">
        <f t="shared" si="142"/>
        <v>0</v>
      </c>
      <c r="Z285" s="36">
        <f t="shared" si="142"/>
        <v>0</v>
      </c>
      <c r="AA285" s="36">
        <f t="shared" si="142"/>
        <v>0</v>
      </c>
      <c r="AB285" s="36">
        <f t="shared" si="142"/>
        <v>0</v>
      </c>
      <c r="AC285" s="36">
        <f t="shared" si="142"/>
        <v>0</v>
      </c>
      <c r="AD285" s="36">
        <f t="shared" si="142"/>
        <v>0</v>
      </c>
      <c r="AE285" s="36">
        <f t="shared" si="142"/>
        <v>0</v>
      </c>
      <c r="AG285" s="36">
        <f t="shared" si="143"/>
        <v>0</v>
      </c>
      <c r="AH285" s="36">
        <f t="shared" si="143"/>
        <v>0</v>
      </c>
      <c r="AI285" s="36">
        <f t="shared" si="143"/>
        <v>0</v>
      </c>
      <c r="AJ285" s="36">
        <f t="shared" si="143"/>
        <v>0</v>
      </c>
      <c r="AK285" s="36">
        <f t="shared" si="143"/>
        <v>0</v>
      </c>
      <c r="AL285" s="36">
        <f t="shared" si="143"/>
        <v>0</v>
      </c>
      <c r="AN285" s="63">
        <f t="shared" si="118"/>
        <v>0</v>
      </c>
      <c r="AO285" s="59"/>
    </row>
    <row r="286" ht="15" spans="1:41">
      <c r="A286" s="43" t="s">
        <v>13037</v>
      </c>
      <c r="B286" s="34">
        <f t="shared" si="128"/>
        <v>0</v>
      </c>
      <c r="C286" s="41" t="s">
        <v>13038</v>
      </c>
      <c r="D286" s="105">
        <f t="shared" si="129"/>
        <v>0</v>
      </c>
      <c r="E286" s="36">
        <f t="shared" si="130"/>
        <v>0</v>
      </c>
      <c r="F286" s="9">
        <f t="shared" si="131"/>
        <v>0</v>
      </c>
      <c r="G286" s="38">
        <f t="shared" si="119"/>
        <v>0</v>
      </c>
      <c r="H286" s="42">
        <v>0</v>
      </c>
      <c r="I286" s="36">
        <f t="shared" si="139"/>
        <v>0</v>
      </c>
      <c r="J286" s="36">
        <f t="shared" si="139"/>
        <v>0</v>
      </c>
      <c r="K286" s="107">
        <f t="shared" si="117"/>
        <v>0</v>
      </c>
      <c r="L286" s="36">
        <f t="shared" si="132"/>
        <v>0</v>
      </c>
      <c r="M286" s="105">
        <f t="shared" si="133"/>
        <v>0</v>
      </c>
      <c r="N286" s="36">
        <f t="shared" si="137"/>
        <v>0</v>
      </c>
      <c r="O286" s="9">
        <f t="shared" si="134"/>
        <v>0</v>
      </c>
      <c r="P286" s="51">
        <v>0</v>
      </c>
      <c r="Q286" s="50">
        <f t="shared" si="120"/>
        <v>0</v>
      </c>
      <c r="R286" s="36">
        <f t="shared" si="135"/>
        <v>0</v>
      </c>
      <c r="S286" s="36">
        <f t="shared" si="138"/>
        <v>0</v>
      </c>
      <c r="T286" s="42">
        <v>0</v>
      </c>
      <c r="U286" s="36">
        <f t="shared" si="136"/>
        <v>0</v>
      </c>
      <c r="W286" s="36">
        <f t="shared" si="142"/>
        <v>0</v>
      </c>
      <c r="X286" s="36">
        <f t="shared" si="142"/>
        <v>0</v>
      </c>
      <c r="Y286" s="36">
        <f t="shared" si="142"/>
        <v>0</v>
      </c>
      <c r="Z286" s="36">
        <f t="shared" si="142"/>
        <v>0</v>
      </c>
      <c r="AA286" s="36">
        <f t="shared" si="142"/>
        <v>0</v>
      </c>
      <c r="AB286" s="36">
        <f t="shared" si="142"/>
        <v>0</v>
      </c>
      <c r="AC286" s="36">
        <f t="shared" si="142"/>
        <v>0</v>
      </c>
      <c r="AD286" s="36">
        <f t="shared" si="142"/>
        <v>0</v>
      </c>
      <c r="AE286" s="36">
        <f t="shared" si="142"/>
        <v>0</v>
      </c>
      <c r="AG286" s="36">
        <f t="shared" si="143"/>
        <v>0</v>
      </c>
      <c r="AH286" s="36">
        <f t="shared" si="143"/>
        <v>0</v>
      </c>
      <c r="AI286" s="36">
        <f t="shared" si="143"/>
        <v>0</v>
      </c>
      <c r="AJ286" s="36">
        <f t="shared" si="143"/>
        <v>0</v>
      </c>
      <c r="AK286" s="36">
        <f t="shared" si="143"/>
        <v>0</v>
      </c>
      <c r="AL286" s="36">
        <f t="shared" si="143"/>
        <v>0</v>
      </c>
      <c r="AN286" s="63">
        <f t="shared" si="118"/>
        <v>0</v>
      </c>
      <c r="AO286" s="14"/>
    </row>
    <row r="287" ht="15" spans="1:41">
      <c r="A287" s="43" t="s">
        <v>13039</v>
      </c>
      <c r="B287" s="34">
        <f t="shared" si="128"/>
        <v>0</v>
      </c>
      <c r="C287" s="41" t="s">
        <v>13040</v>
      </c>
      <c r="D287" s="105">
        <f t="shared" si="129"/>
        <v>0</v>
      </c>
      <c r="E287" s="36">
        <f t="shared" si="130"/>
        <v>0</v>
      </c>
      <c r="F287" s="9">
        <f t="shared" si="131"/>
        <v>0</v>
      </c>
      <c r="G287" s="38">
        <f t="shared" si="119"/>
        <v>0</v>
      </c>
      <c r="H287" s="42">
        <v>0</v>
      </c>
      <c r="I287" s="36">
        <f t="shared" si="139"/>
        <v>0</v>
      </c>
      <c r="J287" s="36">
        <f t="shared" si="139"/>
        <v>0</v>
      </c>
      <c r="K287" s="107">
        <f t="shared" si="117"/>
        <v>0</v>
      </c>
      <c r="L287" s="36">
        <f t="shared" si="132"/>
        <v>0</v>
      </c>
      <c r="M287" s="105">
        <f t="shared" si="133"/>
        <v>0</v>
      </c>
      <c r="N287" s="36">
        <f t="shared" si="137"/>
        <v>0</v>
      </c>
      <c r="O287" s="9">
        <f t="shared" si="134"/>
        <v>0</v>
      </c>
      <c r="P287" s="51">
        <v>0</v>
      </c>
      <c r="Q287" s="50">
        <f t="shared" si="120"/>
        <v>0</v>
      </c>
      <c r="R287" s="36">
        <f t="shared" si="135"/>
        <v>0</v>
      </c>
      <c r="S287" s="36">
        <f t="shared" si="138"/>
        <v>0</v>
      </c>
      <c r="T287" s="42">
        <v>0</v>
      </c>
      <c r="U287" s="36">
        <f t="shared" si="136"/>
        <v>0</v>
      </c>
      <c r="W287" s="36">
        <f t="shared" si="142"/>
        <v>0</v>
      </c>
      <c r="X287" s="36">
        <f t="shared" si="142"/>
        <v>0</v>
      </c>
      <c r="Y287" s="36">
        <f t="shared" si="142"/>
        <v>0</v>
      </c>
      <c r="Z287" s="36">
        <f t="shared" si="142"/>
        <v>0</v>
      </c>
      <c r="AA287" s="36">
        <f t="shared" si="142"/>
        <v>0</v>
      </c>
      <c r="AB287" s="36">
        <f t="shared" si="142"/>
        <v>0</v>
      </c>
      <c r="AC287" s="36">
        <f t="shared" si="142"/>
        <v>0</v>
      </c>
      <c r="AD287" s="36">
        <f t="shared" si="142"/>
        <v>0</v>
      </c>
      <c r="AE287" s="36">
        <f t="shared" si="142"/>
        <v>0</v>
      </c>
      <c r="AG287" s="36">
        <f t="shared" si="143"/>
        <v>0</v>
      </c>
      <c r="AH287" s="36">
        <f t="shared" si="143"/>
        <v>0</v>
      </c>
      <c r="AI287" s="36">
        <f t="shared" si="143"/>
        <v>0</v>
      </c>
      <c r="AJ287" s="36">
        <f t="shared" si="143"/>
        <v>0</v>
      </c>
      <c r="AK287" s="36">
        <f t="shared" si="143"/>
        <v>0</v>
      </c>
      <c r="AL287" s="36">
        <f t="shared" si="143"/>
        <v>0</v>
      </c>
      <c r="AN287" s="63">
        <f t="shared" si="118"/>
        <v>0</v>
      </c>
      <c r="AO287" s="14"/>
    </row>
    <row r="288" ht="15" spans="1:41">
      <c r="A288" s="43" t="s">
        <v>13041</v>
      </c>
      <c r="B288" s="34">
        <f t="shared" si="128"/>
        <v>0</v>
      </c>
      <c r="C288" s="41" t="s">
        <v>13042</v>
      </c>
      <c r="D288" s="105">
        <f t="shared" si="129"/>
        <v>0</v>
      </c>
      <c r="E288" s="36">
        <f t="shared" si="130"/>
        <v>0</v>
      </c>
      <c r="F288" s="9">
        <f t="shared" si="131"/>
        <v>0</v>
      </c>
      <c r="G288" s="38">
        <f t="shared" si="119"/>
        <v>0</v>
      </c>
      <c r="H288" s="42">
        <v>0</v>
      </c>
      <c r="I288" s="36">
        <f t="shared" ref="I288:J307" si="144">SUMPRODUCT(I$374:I$599*(LEFT($A$374:$A$599,LEN($A288))=$A288))</f>
        <v>0</v>
      </c>
      <c r="J288" s="36">
        <f t="shared" si="144"/>
        <v>0</v>
      </c>
      <c r="K288" s="107">
        <f t="shared" si="117"/>
        <v>0</v>
      </c>
      <c r="L288" s="36">
        <f t="shared" si="132"/>
        <v>0</v>
      </c>
      <c r="M288" s="105">
        <f t="shared" si="133"/>
        <v>0</v>
      </c>
      <c r="N288" s="36">
        <f t="shared" si="137"/>
        <v>0</v>
      </c>
      <c r="O288" s="9">
        <f t="shared" si="134"/>
        <v>0</v>
      </c>
      <c r="P288" s="51">
        <v>0</v>
      </c>
      <c r="Q288" s="50">
        <f t="shared" si="120"/>
        <v>0</v>
      </c>
      <c r="R288" s="36">
        <f t="shared" si="135"/>
        <v>0</v>
      </c>
      <c r="S288" s="36">
        <f t="shared" si="138"/>
        <v>0</v>
      </c>
      <c r="T288" s="42">
        <v>0</v>
      </c>
      <c r="U288" s="36">
        <f t="shared" si="136"/>
        <v>0</v>
      </c>
      <c r="W288" s="36">
        <f t="shared" ref="W288:AE297" si="145">SUMPRODUCT(W$374:W$599*(LEFT($A$374:$A$599,LEN($A288))=$A288))</f>
        <v>0</v>
      </c>
      <c r="X288" s="36">
        <f t="shared" si="145"/>
        <v>0</v>
      </c>
      <c r="Y288" s="36">
        <f t="shared" si="145"/>
        <v>0</v>
      </c>
      <c r="Z288" s="36">
        <f t="shared" si="145"/>
        <v>0</v>
      </c>
      <c r="AA288" s="36">
        <f t="shared" si="145"/>
        <v>0</v>
      </c>
      <c r="AB288" s="36">
        <f t="shared" si="145"/>
        <v>0</v>
      </c>
      <c r="AC288" s="36">
        <f t="shared" si="145"/>
        <v>0</v>
      </c>
      <c r="AD288" s="36">
        <f t="shared" si="145"/>
        <v>0</v>
      </c>
      <c r="AE288" s="36">
        <f t="shared" si="145"/>
        <v>0</v>
      </c>
      <c r="AG288" s="36">
        <f t="shared" ref="AG288:AL297" si="146">SUMPRODUCT(AG$374:AG$599*(LEFT($A$374:$A$599,LEN($A288))=$A288))</f>
        <v>0</v>
      </c>
      <c r="AH288" s="36">
        <f t="shared" si="146"/>
        <v>0</v>
      </c>
      <c r="AI288" s="36">
        <f t="shared" si="146"/>
        <v>0</v>
      </c>
      <c r="AJ288" s="36">
        <f t="shared" si="146"/>
        <v>0</v>
      </c>
      <c r="AK288" s="36">
        <f t="shared" si="146"/>
        <v>0</v>
      </c>
      <c r="AL288" s="36">
        <f t="shared" si="146"/>
        <v>0</v>
      </c>
      <c r="AN288" s="63">
        <f t="shared" si="118"/>
        <v>0</v>
      </c>
      <c r="AO288" s="59"/>
    </row>
    <row r="289" ht="15" spans="1:41">
      <c r="A289" s="43" t="s">
        <v>13043</v>
      </c>
      <c r="B289" s="34">
        <f t="shared" si="128"/>
        <v>0</v>
      </c>
      <c r="C289" s="41" t="s">
        <v>13044</v>
      </c>
      <c r="D289" s="105">
        <f t="shared" si="129"/>
        <v>0</v>
      </c>
      <c r="E289" s="36">
        <f t="shared" si="130"/>
        <v>0</v>
      </c>
      <c r="F289" s="9">
        <f t="shared" si="131"/>
        <v>0</v>
      </c>
      <c r="G289" s="38">
        <f t="shared" si="119"/>
        <v>0</v>
      </c>
      <c r="H289" s="42">
        <v>0</v>
      </c>
      <c r="I289" s="36">
        <f t="shared" si="144"/>
        <v>0</v>
      </c>
      <c r="J289" s="36">
        <f t="shared" si="144"/>
        <v>0</v>
      </c>
      <c r="K289" s="107">
        <f t="shared" si="117"/>
        <v>0</v>
      </c>
      <c r="L289" s="36">
        <f t="shared" si="132"/>
        <v>0</v>
      </c>
      <c r="M289" s="105">
        <f t="shared" si="133"/>
        <v>0</v>
      </c>
      <c r="N289" s="36">
        <f t="shared" si="137"/>
        <v>0</v>
      </c>
      <c r="O289" s="9">
        <f t="shared" si="134"/>
        <v>0</v>
      </c>
      <c r="P289" s="51">
        <v>0</v>
      </c>
      <c r="Q289" s="50">
        <f t="shared" si="120"/>
        <v>0</v>
      </c>
      <c r="R289" s="36">
        <f t="shared" si="135"/>
        <v>0</v>
      </c>
      <c r="S289" s="36">
        <f t="shared" si="138"/>
        <v>0</v>
      </c>
      <c r="T289" s="42">
        <v>0</v>
      </c>
      <c r="U289" s="36">
        <f t="shared" si="136"/>
        <v>0</v>
      </c>
      <c r="W289" s="36">
        <f t="shared" si="145"/>
        <v>0</v>
      </c>
      <c r="X289" s="36">
        <f t="shared" si="145"/>
        <v>0</v>
      </c>
      <c r="Y289" s="36">
        <f t="shared" si="145"/>
        <v>0</v>
      </c>
      <c r="Z289" s="36">
        <f t="shared" si="145"/>
        <v>0</v>
      </c>
      <c r="AA289" s="36">
        <f t="shared" si="145"/>
        <v>0</v>
      </c>
      <c r="AB289" s="36">
        <f t="shared" si="145"/>
        <v>0</v>
      </c>
      <c r="AC289" s="36">
        <f t="shared" si="145"/>
        <v>0</v>
      </c>
      <c r="AD289" s="36">
        <f t="shared" si="145"/>
        <v>0</v>
      </c>
      <c r="AE289" s="36">
        <f t="shared" si="145"/>
        <v>0</v>
      </c>
      <c r="AG289" s="36">
        <f t="shared" si="146"/>
        <v>0</v>
      </c>
      <c r="AH289" s="36">
        <f t="shared" si="146"/>
        <v>0</v>
      </c>
      <c r="AI289" s="36">
        <f t="shared" si="146"/>
        <v>0</v>
      </c>
      <c r="AJ289" s="36">
        <f t="shared" si="146"/>
        <v>0</v>
      </c>
      <c r="AK289" s="36">
        <f t="shared" si="146"/>
        <v>0</v>
      </c>
      <c r="AL289" s="36">
        <f t="shared" si="146"/>
        <v>0</v>
      </c>
      <c r="AN289" s="63">
        <f t="shared" si="118"/>
        <v>0</v>
      </c>
      <c r="AO289" s="59"/>
    </row>
    <row r="290" ht="15" spans="1:41">
      <c r="A290" s="43" t="s">
        <v>13045</v>
      </c>
      <c r="B290" s="34">
        <f t="shared" si="128"/>
        <v>0</v>
      </c>
      <c r="C290" s="41" t="s">
        <v>13046</v>
      </c>
      <c r="D290" s="105">
        <f t="shared" si="129"/>
        <v>0</v>
      </c>
      <c r="E290" s="36">
        <f t="shared" si="130"/>
        <v>0</v>
      </c>
      <c r="F290" s="9">
        <f t="shared" si="131"/>
        <v>0</v>
      </c>
      <c r="G290" s="38">
        <f t="shared" si="119"/>
        <v>0</v>
      </c>
      <c r="H290" s="42">
        <v>0</v>
      </c>
      <c r="I290" s="36">
        <f t="shared" si="144"/>
        <v>0</v>
      </c>
      <c r="J290" s="36">
        <f t="shared" si="144"/>
        <v>0</v>
      </c>
      <c r="K290" s="107">
        <f t="shared" si="117"/>
        <v>0</v>
      </c>
      <c r="L290" s="36">
        <f t="shared" si="132"/>
        <v>0</v>
      </c>
      <c r="M290" s="105">
        <f t="shared" si="133"/>
        <v>0</v>
      </c>
      <c r="N290" s="36">
        <f t="shared" si="137"/>
        <v>0</v>
      </c>
      <c r="O290" s="9">
        <f t="shared" si="134"/>
        <v>0</v>
      </c>
      <c r="P290" s="51">
        <v>0</v>
      </c>
      <c r="Q290" s="50">
        <f t="shared" si="120"/>
        <v>0</v>
      </c>
      <c r="R290" s="36">
        <f t="shared" si="135"/>
        <v>0</v>
      </c>
      <c r="S290" s="36">
        <f t="shared" si="138"/>
        <v>0</v>
      </c>
      <c r="T290" s="42">
        <v>0</v>
      </c>
      <c r="U290" s="36">
        <f t="shared" si="136"/>
        <v>0</v>
      </c>
      <c r="W290" s="36">
        <f t="shared" si="145"/>
        <v>0</v>
      </c>
      <c r="X290" s="36">
        <f t="shared" si="145"/>
        <v>0</v>
      </c>
      <c r="Y290" s="36">
        <f t="shared" si="145"/>
        <v>0</v>
      </c>
      <c r="Z290" s="36">
        <f t="shared" si="145"/>
        <v>0</v>
      </c>
      <c r="AA290" s="36">
        <f t="shared" si="145"/>
        <v>0</v>
      </c>
      <c r="AB290" s="36">
        <f t="shared" si="145"/>
        <v>0</v>
      </c>
      <c r="AC290" s="36">
        <f t="shared" si="145"/>
        <v>0</v>
      </c>
      <c r="AD290" s="36">
        <f t="shared" si="145"/>
        <v>0</v>
      </c>
      <c r="AE290" s="36">
        <f t="shared" si="145"/>
        <v>0</v>
      </c>
      <c r="AG290" s="36">
        <f t="shared" si="146"/>
        <v>0</v>
      </c>
      <c r="AH290" s="36">
        <f t="shared" si="146"/>
        <v>0</v>
      </c>
      <c r="AI290" s="36">
        <f t="shared" si="146"/>
        <v>0</v>
      </c>
      <c r="AJ290" s="36">
        <f t="shared" si="146"/>
        <v>0</v>
      </c>
      <c r="AK290" s="36">
        <f t="shared" si="146"/>
        <v>0</v>
      </c>
      <c r="AL290" s="36">
        <f t="shared" si="146"/>
        <v>0</v>
      </c>
      <c r="AN290" s="63">
        <f t="shared" si="118"/>
        <v>0</v>
      </c>
      <c r="AO290" s="14"/>
    </row>
    <row r="291" ht="15" spans="1:41">
      <c r="A291" s="43" t="s">
        <v>13047</v>
      </c>
      <c r="B291" s="34">
        <f t="shared" si="128"/>
        <v>0</v>
      </c>
      <c r="C291" s="41" t="s">
        <v>13048</v>
      </c>
      <c r="D291" s="105">
        <f t="shared" si="129"/>
        <v>0</v>
      </c>
      <c r="E291" s="36">
        <f t="shared" si="130"/>
        <v>0</v>
      </c>
      <c r="F291" s="9">
        <f t="shared" si="131"/>
        <v>0</v>
      </c>
      <c r="G291" s="38">
        <f t="shared" si="119"/>
        <v>0</v>
      </c>
      <c r="H291" s="42">
        <v>0</v>
      </c>
      <c r="I291" s="36">
        <f t="shared" si="144"/>
        <v>0</v>
      </c>
      <c r="J291" s="36">
        <f t="shared" si="144"/>
        <v>0</v>
      </c>
      <c r="K291" s="107">
        <f t="shared" si="117"/>
        <v>0</v>
      </c>
      <c r="L291" s="36">
        <f t="shared" si="132"/>
        <v>0</v>
      </c>
      <c r="M291" s="105">
        <f t="shared" si="133"/>
        <v>0</v>
      </c>
      <c r="N291" s="36">
        <f t="shared" si="137"/>
        <v>0</v>
      </c>
      <c r="O291" s="9">
        <f t="shared" si="134"/>
        <v>0</v>
      </c>
      <c r="P291" s="51">
        <v>0</v>
      </c>
      <c r="Q291" s="50">
        <f t="shared" si="120"/>
        <v>0</v>
      </c>
      <c r="R291" s="36">
        <f t="shared" si="135"/>
        <v>0</v>
      </c>
      <c r="S291" s="36">
        <f t="shared" si="138"/>
        <v>0</v>
      </c>
      <c r="T291" s="42">
        <v>0</v>
      </c>
      <c r="U291" s="36">
        <f t="shared" si="136"/>
        <v>0</v>
      </c>
      <c r="W291" s="36">
        <f t="shared" si="145"/>
        <v>0</v>
      </c>
      <c r="X291" s="36">
        <f t="shared" si="145"/>
        <v>0</v>
      </c>
      <c r="Y291" s="36">
        <f t="shared" si="145"/>
        <v>0</v>
      </c>
      <c r="Z291" s="36">
        <f t="shared" si="145"/>
        <v>0</v>
      </c>
      <c r="AA291" s="36">
        <f t="shared" si="145"/>
        <v>0</v>
      </c>
      <c r="AB291" s="36">
        <f t="shared" si="145"/>
        <v>0</v>
      </c>
      <c r="AC291" s="36">
        <f t="shared" si="145"/>
        <v>0</v>
      </c>
      <c r="AD291" s="36">
        <f t="shared" si="145"/>
        <v>0</v>
      </c>
      <c r="AE291" s="36">
        <f t="shared" si="145"/>
        <v>0</v>
      </c>
      <c r="AG291" s="36">
        <f t="shared" si="146"/>
        <v>0</v>
      </c>
      <c r="AH291" s="36">
        <f t="shared" si="146"/>
        <v>0</v>
      </c>
      <c r="AI291" s="36">
        <f t="shared" si="146"/>
        <v>0</v>
      </c>
      <c r="AJ291" s="36">
        <f t="shared" si="146"/>
        <v>0</v>
      </c>
      <c r="AK291" s="36">
        <f t="shared" si="146"/>
        <v>0</v>
      </c>
      <c r="AL291" s="36">
        <f t="shared" si="146"/>
        <v>0</v>
      </c>
      <c r="AN291" s="63">
        <f t="shared" si="118"/>
        <v>0</v>
      </c>
      <c r="AO291" s="14"/>
    </row>
    <row r="292" ht="15" spans="1:41">
      <c r="A292" s="43" t="s">
        <v>13049</v>
      </c>
      <c r="B292" s="34">
        <f t="shared" si="128"/>
        <v>0</v>
      </c>
      <c r="C292" s="41" t="s">
        <v>13050</v>
      </c>
      <c r="D292" s="105">
        <f t="shared" si="129"/>
        <v>0</v>
      </c>
      <c r="E292" s="36">
        <f t="shared" si="130"/>
        <v>0</v>
      </c>
      <c r="F292" s="9">
        <f t="shared" si="131"/>
        <v>0</v>
      </c>
      <c r="G292" s="38">
        <f t="shared" si="119"/>
        <v>0</v>
      </c>
      <c r="H292" s="39">
        <v>0</v>
      </c>
      <c r="I292" s="36">
        <f t="shared" si="144"/>
        <v>0</v>
      </c>
      <c r="J292" s="36">
        <f t="shared" si="144"/>
        <v>0</v>
      </c>
      <c r="K292" s="107">
        <f t="shared" si="117"/>
        <v>0</v>
      </c>
      <c r="L292" s="36">
        <f t="shared" si="132"/>
        <v>0</v>
      </c>
      <c r="M292" s="105">
        <f t="shared" si="133"/>
        <v>0</v>
      </c>
      <c r="N292" s="36">
        <f t="shared" si="137"/>
        <v>0</v>
      </c>
      <c r="O292" s="9">
        <f t="shared" si="134"/>
        <v>0</v>
      </c>
      <c r="P292" s="51">
        <v>0</v>
      </c>
      <c r="Q292" s="50">
        <f t="shared" si="120"/>
        <v>0</v>
      </c>
      <c r="R292" s="36">
        <f t="shared" si="135"/>
        <v>0</v>
      </c>
      <c r="S292" s="36">
        <f t="shared" si="138"/>
        <v>0</v>
      </c>
      <c r="T292" s="42">
        <v>0</v>
      </c>
      <c r="U292" s="36">
        <f t="shared" si="136"/>
        <v>0</v>
      </c>
      <c r="W292" s="36">
        <f t="shared" si="145"/>
        <v>0</v>
      </c>
      <c r="X292" s="36">
        <f t="shared" si="145"/>
        <v>0</v>
      </c>
      <c r="Y292" s="36">
        <f t="shared" si="145"/>
        <v>0</v>
      </c>
      <c r="Z292" s="36">
        <f t="shared" si="145"/>
        <v>0</v>
      </c>
      <c r="AA292" s="36">
        <f t="shared" si="145"/>
        <v>0</v>
      </c>
      <c r="AB292" s="36">
        <f t="shared" si="145"/>
        <v>0</v>
      </c>
      <c r="AC292" s="36">
        <f t="shared" si="145"/>
        <v>0</v>
      </c>
      <c r="AD292" s="36">
        <f t="shared" si="145"/>
        <v>0</v>
      </c>
      <c r="AE292" s="36">
        <f t="shared" si="145"/>
        <v>0</v>
      </c>
      <c r="AG292" s="36">
        <f t="shared" si="146"/>
        <v>0</v>
      </c>
      <c r="AH292" s="36">
        <f t="shared" si="146"/>
        <v>0</v>
      </c>
      <c r="AI292" s="36">
        <f t="shared" si="146"/>
        <v>0</v>
      </c>
      <c r="AJ292" s="36">
        <f t="shared" si="146"/>
        <v>0</v>
      </c>
      <c r="AK292" s="36">
        <f t="shared" si="146"/>
        <v>0</v>
      </c>
      <c r="AL292" s="36">
        <f t="shared" si="146"/>
        <v>0</v>
      </c>
      <c r="AN292" s="63">
        <f t="shared" si="118"/>
        <v>0</v>
      </c>
      <c r="AO292" s="59"/>
    </row>
    <row r="293" ht="15" spans="1:41">
      <c r="A293" s="43" t="s">
        <v>13051</v>
      </c>
      <c r="B293" s="34">
        <f t="shared" si="128"/>
        <v>0</v>
      </c>
      <c r="C293" s="41" t="s">
        <v>13052</v>
      </c>
      <c r="D293" s="105">
        <f t="shared" si="129"/>
        <v>0</v>
      </c>
      <c r="E293" s="36">
        <f t="shared" si="130"/>
        <v>0</v>
      </c>
      <c r="F293" s="9">
        <f t="shared" si="131"/>
        <v>0</v>
      </c>
      <c r="G293" s="38">
        <f t="shared" si="119"/>
        <v>0</v>
      </c>
      <c r="H293" s="42">
        <v>0</v>
      </c>
      <c r="I293" s="36">
        <f t="shared" si="144"/>
        <v>0</v>
      </c>
      <c r="J293" s="36">
        <f t="shared" si="144"/>
        <v>0</v>
      </c>
      <c r="K293" s="107">
        <f t="shared" si="117"/>
        <v>0</v>
      </c>
      <c r="L293" s="36">
        <f t="shared" si="132"/>
        <v>0</v>
      </c>
      <c r="M293" s="105">
        <f t="shared" si="133"/>
        <v>0</v>
      </c>
      <c r="N293" s="36">
        <f t="shared" si="137"/>
        <v>0</v>
      </c>
      <c r="O293" s="9">
        <f t="shared" si="134"/>
        <v>0</v>
      </c>
      <c r="P293" s="51">
        <v>0</v>
      </c>
      <c r="Q293" s="50">
        <f t="shared" si="120"/>
        <v>0</v>
      </c>
      <c r="R293" s="36">
        <f t="shared" si="135"/>
        <v>0</v>
      </c>
      <c r="S293" s="36">
        <f t="shared" si="138"/>
        <v>0</v>
      </c>
      <c r="T293" s="42">
        <v>0</v>
      </c>
      <c r="U293" s="36">
        <f t="shared" si="136"/>
        <v>0</v>
      </c>
      <c r="W293" s="36">
        <f t="shared" si="145"/>
        <v>0</v>
      </c>
      <c r="X293" s="36">
        <f t="shared" si="145"/>
        <v>0</v>
      </c>
      <c r="Y293" s="36">
        <f t="shared" si="145"/>
        <v>0</v>
      </c>
      <c r="Z293" s="36">
        <f t="shared" si="145"/>
        <v>0</v>
      </c>
      <c r="AA293" s="36">
        <f t="shared" si="145"/>
        <v>0</v>
      </c>
      <c r="AB293" s="36">
        <f t="shared" si="145"/>
        <v>0</v>
      </c>
      <c r="AC293" s="36">
        <f t="shared" si="145"/>
        <v>0</v>
      </c>
      <c r="AD293" s="36">
        <f t="shared" si="145"/>
        <v>0</v>
      </c>
      <c r="AE293" s="36">
        <f t="shared" si="145"/>
        <v>0</v>
      </c>
      <c r="AG293" s="36">
        <f t="shared" si="146"/>
        <v>0</v>
      </c>
      <c r="AH293" s="36">
        <f t="shared" si="146"/>
        <v>0</v>
      </c>
      <c r="AI293" s="36">
        <f t="shared" si="146"/>
        <v>0</v>
      </c>
      <c r="AJ293" s="36">
        <f t="shared" si="146"/>
        <v>0</v>
      </c>
      <c r="AK293" s="36">
        <f t="shared" si="146"/>
        <v>0</v>
      </c>
      <c r="AL293" s="36">
        <f t="shared" si="146"/>
        <v>0</v>
      </c>
      <c r="AN293" s="63">
        <f t="shared" si="118"/>
        <v>0</v>
      </c>
      <c r="AO293" s="59"/>
    </row>
    <row r="294" ht="15" spans="1:41">
      <c r="A294" s="43" t="s">
        <v>13053</v>
      </c>
      <c r="B294" s="34">
        <f t="shared" si="128"/>
        <v>0</v>
      </c>
      <c r="C294" s="41" t="s">
        <v>13054</v>
      </c>
      <c r="D294" s="105">
        <f t="shared" si="129"/>
        <v>0</v>
      </c>
      <c r="E294" s="36">
        <f t="shared" si="130"/>
        <v>0</v>
      </c>
      <c r="F294" s="9">
        <f t="shared" si="131"/>
        <v>0</v>
      </c>
      <c r="G294" s="38">
        <f t="shared" si="119"/>
        <v>0</v>
      </c>
      <c r="H294" s="42">
        <v>0</v>
      </c>
      <c r="I294" s="36">
        <f t="shared" si="144"/>
        <v>0</v>
      </c>
      <c r="J294" s="36">
        <f t="shared" si="144"/>
        <v>0</v>
      </c>
      <c r="K294" s="107">
        <f t="shared" si="117"/>
        <v>0</v>
      </c>
      <c r="L294" s="36">
        <f t="shared" si="132"/>
        <v>0</v>
      </c>
      <c r="M294" s="105">
        <f t="shared" si="133"/>
        <v>0</v>
      </c>
      <c r="N294" s="36">
        <f t="shared" si="137"/>
        <v>0</v>
      </c>
      <c r="O294" s="9">
        <f t="shared" si="134"/>
        <v>0</v>
      </c>
      <c r="P294" s="51">
        <v>0</v>
      </c>
      <c r="Q294" s="50">
        <f t="shared" si="120"/>
        <v>0</v>
      </c>
      <c r="R294" s="36">
        <f t="shared" si="135"/>
        <v>0</v>
      </c>
      <c r="S294" s="36">
        <f t="shared" si="138"/>
        <v>0</v>
      </c>
      <c r="T294" s="42">
        <v>0</v>
      </c>
      <c r="U294" s="36">
        <f t="shared" si="136"/>
        <v>0</v>
      </c>
      <c r="W294" s="36">
        <f t="shared" si="145"/>
        <v>0</v>
      </c>
      <c r="X294" s="36">
        <f t="shared" si="145"/>
        <v>0</v>
      </c>
      <c r="Y294" s="36">
        <f t="shared" si="145"/>
        <v>0</v>
      </c>
      <c r="Z294" s="36">
        <f t="shared" si="145"/>
        <v>0</v>
      </c>
      <c r="AA294" s="36">
        <f t="shared" si="145"/>
        <v>0</v>
      </c>
      <c r="AB294" s="36">
        <f t="shared" si="145"/>
        <v>0</v>
      </c>
      <c r="AC294" s="36">
        <f t="shared" si="145"/>
        <v>0</v>
      </c>
      <c r="AD294" s="36">
        <f t="shared" si="145"/>
        <v>0</v>
      </c>
      <c r="AE294" s="36">
        <f t="shared" si="145"/>
        <v>0</v>
      </c>
      <c r="AG294" s="36">
        <f t="shared" si="146"/>
        <v>0</v>
      </c>
      <c r="AH294" s="36">
        <f t="shared" si="146"/>
        <v>0</v>
      </c>
      <c r="AI294" s="36">
        <f t="shared" si="146"/>
        <v>0</v>
      </c>
      <c r="AJ294" s="36">
        <f t="shared" si="146"/>
        <v>0</v>
      </c>
      <c r="AK294" s="36">
        <f t="shared" si="146"/>
        <v>0</v>
      </c>
      <c r="AL294" s="36">
        <f t="shared" si="146"/>
        <v>0</v>
      </c>
      <c r="AN294" s="63">
        <f t="shared" si="118"/>
        <v>0</v>
      </c>
      <c r="AO294" s="14"/>
    </row>
    <row r="295" ht="15" spans="1:41">
      <c r="A295" s="43" t="s">
        <v>13055</v>
      </c>
      <c r="B295" s="34">
        <f t="shared" si="128"/>
        <v>0</v>
      </c>
      <c r="C295" s="41" t="s">
        <v>13056</v>
      </c>
      <c r="D295" s="105">
        <f t="shared" si="129"/>
        <v>0</v>
      </c>
      <c r="E295" s="36">
        <f t="shared" si="130"/>
        <v>0</v>
      </c>
      <c r="F295" s="9">
        <f t="shared" si="131"/>
        <v>0</v>
      </c>
      <c r="G295" s="38">
        <f t="shared" si="119"/>
        <v>0</v>
      </c>
      <c r="H295" s="42">
        <v>0</v>
      </c>
      <c r="I295" s="36">
        <f t="shared" si="144"/>
        <v>0</v>
      </c>
      <c r="J295" s="36">
        <f t="shared" si="144"/>
        <v>0</v>
      </c>
      <c r="K295" s="107">
        <f t="shared" si="117"/>
        <v>0</v>
      </c>
      <c r="L295" s="36">
        <f t="shared" si="132"/>
        <v>0</v>
      </c>
      <c r="M295" s="105">
        <f t="shared" si="133"/>
        <v>0</v>
      </c>
      <c r="N295" s="36">
        <f t="shared" si="137"/>
        <v>0</v>
      </c>
      <c r="O295" s="9">
        <f t="shared" si="134"/>
        <v>0</v>
      </c>
      <c r="P295" s="51">
        <v>0</v>
      </c>
      <c r="Q295" s="50">
        <f t="shared" si="120"/>
        <v>0</v>
      </c>
      <c r="R295" s="36">
        <f t="shared" si="135"/>
        <v>0</v>
      </c>
      <c r="S295" s="36">
        <f t="shared" si="138"/>
        <v>0</v>
      </c>
      <c r="T295" s="42">
        <v>0</v>
      </c>
      <c r="U295" s="36">
        <f t="shared" si="136"/>
        <v>0</v>
      </c>
      <c r="W295" s="36">
        <f t="shared" si="145"/>
        <v>0</v>
      </c>
      <c r="X295" s="36">
        <f t="shared" si="145"/>
        <v>0</v>
      </c>
      <c r="Y295" s="36">
        <f t="shared" si="145"/>
        <v>0</v>
      </c>
      <c r="Z295" s="36">
        <f t="shared" si="145"/>
        <v>0</v>
      </c>
      <c r="AA295" s="36">
        <f t="shared" si="145"/>
        <v>0</v>
      </c>
      <c r="AB295" s="36">
        <f t="shared" si="145"/>
        <v>0</v>
      </c>
      <c r="AC295" s="36">
        <f t="shared" si="145"/>
        <v>0</v>
      </c>
      <c r="AD295" s="36">
        <f t="shared" si="145"/>
        <v>0</v>
      </c>
      <c r="AE295" s="36">
        <f t="shared" si="145"/>
        <v>0</v>
      </c>
      <c r="AG295" s="36">
        <f t="shared" si="146"/>
        <v>0</v>
      </c>
      <c r="AH295" s="36">
        <f t="shared" si="146"/>
        <v>0</v>
      </c>
      <c r="AI295" s="36">
        <f t="shared" si="146"/>
        <v>0</v>
      </c>
      <c r="AJ295" s="36">
        <f t="shared" si="146"/>
        <v>0</v>
      </c>
      <c r="AK295" s="36">
        <f t="shared" si="146"/>
        <v>0</v>
      </c>
      <c r="AL295" s="36">
        <f t="shared" si="146"/>
        <v>0</v>
      </c>
      <c r="AN295" s="63">
        <f t="shared" si="118"/>
        <v>0</v>
      </c>
      <c r="AO295" s="14"/>
    </row>
    <row r="296" ht="15" spans="1:41">
      <c r="A296" s="43" t="s">
        <v>13057</v>
      </c>
      <c r="B296" s="34">
        <f t="shared" si="128"/>
        <v>0</v>
      </c>
      <c r="C296" s="41" t="s">
        <v>13058</v>
      </c>
      <c r="D296" s="105">
        <f t="shared" si="129"/>
        <v>0</v>
      </c>
      <c r="E296" s="36">
        <f t="shared" si="130"/>
        <v>0</v>
      </c>
      <c r="F296" s="9">
        <f t="shared" si="131"/>
        <v>0</v>
      </c>
      <c r="G296" s="38">
        <f t="shared" si="119"/>
        <v>0</v>
      </c>
      <c r="H296" s="42">
        <v>0</v>
      </c>
      <c r="I296" s="36">
        <f t="shared" si="144"/>
        <v>0</v>
      </c>
      <c r="J296" s="36">
        <f t="shared" si="144"/>
        <v>0</v>
      </c>
      <c r="K296" s="107">
        <f t="shared" ref="K296:K359" si="147">AA296</f>
        <v>0</v>
      </c>
      <c r="L296" s="36">
        <f t="shared" si="132"/>
        <v>0</v>
      </c>
      <c r="M296" s="105">
        <f t="shared" si="133"/>
        <v>0</v>
      </c>
      <c r="N296" s="36">
        <f t="shared" si="137"/>
        <v>0</v>
      </c>
      <c r="O296" s="9">
        <f t="shared" si="134"/>
        <v>0</v>
      </c>
      <c r="P296" s="51">
        <v>0</v>
      </c>
      <c r="Q296" s="50">
        <f t="shared" si="120"/>
        <v>0</v>
      </c>
      <c r="R296" s="36">
        <f t="shared" si="135"/>
        <v>0</v>
      </c>
      <c r="S296" s="36">
        <f t="shared" si="138"/>
        <v>0</v>
      </c>
      <c r="T296" s="42">
        <v>0</v>
      </c>
      <c r="U296" s="36">
        <f t="shared" si="136"/>
        <v>0</v>
      </c>
      <c r="W296" s="36">
        <f t="shared" si="145"/>
        <v>0</v>
      </c>
      <c r="X296" s="36">
        <f t="shared" si="145"/>
        <v>0</v>
      </c>
      <c r="Y296" s="36">
        <f t="shared" si="145"/>
        <v>0</v>
      </c>
      <c r="Z296" s="36">
        <f t="shared" si="145"/>
        <v>0</v>
      </c>
      <c r="AA296" s="36">
        <f t="shared" si="145"/>
        <v>0</v>
      </c>
      <c r="AB296" s="36">
        <f t="shared" si="145"/>
        <v>0</v>
      </c>
      <c r="AC296" s="36">
        <f t="shared" si="145"/>
        <v>0</v>
      </c>
      <c r="AD296" s="36">
        <f t="shared" si="145"/>
        <v>0</v>
      </c>
      <c r="AE296" s="36">
        <f t="shared" si="145"/>
        <v>0</v>
      </c>
      <c r="AG296" s="36">
        <f t="shared" si="146"/>
        <v>0</v>
      </c>
      <c r="AH296" s="36">
        <f t="shared" si="146"/>
        <v>0</v>
      </c>
      <c r="AI296" s="36">
        <f t="shared" si="146"/>
        <v>0</v>
      </c>
      <c r="AJ296" s="36">
        <f t="shared" si="146"/>
        <v>0</v>
      </c>
      <c r="AK296" s="36">
        <f t="shared" si="146"/>
        <v>0</v>
      </c>
      <c r="AL296" s="36">
        <f t="shared" si="146"/>
        <v>0</v>
      </c>
      <c r="AN296" s="63">
        <f t="shared" ref="AN296:AN359" si="148">+(AJ296-Y296)+(AL296-AB296)+(AD296-AH296)</f>
        <v>0</v>
      </c>
      <c r="AO296" s="59"/>
    </row>
    <row r="297" ht="15" spans="1:41">
      <c r="A297" s="43" t="s">
        <v>13059</v>
      </c>
      <c r="B297" s="34">
        <f t="shared" si="128"/>
        <v>0</v>
      </c>
      <c r="C297" s="41" t="s">
        <v>13060</v>
      </c>
      <c r="D297" s="105">
        <f t="shared" si="129"/>
        <v>0</v>
      </c>
      <c r="E297" s="36">
        <f t="shared" si="130"/>
        <v>0</v>
      </c>
      <c r="F297" s="9">
        <f t="shared" si="131"/>
        <v>0</v>
      </c>
      <c r="G297" s="38">
        <f t="shared" ref="G297:G360" si="149">Z297+X297</f>
        <v>0</v>
      </c>
      <c r="H297" s="42">
        <v>0</v>
      </c>
      <c r="I297" s="36">
        <f t="shared" si="144"/>
        <v>0</v>
      </c>
      <c r="J297" s="36">
        <f t="shared" si="144"/>
        <v>0</v>
      </c>
      <c r="K297" s="107">
        <f t="shared" si="147"/>
        <v>0</v>
      </c>
      <c r="L297" s="36">
        <f t="shared" si="132"/>
        <v>0</v>
      </c>
      <c r="M297" s="105">
        <f t="shared" si="133"/>
        <v>0</v>
      </c>
      <c r="N297" s="36">
        <f t="shared" si="137"/>
        <v>0</v>
      </c>
      <c r="O297" s="9">
        <f t="shared" si="134"/>
        <v>0</v>
      </c>
      <c r="P297" s="51">
        <v>0</v>
      </c>
      <c r="Q297" s="50">
        <f t="shared" ref="Q297:Q360" si="150">AC297+AE297</f>
        <v>0</v>
      </c>
      <c r="R297" s="36">
        <f t="shared" si="135"/>
        <v>0</v>
      </c>
      <c r="S297" s="36">
        <f t="shared" si="138"/>
        <v>0</v>
      </c>
      <c r="T297" s="42">
        <v>0</v>
      </c>
      <c r="U297" s="36">
        <f t="shared" si="136"/>
        <v>0</v>
      </c>
      <c r="W297" s="36">
        <f t="shared" si="145"/>
        <v>0</v>
      </c>
      <c r="X297" s="36">
        <f t="shared" si="145"/>
        <v>0</v>
      </c>
      <c r="Y297" s="36">
        <f t="shared" si="145"/>
        <v>0</v>
      </c>
      <c r="Z297" s="36">
        <f t="shared" si="145"/>
        <v>0</v>
      </c>
      <c r="AA297" s="36">
        <f t="shared" si="145"/>
        <v>0</v>
      </c>
      <c r="AB297" s="36">
        <f t="shared" si="145"/>
        <v>0</v>
      </c>
      <c r="AC297" s="36">
        <f t="shared" si="145"/>
        <v>0</v>
      </c>
      <c r="AD297" s="36">
        <f t="shared" si="145"/>
        <v>0</v>
      </c>
      <c r="AE297" s="36">
        <f t="shared" si="145"/>
        <v>0</v>
      </c>
      <c r="AG297" s="36">
        <f t="shared" si="146"/>
        <v>0</v>
      </c>
      <c r="AH297" s="36">
        <f t="shared" si="146"/>
        <v>0</v>
      </c>
      <c r="AI297" s="36">
        <f t="shared" si="146"/>
        <v>0</v>
      </c>
      <c r="AJ297" s="36">
        <f t="shared" si="146"/>
        <v>0</v>
      </c>
      <c r="AK297" s="36">
        <f t="shared" si="146"/>
        <v>0</v>
      </c>
      <c r="AL297" s="36">
        <f t="shared" si="146"/>
        <v>0</v>
      </c>
      <c r="AN297" s="63">
        <f t="shared" si="148"/>
        <v>0</v>
      </c>
      <c r="AO297" s="59"/>
    </row>
    <row r="298" ht="15" spans="1:41">
      <c r="A298" s="43" t="s">
        <v>13061</v>
      </c>
      <c r="B298" s="34">
        <f t="shared" si="128"/>
        <v>0</v>
      </c>
      <c r="C298" s="41" t="s">
        <v>13062</v>
      </c>
      <c r="D298" s="105">
        <f t="shared" si="129"/>
        <v>0</v>
      </c>
      <c r="E298" s="36">
        <f t="shared" si="130"/>
        <v>0</v>
      </c>
      <c r="F298" s="9">
        <f t="shared" si="131"/>
        <v>0</v>
      </c>
      <c r="G298" s="38">
        <f t="shared" si="149"/>
        <v>0</v>
      </c>
      <c r="H298" s="42">
        <v>0</v>
      </c>
      <c r="I298" s="36">
        <f t="shared" si="144"/>
        <v>0</v>
      </c>
      <c r="J298" s="36">
        <f t="shared" si="144"/>
        <v>0</v>
      </c>
      <c r="K298" s="107">
        <f t="shared" si="147"/>
        <v>0</v>
      </c>
      <c r="L298" s="36">
        <f t="shared" si="132"/>
        <v>0</v>
      </c>
      <c r="M298" s="105">
        <f t="shared" si="133"/>
        <v>0</v>
      </c>
      <c r="N298" s="36">
        <f t="shared" si="137"/>
        <v>0</v>
      </c>
      <c r="O298" s="9">
        <f t="shared" si="134"/>
        <v>0</v>
      </c>
      <c r="P298" s="51">
        <v>0</v>
      </c>
      <c r="Q298" s="50">
        <f t="shared" si="150"/>
        <v>0</v>
      </c>
      <c r="R298" s="36">
        <f t="shared" si="135"/>
        <v>0</v>
      </c>
      <c r="S298" s="36">
        <f t="shared" si="138"/>
        <v>0</v>
      </c>
      <c r="T298" s="42">
        <v>0</v>
      </c>
      <c r="U298" s="36">
        <f t="shared" si="136"/>
        <v>0</v>
      </c>
      <c r="W298" s="36">
        <f t="shared" ref="W298:AE307" si="151">SUMPRODUCT(W$374:W$599*(LEFT($A$374:$A$599,LEN($A298))=$A298))</f>
        <v>0</v>
      </c>
      <c r="X298" s="36">
        <f t="shared" si="151"/>
        <v>0</v>
      </c>
      <c r="Y298" s="36">
        <f t="shared" si="151"/>
        <v>0</v>
      </c>
      <c r="Z298" s="36">
        <f t="shared" si="151"/>
        <v>0</v>
      </c>
      <c r="AA298" s="36">
        <f t="shared" si="151"/>
        <v>0</v>
      </c>
      <c r="AB298" s="36">
        <f t="shared" si="151"/>
        <v>0</v>
      </c>
      <c r="AC298" s="36">
        <f t="shared" si="151"/>
        <v>0</v>
      </c>
      <c r="AD298" s="36">
        <f t="shared" si="151"/>
        <v>0</v>
      </c>
      <c r="AE298" s="36">
        <f t="shared" si="151"/>
        <v>0</v>
      </c>
      <c r="AG298" s="36">
        <f t="shared" ref="AG298:AL307" si="152">SUMPRODUCT(AG$374:AG$599*(LEFT($A$374:$A$599,LEN($A298))=$A298))</f>
        <v>0</v>
      </c>
      <c r="AH298" s="36">
        <f t="shared" si="152"/>
        <v>0</v>
      </c>
      <c r="AI298" s="36">
        <f t="shared" si="152"/>
        <v>0</v>
      </c>
      <c r="AJ298" s="36">
        <f t="shared" si="152"/>
        <v>0</v>
      </c>
      <c r="AK298" s="36">
        <f t="shared" si="152"/>
        <v>0</v>
      </c>
      <c r="AL298" s="36">
        <f t="shared" si="152"/>
        <v>0</v>
      </c>
      <c r="AN298" s="63">
        <f t="shared" si="148"/>
        <v>0</v>
      </c>
      <c r="AO298" s="14"/>
    </row>
    <row r="299" ht="15" spans="1:41">
      <c r="A299" s="43" t="s">
        <v>13063</v>
      </c>
      <c r="B299" s="34">
        <f t="shared" si="128"/>
        <v>0</v>
      </c>
      <c r="C299" s="41" t="s">
        <v>13064</v>
      </c>
      <c r="D299" s="105">
        <f t="shared" si="129"/>
        <v>0</v>
      </c>
      <c r="E299" s="36">
        <f t="shared" si="130"/>
        <v>0</v>
      </c>
      <c r="F299" s="9">
        <f t="shared" si="131"/>
        <v>0</v>
      </c>
      <c r="G299" s="38">
        <f t="shared" si="149"/>
        <v>0</v>
      </c>
      <c r="H299" s="42">
        <v>0</v>
      </c>
      <c r="I299" s="36">
        <f t="shared" si="144"/>
        <v>0</v>
      </c>
      <c r="J299" s="36">
        <f t="shared" si="144"/>
        <v>0</v>
      </c>
      <c r="K299" s="107">
        <f t="shared" si="147"/>
        <v>0</v>
      </c>
      <c r="L299" s="36">
        <f t="shared" si="132"/>
        <v>0</v>
      </c>
      <c r="M299" s="105">
        <f t="shared" si="133"/>
        <v>0</v>
      </c>
      <c r="N299" s="36">
        <f t="shared" si="137"/>
        <v>0</v>
      </c>
      <c r="O299" s="9">
        <f t="shared" si="134"/>
        <v>0</v>
      </c>
      <c r="P299" s="51">
        <v>0</v>
      </c>
      <c r="Q299" s="50">
        <f t="shared" si="150"/>
        <v>0</v>
      </c>
      <c r="R299" s="36">
        <f t="shared" si="135"/>
        <v>0</v>
      </c>
      <c r="S299" s="36">
        <f t="shared" si="138"/>
        <v>0</v>
      </c>
      <c r="T299" s="42">
        <v>0</v>
      </c>
      <c r="U299" s="36">
        <f t="shared" si="136"/>
        <v>0</v>
      </c>
      <c r="W299" s="36">
        <f t="shared" si="151"/>
        <v>0</v>
      </c>
      <c r="X299" s="36">
        <f t="shared" si="151"/>
        <v>0</v>
      </c>
      <c r="Y299" s="36">
        <f t="shared" si="151"/>
        <v>0</v>
      </c>
      <c r="Z299" s="36">
        <f t="shared" si="151"/>
        <v>0</v>
      </c>
      <c r="AA299" s="36">
        <f t="shared" si="151"/>
        <v>0</v>
      </c>
      <c r="AB299" s="36">
        <f t="shared" si="151"/>
        <v>0</v>
      </c>
      <c r="AC299" s="36">
        <f t="shared" si="151"/>
        <v>0</v>
      </c>
      <c r="AD299" s="36">
        <f t="shared" si="151"/>
        <v>0</v>
      </c>
      <c r="AE299" s="36">
        <f t="shared" si="151"/>
        <v>0</v>
      </c>
      <c r="AG299" s="36">
        <f t="shared" si="152"/>
        <v>0</v>
      </c>
      <c r="AH299" s="36">
        <f t="shared" si="152"/>
        <v>0</v>
      </c>
      <c r="AI299" s="36">
        <f t="shared" si="152"/>
        <v>0</v>
      </c>
      <c r="AJ299" s="36">
        <f t="shared" si="152"/>
        <v>0</v>
      </c>
      <c r="AK299" s="36">
        <f t="shared" si="152"/>
        <v>0</v>
      </c>
      <c r="AL299" s="36">
        <f t="shared" si="152"/>
        <v>0</v>
      </c>
      <c r="AN299" s="63">
        <f t="shared" si="148"/>
        <v>0</v>
      </c>
      <c r="AO299" s="14"/>
    </row>
    <row r="300" ht="15" spans="1:41">
      <c r="A300" s="43" t="s">
        <v>13065</v>
      </c>
      <c r="B300" s="34">
        <f t="shared" si="128"/>
        <v>0</v>
      </c>
      <c r="C300" s="41" t="s">
        <v>13066</v>
      </c>
      <c r="D300" s="105">
        <f t="shared" si="129"/>
        <v>0</v>
      </c>
      <c r="E300" s="36">
        <f t="shared" si="130"/>
        <v>0</v>
      </c>
      <c r="F300" s="9">
        <f t="shared" si="131"/>
        <v>0</v>
      </c>
      <c r="G300" s="38">
        <f t="shared" si="149"/>
        <v>0</v>
      </c>
      <c r="H300" s="39">
        <v>0</v>
      </c>
      <c r="I300" s="36">
        <f t="shared" si="144"/>
        <v>0</v>
      </c>
      <c r="J300" s="36">
        <f t="shared" si="144"/>
        <v>0</v>
      </c>
      <c r="K300" s="107">
        <f t="shared" si="147"/>
        <v>0</v>
      </c>
      <c r="L300" s="36">
        <f t="shared" si="132"/>
        <v>0</v>
      </c>
      <c r="M300" s="105">
        <f t="shared" si="133"/>
        <v>0</v>
      </c>
      <c r="N300" s="36">
        <f t="shared" si="137"/>
        <v>0</v>
      </c>
      <c r="O300" s="9">
        <f t="shared" si="134"/>
        <v>0</v>
      </c>
      <c r="P300" s="51">
        <v>0</v>
      </c>
      <c r="Q300" s="50">
        <f t="shared" si="150"/>
        <v>0</v>
      </c>
      <c r="R300" s="36">
        <f t="shared" si="135"/>
        <v>0</v>
      </c>
      <c r="S300" s="36">
        <f t="shared" si="138"/>
        <v>0</v>
      </c>
      <c r="T300" s="42">
        <v>0</v>
      </c>
      <c r="U300" s="36">
        <f t="shared" si="136"/>
        <v>0</v>
      </c>
      <c r="W300" s="36">
        <f t="shared" si="151"/>
        <v>0</v>
      </c>
      <c r="X300" s="36">
        <f t="shared" si="151"/>
        <v>0</v>
      </c>
      <c r="Y300" s="36">
        <f t="shared" si="151"/>
        <v>0</v>
      </c>
      <c r="Z300" s="36">
        <f t="shared" si="151"/>
        <v>0</v>
      </c>
      <c r="AA300" s="36">
        <f t="shared" si="151"/>
        <v>0</v>
      </c>
      <c r="AB300" s="36">
        <f t="shared" si="151"/>
        <v>0</v>
      </c>
      <c r="AC300" s="36">
        <f t="shared" si="151"/>
        <v>0</v>
      </c>
      <c r="AD300" s="36">
        <f t="shared" si="151"/>
        <v>0</v>
      </c>
      <c r="AE300" s="36">
        <f t="shared" si="151"/>
        <v>0</v>
      </c>
      <c r="AG300" s="36">
        <f t="shared" si="152"/>
        <v>0</v>
      </c>
      <c r="AH300" s="36">
        <f t="shared" si="152"/>
        <v>0</v>
      </c>
      <c r="AI300" s="36">
        <f t="shared" si="152"/>
        <v>0</v>
      </c>
      <c r="AJ300" s="36">
        <f t="shared" si="152"/>
        <v>0</v>
      </c>
      <c r="AK300" s="36">
        <f t="shared" si="152"/>
        <v>0</v>
      </c>
      <c r="AL300" s="36">
        <f t="shared" si="152"/>
        <v>0</v>
      </c>
      <c r="AN300" s="63">
        <f t="shared" si="148"/>
        <v>0</v>
      </c>
      <c r="AO300" s="59"/>
    </row>
    <row r="301" ht="15" spans="1:41">
      <c r="A301" s="43" t="s">
        <v>13067</v>
      </c>
      <c r="B301" s="34">
        <f t="shared" si="128"/>
        <v>0</v>
      </c>
      <c r="C301" s="41" t="s">
        <v>13068</v>
      </c>
      <c r="D301" s="105">
        <f t="shared" si="129"/>
        <v>0</v>
      </c>
      <c r="E301" s="36">
        <f t="shared" si="130"/>
        <v>0</v>
      </c>
      <c r="F301" s="9">
        <f t="shared" si="131"/>
        <v>0</v>
      </c>
      <c r="G301" s="38">
        <f t="shared" si="149"/>
        <v>0</v>
      </c>
      <c r="H301" s="42">
        <v>0</v>
      </c>
      <c r="I301" s="36">
        <f t="shared" si="144"/>
        <v>0</v>
      </c>
      <c r="J301" s="36">
        <f t="shared" si="144"/>
        <v>0</v>
      </c>
      <c r="K301" s="107">
        <f t="shared" si="147"/>
        <v>0</v>
      </c>
      <c r="L301" s="36">
        <f t="shared" si="132"/>
        <v>0</v>
      </c>
      <c r="M301" s="105">
        <f t="shared" si="133"/>
        <v>0</v>
      </c>
      <c r="N301" s="36">
        <f t="shared" si="137"/>
        <v>0</v>
      </c>
      <c r="O301" s="9">
        <f t="shared" si="134"/>
        <v>0</v>
      </c>
      <c r="P301" s="51">
        <v>0</v>
      </c>
      <c r="Q301" s="50">
        <f t="shared" si="150"/>
        <v>0</v>
      </c>
      <c r="R301" s="36">
        <f t="shared" si="135"/>
        <v>0</v>
      </c>
      <c r="S301" s="36">
        <f t="shared" si="138"/>
        <v>0</v>
      </c>
      <c r="T301" s="42">
        <v>0</v>
      </c>
      <c r="U301" s="36">
        <f t="shared" si="136"/>
        <v>0</v>
      </c>
      <c r="W301" s="36">
        <f t="shared" si="151"/>
        <v>0</v>
      </c>
      <c r="X301" s="36">
        <f t="shared" si="151"/>
        <v>0</v>
      </c>
      <c r="Y301" s="36">
        <f t="shared" si="151"/>
        <v>0</v>
      </c>
      <c r="Z301" s="36">
        <f t="shared" si="151"/>
        <v>0</v>
      </c>
      <c r="AA301" s="36">
        <f t="shared" si="151"/>
        <v>0</v>
      </c>
      <c r="AB301" s="36">
        <f t="shared" si="151"/>
        <v>0</v>
      </c>
      <c r="AC301" s="36">
        <f t="shared" si="151"/>
        <v>0</v>
      </c>
      <c r="AD301" s="36">
        <f t="shared" si="151"/>
        <v>0</v>
      </c>
      <c r="AE301" s="36">
        <f t="shared" si="151"/>
        <v>0</v>
      </c>
      <c r="AG301" s="36">
        <f t="shared" si="152"/>
        <v>0</v>
      </c>
      <c r="AH301" s="36">
        <f t="shared" si="152"/>
        <v>0</v>
      </c>
      <c r="AI301" s="36">
        <f t="shared" si="152"/>
        <v>0</v>
      </c>
      <c r="AJ301" s="36">
        <f t="shared" si="152"/>
        <v>0</v>
      </c>
      <c r="AK301" s="36">
        <f t="shared" si="152"/>
        <v>0</v>
      </c>
      <c r="AL301" s="36">
        <f t="shared" si="152"/>
        <v>0</v>
      </c>
      <c r="AN301" s="63">
        <f t="shared" si="148"/>
        <v>0</v>
      </c>
      <c r="AO301" s="59"/>
    </row>
    <row r="302" ht="15" spans="1:41">
      <c r="A302" s="43" t="s">
        <v>13069</v>
      </c>
      <c r="B302" s="34">
        <f t="shared" si="128"/>
        <v>0</v>
      </c>
      <c r="C302" s="41" t="s">
        <v>13070</v>
      </c>
      <c r="D302" s="105">
        <f t="shared" si="129"/>
        <v>0</v>
      </c>
      <c r="E302" s="36">
        <f t="shared" si="130"/>
        <v>0</v>
      </c>
      <c r="F302" s="9">
        <f t="shared" si="131"/>
        <v>0</v>
      </c>
      <c r="G302" s="38">
        <f t="shared" si="149"/>
        <v>0</v>
      </c>
      <c r="H302" s="42">
        <v>0</v>
      </c>
      <c r="I302" s="36">
        <f t="shared" si="144"/>
        <v>0</v>
      </c>
      <c r="J302" s="36">
        <f t="shared" si="144"/>
        <v>0</v>
      </c>
      <c r="K302" s="107">
        <f t="shared" si="147"/>
        <v>0</v>
      </c>
      <c r="L302" s="36">
        <f t="shared" si="132"/>
        <v>0</v>
      </c>
      <c r="M302" s="105">
        <f t="shared" si="133"/>
        <v>0</v>
      </c>
      <c r="N302" s="36">
        <f t="shared" si="137"/>
        <v>0</v>
      </c>
      <c r="O302" s="9">
        <f t="shared" si="134"/>
        <v>0</v>
      </c>
      <c r="P302" s="51">
        <v>0</v>
      </c>
      <c r="Q302" s="50">
        <f t="shared" si="150"/>
        <v>0</v>
      </c>
      <c r="R302" s="36">
        <f t="shared" si="135"/>
        <v>0</v>
      </c>
      <c r="S302" s="36">
        <f t="shared" si="138"/>
        <v>0</v>
      </c>
      <c r="T302" s="42">
        <v>0</v>
      </c>
      <c r="U302" s="36">
        <f t="shared" si="136"/>
        <v>0</v>
      </c>
      <c r="W302" s="36">
        <f t="shared" si="151"/>
        <v>0</v>
      </c>
      <c r="X302" s="36">
        <f t="shared" si="151"/>
        <v>0</v>
      </c>
      <c r="Y302" s="36">
        <f t="shared" si="151"/>
        <v>0</v>
      </c>
      <c r="Z302" s="36">
        <f t="shared" si="151"/>
        <v>0</v>
      </c>
      <c r="AA302" s="36">
        <f t="shared" si="151"/>
        <v>0</v>
      </c>
      <c r="AB302" s="36">
        <f t="shared" si="151"/>
        <v>0</v>
      </c>
      <c r="AC302" s="36">
        <f t="shared" si="151"/>
        <v>0</v>
      </c>
      <c r="AD302" s="36">
        <f t="shared" si="151"/>
        <v>0</v>
      </c>
      <c r="AE302" s="36">
        <f t="shared" si="151"/>
        <v>0</v>
      </c>
      <c r="AG302" s="36">
        <f t="shared" si="152"/>
        <v>0</v>
      </c>
      <c r="AH302" s="36">
        <f t="shared" si="152"/>
        <v>0</v>
      </c>
      <c r="AI302" s="36">
        <f t="shared" si="152"/>
        <v>0</v>
      </c>
      <c r="AJ302" s="36">
        <f t="shared" si="152"/>
        <v>0</v>
      </c>
      <c r="AK302" s="36">
        <f t="shared" si="152"/>
        <v>0</v>
      </c>
      <c r="AL302" s="36">
        <f t="shared" si="152"/>
        <v>0</v>
      </c>
      <c r="AN302" s="63">
        <f t="shared" si="148"/>
        <v>0</v>
      </c>
      <c r="AO302" s="14"/>
    </row>
    <row r="303" ht="15" spans="1:41">
      <c r="A303" s="43" t="s">
        <v>13071</v>
      </c>
      <c r="B303" s="34">
        <f t="shared" si="128"/>
        <v>0</v>
      </c>
      <c r="C303" s="41" t="s">
        <v>13072</v>
      </c>
      <c r="D303" s="105">
        <f t="shared" si="129"/>
        <v>0</v>
      </c>
      <c r="E303" s="36">
        <f t="shared" si="130"/>
        <v>0</v>
      </c>
      <c r="F303" s="9">
        <f t="shared" si="131"/>
        <v>0</v>
      </c>
      <c r="G303" s="38">
        <f t="shared" si="149"/>
        <v>0</v>
      </c>
      <c r="H303" s="42">
        <v>0</v>
      </c>
      <c r="I303" s="36">
        <f t="shared" si="144"/>
        <v>0</v>
      </c>
      <c r="J303" s="36">
        <f t="shared" si="144"/>
        <v>0</v>
      </c>
      <c r="K303" s="107">
        <f t="shared" si="147"/>
        <v>0</v>
      </c>
      <c r="L303" s="36">
        <f t="shared" si="132"/>
        <v>0</v>
      </c>
      <c r="M303" s="105">
        <f t="shared" si="133"/>
        <v>0</v>
      </c>
      <c r="N303" s="36">
        <f t="shared" si="137"/>
        <v>0</v>
      </c>
      <c r="O303" s="9">
        <f t="shared" si="134"/>
        <v>0</v>
      </c>
      <c r="P303" s="51">
        <v>0</v>
      </c>
      <c r="Q303" s="50">
        <f t="shared" si="150"/>
        <v>0</v>
      </c>
      <c r="R303" s="36">
        <f t="shared" si="135"/>
        <v>0</v>
      </c>
      <c r="S303" s="36">
        <f t="shared" si="138"/>
        <v>0</v>
      </c>
      <c r="T303" s="42">
        <v>0</v>
      </c>
      <c r="U303" s="36">
        <f t="shared" si="136"/>
        <v>0</v>
      </c>
      <c r="W303" s="36">
        <f t="shared" si="151"/>
        <v>0</v>
      </c>
      <c r="X303" s="36">
        <f t="shared" si="151"/>
        <v>0</v>
      </c>
      <c r="Y303" s="36">
        <f t="shared" si="151"/>
        <v>0</v>
      </c>
      <c r="Z303" s="36">
        <f t="shared" si="151"/>
        <v>0</v>
      </c>
      <c r="AA303" s="36">
        <f t="shared" si="151"/>
        <v>0</v>
      </c>
      <c r="AB303" s="36">
        <f t="shared" si="151"/>
        <v>0</v>
      </c>
      <c r="AC303" s="36">
        <f t="shared" si="151"/>
        <v>0</v>
      </c>
      <c r="AD303" s="36">
        <f t="shared" si="151"/>
        <v>0</v>
      </c>
      <c r="AE303" s="36">
        <f t="shared" si="151"/>
        <v>0</v>
      </c>
      <c r="AG303" s="36">
        <f t="shared" si="152"/>
        <v>0</v>
      </c>
      <c r="AH303" s="36">
        <f t="shared" si="152"/>
        <v>0</v>
      </c>
      <c r="AI303" s="36">
        <f t="shared" si="152"/>
        <v>0</v>
      </c>
      <c r="AJ303" s="36">
        <f t="shared" si="152"/>
        <v>0</v>
      </c>
      <c r="AK303" s="36">
        <f t="shared" si="152"/>
        <v>0</v>
      </c>
      <c r="AL303" s="36">
        <f t="shared" si="152"/>
        <v>0</v>
      </c>
      <c r="AN303" s="63">
        <f t="shared" si="148"/>
        <v>0</v>
      </c>
      <c r="AO303" s="14"/>
    </row>
    <row r="304" ht="15" spans="1:41">
      <c r="A304" s="43" t="s">
        <v>13073</v>
      </c>
      <c r="B304" s="34">
        <f t="shared" si="128"/>
        <v>0</v>
      </c>
      <c r="C304" s="41" t="s">
        <v>13074</v>
      </c>
      <c r="D304" s="105">
        <f t="shared" si="129"/>
        <v>0</v>
      </c>
      <c r="E304" s="36">
        <f t="shared" si="130"/>
        <v>0</v>
      </c>
      <c r="F304" s="9">
        <f t="shared" si="131"/>
        <v>0</v>
      </c>
      <c r="G304" s="38">
        <f t="shared" si="149"/>
        <v>0</v>
      </c>
      <c r="H304" s="42">
        <v>0</v>
      </c>
      <c r="I304" s="36">
        <f t="shared" si="144"/>
        <v>0</v>
      </c>
      <c r="J304" s="36">
        <f t="shared" si="144"/>
        <v>0</v>
      </c>
      <c r="K304" s="107">
        <f t="shared" si="147"/>
        <v>0</v>
      </c>
      <c r="L304" s="36">
        <f t="shared" si="132"/>
        <v>0</v>
      </c>
      <c r="M304" s="105">
        <f t="shared" si="133"/>
        <v>0</v>
      </c>
      <c r="N304" s="36">
        <f t="shared" si="137"/>
        <v>0</v>
      </c>
      <c r="O304" s="9">
        <f t="shared" si="134"/>
        <v>0</v>
      </c>
      <c r="P304" s="51">
        <v>0</v>
      </c>
      <c r="Q304" s="50">
        <f t="shared" si="150"/>
        <v>0</v>
      </c>
      <c r="R304" s="36">
        <f t="shared" si="135"/>
        <v>0</v>
      </c>
      <c r="S304" s="36">
        <f t="shared" si="138"/>
        <v>0</v>
      </c>
      <c r="T304" s="42">
        <v>0</v>
      </c>
      <c r="U304" s="36">
        <f t="shared" si="136"/>
        <v>0</v>
      </c>
      <c r="W304" s="36">
        <f t="shared" si="151"/>
        <v>0</v>
      </c>
      <c r="X304" s="36">
        <f t="shared" si="151"/>
        <v>0</v>
      </c>
      <c r="Y304" s="36">
        <f t="shared" si="151"/>
        <v>0</v>
      </c>
      <c r="Z304" s="36">
        <f t="shared" si="151"/>
        <v>0</v>
      </c>
      <c r="AA304" s="36">
        <f t="shared" si="151"/>
        <v>0</v>
      </c>
      <c r="AB304" s="36">
        <f t="shared" si="151"/>
        <v>0</v>
      </c>
      <c r="AC304" s="36">
        <f t="shared" si="151"/>
        <v>0</v>
      </c>
      <c r="AD304" s="36">
        <f t="shared" si="151"/>
        <v>0</v>
      </c>
      <c r="AE304" s="36">
        <f t="shared" si="151"/>
        <v>0</v>
      </c>
      <c r="AG304" s="36">
        <f t="shared" si="152"/>
        <v>0</v>
      </c>
      <c r="AH304" s="36">
        <f t="shared" si="152"/>
        <v>0</v>
      </c>
      <c r="AI304" s="36">
        <f t="shared" si="152"/>
        <v>0</v>
      </c>
      <c r="AJ304" s="36">
        <f t="shared" si="152"/>
        <v>0</v>
      </c>
      <c r="AK304" s="36">
        <f t="shared" si="152"/>
        <v>0</v>
      </c>
      <c r="AL304" s="36">
        <f t="shared" si="152"/>
        <v>0</v>
      </c>
      <c r="AN304" s="63">
        <f t="shared" si="148"/>
        <v>0</v>
      </c>
      <c r="AO304" s="59"/>
    </row>
    <row r="305" ht="15" spans="1:41">
      <c r="A305" s="43" t="s">
        <v>13075</v>
      </c>
      <c r="B305" s="34">
        <f t="shared" si="128"/>
        <v>0</v>
      </c>
      <c r="C305" s="41" t="s">
        <v>13076</v>
      </c>
      <c r="D305" s="105">
        <f t="shared" si="129"/>
        <v>0</v>
      </c>
      <c r="E305" s="36">
        <f t="shared" si="130"/>
        <v>0</v>
      </c>
      <c r="F305" s="9">
        <f t="shared" si="131"/>
        <v>0</v>
      </c>
      <c r="G305" s="38">
        <f t="shared" si="149"/>
        <v>0</v>
      </c>
      <c r="H305" s="42">
        <v>0</v>
      </c>
      <c r="I305" s="36">
        <f t="shared" si="144"/>
        <v>0</v>
      </c>
      <c r="J305" s="36">
        <f t="shared" si="144"/>
        <v>0</v>
      </c>
      <c r="K305" s="107">
        <f t="shared" si="147"/>
        <v>0</v>
      </c>
      <c r="L305" s="36">
        <f t="shared" si="132"/>
        <v>0</v>
      </c>
      <c r="M305" s="105">
        <f t="shared" si="133"/>
        <v>0</v>
      </c>
      <c r="N305" s="36">
        <f t="shared" si="137"/>
        <v>0</v>
      </c>
      <c r="O305" s="9">
        <f t="shared" si="134"/>
        <v>0</v>
      </c>
      <c r="P305" s="51">
        <v>0</v>
      </c>
      <c r="Q305" s="50">
        <f t="shared" si="150"/>
        <v>0</v>
      </c>
      <c r="R305" s="36">
        <f t="shared" si="135"/>
        <v>0</v>
      </c>
      <c r="S305" s="36">
        <f t="shared" si="138"/>
        <v>0</v>
      </c>
      <c r="T305" s="42">
        <v>0</v>
      </c>
      <c r="U305" s="36">
        <f t="shared" si="136"/>
        <v>0</v>
      </c>
      <c r="W305" s="36">
        <f t="shared" si="151"/>
        <v>0</v>
      </c>
      <c r="X305" s="36">
        <f t="shared" si="151"/>
        <v>0</v>
      </c>
      <c r="Y305" s="36">
        <f t="shared" si="151"/>
        <v>0</v>
      </c>
      <c r="Z305" s="36">
        <f t="shared" si="151"/>
        <v>0</v>
      </c>
      <c r="AA305" s="36">
        <f t="shared" si="151"/>
        <v>0</v>
      </c>
      <c r="AB305" s="36">
        <f t="shared" si="151"/>
        <v>0</v>
      </c>
      <c r="AC305" s="36">
        <f t="shared" si="151"/>
        <v>0</v>
      </c>
      <c r="AD305" s="36">
        <f t="shared" si="151"/>
        <v>0</v>
      </c>
      <c r="AE305" s="36">
        <f t="shared" si="151"/>
        <v>0</v>
      </c>
      <c r="AG305" s="36">
        <f t="shared" si="152"/>
        <v>0</v>
      </c>
      <c r="AH305" s="36">
        <f t="shared" si="152"/>
        <v>0</v>
      </c>
      <c r="AI305" s="36">
        <f t="shared" si="152"/>
        <v>0</v>
      </c>
      <c r="AJ305" s="36">
        <f t="shared" si="152"/>
        <v>0</v>
      </c>
      <c r="AK305" s="36">
        <f t="shared" si="152"/>
        <v>0</v>
      </c>
      <c r="AL305" s="36">
        <f t="shared" si="152"/>
        <v>0</v>
      </c>
      <c r="AN305" s="63">
        <f t="shared" si="148"/>
        <v>0</v>
      </c>
      <c r="AO305" s="59"/>
    </row>
    <row r="306" ht="15" spans="1:41">
      <c r="A306" s="43" t="s">
        <v>13077</v>
      </c>
      <c r="B306" s="34">
        <f t="shared" si="128"/>
        <v>0</v>
      </c>
      <c r="C306" s="41" t="s">
        <v>13078</v>
      </c>
      <c r="D306" s="105">
        <f t="shared" si="129"/>
        <v>0</v>
      </c>
      <c r="E306" s="36">
        <f t="shared" si="130"/>
        <v>0</v>
      </c>
      <c r="F306" s="9">
        <f t="shared" si="131"/>
        <v>0</v>
      </c>
      <c r="G306" s="38">
        <f t="shared" si="149"/>
        <v>0</v>
      </c>
      <c r="H306" s="42">
        <v>0</v>
      </c>
      <c r="I306" s="36">
        <f t="shared" si="144"/>
        <v>0</v>
      </c>
      <c r="J306" s="36">
        <f t="shared" si="144"/>
        <v>0</v>
      </c>
      <c r="K306" s="107">
        <f t="shared" si="147"/>
        <v>0</v>
      </c>
      <c r="L306" s="36">
        <f t="shared" si="132"/>
        <v>0</v>
      </c>
      <c r="M306" s="105">
        <f t="shared" si="133"/>
        <v>0</v>
      </c>
      <c r="N306" s="36">
        <f t="shared" si="137"/>
        <v>0</v>
      </c>
      <c r="O306" s="9">
        <f t="shared" si="134"/>
        <v>0</v>
      </c>
      <c r="P306" s="51">
        <v>0</v>
      </c>
      <c r="Q306" s="50">
        <f t="shared" si="150"/>
        <v>0</v>
      </c>
      <c r="R306" s="36">
        <f t="shared" si="135"/>
        <v>0</v>
      </c>
      <c r="S306" s="36">
        <f t="shared" si="138"/>
        <v>0</v>
      </c>
      <c r="T306" s="42">
        <v>0</v>
      </c>
      <c r="U306" s="36">
        <f t="shared" si="136"/>
        <v>0</v>
      </c>
      <c r="W306" s="36">
        <f t="shared" si="151"/>
        <v>0</v>
      </c>
      <c r="X306" s="36">
        <f t="shared" si="151"/>
        <v>0</v>
      </c>
      <c r="Y306" s="36">
        <f t="shared" si="151"/>
        <v>0</v>
      </c>
      <c r="Z306" s="36">
        <f t="shared" si="151"/>
        <v>0</v>
      </c>
      <c r="AA306" s="36">
        <f t="shared" si="151"/>
        <v>0</v>
      </c>
      <c r="AB306" s="36">
        <f t="shared" si="151"/>
        <v>0</v>
      </c>
      <c r="AC306" s="36">
        <f t="shared" si="151"/>
        <v>0</v>
      </c>
      <c r="AD306" s="36">
        <f t="shared" si="151"/>
        <v>0</v>
      </c>
      <c r="AE306" s="36">
        <f t="shared" si="151"/>
        <v>0</v>
      </c>
      <c r="AG306" s="36">
        <f t="shared" si="152"/>
        <v>0</v>
      </c>
      <c r="AH306" s="36">
        <f t="shared" si="152"/>
        <v>0</v>
      </c>
      <c r="AI306" s="36">
        <f t="shared" si="152"/>
        <v>0</v>
      </c>
      <c r="AJ306" s="36">
        <f t="shared" si="152"/>
        <v>0</v>
      </c>
      <c r="AK306" s="36">
        <f t="shared" si="152"/>
        <v>0</v>
      </c>
      <c r="AL306" s="36">
        <f t="shared" si="152"/>
        <v>0</v>
      </c>
      <c r="AN306" s="63">
        <f t="shared" si="148"/>
        <v>0</v>
      </c>
      <c r="AO306" s="14"/>
    </row>
    <row r="307" ht="15" spans="1:41">
      <c r="A307" s="43" t="s">
        <v>13079</v>
      </c>
      <c r="B307" s="34">
        <f t="shared" si="128"/>
        <v>0</v>
      </c>
      <c r="C307" s="41" t="s">
        <v>13080</v>
      </c>
      <c r="D307" s="105">
        <f t="shared" si="129"/>
        <v>0</v>
      </c>
      <c r="E307" s="36">
        <f t="shared" si="130"/>
        <v>0</v>
      </c>
      <c r="F307" s="9">
        <f t="shared" si="131"/>
        <v>0</v>
      </c>
      <c r="G307" s="38">
        <f t="shared" si="149"/>
        <v>0</v>
      </c>
      <c r="H307" s="42">
        <v>0</v>
      </c>
      <c r="I307" s="36">
        <f t="shared" si="144"/>
        <v>0</v>
      </c>
      <c r="J307" s="36">
        <f t="shared" si="144"/>
        <v>0</v>
      </c>
      <c r="K307" s="107">
        <f t="shared" si="147"/>
        <v>0</v>
      </c>
      <c r="L307" s="36">
        <f t="shared" si="132"/>
        <v>0</v>
      </c>
      <c r="M307" s="105">
        <f t="shared" si="133"/>
        <v>0</v>
      </c>
      <c r="N307" s="36">
        <f t="shared" si="137"/>
        <v>0</v>
      </c>
      <c r="O307" s="9">
        <f t="shared" si="134"/>
        <v>0</v>
      </c>
      <c r="P307" s="51">
        <v>0</v>
      </c>
      <c r="Q307" s="50">
        <f t="shared" si="150"/>
        <v>0</v>
      </c>
      <c r="R307" s="36">
        <f t="shared" si="135"/>
        <v>0</v>
      </c>
      <c r="S307" s="36">
        <f t="shared" si="138"/>
        <v>0</v>
      </c>
      <c r="T307" s="42">
        <v>0</v>
      </c>
      <c r="U307" s="36">
        <f t="shared" si="136"/>
        <v>0</v>
      </c>
      <c r="W307" s="36">
        <f t="shared" si="151"/>
        <v>0</v>
      </c>
      <c r="X307" s="36">
        <f t="shared" si="151"/>
        <v>0</v>
      </c>
      <c r="Y307" s="36">
        <f t="shared" si="151"/>
        <v>0</v>
      </c>
      <c r="Z307" s="36">
        <f t="shared" si="151"/>
        <v>0</v>
      </c>
      <c r="AA307" s="36">
        <f t="shared" si="151"/>
        <v>0</v>
      </c>
      <c r="AB307" s="36">
        <f t="shared" si="151"/>
        <v>0</v>
      </c>
      <c r="AC307" s="36">
        <f t="shared" si="151"/>
        <v>0</v>
      </c>
      <c r="AD307" s="36">
        <f t="shared" si="151"/>
        <v>0</v>
      </c>
      <c r="AE307" s="36">
        <f t="shared" si="151"/>
        <v>0</v>
      </c>
      <c r="AG307" s="36">
        <f t="shared" si="152"/>
        <v>0</v>
      </c>
      <c r="AH307" s="36">
        <f t="shared" si="152"/>
        <v>0</v>
      </c>
      <c r="AI307" s="36">
        <f t="shared" si="152"/>
        <v>0</v>
      </c>
      <c r="AJ307" s="36">
        <f t="shared" si="152"/>
        <v>0</v>
      </c>
      <c r="AK307" s="36">
        <f t="shared" si="152"/>
        <v>0</v>
      </c>
      <c r="AL307" s="36">
        <f t="shared" si="152"/>
        <v>0</v>
      </c>
      <c r="AN307" s="63">
        <f t="shared" si="148"/>
        <v>0</v>
      </c>
      <c r="AO307" s="14"/>
    </row>
    <row r="308" ht="15" spans="1:41">
      <c r="A308" s="43" t="s">
        <v>13081</v>
      </c>
      <c r="B308" s="34">
        <f t="shared" si="128"/>
        <v>0</v>
      </c>
      <c r="C308" s="41" t="s">
        <v>13082</v>
      </c>
      <c r="D308" s="105">
        <f t="shared" si="129"/>
        <v>0</v>
      </c>
      <c r="E308" s="36">
        <f t="shared" si="130"/>
        <v>0</v>
      </c>
      <c r="F308" s="9">
        <f t="shared" si="131"/>
        <v>0</v>
      </c>
      <c r="G308" s="38">
        <f t="shared" si="149"/>
        <v>0</v>
      </c>
      <c r="H308" s="42">
        <v>0</v>
      </c>
      <c r="I308" s="36">
        <f t="shared" ref="I308:J327" si="153">SUMPRODUCT(I$374:I$599*(LEFT($A$374:$A$599,LEN($A308))=$A308))</f>
        <v>0</v>
      </c>
      <c r="J308" s="36">
        <f t="shared" si="153"/>
        <v>0</v>
      </c>
      <c r="K308" s="107">
        <f t="shared" si="147"/>
        <v>0</v>
      </c>
      <c r="L308" s="36">
        <f t="shared" si="132"/>
        <v>0</v>
      </c>
      <c r="M308" s="105">
        <f t="shared" si="133"/>
        <v>0</v>
      </c>
      <c r="N308" s="36">
        <f t="shared" si="137"/>
        <v>0</v>
      </c>
      <c r="O308" s="9">
        <f t="shared" si="134"/>
        <v>0</v>
      </c>
      <c r="P308" s="51">
        <v>0</v>
      </c>
      <c r="Q308" s="50">
        <f t="shared" si="150"/>
        <v>0</v>
      </c>
      <c r="R308" s="36">
        <f t="shared" si="135"/>
        <v>0</v>
      </c>
      <c r="S308" s="36">
        <f t="shared" si="138"/>
        <v>0</v>
      </c>
      <c r="T308" s="42">
        <v>0</v>
      </c>
      <c r="U308" s="36">
        <f t="shared" si="136"/>
        <v>0</v>
      </c>
      <c r="W308" s="36">
        <f t="shared" ref="W308:AE317" si="154">SUMPRODUCT(W$374:W$599*(LEFT($A$374:$A$599,LEN($A308))=$A308))</f>
        <v>0</v>
      </c>
      <c r="X308" s="36">
        <f t="shared" si="154"/>
        <v>0</v>
      </c>
      <c r="Y308" s="36">
        <f t="shared" si="154"/>
        <v>0</v>
      </c>
      <c r="Z308" s="36">
        <f t="shared" si="154"/>
        <v>0</v>
      </c>
      <c r="AA308" s="36">
        <f t="shared" si="154"/>
        <v>0</v>
      </c>
      <c r="AB308" s="36">
        <f t="shared" si="154"/>
        <v>0</v>
      </c>
      <c r="AC308" s="36">
        <f t="shared" si="154"/>
        <v>0</v>
      </c>
      <c r="AD308" s="36">
        <f t="shared" si="154"/>
        <v>0</v>
      </c>
      <c r="AE308" s="36">
        <f t="shared" si="154"/>
        <v>0</v>
      </c>
      <c r="AG308" s="36">
        <f t="shared" ref="AG308:AL317" si="155">SUMPRODUCT(AG$374:AG$599*(LEFT($A$374:$A$599,LEN($A308))=$A308))</f>
        <v>0</v>
      </c>
      <c r="AH308" s="36">
        <f t="shared" si="155"/>
        <v>0</v>
      </c>
      <c r="AI308" s="36">
        <f t="shared" si="155"/>
        <v>0</v>
      </c>
      <c r="AJ308" s="36">
        <f t="shared" si="155"/>
        <v>0</v>
      </c>
      <c r="AK308" s="36">
        <f t="shared" si="155"/>
        <v>0</v>
      </c>
      <c r="AL308" s="36">
        <f t="shared" si="155"/>
        <v>0</v>
      </c>
      <c r="AN308" s="63">
        <f t="shared" si="148"/>
        <v>0</v>
      </c>
      <c r="AO308" s="59"/>
    </row>
    <row r="309" ht="15" spans="1:41">
      <c r="A309" s="43" t="s">
        <v>13083</v>
      </c>
      <c r="B309" s="34">
        <f t="shared" si="128"/>
        <v>0</v>
      </c>
      <c r="C309" s="41" t="s">
        <v>13084</v>
      </c>
      <c r="D309" s="105">
        <f t="shared" si="129"/>
        <v>0</v>
      </c>
      <c r="E309" s="36">
        <f t="shared" si="130"/>
        <v>0</v>
      </c>
      <c r="F309" s="9">
        <f t="shared" si="131"/>
        <v>0</v>
      </c>
      <c r="G309" s="38">
        <f t="shared" si="149"/>
        <v>0</v>
      </c>
      <c r="H309" s="42">
        <v>0</v>
      </c>
      <c r="I309" s="36">
        <f t="shared" si="153"/>
        <v>0</v>
      </c>
      <c r="J309" s="36">
        <f t="shared" si="153"/>
        <v>0</v>
      </c>
      <c r="K309" s="107">
        <f t="shared" si="147"/>
        <v>0</v>
      </c>
      <c r="L309" s="36">
        <f t="shared" si="132"/>
        <v>0</v>
      </c>
      <c r="M309" s="105">
        <f t="shared" si="133"/>
        <v>0</v>
      </c>
      <c r="N309" s="36">
        <f t="shared" si="137"/>
        <v>0</v>
      </c>
      <c r="O309" s="9">
        <f t="shared" si="134"/>
        <v>0</v>
      </c>
      <c r="P309" s="51">
        <v>0</v>
      </c>
      <c r="Q309" s="50">
        <f t="shared" si="150"/>
        <v>0</v>
      </c>
      <c r="R309" s="36">
        <f t="shared" si="135"/>
        <v>0</v>
      </c>
      <c r="S309" s="36">
        <f t="shared" si="138"/>
        <v>0</v>
      </c>
      <c r="T309" s="42">
        <v>0</v>
      </c>
      <c r="U309" s="36">
        <f t="shared" si="136"/>
        <v>0</v>
      </c>
      <c r="W309" s="36">
        <f t="shared" si="154"/>
        <v>0</v>
      </c>
      <c r="X309" s="36">
        <f t="shared" si="154"/>
        <v>0</v>
      </c>
      <c r="Y309" s="36">
        <f t="shared" si="154"/>
        <v>0</v>
      </c>
      <c r="Z309" s="36">
        <f t="shared" si="154"/>
        <v>0</v>
      </c>
      <c r="AA309" s="36">
        <f t="shared" si="154"/>
        <v>0</v>
      </c>
      <c r="AB309" s="36">
        <f t="shared" si="154"/>
        <v>0</v>
      </c>
      <c r="AC309" s="36">
        <f t="shared" si="154"/>
        <v>0</v>
      </c>
      <c r="AD309" s="36">
        <f t="shared" si="154"/>
        <v>0</v>
      </c>
      <c r="AE309" s="36">
        <f t="shared" si="154"/>
        <v>0</v>
      </c>
      <c r="AG309" s="36">
        <f t="shared" si="155"/>
        <v>0</v>
      </c>
      <c r="AH309" s="36">
        <f t="shared" si="155"/>
        <v>0</v>
      </c>
      <c r="AI309" s="36">
        <f t="shared" si="155"/>
        <v>0</v>
      </c>
      <c r="AJ309" s="36">
        <f t="shared" si="155"/>
        <v>0</v>
      </c>
      <c r="AK309" s="36">
        <f t="shared" si="155"/>
        <v>0</v>
      </c>
      <c r="AL309" s="36">
        <f t="shared" si="155"/>
        <v>0</v>
      </c>
      <c r="AN309" s="63">
        <f t="shared" si="148"/>
        <v>0</v>
      </c>
      <c r="AO309" s="59"/>
    </row>
    <row r="310" ht="15" spans="1:41">
      <c r="A310" s="43" t="s">
        <v>13085</v>
      </c>
      <c r="B310" s="34">
        <f t="shared" si="128"/>
        <v>0</v>
      </c>
      <c r="C310" s="41" t="s">
        <v>13086</v>
      </c>
      <c r="D310" s="105">
        <f t="shared" si="129"/>
        <v>0</v>
      </c>
      <c r="E310" s="36">
        <f t="shared" si="130"/>
        <v>0</v>
      </c>
      <c r="F310" s="9">
        <f t="shared" si="131"/>
        <v>0</v>
      </c>
      <c r="G310" s="38">
        <f t="shared" si="149"/>
        <v>0</v>
      </c>
      <c r="H310" s="42">
        <v>0</v>
      </c>
      <c r="I310" s="36">
        <f t="shared" si="153"/>
        <v>0</v>
      </c>
      <c r="J310" s="36">
        <f t="shared" si="153"/>
        <v>0</v>
      </c>
      <c r="K310" s="107">
        <f t="shared" si="147"/>
        <v>0</v>
      </c>
      <c r="L310" s="36">
        <f t="shared" si="132"/>
        <v>0</v>
      </c>
      <c r="M310" s="105">
        <f t="shared" si="133"/>
        <v>0</v>
      </c>
      <c r="N310" s="36">
        <f t="shared" si="137"/>
        <v>0</v>
      </c>
      <c r="O310" s="9">
        <f t="shared" si="134"/>
        <v>0</v>
      </c>
      <c r="P310" s="51">
        <v>0</v>
      </c>
      <c r="Q310" s="50">
        <f t="shared" si="150"/>
        <v>0</v>
      </c>
      <c r="R310" s="36">
        <f t="shared" si="135"/>
        <v>0</v>
      </c>
      <c r="S310" s="36">
        <f t="shared" si="138"/>
        <v>0</v>
      </c>
      <c r="T310" s="42">
        <v>0</v>
      </c>
      <c r="U310" s="36">
        <f t="shared" si="136"/>
        <v>0</v>
      </c>
      <c r="W310" s="36">
        <f t="shared" si="154"/>
        <v>0</v>
      </c>
      <c r="X310" s="36">
        <f t="shared" si="154"/>
        <v>0</v>
      </c>
      <c r="Y310" s="36">
        <f t="shared" si="154"/>
        <v>0</v>
      </c>
      <c r="Z310" s="36">
        <f t="shared" si="154"/>
        <v>0</v>
      </c>
      <c r="AA310" s="36">
        <f t="shared" si="154"/>
        <v>0</v>
      </c>
      <c r="AB310" s="36">
        <f t="shared" si="154"/>
        <v>0</v>
      </c>
      <c r="AC310" s="36">
        <f t="shared" si="154"/>
        <v>0</v>
      </c>
      <c r="AD310" s="36">
        <f t="shared" si="154"/>
        <v>0</v>
      </c>
      <c r="AE310" s="36">
        <f t="shared" si="154"/>
        <v>0</v>
      </c>
      <c r="AG310" s="36">
        <f t="shared" si="155"/>
        <v>0</v>
      </c>
      <c r="AH310" s="36">
        <f t="shared" si="155"/>
        <v>0</v>
      </c>
      <c r="AI310" s="36">
        <f t="shared" si="155"/>
        <v>0</v>
      </c>
      <c r="AJ310" s="36">
        <f t="shared" si="155"/>
        <v>0</v>
      </c>
      <c r="AK310" s="36">
        <f t="shared" si="155"/>
        <v>0</v>
      </c>
      <c r="AL310" s="36">
        <f t="shared" si="155"/>
        <v>0</v>
      </c>
      <c r="AN310" s="63">
        <f t="shared" si="148"/>
        <v>0</v>
      </c>
      <c r="AO310" s="14"/>
    </row>
    <row r="311" ht="15" spans="1:41">
      <c r="A311" s="43" t="s">
        <v>13087</v>
      </c>
      <c r="B311" s="34">
        <f t="shared" si="128"/>
        <v>0</v>
      </c>
      <c r="C311" s="41" t="s">
        <v>13088</v>
      </c>
      <c r="D311" s="105">
        <f t="shared" si="129"/>
        <v>0</v>
      </c>
      <c r="E311" s="36">
        <f t="shared" si="130"/>
        <v>0</v>
      </c>
      <c r="F311" s="9">
        <f t="shared" si="131"/>
        <v>0</v>
      </c>
      <c r="G311" s="38">
        <f t="shared" si="149"/>
        <v>0</v>
      </c>
      <c r="H311" s="42">
        <v>0</v>
      </c>
      <c r="I311" s="36">
        <f t="shared" si="153"/>
        <v>0</v>
      </c>
      <c r="J311" s="36">
        <f t="shared" si="153"/>
        <v>0</v>
      </c>
      <c r="K311" s="107">
        <f t="shared" si="147"/>
        <v>0</v>
      </c>
      <c r="L311" s="36">
        <f t="shared" si="132"/>
        <v>0</v>
      </c>
      <c r="M311" s="105">
        <f t="shared" si="133"/>
        <v>0</v>
      </c>
      <c r="N311" s="36">
        <f t="shared" si="137"/>
        <v>0</v>
      </c>
      <c r="O311" s="9">
        <f t="shared" si="134"/>
        <v>0</v>
      </c>
      <c r="P311" s="51">
        <v>0</v>
      </c>
      <c r="Q311" s="50">
        <f t="shared" si="150"/>
        <v>0</v>
      </c>
      <c r="R311" s="36">
        <f t="shared" si="135"/>
        <v>0</v>
      </c>
      <c r="S311" s="36">
        <f t="shared" si="138"/>
        <v>0</v>
      </c>
      <c r="T311" s="42">
        <v>0</v>
      </c>
      <c r="U311" s="36">
        <f t="shared" si="136"/>
        <v>0</v>
      </c>
      <c r="W311" s="36">
        <f t="shared" si="154"/>
        <v>0</v>
      </c>
      <c r="X311" s="36">
        <f t="shared" si="154"/>
        <v>0</v>
      </c>
      <c r="Y311" s="36">
        <f t="shared" si="154"/>
        <v>0</v>
      </c>
      <c r="Z311" s="36">
        <f t="shared" si="154"/>
        <v>0</v>
      </c>
      <c r="AA311" s="36">
        <f t="shared" si="154"/>
        <v>0</v>
      </c>
      <c r="AB311" s="36">
        <f t="shared" si="154"/>
        <v>0</v>
      </c>
      <c r="AC311" s="36">
        <f t="shared" si="154"/>
        <v>0</v>
      </c>
      <c r="AD311" s="36">
        <f t="shared" si="154"/>
        <v>0</v>
      </c>
      <c r="AE311" s="36">
        <f t="shared" si="154"/>
        <v>0</v>
      </c>
      <c r="AG311" s="36">
        <f t="shared" si="155"/>
        <v>0</v>
      </c>
      <c r="AH311" s="36">
        <f t="shared" si="155"/>
        <v>0</v>
      </c>
      <c r="AI311" s="36">
        <f t="shared" si="155"/>
        <v>0</v>
      </c>
      <c r="AJ311" s="36">
        <f t="shared" si="155"/>
        <v>0</v>
      </c>
      <c r="AK311" s="36">
        <f t="shared" si="155"/>
        <v>0</v>
      </c>
      <c r="AL311" s="36">
        <f t="shared" si="155"/>
        <v>0</v>
      </c>
      <c r="AN311" s="63">
        <f t="shared" si="148"/>
        <v>0</v>
      </c>
      <c r="AO311" s="14"/>
    </row>
    <row r="312" ht="15" spans="1:41">
      <c r="A312" s="43" t="s">
        <v>13089</v>
      </c>
      <c r="B312" s="34">
        <f t="shared" si="128"/>
        <v>0</v>
      </c>
      <c r="C312" s="41" t="s">
        <v>13090</v>
      </c>
      <c r="D312" s="105">
        <f t="shared" si="129"/>
        <v>0</v>
      </c>
      <c r="E312" s="36">
        <f t="shared" si="130"/>
        <v>0</v>
      </c>
      <c r="F312" s="9">
        <f t="shared" si="131"/>
        <v>0</v>
      </c>
      <c r="G312" s="38">
        <f t="shared" si="149"/>
        <v>0</v>
      </c>
      <c r="H312" s="42">
        <v>0</v>
      </c>
      <c r="I312" s="36">
        <f t="shared" si="153"/>
        <v>0</v>
      </c>
      <c r="J312" s="36">
        <f t="shared" si="153"/>
        <v>0</v>
      </c>
      <c r="K312" s="107">
        <f t="shared" si="147"/>
        <v>0</v>
      </c>
      <c r="L312" s="36">
        <f t="shared" si="132"/>
        <v>0</v>
      </c>
      <c r="M312" s="105">
        <f t="shared" si="133"/>
        <v>0</v>
      </c>
      <c r="N312" s="36">
        <f t="shared" si="137"/>
        <v>0</v>
      </c>
      <c r="O312" s="9">
        <f t="shared" si="134"/>
        <v>0</v>
      </c>
      <c r="P312" s="51">
        <v>0</v>
      </c>
      <c r="Q312" s="50">
        <f t="shared" si="150"/>
        <v>0</v>
      </c>
      <c r="R312" s="36">
        <f t="shared" si="135"/>
        <v>0</v>
      </c>
      <c r="S312" s="36">
        <f t="shared" si="138"/>
        <v>0</v>
      </c>
      <c r="T312" s="42">
        <v>0</v>
      </c>
      <c r="U312" s="36">
        <f t="shared" si="136"/>
        <v>0</v>
      </c>
      <c r="W312" s="36">
        <f t="shared" si="154"/>
        <v>0</v>
      </c>
      <c r="X312" s="36">
        <f t="shared" si="154"/>
        <v>0</v>
      </c>
      <c r="Y312" s="36">
        <f t="shared" si="154"/>
        <v>0</v>
      </c>
      <c r="Z312" s="36">
        <f t="shared" si="154"/>
        <v>0</v>
      </c>
      <c r="AA312" s="36">
        <f t="shared" si="154"/>
        <v>0</v>
      </c>
      <c r="AB312" s="36">
        <f t="shared" si="154"/>
        <v>0</v>
      </c>
      <c r="AC312" s="36">
        <f t="shared" si="154"/>
        <v>0</v>
      </c>
      <c r="AD312" s="36">
        <f t="shared" si="154"/>
        <v>0</v>
      </c>
      <c r="AE312" s="36">
        <f t="shared" si="154"/>
        <v>0</v>
      </c>
      <c r="AG312" s="36">
        <f t="shared" si="155"/>
        <v>0</v>
      </c>
      <c r="AH312" s="36">
        <f t="shared" si="155"/>
        <v>0</v>
      </c>
      <c r="AI312" s="36">
        <f t="shared" si="155"/>
        <v>0</v>
      </c>
      <c r="AJ312" s="36">
        <f t="shared" si="155"/>
        <v>0</v>
      </c>
      <c r="AK312" s="36">
        <f t="shared" si="155"/>
        <v>0</v>
      </c>
      <c r="AL312" s="36">
        <f t="shared" si="155"/>
        <v>0</v>
      </c>
      <c r="AN312" s="63">
        <f t="shared" si="148"/>
        <v>0</v>
      </c>
      <c r="AO312" s="59"/>
    </row>
    <row r="313" ht="15" spans="1:41">
      <c r="A313" s="43" t="s">
        <v>13091</v>
      </c>
      <c r="B313" s="34">
        <f t="shared" si="128"/>
        <v>0</v>
      </c>
      <c r="C313" s="41" t="s">
        <v>13092</v>
      </c>
      <c r="D313" s="105">
        <f t="shared" si="129"/>
        <v>0</v>
      </c>
      <c r="E313" s="36">
        <f t="shared" si="130"/>
        <v>0</v>
      </c>
      <c r="F313" s="9">
        <f t="shared" si="131"/>
        <v>0</v>
      </c>
      <c r="G313" s="38">
        <f t="shared" si="149"/>
        <v>0</v>
      </c>
      <c r="H313" s="39">
        <v>0</v>
      </c>
      <c r="I313" s="36">
        <f t="shared" si="153"/>
        <v>0</v>
      </c>
      <c r="J313" s="36">
        <f t="shared" si="153"/>
        <v>0</v>
      </c>
      <c r="K313" s="107">
        <f t="shared" si="147"/>
        <v>0</v>
      </c>
      <c r="L313" s="36">
        <f t="shared" si="132"/>
        <v>0</v>
      </c>
      <c r="M313" s="105">
        <f t="shared" si="133"/>
        <v>0</v>
      </c>
      <c r="N313" s="36">
        <f t="shared" si="137"/>
        <v>0</v>
      </c>
      <c r="O313" s="9">
        <f t="shared" si="134"/>
        <v>0</v>
      </c>
      <c r="P313" s="51">
        <v>0</v>
      </c>
      <c r="Q313" s="50">
        <f t="shared" si="150"/>
        <v>0</v>
      </c>
      <c r="R313" s="36">
        <f t="shared" si="135"/>
        <v>0</v>
      </c>
      <c r="S313" s="36">
        <f t="shared" si="138"/>
        <v>0</v>
      </c>
      <c r="T313" s="42">
        <v>0</v>
      </c>
      <c r="U313" s="36">
        <f t="shared" si="136"/>
        <v>0</v>
      </c>
      <c r="W313" s="36">
        <f t="shared" si="154"/>
        <v>0</v>
      </c>
      <c r="X313" s="36">
        <f t="shared" si="154"/>
        <v>0</v>
      </c>
      <c r="Y313" s="36">
        <f t="shared" si="154"/>
        <v>0</v>
      </c>
      <c r="Z313" s="36">
        <f t="shared" si="154"/>
        <v>0</v>
      </c>
      <c r="AA313" s="36">
        <f t="shared" si="154"/>
        <v>0</v>
      </c>
      <c r="AB313" s="36">
        <f t="shared" si="154"/>
        <v>0</v>
      </c>
      <c r="AC313" s="36">
        <f t="shared" si="154"/>
        <v>0</v>
      </c>
      <c r="AD313" s="36">
        <f t="shared" si="154"/>
        <v>0</v>
      </c>
      <c r="AE313" s="36">
        <f t="shared" si="154"/>
        <v>0</v>
      </c>
      <c r="AG313" s="36">
        <f t="shared" si="155"/>
        <v>0</v>
      </c>
      <c r="AH313" s="36">
        <f t="shared" si="155"/>
        <v>0</v>
      </c>
      <c r="AI313" s="36">
        <f t="shared" si="155"/>
        <v>0</v>
      </c>
      <c r="AJ313" s="36">
        <f t="shared" si="155"/>
        <v>0</v>
      </c>
      <c r="AK313" s="36">
        <f t="shared" si="155"/>
        <v>0</v>
      </c>
      <c r="AL313" s="36">
        <f t="shared" si="155"/>
        <v>0</v>
      </c>
      <c r="AN313" s="63">
        <f t="shared" si="148"/>
        <v>0</v>
      </c>
      <c r="AO313" s="59"/>
    </row>
    <row r="314" ht="15" spans="1:41">
      <c r="A314" s="43" t="s">
        <v>13093</v>
      </c>
      <c r="B314" s="34">
        <f t="shared" si="128"/>
        <v>0</v>
      </c>
      <c r="C314" s="41" t="s">
        <v>13094</v>
      </c>
      <c r="D314" s="105">
        <f t="shared" si="129"/>
        <v>0</v>
      </c>
      <c r="E314" s="36">
        <f t="shared" si="130"/>
        <v>0</v>
      </c>
      <c r="F314" s="9">
        <f t="shared" si="131"/>
        <v>0</v>
      </c>
      <c r="G314" s="38">
        <f t="shared" si="149"/>
        <v>0</v>
      </c>
      <c r="H314" s="42">
        <v>0</v>
      </c>
      <c r="I314" s="36">
        <f t="shared" si="153"/>
        <v>0</v>
      </c>
      <c r="J314" s="36">
        <f t="shared" si="153"/>
        <v>0</v>
      </c>
      <c r="K314" s="107">
        <f t="shared" si="147"/>
        <v>0</v>
      </c>
      <c r="L314" s="36">
        <f t="shared" si="132"/>
        <v>0</v>
      </c>
      <c r="M314" s="105">
        <f t="shared" si="133"/>
        <v>0</v>
      </c>
      <c r="N314" s="36">
        <f t="shared" si="137"/>
        <v>0</v>
      </c>
      <c r="O314" s="9">
        <f t="shared" si="134"/>
        <v>0</v>
      </c>
      <c r="P314" s="51">
        <v>0</v>
      </c>
      <c r="Q314" s="50">
        <f t="shared" si="150"/>
        <v>0</v>
      </c>
      <c r="R314" s="36">
        <f t="shared" si="135"/>
        <v>0</v>
      </c>
      <c r="S314" s="36">
        <f t="shared" si="138"/>
        <v>0</v>
      </c>
      <c r="T314" s="42">
        <v>0</v>
      </c>
      <c r="U314" s="36">
        <f t="shared" si="136"/>
        <v>0</v>
      </c>
      <c r="W314" s="36">
        <f t="shared" si="154"/>
        <v>0</v>
      </c>
      <c r="X314" s="36">
        <f t="shared" si="154"/>
        <v>0</v>
      </c>
      <c r="Y314" s="36">
        <f t="shared" si="154"/>
        <v>0</v>
      </c>
      <c r="Z314" s="36">
        <f t="shared" si="154"/>
        <v>0</v>
      </c>
      <c r="AA314" s="36">
        <f t="shared" si="154"/>
        <v>0</v>
      </c>
      <c r="AB314" s="36">
        <f t="shared" si="154"/>
        <v>0</v>
      </c>
      <c r="AC314" s="36">
        <f t="shared" si="154"/>
        <v>0</v>
      </c>
      <c r="AD314" s="36">
        <f t="shared" si="154"/>
        <v>0</v>
      </c>
      <c r="AE314" s="36">
        <f t="shared" si="154"/>
        <v>0</v>
      </c>
      <c r="AG314" s="36">
        <f t="shared" si="155"/>
        <v>0</v>
      </c>
      <c r="AH314" s="36">
        <f t="shared" si="155"/>
        <v>0</v>
      </c>
      <c r="AI314" s="36">
        <f t="shared" si="155"/>
        <v>0</v>
      </c>
      <c r="AJ314" s="36">
        <f t="shared" si="155"/>
        <v>0</v>
      </c>
      <c r="AK314" s="36">
        <f t="shared" si="155"/>
        <v>0</v>
      </c>
      <c r="AL314" s="36">
        <f t="shared" si="155"/>
        <v>0</v>
      </c>
      <c r="AN314" s="63">
        <f t="shared" si="148"/>
        <v>0</v>
      </c>
      <c r="AO314" s="14"/>
    </row>
    <row r="315" ht="15" spans="1:41">
      <c r="A315" s="43" t="s">
        <v>13095</v>
      </c>
      <c r="B315" s="34">
        <f t="shared" si="128"/>
        <v>0</v>
      </c>
      <c r="C315" s="41" t="s">
        <v>13096</v>
      </c>
      <c r="D315" s="105">
        <f t="shared" si="129"/>
        <v>0</v>
      </c>
      <c r="E315" s="36">
        <f t="shared" si="130"/>
        <v>0</v>
      </c>
      <c r="F315" s="9">
        <f t="shared" si="131"/>
        <v>0</v>
      </c>
      <c r="G315" s="38">
        <f t="shared" si="149"/>
        <v>0</v>
      </c>
      <c r="H315" s="42">
        <v>0</v>
      </c>
      <c r="I315" s="36">
        <f t="shared" si="153"/>
        <v>0</v>
      </c>
      <c r="J315" s="36">
        <f t="shared" si="153"/>
        <v>0</v>
      </c>
      <c r="K315" s="107">
        <f t="shared" si="147"/>
        <v>0</v>
      </c>
      <c r="L315" s="36">
        <f t="shared" si="132"/>
        <v>0</v>
      </c>
      <c r="M315" s="105">
        <f t="shared" si="133"/>
        <v>0</v>
      </c>
      <c r="N315" s="36">
        <f t="shared" si="137"/>
        <v>0</v>
      </c>
      <c r="O315" s="9">
        <f t="shared" si="134"/>
        <v>0</v>
      </c>
      <c r="P315" s="51">
        <v>0</v>
      </c>
      <c r="Q315" s="50">
        <f t="shared" si="150"/>
        <v>0</v>
      </c>
      <c r="R315" s="36">
        <f t="shared" si="135"/>
        <v>0</v>
      </c>
      <c r="S315" s="36">
        <f t="shared" si="138"/>
        <v>0</v>
      </c>
      <c r="T315" s="42">
        <v>0</v>
      </c>
      <c r="U315" s="36">
        <f t="shared" si="136"/>
        <v>0</v>
      </c>
      <c r="W315" s="36">
        <f t="shared" si="154"/>
        <v>0</v>
      </c>
      <c r="X315" s="36">
        <f t="shared" si="154"/>
        <v>0</v>
      </c>
      <c r="Y315" s="36">
        <f t="shared" si="154"/>
        <v>0</v>
      </c>
      <c r="Z315" s="36">
        <f t="shared" si="154"/>
        <v>0</v>
      </c>
      <c r="AA315" s="36">
        <f t="shared" si="154"/>
        <v>0</v>
      </c>
      <c r="AB315" s="36">
        <f t="shared" si="154"/>
        <v>0</v>
      </c>
      <c r="AC315" s="36">
        <f t="shared" si="154"/>
        <v>0</v>
      </c>
      <c r="AD315" s="36">
        <f t="shared" si="154"/>
        <v>0</v>
      </c>
      <c r="AE315" s="36">
        <f t="shared" si="154"/>
        <v>0</v>
      </c>
      <c r="AG315" s="36">
        <f t="shared" si="155"/>
        <v>0</v>
      </c>
      <c r="AH315" s="36">
        <f t="shared" si="155"/>
        <v>0</v>
      </c>
      <c r="AI315" s="36">
        <f t="shared" si="155"/>
        <v>0</v>
      </c>
      <c r="AJ315" s="36">
        <f t="shared" si="155"/>
        <v>0</v>
      </c>
      <c r="AK315" s="36">
        <f t="shared" si="155"/>
        <v>0</v>
      </c>
      <c r="AL315" s="36">
        <f t="shared" si="155"/>
        <v>0</v>
      </c>
      <c r="AN315" s="63">
        <f t="shared" si="148"/>
        <v>0</v>
      </c>
      <c r="AO315" s="14"/>
    </row>
    <row r="316" ht="15" spans="1:41">
      <c r="A316" s="43" t="s">
        <v>13097</v>
      </c>
      <c r="B316" s="34">
        <f t="shared" si="128"/>
        <v>0</v>
      </c>
      <c r="C316" s="41" t="s">
        <v>13098</v>
      </c>
      <c r="D316" s="105">
        <f t="shared" si="129"/>
        <v>0</v>
      </c>
      <c r="E316" s="36">
        <f t="shared" si="130"/>
        <v>0</v>
      </c>
      <c r="F316" s="9">
        <f t="shared" si="131"/>
        <v>0</v>
      </c>
      <c r="G316" s="38">
        <f t="shared" si="149"/>
        <v>0</v>
      </c>
      <c r="H316" s="42">
        <v>0</v>
      </c>
      <c r="I316" s="36">
        <f t="shared" si="153"/>
        <v>0</v>
      </c>
      <c r="J316" s="36">
        <f t="shared" si="153"/>
        <v>0</v>
      </c>
      <c r="K316" s="107">
        <f t="shared" si="147"/>
        <v>0</v>
      </c>
      <c r="L316" s="36">
        <f t="shared" si="132"/>
        <v>0</v>
      </c>
      <c r="M316" s="105">
        <f t="shared" si="133"/>
        <v>0</v>
      </c>
      <c r="N316" s="36">
        <f t="shared" si="137"/>
        <v>0</v>
      </c>
      <c r="O316" s="9">
        <f t="shared" si="134"/>
        <v>0</v>
      </c>
      <c r="P316" s="51">
        <v>0</v>
      </c>
      <c r="Q316" s="50">
        <f t="shared" si="150"/>
        <v>0</v>
      </c>
      <c r="R316" s="36">
        <f t="shared" si="135"/>
        <v>0</v>
      </c>
      <c r="S316" s="36">
        <f t="shared" si="138"/>
        <v>0</v>
      </c>
      <c r="T316" s="42">
        <v>0</v>
      </c>
      <c r="U316" s="36">
        <f t="shared" si="136"/>
        <v>0</v>
      </c>
      <c r="W316" s="36">
        <f t="shared" si="154"/>
        <v>0</v>
      </c>
      <c r="X316" s="36">
        <f t="shared" si="154"/>
        <v>0</v>
      </c>
      <c r="Y316" s="36">
        <f t="shared" si="154"/>
        <v>0</v>
      </c>
      <c r="Z316" s="36">
        <f t="shared" si="154"/>
        <v>0</v>
      </c>
      <c r="AA316" s="36">
        <f t="shared" si="154"/>
        <v>0</v>
      </c>
      <c r="AB316" s="36">
        <f t="shared" si="154"/>
        <v>0</v>
      </c>
      <c r="AC316" s="36">
        <f t="shared" si="154"/>
        <v>0</v>
      </c>
      <c r="AD316" s="36">
        <f t="shared" si="154"/>
        <v>0</v>
      </c>
      <c r="AE316" s="36">
        <f t="shared" si="154"/>
        <v>0</v>
      </c>
      <c r="AG316" s="36">
        <f t="shared" si="155"/>
        <v>0</v>
      </c>
      <c r="AH316" s="36">
        <f t="shared" si="155"/>
        <v>0</v>
      </c>
      <c r="AI316" s="36">
        <f t="shared" si="155"/>
        <v>0</v>
      </c>
      <c r="AJ316" s="36">
        <f t="shared" si="155"/>
        <v>0</v>
      </c>
      <c r="AK316" s="36">
        <f t="shared" si="155"/>
        <v>0</v>
      </c>
      <c r="AL316" s="36">
        <f t="shared" si="155"/>
        <v>0</v>
      </c>
      <c r="AN316" s="63">
        <f t="shared" si="148"/>
        <v>0</v>
      </c>
      <c r="AO316" s="59"/>
    </row>
    <row r="317" ht="15" spans="1:41">
      <c r="A317" s="43" t="s">
        <v>13099</v>
      </c>
      <c r="B317" s="34">
        <f t="shared" si="128"/>
        <v>0</v>
      </c>
      <c r="C317" s="41" t="s">
        <v>13100</v>
      </c>
      <c r="D317" s="105">
        <f t="shared" si="129"/>
        <v>0</v>
      </c>
      <c r="E317" s="36">
        <f t="shared" si="130"/>
        <v>0</v>
      </c>
      <c r="F317" s="9">
        <f t="shared" si="131"/>
        <v>0</v>
      </c>
      <c r="G317" s="38">
        <f t="shared" si="149"/>
        <v>0</v>
      </c>
      <c r="H317" s="42">
        <v>0</v>
      </c>
      <c r="I317" s="36">
        <f t="shared" si="153"/>
        <v>0</v>
      </c>
      <c r="J317" s="36">
        <f t="shared" si="153"/>
        <v>0</v>
      </c>
      <c r="K317" s="107">
        <f t="shared" si="147"/>
        <v>0</v>
      </c>
      <c r="L317" s="36">
        <f t="shared" si="132"/>
        <v>0</v>
      </c>
      <c r="M317" s="105">
        <f t="shared" si="133"/>
        <v>0</v>
      </c>
      <c r="N317" s="36">
        <f t="shared" si="137"/>
        <v>0</v>
      </c>
      <c r="O317" s="9">
        <f t="shared" si="134"/>
        <v>0</v>
      </c>
      <c r="P317" s="51">
        <v>0</v>
      </c>
      <c r="Q317" s="50">
        <f t="shared" si="150"/>
        <v>0</v>
      </c>
      <c r="R317" s="36">
        <f t="shared" si="135"/>
        <v>0</v>
      </c>
      <c r="S317" s="36">
        <f t="shared" si="138"/>
        <v>0</v>
      </c>
      <c r="T317" s="42">
        <v>0</v>
      </c>
      <c r="U317" s="36">
        <f t="shared" si="136"/>
        <v>0</v>
      </c>
      <c r="W317" s="36">
        <f t="shared" si="154"/>
        <v>0</v>
      </c>
      <c r="X317" s="36">
        <f t="shared" si="154"/>
        <v>0</v>
      </c>
      <c r="Y317" s="36">
        <f t="shared" si="154"/>
        <v>0</v>
      </c>
      <c r="Z317" s="36">
        <f t="shared" si="154"/>
        <v>0</v>
      </c>
      <c r="AA317" s="36">
        <f t="shared" si="154"/>
        <v>0</v>
      </c>
      <c r="AB317" s="36">
        <f t="shared" si="154"/>
        <v>0</v>
      </c>
      <c r="AC317" s="36">
        <f t="shared" si="154"/>
        <v>0</v>
      </c>
      <c r="AD317" s="36">
        <f t="shared" si="154"/>
        <v>0</v>
      </c>
      <c r="AE317" s="36">
        <f t="shared" si="154"/>
        <v>0</v>
      </c>
      <c r="AG317" s="36">
        <f t="shared" si="155"/>
        <v>0</v>
      </c>
      <c r="AH317" s="36">
        <f t="shared" si="155"/>
        <v>0</v>
      </c>
      <c r="AI317" s="36">
        <f t="shared" si="155"/>
        <v>0</v>
      </c>
      <c r="AJ317" s="36">
        <f t="shared" si="155"/>
        <v>0</v>
      </c>
      <c r="AK317" s="36">
        <f t="shared" si="155"/>
        <v>0</v>
      </c>
      <c r="AL317" s="36">
        <f t="shared" si="155"/>
        <v>0</v>
      </c>
      <c r="AN317" s="63">
        <f t="shared" si="148"/>
        <v>0</v>
      </c>
      <c r="AO317" s="59"/>
    </row>
    <row r="318" ht="15" spans="1:41">
      <c r="A318" s="43" t="s">
        <v>13101</v>
      </c>
      <c r="B318" s="34">
        <f t="shared" si="128"/>
        <v>0</v>
      </c>
      <c r="C318" s="41" t="s">
        <v>13102</v>
      </c>
      <c r="D318" s="105">
        <f t="shared" si="129"/>
        <v>0</v>
      </c>
      <c r="E318" s="36">
        <f t="shared" si="130"/>
        <v>0</v>
      </c>
      <c r="F318" s="9">
        <f t="shared" si="131"/>
        <v>0</v>
      </c>
      <c r="G318" s="38">
        <f t="shared" si="149"/>
        <v>0</v>
      </c>
      <c r="H318" s="42">
        <v>0</v>
      </c>
      <c r="I318" s="36">
        <f t="shared" si="153"/>
        <v>0</v>
      </c>
      <c r="J318" s="36">
        <f t="shared" si="153"/>
        <v>0</v>
      </c>
      <c r="K318" s="107">
        <f t="shared" si="147"/>
        <v>0</v>
      </c>
      <c r="L318" s="36">
        <f t="shared" si="132"/>
        <v>0</v>
      </c>
      <c r="M318" s="105">
        <f t="shared" si="133"/>
        <v>0</v>
      </c>
      <c r="N318" s="36">
        <f t="shared" si="137"/>
        <v>0</v>
      </c>
      <c r="O318" s="9">
        <f t="shared" si="134"/>
        <v>0</v>
      </c>
      <c r="P318" s="51">
        <v>0</v>
      </c>
      <c r="Q318" s="50">
        <f t="shared" si="150"/>
        <v>0</v>
      </c>
      <c r="R318" s="36">
        <f t="shared" si="135"/>
        <v>0</v>
      </c>
      <c r="S318" s="36">
        <f t="shared" si="138"/>
        <v>0</v>
      </c>
      <c r="T318" s="42">
        <v>0</v>
      </c>
      <c r="U318" s="36">
        <f t="shared" si="136"/>
        <v>0</v>
      </c>
      <c r="W318" s="36">
        <f t="shared" ref="W318:AE327" si="156">SUMPRODUCT(W$374:W$599*(LEFT($A$374:$A$599,LEN($A318))=$A318))</f>
        <v>0</v>
      </c>
      <c r="X318" s="36">
        <f t="shared" si="156"/>
        <v>0</v>
      </c>
      <c r="Y318" s="36">
        <f t="shared" si="156"/>
        <v>0</v>
      </c>
      <c r="Z318" s="36">
        <f t="shared" si="156"/>
        <v>0</v>
      </c>
      <c r="AA318" s="36">
        <f t="shared" si="156"/>
        <v>0</v>
      </c>
      <c r="AB318" s="36">
        <f t="shared" si="156"/>
        <v>0</v>
      </c>
      <c r="AC318" s="36">
        <f t="shared" si="156"/>
        <v>0</v>
      </c>
      <c r="AD318" s="36">
        <f t="shared" si="156"/>
        <v>0</v>
      </c>
      <c r="AE318" s="36">
        <f t="shared" si="156"/>
        <v>0</v>
      </c>
      <c r="AG318" s="36">
        <f t="shared" ref="AG318:AL327" si="157">SUMPRODUCT(AG$374:AG$599*(LEFT($A$374:$A$599,LEN($A318))=$A318))</f>
        <v>0</v>
      </c>
      <c r="AH318" s="36">
        <f t="shared" si="157"/>
        <v>0</v>
      </c>
      <c r="AI318" s="36">
        <f t="shared" si="157"/>
        <v>0</v>
      </c>
      <c r="AJ318" s="36">
        <f t="shared" si="157"/>
        <v>0</v>
      </c>
      <c r="AK318" s="36">
        <f t="shared" si="157"/>
        <v>0</v>
      </c>
      <c r="AL318" s="36">
        <f t="shared" si="157"/>
        <v>0</v>
      </c>
      <c r="AN318" s="63">
        <f t="shared" si="148"/>
        <v>0</v>
      </c>
      <c r="AO318" s="14"/>
    </row>
    <row r="319" ht="15" spans="1:41">
      <c r="A319" s="43" t="s">
        <v>13103</v>
      </c>
      <c r="B319" s="34">
        <f t="shared" si="128"/>
        <v>0</v>
      </c>
      <c r="C319" s="41" t="s">
        <v>13104</v>
      </c>
      <c r="D319" s="105">
        <f t="shared" si="129"/>
        <v>0</v>
      </c>
      <c r="E319" s="36">
        <f t="shared" si="130"/>
        <v>0</v>
      </c>
      <c r="F319" s="9">
        <f t="shared" si="131"/>
        <v>0</v>
      </c>
      <c r="G319" s="38">
        <f t="shared" si="149"/>
        <v>0</v>
      </c>
      <c r="H319" s="42">
        <v>0</v>
      </c>
      <c r="I319" s="36">
        <f t="shared" si="153"/>
        <v>0</v>
      </c>
      <c r="J319" s="36">
        <f t="shared" si="153"/>
        <v>0</v>
      </c>
      <c r="K319" s="107">
        <f t="shared" si="147"/>
        <v>0</v>
      </c>
      <c r="L319" s="36">
        <f t="shared" si="132"/>
        <v>0</v>
      </c>
      <c r="M319" s="105">
        <f t="shared" si="133"/>
        <v>0</v>
      </c>
      <c r="N319" s="36">
        <f t="shared" si="137"/>
        <v>0</v>
      </c>
      <c r="O319" s="9">
        <f t="shared" si="134"/>
        <v>0</v>
      </c>
      <c r="P319" s="51">
        <v>0</v>
      </c>
      <c r="Q319" s="50">
        <f t="shared" si="150"/>
        <v>0</v>
      </c>
      <c r="R319" s="36">
        <f t="shared" si="135"/>
        <v>0</v>
      </c>
      <c r="S319" s="36">
        <f t="shared" si="138"/>
        <v>0</v>
      </c>
      <c r="T319" s="42">
        <v>0</v>
      </c>
      <c r="U319" s="36">
        <f t="shared" si="136"/>
        <v>0</v>
      </c>
      <c r="W319" s="36">
        <f t="shared" si="156"/>
        <v>0</v>
      </c>
      <c r="X319" s="36">
        <f t="shared" si="156"/>
        <v>0</v>
      </c>
      <c r="Y319" s="36">
        <f t="shared" si="156"/>
        <v>0</v>
      </c>
      <c r="Z319" s="36">
        <f t="shared" si="156"/>
        <v>0</v>
      </c>
      <c r="AA319" s="36">
        <f t="shared" si="156"/>
        <v>0</v>
      </c>
      <c r="AB319" s="36">
        <f t="shared" si="156"/>
        <v>0</v>
      </c>
      <c r="AC319" s="36">
        <f t="shared" si="156"/>
        <v>0</v>
      </c>
      <c r="AD319" s="36">
        <f t="shared" si="156"/>
        <v>0</v>
      </c>
      <c r="AE319" s="36">
        <f t="shared" si="156"/>
        <v>0</v>
      </c>
      <c r="AG319" s="36">
        <f t="shared" si="157"/>
        <v>0</v>
      </c>
      <c r="AH319" s="36">
        <f t="shared" si="157"/>
        <v>0</v>
      </c>
      <c r="AI319" s="36">
        <f t="shared" si="157"/>
        <v>0</v>
      </c>
      <c r="AJ319" s="36">
        <f t="shared" si="157"/>
        <v>0</v>
      </c>
      <c r="AK319" s="36">
        <f t="shared" si="157"/>
        <v>0</v>
      </c>
      <c r="AL319" s="36">
        <f t="shared" si="157"/>
        <v>0</v>
      </c>
      <c r="AN319" s="63">
        <f t="shared" si="148"/>
        <v>0</v>
      </c>
      <c r="AO319" s="14"/>
    </row>
    <row r="320" ht="15" spans="1:41">
      <c r="A320" s="43" t="s">
        <v>13105</v>
      </c>
      <c r="B320" s="34">
        <f t="shared" si="128"/>
        <v>0</v>
      </c>
      <c r="C320" s="41" t="s">
        <v>13106</v>
      </c>
      <c r="D320" s="105">
        <f t="shared" si="129"/>
        <v>0</v>
      </c>
      <c r="E320" s="36">
        <f t="shared" si="130"/>
        <v>0</v>
      </c>
      <c r="F320" s="9">
        <f t="shared" si="131"/>
        <v>0</v>
      </c>
      <c r="G320" s="38">
        <f t="shared" si="149"/>
        <v>0</v>
      </c>
      <c r="H320" s="42">
        <v>0</v>
      </c>
      <c r="I320" s="36">
        <f t="shared" si="153"/>
        <v>0</v>
      </c>
      <c r="J320" s="36">
        <f t="shared" si="153"/>
        <v>0</v>
      </c>
      <c r="K320" s="107">
        <f t="shared" si="147"/>
        <v>0</v>
      </c>
      <c r="L320" s="36">
        <f t="shared" si="132"/>
        <v>0</v>
      </c>
      <c r="M320" s="105">
        <f t="shared" si="133"/>
        <v>0</v>
      </c>
      <c r="N320" s="36">
        <f t="shared" si="137"/>
        <v>0</v>
      </c>
      <c r="O320" s="9">
        <f t="shared" si="134"/>
        <v>0</v>
      </c>
      <c r="P320" s="51">
        <v>0</v>
      </c>
      <c r="Q320" s="50">
        <f t="shared" si="150"/>
        <v>0</v>
      </c>
      <c r="R320" s="36">
        <f t="shared" si="135"/>
        <v>0</v>
      </c>
      <c r="S320" s="36">
        <f t="shared" si="138"/>
        <v>0</v>
      </c>
      <c r="T320" s="42">
        <v>0</v>
      </c>
      <c r="U320" s="36">
        <f t="shared" si="136"/>
        <v>0</v>
      </c>
      <c r="W320" s="36">
        <f t="shared" si="156"/>
        <v>0</v>
      </c>
      <c r="X320" s="36">
        <f t="shared" si="156"/>
        <v>0</v>
      </c>
      <c r="Y320" s="36">
        <f t="shared" si="156"/>
        <v>0</v>
      </c>
      <c r="Z320" s="36">
        <f t="shared" si="156"/>
        <v>0</v>
      </c>
      <c r="AA320" s="36">
        <f t="shared" si="156"/>
        <v>0</v>
      </c>
      <c r="AB320" s="36">
        <f t="shared" si="156"/>
        <v>0</v>
      </c>
      <c r="AC320" s="36">
        <f t="shared" si="156"/>
        <v>0</v>
      </c>
      <c r="AD320" s="36">
        <f t="shared" si="156"/>
        <v>0</v>
      </c>
      <c r="AE320" s="36">
        <f t="shared" si="156"/>
        <v>0</v>
      </c>
      <c r="AG320" s="36">
        <f t="shared" si="157"/>
        <v>0</v>
      </c>
      <c r="AH320" s="36">
        <f t="shared" si="157"/>
        <v>0</v>
      </c>
      <c r="AI320" s="36">
        <f t="shared" si="157"/>
        <v>0</v>
      </c>
      <c r="AJ320" s="36">
        <f t="shared" si="157"/>
        <v>0</v>
      </c>
      <c r="AK320" s="36">
        <f t="shared" si="157"/>
        <v>0</v>
      </c>
      <c r="AL320" s="36">
        <f t="shared" si="157"/>
        <v>0</v>
      </c>
      <c r="AN320" s="63">
        <f t="shared" si="148"/>
        <v>0</v>
      </c>
      <c r="AO320" s="59"/>
    </row>
    <row r="321" ht="15" spans="1:41">
      <c r="A321" s="43" t="s">
        <v>13107</v>
      </c>
      <c r="B321" s="34">
        <f t="shared" si="128"/>
        <v>0</v>
      </c>
      <c r="C321" s="41" t="s">
        <v>13108</v>
      </c>
      <c r="D321" s="105">
        <f t="shared" si="129"/>
        <v>0</v>
      </c>
      <c r="E321" s="36">
        <f t="shared" si="130"/>
        <v>0</v>
      </c>
      <c r="F321" s="9">
        <f t="shared" si="131"/>
        <v>0</v>
      </c>
      <c r="G321" s="38">
        <f t="shared" si="149"/>
        <v>0</v>
      </c>
      <c r="H321" s="42">
        <v>0</v>
      </c>
      <c r="I321" s="36">
        <f t="shared" si="153"/>
        <v>0</v>
      </c>
      <c r="J321" s="36">
        <f t="shared" si="153"/>
        <v>0</v>
      </c>
      <c r="K321" s="107">
        <f t="shared" si="147"/>
        <v>0</v>
      </c>
      <c r="L321" s="36">
        <f t="shared" si="132"/>
        <v>0</v>
      </c>
      <c r="M321" s="105">
        <f t="shared" si="133"/>
        <v>0</v>
      </c>
      <c r="N321" s="36">
        <f t="shared" si="137"/>
        <v>0</v>
      </c>
      <c r="O321" s="9">
        <f t="shared" si="134"/>
        <v>0</v>
      </c>
      <c r="P321" s="51">
        <v>0</v>
      </c>
      <c r="Q321" s="50">
        <f t="shared" si="150"/>
        <v>0</v>
      </c>
      <c r="R321" s="36">
        <f t="shared" si="135"/>
        <v>0</v>
      </c>
      <c r="S321" s="36">
        <f t="shared" si="138"/>
        <v>0</v>
      </c>
      <c r="T321" s="42">
        <v>0</v>
      </c>
      <c r="U321" s="36">
        <f t="shared" si="136"/>
        <v>0</v>
      </c>
      <c r="W321" s="36">
        <f t="shared" si="156"/>
        <v>0</v>
      </c>
      <c r="X321" s="36">
        <f t="shared" si="156"/>
        <v>0</v>
      </c>
      <c r="Y321" s="36">
        <f t="shared" si="156"/>
        <v>0</v>
      </c>
      <c r="Z321" s="36">
        <f t="shared" si="156"/>
        <v>0</v>
      </c>
      <c r="AA321" s="36">
        <f t="shared" si="156"/>
        <v>0</v>
      </c>
      <c r="AB321" s="36">
        <f t="shared" si="156"/>
        <v>0</v>
      </c>
      <c r="AC321" s="36">
        <f t="shared" si="156"/>
        <v>0</v>
      </c>
      <c r="AD321" s="36">
        <f t="shared" si="156"/>
        <v>0</v>
      </c>
      <c r="AE321" s="36">
        <f t="shared" si="156"/>
        <v>0</v>
      </c>
      <c r="AG321" s="36">
        <f t="shared" si="157"/>
        <v>0</v>
      </c>
      <c r="AH321" s="36">
        <f t="shared" si="157"/>
        <v>0</v>
      </c>
      <c r="AI321" s="36">
        <f t="shared" si="157"/>
        <v>0</v>
      </c>
      <c r="AJ321" s="36">
        <f t="shared" si="157"/>
        <v>0</v>
      </c>
      <c r="AK321" s="36">
        <f t="shared" si="157"/>
        <v>0</v>
      </c>
      <c r="AL321" s="36">
        <f t="shared" si="157"/>
        <v>0</v>
      </c>
      <c r="AN321" s="63">
        <f t="shared" si="148"/>
        <v>0</v>
      </c>
      <c r="AO321" s="59"/>
    </row>
    <row r="322" ht="15" spans="1:41">
      <c r="A322" s="43" t="s">
        <v>13109</v>
      </c>
      <c r="B322" s="34">
        <f t="shared" si="128"/>
        <v>0</v>
      </c>
      <c r="C322" s="41" t="s">
        <v>13110</v>
      </c>
      <c r="D322" s="105">
        <f t="shared" si="129"/>
        <v>0</v>
      </c>
      <c r="E322" s="36">
        <f t="shared" si="130"/>
        <v>0</v>
      </c>
      <c r="F322" s="9">
        <f t="shared" si="131"/>
        <v>0</v>
      </c>
      <c r="G322" s="38">
        <f t="shared" si="149"/>
        <v>0</v>
      </c>
      <c r="H322" s="42">
        <v>0</v>
      </c>
      <c r="I322" s="36">
        <f t="shared" si="153"/>
        <v>0</v>
      </c>
      <c r="J322" s="36">
        <f t="shared" si="153"/>
        <v>0</v>
      </c>
      <c r="K322" s="107">
        <f t="shared" si="147"/>
        <v>0</v>
      </c>
      <c r="L322" s="36">
        <f t="shared" si="132"/>
        <v>0</v>
      </c>
      <c r="M322" s="105">
        <f t="shared" si="133"/>
        <v>0</v>
      </c>
      <c r="N322" s="36">
        <f t="shared" si="137"/>
        <v>0</v>
      </c>
      <c r="O322" s="9">
        <f t="shared" si="134"/>
        <v>0</v>
      </c>
      <c r="P322" s="51">
        <v>0</v>
      </c>
      <c r="Q322" s="50">
        <f t="shared" si="150"/>
        <v>0</v>
      </c>
      <c r="R322" s="36">
        <f t="shared" si="135"/>
        <v>0</v>
      </c>
      <c r="S322" s="36">
        <f t="shared" si="138"/>
        <v>0</v>
      </c>
      <c r="T322" s="42">
        <v>0</v>
      </c>
      <c r="U322" s="36">
        <f t="shared" si="136"/>
        <v>0</v>
      </c>
      <c r="W322" s="36">
        <f t="shared" si="156"/>
        <v>0</v>
      </c>
      <c r="X322" s="36">
        <f t="shared" si="156"/>
        <v>0</v>
      </c>
      <c r="Y322" s="36">
        <f t="shared" si="156"/>
        <v>0</v>
      </c>
      <c r="Z322" s="36">
        <f t="shared" si="156"/>
        <v>0</v>
      </c>
      <c r="AA322" s="36">
        <f t="shared" si="156"/>
        <v>0</v>
      </c>
      <c r="AB322" s="36">
        <f t="shared" si="156"/>
        <v>0</v>
      </c>
      <c r="AC322" s="36">
        <f t="shared" si="156"/>
        <v>0</v>
      </c>
      <c r="AD322" s="36">
        <f t="shared" si="156"/>
        <v>0</v>
      </c>
      <c r="AE322" s="36">
        <f t="shared" si="156"/>
        <v>0</v>
      </c>
      <c r="AG322" s="36">
        <f t="shared" si="157"/>
        <v>0</v>
      </c>
      <c r="AH322" s="36">
        <f t="shared" si="157"/>
        <v>0</v>
      </c>
      <c r="AI322" s="36">
        <f t="shared" si="157"/>
        <v>0</v>
      </c>
      <c r="AJ322" s="36">
        <f t="shared" si="157"/>
        <v>0</v>
      </c>
      <c r="AK322" s="36">
        <f t="shared" si="157"/>
        <v>0</v>
      </c>
      <c r="AL322" s="36">
        <f t="shared" si="157"/>
        <v>0</v>
      </c>
      <c r="AN322" s="63">
        <f t="shared" si="148"/>
        <v>0</v>
      </c>
      <c r="AO322" s="14"/>
    </row>
    <row r="323" ht="15" spans="1:41">
      <c r="A323" s="43" t="s">
        <v>13111</v>
      </c>
      <c r="B323" s="34">
        <f t="shared" si="128"/>
        <v>0</v>
      </c>
      <c r="C323" s="41" t="s">
        <v>13112</v>
      </c>
      <c r="D323" s="105">
        <f t="shared" si="129"/>
        <v>0</v>
      </c>
      <c r="E323" s="36">
        <f t="shared" si="130"/>
        <v>0</v>
      </c>
      <c r="F323" s="9">
        <f t="shared" si="131"/>
        <v>0</v>
      </c>
      <c r="G323" s="38">
        <f t="shared" si="149"/>
        <v>0</v>
      </c>
      <c r="H323" s="42">
        <v>0</v>
      </c>
      <c r="I323" s="36">
        <f t="shared" si="153"/>
        <v>0</v>
      </c>
      <c r="J323" s="36">
        <f t="shared" si="153"/>
        <v>0</v>
      </c>
      <c r="K323" s="107">
        <f t="shared" si="147"/>
        <v>0</v>
      </c>
      <c r="L323" s="36">
        <f t="shared" si="132"/>
        <v>0</v>
      </c>
      <c r="M323" s="105">
        <f t="shared" si="133"/>
        <v>0</v>
      </c>
      <c r="N323" s="36">
        <f t="shared" si="137"/>
        <v>0</v>
      </c>
      <c r="O323" s="9">
        <f t="shared" si="134"/>
        <v>0</v>
      </c>
      <c r="P323" s="51">
        <v>0</v>
      </c>
      <c r="Q323" s="50">
        <f t="shared" si="150"/>
        <v>0</v>
      </c>
      <c r="R323" s="36">
        <f t="shared" si="135"/>
        <v>0</v>
      </c>
      <c r="S323" s="36">
        <f t="shared" si="138"/>
        <v>0</v>
      </c>
      <c r="T323" s="42">
        <v>0</v>
      </c>
      <c r="U323" s="36">
        <f t="shared" si="136"/>
        <v>0</v>
      </c>
      <c r="W323" s="36">
        <f t="shared" si="156"/>
        <v>0</v>
      </c>
      <c r="X323" s="36">
        <f t="shared" si="156"/>
        <v>0</v>
      </c>
      <c r="Y323" s="36">
        <f t="shared" si="156"/>
        <v>0</v>
      </c>
      <c r="Z323" s="36">
        <f t="shared" si="156"/>
        <v>0</v>
      </c>
      <c r="AA323" s="36">
        <f t="shared" si="156"/>
        <v>0</v>
      </c>
      <c r="AB323" s="36">
        <f t="shared" si="156"/>
        <v>0</v>
      </c>
      <c r="AC323" s="36">
        <f t="shared" si="156"/>
        <v>0</v>
      </c>
      <c r="AD323" s="36">
        <f t="shared" si="156"/>
        <v>0</v>
      </c>
      <c r="AE323" s="36">
        <f t="shared" si="156"/>
        <v>0</v>
      </c>
      <c r="AG323" s="36">
        <f t="shared" si="157"/>
        <v>0</v>
      </c>
      <c r="AH323" s="36">
        <f t="shared" si="157"/>
        <v>0</v>
      </c>
      <c r="AI323" s="36">
        <f t="shared" si="157"/>
        <v>0</v>
      </c>
      <c r="AJ323" s="36">
        <f t="shared" si="157"/>
        <v>0</v>
      </c>
      <c r="AK323" s="36">
        <f t="shared" si="157"/>
        <v>0</v>
      </c>
      <c r="AL323" s="36">
        <f t="shared" si="157"/>
        <v>0</v>
      </c>
      <c r="AN323" s="63">
        <f t="shared" si="148"/>
        <v>0</v>
      </c>
      <c r="AO323" s="14"/>
    </row>
    <row r="324" ht="15" spans="1:41">
      <c r="A324" s="43" t="s">
        <v>13113</v>
      </c>
      <c r="B324" s="34">
        <f t="shared" si="128"/>
        <v>0</v>
      </c>
      <c r="C324" s="41" t="s">
        <v>13114</v>
      </c>
      <c r="D324" s="105">
        <f t="shared" si="129"/>
        <v>0</v>
      </c>
      <c r="E324" s="36">
        <f t="shared" si="130"/>
        <v>0</v>
      </c>
      <c r="F324" s="9">
        <f t="shared" si="131"/>
        <v>0</v>
      </c>
      <c r="G324" s="38">
        <f t="shared" si="149"/>
        <v>0</v>
      </c>
      <c r="H324" s="42">
        <v>0</v>
      </c>
      <c r="I324" s="36">
        <f t="shared" si="153"/>
        <v>0</v>
      </c>
      <c r="J324" s="36">
        <f t="shared" si="153"/>
        <v>0</v>
      </c>
      <c r="K324" s="107">
        <f t="shared" si="147"/>
        <v>0</v>
      </c>
      <c r="L324" s="36">
        <f t="shared" si="132"/>
        <v>0</v>
      </c>
      <c r="M324" s="105">
        <f t="shared" si="133"/>
        <v>0</v>
      </c>
      <c r="N324" s="36">
        <f t="shared" si="137"/>
        <v>0</v>
      </c>
      <c r="O324" s="9">
        <f t="shared" si="134"/>
        <v>0</v>
      </c>
      <c r="P324" s="51">
        <v>0</v>
      </c>
      <c r="Q324" s="50">
        <f t="shared" si="150"/>
        <v>0</v>
      </c>
      <c r="R324" s="36">
        <f t="shared" si="135"/>
        <v>0</v>
      </c>
      <c r="S324" s="36">
        <f t="shared" si="138"/>
        <v>0</v>
      </c>
      <c r="T324" s="42">
        <v>0</v>
      </c>
      <c r="U324" s="36">
        <f t="shared" si="136"/>
        <v>0</v>
      </c>
      <c r="W324" s="36">
        <f t="shared" si="156"/>
        <v>0</v>
      </c>
      <c r="X324" s="36">
        <f t="shared" si="156"/>
        <v>0</v>
      </c>
      <c r="Y324" s="36">
        <f t="shared" si="156"/>
        <v>0</v>
      </c>
      <c r="Z324" s="36">
        <f t="shared" si="156"/>
        <v>0</v>
      </c>
      <c r="AA324" s="36">
        <f t="shared" si="156"/>
        <v>0</v>
      </c>
      <c r="AB324" s="36">
        <f t="shared" si="156"/>
        <v>0</v>
      </c>
      <c r="AC324" s="36">
        <f t="shared" si="156"/>
        <v>0</v>
      </c>
      <c r="AD324" s="36">
        <f t="shared" si="156"/>
        <v>0</v>
      </c>
      <c r="AE324" s="36">
        <f t="shared" si="156"/>
        <v>0</v>
      </c>
      <c r="AG324" s="36">
        <f t="shared" si="157"/>
        <v>0</v>
      </c>
      <c r="AH324" s="36">
        <f t="shared" si="157"/>
        <v>0</v>
      </c>
      <c r="AI324" s="36">
        <f t="shared" si="157"/>
        <v>0</v>
      </c>
      <c r="AJ324" s="36">
        <f t="shared" si="157"/>
        <v>0</v>
      </c>
      <c r="AK324" s="36">
        <f t="shared" si="157"/>
        <v>0</v>
      </c>
      <c r="AL324" s="36">
        <f t="shared" si="157"/>
        <v>0</v>
      </c>
      <c r="AN324" s="63">
        <f t="shared" si="148"/>
        <v>0</v>
      </c>
      <c r="AO324" s="59"/>
    </row>
    <row r="325" ht="15" spans="1:41">
      <c r="A325" s="43" t="s">
        <v>13115</v>
      </c>
      <c r="B325" s="34">
        <f t="shared" si="128"/>
        <v>0</v>
      </c>
      <c r="C325" s="41" t="s">
        <v>13116</v>
      </c>
      <c r="D325" s="105">
        <f t="shared" si="129"/>
        <v>0</v>
      </c>
      <c r="E325" s="36">
        <f t="shared" si="130"/>
        <v>0</v>
      </c>
      <c r="F325" s="9">
        <f t="shared" si="131"/>
        <v>0</v>
      </c>
      <c r="G325" s="38">
        <f t="shared" si="149"/>
        <v>0</v>
      </c>
      <c r="H325" s="42">
        <v>0</v>
      </c>
      <c r="I325" s="36">
        <f t="shared" si="153"/>
        <v>0</v>
      </c>
      <c r="J325" s="36">
        <f t="shared" si="153"/>
        <v>0</v>
      </c>
      <c r="K325" s="107">
        <f t="shared" si="147"/>
        <v>0</v>
      </c>
      <c r="L325" s="36">
        <f t="shared" si="132"/>
        <v>0</v>
      </c>
      <c r="M325" s="105">
        <f t="shared" si="133"/>
        <v>0</v>
      </c>
      <c r="N325" s="36">
        <f t="shared" si="137"/>
        <v>0</v>
      </c>
      <c r="O325" s="9">
        <f t="shared" si="134"/>
        <v>0</v>
      </c>
      <c r="P325" s="51">
        <v>0</v>
      </c>
      <c r="Q325" s="50">
        <f t="shared" si="150"/>
        <v>0</v>
      </c>
      <c r="R325" s="36">
        <f t="shared" si="135"/>
        <v>0</v>
      </c>
      <c r="S325" s="36">
        <f t="shared" si="138"/>
        <v>0</v>
      </c>
      <c r="T325" s="42">
        <v>0</v>
      </c>
      <c r="U325" s="36">
        <f t="shared" si="136"/>
        <v>0</v>
      </c>
      <c r="W325" s="36">
        <f t="shared" si="156"/>
        <v>0</v>
      </c>
      <c r="X325" s="36">
        <f t="shared" si="156"/>
        <v>0</v>
      </c>
      <c r="Y325" s="36">
        <f t="shared" si="156"/>
        <v>0</v>
      </c>
      <c r="Z325" s="36">
        <f t="shared" si="156"/>
        <v>0</v>
      </c>
      <c r="AA325" s="36">
        <f t="shared" si="156"/>
        <v>0</v>
      </c>
      <c r="AB325" s="36">
        <f t="shared" si="156"/>
        <v>0</v>
      </c>
      <c r="AC325" s="36">
        <f t="shared" si="156"/>
        <v>0</v>
      </c>
      <c r="AD325" s="36">
        <f t="shared" si="156"/>
        <v>0</v>
      </c>
      <c r="AE325" s="36">
        <f t="shared" si="156"/>
        <v>0</v>
      </c>
      <c r="AG325" s="36">
        <f t="shared" si="157"/>
        <v>0</v>
      </c>
      <c r="AH325" s="36">
        <f t="shared" si="157"/>
        <v>0</v>
      </c>
      <c r="AI325" s="36">
        <f t="shared" si="157"/>
        <v>0</v>
      </c>
      <c r="AJ325" s="36">
        <f t="shared" si="157"/>
        <v>0</v>
      </c>
      <c r="AK325" s="36">
        <f t="shared" si="157"/>
        <v>0</v>
      </c>
      <c r="AL325" s="36">
        <f t="shared" si="157"/>
        <v>0</v>
      </c>
      <c r="AN325" s="63">
        <f t="shared" si="148"/>
        <v>0</v>
      </c>
      <c r="AO325" s="59"/>
    </row>
    <row r="326" ht="15" spans="1:41">
      <c r="A326" s="43" t="s">
        <v>13117</v>
      </c>
      <c r="B326" s="34">
        <f t="shared" si="128"/>
        <v>0</v>
      </c>
      <c r="C326" s="41" t="s">
        <v>13118</v>
      </c>
      <c r="D326" s="105">
        <f t="shared" si="129"/>
        <v>0</v>
      </c>
      <c r="E326" s="36">
        <f t="shared" si="130"/>
        <v>0</v>
      </c>
      <c r="F326" s="9">
        <f t="shared" si="131"/>
        <v>0</v>
      </c>
      <c r="G326" s="38">
        <f t="shared" si="149"/>
        <v>0</v>
      </c>
      <c r="H326" s="42">
        <v>0</v>
      </c>
      <c r="I326" s="36">
        <f t="shared" si="153"/>
        <v>0</v>
      </c>
      <c r="J326" s="36">
        <f t="shared" si="153"/>
        <v>0</v>
      </c>
      <c r="K326" s="107">
        <f t="shared" si="147"/>
        <v>0</v>
      </c>
      <c r="L326" s="36">
        <f t="shared" si="132"/>
        <v>0</v>
      </c>
      <c r="M326" s="105">
        <f t="shared" si="133"/>
        <v>0</v>
      </c>
      <c r="N326" s="36">
        <f t="shared" si="137"/>
        <v>0</v>
      </c>
      <c r="O326" s="9">
        <f t="shared" si="134"/>
        <v>0</v>
      </c>
      <c r="P326" s="51">
        <v>0</v>
      </c>
      <c r="Q326" s="50">
        <f t="shared" si="150"/>
        <v>0</v>
      </c>
      <c r="R326" s="36">
        <f t="shared" si="135"/>
        <v>0</v>
      </c>
      <c r="S326" s="36">
        <f t="shared" si="138"/>
        <v>0</v>
      </c>
      <c r="T326" s="42">
        <v>0</v>
      </c>
      <c r="U326" s="36">
        <f t="shared" si="136"/>
        <v>0</v>
      </c>
      <c r="W326" s="36">
        <f t="shared" si="156"/>
        <v>0</v>
      </c>
      <c r="X326" s="36">
        <f t="shared" si="156"/>
        <v>0</v>
      </c>
      <c r="Y326" s="36">
        <f t="shared" si="156"/>
        <v>0</v>
      </c>
      <c r="Z326" s="36">
        <f t="shared" si="156"/>
        <v>0</v>
      </c>
      <c r="AA326" s="36">
        <f t="shared" si="156"/>
        <v>0</v>
      </c>
      <c r="AB326" s="36">
        <f t="shared" si="156"/>
        <v>0</v>
      </c>
      <c r="AC326" s="36">
        <f t="shared" si="156"/>
        <v>0</v>
      </c>
      <c r="AD326" s="36">
        <f t="shared" si="156"/>
        <v>0</v>
      </c>
      <c r="AE326" s="36">
        <f t="shared" si="156"/>
        <v>0</v>
      </c>
      <c r="AG326" s="36">
        <f t="shared" si="157"/>
        <v>0</v>
      </c>
      <c r="AH326" s="36">
        <f t="shared" si="157"/>
        <v>0</v>
      </c>
      <c r="AI326" s="36">
        <f t="shared" si="157"/>
        <v>0</v>
      </c>
      <c r="AJ326" s="36">
        <f t="shared" si="157"/>
        <v>0</v>
      </c>
      <c r="AK326" s="36">
        <f t="shared" si="157"/>
        <v>0</v>
      </c>
      <c r="AL326" s="36">
        <f t="shared" si="157"/>
        <v>0</v>
      </c>
      <c r="AN326" s="63">
        <f t="shared" si="148"/>
        <v>0</v>
      </c>
      <c r="AO326" s="14"/>
    </row>
    <row r="327" ht="15" spans="1:41">
      <c r="A327" s="43" t="s">
        <v>13119</v>
      </c>
      <c r="B327" s="34">
        <f t="shared" si="128"/>
        <v>0</v>
      </c>
      <c r="C327" s="41" t="s">
        <v>13120</v>
      </c>
      <c r="D327" s="105">
        <f t="shared" si="129"/>
        <v>0</v>
      </c>
      <c r="E327" s="36">
        <f t="shared" si="130"/>
        <v>0</v>
      </c>
      <c r="F327" s="9">
        <f t="shared" si="131"/>
        <v>0</v>
      </c>
      <c r="G327" s="38">
        <f t="shared" si="149"/>
        <v>0</v>
      </c>
      <c r="H327" s="42">
        <v>0</v>
      </c>
      <c r="I327" s="36">
        <f t="shared" si="153"/>
        <v>0</v>
      </c>
      <c r="J327" s="36">
        <f t="shared" si="153"/>
        <v>0</v>
      </c>
      <c r="K327" s="107">
        <f t="shared" si="147"/>
        <v>0</v>
      </c>
      <c r="L327" s="36">
        <f t="shared" si="132"/>
        <v>0</v>
      </c>
      <c r="M327" s="105">
        <f t="shared" si="133"/>
        <v>0</v>
      </c>
      <c r="N327" s="36">
        <f t="shared" si="137"/>
        <v>0</v>
      </c>
      <c r="O327" s="9">
        <f t="shared" si="134"/>
        <v>0</v>
      </c>
      <c r="P327" s="51">
        <v>0</v>
      </c>
      <c r="Q327" s="50">
        <f t="shared" si="150"/>
        <v>0</v>
      </c>
      <c r="R327" s="36">
        <f t="shared" si="135"/>
        <v>0</v>
      </c>
      <c r="S327" s="36">
        <f t="shared" si="138"/>
        <v>0</v>
      </c>
      <c r="T327" s="42">
        <v>0</v>
      </c>
      <c r="U327" s="36">
        <f t="shared" si="136"/>
        <v>0</v>
      </c>
      <c r="W327" s="36">
        <f t="shared" si="156"/>
        <v>0</v>
      </c>
      <c r="X327" s="36">
        <f t="shared" si="156"/>
        <v>0</v>
      </c>
      <c r="Y327" s="36">
        <f t="shared" si="156"/>
        <v>0</v>
      </c>
      <c r="Z327" s="36">
        <f t="shared" si="156"/>
        <v>0</v>
      </c>
      <c r="AA327" s="36">
        <f t="shared" si="156"/>
        <v>0</v>
      </c>
      <c r="AB327" s="36">
        <f t="shared" si="156"/>
        <v>0</v>
      </c>
      <c r="AC327" s="36">
        <f t="shared" si="156"/>
        <v>0</v>
      </c>
      <c r="AD327" s="36">
        <f t="shared" si="156"/>
        <v>0</v>
      </c>
      <c r="AE327" s="36">
        <f t="shared" si="156"/>
        <v>0</v>
      </c>
      <c r="AG327" s="36">
        <f t="shared" si="157"/>
        <v>0</v>
      </c>
      <c r="AH327" s="36">
        <f t="shared" si="157"/>
        <v>0</v>
      </c>
      <c r="AI327" s="36">
        <f t="shared" si="157"/>
        <v>0</v>
      </c>
      <c r="AJ327" s="36">
        <f t="shared" si="157"/>
        <v>0</v>
      </c>
      <c r="AK327" s="36">
        <f t="shared" si="157"/>
        <v>0</v>
      </c>
      <c r="AL327" s="36">
        <f t="shared" si="157"/>
        <v>0</v>
      </c>
      <c r="AN327" s="63">
        <f t="shared" si="148"/>
        <v>0</v>
      </c>
      <c r="AO327" s="14"/>
    </row>
    <row r="328" ht="15" spans="1:41">
      <c r="A328" s="43" t="s">
        <v>13121</v>
      </c>
      <c r="B328" s="34">
        <f t="shared" ref="B328:B373" si="158">D328-M328</f>
        <v>0</v>
      </c>
      <c r="C328" s="41" t="s">
        <v>13122</v>
      </c>
      <c r="D328" s="105">
        <f t="shared" ref="D328:D373" si="159">SUM(E328:F328,L328)</f>
        <v>0</v>
      </c>
      <c r="E328" s="36">
        <f t="shared" ref="E328:E373" si="160">SUMPRODUCT(E$374:E$599*(LEFT($A$374:$A$599,LEN($A328))=$A328))</f>
        <v>0</v>
      </c>
      <c r="F328" s="9">
        <f t="shared" ref="F328:F373" si="161">SUM(G328,H328:K328)</f>
        <v>0</v>
      </c>
      <c r="G328" s="38">
        <f t="shared" si="149"/>
        <v>0</v>
      </c>
      <c r="H328" s="39">
        <v>0</v>
      </c>
      <c r="I328" s="36">
        <f t="shared" ref="I328:J347" si="162">SUMPRODUCT(I$374:I$599*(LEFT($A$374:$A$599,LEN($A328))=$A328))</f>
        <v>0</v>
      </c>
      <c r="J328" s="36">
        <f t="shared" si="162"/>
        <v>0</v>
      </c>
      <c r="K328" s="107">
        <f t="shared" si="147"/>
        <v>0</v>
      </c>
      <c r="L328" s="36">
        <f t="shared" ref="L328:L373" si="163">SUMPRODUCT(L$374:L$599*(LEFT($A$374:$A$599,LEN($A328))=$A328))</f>
        <v>0</v>
      </c>
      <c r="M328" s="105">
        <f t="shared" ref="M328:M373" si="164">SUM(N328:O328,U328)</f>
        <v>0</v>
      </c>
      <c r="N328" s="36">
        <f t="shared" si="137"/>
        <v>0</v>
      </c>
      <c r="O328" s="9">
        <f t="shared" ref="O328:O373" si="165">SUM(P328:T328)</f>
        <v>0</v>
      </c>
      <c r="P328" s="51">
        <v>0</v>
      </c>
      <c r="Q328" s="50">
        <f t="shared" si="150"/>
        <v>0</v>
      </c>
      <c r="R328" s="36">
        <f t="shared" ref="R328:R373" si="166">SUMPRODUCT(R$374:R$599*(LEFT($A$374:$A$599,LEN($A328))=$A328))</f>
        <v>0</v>
      </c>
      <c r="S328" s="36">
        <f t="shared" si="138"/>
        <v>0</v>
      </c>
      <c r="T328" s="42">
        <v>0</v>
      </c>
      <c r="U328" s="36">
        <f t="shared" ref="U328:U373" si="167">SUMPRODUCT(U$374:U$599*(LEFT($A$374:$A$599,LEN($A328))=$A328))</f>
        <v>0</v>
      </c>
      <c r="W328" s="36">
        <f t="shared" ref="W328:AE337" si="168">SUMPRODUCT(W$374:W$599*(LEFT($A$374:$A$599,LEN($A328))=$A328))</f>
        <v>0</v>
      </c>
      <c r="X328" s="36">
        <f t="shared" si="168"/>
        <v>0</v>
      </c>
      <c r="Y328" s="36">
        <f t="shared" si="168"/>
        <v>0</v>
      </c>
      <c r="Z328" s="36">
        <f t="shared" si="168"/>
        <v>0</v>
      </c>
      <c r="AA328" s="36">
        <f t="shared" si="168"/>
        <v>0</v>
      </c>
      <c r="AB328" s="36">
        <f t="shared" si="168"/>
        <v>0</v>
      </c>
      <c r="AC328" s="36">
        <f t="shared" si="168"/>
        <v>0</v>
      </c>
      <c r="AD328" s="36">
        <f t="shared" si="168"/>
        <v>0</v>
      </c>
      <c r="AE328" s="36">
        <f t="shared" si="168"/>
        <v>0</v>
      </c>
      <c r="AG328" s="36">
        <f t="shared" ref="AG328:AL337" si="169">SUMPRODUCT(AG$374:AG$599*(LEFT($A$374:$A$599,LEN($A328))=$A328))</f>
        <v>0</v>
      </c>
      <c r="AH328" s="36">
        <f t="shared" si="169"/>
        <v>0</v>
      </c>
      <c r="AI328" s="36">
        <f t="shared" si="169"/>
        <v>0</v>
      </c>
      <c r="AJ328" s="36">
        <f t="shared" si="169"/>
        <v>0</v>
      </c>
      <c r="AK328" s="36">
        <f t="shared" si="169"/>
        <v>0</v>
      </c>
      <c r="AL328" s="36">
        <f t="shared" si="169"/>
        <v>0</v>
      </c>
      <c r="AN328" s="63">
        <f t="shared" si="148"/>
        <v>0</v>
      </c>
      <c r="AO328" s="59"/>
    </row>
    <row r="329" ht="15" spans="1:41">
      <c r="A329" s="43" t="s">
        <v>13123</v>
      </c>
      <c r="B329" s="34">
        <f t="shared" si="158"/>
        <v>0</v>
      </c>
      <c r="C329" s="41" t="s">
        <v>13124</v>
      </c>
      <c r="D329" s="105">
        <f t="shared" si="159"/>
        <v>0</v>
      </c>
      <c r="E329" s="36">
        <f t="shared" si="160"/>
        <v>0</v>
      </c>
      <c r="F329" s="9">
        <f t="shared" si="161"/>
        <v>0</v>
      </c>
      <c r="G329" s="38">
        <f t="shared" si="149"/>
        <v>0</v>
      </c>
      <c r="H329" s="42">
        <v>0</v>
      </c>
      <c r="I329" s="36">
        <f t="shared" si="162"/>
        <v>0</v>
      </c>
      <c r="J329" s="36">
        <f t="shared" si="162"/>
        <v>0</v>
      </c>
      <c r="K329" s="107">
        <f t="shared" si="147"/>
        <v>0</v>
      </c>
      <c r="L329" s="36">
        <f t="shared" si="163"/>
        <v>0</v>
      </c>
      <c r="M329" s="105">
        <f t="shared" si="164"/>
        <v>0</v>
      </c>
      <c r="N329" s="36">
        <f t="shared" ref="N329:N373" si="170">SUMPRODUCT(N$374:N$599*(LEFT($A$374:$A$599,LEN($A329))=$A329))+MIN(SUMPRODUCT(S$374:S$599*(LEFT($A$374:$A$599,LEN($A329))=$A329))+AN329,0)</f>
        <v>0</v>
      </c>
      <c r="O329" s="9">
        <f t="shared" si="165"/>
        <v>0</v>
      </c>
      <c r="P329" s="51">
        <v>0</v>
      </c>
      <c r="Q329" s="50">
        <f t="shared" si="150"/>
        <v>0</v>
      </c>
      <c r="R329" s="36">
        <f t="shared" si="166"/>
        <v>0</v>
      </c>
      <c r="S329" s="36">
        <f t="shared" ref="S329:S373" si="171">MAX(SUMPRODUCT(S$374:S$599*(LEFT($A$374:$A$599,LEN($A329))=$A329))+AN329,0)</f>
        <v>0</v>
      </c>
      <c r="T329" s="42">
        <v>0</v>
      </c>
      <c r="U329" s="36">
        <f t="shared" si="167"/>
        <v>0</v>
      </c>
      <c r="W329" s="36">
        <f t="shared" si="168"/>
        <v>0</v>
      </c>
      <c r="X329" s="36">
        <f t="shared" si="168"/>
        <v>0</v>
      </c>
      <c r="Y329" s="36">
        <f t="shared" si="168"/>
        <v>0</v>
      </c>
      <c r="Z329" s="36">
        <f t="shared" si="168"/>
        <v>0</v>
      </c>
      <c r="AA329" s="36">
        <f t="shared" si="168"/>
        <v>0</v>
      </c>
      <c r="AB329" s="36">
        <f t="shared" si="168"/>
        <v>0</v>
      </c>
      <c r="AC329" s="36">
        <f t="shared" si="168"/>
        <v>0</v>
      </c>
      <c r="AD329" s="36">
        <f t="shared" si="168"/>
        <v>0</v>
      </c>
      <c r="AE329" s="36">
        <f t="shared" si="168"/>
        <v>0</v>
      </c>
      <c r="AG329" s="36">
        <f t="shared" si="169"/>
        <v>0</v>
      </c>
      <c r="AH329" s="36">
        <f t="shared" si="169"/>
        <v>0</v>
      </c>
      <c r="AI329" s="36">
        <f t="shared" si="169"/>
        <v>0</v>
      </c>
      <c r="AJ329" s="36">
        <f t="shared" si="169"/>
        <v>0</v>
      </c>
      <c r="AK329" s="36">
        <f t="shared" si="169"/>
        <v>0</v>
      </c>
      <c r="AL329" s="36">
        <f t="shared" si="169"/>
        <v>0</v>
      </c>
      <c r="AN329" s="63">
        <f t="shared" si="148"/>
        <v>0</v>
      </c>
      <c r="AO329" s="59"/>
    </row>
    <row r="330" ht="15" spans="1:41">
      <c r="A330" s="43" t="s">
        <v>13125</v>
      </c>
      <c r="B330" s="34">
        <f t="shared" si="158"/>
        <v>0</v>
      </c>
      <c r="C330" s="41" t="s">
        <v>13126</v>
      </c>
      <c r="D330" s="105">
        <f t="shared" si="159"/>
        <v>0</v>
      </c>
      <c r="E330" s="36">
        <f t="shared" si="160"/>
        <v>0</v>
      </c>
      <c r="F330" s="9">
        <f t="shared" si="161"/>
        <v>0</v>
      </c>
      <c r="G330" s="38">
        <f t="shared" si="149"/>
        <v>0</v>
      </c>
      <c r="H330" s="42">
        <v>0</v>
      </c>
      <c r="I330" s="36">
        <f t="shared" si="162"/>
        <v>0</v>
      </c>
      <c r="J330" s="36">
        <f t="shared" si="162"/>
        <v>0</v>
      </c>
      <c r="K330" s="107">
        <f t="shared" si="147"/>
        <v>0</v>
      </c>
      <c r="L330" s="36">
        <f t="shared" si="163"/>
        <v>0</v>
      </c>
      <c r="M330" s="105">
        <f t="shared" si="164"/>
        <v>0</v>
      </c>
      <c r="N330" s="36">
        <f t="shared" si="170"/>
        <v>0</v>
      </c>
      <c r="O330" s="9">
        <f t="shared" si="165"/>
        <v>0</v>
      </c>
      <c r="P330" s="51">
        <v>0</v>
      </c>
      <c r="Q330" s="50">
        <f t="shared" si="150"/>
        <v>0</v>
      </c>
      <c r="R330" s="36">
        <f t="shared" si="166"/>
        <v>0</v>
      </c>
      <c r="S330" s="36">
        <f t="shared" si="171"/>
        <v>0</v>
      </c>
      <c r="T330" s="42">
        <v>0</v>
      </c>
      <c r="U330" s="36">
        <f t="shared" si="167"/>
        <v>0</v>
      </c>
      <c r="W330" s="36">
        <f t="shared" si="168"/>
        <v>0</v>
      </c>
      <c r="X330" s="36">
        <f t="shared" si="168"/>
        <v>0</v>
      </c>
      <c r="Y330" s="36">
        <f t="shared" si="168"/>
        <v>0</v>
      </c>
      <c r="Z330" s="36">
        <f t="shared" si="168"/>
        <v>0</v>
      </c>
      <c r="AA330" s="36">
        <f t="shared" si="168"/>
        <v>0</v>
      </c>
      <c r="AB330" s="36">
        <f t="shared" si="168"/>
        <v>0</v>
      </c>
      <c r="AC330" s="36">
        <f t="shared" si="168"/>
        <v>0</v>
      </c>
      <c r="AD330" s="36">
        <f t="shared" si="168"/>
        <v>0</v>
      </c>
      <c r="AE330" s="36">
        <f t="shared" si="168"/>
        <v>0</v>
      </c>
      <c r="AG330" s="36">
        <f t="shared" si="169"/>
        <v>0</v>
      </c>
      <c r="AH330" s="36">
        <f t="shared" si="169"/>
        <v>0</v>
      </c>
      <c r="AI330" s="36">
        <f t="shared" si="169"/>
        <v>0</v>
      </c>
      <c r="AJ330" s="36">
        <f t="shared" si="169"/>
        <v>0</v>
      </c>
      <c r="AK330" s="36">
        <f t="shared" si="169"/>
        <v>0</v>
      </c>
      <c r="AL330" s="36">
        <f t="shared" si="169"/>
        <v>0</v>
      </c>
      <c r="AN330" s="63">
        <f t="shared" si="148"/>
        <v>0</v>
      </c>
      <c r="AO330" s="14"/>
    </row>
    <row r="331" ht="15" spans="1:41">
      <c r="A331" s="43" t="s">
        <v>13127</v>
      </c>
      <c r="B331" s="34">
        <f t="shared" si="158"/>
        <v>0</v>
      </c>
      <c r="C331" s="41" t="s">
        <v>13128</v>
      </c>
      <c r="D331" s="105">
        <f t="shared" si="159"/>
        <v>0</v>
      </c>
      <c r="E331" s="36">
        <f t="shared" si="160"/>
        <v>0</v>
      </c>
      <c r="F331" s="9">
        <f t="shared" si="161"/>
        <v>0</v>
      </c>
      <c r="G331" s="38">
        <f t="shared" si="149"/>
        <v>0</v>
      </c>
      <c r="H331" s="42">
        <v>0</v>
      </c>
      <c r="I331" s="36">
        <f t="shared" si="162"/>
        <v>0</v>
      </c>
      <c r="J331" s="36">
        <f t="shared" si="162"/>
        <v>0</v>
      </c>
      <c r="K331" s="107">
        <f t="shared" si="147"/>
        <v>0</v>
      </c>
      <c r="L331" s="36">
        <f t="shared" si="163"/>
        <v>0</v>
      </c>
      <c r="M331" s="105">
        <f t="shared" si="164"/>
        <v>0</v>
      </c>
      <c r="N331" s="36">
        <f t="shared" si="170"/>
        <v>0</v>
      </c>
      <c r="O331" s="9">
        <f t="shared" si="165"/>
        <v>0</v>
      </c>
      <c r="P331" s="51">
        <v>0</v>
      </c>
      <c r="Q331" s="50">
        <f t="shared" si="150"/>
        <v>0</v>
      </c>
      <c r="R331" s="36">
        <f t="shared" si="166"/>
        <v>0</v>
      </c>
      <c r="S331" s="36">
        <f t="shared" si="171"/>
        <v>0</v>
      </c>
      <c r="T331" s="42">
        <v>0</v>
      </c>
      <c r="U331" s="36">
        <f t="shared" si="167"/>
        <v>0</v>
      </c>
      <c r="W331" s="36">
        <f t="shared" si="168"/>
        <v>0</v>
      </c>
      <c r="X331" s="36">
        <f t="shared" si="168"/>
        <v>0</v>
      </c>
      <c r="Y331" s="36">
        <f t="shared" si="168"/>
        <v>0</v>
      </c>
      <c r="Z331" s="36">
        <f t="shared" si="168"/>
        <v>0</v>
      </c>
      <c r="AA331" s="36">
        <f t="shared" si="168"/>
        <v>0</v>
      </c>
      <c r="AB331" s="36">
        <f t="shared" si="168"/>
        <v>0</v>
      </c>
      <c r="AC331" s="36">
        <f t="shared" si="168"/>
        <v>0</v>
      </c>
      <c r="AD331" s="36">
        <f t="shared" si="168"/>
        <v>0</v>
      </c>
      <c r="AE331" s="36">
        <f t="shared" si="168"/>
        <v>0</v>
      </c>
      <c r="AG331" s="36">
        <f t="shared" si="169"/>
        <v>0</v>
      </c>
      <c r="AH331" s="36">
        <f t="shared" si="169"/>
        <v>0</v>
      </c>
      <c r="AI331" s="36">
        <f t="shared" si="169"/>
        <v>0</v>
      </c>
      <c r="AJ331" s="36">
        <f t="shared" si="169"/>
        <v>0</v>
      </c>
      <c r="AK331" s="36">
        <f t="shared" si="169"/>
        <v>0</v>
      </c>
      <c r="AL331" s="36">
        <f t="shared" si="169"/>
        <v>0</v>
      </c>
      <c r="AN331" s="63">
        <f t="shared" si="148"/>
        <v>0</v>
      </c>
      <c r="AO331" s="14"/>
    </row>
    <row r="332" ht="15" spans="1:41">
      <c r="A332" s="43" t="s">
        <v>13129</v>
      </c>
      <c r="B332" s="34">
        <f t="shared" si="158"/>
        <v>0</v>
      </c>
      <c r="C332" s="41" t="s">
        <v>13130</v>
      </c>
      <c r="D332" s="105">
        <f t="shared" si="159"/>
        <v>0</v>
      </c>
      <c r="E332" s="36">
        <f t="shared" si="160"/>
        <v>0</v>
      </c>
      <c r="F332" s="9">
        <f t="shared" si="161"/>
        <v>0</v>
      </c>
      <c r="G332" s="38">
        <f t="shared" si="149"/>
        <v>0</v>
      </c>
      <c r="H332" s="42">
        <v>0</v>
      </c>
      <c r="I332" s="36">
        <f t="shared" si="162"/>
        <v>0</v>
      </c>
      <c r="J332" s="36">
        <f t="shared" si="162"/>
        <v>0</v>
      </c>
      <c r="K332" s="107">
        <f t="shared" si="147"/>
        <v>0</v>
      </c>
      <c r="L332" s="36">
        <f t="shared" si="163"/>
        <v>0</v>
      </c>
      <c r="M332" s="105">
        <f t="shared" si="164"/>
        <v>0</v>
      </c>
      <c r="N332" s="36">
        <f t="shared" si="170"/>
        <v>0</v>
      </c>
      <c r="O332" s="9">
        <f t="shared" si="165"/>
        <v>0</v>
      </c>
      <c r="P332" s="51">
        <v>0</v>
      </c>
      <c r="Q332" s="50">
        <f t="shared" si="150"/>
        <v>0</v>
      </c>
      <c r="R332" s="36">
        <f t="shared" si="166"/>
        <v>0</v>
      </c>
      <c r="S332" s="36">
        <f t="shared" si="171"/>
        <v>0</v>
      </c>
      <c r="T332" s="42">
        <v>0</v>
      </c>
      <c r="U332" s="36">
        <f t="shared" si="167"/>
        <v>0</v>
      </c>
      <c r="W332" s="36">
        <f t="shared" si="168"/>
        <v>0</v>
      </c>
      <c r="X332" s="36">
        <f t="shared" si="168"/>
        <v>0</v>
      </c>
      <c r="Y332" s="36">
        <f t="shared" si="168"/>
        <v>0</v>
      </c>
      <c r="Z332" s="36">
        <f t="shared" si="168"/>
        <v>0</v>
      </c>
      <c r="AA332" s="36">
        <f t="shared" si="168"/>
        <v>0</v>
      </c>
      <c r="AB332" s="36">
        <f t="shared" si="168"/>
        <v>0</v>
      </c>
      <c r="AC332" s="36">
        <f t="shared" si="168"/>
        <v>0</v>
      </c>
      <c r="AD332" s="36">
        <f t="shared" si="168"/>
        <v>0</v>
      </c>
      <c r="AE332" s="36">
        <f t="shared" si="168"/>
        <v>0</v>
      </c>
      <c r="AG332" s="36">
        <f t="shared" si="169"/>
        <v>0</v>
      </c>
      <c r="AH332" s="36">
        <f t="shared" si="169"/>
        <v>0</v>
      </c>
      <c r="AI332" s="36">
        <f t="shared" si="169"/>
        <v>0</v>
      </c>
      <c r="AJ332" s="36">
        <f t="shared" si="169"/>
        <v>0</v>
      </c>
      <c r="AK332" s="36">
        <f t="shared" si="169"/>
        <v>0</v>
      </c>
      <c r="AL332" s="36">
        <f t="shared" si="169"/>
        <v>0</v>
      </c>
      <c r="AN332" s="63">
        <f t="shared" si="148"/>
        <v>0</v>
      </c>
      <c r="AO332" s="59"/>
    </row>
    <row r="333" ht="15" spans="1:41">
      <c r="A333" s="43" t="s">
        <v>13131</v>
      </c>
      <c r="B333" s="34">
        <f t="shared" si="158"/>
        <v>0</v>
      </c>
      <c r="C333" s="41" t="s">
        <v>13132</v>
      </c>
      <c r="D333" s="105">
        <f t="shared" si="159"/>
        <v>0</v>
      </c>
      <c r="E333" s="36">
        <f t="shared" si="160"/>
        <v>0</v>
      </c>
      <c r="F333" s="9">
        <f t="shared" si="161"/>
        <v>0</v>
      </c>
      <c r="G333" s="38">
        <f t="shared" si="149"/>
        <v>0</v>
      </c>
      <c r="H333" s="42">
        <v>0</v>
      </c>
      <c r="I333" s="36">
        <f t="shared" si="162"/>
        <v>0</v>
      </c>
      <c r="J333" s="36">
        <f t="shared" si="162"/>
        <v>0</v>
      </c>
      <c r="K333" s="107">
        <f t="shared" si="147"/>
        <v>0</v>
      </c>
      <c r="L333" s="36">
        <f t="shared" si="163"/>
        <v>0</v>
      </c>
      <c r="M333" s="105">
        <f t="shared" si="164"/>
        <v>0</v>
      </c>
      <c r="N333" s="36">
        <f t="shared" si="170"/>
        <v>0</v>
      </c>
      <c r="O333" s="9">
        <f t="shared" si="165"/>
        <v>0</v>
      </c>
      <c r="P333" s="51">
        <v>0</v>
      </c>
      <c r="Q333" s="50">
        <f t="shared" si="150"/>
        <v>0</v>
      </c>
      <c r="R333" s="36">
        <f t="shared" si="166"/>
        <v>0</v>
      </c>
      <c r="S333" s="36">
        <f t="shared" si="171"/>
        <v>0</v>
      </c>
      <c r="T333" s="42">
        <v>0</v>
      </c>
      <c r="U333" s="36">
        <f t="shared" si="167"/>
        <v>0</v>
      </c>
      <c r="W333" s="36">
        <f t="shared" si="168"/>
        <v>0</v>
      </c>
      <c r="X333" s="36">
        <f t="shared" si="168"/>
        <v>0</v>
      </c>
      <c r="Y333" s="36">
        <f t="shared" si="168"/>
        <v>0</v>
      </c>
      <c r="Z333" s="36">
        <f t="shared" si="168"/>
        <v>0</v>
      </c>
      <c r="AA333" s="36">
        <f t="shared" si="168"/>
        <v>0</v>
      </c>
      <c r="AB333" s="36">
        <f t="shared" si="168"/>
        <v>0</v>
      </c>
      <c r="AC333" s="36">
        <f t="shared" si="168"/>
        <v>0</v>
      </c>
      <c r="AD333" s="36">
        <f t="shared" si="168"/>
        <v>0</v>
      </c>
      <c r="AE333" s="36">
        <f t="shared" si="168"/>
        <v>0</v>
      </c>
      <c r="AG333" s="36">
        <f t="shared" si="169"/>
        <v>0</v>
      </c>
      <c r="AH333" s="36">
        <f t="shared" si="169"/>
        <v>0</v>
      </c>
      <c r="AI333" s="36">
        <f t="shared" si="169"/>
        <v>0</v>
      </c>
      <c r="AJ333" s="36">
        <f t="shared" si="169"/>
        <v>0</v>
      </c>
      <c r="AK333" s="36">
        <f t="shared" si="169"/>
        <v>0</v>
      </c>
      <c r="AL333" s="36">
        <f t="shared" si="169"/>
        <v>0</v>
      </c>
      <c r="AN333" s="63">
        <f t="shared" si="148"/>
        <v>0</v>
      </c>
      <c r="AO333" s="59"/>
    </row>
    <row r="334" ht="15" spans="1:41">
      <c r="A334" s="43" t="s">
        <v>13133</v>
      </c>
      <c r="B334" s="34">
        <f t="shared" si="158"/>
        <v>0</v>
      </c>
      <c r="C334" s="41" t="s">
        <v>13134</v>
      </c>
      <c r="D334" s="105">
        <f t="shared" si="159"/>
        <v>0</v>
      </c>
      <c r="E334" s="36">
        <f t="shared" si="160"/>
        <v>0</v>
      </c>
      <c r="F334" s="9">
        <f t="shared" si="161"/>
        <v>0</v>
      </c>
      <c r="G334" s="38">
        <f t="shared" si="149"/>
        <v>0</v>
      </c>
      <c r="H334" s="42">
        <v>0</v>
      </c>
      <c r="I334" s="36">
        <f t="shared" si="162"/>
        <v>0</v>
      </c>
      <c r="J334" s="36">
        <f t="shared" si="162"/>
        <v>0</v>
      </c>
      <c r="K334" s="107">
        <f t="shared" si="147"/>
        <v>0</v>
      </c>
      <c r="L334" s="36">
        <f t="shared" si="163"/>
        <v>0</v>
      </c>
      <c r="M334" s="105">
        <f t="shared" si="164"/>
        <v>0</v>
      </c>
      <c r="N334" s="36">
        <f t="shared" si="170"/>
        <v>0</v>
      </c>
      <c r="O334" s="9">
        <f t="shared" si="165"/>
        <v>0</v>
      </c>
      <c r="P334" s="51">
        <v>0</v>
      </c>
      <c r="Q334" s="50">
        <f t="shared" si="150"/>
        <v>0</v>
      </c>
      <c r="R334" s="36">
        <f t="shared" si="166"/>
        <v>0</v>
      </c>
      <c r="S334" s="36">
        <f t="shared" si="171"/>
        <v>0</v>
      </c>
      <c r="T334" s="42">
        <v>0</v>
      </c>
      <c r="U334" s="36">
        <f t="shared" si="167"/>
        <v>0</v>
      </c>
      <c r="W334" s="36">
        <f t="shared" si="168"/>
        <v>0</v>
      </c>
      <c r="X334" s="36">
        <f t="shared" si="168"/>
        <v>0</v>
      </c>
      <c r="Y334" s="36">
        <f t="shared" si="168"/>
        <v>0</v>
      </c>
      <c r="Z334" s="36">
        <f t="shared" si="168"/>
        <v>0</v>
      </c>
      <c r="AA334" s="36">
        <f t="shared" si="168"/>
        <v>0</v>
      </c>
      <c r="AB334" s="36">
        <f t="shared" si="168"/>
        <v>0</v>
      </c>
      <c r="AC334" s="36">
        <f t="shared" si="168"/>
        <v>0</v>
      </c>
      <c r="AD334" s="36">
        <f t="shared" si="168"/>
        <v>0</v>
      </c>
      <c r="AE334" s="36">
        <f t="shared" si="168"/>
        <v>0</v>
      </c>
      <c r="AG334" s="36">
        <f t="shared" si="169"/>
        <v>0</v>
      </c>
      <c r="AH334" s="36">
        <f t="shared" si="169"/>
        <v>0</v>
      </c>
      <c r="AI334" s="36">
        <f t="shared" si="169"/>
        <v>0</v>
      </c>
      <c r="AJ334" s="36">
        <f t="shared" si="169"/>
        <v>0</v>
      </c>
      <c r="AK334" s="36">
        <f t="shared" si="169"/>
        <v>0</v>
      </c>
      <c r="AL334" s="36">
        <f t="shared" si="169"/>
        <v>0</v>
      </c>
      <c r="AN334" s="63">
        <f t="shared" si="148"/>
        <v>0</v>
      </c>
      <c r="AO334" s="14"/>
    </row>
    <row r="335" ht="15" spans="1:41">
      <c r="A335" s="43" t="s">
        <v>13135</v>
      </c>
      <c r="B335" s="34">
        <f t="shared" si="158"/>
        <v>0</v>
      </c>
      <c r="C335" s="41" t="s">
        <v>13136</v>
      </c>
      <c r="D335" s="105">
        <f t="shared" si="159"/>
        <v>0</v>
      </c>
      <c r="E335" s="36">
        <f t="shared" si="160"/>
        <v>0</v>
      </c>
      <c r="F335" s="9">
        <f t="shared" si="161"/>
        <v>0</v>
      </c>
      <c r="G335" s="38">
        <f t="shared" si="149"/>
        <v>0</v>
      </c>
      <c r="H335" s="42">
        <v>0</v>
      </c>
      <c r="I335" s="36">
        <f t="shared" si="162"/>
        <v>0</v>
      </c>
      <c r="J335" s="36">
        <f t="shared" si="162"/>
        <v>0</v>
      </c>
      <c r="K335" s="107">
        <f t="shared" si="147"/>
        <v>0</v>
      </c>
      <c r="L335" s="36">
        <f t="shared" si="163"/>
        <v>0</v>
      </c>
      <c r="M335" s="105">
        <f t="shared" si="164"/>
        <v>0</v>
      </c>
      <c r="N335" s="36">
        <f t="shared" si="170"/>
        <v>0</v>
      </c>
      <c r="O335" s="9">
        <f t="shared" si="165"/>
        <v>0</v>
      </c>
      <c r="P335" s="51">
        <v>0</v>
      </c>
      <c r="Q335" s="50">
        <f t="shared" si="150"/>
        <v>0</v>
      </c>
      <c r="R335" s="36">
        <f t="shared" si="166"/>
        <v>0</v>
      </c>
      <c r="S335" s="36">
        <f t="shared" si="171"/>
        <v>0</v>
      </c>
      <c r="T335" s="42">
        <v>0</v>
      </c>
      <c r="U335" s="36">
        <f t="shared" si="167"/>
        <v>0</v>
      </c>
      <c r="W335" s="36">
        <f t="shared" si="168"/>
        <v>0</v>
      </c>
      <c r="X335" s="36">
        <f t="shared" si="168"/>
        <v>0</v>
      </c>
      <c r="Y335" s="36">
        <f t="shared" si="168"/>
        <v>0</v>
      </c>
      <c r="Z335" s="36">
        <f t="shared" si="168"/>
        <v>0</v>
      </c>
      <c r="AA335" s="36">
        <f t="shared" si="168"/>
        <v>0</v>
      </c>
      <c r="AB335" s="36">
        <f t="shared" si="168"/>
        <v>0</v>
      </c>
      <c r="AC335" s="36">
        <f t="shared" si="168"/>
        <v>0</v>
      </c>
      <c r="AD335" s="36">
        <f t="shared" si="168"/>
        <v>0</v>
      </c>
      <c r="AE335" s="36">
        <f t="shared" si="168"/>
        <v>0</v>
      </c>
      <c r="AG335" s="36">
        <f t="shared" si="169"/>
        <v>0</v>
      </c>
      <c r="AH335" s="36">
        <f t="shared" si="169"/>
        <v>0</v>
      </c>
      <c r="AI335" s="36">
        <f t="shared" si="169"/>
        <v>0</v>
      </c>
      <c r="AJ335" s="36">
        <f t="shared" si="169"/>
        <v>0</v>
      </c>
      <c r="AK335" s="36">
        <f t="shared" si="169"/>
        <v>0</v>
      </c>
      <c r="AL335" s="36">
        <f t="shared" si="169"/>
        <v>0</v>
      </c>
      <c r="AN335" s="63">
        <f t="shared" si="148"/>
        <v>0</v>
      </c>
      <c r="AO335" s="14"/>
    </row>
    <row r="336" ht="15" spans="1:41">
      <c r="A336" s="43" t="s">
        <v>13137</v>
      </c>
      <c r="B336" s="34">
        <f t="shared" si="158"/>
        <v>0</v>
      </c>
      <c r="C336" s="41" t="s">
        <v>13138</v>
      </c>
      <c r="D336" s="105">
        <f t="shared" si="159"/>
        <v>0</v>
      </c>
      <c r="E336" s="36">
        <f t="shared" si="160"/>
        <v>0</v>
      </c>
      <c r="F336" s="9">
        <f t="shared" si="161"/>
        <v>0</v>
      </c>
      <c r="G336" s="38">
        <f t="shared" si="149"/>
        <v>0</v>
      </c>
      <c r="H336" s="42">
        <v>0</v>
      </c>
      <c r="I336" s="36">
        <f t="shared" si="162"/>
        <v>0</v>
      </c>
      <c r="J336" s="36">
        <f t="shared" si="162"/>
        <v>0</v>
      </c>
      <c r="K336" s="107">
        <f t="shared" si="147"/>
        <v>0</v>
      </c>
      <c r="L336" s="36">
        <f t="shared" si="163"/>
        <v>0</v>
      </c>
      <c r="M336" s="105">
        <f t="shared" si="164"/>
        <v>0</v>
      </c>
      <c r="N336" s="36">
        <f t="shared" si="170"/>
        <v>0</v>
      </c>
      <c r="O336" s="9">
        <f t="shared" si="165"/>
        <v>0</v>
      </c>
      <c r="P336" s="51">
        <v>0</v>
      </c>
      <c r="Q336" s="50">
        <f t="shared" si="150"/>
        <v>0</v>
      </c>
      <c r="R336" s="36">
        <f t="shared" si="166"/>
        <v>0</v>
      </c>
      <c r="S336" s="36">
        <f t="shared" si="171"/>
        <v>0</v>
      </c>
      <c r="T336" s="42">
        <v>0</v>
      </c>
      <c r="U336" s="36">
        <f t="shared" si="167"/>
        <v>0</v>
      </c>
      <c r="W336" s="36">
        <f t="shared" si="168"/>
        <v>0</v>
      </c>
      <c r="X336" s="36">
        <f t="shared" si="168"/>
        <v>0</v>
      </c>
      <c r="Y336" s="36">
        <f t="shared" si="168"/>
        <v>0</v>
      </c>
      <c r="Z336" s="36">
        <f t="shared" si="168"/>
        <v>0</v>
      </c>
      <c r="AA336" s="36">
        <f t="shared" si="168"/>
        <v>0</v>
      </c>
      <c r="AB336" s="36">
        <f t="shared" si="168"/>
        <v>0</v>
      </c>
      <c r="AC336" s="36">
        <f t="shared" si="168"/>
        <v>0</v>
      </c>
      <c r="AD336" s="36">
        <f t="shared" si="168"/>
        <v>0</v>
      </c>
      <c r="AE336" s="36">
        <f t="shared" si="168"/>
        <v>0</v>
      </c>
      <c r="AG336" s="36">
        <f t="shared" si="169"/>
        <v>0</v>
      </c>
      <c r="AH336" s="36">
        <f t="shared" si="169"/>
        <v>0</v>
      </c>
      <c r="AI336" s="36">
        <f t="shared" si="169"/>
        <v>0</v>
      </c>
      <c r="AJ336" s="36">
        <f t="shared" si="169"/>
        <v>0</v>
      </c>
      <c r="AK336" s="36">
        <f t="shared" si="169"/>
        <v>0</v>
      </c>
      <c r="AL336" s="36">
        <f t="shared" si="169"/>
        <v>0</v>
      </c>
      <c r="AN336" s="63">
        <f t="shared" si="148"/>
        <v>0</v>
      </c>
      <c r="AO336" s="59"/>
    </row>
    <row r="337" ht="15" spans="1:41">
      <c r="A337" s="43" t="s">
        <v>13139</v>
      </c>
      <c r="B337" s="34">
        <f t="shared" si="158"/>
        <v>0</v>
      </c>
      <c r="C337" s="41" t="s">
        <v>13140</v>
      </c>
      <c r="D337" s="105">
        <f t="shared" si="159"/>
        <v>0</v>
      </c>
      <c r="E337" s="36">
        <f t="shared" si="160"/>
        <v>0</v>
      </c>
      <c r="F337" s="9">
        <f t="shared" si="161"/>
        <v>0</v>
      </c>
      <c r="G337" s="38">
        <f t="shared" si="149"/>
        <v>0</v>
      </c>
      <c r="H337" s="42">
        <v>0</v>
      </c>
      <c r="I337" s="36">
        <f t="shared" si="162"/>
        <v>0</v>
      </c>
      <c r="J337" s="36">
        <f t="shared" si="162"/>
        <v>0</v>
      </c>
      <c r="K337" s="107">
        <f t="shared" si="147"/>
        <v>0</v>
      </c>
      <c r="L337" s="36">
        <f t="shared" si="163"/>
        <v>0</v>
      </c>
      <c r="M337" s="105">
        <f t="shared" si="164"/>
        <v>0</v>
      </c>
      <c r="N337" s="36">
        <f t="shared" si="170"/>
        <v>0</v>
      </c>
      <c r="O337" s="9">
        <f t="shared" si="165"/>
        <v>0</v>
      </c>
      <c r="P337" s="51">
        <v>0</v>
      </c>
      <c r="Q337" s="50">
        <f t="shared" si="150"/>
        <v>0</v>
      </c>
      <c r="R337" s="36">
        <f t="shared" si="166"/>
        <v>0</v>
      </c>
      <c r="S337" s="36">
        <f t="shared" si="171"/>
        <v>0</v>
      </c>
      <c r="T337" s="42">
        <v>0</v>
      </c>
      <c r="U337" s="36">
        <f t="shared" si="167"/>
        <v>0</v>
      </c>
      <c r="W337" s="36">
        <f t="shared" si="168"/>
        <v>0</v>
      </c>
      <c r="X337" s="36">
        <f t="shared" si="168"/>
        <v>0</v>
      </c>
      <c r="Y337" s="36">
        <f t="shared" si="168"/>
        <v>0</v>
      </c>
      <c r="Z337" s="36">
        <f t="shared" si="168"/>
        <v>0</v>
      </c>
      <c r="AA337" s="36">
        <f t="shared" si="168"/>
        <v>0</v>
      </c>
      <c r="AB337" s="36">
        <f t="shared" si="168"/>
        <v>0</v>
      </c>
      <c r="AC337" s="36">
        <f t="shared" si="168"/>
        <v>0</v>
      </c>
      <c r="AD337" s="36">
        <f t="shared" si="168"/>
        <v>0</v>
      </c>
      <c r="AE337" s="36">
        <f t="shared" si="168"/>
        <v>0</v>
      </c>
      <c r="AG337" s="36">
        <f t="shared" si="169"/>
        <v>0</v>
      </c>
      <c r="AH337" s="36">
        <f t="shared" si="169"/>
        <v>0</v>
      </c>
      <c r="AI337" s="36">
        <f t="shared" si="169"/>
        <v>0</v>
      </c>
      <c r="AJ337" s="36">
        <f t="shared" si="169"/>
        <v>0</v>
      </c>
      <c r="AK337" s="36">
        <f t="shared" si="169"/>
        <v>0</v>
      </c>
      <c r="AL337" s="36">
        <f t="shared" si="169"/>
        <v>0</v>
      </c>
      <c r="AN337" s="63">
        <f t="shared" si="148"/>
        <v>0</v>
      </c>
      <c r="AO337" s="59"/>
    </row>
    <row r="338" ht="15" spans="1:41">
      <c r="A338" s="43" t="s">
        <v>13141</v>
      </c>
      <c r="B338" s="34">
        <f t="shared" si="158"/>
        <v>0</v>
      </c>
      <c r="C338" s="41" t="s">
        <v>13142</v>
      </c>
      <c r="D338" s="105">
        <f t="shared" si="159"/>
        <v>0</v>
      </c>
      <c r="E338" s="36">
        <f t="shared" si="160"/>
        <v>0</v>
      </c>
      <c r="F338" s="9">
        <f t="shared" si="161"/>
        <v>0</v>
      </c>
      <c r="G338" s="38">
        <f t="shared" si="149"/>
        <v>0</v>
      </c>
      <c r="H338" s="42">
        <v>0</v>
      </c>
      <c r="I338" s="36">
        <f t="shared" si="162"/>
        <v>0</v>
      </c>
      <c r="J338" s="36">
        <f t="shared" si="162"/>
        <v>0</v>
      </c>
      <c r="K338" s="107">
        <f t="shared" si="147"/>
        <v>0</v>
      </c>
      <c r="L338" s="36">
        <f t="shared" si="163"/>
        <v>0</v>
      </c>
      <c r="M338" s="105">
        <f t="shared" si="164"/>
        <v>0</v>
      </c>
      <c r="N338" s="36">
        <f t="shared" si="170"/>
        <v>0</v>
      </c>
      <c r="O338" s="9">
        <f t="shared" si="165"/>
        <v>0</v>
      </c>
      <c r="P338" s="51">
        <v>0</v>
      </c>
      <c r="Q338" s="50">
        <f t="shared" si="150"/>
        <v>0</v>
      </c>
      <c r="R338" s="36">
        <f t="shared" si="166"/>
        <v>0</v>
      </c>
      <c r="S338" s="36">
        <f t="shared" si="171"/>
        <v>0</v>
      </c>
      <c r="T338" s="42">
        <v>0</v>
      </c>
      <c r="U338" s="36">
        <f t="shared" si="167"/>
        <v>0</v>
      </c>
      <c r="W338" s="36">
        <f t="shared" ref="W338:AE347" si="172">SUMPRODUCT(W$374:W$599*(LEFT($A$374:$A$599,LEN($A338))=$A338))</f>
        <v>0</v>
      </c>
      <c r="X338" s="36">
        <f t="shared" si="172"/>
        <v>0</v>
      </c>
      <c r="Y338" s="36">
        <f t="shared" si="172"/>
        <v>0</v>
      </c>
      <c r="Z338" s="36">
        <f t="shared" si="172"/>
        <v>0</v>
      </c>
      <c r="AA338" s="36">
        <f t="shared" si="172"/>
        <v>0</v>
      </c>
      <c r="AB338" s="36">
        <f t="shared" si="172"/>
        <v>0</v>
      </c>
      <c r="AC338" s="36">
        <f t="shared" si="172"/>
        <v>0</v>
      </c>
      <c r="AD338" s="36">
        <f t="shared" si="172"/>
        <v>0</v>
      </c>
      <c r="AE338" s="36">
        <f t="shared" si="172"/>
        <v>0</v>
      </c>
      <c r="AG338" s="36">
        <f t="shared" ref="AG338:AL347" si="173">SUMPRODUCT(AG$374:AG$599*(LEFT($A$374:$A$599,LEN($A338))=$A338))</f>
        <v>0</v>
      </c>
      <c r="AH338" s="36">
        <f t="shared" si="173"/>
        <v>0</v>
      </c>
      <c r="AI338" s="36">
        <f t="shared" si="173"/>
        <v>0</v>
      </c>
      <c r="AJ338" s="36">
        <f t="shared" si="173"/>
        <v>0</v>
      </c>
      <c r="AK338" s="36">
        <f t="shared" si="173"/>
        <v>0</v>
      </c>
      <c r="AL338" s="36">
        <f t="shared" si="173"/>
        <v>0</v>
      </c>
      <c r="AN338" s="63">
        <f t="shared" si="148"/>
        <v>0</v>
      </c>
      <c r="AO338" s="14"/>
    </row>
    <row r="339" ht="15" spans="1:41">
      <c r="A339" s="43" t="s">
        <v>13143</v>
      </c>
      <c r="B339" s="34">
        <f t="shared" si="158"/>
        <v>0</v>
      </c>
      <c r="C339" s="41" t="s">
        <v>13144</v>
      </c>
      <c r="D339" s="105">
        <f t="shared" si="159"/>
        <v>0</v>
      </c>
      <c r="E339" s="36">
        <f t="shared" si="160"/>
        <v>0</v>
      </c>
      <c r="F339" s="9">
        <f t="shared" si="161"/>
        <v>0</v>
      </c>
      <c r="G339" s="38">
        <f t="shared" si="149"/>
        <v>0</v>
      </c>
      <c r="H339" s="42">
        <v>0</v>
      </c>
      <c r="I339" s="36">
        <f t="shared" si="162"/>
        <v>0</v>
      </c>
      <c r="J339" s="36">
        <f t="shared" si="162"/>
        <v>0</v>
      </c>
      <c r="K339" s="107">
        <f t="shared" si="147"/>
        <v>0</v>
      </c>
      <c r="L339" s="36">
        <f t="shared" si="163"/>
        <v>0</v>
      </c>
      <c r="M339" s="105">
        <f t="shared" si="164"/>
        <v>0</v>
      </c>
      <c r="N339" s="36">
        <f t="shared" si="170"/>
        <v>0</v>
      </c>
      <c r="O339" s="9">
        <f t="shared" si="165"/>
        <v>0</v>
      </c>
      <c r="P339" s="51">
        <v>0</v>
      </c>
      <c r="Q339" s="50">
        <f t="shared" si="150"/>
        <v>0</v>
      </c>
      <c r="R339" s="36">
        <f t="shared" si="166"/>
        <v>0</v>
      </c>
      <c r="S339" s="36">
        <f t="shared" si="171"/>
        <v>0</v>
      </c>
      <c r="T339" s="42">
        <v>0</v>
      </c>
      <c r="U339" s="36">
        <f t="shared" si="167"/>
        <v>0</v>
      </c>
      <c r="W339" s="36">
        <f t="shared" si="172"/>
        <v>0</v>
      </c>
      <c r="X339" s="36">
        <f t="shared" si="172"/>
        <v>0</v>
      </c>
      <c r="Y339" s="36">
        <f t="shared" si="172"/>
        <v>0</v>
      </c>
      <c r="Z339" s="36">
        <f t="shared" si="172"/>
        <v>0</v>
      </c>
      <c r="AA339" s="36">
        <f t="shared" si="172"/>
        <v>0</v>
      </c>
      <c r="AB339" s="36">
        <f t="shared" si="172"/>
        <v>0</v>
      </c>
      <c r="AC339" s="36">
        <f t="shared" si="172"/>
        <v>0</v>
      </c>
      <c r="AD339" s="36">
        <f t="shared" si="172"/>
        <v>0</v>
      </c>
      <c r="AE339" s="36">
        <f t="shared" si="172"/>
        <v>0</v>
      </c>
      <c r="AG339" s="36">
        <f t="shared" si="173"/>
        <v>0</v>
      </c>
      <c r="AH339" s="36">
        <f t="shared" si="173"/>
        <v>0</v>
      </c>
      <c r="AI339" s="36">
        <f t="shared" si="173"/>
        <v>0</v>
      </c>
      <c r="AJ339" s="36">
        <f t="shared" si="173"/>
        <v>0</v>
      </c>
      <c r="AK339" s="36">
        <f t="shared" si="173"/>
        <v>0</v>
      </c>
      <c r="AL339" s="36">
        <f t="shared" si="173"/>
        <v>0</v>
      </c>
      <c r="AN339" s="63">
        <f t="shared" si="148"/>
        <v>0</v>
      </c>
      <c r="AO339" s="14"/>
    </row>
    <row r="340" ht="15" spans="1:41">
      <c r="A340" s="43" t="s">
        <v>13145</v>
      </c>
      <c r="B340" s="34">
        <f t="shared" si="158"/>
        <v>0</v>
      </c>
      <c r="C340" s="41" t="s">
        <v>13146</v>
      </c>
      <c r="D340" s="105">
        <f t="shared" si="159"/>
        <v>0</v>
      </c>
      <c r="E340" s="36">
        <f t="shared" si="160"/>
        <v>0</v>
      </c>
      <c r="F340" s="9">
        <f t="shared" si="161"/>
        <v>0</v>
      </c>
      <c r="G340" s="38">
        <f t="shared" si="149"/>
        <v>0</v>
      </c>
      <c r="H340" s="42">
        <v>0</v>
      </c>
      <c r="I340" s="36">
        <f t="shared" si="162"/>
        <v>0</v>
      </c>
      <c r="J340" s="36">
        <f t="shared" si="162"/>
        <v>0</v>
      </c>
      <c r="K340" s="107">
        <f t="shared" si="147"/>
        <v>0</v>
      </c>
      <c r="L340" s="36">
        <f t="shared" si="163"/>
        <v>0</v>
      </c>
      <c r="M340" s="105">
        <f t="shared" si="164"/>
        <v>0</v>
      </c>
      <c r="N340" s="36">
        <f t="shared" si="170"/>
        <v>0</v>
      </c>
      <c r="O340" s="9">
        <f t="shared" si="165"/>
        <v>0</v>
      </c>
      <c r="P340" s="51">
        <v>0</v>
      </c>
      <c r="Q340" s="50">
        <f t="shared" si="150"/>
        <v>0</v>
      </c>
      <c r="R340" s="36">
        <f t="shared" si="166"/>
        <v>0</v>
      </c>
      <c r="S340" s="36">
        <f t="shared" si="171"/>
        <v>0</v>
      </c>
      <c r="T340" s="42">
        <v>0</v>
      </c>
      <c r="U340" s="36">
        <f t="shared" si="167"/>
        <v>0</v>
      </c>
      <c r="W340" s="36">
        <f t="shared" si="172"/>
        <v>0</v>
      </c>
      <c r="X340" s="36">
        <f t="shared" si="172"/>
        <v>0</v>
      </c>
      <c r="Y340" s="36">
        <f t="shared" si="172"/>
        <v>0</v>
      </c>
      <c r="Z340" s="36">
        <f t="shared" si="172"/>
        <v>0</v>
      </c>
      <c r="AA340" s="36">
        <f t="shared" si="172"/>
        <v>0</v>
      </c>
      <c r="AB340" s="36">
        <f t="shared" si="172"/>
        <v>0</v>
      </c>
      <c r="AC340" s="36">
        <f t="shared" si="172"/>
        <v>0</v>
      </c>
      <c r="AD340" s="36">
        <f t="shared" si="172"/>
        <v>0</v>
      </c>
      <c r="AE340" s="36">
        <f t="shared" si="172"/>
        <v>0</v>
      </c>
      <c r="AG340" s="36">
        <f t="shared" si="173"/>
        <v>0</v>
      </c>
      <c r="AH340" s="36">
        <f t="shared" si="173"/>
        <v>0</v>
      </c>
      <c r="AI340" s="36">
        <f t="shared" si="173"/>
        <v>0</v>
      </c>
      <c r="AJ340" s="36">
        <f t="shared" si="173"/>
        <v>0</v>
      </c>
      <c r="AK340" s="36">
        <f t="shared" si="173"/>
        <v>0</v>
      </c>
      <c r="AL340" s="36">
        <f t="shared" si="173"/>
        <v>0</v>
      </c>
      <c r="AN340" s="63">
        <f t="shared" si="148"/>
        <v>0</v>
      </c>
      <c r="AO340" s="59"/>
    </row>
    <row r="341" ht="15" spans="1:41">
      <c r="A341" s="43" t="s">
        <v>13147</v>
      </c>
      <c r="B341" s="34">
        <f t="shared" si="158"/>
        <v>0</v>
      </c>
      <c r="C341" s="41" t="s">
        <v>13148</v>
      </c>
      <c r="D341" s="105">
        <f t="shared" si="159"/>
        <v>0</v>
      </c>
      <c r="E341" s="36">
        <f t="shared" si="160"/>
        <v>0</v>
      </c>
      <c r="F341" s="9">
        <f t="shared" si="161"/>
        <v>0</v>
      </c>
      <c r="G341" s="38">
        <f t="shared" si="149"/>
        <v>0</v>
      </c>
      <c r="H341" s="42">
        <v>0</v>
      </c>
      <c r="I341" s="36">
        <f t="shared" si="162"/>
        <v>0</v>
      </c>
      <c r="J341" s="36">
        <f t="shared" si="162"/>
        <v>0</v>
      </c>
      <c r="K341" s="107">
        <f t="shared" si="147"/>
        <v>0</v>
      </c>
      <c r="L341" s="36">
        <f t="shared" si="163"/>
        <v>0</v>
      </c>
      <c r="M341" s="105">
        <f t="shared" si="164"/>
        <v>0</v>
      </c>
      <c r="N341" s="36">
        <f t="shared" si="170"/>
        <v>0</v>
      </c>
      <c r="O341" s="9">
        <f t="shared" si="165"/>
        <v>0</v>
      </c>
      <c r="P341" s="51">
        <v>0</v>
      </c>
      <c r="Q341" s="50">
        <f t="shared" si="150"/>
        <v>0</v>
      </c>
      <c r="R341" s="36">
        <f t="shared" si="166"/>
        <v>0</v>
      </c>
      <c r="S341" s="36">
        <f t="shared" si="171"/>
        <v>0</v>
      </c>
      <c r="T341" s="42">
        <v>0</v>
      </c>
      <c r="U341" s="36">
        <f t="shared" si="167"/>
        <v>0</v>
      </c>
      <c r="W341" s="36">
        <f t="shared" si="172"/>
        <v>0</v>
      </c>
      <c r="X341" s="36">
        <f t="shared" si="172"/>
        <v>0</v>
      </c>
      <c r="Y341" s="36">
        <f t="shared" si="172"/>
        <v>0</v>
      </c>
      <c r="Z341" s="36">
        <f t="shared" si="172"/>
        <v>0</v>
      </c>
      <c r="AA341" s="36">
        <f t="shared" si="172"/>
        <v>0</v>
      </c>
      <c r="AB341" s="36">
        <f t="shared" si="172"/>
        <v>0</v>
      </c>
      <c r="AC341" s="36">
        <f t="shared" si="172"/>
        <v>0</v>
      </c>
      <c r="AD341" s="36">
        <f t="shared" si="172"/>
        <v>0</v>
      </c>
      <c r="AE341" s="36">
        <f t="shared" si="172"/>
        <v>0</v>
      </c>
      <c r="AG341" s="36">
        <f t="shared" si="173"/>
        <v>0</v>
      </c>
      <c r="AH341" s="36">
        <f t="shared" si="173"/>
        <v>0</v>
      </c>
      <c r="AI341" s="36">
        <f t="shared" si="173"/>
        <v>0</v>
      </c>
      <c r="AJ341" s="36">
        <f t="shared" si="173"/>
        <v>0</v>
      </c>
      <c r="AK341" s="36">
        <f t="shared" si="173"/>
        <v>0</v>
      </c>
      <c r="AL341" s="36">
        <f t="shared" si="173"/>
        <v>0</v>
      </c>
      <c r="AN341" s="63">
        <f t="shared" si="148"/>
        <v>0</v>
      </c>
      <c r="AO341" s="59"/>
    </row>
    <row r="342" ht="15" spans="1:41">
      <c r="A342" s="43" t="s">
        <v>13149</v>
      </c>
      <c r="B342" s="34">
        <f t="shared" si="158"/>
        <v>0</v>
      </c>
      <c r="C342" s="41" t="s">
        <v>13150</v>
      </c>
      <c r="D342" s="105">
        <f t="shared" si="159"/>
        <v>0</v>
      </c>
      <c r="E342" s="36">
        <f t="shared" si="160"/>
        <v>0</v>
      </c>
      <c r="F342" s="9">
        <f t="shared" si="161"/>
        <v>0</v>
      </c>
      <c r="G342" s="38">
        <f t="shared" si="149"/>
        <v>0</v>
      </c>
      <c r="H342" s="42">
        <v>0</v>
      </c>
      <c r="I342" s="36">
        <f t="shared" si="162"/>
        <v>0</v>
      </c>
      <c r="J342" s="36">
        <f t="shared" si="162"/>
        <v>0</v>
      </c>
      <c r="K342" s="107">
        <f t="shared" si="147"/>
        <v>0</v>
      </c>
      <c r="L342" s="36">
        <f t="shared" si="163"/>
        <v>0</v>
      </c>
      <c r="M342" s="105">
        <f t="shared" si="164"/>
        <v>0</v>
      </c>
      <c r="N342" s="36">
        <f t="shared" si="170"/>
        <v>0</v>
      </c>
      <c r="O342" s="9">
        <f t="shared" si="165"/>
        <v>0</v>
      </c>
      <c r="P342" s="51">
        <v>0</v>
      </c>
      <c r="Q342" s="50">
        <f t="shared" si="150"/>
        <v>0</v>
      </c>
      <c r="R342" s="36">
        <f t="shared" si="166"/>
        <v>0</v>
      </c>
      <c r="S342" s="36">
        <f t="shared" si="171"/>
        <v>0</v>
      </c>
      <c r="T342" s="42">
        <v>0</v>
      </c>
      <c r="U342" s="36">
        <f t="shared" si="167"/>
        <v>0</v>
      </c>
      <c r="W342" s="36">
        <f t="shared" si="172"/>
        <v>0</v>
      </c>
      <c r="X342" s="36">
        <f t="shared" si="172"/>
        <v>0</v>
      </c>
      <c r="Y342" s="36">
        <f t="shared" si="172"/>
        <v>0</v>
      </c>
      <c r="Z342" s="36">
        <f t="shared" si="172"/>
        <v>0</v>
      </c>
      <c r="AA342" s="36">
        <f t="shared" si="172"/>
        <v>0</v>
      </c>
      <c r="AB342" s="36">
        <f t="shared" si="172"/>
        <v>0</v>
      </c>
      <c r="AC342" s="36">
        <f t="shared" si="172"/>
        <v>0</v>
      </c>
      <c r="AD342" s="36">
        <f t="shared" si="172"/>
        <v>0</v>
      </c>
      <c r="AE342" s="36">
        <f t="shared" si="172"/>
        <v>0</v>
      </c>
      <c r="AG342" s="36">
        <f t="shared" si="173"/>
        <v>0</v>
      </c>
      <c r="AH342" s="36">
        <f t="shared" si="173"/>
        <v>0</v>
      </c>
      <c r="AI342" s="36">
        <f t="shared" si="173"/>
        <v>0</v>
      </c>
      <c r="AJ342" s="36">
        <f t="shared" si="173"/>
        <v>0</v>
      </c>
      <c r="AK342" s="36">
        <f t="shared" si="173"/>
        <v>0</v>
      </c>
      <c r="AL342" s="36">
        <f t="shared" si="173"/>
        <v>0</v>
      </c>
      <c r="AN342" s="63">
        <f t="shared" si="148"/>
        <v>0</v>
      </c>
      <c r="AO342" s="14"/>
    </row>
    <row r="343" ht="15" spans="1:41">
      <c r="A343" s="43" t="s">
        <v>13151</v>
      </c>
      <c r="B343" s="34">
        <f t="shared" si="158"/>
        <v>0</v>
      </c>
      <c r="C343" s="41" t="s">
        <v>13152</v>
      </c>
      <c r="D343" s="105">
        <f t="shared" si="159"/>
        <v>0</v>
      </c>
      <c r="E343" s="36">
        <f t="shared" si="160"/>
        <v>0</v>
      </c>
      <c r="F343" s="9">
        <f t="shared" si="161"/>
        <v>0</v>
      </c>
      <c r="G343" s="38">
        <f t="shared" si="149"/>
        <v>0</v>
      </c>
      <c r="H343" s="42">
        <v>0</v>
      </c>
      <c r="I343" s="36">
        <f t="shared" si="162"/>
        <v>0</v>
      </c>
      <c r="J343" s="36">
        <f t="shared" si="162"/>
        <v>0</v>
      </c>
      <c r="K343" s="107">
        <f t="shared" si="147"/>
        <v>0</v>
      </c>
      <c r="L343" s="36">
        <f t="shared" si="163"/>
        <v>0</v>
      </c>
      <c r="M343" s="105">
        <f t="shared" si="164"/>
        <v>0</v>
      </c>
      <c r="N343" s="36">
        <f t="shared" si="170"/>
        <v>0</v>
      </c>
      <c r="O343" s="9">
        <f t="shared" si="165"/>
        <v>0</v>
      </c>
      <c r="P343" s="51">
        <v>0</v>
      </c>
      <c r="Q343" s="50">
        <f t="shared" si="150"/>
        <v>0</v>
      </c>
      <c r="R343" s="36">
        <f t="shared" si="166"/>
        <v>0</v>
      </c>
      <c r="S343" s="36">
        <f t="shared" si="171"/>
        <v>0</v>
      </c>
      <c r="T343" s="42">
        <v>0</v>
      </c>
      <c r="U343" s="36">
        <f t="shared" si="167"/>
        <v>0</v>
      </c>
      <c r="W343" s="36">
        <f t="shared" si="172"/>
        <v>0</v>
      </c>
      <c r="X343" s="36">
        <f t="shared" si="172"/>
        <v>0</v>
      </c>
      <c r="Y343" s="36">
        <f t="shared" si="172"/>
        <v>0</v>
      </c>
      <c r="Z343" s="36">
        <f t="shared" si="172"/>
        <v>0</v>
      </c>
      <c r="AA343" s="36">
        <f t="shared" si="172"/>
        <v>0</v>
      </c>
      <c r="AB343" s="36">
        <f t="shared" si="172"/>
        <v>0</v>
      </c>
      <c r="AC343" s="36">
        <f t="shared" si="172"/>
        <v>0</v>
      </c>
      <c r="AD343" s="36">
        <f t="shared" si="172"/>
        <v>0</v>
      </c>
      <c r="AE343" s="36">
        <f t="shared" si="172"/>
        <v>0</v>
      </c>
      <c r="AG343" s="36">
        <f t="shared" si="173"/>
        <v>0</v>
      </c>
      <c r="AH343" s="36">
        <f t="shared" si="173"/>
        <v>0</v>
      </c>
      <c r="AI343" s="36">
        <f t="shared" si="173"/>
        <v>0</v>
      </c>
      <c r="AJ343" s="36">
        <f t="shared" si="173"/>
        <v>0</v>
      </c>
      <c r="AK343" s="36">
        <f t="shared" si="173"/>
        <v>0</v>
      </c>
      <c r="AL343" s="36">
        <f t="shared" si="173"/>
        <v>0</v>
      </c>
      <c r="AN343" s="63">
        <f t="shared" si="148"/>
        <v>0</v>
      </c>
      <c r="AO343" s="14"/>
    </row>
    <row r="344" ht="15" spans="1:41">
      <c r="A344" s="43" t="s">
        <v>13153</v>
      </c>
      <c r="B344" s="34">
        <f t="shared" si="158"/>
        <v>0</v>
      </c>
      <c r="C344" s="41" t="s">
        <v>13154</v>
      </c>
      <c r="D344" s="105">
        <f t="shared" si="159"/>
        <v>0</v>
      </c>
      <c r="E344" s="36">
        <f t="shared" si="160"/>
        <v>0</v>
      </c>
      <c r="F344" s="9">
        <f t="shared" si="161"/>
        <v>0</v>
      </c>
      <c r="G344" s="38">
        <f t="shared" si="149"/>
        <v>0</v>
      </c>
      <c r="H344" s="39">
        <v>0</v>
      </c>
      <c r="I344" s="36">
        <f t="shared" si="162"/>
        <v>0</v>
      </c>
      <c r="J344" s="36">
        <f t="shared" si="162"/>
        <v>0</v>
      </c>
      <c r="K344" s="107">
        <f t="shared" si="147"/>
        <v>0</v>
      </c>
      <c r="L344" s="36">
        <f t="shared" si="163"/>
        <v>0</v>
      </c>
      <c r="M344" s="105">
        <f t="shared" si="164"/>
        <v>0</v>
      </c>
      <c r="N344" s="36">
        <f t="shared" si="170"/>
        <v>0</v>
      </c>
      <c r="O344" s="9">
        <f t="shared" si="165"/>
        <v>0</v>
      </c>
      <c r="P344" s="51">
        <v>0</v>
      </c>
      <c r="Q344" s="50">
        <f t="shared" si="150"/>
        <v>0</v>
      </c>
      <c r="R344" s="36">
        <f t="shared" si="166"/>
        <v>0</v>
      </c>
      <c r="S344" s="36">
        <f t="shared" si="171"/>
        <v>0</v>
      </c>
      <c r="T344" s="42">
        <v>0</v>
      </c>
      <c r="U344" s="36">
        <f t="shared" si="167"/>
        <v>0</v>
      </c>
      <c r="W344" s="36">
        <f t="shared" si="172"/>
        <v>0</v>
      </c>
      <c r="X344" s="36">
        <f t="shared" si="172"/>
        <v>0</v>
      </c>
      <c r="Y344" s="36">
        <f t="shared" si="172"/>
        <v>0</v>
      </c>
      <c r="Z344" s="36">
        <f t="shared" si="172"/>
        <v>0</v>
      </c>
      <c r="AA344" s="36">
        <f t="shared" si="172"/>
        <v>0</v>
      </c>
      <c r="AB344" s="36">
        <f t="shared" si="172"/>
        <v>0</v>
      </c>
      <c r="AC344" s="36">
        <f t="shared" si="172"/>
        <v>0</v>
      </c>
      <c r="AD344" s="36">
        <f t="shared" si="172"/>
        <v>0</v>
      </c>
      <c r="AE344" s="36">
        <f t="shared" si="172"/>
        <v>0</v>
      </c>
      <c r="AG344" s="36">
        <f t="shared" si="173"/>
        <v>0</v>
      </c>
      <c r="AH344" s="36">
        <f t="shared" si="173"/>
        <v>0</v>
      </c>
      <c r="AI344" s="36">
        <f t="shared" si="173"/>
        <v>0</v>
      </c>
      <c r="AJ344" s="36">
        <f t="shared" si="173"/>
        <v>0</v>
      </c>
      <c r="AK344" s="36">
        <f t="shared" si="173"/>
        <v>0</v>
      </c>
      <c r="AL344" s="36">
        <f t="shared" si="173"/>
        <v>0</v>
      </c>
      <c r="AN344" s="63">
        <f t="shared" si="148"/>
        <v>0</v>
      </c>
      <c r="AO344" s="59"/>
    </row>
    <row r="345" ht="15" spans="1:41">
      <c r="A345" s="43" t="s">
        <v>13155</v>
      </c>
      <c r="B345" s="34">
        <f t="shared" si="158"/>
        <v>0</v>
      </c>
      <c r="C345" s="41" t="s">
        <v>13156</v>
      </c>
      <c r="D345" s="105">
        <f t="shared" si="159"/>
        <v>0</v>
      </c>
      <c r="E345" s="36">
        <f t="shared" si="160"/>
        <v>0</v>
      </c>
      <c r="F345" s="9">
        <f t="shared" si="161"/>
        <v>0</v>
      </c>
      <c r="G345" s="38">
        <f t="shared" si="149"/>
        <v>0</v>
      </c>
      <c r="H345" s="42">
        <v>0</v>
      </c>
      <c r="I345" s="36">
        <f t="shared" si="162"/>
        <v>0</v>
      </c>
      <c r="J345" s="36">
        <f t="shared" si="162"/>
        <v>0</v>
      </c>
      <c r="K345" s="107">
        <f t="shared" si="147"/>
        <v>0</v>
      </c>
      <c r="L345" s="36">
        <f t="shared" si="163"/>
        <v>0</v>
      </c>
      <c r="M345" s="105">
        <f t="shared" si="164"/>
        <v>0</v>
      </c>
      <c r="N345" s="36">
        <f t="shared" si="170"/>
        <v>0</v>
      </c>
      <c r="O345" s="9">
        <f t="shared" si="165"/>
        <v>0</v>
      </c>
      <c r="P345" s="51">
        <v>0</v>
      </c>
      <c r="Q345" s="50">
        <f t="shared" si="150"/>
        <v>0</v>
      </c>
      <c r="R345" s="36">
        <f t="shared" si="166"/>
        <v>0</v>
      </c>
      <c r="S345" s="36">
        <f t="shared" si="171"/>
        <v>0</v>
      </c>
      <c r="T345" s="42">
        <v>0</v>
      </c>
      <c r="U345" s="36">
        <f t="shared" si="167"/>
        <v>0</v>
      </c>
      <c r="W345" s="36">
        <f t="shared" si="172"/>
        <v>0</v>
      </c>
      <c r="X345" s="36">
        <f t="shared" si="172"/>
        <v>0</v>
      </c>
      <c r="Y345" s="36">
        <f t="shared" si="172"/>
        <v>0</v>
      </c>
      <c r="Z345" s="36">
        <f t="shared" si="172"/>
        <v>0</v>
      </c>
      <c r="AA345" s="36">
        <f t="shared" si="172"/>
        <v>0</v>
      </c>
      <c r="AB345" s="36">
        <f t="shared" si="172"/>
        <v>0</v>
      </c>
      <c r="AC345" s="36">
        <f t="shared" si="172"/>
        <v>0</v>
      </c>
      <c r="AD345" s="36">
        <f t="shared" si="172"/>
        <v>0</v>
      </c>
      <c r="AE345" s="36">
        <f t="shared" si="172"/>
        <v>0</v>
      </c>
      <c r="AG345" s="36">
        <f t="shared" si="173"/>
        <v>0</v>
      </c>
      <c r="AH345" s="36">
        <f t="shared" si="173"/>
        <v>0</v>
      </c>
      <c r="AI345" s="36">
        <f t="shared" si="173"/>
        <v>0</v>
      </c>
      <c r="AJ345" s="36">
        <f t="shared" si="173"/>
        <v>0</v>
      </c>
      <c r="AK345" s="36">
        <f t="shared" si="173"/>
        <v>0</v>
      </c>
      <c r="AL345" s="36">
        <f t="shared" si="173"/>
        <v>0</v>
      </c>
      <c r="AN345" s="63">
        <f t="shared" si="148"/>
        <v>0</v>
      </c>
      <c r="AO345" s="59"/>
    </row>
    <row r="346" ht="15" spans="1:41">
      <c r="A346" s="43" t="s">
        <v>13157</v>
      </c>
      <c r="B346" s="34">
        <f t="shared" si="158"/>
        <v>0</v>
      </c>
      <c r="C346" s="41" t="s">
        <v>13158</v>
      </c>
      <c r="D346" s="105">
        <f t="shared" si="159"/>
        <v>0</v>
      </c>
      <c r="E346" s="36">
        <f t="shared" si="160"/>
        <v>0</v>
      </c>
      <c r="F346" s="9">
        <f t="shared" si="161"/>
        <v>0</v>
      </c>
      <c r="G346" s="38">
        <f t="shared" si="149"/>
        <v>0</v>
      </c>
      <c r="H346" s="42">
        <v>0</v>
      </c>
      <c r="I346" s="36">
        <f t="shared" si="162"/>
        <v>0</v>
      </c>
      <c r="J346" s="36">
        <f t="shared" si="162"/>
        <v>0</v>
      </c>
      <c r="K346" s="107">
        <f t="shared" si="147"/>
        <v>0</v>
      </c>
      <c r="L346" s="36">
        <f t="shared" si="163"/>
        <v>0</v>
      </c>
      <c r="M346" s="105">
        <f t="shared" si="164"/>
        <v>0</v>
      </c>
      <c r="N346" s="36">
        <f t="shared" si="170"/>
        <v>0</v>
      </c>
      <c r="O346" s="9">
        <f t="shared" si="165"/>
        <v>0</v>
      </c>
      <c r="P346" s="51">
        <v>0</v>
      </c>
      <c r="Q346" s="50">
        <f t="shared" si="150"/>
        <v>0</v>
      </c>
      <c r="R346" s="36">
        <f t="shared" si="166"/>
        <v>0</v>
      </c>
      <c r="S346" s="36">
        <f t="shared" si="171"/>
        <v>0</v>
      </c>
      <c r="T346" s="42">
        <v>0</v>
      </c>
      <c r="U346" s="36">
        <f t="shared" si="167"/>
        <v>0</v>
      </c>
      <c r="W346" s="36">
        <f t="shared" si="172"/>
        <v>0</v>
      </c>
      <c r="X346" s="36">
        <f t="shared" si="172"/>
        <v>0</v>
      </c>
      <c r="Y346" s="36">
        <f t="shared" si="172"/>
        <v>0</v>
      </c>
      <c r="Z346" s="36">
        <f t="shared" si="172"/>
        <v>0</v>
      </c>
      <c r="AA346" s="36">
        <f t="shared" si="172"/>
        <v>0</v>
      </c>
      <c r="AB346" s="36">
        <f t="shared" si="172"/>
        <v>0</v>
      </c>
      <c r="AC346" s="36">
        <f t="shared" si="172"/>
        <v>0</v>
      </c>
      <c r="AD346" s="36">
        <f t="shared" si="172"/>
        <v>0</v>
      </c>
      <c r="AE346" s="36">
        <f t="shared" si="172"/>
        <v>0</v>
      </c>
      <c r="AG346" s="36">
        <f t="shared" si="173"/>
        <v>0</v>
      </c>
      <c r="AH346" s="36">
        <f t="shared" si="173"/>
        <v>0</v>
      </c>
      <c r="AI346" s="36">
        <f t="shared" si="173"/>
        <v>0</v>
      </c>
      <c r="AJ346" s="36">
        <f t="shared" si="173"/>
        <v>0</v>
      </c>
      <c r="AK346" s="36">
        <f t="shared" si="173"/>
        <v>0</v>
      </c>
      <c r="AL346" s="36">
        <f t="shared" si="173"/>
        <v>0</v>
      </c>
      <c r="AN346" s="63">
        <f t="shared" si="148"/>
        <v>0</v>
      </c>
      <c r="AO346" s="14"/>
    </row>
    <row r="347" ht="15" spans="1:41">
      <c r="A347" s="43" t="s">
        <v>13159</v>
      </c>
      <c r="B347" s="34">
        <f t="shared" si="158"/>
        <v>0</v>
      </c>
      <c r="C347" s="41" t="s">
        <v>13160</v>
      </c>
      <c r="D347" s="105">
        <f t="shared" si="159"/>
        <v>0</v>
      </c>
      <c r="E347" s="36">
        <f t="shared" si="160"/>
        <v>0</v>
      </c>
      <c r="F347" s="9">
        <f t="shared" si="161"/>
        <v>0</v>
      </c>
      <c r="G347" s="38">
        <f t="shared" si="149"/>
        <v>0</v>
      </c>
      <c r="H347" s="42">
        <v>0</v>
      </c>
      <c r="I347" s="36">
        <f t="shared" si="162"/>
        <v>0</v>
      </c>
      <c r="J347" s="36">
        <f t="shared" si="162"/>
        <v>0</v>
      </c>
      <c r="K347" s="107">
        <f t="shared" si="147"/>
        <v>0</v>
      </c>
      <c r="L347" s="36">
        <f t="shared" si="163"/>
        <v>0</v>
      </c>
      <c r="M347" s="105">
        <f t="shared" si="164"/>
        <v>0</v>
      </c>
      <c r="N347" s="36">
        <f t="shared" si="170"/>
        <v>0</v>
      </c>
      <c r="O347" s="9">
        <f t="shared" si="165"/>
        <v>0</v>
      </c>
      <c r="P347" s="51">
        <v>0</v>
      </c>
      <c r="Q347" s="50">
        <f t="shared" si="150"/>
        <v>0</v>
      </c>
      <c r="R347" s="36">
        <f t="shared" si="166"/>
        <v>0</v>
      </c>
      <c r="S347" s="36">
        <f t="shared" si="171"/>
        <v>0</v>
      </c>
      <c r="T347" s="42">
        <v>0</v>
      </c>
      <c r="U347" s="36">
        <f t="shared" si="167"/>
        <v>0</v>
      </c>
      <c r="W347" s="36">
        <f t="shared" si="172"/>
        <v>0</v>
      </c>
      <c r="X347" s="36">
        <f t="shared" si="172"/>
        <v>0</v>
      </c>
      <c r="Y347" s="36">
        <f t="shared" si="172"/>
        <v>0</v>
      </c>
      <c r="Z347" s="36">
        <f t="shared" si="172"/>
        <v>0</v>
      </c>
      <c r="AA347" s="36">
        <f t="shared" si="172"/>
        <v>0</v>
      </c>
      <c r="AB347" s="36">
        <f t="shared" si="172"/>
        <v>0</v>
      </c>
      <c r="AC347" s="36">
        <f t="shared" si="172"/>
        <v>0</v>
      </c>
      <c r="AD347" s="36">
        <f t="shared" si="172"/>
        <v>0</v>
      </c>
      <c r="AE347" s="36">
        <f t="shared" si="172"/>
        <v>0</v>
      </c>
      <c r="AG347" s="36">
        <f t="shared" si="173"/>
        <v>0</v>
      </c>
      <c r="AH347" s="36">
        <f t="shared" si="173"/>
        <v>0</v>
      </c>
      <c r="AI347" s="36">
        <f t="shared" si="173"/>
        <v>0</v>
      </c>
      <c r="AJ347" s="36">
        <f t="shared" si="173"/>
        <v>0</v>
      </c>
      <c r="AK347" s="36">
        <f t="shared" si="173"/>
        <v>0</v>
      </c>
      <c r="AL347" s="36">
        <f t="shared" si="173"/>
        <v>0</v>
      </c>
      <c r="AN347" s="63">
        <f t="shared" si="148"/>
        <v>0</v>
      </c>
      <c r="AO347" s="14"/>
    </row>
    <row r="348" ht="15" spans="1:41">
      <c r="A348" s="43" t="s">
        <v>13161</v>
      </c>
      <c r="B348" s="34">
        <f t="shared" si="158"/>
        <v>0</v>
      </c>
      <c r="C348" s="41" t="s">
        <v>13162</v>
      </c>
      <c r="D348" s="105">
        <f t="shared" si="159"/>
        <v>0</v>
      </c>
      <c r="E348" s="36">
        <f t="shared" si="160"/>
        <v>0</v>
      </c>
      <c r="F348" s="9">
        <f t="shared" si="161"/>
        <v>0</v>
      </c>
      <c r="G348" s="38">
        <f t="shared" si="149"/>
        <v>0</v>
      </c>
      <c r="H348" s="42">
        <v>0</v>
      </c>
      <c r="I348" s="36">
        <f t="shared" ref="I348:J367" si="174">SUMPRODUCT(I$374:I$599*(LEFT($A$374:$A$599,LEN($A348))=$A348))</f>
        <v>0</v>
      </c>
      <c r="J348" s="36">
        <f t="shared" si="174"/>
        <v>0</v>
      </c>
      <c r="K348" s="107">
        <f t="shared" si="147"/>
        <v>0</v>
      </c>
      <c r="L348" s="36">
        <f t="shared" si="163"/>
        <v>0</v>
      </c>
      <c r="M348" s="105">
        <f t="shared" si="164"/>
        <v>0</v>
      </c>
      <c r="N348" s="36">
        <f t="shared" si="170"/>
        <v>0</v>
      </c>
      <c r="O348" s="9">
        <f t="shared" si="165"/>
        <v>0</v>
      </c>
      <c r="P348" s="51">
        <v>0</v>
      </c>
      <c r="Q348" s="50">
        <f t="shared" si="150"/>
        <v>0</v>
      </c>
      <c r="R348" s="36">
        <f t="shared" si="166"/>
        <v>0</v>
      </c>
      <c r="S348" s="36">
        <f t="shared" si="171"/>
        <v>0</v>
      </c>
      <c r="T348" s="42">
        <v>0</v>
      </c>
      <c r="U348" s="36">
        <f t="shared" si="167"/>
        <v>0</v>
      </c>
      <c r="W348" s="36">
        <f t="shared" ref="W348:AE357" si="175">SUMPRODUCT(W$374:W$599*(LEFT($A$374:$A$599,LEN($A348))=$A348))</f>
        <v>0</v>
      </c>
      <c r="X348" s="36">
        <f t="shared" si="175"/>
        <v>0</v>
      </c>
      <c r="Y348" s="36">
        <f t="shared" si="175"/>
        <v>0</v>
      </c>
      <c r="Z348" s="36">
        <f t="shared" si="175"/>
        <v>0</v>
      </c>
      <c r="AA348" s="36">
        <f t="shared" si="175"/>
        <v>0</v>
      </c>
      <c r="AB348" s="36">
        <f t="shared" si="175"/>
        <v>0</v>
      </c>
      <c r="AC348" s="36">
        <f t="shared" si="175"/>
        <v>0</v>
      </c>
      <c r="AD348" s="36">
        <f t="shared" si="175"/>
        <v>0</v>
      </c>
      <c r="AE348" s="36">
        <f t="shared" si="175"/>
        <v>0</v>
      </c>
      <c r="AG348" s="36">
        <f t="shared" ref="AG348:AL357" si="176">SUMPRODUCT(AG$374:AG$599*(LEFT($A$374:$A$599,LEN($A348))=$A348))</f>
        <v>0</v>
      </c>
      <c r="AH348" s="36">
        <f t="shared" si="176"/>
        <v>0</v>
      </c>
      <c r="AI348" s="36">
        <f t="shared" si="176"/>
        <v>0</v>
      </c>
      <c r="AJ348" s="36">
        <f t="shared" si="176"/>
        <v>0</v>
      </c>
      <c r="AK348" s="36">
        <f t="shared" si="176"/>
        <v>0</v>
      </c>
      <c r="AL348" s="36">
        <f t="shared" si="176"/>
        <v>0</v>
      </c>
      <c r="AN348" s="63">
        <f t="shared" si="148"/>
        <v>0</v>
      </c>
      <c r="AO348" s="59"/>
    </row>
    <row r="349" ht="15" spans="1:41">
      <c r="A349" s="43" t="s">
        <v>13163</v>
      </c>
      <c r="B349" s="34">
        <f t="shared" si="158"/>
        <v>0</v>
      </c>
      <c r="C349" s="41" t="s">
        <v>13164</v>
      </c>
      <c r="D349" s="105">
        <f t="shared" si="159"/>
        <v>0</v>
      </c>
      <c r="E349" s="36">
        <f t="shared" si="160"/>
        <v>0</v>
      </c>
      <c r="F349" s="9">
        <f t="shared" si="161"/>
        <v>0</v>
      </c>
      <c r="G349" s="38">
        <f t="shared" si="149"/>
        <v>0</v>
      </c>
      <c r="H349" s="42">
        <v>0</v>
      </c>
      <c r="I349" s="36">
        <f t="shared" si="174"/>
        <v>0</v>
      </c>
      <c r="J349" s="36">
        <f t="shared" si="174"/>
        <v>0</v>
      </c>
      <c r="K349" s="107">
        <f t="shared" si="147"/>
        <v>0</v>
      </c>
      <c r="L349" s="36">
        <f t="shared" si="163"/>
        <v>0</v>
      </c>
      <c r="M349" s="105">
        <f t="shared" si="164"/>
        <v>0</v>
      </c>
      <c r="N349" s="36">
        <f t="shared" si="170"/>
        <v>0</v>
      </c>
      <c r="O349" s="9">
        <f t="shared" si="165"/>
        <v>0</v>
      </c>
      <c r="P349" s="51">
        <v>0</v>
      </c>
      <c r="Q349" s="50">
        <f t="shared" si="150"/>
        <v>0</v>
      </c>
      <c r="R349" s="36">
        <f t="shared" si="166"/>
        <v>0</v>
      </c>
      <c r="S349" s="36">
        <f t="shared" si="171"/>
        <v>0</v>
      </c>
      <c r="T349" s="42">
        <v>0</v>
      </c>
      <c r="U349" s="36">
        <f t="shared" si="167"/>
        <v>0</v>
      </c>
      <c r="W349" s="36">
        <f t="shared" si="175"/>
        <v>0</v>
      </c>
      <c r="X349" s="36">
        <f t="shared" si="175"/>
        <v>0</v>
      </c>
      <c r="Y349" s="36">
        <f t="shared" si="175"/>
        <v>0</v>
      </c>
      <c r="Z349" s="36">
        <f t="shared" si="175"/>
        <v>0</v>
      </c>
      <c r="AA349" s="36">
        <f t="shared" si="175"/>
        <v>0</v>
      </c>
      <c r="AB349" s="36">
        <f t="shared" si="175"/>
        <v>0</v>
      </c>
      <c r="AC349" s="36">
        <f t="shared" si="175"/>
        <v>0</v>
      </c>
      <c r="AD349" s="36">
        <f t="shared" si="175"/>
        <v>0</v>
      </c>
      <c r="AE349" s="36">
        <f t="shared" si="175"/>
        <v>0</v>
      </c>
      <c r="AG349" s="36">
        <f t="shared" si="176"/>
        <v>0</v>
      </c>
      <c r="AH349" s="36">
        <f t="shared" si="176"/>
        <v>0</v>
      </c>
      <c r="AI349" s="36">
        <f t="shared" si="176"/>
        <v>0</v>
      </c>
      <c r="AJ349" s="36">
        <f t="shared" si="176"/>
        <v>0</v>
      </c>
      <c r="AK349" s="36">
        <f t="shared" si="176"/>
        <v>0</v>
      </c>
      <c r="AL349" s="36">
        <f t="shared" si="176"/>
        <v>0</v>
      </c>
      <c r="AN349" s="63">
        <f t="shared" si="148"/>
        <v>0</v>
      </c>
      <c r="AO349" s="59"/>
    </row>
    <row r="350" ht="15" spans="1:41">
      <c r="A350" s="43" t="s">
        <v>13165</v>
      </c>
      <c r="B350" s="34">
        <f t="shared" si="158"/>
        <v>0</v>
      </c>
      <c r="C350" s="41" t="s">
        <v>13166</v>
      </c>
      <c r="D350" s="105">
        <f t="shared" si="159"/>
        <v>0</v>
      </c>
      <c r="E350" s="36">
        <f t="shared" si="160"/>
        <v>0</v>
      </c>
      <c r="F350" s="9">
        <f t="shared" si="161"/>
        <v>0</v>
      </c>
      <c r="G350" s="38">
        <f t="shared" si="149"/>
        <v>0</v>
      </c>
      <c r="H350" s="42">
        <v>0</v>
      </c>
      <c r="I350" s="36">
        <f t="shared" si="174"/>
        <v>0</v>
      </c>
      <c r="J350" s="36">
        <f t="shared" si="174"/>
        <v>0</v>
      </c>
      <c r="K350" s="107">
        <f t="shared" si="147"/>
        <v>0</v>
      </c>
      <c r="L350" s="36">
        <f t="shared" si="163"/>
        <v>0</v>
      </c>
      <c r="M350" s="105">
        <f t="shared" si="164"/>
        <v>0</v>
      </c>
      <c r="N350" s="36">
        <f t="shared" si="170"/>
        <v>0</v>
      </c>
      <c r="O350" s="9">
        <f t="shared" si="165"/>
        <v>0</v>
      </c>
      <c r="P350" s="51">
        <v>0</v>
      </c>
      <c r="Q350" s="50">
        <f t="shared" si="150"/>
        <v>0</v>
      </c>
      <c r="R350" s="36">
        <f t="shared" si="166"/>
        <v>0</v>
      </c>
      <c r="S350" s="36">
        <f t="shared" si="171"/>
        <v>0</v>
      </c>
      <c r="T350" s="42">
        <v>0</v>
      </c>
      <c r="U350" s="36">
        <f t="shared" si="167"/>
        <v>0</v>
      </c>
      <c r="W350" s="36">
        <f t="shared" si="175"/>
        <v>0</v>
      </c>
      <c r="X350" s="36">
        <f t="shared" si="175"/>
        <v>0</v>
      </c>
      <c r="Y350" s="36">
        <f t="shared" si="175"/>
        <v>0</v>
      </c>
      <c r="Z350" s="36">
        <f t="shared" si="175"/>
        <v>0</v>
      </c>
      <c r="AA350" s="36">
        <f t="shared" si="175"/>
        <v>0</v>
      </c>
      <c r="AB350" s="36">
        <f t="shared" si="175"/>
        <v>0</v>
      </c>
      <c r="AC350" s="36">
        <f t="shared" si="175"/>
        <v>0</v>
      </c>
      <c r="AD350" s="36">
        <f t="shared" si="175"/>
        <v>0</v>
      </c>
      <c r="AE350" s="36">
        <f t="shared" si="175"/>
        <v>0</v>
      </c>
      <c r="AG350" s="36">
        <f t="shared" si="176"/>
        <v>0</v>
      </c>
      <c r="AH350" s="36">
        <f t="shared" si="176"/>
        <v>0</v>
      </c>
      <c r="AI350" s="36">
        <f t="shared" si="176"/>
        <v>0</v>
      </c>
      <c r="AJ350" s="36">
        <f t="shared" si="176"/>
        <v>0</v>
      </c>
      <c r="AK350" s="36">
        <f t="shared" si="176"/>
        <v>0</v>
      </c>
      <c r="AL350" s="36">
        <f t="shared" si="176"/>
        <v>0</v>
      </c>
      <c r="AN350" s="63">
        <f t="shared" si="148"/>
        <v>0</v>
      </c>
      <c r="AO350" s="14"/>
    </row>
    <row r="351" ht="15" spans="1:41">
      <c r="A351" s="43" t="s">
        <v>13167</v>
      </c>
      <c r="B351" s="34">
        <f t="shared" si="158"/>
        <v>0</v>
      </c>
      <c r="C351" s="41" t="s">
        <v>13168</v>
      </c>
      <c r="D351" s="105">
        <f t="shared" si="159"/>
        <v>0</v>
      </c>
      <c r="E351" s="36">
        <f t="shared" si="160"/>
        <v>0</v>
      </c>
      <c r="F351" s="9">
        <f t="shared" si="161"/>
        <v>0</v>
      </c>
      <c r="G351" s="38">
        <f t="shared" si="149"/>
        <v>0</v>
      </c>
      <c r="H351" s="42">
        <v>0</v>
      </c>
      <c r="I351" s="36">
        <f t="shared" si="174"/>
        <v>0</v>
      </c>
      <c r="J351" s="36">
        <f t="shared" si="174"/>
        <v>0</v>
      </c>
      <c r="K351" s="107">
        <f t="shared" si="147"/>
        <v>0</v>
      </c>
      <c r="L351" s="36">
        <f t="shared" si="163"/>
        <v>0</v>
      </c>
      <c r="M351" s="105">
        <f t="shared" si="164"/>
        <v>0</v>
      </c>
      <c r="N351" s="36">
        <f t="shared" si="170"/>
        <v>0</v>
      </c>
      <c r="O351" s="9">
        <f t="shared" si="165"/>
        <v>0</v>
      </c>
      <c r="P351" s="51">
        <v>0</v>
      </c>
      <c r="Q351" s="50">
        <f t="shared" si="150"/>
        <v>0</v>
      </c>
      <c r="R351" s="36">
        <f t="shared" si="166"/>
        <v>0</v>
      </c>
      <c r="S351" s="36">
        <f t="shared" si="171"/>
        <v>0</v>
      </c>
      <c r="T351" s="42">
        <v>0</v>
      </c>
      <c r="U351" s="36">
        <f t="shared" si="167"/>
        <v>0</v>
      </c>
      <c r="W351" s="36">
        <f t="shared" si="175"/>
        <v>0</v>
      </c>
      <c r="X351" s="36">
        <f t="shared" si="175"/>
        <v>0</v>
      </c>
      <c r="Y351" s="36">
        <f t="shared" si="175"/>
        <v>0</v>
      </c>
      <c r="Z351" s="36">
        <f t="shared" si="175"/>
        <v>0</v>
      </c>
      <c r="AA351" s="36">
        <f t="shared" si="175"/>
        <v>0</v>
      </c>
      <c r="AB351" s="36">
        <f t="shared" si="175"/>
        <v>0</v>
      </c>
      <c r="AC351" s="36">
        <f t="shared" si="175"/>
        <v>0</v>
      </c>
      <c r="AD351" s="36">
        <f t="shared" si="175"/>
        <v>0</v>
      </c>
      <c r="AE351" s="36">
        <f t="shared" si="175"/>
        <v>0</v>
      </c>
      <c r="AG351" s="36">
        <f t="shared" si="176"/>
        <v>0</v>
      </c>
      <c r="AH351" s="36">
        <f t="shared" si="176"/>
        <v>0</v>
      </c>
      <c r="AI351" s="36">
        <f t="shared" si="176"/>
        <v>0</v>
      </c>
      <c r="AJ351" s="36">
        <f t="shared" si="176"/>
        <v>0</v>
      </c>
      <c r="AK351" s="36">
        <f t="shared" si="176"/>
        <v>0</v>
      </c>
      <c r="AL351" s="36">
        <f t="shared" si="176"/>
        <v>0</v>
      </c>
      <c r="AN351" s="63">
        <f t="shared" si="148"/>
        <v>0</v>
      </c>
      <c r="AO351" s="14"/>
    </row>
    <row r="352" ht="15" spans="1:41">
      <c r="A352" s="43" t="s">
        <v>13169</v>
      </c>
      <c r="B352" s="34">
        <f t="shared" si="158"/>
        <v>0</v>
      </c>
      <c r="C352" s="41" t="s">
        <v>13170</v>
      </c>
      <c r="D352" s="105">
        <f t="shared" si="159"/>
        <v>0</v>
      </c>
      <c r="E352" s="36">
        <f t="shared" si="160"/>
        <v>0</v>
      </c>
      <c r="F352" s="9">
        <f t="shared" si="161"/>
        <v>0</v>
      </c>
      <c r="G352" s="38">
        <f t="shared" si="149"/>
        <v>0</v>
      </c>
      <c r="H352" s="42">
        <v>0</v>
      </c>
      <c r="I352" s="36">
        <f t="shared" si="174"/>
        <v>0</v>
      </c>
      <c r="J352" s="36">
        <f t="shared" si="174"/>
        <v>0</v>
      </c>
      <c r="K352" s="107">
        <f t="shared" si="147"/>
        <v>0</v>
      </c>
      <c r="L352" s="36">
        <f t="shared" si="163"/>
        <v>0</v>
      </c>
      <c r="M352" s="105">
        <f t="shared" si="164"/>
        <v>0</v>
      </c>
      <c r="N352" s="36">
        <f t="shared" si="170"/>
        <v>0</v>
      </c>
      <c r="O352" s="9">
        <f t="shared" si="165"/>
        <v>0</v>
      </c>
      <c r="P352" s="51">
        <v>0</v>
      </c>
      <c r="Q352" s="50">
        <f t="shared" si="150"/>
        <v>0</v>
      </c>
      <c r="R352" s="36">
        <f t="shared" si="166"/>
        <v>0</v>
      </c>
      <c r="S352" s="36">
        <f t="shared" si="171"/>
        <v>0</v>
      </c>
      <c r="T352" s="42">
        <v>0</v>
      </c>
      <c r="U352" s="36">
        <f t="shared" si="167"/>
        <v>0</v>
      </c>
      <c r="W352" s="36">
        <f t="shared" si="175"/>
        <v>0</v>
      </c>
      <c r="X352" s="36">
        <f t="shared" si="175"/>
        <v>0</v>
      </c>
      <c r="Y352" s="36">
        <f t="shared" si="175"/>
        <v>0</v>
      </c>
      <c r="Z352" s="36">
        <f t="shared" si="175"/>
        <v>0</v>
      </c>
      <c r="AA352" s="36">
        <f t="shared" si="175"/>
        <v>0</v>
      </c>
      <c r="AB352" s="36">
        <f t="shared" si="175"/>
        <v>0</v>
      </c>
      <c r="AC352" s="36">
        <f t="shared" si="175"/>
        <v>0</v>
      </c>
      <c r="AD352" s="36">
        <f t="shared" si="175"/>
        <v>0</v>
      </c>
      <c r="AE352" s="36">
        <f t="shared" si="175"/>
        <v>0</v>
      </c>
      <c r="AG352" s="36">
        <f t="shared" si="176"/>
        <v>0</v>
      </c>
      <c r="AH352" s="36">
        <f t="shared" si="176"/>
        <v>0</v>
      </c>
      <c r="AI352" s="36">
        <f t="shared" si="176"/>
        <v>0</v>
      </c>
      <c r="AJ352" s="36">
        <f t="shared" si="176"/>
        <v>0</v>
      </c>
      <c r="AK352" s="36">
        <f t="shared" si="176"/>
        <v>0</v>
      </c>
      <c r="AL352" s="36">
        <f t="shared" si="176"/>
        <v>0</v>
      </c>
      <c r="AN352" s="63">
        <f t="shared" si="148"/>
        <v>0</v>
      </c>
      <c r="AO352" s="59"/>
    </row>
    <row r="353" ht="15" spans="1:41">
      <c r="A353" s="43" t="s">
        <v>13171</v>
      </c>
      <c r="B353" s="34">
        <f t="shared" si="158"/>
        <v>0</v>
      </c>
      <c r="C353" s="41" t="s">
        <v>13172</v>
      </c>
      <c r="D353" s="105">
        <f t="shared" si="159"/>
        <v>0</v>
      </c>
      <c r="E353" s="36">
        <f t="shared" si="160"/>
        <v>0</v>
      </c>
      <c r="F353" s="9">
        <f t="shared" si="161"/>
        <v>0</v>
      </c>
      <c r="G353" s="38">
        <f t="shared" si="149"/>
        <v>0</v>
      </c>
      <c r="H353" s="42">
        <v>0</v>
      </c>
      <c r="I353" s="36">
        <f t="shared" si="174"/>
        <v>0</v>
      </c>
      <c r="J353" s="36">
        <f t="shared" si="174"/>
        <v>0</v>
      </c>
      <c r="K353" s="107">
        <f t="shared" si="147"/>
        <v>0</v>
      </c>
      <c r="L353" s="36">
        <f t="shared" si="163"/>
        <v>0</v>
      </c>
      <c r="M353" s="105">
        <f t="shared" si="164"/>
        <v>0</v>
      </c>
      <c r="N353" s="36">
        <f t="shared" si="170"/>
        <v>0</v>
      </c>
      <c r="O353" s="9">
        <f t="shared" si="165"/>
        <v>0</v>
      </c>
      <c r="P353" s="51">
        <v>0</v>
      </c>
      <c r="Q353" s="50">
        <f t="shared" si="150"/>
        <v>0</v>
      </c>
      <c r="R353" s="36">
        <f t="shared" si="166"/>
        <v>0</v>
      </c>
      <c r="S353" s="36">
        <f t="shared" si="171"/>
        <v>0</v>
      </c>
      <c r="T353" s="42">
        <v>0</v>
      </c>
      <c r="U353" s="36">
        <f t="shared" si="167"/>
        <v>0</v>
      </c>
      <c r="W353" s="36">
        <f t="shared" si="175"/>
        <v>0</v>
      </c>
      <c r="X353" s="36">
        <f t="shared" si="175"/>
        <v>0</v>
      </c>
      <c r="Y353" s="36">
        <f t="shared" si="175"/>
        <v>0</v>
      </c>
      <c r="Z353" s="36">
        <f t="shared" si="175"/>
        <v>0</v>
      </c>
      <c r="AA353" s="36">
        <f t="shared" si="175"/>
        <v>0</v>
      </c>
      <c r="AB353" s="36">
        <f t="shared" si="175"/>
        <v>0</v>
      </c>
      <c r="AC353" s="36">
        <f t="shared" si="175"/>
        <v>0</v>
      </c>
      <c r="AD353" s="36">
        <f t="shared" si="175"/>
        <v>0</v>
      </c>
      <c r="AE353" s="36">
        <f t="shared" si="175"/>
        <v>0</v>
      </c>
      <c r="AG353" s="36">
        <f t="shared" si="176"/>
        <v>0</v>
      </c>
      <c r="AH353" s="36">
        <f t="shared" si="176"/>
        <v>0</v>
      </c>
      <c r="AI353" s="36">
        <f t="shared" si="176"/>
        <v>0</v>
      </c>
      <c r="AJ353" s="36">
        <f t="shared" si="176"/>
        <v>0</v>
      </c>
      <c r="AK353" s="36">
        <f t="shared" si="176"/>
        <v>0</v>
      </c>
      <c r="AL353" s="36">
        <f t="shared" si="176"/>
        <v>0</v>
      </c>
      <c r="AN353" s="63">
        <f t="shared" si="148"/>
        <v>0</v>
      </c>
      <c r="AO353" s="59"/>
    </row>
    <row r="354" ht="15" spans="1:41">
      <c r="A354" s="43" t="s">
        <v>13173</v>
      </c>
      <c r="B354" s="34">
        <f t="shared" si="158"/>
        <v>0</v>
      </c>
      <c r="C354" s="41" t="s">
        <v>13174</v>
      </c>
      <c r="D354" s="105">
        <f t="shared" si="159"/>
        <v>0</v>
      </c>
      <c r="E354" s="36">
        <f t="shared" si="160"/>
        <v>0</v>
      </c>
      <c r="F354" s="9">
        <f t="shared" si="161"/>
        <v>0</v>
      </c>
      <c r="G354" s="38">
        <f t="shared" si="149"/>
        <v>0</v>
      </c>
      <c r="H354" s="42">
        <v>0</v>
      </c>
      <c r="I354" s="36">
        <f t="shared" si="174"/>
        <v>0</v>
      </c>
      <c r="J354" s="36">
        <f t="shared" si="174"/>
        <v>0</v>
      </c>
      <c r="K354" s="107">
        <f t="shared" si="147"/>
        <v>0</v>
      </c>
      <c r="L354" s="36">
        <f t="shared" si="163"/>
        <v>0</v>
      </c>
      <c r="M354" s="105">
        <f t="shared" si="164"/>
        <v>0</v>
      </c>
      <c r="N354" s="36">
        <f t="shared" si="170"/>
        <v>0</v>
      </c>
      <c r="O354" s="9">
        <f t="shared" si="165"/>
        <v>0</v>
      </c>
      <c r="P354" s="51">
        <v>0</v>
      </c>
      <c r="Q354" s="50">
        <f t="shared" si="150"/>
        <v>0</v>
      </c>
      <c r="R354" s="36">
        <f t="shared" si="166"/>
        <v>0</v>
      </c>
      <c r="S354" s="36">
        <f t="shared" si="171"/>
        <v>0</v>
      </c>
      <c r="T354" s="42">
        <v>0</v>
      </c>
      <c r="U354" s="36">
        <f t="shared" si="167"/>
        <v>0</v>
      </c>
      <c r="W354" s="36">
        <f t="shared" si="175"/>
        <v>0</v>
      </c>
      <c r="X354" s="36">
        <f t="shared" si="175"/>
        <v>0</v>
      </c>
      <c r="Y354" s="36">
        <f t="shared" si="175"/>
        <v>0</v>
      </c>
      <c r="Z354" s="36">
        <f t="shared" si="175"/>
        <v>0</v>
      </c>
      <c r="AA354" s="36">
        <f t="shared" si="175"/>
        <v>0</v>
      </c>
      <c r="AB354" s="36">
        <f t="shared" si="175"/>
        <v>0</v>
      </c>
      <c r="AC354" s="36">
        <f t="shared" si="175"/>
        <v>0</v>
      </c>
      <c r="AD354" s="36">
        <f t="shared" si="175"/>
        <v>0</v>
      </c>
      <c r="AE354" s="36">
        <f t="shared" si="175"/>
        <v>0</v>
      </c>
      <c r="AG354" s="36">
        <f t="shared" si="176"/>
        <v>0</v>
      </c>
      <c r="AH354" s="36">
        <f t="shared" si="176"/>
        <v>0</v>
      </c>
      <c r="AI354" s="36">
        <f t="shared" si="176"/>
        <v>0</v>
      </c>
      <c r="AJ354" s="36">
        <f t="shared" si="176"/>
        <v>0</v>
      </c>
      <c r="AK354" s="36">
        <f t="shared" si="176"/>
        <v>0</v>
      </c>
      <c r="AL354" s="36">
        <f t="shared" si="176"/>
        <v>0</v>
      </c>
      <c r="AN354" s="63">
        <f t="shared" si="148"/>
        <v>0</v>
      </c>
      <c r="AO354" s="14"/>
    </row>
    <row r="355" ht="15" spans="1:41">
      <c r="A355" s="43" t="s">
        <v>13175</v>
      </c>
      <c r="B355" s="34">
        <f t="shared" si="158"/>
        <v>0</v>
      </c>
      <c r="C355" s="41" t="s">
        <v>13176</v>
      </c>
      <c r="D355" s="105">
        <f t="shared" si="159"/>
        <v>0</v>
      </c>
      <c r="E355" s="36">
        <f t="shared" si="160"/>
        <v>0</v>
      </c>
      <c r="F355" s="9">
        <f t="shared" si="161"/>
        <v>0</v>
      </c>
      <c r="G355" s="38">
        <f t="shared" si="149"/>
        <v>0</v>
      </c>
      <c r="H355" s="42">
        <v>0</v>
      </c>
      <c r="I355" s="36">
        <f t="shared" si="174"/>
        <v>0</v>
      </c>
      <c r="J355" s="36">
        <f t="shared" si="174"/>
        <v>0</v>
      </c>
      <c r="K355" s="107">
        <f t="shared" si="147"/>
        <v>0</v>
      </c>
      <c r="L355" s="36">
        <f t="shared" si="163"/>
        <v>0</v>
      </c>
      <c r="M355" s="105">
        <f t="shared" si="164"/>
        <v>0</v>
      </c>
      <c r="N355" s="36">
        <f t="shared" si="170"/>
        <v>0</v>
      </c>
      <c r="O355" s="9">
        <f t="shared" si="165"/>
        <v>0</v>
      </c>
      <c r="P355" s="51">
        <v>0</v>
      </c>
      <c r="Q355" s="50">
        <f t="shared" si="150"/>
        <v>0</v>
      </c>
      <c r="R355" s="36">
        <f t="shared" si="166"/>
        <v>0</v>
      </c>
      <c r="S355" s="36">
        <f t="shared" si="171"/>
        <v>0</v>
      </c>
      <c r="T355" s="42">
        <v>0</v>
      </c>
      <c r="U355" s="36">
        <f t="shared" si="167"/>
        <v>0</v>
      </c>
      <c r="W355" s="36">
        <f t="shared" si="175"/>
        <v>0</v>
      </c>
      <c r="X355" s="36">
        <f t="shared" si="175"/>
        <v>0</v>
      </c>
      <c r="Y355" s="36">
        <f t="shared" si="175"/>
        <v>0</v>
      </c>
      <c r="Z355" s="36">
        <f t="shared" si="175"/>
        <v>0</v>
      </c>
      <c r="AA355" s="36">
        <f t="shared" si="175"/>
        <v>0</v>
      </c>
      <c r="AB355" s="36">
        <f t="shared" si="175"/>
        <v>0</v>
      </c>
      <c r="AC355" s="36">
        <f t="shared" si="175"/>
        <v>0</v>
      </c>
      <c r="AD355" s="36">
        <f t="shared" si="175"/>
        <v>0</v>
      </c>
      <c r="AE355" s="36">
        <f t="shared" si="175"/>
        <v>0</v>
      </c>
      <c r="AG355" s="36">
        <f t="shared" si="176"/>
        <v>0</v>
      </c>
      <c r="AH355" s="36">
        <f t="shared" si="176"/>
        <v>0</v>
      </c>
      <c r="AI355" s="36">
        <f t="shared" si="176"/>
        <v>0</v>
      </c>
      <c r="AJ355" s="36">
        <f t="shared" si="176"/>
        <v>0</v>
      </c>
      <c r="AK355" s="36">
        <f t="shared" si="176"/>
        <v>0</v>
      </c>
      <c r="AL355" s="36">
        <f t="shared" si="176"/>
        <v>0</v>
      </c>
      <c r="AN355" s="63">
        <f t="shared" si="148"/>
        <v>0</v>
      </c>
      <c r="AO355" s="14"/>
    </row>
    <row r="356" ht="15" spans="1:41">
      <c r="A356" s="43" t="s">
        <v>13177</v>
      </c>
      <c r="B356" s="34">
        <f t="shared" si="158"/>
        <v>0</v>
      </c>
      <c r="C356" s="41" t="s">
        <v>13178</v>
      </c>
      <c r="D356" s="105">
        <f t="shared" si="159"/>
        <v>0</v>
      </c>
      <c r="E356" s="36">
        <f t="shared" si="160"/>
        <v>0</v>
      </c>
      <c r="F356" s="9">
        <f t="shared" si="161"/>
        <v>0</v>
      </c>
      <c r="G356" s="38">
        <f t="shared" si="149"/>
        <v>0</v>
      </c>
      <c r="H356" s="42">
        <v>0</v>
      </c>
      <c r="I356" s="36">
        <f t="shared" si="174"/>
        <v>0</v>
      </c>
      <c r="J356" s="36">
        <f t="shared" si="174"/>
        <v>0</v>
      </c>
      <c r="K356" s="107">
        <f t="shared" si="147"/>
        <v>0</v>
      </c>
      <c r="L356" s="36">
        <f t="shared" si="163"/>
        <v>0</v>
      </c>
      <c r="M356" s="105">
        <f t="shared" si="164"/>
        <v>0</v>
      </c>
      <c r="N356" s="36">
        <f t="shared" si="170"/>
        <v>0</v>
      </c>
      <c r="O356" s="9">
        <f t="shared" si="165"/>
        <v>0</v>
      </c>
      <c r="P356" s="51">
        <v>0</v>
      </c>
      <c r="Q356" s="50">
        <f t="shared" si="150"/>
        <v>0</v>
      </c>
      <c r="R356" s="36">
        <f t="shared" si="166"/>
        <v>0</v>
      </c>
      <c r="S356" s="36">
        <f t="shared" si="171"/>
        <v>0</v>
      </c>
      <c r="T356" s="42">
        <v>0</v>
      </c>
      <c r="U356" s="36">
        <f t="shared" si="167"/>
        <v>0</v>
      </c>
      <c r="W356" s="36">
        <f t="shared" si="175"/>
        <v>0</v>
      </c>
      <c r="X356" s="36">
        <f t="shared" si="175"/>
        <v>0</v>
      </c>
      <c r="Y356" s="36">
        <f t="shared" si="175"/>
        <v>0</v>
      </c>
      <c r="Z356" s="36">
        <f t="shared" si="175"/>
        <v>0</v>
      </c>
      <c r="AA356" s="36">
        <f t="shared" si="175"/>
        <v>0</v>
      </c>
      <c r="AB356" s="36">
        <f t="shared" si="175"/>
        <v>0</v>
      </c>
      <c r="AC356" s="36">
        <f t="shared" si="175"/>
        <v>0</v>
      </c>
      <c r="AD356" s="36">
        <f t="shared" si="175"/>
        <v>0</v>
      </c>
      <c r="AE356" s="36">
        <f t="shared" si="175"/>
        <v>0</v>
      </c>
      <c r="AG356" s="36">
        <f t="shared" si="176"/>
        <v>0</v>
      </c>
      <c r="AH356" s="36">
        <f t="shared" si="176"/>
        <v>0</v>
      </c>
      <c r="AI356" s="36">
        <f t="shared" si="176"/>
        <v>0</v>
      </c>
      <c r="AJ356" s="36">
        <f t="shared" si="176"/>
        <v>0</v>
      </c>
      <c r="AK356" s="36">
        <f t="shared" si="176"/>
        <v>0</v>
      </c>
      <c r="AL356" s="36">
        <f t="shared" si="176"/>
        <v>0</v>
      </c>
      <c r="AN356" s="63">
        <f t="shared" si="148"/>
        <v>0</v>
      </c>
      <c r="AO356" s="59"/>
    </row>
    <row r="357" ht="15" spans="1:41">
      <c r="A357" s="43" t="s">
        <v>13179</v>
      </c>
      <c r="B357" s="34">
        <f t="shared" si="158"/>
        <v>0</v>
      </c>
      <c r="C357" s="41" t="s">
        <v>13180</v>
      </c>
      <c r="D357" s="105">
        <f t="shared" si="159"/>
        <v>0</v>
      </c>
      <c r="E357" s="36">
        <f t="shared" si="160"/>
        <v>0</v>
      </c>
      <c r="F357" s="9">
        <f t="shared" si="161"/>
        <v>0</v>
      </c>
      <c r="G357" s="38">
        <f t="shared" si="149"/>
        <v>0</v>
      </c>
      <c r="H357" s="42">
        <v>0</v>
      </c>
      <c r="I357" s="36">
        <f t="shared" si="174"/>
        <v>0</v>
      </c>
      <c r="J357" s="36">
        <f t="shared" si="174"/>
        <v>0</v>
      </c>
      <c r="K357" s="107">
        <f t="shared" si="147"/>
        <v>0</v>
      </c>
      <c r="L357" s="36">
        <f t="shared" si="163"/>
        <v>0</v>
      </c>
      <c r="M357" s="105">
        <f t="shared" si="164"/>
        <v>0</v>
      </c>
      <c r="N357" s="36">
        <f t="shared" si="170"/>
        <v>0</v>
      </c>
      <c r="O357" s="9">
        <f t="shared" si="165"/>
        <v>0</v>
      </c>
      <c r="P357" s="51">
        <v>0</v>
      </c>
      <c r="Q357" s="50">
        <f t="shared" si="150"/>
        <v>0</v>
      </c>
      <c r="R357" s="36">
        <f t="shared" si="166"/>
        <v>0</v>
      </c>
      <c r="S357" s="36">
        <f t="shared" si="171"/>
        <v>0</v>
      </c>
      <c r="T357" s="42">
        <v>0</v>
      </c>
      <c r="U357" s="36">
        <f t="shared" si="167"/>
        <v>0</v>
      </c>
      <c r="W357" s="36">
        <f t="shared" si="175"/>
        <v>0</v>
      </c>
      <c r="X357" s="36">
        <f t="shared" si="175"/>
        <v>0</v>
      </c>
      <c r="Y357" s="36">
        <f t="shared" si="175"/>
        <v>0</v>
      </c>
      <c r="Z357" s="36">
        <f t="shared" si="175"/>
        <v>0</v>
      </c>
      <c r="AA357" s="36">
        <f t="shared" si="175"/>
        <v>0</v>
      </c>
      <c r="AB357" s="36">
        <f t="shared" si="175"/>
        <v>0</v>
      </c>
      <c r="AC357" s="36">
        <f t="shared" si="175"/>
        <v>0</v>
      </c>
      <c r="AD357" s="36">
        <f t="shared" si="175"/>
        <v>0</v>
      </c>
      <c r="AE357" s="36">
        <f t="shared" si="175"/>
        <v>0</v>
      </c>
      <c r="AG357" s="36">
        <f t="shared" si="176"/>
        <v>0</v>
      </c>
      <c r="AH357" s="36">
        <f t="shared" si="176"/>
        <v>0</v>
      </c>
      <c r="AI357" s="36">
        <f t="shared" si="176"/>
        <v>0</v>
      </c>
      <c r="AJ357" s="36">
        <f t="shared" si="176"/>
        <v>0</v>
      </c>
      <c r="AK357" s="36">
        <f t="shared" si="176"/>
        <v>0</v>
      </c>
      <c r="AL357" s="36">
        <f t="shared" si="176"/>
        <v>0</v>
      </c>
      <c r="AN357" s="63">
        <f t="shared" si="148"/>
        <v>0</v>
      </c>
      <c r="AO357" s="59"/>
    </row>
    <row r="358" ht="15" spans="1:41">
      <c r="A358" s="43" t="s">
        <v>13181</v>
      </c>
      <c r="B358" s="34">
        <f t="shared" si="158"/>
        <v>0</v>
      </c>
      <c r="C358" s="41" t="s">
        <v>13182</v>
      </c>
      <c r="D358" s="105">
        <f t="shared" si="159"/>
        <v>0</v>
      </c>
      <c r="E358" s="36">
        <f t="shared" si="160"/>
        <v>0</v>
      </c>
      <c r="F358" s="9">
        <f t="shared" si="161"/>
        <v>0</v>
      </c>
      <c r="G358" s="38">
        <f t="shared" si="149"/>
        <v>0</v>
      </c>
      <c r="H358" s="42">
        <v>0</v>
      </c>
      <c r="I358" s="36">
        <f t="shared" si="174"/>
        <v>0</v>
      </c>
      <c r="J358" s="36">
        <f t="shared" si="174"/>
        <v>0</v>
      </c>
      <c r="K358" s="107">
        <f t="shared" si="147"/>
        <v>0</v>
      </c>
      <c r="L358" s="36">
        <f t="shared" si="163"/>
        <v>0</v>
      </c>
      <c r="M358" s="105">
        <f t="shared" si="164"/>
        <v>0</v>
      </c>
      <c r="N358" s="36">
        <f t="shared" si="170"/>
        <v>0</v>
      </c>
      <c r="O358" s="9">
        <f t="shared" si="165"/>
        <v>0</v>
      </c>
      <c r="P358" s="51">
        <v>0</v>
      </c>
      <c r="Q358" s="50">
        <f t="shared" si="150"/>
        <v>0</v>
      </c>
      <c r="R358" s="36">
        <f t="shared" si="166"/>
        <v>0</v>
      </c>
      <c r="S358" s="36">
        <f t="shared" si="171"/>
        <v>0</v>
      </c>
      <c r="T358" s="42">
        <v>0</v>
      </c>
      <c r="U358" s="36">
        <f t="shared" si="167"/>
        <v>0</v>
      </c>
      <c r="W358" s="36">
        <f t="shared" ref="W358:AE367" si="177">SUMPRODUCT(W$374:W$599*(LEFT($A$374:$A$599,LEN($A358))=$A358))</f>
        <v>0</v>
      </c>
      <c r="X358" s="36">
        <f t="shared" si="177"/>
        <v>0</v>
      </c>
      <c r="Y358" s="36">
        <f t="shared" si="177"/>
        <v>0</v>
      </c>
      <c r="Z358" s="36">
        <f t="shared" si="177"/>
        <v>0</v>
      </c>
      <c r="AA358" s="36">
        <f t="shared" si="177"/>
        <v>0</v>
      </c>
      <c r="AB358" s="36">
        <f t="shared" si="177"/>
        <v>0</v>
      </c>
      <c r="AC358" s="36">
        <f t="shared" si="177"/>
        <v>0</v>
      </c>
      <c r="AD358" s="36">
        <f t="shared" si="177"/>
        <v>0</v>
      </c>
      <c r="AE358" s="36">
        <f t="shared" si="177"/>
        <v>0</v>
      </c>
      <c r="AG358" s="36">
        <f t="shared" ref="AG358:AL367" si="178">SUMPRODUCT(AG$374:AG$599*(LEFT($A$374:$A$599,LEN($A358))=$A358))</f>
        <v>0</v>
      </c>
      <c r="AH358" s="36">
        <f t="shared" si="178"/>
        <v>0</v>
      </c>
      <c r="AI358" s="36">
        <f t="shared" si="178"/>
        <v>0</v>
      </c>
      <c r="AJ358" s="36">
        <f t="shared" si="178"/>
        <v>0</v>
      </c>
      <c r="AK358" s="36">
        <f t="shared" si="178"/>
        <v>0</v>
      </c>
      <c r="AL358" s="36">
        <f t="shared" si="178"/>
        <v>0</v>
      </c>
      <c r="AN358" s="63">
        <f t="shared" si="148"/>
        <v>0</v>
      </c>
      <c r="AO358" s="14"/>
    </row>
    <row r="359" ht="15" spans="1:41">
      <c r="A359" s="43" t="s">
        <v>13183</v>
      </c>
      <c r="B359" s="34">
        <f t="shared" si="158"/>
        <v>0</v>
      </c>
      <c r="C359" s="41" t="s">
        <v>13184</v>
      </c>
      <c r="D359" s="105">
        <f t="shared" si="159"/>
        <v>0</v>
      </c>
      <c r="E359" s="36">
        <f t="shared" si="160"/>
        <v>0</v>
      </c>
      <c r="F359" s="9">
        <f t="shared" si="161"/>
        <v>0</v>
      </c>
      <c r="G359" s="38">
        <f t="shared" si="149"/>
        <v>0</v>
      </c>
      <c r="H359" s="42">
        <v>0</v>
      </c>
      <c r="I359" s="36">
        <f t="shared" si="174"/>
        <v>0</v>
      </c>
      <c r="J359" s="36">
        <f t="shared" si="174"/>
        <v>0</v>
      </c>
      <c r="K359" s="107">
        <f t="shared" si="147"/>
        <v>0</v>
      </c>
      <c r="L359" s="36">
        <f t="shared" si="163"/>
        <v>0</v>
      </c>
      <c r="M359" s="105">
        <f t="shared" si="164"/>
        <v>0</v>
      </c>
      <c r="N359" s="36">
        <f t="shared" si="170"/>
        <v>0</v>
      </c>
      <c r="O359" s="9">
        <f t="shared" si="165"/>
        <v>0</v>
      </c>
      <c r="P359" s="51">
        <v>0</v>
      </c>
      <c r="Q359" s="50">
        <f t="shared" si="150"/>
        <v>0</v>
      </c>
      <c r="R359" s="36">
        <f t="shared" si="166"/>
        <v>0</v>
      </c>
      <c r="S359" s="36">
        <f t="shared" si="171"/>
        <v>0</v>
      </c>
      <c r="T359" s="42">
        <v>0</v>
      </c>
      <c r="U359" s="36">
        <f t="shared" si="167"/>
        <v>0</v>
      </c>
      <c r="W359" s="36">
        <f t="shared" si="177"/>
        <v>0</v>
      </c>
      <c r="X359" s="36">
        <f t="shared" si="177"/>
        <v>0</v>
      </c>
      <c r="Y359" s="36">
        <f t="shared" si="177"/>
        <v>0</v>
      </c>
      <c r="Z359" s="36">
        <f t="shared" si="177"/>
        <v>0</v>
      </c>
      <c r="AA359" s="36">
        <f t="shared" si="177"/>
        <v>0</v>
      </c>
      <c r="AB359" s="36">
        <f t="shared" si="177"/>
        <v>0</v>
      </c>
      <c r="AC359" s="36">
        <f t="shared" si="177"/>
        <v>0</v>
      </c>
      <c r="AD359" s="36">
        <f t="shared" si="177"/>
        <v>0</v>
      </c>
      <c r="AE359" s="36">
        <f t="shared" si="177"/>
        <v>0</v>
      </c>
      <c r="AG359" s="36">
        <f t="shared" si="178"/>
        <v>0</v>
      </c>
      <c r="AH359" s="36">
        <f t="shared" si="178"/>
        <v>0</v>
      </c>
      <c r="AI359" s="36">
        <f t="shared" si="178"/>
        <v>0</v>
      </c>
      <c r="AJ359" s="36">
        <f t="shared" si="178"/>
        <v>0</v>
      </c>
      <c r="AK359" s="36">
        <f t="shared" si="178"/>
        <v>0</v>
      </c>
      <c r="AL359" s="36">
        <f t="shared" si="178"/>
        <v>0</v>
      </c>
      <c r="AN359" s="63">
        <f t="shared" si="148"/>
        <v>0</v>
      </c>
      <c r="AO359" s="14"/>
    </row>
    <row r="360" ht="15" spans="1:41">
      <c r="A360" s="43" t="s">
        <v>13185</v>
      </c>
      <c r="B360" s="34">
        <f t="shared" si="158"/>
        <v>0</v>
      </c>
      <c r="C360" s="41" t="s">
        <v>13186</v>
      </c>
      <c r="D360" s="105">
        <f t="shared" si="159"/>
        <v>0</v>
      </c>
      <c r="E360" s="36">
        <f t="shared" si="160"/>
        <v>0</v>
      </c>
      <c r="F360" s="9">
        <f t="shared" si="161"/>
        <v>0</v>
      </c>
      <c r="G360" s="38">
        <f t="shared" si="149"/>
        <v>0</v>
      </c>
      <c r="H360" s="42">
        <v>0</v>
      </c>
      <c r="I360" s="36">
        <f t="shared" si="174"/>
        <v>0</v>
      </c>
      <c r="J360" s="36">
        <f t="shared" si="174"/>
        <v>0</v>
      </c>
      <c r="K360" s="107">
        <f t="shared" ref="K360:K373" si="179">AA360</f>
        <v>0</v>
      </c>
      <c r="L360" s="36">
        <f t="shared" si="163"/>
        <v>0</v>
      </c>
      <c r="M360" s="105">
        <f t="shared" si="164"/>
        <v>0</v>
      </c>
      <c r="N360" s="36">
        <f t="shared" si="170"/>
        <v>0</v>
      </c>
      <c r="O360" s="9">
        <f t="shared" si="165"/>
        <v>0</v>
      </c>
      <c r="P360" s="51">
        <v>0</v>
      </c>
      <c r="Q360" s="50">
        <f t="shared" si="150"/>
        <v>0</v>
      </c>
      <c r="R360" s="36">
        <f t="shared" si="166"/>
        <v>0</v>
      </c>
      <c r="S360" s="36">
        <f t="shared" si="171"/>
        <v>0</v>
      </c>
      <c r="T360" s="42">
        <v>0</v>
      </c>
      <c r="U360" s="36">
        <f t="shared" si="167"/>
        <v>0</v>
      </c>
      <c r="W360" s="36">
        <f t="shared" si="177"/>
        <v>0</v>
      </c>
      <c r="X360" s="36">
        <f t="shared" si="177"/>
        <v>0</v>
      </c>
      <c r="Y360" s="36">
        <f t="shared" si="177"/>
        <v>0</v>
      </c>
      <c r="Z360" s="36">
        <f t="shared" si="177"/>
        <v>0</v>
      </c>
      <c r="AA360" s="36">
        <f t="shared" si="177"/>
        <v>0</v>
      </c>
      <c r="AB360" s="36">
        <f t="shared" si="177"/>
        <v>0</v>
      </c>
      <c r="AC360" s="36">
        <f t="shared" si="177"/>
        <v>0</v>
      </c>
      <c r="AD360" s="36">
        <f t="shared" si="177"/>
        <v>0</v>
      </c>
      <c r="AE360" s="36">
        <f t="shared" si="177"/>
        <v>0</v>
      </c>
      <c r="AG360" s="36">
        <f t="shared" si="178"/>
        <v>0</v>
      </c>
      <c r="AH360" s="36">
        <f t="shared" si="178"/>
        <v>0</v>
      </c>
      <c r="AI360" s="36">
        <f t="shared" si="178"/>
        <v>0</v>
      </c>
      <c r="AJ360" s="36">
        <f t="shared" si="178"/>
        <v>0</v>
      </c>
      <c r="AK360" s="36">
        <f t="shared" si="178"/>
        <v>0</v>
      </c>
      <c r="AL360" s="36">
        <f t="shared" si="178"/>
        <v>0</v>
      </c>
      <c r="AN360" s="63">
        <f t="shared" ref="AN360:AN373" si="180">+(AJ360-Y360)+(AL360-AB360)+(AD360-AH360)</f>
        <v>0</v>
      </c>
      <c r="AO360" s="59"/>
    </row>
    <row r="361" ht="15" spans="1:41">
      <c r="A361" s="43" t="s">
        <v>13187</v>
      </c>
      <c r="B361" s="34">
        <f t="shared" si="158"/>
        <v>0</v>
      </c>
      <c r="C361" s="41" t="s">
        <v>13188</v>
      </c>
      <c r="D361" s="105">
        <f t="shared" si="159"/>
        <v>0</v>
      </c>
      <c r="E361" s="36">
        <f t="shared" si="160"/>
        <v>0</v>
      </c>
      <c r="F361" s="9">
        <f t="shared" si="161"/>
        <v>0</v>
      </c>
      <c r="G361" s="38">
        <f t="shared" ref="G361:G373" si="181">Z361+X361</f>
        <v>0</v>
      </c>
      <c r="H361" s="42">
        <v>0</v>
      </c>
      <c r="I361" s="36">
        <f t="shared" si="174"/>
        <v>0</v>
      </c>
      <c r="J361" s="36">
        <f t="shared" si="174"/>
        <v>0</v>
      </c>
      <c r="K361" s="107">
        <f t="shared" si="179"/>
        <v>0</v>
      </c>
      <c r="L361" s="36">
        <f t="shared" si="163"/>
        <v>0</v>
      </c>
      <c r="M361" s="105">
        <f t="shared" si="164"/>
        <v>0</v>
      </c>
      <c r="N361" s="36">
        <f t="shared" si="170"/>
        <v>0</v>
      </c>
      <c r="O361" s="9">
        <f t="shared" si="165"/>
        <v>0</v>
      </c>
      <c r="P361" s="51">
        <v>0</v>
      </c>
      <c r="Q361" s="50">
        <f t="shared" ref="Q361:Q373" si="182">AC361+AE361</f>
        <v>0</v>
      </c>
      <c r="R361" s="36">
        <f t="shared" si="166"/>
        <v>0</v>
      </c>
      <c r="S361" s="36">
        <f t="shared" si="171"/>
        <v>0</v>
      </c>
      <c r="T361" s="42">
        <v>0</v>
      </c>
      <c r="U361" s="36">
        <f t="shared" si="167"/>
        <v>0</v>
      </c>
      <c r="W361" s="36">
        <f t="shared" si="177"/>
        <v>0</v>
      </c>
      <c r="X361" s="36">
        <f t="shared" si="177"/>
        <v>0</v>
      </c>
      <c r="Y361" s="36">
        <f t="shared" si="177"/>
        <v>0</v>
      </c>
      <c r="Z361" s="36">
        <f t="shared" si="177"/>
        <v>0</v>
      </c>
      <c r="AA361" s="36">
        <f t="shared" si="177"/>
        <v>0</v>
      </c>
      <c r="AB361" s="36">
        <f t="shared" si="177"/>
        <v>0</v>
      </c>
      <c r="AC361" s="36">
        <f t="shared" si="177"/>
        <v>0</v>
      </c>
      <c r="AD361" s="36">
        <f t="shared" si="177"/>
        <v>0</v>
      </c>
      <c r="AE361" s="36">
        <f t="shared" si="177"/>
        <v>0</v>
      </c>
      <c r="AG361" s="36">
        <f t="shared" si="178"/>
        <v>0</v>
      </c>
      <c r="AH361" s="36">
        <f t="shared" si="178"/>
        <v>0</v>
      </c>
      <c r="AI361" s="36">
        <f t="shared" si="178"/>
        <v>0</v>
      </c>
      <c r="AJ361" s="36">
        <f t="shared" si="178"/>
        <v>0</v>
      </c>
      <c r="AK361" s="36">
        <f t="shared" si="178"/>
        <v>0</v>
      </c>
      <c r="AL361" s="36">
        <f t="shared" si="178"/>
        <v>0</v>
      </c>
      <c r="AN361" s="63">
        <f t="shared" si="180"/>
        <v>0</v>
      </c>
      <c r="AO361" s="59"/>
    </row>
    <row r="362" ht="15" spans="1:41">
      <c r="A362" s="43" t="s">
        <v>13189</v>
      </c>
      <c r="B362" s="34">
        <f t="shared" si="158"/>
        <v>0</v>
      </c>
      <c r="C362" s="41" t="s">
        <v>13190</v>
      </c>
      <c r="D362" s="105">
        <f t="shared" si="159"/>
        <v>0</v>
      </c>
      <c r="E362" s="36">
        <f t="shared" si="160"/>
        <v>0</v>
      </c>
      <c r="F362" s="9">
        <f t="shared" si="161"/>
        <v>0</v>
      </c>
      <c r="G362" s="38">
        <f t="shared" si="181"/>
        <v>0</v>
      </c>
      <c r="H362" s="42">
        <v>0</v>
      </c>
      <c r="I362" s="36">
        <f t="shared" si="174"/>
        <v>0</v>
      </c>
      <c r="J362" s="36">
        <f t="shared" si="174"/>
        <v>0</v>
      </c>
      <c r="K362" s="107">
        <f t="shared" si="179"/>
        <v>0</v>
      </c>
      <c r="L362" s="36">
        <f t="shared" si="163"/>
        <v>0</v>
      </c>
      <c r="M362" s="105">
        <f t="shared" si="164"/>
        <v>0</v>
      </c>
      <c r="N362" s="36">
        <f t="shared" si="170"/>
        <v>0</v>
      </c>
      <c r="O362" s="9">
        <f t="shared" si="165"/>
        <v>0</v>
      </c>
      <c r="P362" s="51">
        <v>0</v>
      </c>
      <c r="Q362" s="50">
        <f t="shared" si="182"/>
        <v>0</v>
      </c>
      <c r="R362" s="36">
        <f t="shared" si="166"/>
        <v>0</v>
      </c>
      <c r="S362" s="36">
        <f t="shared" si="171"/>
        <v>0</v>
      </c>
      <c r="T362" s="42">
        <v>0</v>
      </c>
      <c r="U362" s="36">
        <f t="shared" si="167"/>
        <v>0</v>
      </c>
      <c r="W362" s="36">
        <f t="shared" si="177"/>
        <v>0</v>
      </c>
      <c r="X362" s="36">
        <f t="shared" si="177"/>
        <v>0</v>
      </c>
      <c r="Y362" s="36">
        <f t="shared" si="177"/>
        <v>0</v>
      </c>
      <c r="Z362" s="36">
        <f t="shared" si="177"/>
        <v>0</v>
      </c>
      <c r="AA362" s="36">
        <f t="shared" si="177"/>
        <v>0</v>
      </c>
      <c r="AB362" s="36">
        <f t="shared" si="177"/>
        <v>0</v>
      </c>
      <c r="AC362" s="36">
        <f t="shared" si="177"/>
        <v>0</v>
      </c>
      <c r="AD362" s="36">
        <f t="shared" si="177"/>
        <v>0</v>
      </c>
      <c r="AE362" s="36">
        <f t="shared" si="177"/>
        <v>0</v>
      </c>
      <c r="AG362" s="36">
        <f t="shared" si="178"/>
        <v>0</v>
      </c>
      <c r="AH362" s="36">
        <f t="shared" si="178"/>
        <v>0</v>
      </c>
      <c r="AI362" s="36">
        <f t="shared" si="178"/>
        <v>0</v>
      </c>
      <c r="AJ362" s="36">
        <f t="shared" si="178"/>
        <v>0</v>
      </c>
      <c r="AK362" s="36">
        <f t="shared" si="178"/>
        <v>0</v>
      </c>
      <c r="AL362" s="36">
        <f t="shared" si="178"/>
        <v>0</v>
      </c>
      <c r="AN362" s="63">
        <f t="shared" si="180"/>
        <v>0</v>
      </c>
      <c r="AO362" s="14"/>
    </row>
    <row r="363" ht="15" spans="1:41">
      <c r="A363" s="43" t="s">
        <v>13191</v>
      </c>
      <c r="B363" s="34">
        <f t="shared" si="158"/>
        <v>0</v>
      </c>
      <c r="C363" s="41" t="s">
        <v>13192</v>
      </c>
      <c r="D363" s="105">
        <f t="shared" si="159"/>
        <v>0</v>
      </c>
      <c r="E363" s="36">
        <f t="shared" si="160"/>
        <v>0</v>
      </c>
      <c r="F363" s="9">
        <f t="shared" si="161"/>
        <v>0</v>
      </c>
      <c r="G363" s="38">
        <f t="shared" si="181"/>
        <v>0</v>
      </c>
      <c r="H363" s="39">
        <v>0</v>
      </c>
      <c r="I363" s="36">
        <f t="shared" si="174"/>
        <v>0</v>
      </c>
      <c r="J363" s="36">
        <f t="shared" si="174"/>
        <v>0</v>
      </c>
      <c r="K363" s="107">
        <f t="shared" si="179"/>
        <v>0</v>
      </c>
      <c r="L363" s="36">
        <f t="shared" si="163"/>
        <v>0</v>
      </c>
      <c r="M363" s="105">
        <f t="shared" si="164"/>
        <v>0</v>
      </c>
      <c r="N363" s="36">
        <f t="shared" si="170"/>
        <v>0</v>
      </c>
      <c r="O363" s="9">
        <f t="shared" si="165"/>
        <v>0</v>
      </c>
      <c r="P363" s="51">
        <v>0</v>
      </c>
      <c r="Q363" s="50">
        <f t="shared" si="182"/>
        <v>0</v>
      </c>
      <c r="R363" s="36">
        <f t="shared" si="166"/>
        <v>0</v>
      </c>
      <c r="S363" s="36">
        <f t="shared" si="171"/>
        <v>0</v>
      </c>
      <c r="T363" s="42">
        <v>0</v>
      </c>
      <c r="U363" s="36">
        <f t="shared" si="167"/>
        <v>0</v>
      </c>
      <c r="W363" s="36">
        <f t="shared" si="177"/>
        <v>0</v>
      </c>
      <c r="X363" s="36">
        <f t="shared" si="177"/>
        <v>0</v>
      </c>
      <c r="Y363" s="36">
        <f t="shared" si="177"/>
        <v>0</v>
      </c>
      <c r="Z363" s="36">
        <f t="shared" si="177"/>
        <v>0</v>
      </c>
      <c r="AA363" s="36">
        <f t="shared" si="177"/>
        <v>0</v>
      </c>
      <c r="AB363" s="36">
        <f t="shared" si="177"/>
        <v>0</v>
      </c>
      <c r="AC363" s="36">
        <f t="shared" si="177"/>
        <v>0</v>
      </c>
      <c r="AD363" s="36">
        <f t="shared" si="177"/>
        <v>0</v>
      </c>
      <c r="AE363" s="36">
        <f t="shared" si="177"/>
        <v>0</v>
      </c>
      <c r="AG363" s="36">
        <f t="shared" si="178"/>
        <v>0</v>
      </c>
      <c r="AH363" s="36">
        <f t="shared" si="178"/>
        <v>0</v>
      </c>
      <c r="AI363" s="36">
        <f t="shared" si="178"/>
        <v>0</v>
      </c>
      <c r="AJ363" s="36">
        <f t="shared" si="178"/>
        <v>0</v>
      </c>
      <c r="AK363" s="36">
        <f t="shared" si="178"/>
        <v>0</v>
      </c>
      <c r="AL363" s="36">
        <f t="shared" si="178"/>
        <v>0</v>
      </c>
      <c r="AN363" s="63">
        <f t="shared" si="180"/>
        <v>0</v>
      </c>
      <c r="AO363" s="14"/>
    </row>
    <row r="364" ht="15" spans="1:41">
      <c r="A364" s="43" t="s">
        <v>13193</v>
      </c>
      <c r="B364" s="34">
        <f t="shared" si="158"/>
        <v>0</v>
      </c>
      <c r="C364" s="41" t="s">
        <v>13194</v>
      </c>
      <c r="D364" s="105">
        <f t="shared" si="159"/>
        <v>0</v>
      </c>
      <c r="E364" s="36">
        <f t="shared" si="160"/>
        <v>0</v>
      </c>
      <c r="F364" s="9">
        <f t="shared" si="161"/>
        <v>0</v>
      </c>
      <c r="G364" s="38">
        <f t="shared" si="181"/>
        <v>0</v>
      </c>
      <c r="H364" s="42">
        <v>0</v>
      </c>
      <c r="I364" s="36">
        <f t="shared" si="174"/>
        <v>0</v>
      </c>
      <c r="J364" s="36">
        <f t="shared" si="174"/>
        <v>0</v>
      </c>
      <c r="K364" s="107">
        <f t="shared" si="179"/>
        <v>0</v>
      </c>
      <c r="L364" s="36">
        <f t="shared" si="163"/>
        <v>0</v>
      </c>
      <c r="M364" s="105">
        <f t="shared" si="164"/>
        <v>0</v>
      </c>
      <c r="N364" s="36">
        <f t="shared" si="170"/>
        <v>0</v>
      </c>
      <c r="O364" s="9">
        <f t="shared" si="165"/>
        <v>0</v>
      </c>
      <c r="P364" s="51">
        <v>0</v>
      </c>
      <c r="Q364" s="50">
        <f t="shared" si="182"/>
        <v>0</v>
      </c>
      <c r="R364" s="36">
        <f t="shared" si="166"/>
        <v>0</v>
      </c>
      <c r="S364" s="36">
        <f t="shared" si="171"/>
        <v>0</v>
      </c>
      <c r="T364" s="42">
        <v>0</v>
      </c>
      <c r="U364" s="36">
        <f t="shared" si="167"/>
        <v>0</v>
      </c>
      <c r="W364" s="36">
        <f t="shared" si="177"/>
        <v>0</v>
      </c>
      <c r="X364" s="36">
        <f t="shared" si="177"/>
        <v>0</v>
      </c>
      <c r="Y364" s="36">
        <f t="shared" si="177"/>
        <v>0</v>
      </c>
      <c r="Z364" s="36">
        <f t="shared" si="177"/>
        <v>0</v>
      </c>
      <c r="AA364" s="36">
        <f t="shared" si="177"/>
        <v>0</v>
      </c>
      <c r="AB364" s="36">
        <f t="shared" si="177"/>
        <v>0</v>
      </c>
      <c r="AC364" s="36">
        <f t="shared" si="177"/>
        <v>0</v>
      </c>
      <c r="AD364" s="36">
        <f t="shared" si="177"/>
        <v>0</v>
      </c>
      <c r="AE364" s="36">
        <f t="shared" si="177"/>
        <v>0</v>
      </c>
      <c r="AG364" s="36">
        <f t="shared" si="178"/>
        <v>0</v>
      </c>
      <c r="AH364" s="36">
        <f t="shared" si="178"/>
        <v>0</v>
      </c>
      <c r="AI364" s="36">
        <f t="shared" si="178"/>
        <v>0</v>
      </c>
      <c r="AJ364" s="36">
        <f t="shared" si="178"/>
        <v>0</v>
      </c>
      <c r="AK364" s="36">
        <f t="shared" si="178"/>
        <v>0</v>
      </c>
      <c r="AL364" s="36">
        <f t="shared" si="178"/>
        <v>0</v>
      </c>
      <c r="AN364" s="63">
        <f t="shared" si="180"/>
        <v>0</v>
      </c>
      <c r="AO364" s="59"/>
    </row>
    <row r="365" ht="15" spans="1:41">
      <c r="A365" s="43" t="s">
        <v>13195</v>
      </c>
      <c r="B365" s="34">
        <f t="shared" si="158"/>
        <v>0</v>
      </c>
      <c r="C365" s="41" t="s">
        <v>13196</v>
      </c>
      <c r="D365" s="105">
        <f t="shared" si="159"/>
        <v>0</v>
      </c>
      <c r="E365" s="36">
        <f t="shared" si="160"/>
        <v>0</v>
      </c>
      <c r="F365" s="9">
        <f t="shared" si="161"/>
        <v>0</v>
      </c>
      <c r="G365" s="38">
        <f t="shared" si="181"/>
        <v>0</v>
      </c>
      <c r="H365" s="42">
        <v>0</v>
      </c>
      <c r="I365" s="36">
        <f t="shared" si="174"/>
        <v>0</v>
      </c>
      <c r="J365" s="36">
        <f t="shared" si="174"/>
        <v>0</v>
      </c>
      <c r="K365" s="107">
        <f t="shared" si="179"/>
        <v>0</v>
      </c>
      <c r="L365" s="36">
        <f t="shared" si="163"/>
        <v>0</v>
      </c>
      <c r="M365" s="105">
        <f t="shared" si="164"/>
        <v>0</v>
      </c>
      <c r="N365" s="36">
        <f t="shared" si="170"/>
        <v>0</v>
      </c>
      <c r="O365" s="9">
        <f t="shared" si="165"/>
        <v>0</v>
      </c>
      <c r="P365" s="51">
        <v>0</v>
      </c>
      <c r="Q365" s="50">
        <f t="shared" si="182"/>
        <v>0</v>
      </c>
      <c r="R365" s="36">
        <f t="shared" si="166"/>
        <v>0</v>
      </c>
      <c r="S365" s="36">
        <f t="shared" si="171"/>
        <v>0</v>
      </c>
      <c r="T365" s="42">
        <v>0</v>
      </c>
      <c r="U365" s="36">
        <f t="shared" si="167"/>
        <v>0</v>
      </c>
      <c r="W365" s="36">
        <f t="shared" si="177"/>
        <v>0</v>
      </c>
      <c r="X365" s="36">
        <f t="shared" si="177"/>
        <v>0</v>
      </c>
      <c r="Y365" s="36">
        <f t="shared" si="177"/>
        <v>0</v>
      </c>
      <c r="Z365" s="36">
        <f t="shared" si="177"/>
        <v>0</v>
      </c>
      <c r="AA365" s="36">
        <f t="shared" si="177"/>
        <v>0</v>
      </c>
      <c r="AB365" s="36">
        <f t="shared" si="177"/>
        <v>0</v>
      </c>
      <c r="AC365" s="36">
        <f t="shared" si="177"/>
        <v>0</v>
      </c>
      <c r="AD365" s="36">
        <f t="shared" si="177"/>
        <v>0</v>
      </c>
      <c r="AE365" s="36">
        <f t="shared" si="177"/>
        <v>0</v>
      </c>
      <c r="AG365" s="36">
        <f t="shared" si="178"/>
        <v>0</v>
      </c>
      <c r="AH365" s="36">
        <f t="shared" si="178"/>
        <v>0</v>
      </c>
      <c r="AI365" s="36">
        <f t="shared" si="178"/>
        <v>0</v>
      </c>
      <c r="AJ365" s="36">
        <f t="shared" si="178"/>
        <v>0</v>
      </c>
      <c r="AK365" s="36">
        <f t="shared" si="178"/>
        <v>0</v>
      </c>
      <c r="AL365" s="36">
        <f t="shared" si="178"/>
        <v>0</v>
      </c>
      <c r="AN365" s="63">
        <f t="shared" si="180"/>
        <v>0</v>
      </c>
      <c r="AO365" s="59"/>
    </row>
    <row r="366" ht="15" spans="1:41">
      <c r="A366" s="43" t="s">
        <v>13197</v>
      </c>
      <c r="B366" s="34">
        <f t="shared" si="158"/>
        <v>0</v>
      </c>
      <c r="C366" s="41" t="s">
        <v>13198</v>
      </c>
      <c r="D366" s="105">
        <f t="shared" si="159"/>
        <v>0</v>
      </c>
      <c r="E366" s="36">
        <f t="shared" si="160"/>
        <v>0</v>
      </c>
      <c r="F366" s="9">
        <f t="shared" si="161"/>
        <v>0</v>
      </c>
      <c r="G366" s="38">
        <f t="shared" si="181"/>
        <v>0</v>
      </c>
      <c r="H366" s="42">
        <v>0</v>
      </c>
      <c r="I366" s="36">
        <f t="shared" si="174"/>
        <v>0</v>
      </c>
      <c r="J366" s="36">
        <f t="shared" si="174"/>
        <v>0</v>
      </c>
      <c r="K366" s="107">
        <f t="shared" si="179"/>
        <v>0</v>
      </c>
      <c r="L366" s="36">
        <f t="shared" si="163"/>
        <v>0</v>
      </c>
      <c r="M366" s="105">
        <f t="shared" si="164"/>
        <v>0</v>
      </c>
      <c r="N366" s="36">
        <f t="shared" si="170"/>
        <v>0</v>
      </c>
      <c r="O366" s="9">
        <f t="shared" si="165"/>
        <v>0</v>
      </c>
      <c r="P366" s="51">
        <v>0</v>
      </c>
      <c r="Q366" s="50">
        <f t="shared" si="182"/>
        <v>0</v>
      </c>
      <c r="R366" s="36">
        <f t="shared" si="166"/>
        <v>0</v>
      </c>
      <c r="S366" s="36">
        <f t="shared" si="171"/>
        <v>0</v>
      </c>
      <c r="T366" s="42">
        <v>0</v>
      </c>
      <c r="U366" s="36">
        <f t="shared" si="167"/>
        <v>0</v>
      </c>
      <c r="W366" s="36">
        <f t="shared" si="177"/>
        <v>0</v>
      </c>
      <c r="X366" s="36">
        <f t="shared" si="177"/>
        <v>0</v>
      </c>
      <c r="Y366" s="36">
        <f t="shared" si="177"/>
        <v>0</v>
      </c>
      <c r="Z366" s="36">
        <f t="shared" si="177"/>
        <v>0</v>
      </c>
      <c r="AA366" s="36">
        <f t="shared" si="177"/>
        <v>0</v>
      </c>
      <c r="AB366" s="36">
        <f t="shared" si="177"/>
        <v>0</v>
      </c>
      <c r="AC366" s="36">
        <f t="shared" si="177"/>
        <v>0</v>
      </c>
      <c r="AD366" s="36">
        <f t="shared" si="177"/>
        <v>0</v>
      </c>
      <c r="AE366" s="36">
        <f t="shared" si="177"/>
        <v>0</v>
      </c>
      <c r="AG366" s="36">
        <f t="shared" si="178"/>
        <v>0</v>
      </c>
      <c r="AH366" s="36">
        <f t="shared" si="178"/>
        <v>0</v>
      </c>
      <c r="AI366" s="36">
        <f t="shared" si="178"/>
        <v>0</v>
      </c>
      <c r="AJ366" s="36">
        <f t="shared" si="178"/>
        <v>0</v>
      </c>
      <c r="AK366" s="36">
        <f t="shared" si="178"/>
        <v>0</v>
      </c>
      <c r="AL366" s="36">
        <f t="shared" si="178"/>
        <v>0</v>
      </c>
      <c r="AN366" s="63">
        <f t="shared" si="180"/>
        <v>0</v>
      </c>
      <c r="AO366" s="14"/>
    </row>
    <row r="367" ht="15" spans="1:41">
      <c r="A367" s="43" t="s">
        <v>13199</v>
      </c>
      <c r="B367" s="34">
        <f t="shared" si="158"/>
        <v>0</v>
      </c>
      <c r="C367" s="41" t="s">
        <v>13200</v>
      </c>
      <c r="D367" s="105">
        <f t="shared" si="159"/>
        <v>0</v>
      </c>
      <c r="E367" s="36">
        <f t="shared" si="160"/>
        <v>0</v>
      </c>
      <c r="F367" s="9">
        <f t="shared" si="161"/>
        <v>0</v>
      </c>
      <c r="G367" s="38">
        <f t="shared" si="181"/>
        <v>0</v>
      </c>
      <c r="H367" s="42">
        <v>0</v>
      </c>
      <c r="I367" s="36">
        <f t="shared" si="174"/>
        <v>0</v>
      </c>
      <c r="J367" s="36">
        <f t="shared" si="174"/>
        <v>0</v>
      </c>
      <c r="K367" s="107">
        <f t="shared" si="179"/>
        <v>0</v>
      </c>
      <c r="L367" s="36">
        <f t="shared" si="163"/>
        <v>0</v>
      </c>
      <c r="M367" s="105">
        <f t="shared" si="164"/>
        <v>0</v>
      </c>
      <c r="N367" s="36">
        <f t="shared" si="170"/>
        <v>0</v>
      </c>
      <c r="O367" s="9">
        <f t="shared" si="165"/>
        <v>0</v>
      </c>
      <c r="P367" s="51">
        <v>0</v>
      </c>
      <c r="Q367" s="50">
        <f t="shared" si="182"/>
        <v>0</v>
      </c>
      <c r="R367" s="36">
        <f t="shared" si="166"/>
        <v>0</v>
      </c>
      <c r="S367" s="36">
        <f t="shared" si="171"/>
        <v>0</v>
      </c>
      <c r="T367" s="42">
        <v>0</v>
      </c>
      <c r="U367" s="36">
        <f t="shared" si="167"/>
        <v>0</v>
      </c>
      <c r="W367" s="36">
        <f t="shared" si="177"/>
        <v>0</v>
      </c>
      <c r="X367" s="36">
        <f t="shared" si="177"/>
        <v>0</v>
      </c>
      <c r="Y367" s="36">
        <f t="shared" si="177"/>
        <v>0</v>
      </c>
      <c r="Z367" s="36">
        <f t="shared" si="177"/>
        <v>0</v>
      </c>
      <c r="AA367" s="36">
        <f t="shared" si="177"/>
        <v>0</v>
      </c>
      <c r="AB367" s="36">
        <f t="shared" si="177"/>
        <v>0</v>
      </c>
      <c r="AC367" s="36">
        <f t="shared" si="177"/>
        <v>0</v>
      </c>
      <c r="AD367" s="36">
        <f t="shared" si="177"/>
        <v>0</v>
      </c>
      <c r="AE367" s="36">
        <f t="shared" si="177"/>
        <v>0</v>
      </c>
      <c r="AG367" s="36">
        <f t="shared" si="178"/>
        <v>0</v>
      </c>
      <c r="AH367" s="36">
        <f t="shared" si="178"/>
        <v>0</v>
      </c>
      <c r="AI367" s="36">
        <f t="shared" si="178"/>
        <v>0</v>
      </c>
      <c r="AJ367" s="36">
        <f t="shared" si="178"/>
        <v>0</v>
      </c>
      <c r="AK367" s="36">
        <f t="shared" si="178"/>
        <v>0</v>
      </c>
      <c r="AL367" s="36">
        <f t="shared" si="178"/>
        <v>0</v>
      </c>
      <c r="AN367" s="63">
        <f t="shared" si="180"/>
        <v>0</v>
      </c>
      <c r="AO367" s="14"/>
    </row>
    <row r="368" ht="15" spans="1:41">
      <c r="A368" s="43" t="s">
        <v>13201</v>
      </c>
      <c r="B368" s="34">
        <f t="shared" si="158"/>
        <v>0</v>
      </c>
      <c r="C368" s="41" t="s">
        <v>13202</v>
      </c>
      <c r="D368" s="105">
        <f t="shared" si="159"/>
        <v>0</v>
      </c>
      <c r="E368" s="36">
        <f t="shared" si="160"/>
        <v>0</v>
      </c>
      <c r="F368" s="9">
        <f t="shared" si="161"/>
        <v>0</v>
      </c>
      <c r="G368" s="38">
        <f t="shared" si="181"/>
        <v>0</v>
      </c>
      <c r="H368" s="42">
        <v>0</v>
      </c>
      <c r="I368" s="36">
        <f t="shared" ref="I368:J373" si="183">SUMPRODUCT(I$374:I$599*(LEFT($A$374:$A$599,LEN($A368))=$A368))</f>
        <v>0</v>
      </c>
      <c r="J368" s="36">
        <f t="shared" si="183"/>
        <v>0</v>
      </c>
      <c r="K368" s="107">
        <f t="shared" si="179"/>
        <v>0</v>
      </c>
      <c r="L368" s="36">
        <f t="shared" si="163"/>
        <v>0</v>
      </c>
      <c r="M368" s="105">
        <f t="shared" si="164"/>
        <v>0</v>
      </c>
      <c r="N368" s="36">
        <f t="shared" si="170"/>
        <v>0</v>
      </c>
      <c r="O368" s="9">
        <f t="shared" si="165"/>
        <v>0</v>
      </c>
      <c r="P368" s="51">
        <v>0</v>
      </c>
      <c r="Q368" s="50">
        <f t="shared" si="182"/>
        <v>0</v>
      </c>
      <c r="R368" s="36">
        <f t="shared" si="166"/>
        <v>0</v>
      </c>
      <c r="S368" s="36">
        <f t="shared" si="171"/>
        <v>0</v>
      </c>
      <c r="T368" s="42">
        <v>0</v>
      </c>
      <c r="U368" s="36">
        <f t="shared" si="167"/>
        <v>0</v>
      </c>
      <c r="W368" s="36">
        <f t="shared" ref="W368:AE373" si="184">SUMPRODUCT(W$374:W$599*(LEFT($A$374:$A$599,LEN($A368))=$A368))</f>
        <v>0</v>
      </c>
      <c r="X368" s="36">
        <f t="shared" si="184"/>
        <v>0</v>
      </c>
      <c r="Y368" s="36">
        <f t="shared" si="184"/>
        <v>0</v>
      </c>
      <c r="Z368" s="36">
        <f t="shared" si="184"/>
        <v>0</v>
      </c>
      <c r="AA368" s="36">
        <f t="shared" si="184"/>
        <v>0</v>
      </c>
      <c r="AB368" s="36">
        <f t="shared" si="184"/>
        <v>0</v>
      </c>
      <c r="AC368" s="36">
        <f t="shared" si="184"/>
        <v>0</v>
      </c>
      <c r="AD368" s="36">
        <f t="shared" si="184"/>
        <v>0</v>
      </c>
      <c r="AE368" s="36">
        <f t="shared" si="184"/>
        <v>0</v>
      </c>
      <c r="AG368" s="36">
        <f t="shared" ref="AG368:AL373" si="185">SUMPRODUCT(AG$374:AG$599*(LEFT($A$374:$A$599,LEN($A368))=$A368))</f>
        <v>0</v>
      </c>
      <c r="AH368" s="36">
        <f t="shared" si="185"/>
        <v>0</v>
      </c>
      <c r="AI368" s="36">
        <f t="shared" si="185"/>
        <v>0</v>
      </c>
      <c r="AJ368" s="36">
        <f t="shared" si="185"/>
        <v>0</v>
      </c>
      <c r="AK368" s="36">
        <f t="shared" si="185"/>
        <v>0</v>
      </c>
      <c r="AL368" s="36">
        <f t="shared" si="185"/>
        <v>0</v>
      </c>
      <c r="AN368" s="63">
        <f t="shared" si="180"/>
        <v>0</v>
      </c>
      <c r="AO368" s="59"/>
    </row>
    <row r="369" ht="15" spans="1:41">
      <c r="A369" s="43" t="s">
        <v>13203</v>
      </c>
      <c r="B369" s="34">
        <f t="shared" si="158"/>
        <v>0</v>
      </c>
      <c r="C369" s="41" t="s">
        <v>13204</v>
      </c>
      <c r="D369" s="105">
        <f t="shared" si="159"/>
        <v>0</v>
      </c>
      <c r="E369" s="36">
        <f t="shared" si="160"/>
        <v>0</v>
      </c>
      <c r="F369" s="9">
        <f t="shared" si="161"/>
        <v>0</v>
      </c>
      <c r="G369" s="38">
        <f t="shared" si="181"/>
        <v>0</v>
      </c>
      <c r="H369" s="42">
        <v>0</v>
      </c>
      <c r="I369" s="36">
        <f t="shared" si="183"/>
        <v>0</v>
      </c>
      <c r="J369" s="36">
        <f t="shared" si="183"/>
        <v>0</v>
      </c>
      <c r="K369" s="107">
        <f t="shared" si="179"/>
        <v>0</v>
      </c>
      <c r="L369" s="36">
        <f t="shared" si="163"/>
        <v>0</v>
      </c>
      <c r="M369" s="105">
        <f t="shared" si="164"/>
        <v>0</v>
      </c>
      <c r="N369" s="36">
        <f t="shared" si="170"/>
        <v>0</v>
      </c>
      <c r="O369" s="9">
        <f t="shared" si="165"/>
        <v>0</v>
      </c>
      <c r="P369" s="51">
        <v>0</v>
      </c>
      <c r="Q369" s="50">
        <f t="shared" si="182"/>
        <v>0</v>
      </c>
      <c r="R369" s="36">
        <f t="shared" si="166"/>
        <v>0</v>
      </c>
      <c r="S369" s="36">
        <f t="shared" si="171"/>
        <v>0</v>
      </c>
      <c r="T369" s="42">
        <v>0</v>
      </c>
      <c r="U369" s="36">
        <f t="shared" si="167"/>
        <v>0</v>
      </c>
      <c r="W369" s="36">
        <f t="shared" si="184"/>
        <v>0</v>
      </c>
      <c r="X369" s="36">
        <f t="shared" si="184"/>
        <v>0</v>
      </c>
      <c r="Y369" s="36">
        <f t="shared" si="184"/>
        <v>0</v>
      </c>
      <c r="Z369" s="36">
        <f t="shared" si="184"/>
        <v>0</v>
      </c>
      <c r="AA369" s="36">
        <f t="shared" si="184"/>
        <v>0</v>
      </c>
      <c r="AB369" s="36">
        <f t="shared" si="184"/>
        <v>0</v>
      </c>
      <c r="AC369" s="36">
        <f t="shared" si="184"/>
        <v>0</v>
      </c>
      <c r="AD369" s="36">
        <f t="shared" si="184"/>
        <v>0</v>
      </c>
      <c r="AE369" s="36">
        <f t="shared" si="184"/>
        <v>0</v>
      </c>
      <c r="AG369" s="36">
        <f t="shared" si="185"/>
        <v>0</v>
      </c>
      <c r="AH369" s="36">
        <f t="shared" si="185"/>
        <v>0</v>
      </c>
      <c r="AI369" s="36">
        <f t="shared" si="185"/>
        <v>0</v>
      </c>
      <c r="AJ369" s="36">
        <f t="shared" si="185"/>
        <v>0</v>
      </c>
      <c r="AK369" s="36">
        <f t="shared" si="185"/>
        <v>0</v>
      </c>
      <c r="AL369" s="36">
        <f t="shared" si="185"/>
        <v>0</v>
      </c>
      <c r="AN369" s="63">
        <f t="shared" si="180"/>
        <v>0</v>
      </c>
      <c r="AO369" s="59"/>
    </row>
    <row r="370" ht="15" spans="1:41">
      <c r="A370" s="43" t="s">
        <v>13205</v>
      </c>
      <c r="B370" s="34">
        <f t="shared" si="158"/>
        <v>0</v>
      </c>
      <c r="C370" s="41" t="s">
        <v>13206</v>
      </c>
      <c r="D370" s="105">
        <f t="shared" si="159"/>
        <v>0</v>
      </c>
      <c r="E370" s="36">
        <f t="shared" si="160"/>
        <v>0</v>
      </c>
      <c r="F370" s="9">
        <f t="shared" si="161"/>
        <v>0</v>
      </c>
      <c r="G370" s="38">
        <f t="shared" si="181"/>
        <v>0</v>
      </c>
      <c r="H370" s="42">
        <v>0</v>
      </c>
      <c r="I370" s="36">
        <f t="shared" si="183"/>
        <v>0</v>
      </c>
      <c r="J370" s="36">
        <f t="shared" si="183"/>
        <v>0</v>
      </c>
      <c r="K370" s="107">
        <f t="shared" si="179"/>
        <v>0</v>
      </c>
      <c r="L370" s="36">
        <f t="shared" si="163"/>
        <v>0</v>
      </c>
      <c r="M370" s="105">
        <f t="shared" si="164"/>
        <v>0</v>
      </c>
      <c r="N370" s="36">
        <f t="shared" si="170"/>
        <v>0</v>
      </c>
      <c r="O370" s="9">
        <f t="shared" si="165"/>
        <v>0</v>
      </c>
      <c r="P370" s="51">
        <v>0</v>
      </c>
      <c r="Q370" s="50">
        <f t="shared" si="182"/>
        <v>0</v>
      </c>
      <c r="R370" s="36">
        <f t="shared" si="166"/>
        <v>0</v>
      </c>
      <c r="S370" s="36">
        <f t="shared" si="171"/>
        <v>0</v>
      </c>
      <c r="T370" s="42">
        <v>0</v>
      </c>
      <c r="U370" s="36">
        <f t="shared" si="167"/>
        <v>0</v>
      </c>
      <c r="W370" s="36">
        <f t="shared" si="184"/>
        <v>0</v>
      </c>
      <c r="X370" s="36">
        <f t="shared" si="184"/>
        <v>0</v>
      </c>
      <c r="Y370" s="36">
        <f t="shared" si="184"/>
        <v>0</v>
      </c>
      <c r="Z370" s="36">
        <f t="shared" si="184"/>
        <v>0</v>
      </c>
      <c r="AA370" s="36">
        <f t="shared" si="184"/>
        <v>0</v>
      </c>
      <c r="AB370" s="36">
        <f t="shared" si="184"/>
        <v>0</v>
      </c>
      <c r="AC370" s="36">
        <f t="shared" si="184"/>
        <v>0</v>
      </c>
      <c r="AD370" s="36">
        <f t="shared" si="184"/>
        <v>0</v>
      </c>
      <c r="AE370" s="36">
        <f t="shared" si="184"/>
        <v>0</v>
      </c>
      <c r="AG370" s="36">
        <f t="shared" si="185"/>
        <v>0</v>
      </c>
      <c r="AH370" s="36">
        <f t="shared" si="185"/>
        <v>0</v>
      </c>
      <c r="AI370" s="36">
        <f t="shared" si="185"/>
        <v>0</v>
      </c>
      <c r="AJ370" s="36">
        <f t="shared" si="185"/>
        <v>0</v>
      </c>
      <c r="AK370" s="36">
        <f t="shared" si="185"/>
        <v>0</v>
      </c>
      <c r="AL370" s="36">
        <f t="shared" si="185"/>
        <v>0</v>
      </c>
      <c r="AN370" s="63">
        <f t="shared" si="180"/>
        <v>0</v>
      </c>
      <c r="AO370" s="14"/>
    </row>
    <row r="371" ht="15" spans="1:41">
      <c r="A371" s="43" t="s">
        <v>13207</v>
      </c>
      <c r="B371" s="34">
        <f t="shared" si="158"/>
        <v>0</v>
      </c>
      <c r="C371" s="41" t="s">
        <v>13208</v>
      </c>
      <c r="D371" s="105">
        <f t="shared" si="159"/>
        <v>0</v>
      </c>
      <c r="E371" s="36">
        <f t="shared" si="160"/>
        <v>0</v>
      </c>
      <c r="F371" s="9">
        <f t="shared" si="161"/>
        <v>0</v>
      </c>
      <c r="G371" s="38">
        <f t="shared" si="181"/>
        <v>0</v>
      </c>
      <c r="H371" s="42">
        <v>0</v>
      </c>
      <c r="I371" s="36">
        <f t="shared" si="183"/>
        <v>0</v>
      </c>
      <c r="J371" s="36">
        <f t="shared" si="183"/>
        <v>0</v>
      </c>
      <c r="K371" s="107">
        <f t="shared" si="179"/>
        <v>0</v>
      </c>
      <c r="L371" s="36">
        <f t="shared" si="163"/>
        <v>0</v>
      </c>
      <c r="M371" s="105">
        <f t="shared" si="164"/>
        <v>0</v>
      </c>
      <c r="N371" s="36">
        <f t="shared" si="170"/>
        <v>0</v>
      </c>
      <c r="O371" s="9">
        <f t="shared" si="165"/>
        <v>0</v>
      </c>
      <c r="P371" s="51">
        <v>0</v>
      </c>
      <c r="Q371" s="50">
        <f t="shared" si="182"/>
        <v>0</v>
      </c>
      <c r="R371" s="36">
        <f t="shared" si="166"/>
        <v>0</v>
      </c>
      <c r="S371" s="36">
        <f t="shared" si="171"/>
        <v>0</v>
      </c>
      <c r="T371" s="42">
        <v>0</v>
      </c>
      <c r="U371" s="36">
        <f t="shared" si="167"/>
        <v>0</v>
      </c>
      <c r="W371" s="36">
        <f t="shared" si="184"/>
        <v>0</v>
      </c>
      <c r="X371" s="36">
        <f t="shared" si="184"/>
        <v>0</v>
      </c>
      <c r="Y371" s="36">
        <f t="shared" si="184"/>
        <v>0</v>
      </c>
      <c r="Z371" s="36">
        <f t="shared" si="184"/>
        <v>0</v>
      </c>
      <c r="AA371" s="36">
        <f t="shared" si="184"/>
        <v>0</v>
      </c>
      <c r="AB371" s="36">
        <f t="shared" si="184"/>
        <v>0</v>
      </c>
      <c r="AC371" s="36">
        <f t="shared" si="184"/>
        <v>0</v>
      </c>
      <c r="AD371" s="36">
        <f t="shared" si="184"/>
        <v>0</v>
      </c>
      <c r="AE371" s="36">
        <f t="shared" si="184"/>
        <v>0</v>
      </c>
      <c r="AG371" s="36">
        <f t="shared" si="185"/>
        <v>0</v>
      </c>
      <c r="AH371" s="36">
        <f t="shared" si="185"/>
        <v>0</v>
      </c>
      <c r="AI371" s="36">
        <f t="shared" si="185"/>
        <v>0</v>
      </c>
      <c r="AJ371" s="36">
        <f t="shared" si="185"/>
        <v>0</v>
      </c>
      <c r="AK371" s="36">
        <f t="shared" si="185"/>
        <v>0</v>
      </c>
      <c r="AL371" s="36">
        <f t="shared" si="185"/>
        <v>0</v>
      </c>
      <c r="AN371" s="63">
        <f t="shared" si="180"/>
        <v>0</v>
      </c>
      <c r="AO371" s="14"/>
    </row>
    <row r="372" ht="15" spans="1:41">
      <c r="A372" s="43" t="s">
        <v>13209</v>
      </c>
      <c r="B372" s="34">
        <f t="shared" si="158"/>
        <v>0</v>
      </c>
      <c r="C372" s="41" t="s">
        <v>13210</v>
      </c>
      <c r="D372" s="105">
        <f t="shared" si="159"/>
        <v>0</v>
      </c>
      <c r="E372" s="36">
        <f t="shared" si="160"/>
        <v>0</v>
      </c>
      <c r="F372" s="9">
        <f t="shared" si="161"/>
        <v>0</v>
      </c>
      <c r="G372" s="38">
        <f t="shared" si="181"/>
        <v>0</v>
      </c>
      <c r="H372" s="42">
        <v>0</v>
      </c>
      <c r="I372" s="36">
        <f t="shared" si="183"/>
        <v>0</v>
      </c>
      <c r="J372" s="36">
        <f t="shared" si="183"/>
        <v>0</v>
      </c>
      <c r="K372" s="107">
        <f t="shared" si="179"/>
        <v>0</v>
      </c>
      <c r="L372" s="36">
        <f t="shared" si="163"/>
        <v>0</v>
      </c>
      <c r="M372" s="105">
        <f t="shared" si="164"/>
        <v>0</v>
      </c>
      <c r="N372" s="36">
        <f t="shared" si="170"/>
        <v>0</v>
      </c>
      <c r="O372" s="9">
        <f t="shared" si="165"/>
        <v>0</v>
      </c>
      <c r="P372" s="51">
        <v>0</v>
      </c>
      <c r="Q372" s="50">
        <f t="shared" si="182"/>
        <v>0</v>
      </c>
      <c r="R372" s="36">
        <f t="shared" si="166"/>
        <v>0</v>
      </c>
      <c r="S372" s="36">
        <f t="shared" si="171"/>
        <v>0</v>
      </c>
      <c r="T372" s="42">
        <v>0</v>
      </c>
      <c r="U372" s="36">
        <f t="shared" si="167"/>
        <v>0</v>
      </c>
      <c r="W372" s="36">
        <f t="shared" si="184"/>
        <v>0</v>
      </c>
      <c r="X372" s="36">
        <f t="shared" si="184"/>
        <v>0</v>
      </c>
      <c r="Y372" s="36">
        <f t="shared" si="184"/>
        <v>0</v>
      </c>
      <c r="Z372" s="36">
        <f t="shared" si="184"/>
        <v>0</v>
      </c>
      <c r="AA372" s="36">
        <f t="shared" si="184"/>
        <v>0</v>
      </c>
      <c r="AB372" s="36">
        <f t="shared" si="184"/>
        <v>0</v>
      </c>
      <c r="AC372" s="36">
        <f t="shared" si="184"/>
        <v>0</v>
      </c>
      <c r="AD372" s="36">
        <f t="shared" si="184"/>
        <v>0</v>
      </c>
      <c r="AE372" s="36">
        <f t="shared" si="184"/>
        <v>0</v>
      </c>
      <c r="AG372" s="36">
        <f t="shared" si="185"/>
        <v>0</v>
      </c>
      <c r="AH372" s="36">
        <f t="shared" si="185"/>
        <v>0</v>
      </c>
      <c r="AI372" s="36">
        <f t="shared" si="185"/>
        <v>0</v>
      </c>
      <c r="AJ372" s="36">
        <f t="shared" si="185"/>
        <v>0</v>
      </c>
      <c r="AK372" s="36">
        <f t="shared" si="185"/>
        <v>0</v>
      </c>
      <c r="AL372" s="36">
        <f t="shared" si="185"/>
        <v>0</v>
      </c>
      <c r="AN372" s="63">
        <f t="shared" si="180"/>
        <v>0</v>
      </c>
      <c r="AO372" s="59"/>
    </row>
    <row r="373" ht="15" spans="1:41">
      <c r="A373" s="43" t="s">
        <v>13211</v>
      </c>
      <c r="B373" s="34">
        <f t="shared" si="158"/>
        <v>0</v>
      </c>
      <c r="C373" s="41" t="s">
        <v>13212</v>
      </c>
      <c r="D373" s="105">
        <f t="shared" si="159"/>
        <v>0</v>
      </c>
      <c r="E373" s="36">
        <f t="shared" si="160"/>
        <v>0</v>
      </c>
      <c r="F373" s="9">
        <f t="shared" si="161"/>
        <v>0</v>
      </c>
      <c r="G373" s="38">
        <f t="shared" si="181"/>
        <v>0</v>
      </c>
      <c r="H373" s="42">
        <v>0</v>
      </c>
      <c r="I373" s="36">
        <f t="shared" si="183"/>
        <v>0</v>
      </c>
      <c r="J373" s="36">
        <f t="shared" si="183"/>
        <v>0</v>
      </c>
      <c r="K373" s="107">
        <f t="shared" si="179"/>
        <v>0</v>
      </c>
      <c r="L373" s="36">
        <f t="shared" si="163"/>
        <v>0</v>
      </c>
      <c r="M373" s="105">
        <f t="shared" si="164"/>
        <v>0</v>
      </c>
      <c r="N373" s="36">
        <f t="shared" si="170"/>
        <v>0</v>
      </c>
      <c r="O373" s="9">
        <f t="shared" si="165"/>
        <v>0</v>
      </c>
      <c r="P373" s="51">
        <v>0</v>
      </c>
      <c r="Q373" s="50">
        <f t="shared" si="182"/>
        <v>0</v>
      </c>
      <c r="R373" s="36">
        <f t="shared" si="166"/>
        <v>0</v>
      </c>
      <c r="S373" s="36">
        <f t="shared" si="171"/>
        <v>0</v>
      </c>
      <c r="T373" s="42">
        <v>0</v>
      </c>
      <c r="U373" s="36">
        <f t="shared" si="167"/>
        <v>0</v>
      </c>
      <c r="W373" s="36">
        <f t="shared" si="184"/>
        <v>0</v>
      </c>
      <c r="X373" s="36">
        <f t="shared" si="184"/>
        <v>0</v>
      </c>
      <c r="Y373" s="36">
        <f t="shared" si="184"/>
        <v>0</v>
      </c>
      <c r="Z373" s="36">
        <f t="shared" si="184"/>
        <v>0</v>
      </c>
      <c r="AA373" s="36">
        <f t="shared" si="184"/>
        <v>0</v>
      </c>
      <c r="AB373" s="36">
        <f t="shared" si="184"/>
        <v>0</v>
      </c>
      <c r="AC373" s="36">
        <f t="shared" si="184"/>
        <v>0</v>
      </c>
      <c r="AD373" s="36">
        <f t="shared" si="184"/>
        <v>0</v>
      </c>
      <c r="AE373" s="36">
        <f t="shared" si="184"/>
        <v>0</v>
      </c>
      <c r="AG373" s="36">
        <f t="shared" si="185"/>
        <v>0</v>
      </c>
      <c r="AH373" s="36">
        <f t="shared" si="185"/>
        <v>0</v>
      </c>
      <c r="AI373" s="36">
        <f t="shared" si="185"/>
        <v>0</v>
      </c>
      <c r="AJ373" s="36">
        <f t="shared" si="185"/>
        <v>0</v>
      </c>
      <c r="AK373" s="36">
        <f t="shared" si="185"/>
        <v>0</v>
      </c>
      <c r="AL373" s="36">
        <f t="shared" si="185"/>
        <v>0</v>
      </c>
      <c r="AN373" s="63">
        <f t="shared" si="180"/>
        <v>0</v>
      </c>
      <c r="AO373" s="59"/>
    </row>
    <row r="374" s="17" customFormat="1" ht="15" spans="1:41">
      <c r="A374" s="65"/>
      <c r="B374" s="66"/>
      <c r="C374" s="66"/>
      <c r="D374" s="67"/>
      <c r="E374" s="67"/>
      <c r="F374" s="67"/>
      <c r="G374" s="67"/>
      <c r="H374" s="67"/>
      <c r="I374" s="67"/>
      <c r="J374" s="67"/>
      <c r="K374" s="67"/>
      <c r="L374" s="67"/>
      <c r="M374" s="67"/>
      <c r="N374" s="67"/>
      <c r="O374" s="67"/>
      <c r="P374" s="67"/>
      <c r="Q374" s="67"/>
      <c r="R374" s="67"/>
      <c r="S374" s="67"/>
      <c r="T374" s="67"/>
      <c r="U374" s="67"/>
      <c r="V374" s="69"/>
      <c r="W374" s="67"/>
      <c r="X374" s="67"/>
      <c r="Y374" s="67"/>
      <c r="Z374" s="67"/>
      <c r="AA374" s="67"/>
      <c r="AB374" s="67"/>
      <c r="AC374" s="67"/>
      <c r="AD374" s="67"/>
      <c r="AE374" s="67"/>
      <c r="AF374" s="69"/>
      <c r="AG374" s="67"/>
      <c r="AH374" s="67"/>
      <c r="AI374" s="67"/>
      <c r="AJ374" s="67"/>
      <c r="AK374" s="67"/>
      <c r="AL374" s="67"/>
      <c r="AO374" s="14"/>
    </row>
    <row r="375" s="17" customFormat="1" ht="15" spans="1:41">
      <c r="A375" s="65"/>
      <c r="B375" s="66"/>
      <c r="C375" s="66"/>
      <c r="D375" s="67"/>
      <c r="E375" s="67"/>
      <c r="F375" s="67"/>
      <c r="G375" s="67"/>
      <c r="H375" s="67"/>
      <c r="I375" s="67"/>
      <c r="J375" s="67"/>
      <c r="K375" s="67"/>
      <c r="L375" s="67"/>
      <c r="M375" s="67"/>
      <c r="N375" s="67"/>
      <c r="O375" s="67"/>
      <c r="P375" s="67"/>
      <c r="Q375" s="67"/>
      <c r="R375" s="67"/>
      <c r="S375" s="67"/>
      <c r="T375" s="67"/>
      <c r="U375" s="67"/>
      <c r="V375" s="69"/>
      <c r="W375" s="67"/>
      <c r="X375" s="67"/>
      <c r="Y375" s="67"/>
      <c r="Z375" s="67"/>
      <c r="AA375" s="67"/>
      <c r="AB375" s="67"/>
      <c r="AC375" s="67"/>
      <c r="AD375" s="67"/>
      <c r="AE375" s="67"/>
      <c r="AF375" s="69"/>
      <c r="AG375" s="67"/>
      <c r="AH375" s="67"/>
      <c r="AI375" s="67"/>
      <c r="AJ375" s="67"/>
      <c r="AK375" s="67"/>
      <c r="AL375" s="67"/>
      <c r="AO375" s="14"/>
    </row>
    <row r="376" s="17" customFormat="1" ht="15" spans="1:41">
      <c r="A376" s="65"/>
      <c r="B376" s="66"/>
      <c r="C376" s="66"/>
      <c r="D376" s="67"/>
      <c r="E376" s="67"/>
      <c r="F376" s="67"/>
      <c r="G376" s="67"/>
      <c r="H376" s="67"/>
      <c r="I376" s="67"/>
      <c r="J376" s="67"/>
      <c r="K376" s="67"/>
      <c r="L376" s="67"/>
      <c r="M376" s="67"/>
      <c r="N376" s="67"/>
      <c r="O376" s="67"/>
      <c r="P376" s="67"/>
      <c r="Q376" s="67"/>
      <c r="R376" s="67"/>
      <c r="S376" s="67"/>
      <c r="T376" s="67"/>
      <c r="U376" s="67"/>
      <c r="V376" s="69"/>
      <c r="W376" s="67"/>
      <c r="X376" s="67"/>
      <c r="Y376" s="67"/>
      <c r="Z376" s="67"/>
      <c r="AA376" s="67"/>
      <c r="AB376" s="67"/>
      <c r="AC376" s="67"/>
      <c r="AD376" s="67"/>
      <c r="AE376" s="67"/>
      <c r="AF376" s="69"/>
      <c r="AG376" s="67"/>
      <c r="AH376" s="67"/>
      <c r="AI376" s="67"/>
      <c r="AJ376" s="67"/>
      <c r="AK376" s="67"/>
      <c r="AL376" s="67"/>
      <c r="AO376" s="59"/>
    </row>
    <row r="377" s="17" customFormat="1" ht="15" spans="1:41">
      <c r="A377" s="65"/>
      <c r="B377" s="66"/>
      <c r="C377" s="66"/>
      <c r="D377" s="67"/>
      <c r="E377" s="67"/>
      <c r="F377" s="67"/>
      <c r="G377" s="67"/>
      <c r="H377" s="67"/>
      <c r="I377" s="67"/>
      <c r="J377" s="67"/>
      <c r="K377" s="67"/>
      <c r="L377" s="67"/>
      <c r="M377" s="67"/>
      <c r="N377" s="67"/>
      <c r="O377" s="67"/>
      <c r="P377" s="67"/>
      <c r="Q377" s="67"/>
      <c r="R377" s="67"/>
      <c r="S377" s="67"/>
      <c r="T377" s="67"/>
      <c r="U377" s="67"/>
      <c r="V377" s="69"/>
      <c r="W377" s="67"/>
      <c r="X377" s="67"/>
      <c r="Y377" s="67"/>
      <c r="Z377" s="67"/>
      <c r="AA377" s="67"/>
      <c r="AB377" s="67"/>
      <c r="AC377" s="67"/>
      <c r="AD377" s="67"/>
      <c r="AE377" s="67"/>
      <c r="AF377" s="69"/>
      <c r="AG377" s="67"/>
      <c r="AH377" s="67"/>
      <c r="AI377" s="67"/>
      <c r="AJ377" s="67"/>
      <c r="AK377" s="67"/>
      <c r="AL377" s="67"/>
      <c r="AO377" s="59"/>
    </row>
    <row r="378" s="17" customFormat="1" ht="15" spans="1:41">
      <c r="A378" s="65"/>
      <c r="B378" s="66"/>
      <c r="C378" s="66"/>
      <c r="D378" s="67"/>
      <c r="E378" s="67"/>
      <c r="F378" s="67"/>
      <c r="G378" s="67"/>
      <c r="H378" s="68"/>
      <c r="I378" s="67"/>
      <c r="J378" s="67"/>
      <c r="K378" s="68"/>
      <c r="L378" s="67"/>
      <c r="M378" s="67"/>
      <c r="N378" s="67"/>
      <c r="O378" s="67"/>
      <c r="P378" s="68"/>
      <c r="Q378" s="68"/>
      <c r="R378" s="67"/>
      <c r="S378" s="67"/>
      <c r="T378" s="68"/>
      <c r="U378" s="67"/>
      <c r="V378" s="69"/>
      <c r="W378" s="67"/>
      <c r="X378" s="67"/>
      <c r="Y378" s="67"/>
      <c r="Z378" s="67"/>
      <c r="AA378" s="67"/>
      <c r="AB378" s="67"/>
      <c r="AC378" s="67"/>
      <c r="AD378" s="67"/>
      <c r="AE378" s="67"/>
      <c r="AF378" s="69"/>
      <c r="AG378" s="67"/>
      <c r="AH378" s="67"/>
      <c r="AI378" s="67"/>
      <c r="AJ378" s="67"/>
      <c r="AK378" s="67"/>
      <c r="AL378" s="67"/>
      <c r="AO378" s="14"/>
    </row>
    <row r="379" s="17" customFormat="1" ht="15" spans="1:41">
      <c r="A379" s="65"/>
      <c r="B379" s="66"/>
      <c r="C379" s="66"/>
      <c r="D379" s="67"/>
      <c r="E379" s="67"/>
      <c r="F379" s="67"/>
      <c r="G379" s="67"/>
      <c r="H379" s="67"/>
      <c r="I379" s="67"/>
      <c r="J379" s="67"/>
      <c r="K379" s="67"/>
      <c r="L379" s="67"/>
      <c r="M379" s="67"/>
      <c r="N379" s="67"/>
      <c r="O379" s="67"/>
      <c r="P379" s="67"/>
      <c r="Q379" s="67"/>
      <c r="R379" s="67"/>
      <c r="S379" s="67"/>
      <c r="T379" s="67"/>
      <c r="U379" s="67"/>
      <c r="V379" s="69"/>
      <c r="W379" s="67"/>
      <c r="X379" s="67"/>
      <c r="Y379" s="67"/>
      <c r="Z379" s="67"/>
      <c r="AA379" s="67"/>
      <c r="AB379" s="67"/>
      <c r="AC379" s="67"/>
      <c r="AD379" s="67"/>
      <c r="AE379" s="67"/>
      <c r="AF379" s="69"/>
      <c r="AG379" s="67"/>
      <c r="AH379" s="67"/>
      <c r="AI379" s="67"/>
      <c r="AJ379" s="67"/>
      <c r="AK379" s="67"/>
      <c r="AL379" s="67"/>
      <c r="AO379" s="14"/>
    </row>
    <row r="380" s="17" customFormat="1" ht="15" spans="1:41">
      <c r="A380" s="65"/>
      <c r="B380" s="66"/>
      <c r="C380" s="66"/>
      <c r="D380" s="67"/>
      <c r="E380" s="67"/>
      <c r="F380" s="67"/>
      <c r="G380" s="67"/>
      <c r="H380" s="68"/>
      <c r="I380" s="67"/>
      <c r="J380" s="67"/>
      <c r="K380" s="67"/>
      <c r="L380" s="67"/>
      <c r="M380" s="67"/>
      <c r="N380" s="67"/>
      <c r="O380" s="67"/>
      <c r="P380" s="67"/>
      <c r="Q380" s="67"/>
      <c r="R380" s="67"/>
      <c r="S380" s="67"/>
      <c r="T380" s="67"/>
      <c r="U380" s="67"/>
      <c r="V380" s="69"/>
      <c r="W380" s="67"/>
      <c r="X380" s="67"/>
      <c r="Y380" s="67"/>
      <c r="Z380" s="67"/>
      <c r="AA380" s="67"/>
      <c r="AB380" s="67"/>
      <c r="AC380" s="67"/>
      <c r="AD380" s="67"/>
      <c r="AE380" s="67"/>
      <c r="AF380" s="69"/>
      <c r="AG380" s="67"/>
      <c r="AH380" s="67"/>
      <c r="AI380" s="67"/>
      <c r="AJ380" s="67"/>
      <c r="AK380" s="67"/>
      <c r="AL380" s="67"/>
      <c r="AO380" s="59"/>
    </row>
    <row r="381" s="17" customFormat="1" ht="15" spans="1:41">
      <c r="A381" s="65"/>
      <c r="B381" s="66"/>
      <c r="C381" s="66"/>
      <c r="D381" s="67"/>
      <c r="E381" s="67"/>
      <c r="F381" s="67"/>
      <c r="G381" s="67"/>
      <c r="H381" s="67"/>
      <c r="I381" s="67"/>
      <c r="J381" s="67"/>
      <c r="K381" s="67"/>
      <c r="L381" s="67"/>
      <c r="M381" s="67"/>
      <c r="N381" s="67"/>
      <c r="O381" s="67"/>
      <c r="P381" s="67"/>
      <c r="Q381" s="67"/>
      <c r="R381" s="67"/>
      <c r="S381" s="67"/>
      <c r="T381" s="67"/>
      <c r="U381" s="67"/>
      <c r="V381" s="69"/>
      <c r="W381" s="67"/>
      <c r="X381" s="67"/>
      <c r="Y381" s="67"/>
      <c r="Z381" s="67"/>
      <c r="AA381" s="67"/>
      <c r="AB381" s="67"/>
      <c r="AC381" s="67"/>
      <c r="AD381" s="67"/>
      <c r="AE381" s="67"/>
      <c r="AF381" s="69"/>
      <c r="AG381" s="67"/>
      <c r="AH381" s="67"/>
      <c r="AI381" s="67"/>
      <c r="AJ381" s="67"/>
      <c r="AK381" s="67"/>
      <c r="AL381" s="67"/>
      <c r="AO381" s="59"/>
    </row>
    <row r="382" s="17" customFormat="1" ht="15" spans="1:41">
      <c r="A382" s="65"/>
      <c r="B382" s="66"/>
      <c r="C382" s="66"/>
      <c r="D382" s="67"/>
      <c r="E382" s="67"/>
      <c r="F382" s="67"/>
      <c r="G382" s="67"/>
      <c r="H382" s="67"/>
      <c r="I382" s="67"/>
      <c r="J382" s="67"/>
      <c r="K382" s="67"/>
      <c r="L382" s="67"/>
      <c r="M382" s="67"/>
      <c r="N382" s="67"/>
      <c r="O382" s="67"/>
      <c r="P382" s="67"/>
      <c r="Q382" s="67"/>
      <c r="R382" s="67"/>
      <c r="S382" s="67"/>
      <c r="T382" s="67"/>
      <c r="U382" s="67"/>
      <c r="V382" s="69"/>
      <c r="W382" s="67"/>
      <c r="X382" s="67"/>
      <c r="Y382" s="67"/>
      <c r="Z382" s="67"/>
      <c r="AA382" s="67"/>
      <c r="AB382" s="67"/>
      <c r="AC382" s="67"/>
      <c r="AD382" s="67"/>
      <c r="AE382" s="67"/>
      <c r="AF382" s="69"/>
      <c r="AG382" s="67"/>
      <c r="AH382" s="67"/>
      <c r="AI382" s="67"/>
      <c r="AJ382" s="67"/>
      <c r="AK382" s="67"/>
      <c r="AL382" s="67"/>
      <c r="AO382" s="14"/>
    </row>
    <row r="383" s="17" customFormat="1" ht="15" spans="1:41">
      <c r="A383" s="65"/>
      <c r="B383" s="66"/>
      <c r="C383" s="66"/>
      <c r="D383" s="67"/>
      <c r="E383" s="67"/>
      <c r="F383" s="67"/>
      <c r="G383" s="67"/>
      <c r="H383" s="67"/>
      <c r="I383" s="67"/>
      <c r="J383" s="67"/>
      <c r="K383" s="67"/>
      <c r="L383" s="67"/>
      <c r="M383" s="67"/>
      <c r="N383" s="67"/>
      <c r="O383" s="67"/>
      <c r="P383" s="67"/>
      <c r="Q383" s="67"/>
      <c r="R383" s="67"/>
      <c r="S383" s="67"/>
      <c r="T383" s="67"/>
      <c r="U383" s="67"/>
      <c r="V383" s="69"/>
      <c r="W383" s="67"/>
      <c r="X383" s="67"/>
      <c r="Y383" s="67"/>
      <c r="Z383" s="67"/>
      <c r="AA383" s="67"/>
      <c r="AB383" s="67"/>
      <c r="AC383" s="67"/>
      <c r="AD383" s="67"/>
      <c r="AE383" s="67"/>
      <c r="AF383" s="69"/>
      <c r="AG383" s="67"/>
      <c r="AH383" s="67"/>
      <c r="AI383" s="67"/>
      <c r="AJ383" s="67"/>
      <c r="AK383" s="67"/>
      <c r="AL383" s="67"/>
      <c r="AO383" s="14"/>
    </row>
    <row r="384" s="17" customFormat="1" ht="15" spans="1:41">
      <c r="A384" s="65"/>
      <c r="B384" s="66"/>
      <c r="C384" s="66"/>
      <c r="D384" s="67"/>
      <c r="E384" s="67"/>
      <c r="F384" s="67"/>
      <c r="G384" s="67"/>
      <c r="H384" s="67"/>
      <c r="I384" s="67"/>
      <c r="J384" s="67"/>
      <c r="K384" s="67"/>
      <c r="L384" s="67"/>
      <c r="M384" s="67"/>
      <c r="N384" s="67"/>
      <c r="O384" s="67"/>
      <c r="P384" s="67"/>
      <c r="Q384" s="67"/>
      <c r="R384" s="67"/>
      <c r="S384" s="67"/>
      <c r="T384" s="67"/>
      <c r="U384" s="67"/>
      <c r="V384" s="69"/>
      <c r="W384" s="67"/>
      <c r="X384" s="67"/>
      <c r="Y384" s="67"/>
      <c r="Z384" s="67"/>
      <c r="AA384" s="67"/>
      <c r="AB384" s="67"/>
      <c r="AC384" s="67"/>
      <c r="AD384" s="67"/>
      <c r="AE384" s="67"/>
      <c r="AF384" s="69"/>
      <c r="AG384" s="67"/>
      <c r="AH384" s="67"/>
      <c r="AI384" s="67"/>
      <c r="AJ384" s="67"/>
      <c r="AK384" s="67"/>
      <c r="AL384" s="67"/>
      <c r="AO384" s="59"/>
    </row>
    <row r="385" s="17" customFormat="1" ht="15" spans="1:41">
      <c r="A385" s="65"/>
      <c r="B385" s="66"/>
      <c r="C385" s="66"/>
      <c r="D385" s="67"/>
      <c r="E385" s="67"/>
      <c r="F385" s="67"/>
      <c r="G385" s="67"/>
      <c r="H385" s="67"/>
      <c r="I385" s="67"/>
      <c r="J385" s="67"/>
      <c r="K385" s="67"/>
      <c r="L385" s="67"/>
      <c r="M385" s="67"/>
      <c r="N385" s="67"/>
      <c r="O385" s="67"/>
      <c r="P385" s="67"/>
      <c r="Q385" s="67"/>
      <c r="R385" s="67"/>
      <c r="S385" s="67"/>
      <c r="T385" s="67"/>
      <c r="U385" s="67"/>
      <c r="V385" s="69"/>
      <c r="W385" s="67"/>
      <c r="X385" s="67"/>
      <c r="Y385" s="67"/>
      <c r="Z385" s="67"/>
      <c r="AA385" s="67"/>
      <c r="AB385" s="67"/>
      <c r="AC385" s="67"/>
      <c r="AD385" s="67"/>
      <c r="AE385" s="67"/>
      <c r="AF385" s="69"/>
      <c r="AG385" s="67"/>
      <c r="AH385" s="67"/>
      <c r="AI385" s="67"/>
      <c r="AJ385" s="67"/>
      <c r="AK385" s="67"/>
      <c r="AL385" s="67"/>
      <c r="AO385" s="59"/>
    </row>
    <row r="386" s="17" customFormat="1" ht="15" spans="1:41">
      <c r="A386" s="65"/>
      <c r="B386" s="66"/>
      <c r="C386" s="66"/>
      <c r="D386" s="67"/>
      <c r="E386" s="67"/>
      <c r="F386" s="67"/>
      <c r="G386" s="67"/>
      <c r="H386" s="67"/>
      <c r="I386" s="67"/>
      <c r="J386" s="67"/>
      <c r="K386" s="67"/>
      <c r="L386" s="67"/>
      <c r="M386" s="67"/>
      <c r="N386" s="67"/>
      <c r="O386" s="67"/>
      <c r="P386" s="67"/>
      <c r="Q386" s="67"/>
      <c r="R386" s="67"/>
      <c r="S386" s="67"/>
      <c r="T386" s="67"/>
      <c r="U386" s="67"/>
      <c r="V386" s="69"/>
      <c r="W386" s="67"/>
      <c r="X386" s="67"/>
      <c r="Y386" s="67"/>
      <c r="Z386" s="67"/>
      <c r="AA386" s="67"/>
      <c r="AB386" s="67"/>
      <c r="AC386" s="67"/>
      <c r="AD386" s="67"/>
      <c r="AE386" s="67"/>
      <c r="AF386" s="69"/>
      <c r="AG386" s="67"/>
      <c r="AH386" s="67"/>
      <c r="AI386" s="67"/>
      <c r="AJ386" s="67"/>
      <c r="AK386" s="67"/>
      <c r="AL386" s="67"/>
      <c r="AO386" s="14"/>
    </row>
    <row r="387" s="17" customFormat="1" ht="15" spans="1:41">
      <c r="A387" s="65"/>
      <c r="B387" s="66"/>
      <c r="C387" s="66"/>
      <c r="D387" s="67"/>
      <c r="E387" s="67"/>
      <c r="F387" s="67"/>
      <c r="G387" s="67"/>
      <c r="H387" s="67"/>
      <c r="I387" s="67"/>
      <c r="J387" s="67"/>
      <c r="K387" s="67"/>
      <c r="L387" s="67"/>
      <c r="M387" s="67"/>
      <c r="N387" s="67"/>
      <c r="O387" s="67"/>
      <c r="P387" s="67"/>
      <c r="Q387" s="67"/>
      <c r="R387" s="67"/>
      <c r="S387" s="67"/>
      <c r="T387" s="67"/>
      <c r="U387" s="67"/>
      <c r="V387" s="69"/>
      <c r="W387" s="67"/>
      <c r="X387" s="67"/>
      <c r="Y387" s="67"/>
      <c r="Z387" s="67"/>
      <c r="AA387" s="67"/>
      <c r="AB387" s="67"/>
      <c r="AC387" s="67"/>
      <c r="AD387" s="67"/>
      <c r="AE387" s="67"/>
      <c r="AF387" s="69"/>
      <c r="AG387" s="67"/>
      <c r="AH387" s="67"/>
      <c r="AI387" s="67"/>
      <c r="AJ387" s="67"/>
      <c r="AK387" s="67"/>
      <c r="AL387" s="67"/>
      <c r="AO387" s="14"/>
    </row>
    <row r="388" s="17" customFormat="1" ht="15" spans="1:41">
      <c r="A388" s="65"/>
      <c r="B388" s="66"/>
      <c r="C388" s="66"/>
      <c r="D388" s="67"/>
      <c r="E388" s="67"/>
      <c r="F388" s="67"/>
      <c r="G388" s="67"/>
      <c r="H388" s="67"/>
      <c r="I388" s="67"/>
      <c r="J388" s="67"/>
      <c r="K388" s="67"/>
      <c r="L388" s="67"/>
      <c r="M388" s="67"/>
      <c r="N388" s="67"/>
      <c r="O388" s="67"/>
      <c r="P388" s="67"/>
      <c r="Q388" s="67"/>
      <c r="R388" s="67"/>
      <c r="S388" s="67"/>
      <c r="T388" s="67"/>
      <c r="U388" s="67"/>
      <c r="V388" s="69"/>
      <c r="W388" s="67"/>
      <c r="X388" s="67"/>
      <c r="Y388" s="67"/>
      <c r="Z388" s="67"/>
      <c r="AA388" s="67"/>
      <c r="AB388" s="67"/>
      <c r="AC388" s="67"/>
      <c r="AD388" s="67"/>
      <c r="AE388" s="67"/>
      <c r="AF388" s="69"/>
      <c r="AG388" s="67"/>
      <c r="AH388" s="67"/>
      <c r="AI388" s="67"/>
      <c r="AJ388" s="67"/>
      <c r="AK388" s="67"/>
      <c r="AL388" s="67"/>
      <c r="AO388" s="59"/>
    </row>
    <row r="389" s="17" customFormat="1" ht="15" spans="1:41">
      <c r="A389" s="65"/>
      <c r="B389" s="66"/>
      <c r="C389" s="66"/>
      <c r="D389" s="67"/>
      <c r="E389" s="67"/>
      <c r="F389" s="67"/>
      <c r="G389" s="67"/>
      <c r="H389" s="67"/>
      <c r="I389" s="67"/>
      <c r="J389" s="67"/>
      <c r="K389" s="67"/>
      <c r="L389" s="67"/>
      <c r="M389" s="67"/>
      <c r="N389" s="67"/>
      <c r="O389" s="67"/>
      <c r="P389" s="67"/>
      <c r="Q389" s="67"/>
      <c r="R389" s="67"/>
      <c r="S389" s="67"/>
      <c r="T389" s="67"/>
      <c r="U389" s="67"/>
      <c r="V389" s="69"/>
      <c r="W389" s="67"/>
      <c r="X389" s="67"/>
      <c r="Y389" s="67"/>
      <c r="Z389" s="67"/>
      <c r="AA389" s="67"/>
      <c r="AB389" s="67"/>
      <c r="AC389" s="67"/>
      <c r="AD389" s="67"/>
      <c r="AE389" s="67"/>
      <c r="AF389" s="69"/>
      <c r="AG389" s="67"/>
      <c r="AH389" s="67"/>
      <c r="AI389" s="67"/>
      <c r="AJ389" s="67"/>
      <c r="AK389" s="67"/>
      <c r="AL389" s="67"/>
      <c r="AO389" s="59"/>
    </row>
    <row r="390" s="17" customFormat="1" ht="15" spans="1:41">
      <c r="A390" s="65"/>
      <c r="B390" s="66"/>
      <c r="C390" s="66"/>
      <c r="D390" s="67"/>
      <c r="E390" s="67"/>
      <c r="F390" s="67"/>
      <c r="G390" s="67"/>
      <c r="H390" s="67"/>
      <c r="I390" s="67"/>
      <c r="J390" s="67"/>
      <c r="K390" s="67"/>
      <c r="L390" s="67"/>
      <c r="M390" s="67"/>
      <c r="N390" s="67"/>
      <c r="O390" s="67"/>
      <c r="P390" s="67"/>
      <c r="Q390" s="67"/>
      <c r="R390" s="67"/>
      <c r="S390" s="67"/>
      <c r="T390" s="67"/>
      <c r="U390" s="67"/>
      <c r="V390" s="69"/>
      <c r="W390" s="67"/>
      <c r="X390" s="67"/>
      <c r="Y390" s="67"/>
      <c r="Z390" s="67"/>
      <c r="AA390" s="67"/>
      <c r="AB390" s="67"/>
      <c r="AC390" s="67"/>
      <c r="AD390" s="67"/>
      <c r="AE390" s="67"/>
      <c r="AF390" s="69"/>
      <c r="AG390" s="67"/>
      <c r="AH390" s="67"/>
      <c r="AI390" s="67"/>
      <c r="AJ390" s="67"/>
      <c r="AK390" s="67"/>
      <c r="AL390" s="67"/>
      <c r="AO390" s="14"/>
    </row>
    <row r="391" s="17" customFormat="1" ht="15" spans="1:41">
      <c r="A391" s="65"/>
      <c r="B391" s="66"/>
      <c r="C391" s="66"/>
      <c r="D391" s="67"/>
      <c r="E391" s="67"/>
      <c r="F391" s="67"/>
      <c r="G391" s="67"/>
      <c r="H391" s="68"/>
      <c r="I391" s="67"/>
      <c r="J391" s="67"/>
      <c r="K391" s="67"/>
      <c r="L391" s="67"/>
      <c r="M391" s="67"/>
      <c r="N391" s="67"/>
      <c r="O391" s="67"/>
      <c r="P391" s="67"/>
      <c r="Q391" s="67"/>
      <c r="R391" s="67"/>
      <c r="S391" s="67"/>
      <c r="T391" s="67"/>
      <c r="U391" s="67"/>
      <c r="V391" s="69"/>
      <c r="W391" s="67"/>
      <c r="X391" s="67"/>
      <c r="Y391" s="67"/>
      <c r="Z391" s="67"/>
      <c r="AA391" s="67"/>
      <c r="AB391" s="67"/>
      <c r="AC391" s="67"/>
      <c r="AD391" s="67"/>
      <c r="AE391" s="67"/>
      <c r="AF391" s="69"/>
      <c r="AG391" s="67"/>
      <c r="AH391" s="67"/>
      <c r="AI391" s="67"/>
      <c r="AJ391" s="67"/>
      <c r="AK391" s="67"/>
      <c r="AL391" s="67"/>
      <c r="AO391" s="14"/>
    </row>
    <row r="392" s="17" customFormat="1" ht="15" spans="1:41">
      <c r="A392" s="65"/>
      <c r="B392" s="66"/>
      <c r="C392" s="66"/>
      <c r="D392" s="67"/>
      <c r="E392" s="67"/>
      <c r="F392" s="67"/>
      <c r="G392" s="67"/>
      <c r="H392" s="67"/>
      <c r="I392" s="67"/>
      <c r="J392" s="67"/>
      <c r="K392" s="67"/>
      <c r="L392" s="67"/>
      <c r="M392" s="67"/>
      <c r="N392" s="67"/>
      <c r="O392" s="67"/>
      <c r="P392" s="67"/>
      <c r="Q392" s="67"/>
      <c r="R392" s="67"/>
      <c r="S392" s="67"/>
      <c r="T392" s="67"/>
      <c r="U392" s="67"/>
      <c r="V392" s="69"/>
      <c r="W392" s="67"/>
      <c r="X392" s="67"/>
      <c r="Y392" s="67"/>
      <c r="Z392" s="67"/>
      <c r="AA392" s="67"/>
      <c r="AB392" s="67"/>
      <c r="AC392" s="67"/>
      <c r="AD392" s="67"/>
      <c r="AE392" s="67"/>
      <c r="AF392" s="69"/>
      <c r="AG392" s="67"/>
      <c r="AH392" s="67"/>
      <c r="AI392" s="67"/>
      <c r="AJ392" s="67"/>
      <c r="AK392" s="67"/>
      <c r="AL392" s="67"/>
      <c r="AO392" s="59"/>
    </row>
    <row r="393" s="17" customFormat="1" ht="15" spans="1:41">
      <c r="A393" s="65"/>
      <c r="B393" s="66"/>
      <c r="C393" s="66"/>
      <c r="D393" s="67"/>
      <c r="E393" s="67"/>
      <c r="F393" s="67"/>
      <c r="G393" s="67"/>
      <c r="H393" s="67"/>
      <c r="I393" s="67"/>
      <c r="J393" s="67"/>
      <c r="K393" s="67"/>
      <c r="L393" s="67"/>
      <c r="M393" s="67"/>
      <c r="N393" s="67"/>
      <c r="O393" s="67"/>
      <c r="P393" s="67"/>
      <c r="Q393" s="67"/>
      <c r="R393" s="67"/>
      <c r="S393" s="67"/>
      <c r="T393" s="67"/>
      <c r="U393" s="67"/>
      <c r="V393" s="69"/>
      <c r="W393" s="67"/>
      <c r="X393" s="67"/>
      <c r="Y393" s="67"/>
      <c r="Z393" s="67"/>
      <c r="AA393" s="67"/>
      <c r="AB393" s="67"/>
      <c r="AC393" s="67"/>
      <c r="AD393" s="67"/>
      <c r="AE393" s="67"/>
      <c r="AF393" s="69"/>
      <c r="AG393" s="67"/>
      <c r="AH393" s="67"/>
      <c r="AI393" s="67"/>
      <c r="AJ393" s="67"/>
      <c r="AK393" s="67"/>
      <c r="AL393" s="67"/>
      <c r="AO393" s="59"/>
    </row>
    <row r="394" s="17" customFormat="1" ht="15" spans="1:41">
      <c r="A394" s="65"/>
      <c r="B394" s="66"/>
      <c r="C394" s="66"/>
      <c r="D394" s="67"/>
      <c r="E394" s="67"/>
      <c r="F394" s="67"/>
      <c r="G394" s="67"/>
      <c r="H394" s="67"/>
      <c r="I394" s="67"/>
      <c r="J394" s="67"/>
      <c r="K394" s="67"/>
      <c r="L394" s="67"/>
      <c r="M394" s="67"/>
      <c r="N394" s="67"/>
      <c r="O394" s="67"/>
      <c r="P394" s="67"/>
      <c r="Q394" s="67"/>
      <c r="R394" s="67"/>
      <c r="S394" s="67"/>
      <c r="T394" s="67"/>
      <c r="U394" s="67"/>
      <c r="V394" s="69"/>
      <c r="W394" s="67"/>
      <c r="X394" s="67"/>
      <c r="Y394" s="67"/>
      <c r="Z394" s="67"/>
      <c r="AA394" s="67"/>
      <c r="AB394" s="67"/>
      <c r="AC394" s="67"/>
      <c r="AD394" s="67"/>
      <c r="AE394" s="67"/>
      <c r="AF394" s="69"/>
      <c r="AG394" s="67"/>
      <c r="AH394" s="67"/>
      <c r="AI394" s="67"/>
      <c r="AJ394" s="67"/>
      <c r="AK394" s="67"/>
      <c r="AL394" s="67"/>
      <c r="AO394" s="14"/>
    </row>
    <row r="395" s="17" customFormat="1" ht="15" spans="1:41">
      <c r="A395" s="70"/>
      <c r="B395" s="66"/>
      <c r="C395" s="66"/>
      <c r="D395" s="67"/>
      <c r="E395" s="67"/>
      <c r="F395" s="67"/>
      <c r="G395" s="67"/>
      <c r="H395" s="67"/>
      <c r="I395" s="67"/>
      <c r="J395" s="67"/>
      <c r="K395" s="67"/>
      <c r="L395" s="67"/>
      <c r="M395" s="67"/>
      <c r="N395" s="67"/>
      <c r="O395" s="67"/>
      <c r="P395" s="67"/>
      <c r="Q395" s="67"/>
      <c r="R395" s="67"/>
      <c r="S395" s="67"/>
      <c r="T395" s="67"/>
      <c r="U395" s="67"/>
      <c r="V395" s="69"/>
      <c r="W395" s="67"/>
      <c r="X395" s="67"/>
      <c r="Y395" s="67"/>
      <c r="Z395" s="67"/>
      <c r="AA395" s="67"/>
      <c r="AB395" s="67"/>
      <c r="AC395" s="67"/>
      <c r="AD395" s="67"/>
      <c r="AE395" s="67"/>
      <c r="AF395" s="69"/>
      <c r="AG395" s="67"/>
      <c r="AH395" s="67"/>
      <c r="AI395" s="67"/>
      <c r="AJ395" s="67"/>
      <c r="AK395" s="67"/>
      <c r="AL395" s="67"/>
      <c r="AO395" s="14"/>
    </row>
    <row r="396" s="17" customFormat="1" ht="15" spans="1:41">
      <c r="A396" s="65"/>
      <c r="B396" s="66"/>
      <c r="C396" s="66"/>
      <c r="D396" s="67"/>
      <c r="E396" s="67"/>
      <c r="F396" s="67"/>
      <c r="G396" s="67"/>
      <c r="H396" s="67"/>
      <c r="I396" s="67"/>
      <c r="J396" s="67"/>
      <c r="K396" s="67"/>
      <c r="L396" s="67"/>
      <c r="M396" s="67"/>
      <c r="N396" s="67"/>
      <c r="O396" s="67"/>
      <c r="P396" s="67"/>
      <c r="Q396" s="67"/>
      <c r="R396" s="67"/>
      <c r="S396" s="67"/>
      <c r="T396" s="67"/>
      <c r="U396" s="67"/>
      <c r="V396" s="69"/>
      <c r="W396" s="67"/>
      <c r="X396" s="67"/>
      <c r="Y396" s="67"/>
      <c r="Z396" s="67"/>
      <c r="AA396" s="67"/>
      <c r="AB396" s="67"/>
      <c r="AC396" s="67"/>
      <c r="AD396" s="67"/>
      <c r="AE396" s="67"/>
      <c r="AF396" s="69"/>
      <c r="AG396" s="67"/>
      <c r="AH396" s="67"/>
      <c r="AI396" s="67"/>
      <c r="AJ396" s="67"/>
      <c r="AK396" s="67"/>
      <c r="AL396" s="67"/>
      <c r="AO396" s="59"/>
    </row>
    <row r="397" s="17" customFormat="1" ht="15" spans="1:41">
      <c r="A397" s="70"/>
      <c r="B397" s="66"/>
      <c r="C397" s="66"/>
      <c r="D397" s="67"/>
      <c r="E397" s="67"/>
      <c r="F397" s="67"/>
      <c r="G397" s="67"/>
      <c r="H397" s="67"/>
      <c r="I397" s="67"/>
      <c r="J397" s="67"/>
      <c r="K397" s="67"/>
      <c r="L397" s="67"/>
      <c r="M397" s="67"/>
      <c r="N397" s="67"/>
      <c r="O397" s="67"/>
      <c r="P397" s="67"/>
      <c r="Q397" s="67"/>
      <c r="R397" s="67"/>
      <c r="S397" s="67"/>
      <c r="T397" s="67"/>
      <c r="U397" s="67"/>
      <c r="V397" s="69"/>
      <c r="W397" s="67"/>
      <c r="X397" s="67"/>
      <c r="Y397" s="67"/>
      <c r="Z397" s="67"/>
      <c r="AA397" s="67"/>
      <c r="AB397" s="67"/>
      <c r="AC397" s="67"/>
      <c r="AD397" s="67"/>
      <c r="AE397" s="67"/>
      <c r="AF397" s="69"/>
      <c r="AG397" s="67"/>
      <c r="AH397" s="67"/>
      <c r="AI397" s="67"/>
      <c r="AJ397" s="67"/>
      <c r="AK397" s="67"/>
      <c r="AL397" s="67"/>
      <c r="AO397" s="59"/>
    </row>
    <row r="398" s="17" customFormat="1" ht="15" spans="1:41">
      <c r="A398" s="70"/>
      <c r="B398" s="66"/>
      <c r="C398" s="66"/>
      <c r="D398" s="67"/>
      <c r="E398" s="67"/>
      <c r="F398" s="67"/>
      <c r="G398" s="67"/>
      <c r="H398" s="67"/>
      <c r="I398" s="67"/>
      <c r="J398" s="67"/>
      <c r="K398" s="67"/>
      <c r="L398" s="67"/>
      <c r="M398" s="67"/>
      <c r="N398" s="67"/>
      <c r="O398" s="67"/>
      <c r="P398" s="67"/>
      <c r="Q398" s="67"/>
      <c r="R398" s="67"/>
      <c r="S398" s="67"/>
      <c r="T398" s="67"/>
      <c r="U398" s="67"/>
      <c r="V398" s="69"/>
      <c r="W398" s="67"/>
      <c r="X398" s="67"/>
      <c r="Y398" s="67"/>
      <c r="Z398" s="67"/>
      <c r="AA398" s="67"/>
      <c r="AB398" s="67"/>
      <c r="AC398" s="67"/>
      <c r="AD398" s="67"/>
      <c r="AE398" s="67"/>
      <c r="AF398" s="69"/>
      <c r="AG398" s="67"/>
      <c r="AH398" s="67"/>
      <c r="AI398" s="67"/>
      <c r="AJ398" s="67"/>
      <c r="AK398" s="67"/>
      <c r="AL398" s="67"/>
      <c r="AO398" s="14"/>
    </row>
    <row r="399" s="17" customFormat="1" ht="15" spans="1:41">
      <c r="A399" s="70"/>
      <c r="B399" s="66"/>
      <c r="C399" s="66"/>
      <c r="D399" s="67"/>
      <c r="E399" s="67"/>
      <c r="F399" s="67"/>
      <c r="G399" s="67"/>
      <c r="H399" s="67"/>
      <c r="I399" s="67"/>
      <c r="J399" s="67"/>
      <c r="K399" s="67"/>
      <c r="L399" s="67"/>
      <c r="M399" s="67"/>
      <c r="N399" s="67"/>
      <c r="O399" s="67"/>
      <c r="P399" s="67"/>
      <c r="Q399" s="67"/>
      <c r="R399" s="67"/>
      <c r="S399" s="67"/>
      <c r="T399" s="67"/>
      <c r="U399" s="67"/>
      <c r="V399" s="69"/>
      <c r="W399" s="67"/>
      <c r="X399" s="67"/>
      <c r="Y399" s="67"/>
      <c r="Z399" s="67"/>
      <c r="AA399" s="67"/>
      <c r="AB399" s="67"/>
      <c r="AC399" s="67"/>
      <c r="AD399" s="67"/>
      <c r="AE399" s="67"/>
      <c r="AF399" s="69"/>
      <c r="AG399" s="67"/>
      <c r="AH399" s="67"/>
      <c r="AI399" s="67"/>
      <c r="AJ399" s="67"/>
      <c r="AK399" s="67"/>
      <c r="AL399" s="67"/>
      <c r="AO399" s="14"/>
    </row>
    <row r="400" s="17" customFormat="1" ht="15" spans="1:41">
      <c r="A400" s="70"/>
      <c r="B400" s="66"/>
      <c r="C400" s="66"/>
      <c r="D400" s="67"/>
      <c r="E400" s="67"/>
      <c r="F400" s="67"/>
      <c r="G400" s="67"/>
      <c r="H400" s="67"/>
      <c r="I400" s="67"/>
      <c r="J400" s="67"/>
      <c r="K400" s="67"/>
      <c r="L400" s="67"/>
      <c r="M400" s="67"/>
      <c r="N400" s="67"/>
      <c r="O400" s="67"/>
      <c r="P400" s="67"/>
      <c r="Q400" s="67"/>
      <c r="R400" s="67"/>
      <c r="S400" s="67"/>
      <c r="T400" s="67"/>
      <c r="U400" s="67"/>
      <c r="V400" s="69"/>
      <c r="W400" s="67"/>
      <c r="X400" s="67"/>
      <c r="Y400" s="67"/>
      <c r="Z400" s="67"/>
      <c r="AA400" s="67"/>
      <c r="AB400" s="67"/>
      <c r="AC400" s="67"/>
      <c r="AD400" s="67"/>
      <c r="AE400" s="67"/>
      <c r="AF400" s="69"/>
      <c r="AG400" s="67"/>
      <c r="AH400" s="67"/>
      <c r="AI400" s="67"/>
      <c r="AJ400" s="67"/>
      <c r="AK400" s="67"/>
      <c r="AL400" s="67"/>
      <c r="AO400" s="59"/>
    </row>
    <row r="401" s="17" customFormat="1" ht="15" spans="1:41">
      <c r="A401" s="70"/>
      <c r="B401" s="66"/>
      <c r="C401" s="66"/>
      <c r="D401" s="67"/>
      <c r="E401" s="67"/>
      <c r="F401" s="67"/>
      <c r="G401" s="67"/>
      <c r="H401" s="67"/>
      <c r="I401" s="67"/>
      <c r="J401" s="67"/>
      <c r="K401" s="67"/>
      <c r="L401" s="67"/>
      <c r="M401" s="67"/>
      <c r="N401" s="67"/>
      <c r="O401" s="67"/>
      <c r="P401" s="67"/>
      <c r="Q401" s="67"/>
      <c r="R401" s="67"/>
      <c r="S401" s="67"/>
      <c r="T401" s="67"/>
      <c r="U401" s="67"/>
      <c r="V401" s="69"/>
      <c r="W401" s="67"/>
      <c r="X401" s="67"/>
      <c r="Y401" s="67"/>
      <c r="Z401" s="67"/>
      <c r="AA401" s="67"/>
      <c r="AB401" s="67"/>
      <c r="AC401" s="67"/>
      <c r="AD401" s="67"/>
      <c r="AE401" s="67"/>
      <c r="AF401" s="69"/>
      <c r="AG401" s="67"/>
      <c r="AH401" s="67"/>
      <c r="AI401" s="67"/>
      <c r="AJ401" s="67"/>
      <c r="AK401" s="67"/>
      <c r="AL401" s="67"/>
      <c r="AO401" s="59"/>
    </row>
    <row r="402" s="17" customFormat="1" ht="15" spans="1:41">
      <c r="A402" s="70"/>
      <c r="B402" s="66"/>
      <c r="C402" s="66"/>
      <c r="D402" s="67"/>
      <c r="E402" s="67"/>
      <c r="F402" s="67"/>
      <c r="G402" s="67"/>
      <c r="H402" s="68"/>
      <c r="I402" s="67"/>
      <c r="J402" s="67"/>
      <c r="K402" s="67"/>
      <c r="L402" s="67"/>
      <c r="M402" s="67"/>
      <c r="N402" s="67"/>
      <c r="O402" s="67"/>
      <c r="P402" s="67"/>
      <c r="Q402" s="67"/>
      <c r="R402" s="67"/>
      <c r="S402" s="67"/>
      <c r="T402" s="67"/>
      <c r="U402" s="67"/>
      <c r="V402" s="69"/>
      <c r="W402" s="67"/>
      <c r="X402" s="67"/>
      <c r="Y402" s="67"/>
      <c r="Z402" s="67"/>
      <c r="AA402" s="67"/>
      <c r="AB402" s="67"/>
      <c r="AC402" s="67"/>
      <c r="AD402" s="67"/>
      <c r="AE402" s="67"/>
      <c r="AF402" s="69"/>
      <c r="AG402" s="67"/>
      <c r="AH402" s="67"/>
      <c r="AI402" s="67"/>
      <c r="AJ402" s="67"/>
      <c r="AK402" s="67"/>
      <c r="AL402" s="67"/>
      <c r="AO402" s="14"/>
    </row>
    <row r="403" s="17" customFormat="1" ht="15" spans="1:41">
      <c r="A403" s="65"/>
      <c r="B403" s="66"/>
      <c r="C403" s="66"/>
      <c r="D403" s="67"/>
      <c r="E403" s="67"/>
      <c r="F403" s="67"/>
      <c r="G403" s="67"/>
      <c r="H403" s="67"/>
      <c r="I403" s="67"/>
      <c r="J403" s="67"/>
      <c r="K403" s="67"/>
      <c r="L403" s="67"/>
      <c r="M403" s="67"/>
      <c r="N403" s="67"/>
      <c r="O403" s="67"/>
      <c r="P403" s="67"/>
      <c r="Q403" s="67"/>
      <c r="R403" s="67"/>
      <c r="S403" s="67"/>
      <c r="T403" s="67"/>
      <c r="U403" s="67"/>
      <c r="V403" s="69"/>
      <c r="W403" s="67"/>
      <c r="X403" s="67"/>
      <c r="Y403" s="67"/>
      <c r="Z403" s="67"/>
      <c r="AA403" s="67"/>
      <c r="AB403" s="67"/>
      <c r="AC403" s="67"/>
      <c r="AD403" s="67"/>
      <c r="AE403" s="67"/>
      <c r="AF403" s="69"/>
      <c r="AG403" s="67"/>
      <c r="AH403" s="67"/>
      <c r="AI403" s="67"/>
      <c r="AJ403" s="67"/>
      <c r="AK403" s="67"/>
      <c r="AL403" s="67"/>
      <c r="AO403" s="14"/>
    </row>
    <row r="404" s="17" customFormat="1" ht="15" spans="1:41">
      <c r="A404" s="65"/>
      <c r="B404" s="66"/>
      <c r="C404" s="66"/>
      <c r="D404" s="67"/>
      <c r="E404" s="67"/>
      <c r="F404" s="67"/>
      <c r="G404" s="67"/>
      <c r="H404" s="67"/>
      <c r="I404" s="67"/>
      <c r="J404" s="67"/>
      <c r="K404" s="67"/>
      <c r="L404" s="67"/>
      <c r="M404" s="67"/>
      <c r="N404" s="67"/>
      <c r="O404" s="67"/>
      <c r="P404" s="67"/>
      <c r="Q404" s="67"/>
      <c r="R404" s="67"/>
      <c r="S404" s="67"/>
      <c r="T404" s="67"/>
      <c r="U404" s="67"/>
      <c r="V404" s="69"/>
      <c r="W404" s="67"/>
      <c r="X404" s="67"/>
      <c r="Y404" s="67"/>
      <c r="Z404" s="67"/>
      <c r="AA404" s="67"/>
      <c r="AB404" s="67"/>
      <c r="AC404" s="67"/>
      <c r="AD404" s="67"/>
      <c r="AE404" s="67"/>
      <c r="AF404" s="69"/>
      <c r="AG404" s="67"/>
      <c r="AH404" s="67"/>
      <c r="AI404" s="67"/>
      <c r="AJ404" s="67"/>
      <c r="AK404" s="67"/>
      <c r="AL404" s="67"/>
      <c r="AO404" s="59"/>
    </row>
    <row r="405" s="17" customFormat="1" ht="15" spans="1:41">
      <c r="A405" s="65"/>
      <c r="B405" s="66"/>
      <c r="C405" s="66"/>
      <c r="D405" s="67"/>
      <c r="E405" s="67"/>
      <c r="F405" s="67"/>
      <c r="G405" s="67"/>
      <c r="H405" s="67"/>
      <c r="I405" s="67"/>
      <c r="J405" s="67"/>
      <c r="K405" s="67"/>
      <c r="L405" s="67"/>
      <c r="M405" s="67"/>
      <c r="N405" s="67"/>
      <c r="O405" s="67"/>
      <c r="P405" s="67"/>
      <c r="Q405" s="67"/>
      <c r="R405" s="67"/>
      <c r="S405" s="67"/>
      <c r="T405" s="67"/>
      <c r="U405" s="67"/>
      <c r="V405" s="69"/>
      <c r="W405" s="67"/>
      <c r="X405" s="67"/>
      <c r="Y405" s="67"/>
      <c r="Z405" s="67"/>
      <c r="AA405" s="67"/>
      <c r="AB405" s="67"/>
      <c r="AC405" s="67"/>
      <c r="AD405" s="67"/>
      <c r="AE405" s="67"/>
      <c r="AF405" s="69"/>
      <c r="AG405" s="67"/>
      <c r="AH405" s="67"/>
      <c r="AI405" s="67"/>
      <c r="AJ405" s="67"/>
      <c r="AK405" s="67"/>
      <c r="AL405" s="67"/>
      <c r="AO405" s="59"/>
    </row>
    <row r="406" s="17" customFormat="1" ht="15" spans="1:41">
      <c r="A406" s="65"/>
      <c r="B406" s="66"/>
      <c r="C406" s="66"/>
      <c r="D406" s="67"/>
      <c r="E406" s="67"/>
      <c r="F406" s="67"/>
      <c r="G406" s="67"/>
      <c r="H406" s="67"/>
      <c r="I406" s="67"/>
      <c r="J406" s="67"/>
      <c r="K406" s="67"/>
      <c r="L406" s="67"/>
      <c r="M406" s="67"/>
      <c r="N406" s="67"/>
      <c r="O406" s="67"/>
      <c r="P406" s="67"/>
      <c r="Q406" s="67"/>
      <c r="R406" s="67"/>
      <c r="S406" s="67"/>
      <c r="T406" s="67"/>
      <c r="U406" s="67"/>
      <c r="V406" s="69"/>
      <c r="W406" s="67"/>
      <c r="X406" s="67"/>
      <c r="Y406" s="67"/>
      <c r="Z406" s="67"/>
      <c r="AA406" s="67"/>
      <c r="AB406" s="67"/>
      <c r="AC406" s="67"/>
      <c r="AD406" s="67"/>
      <c r="AE406" s="67"/>
      <c r="AF406" s="69"/>
      <c r="AG406" s="67"/>
      <c r="AH406" s="67"/>
      <c r="AI406" s="67"/>
      <c r="AJ406" s="67"/>
      <c r="AK406" s="67"/>
      <c r="AL406" s="67"/>
      <c r="AO406" s="14"/>
    </row>
    <row r="407" s="17" customFormat="1" ht="15" spans="1:41">
      <c r="A407" s="65"/>
      <c r="B407" s="66"/>
      <c r="C407" s="66"/>
      <c r="D407" s="67"/>
      <c r="E407" s="67"/>
      <c r="F407" s="67"/>
      <c r="G407" s="67"/>
      <c r="H407" s="68"/>
      <c r="I407" s="67"/>
      <c r="J407" s="67"/>
      <c r="K407" s="67"/>
      <c r="L407" s="67"/>
      <c r="M407" s="67"/>
      <c r="N407" s="67"/>
      <c r="O407" s="67"/>
      <c r="P407" s="67"/>
      <c r="Q407" s="67"/>
      <c r="R407" s="67"/>
      <c r="S407" s="67"/>
      <c r="T407" s="67"/>
      <c r="U407" s="67"/>
      <c r="V407" s="69"/>
      <c r="W407" s="67"/>
      <c r="X407" s="67"/>
      <c r="Y407" s="67"/>
      <c r="Z407" s="67"/>
      <c r="AA407" s="67"/>
      <c r="AB407" s="67"/>
      <c r="AC407" s="67"/>
      <c r="AD407" s="67"/>
      <c r="AE407" s="67"/>
      <c r="AF407" s="69"/>
      <c r="AG407" s="67"/>
      <c r="AH407" s="67"/>
      <c r="AI407" s="67"/>
      <c r="AJ407" s="67"/>
      <c r="AK407" s="67"/>
      <c r="AL407" s="67"/>
      <c r="AO407" s="14"/>
    </row>
    <row r="408" s="17" customFormat="1" ht="15" spans="1:41">
      <c r="A408" s="65"/>
      <c r="B408" s="66"/>
      <c r="C408" s="66"/>
      <c r="D408" s="67"/>
      <c r="E408" s="67"/>
      <c r="F408" s="67"/>
      <c r="G408" s="67"/>
      <c r="H408" s="67"/>
      <c r="I408" s="67"/>
      <c r="J408" s="67"/>
      <c r="K408" s="67"/>
      <c r="L408" s="67"/>
      <c r="M408" s="67"/>
      <c r="N408" s="67"/>
      <c r="O408" s="67"/>
      <c r="P408" s="67"/>
      <c r="Q408" s="67"/>
      <c r="R408" s="67"/>
      <c r="S408" s="67"/>
      <c r="T408" s="67"/>
      <c r="U408" s="67"/>
      <c r="V408" s="69"/>
      <c r="W408" s="67"/>
      <c r="X408" s="67"/>
      <c r="Y408" s="67"/>
      <c r="Z408" s="67"/>
      <c r="AA408" s="67"/>
      <c r="AB408" s="67"/>
      <c r="AC408" s="67"/>
      <c r="AD408" s="67"/>
      <c r="AE408" s="67"/>
      <c r="AF408" s="69"/>
      <c r="AG408" s="67"/>
      <c r="AH408" s="67"/>
      <c r="AI408" s="67"/>
      <c r="AJ408" s="67"/>
      <c r="AK408" s="67"/>
      <c r="AL408" s="67"/>
      <c r="AO408" s="59"/>
    </row>
    <row r="409" s="17" customFormat="1" ht="15" spans="1:41">
      <c r="A409" s="65"/>
      <c r="B409" s="66"/>
      <c r="C409" s="66"/>
      <c r="D409" s="67"/>
      <c r="E409" s="67"/>
      <c r="F409" s="67"/>
      <c r="G409" s="67"/>
      <c r="H409" s="67"/>
      <c r="I409" s="67"/>
      <c r="J409" s="67"/>
      <c r="K409" s="67"/>
      <c r="L409" s="67"/>
      <c r="M409" s="67"/>
      <c r="N409" s="67"/>
      <c r="O409" s="67"/>
      <c r="P409" s="67"/>
      <c r="Q409" s="67"/>
      <c r="R409" s="67"/>
      <c r="S409" s="67"/>
      <c r="T409" s="67"/>
      <c r="U409" s="67"/>
      <c r="V409" s="69"/>
      <c r="W409" s="67"/>
      <c r="X409" s="67"/>
      <c r="Y409" s="67"/>
      <c r="Z409" s="67"/>
      <c r="AA409" s="67"/>
      <c r="AB409" s="67"/>
      <c r="AC409" s="67"/>
      <c r="AD409" s="67"/>
      <c r="AE409" s="67"/>
      <c r="AF409" s="69"/>
      <c r="AG409" s="67"/>
      <c r="AH409" s="67"/>
      <c r="AI409" s="67"/>
      <c r="AJ409" s="67"/>
      <c r="AK409" s="67"/>
      <c r="AL409" s="67"/>
      <c r="AO409" s="59"/>
    </row>
    <row r="410" s="17" customFormat="1" ht="15" spans="1:41">
      <c r="A410" s="65"/>
      <c r="B410" s="66"/>
      <c r="C410" s="66"/>
      <c r="D410" s="67"/>
      <c r="E410" s="67"/>
      <c r="F410" s="67"/>
      <c r="G410" s="67"/>
      <c r="H410" s="67"/>
      <c r="I410" s="67"/>
      <c r="J410" s="67"/>
      <c r="K410" s="67"/>
      <c r="L410" s="67"/>
      <c r="M410" s="67"/>
      <c r="N410" s="67"/>
      <c r="O410" s="67"/>
      <c r="P410" s="67"/>
      <c r="Q410" s="67"/>
      <c r="R410" s="67"/>
      <c r="S410" s="67"/>
      <c r="T410" s="67"/>
      <c r="U410" s="67"/>
      <c r="V410" s="69"/>
      <c r="W410" s="67"/>
      <c r="X410" s="67"/>
      <c r="Y410" s="67"/>
      <c r="Z410" s="67"/>
      <c r="AA410" s="67"/>
      <c r="AB410" s="67"/>
      <c r="AC410" s="67"/>
      <c r="AD410" s="67"/>
      <c r="AE410" s="67"/>
      <c r="AF410" s="69"/>
      <c r="AG410" s="67"/>
      <c r="AH410" s="67"/>
      <c r="AI410" s="67"/>
      <c r="AJ410" s="67"/>
      <c r="AK410" s="67"/>
      <c r="AL410" s="67"/>
      <c r="AO410" s="14"/>
    </row>
    <row r="411" s="17" customFormat="1" ht="15" spans="1:41">
      <c r="A411" s="65"/>
      <c r="B411" s="66"/>
      <c r="C411" s="66"/>
      <c r="D411" s="67"/>
      <c r="E411" s="67"/>
      <c r="F411" s="67"/>
      <c r="G411" s="67"/>
      <c r="H411" s="67"/>
      <c r="I411" s="67"/>
      <c r="J411" s="67"/>
      <c r="K411" s="67"/>
      <c r="L411" s="67"/>
      <c r="M411" s="67"/>
      <c r="N411" s="67"/>
      <c r="O411" s="67"/>
      <c r="P411" s="67"/>
      <c r="Q411" s="67"/>
      <c r="R411" s="67"/>
      <c r="S411" s="67"/>
      <c r="T411" s="67"/>
      <c r="U411" s="67"/>
      <c r="V411" s="69"/>
      <c r="W411" s="67"/>
      <c r="X411" s="67"/>
      <c r="Y411" s="67"/>
      <c r="Z411" s="67"/>
      <c r="AA411" s="67"/>
      <c r="AB411" s="67"/>
      <c r="AC411" s="67"/>
      <c r="AD411" s="67"/>
      <c r="AE411" s="67"/>
      <c r="AF411" s="69"/>
      <c r="AG411" s="67"/>
      <c r="AH411" s="67"/>
      <c r="AI411" s="67"/>
      <c r="AJ411" s="67"/>
      <c r="AK411" s="67"/>
      <c r="AL411" s="67"/>
      <c r="AO411" s="14"/>
    </row>
    <row r="412" s="17" customFormat="1" ht="15" spans="1:41">
      <c r="A412" s="65"/>
      <c r="B412" s="66"/>
      <c r="C412" s="66"/>
      <c r="D412" s="67"/>
      <c r="E412" s="67"/>
      <c r="F412" s="67"/>
      <c r="G412" s="67"/>
      <c r="H412" s="67"/>
      <c r="I412" s="67"/>
      <c r="J412" s="67"/>
      <c r="K412" s="67"/>
      <c r="L412" s="67"/>
      <c r="M412" s="67"/>
      <c r="N412" s="67"/>
      <c r="O412" s="67"/>
      <c r="P412" s="67"/>
      <c r="Q412" s="67"/>
      <c r="R412" s="67"/>
      <c r="S412" s="67"/>
      <c r="T412" s="67"/>
      <c r="U412" s="67"/>
      <c r="V412" s="69"/>
      <c r="W412" s="67"/>
      <c r="X412" s="67"/>
      <c r="Y412" s="67"/>
      <c r="Z412" s="67"/>
      <c r="AA412" s="67"/>
      <c r="AB412" s="67"/>
      <c r="AC412" s="67"/>
      <c r="AD412" s="67"/>
      <c r="AE412" s="67"/>
      <c r="AF412" s="69"/>
      <c r="AG412" s="67"/>
      <c r="AH412" s="67"/>
      <c r="AI412" s="67"/>
      <c r="AJ412" s="67"/>
      <c r="AK412" s="67"/>
      <c r="AL412" s="67"/>
      <c r="AO412" s="59"/>
    </row>
    <row r="413" s="17" customFormat="1" ht="15" spans="1:41">
      <c r="A413" s="65"/>
      <c r="B413" s="66"/>
      <c r="C413" s="66"/>
      <c r="D413" s="67"/>
      <c r="E413" s="67"/>
      <c r="F413" s="67"/>
      <c r="G413" s="67"/>
      <c r="H413" s="67"/>
      <c r="I413" s="67"/>
      <c r="J413" s="67"/>
      <c r="K413" s="67"/>
      <c r="L413" s="67"/>
      <c r="M413" s="67"/>
      <c r="N413" s="67"/>
      <c r="O413" s="67"/>
      <c r="P413" s="67"/>
      <c r="Q413" s="67"/>
      <c r="R413" s="67"/>
      <c r="S413" s="67"/>
      <c r="T413" s="67"/>
      <c r="U413" s="67"/>
      <c r="V413" s="69"/>
      <c r="W413" s="67"/>
      <c r="X413" s="67"/>
      <c r="Y413" s="67"/>
      <c r="Z413" s="67"/>
      <c r="AA413" s="67"/>
      <c r="AB413" s="67"/>
      <c r="AC413" s="67"/>
      <c r="AD413" s="67"/>
      <c r="AE413" s="67"/>
      <c r="AF413" s="69"/>
      <c r="AG413" s="67"/>
      <c r="AH413" s="67"/>
      <c r="AI413" s="67"/>
      <c r="AJ413" s="67"/>
      <c r="AK413" s="67"/>
      <c r="AL413" s="67"/>
      <c r="AO413" s="59"/>
    </row>
    <row r="414" s="17" customFormat="1" ht="15" spans="1:41">
      <c r="A414" s="65"/>
      <c r="B414" s="66"/>
      <c r="C414" s="66"/>
      <c r="D414" s="67"/>
      <c r="E414" s="67"/>
      <c r="F414" s="67"/>
      <c r="G414" s="67"/>
      <c r="H414" s="67"/>
      <c r="I414" s="67"/>
      <c r="J414" s="67"/>
      <c r="K414" s="67"/>
      <c r="L414" s="67"/>
      <c r="M414" s="67"/>
      <c r="N414" s="67"/>
      <c r="O414" s="67"/>
      <c r="P414" s="67"/>
      <c r="Q414" s="67"/>
      <c r="R414" s="67"/>
      <c r="S414" s="67"/>
      <c r="T414" s="67"/>
      <c r="U414" s="67"/>
      <c r="V414" s="69"/>
      <c r="W414" s="67"/>
      <c r="X414" s="67"/>
      <c r="Y414" s="67"/>
      <c r="Z414" s="67"/>
      <c r="AA414" s="67"/>
      <c r="AB414" s="67"/>
      <c r="AC414" s="67"/>
      <c r="AD414" s="67"/>
      <c r="AE414" s="67"/>
      <c r="AF414" s="69"/>
      <c r="AG414" s="67"/>
      <c r="AH414" s="67"/>
      <c r="AI414" s="67"/>
      <c r="AJ414" s="67"/>
      <c r="AK414" s="67"/>
      <c r="AL414" s="67"/>
      <c r="AO414" s="14"/>
    </row>
    <row r="415" s="17" customFormat="1" ht="15" spans="1:41">
      <c r="A415" s="65"/>
      <c r="B415" s="66"/>
      <c r="C415" s="66"/>
      <c r="D415" s="67"/>
      <c r="E415" s="67"/>
      <c r="F415" s="67"/>
      <c r="G415" s="67"/>
      <c r="H415" s="67"/>
      <c r="I415" s="67"/>
      <c r="J415" s="67"/>
      <c r="K415" s="67"/>
      <c r="L415" s="67"/>
      <c r="M415" s="67"/>
      <c r="N415" s="67"/>
      <c r="O415" s="67"/>
      <c r="P415" s="67"/>
      <c r="Q415" s="67"/>
      <c r="R415" s="67"/>
      <c r="S415" s="67"/>
      <c r="T415" s="67"/>
      <c r="U415" s="67"/>
      <c r="V415" s="69"/>
      <c r="W415" s="67"/>
      <c r="X415" s="67"/>
      <c r="Y415" s="67"/>
      <c r="Z415" s="67"/>
      <c r="AA415" s="67"/>
      <c r="AB415" s="67"/>
      <c r="AC415" s="67"/>
      <c r="AD415" s="67"/>
      <c r="AE415" s="67"/>
      <c r="AF415" s="69"/>
      <c r="AG415" s="67"/>
      <c r="AH415" s="67"/>
      <c r="AI415" s="67"/>
      <c r="AJ415" s="67"/>
      <c r="AK415" s="67"/>
      <c r="AL415" s="67"/>
      <c r="AO415" s="14"/>
    </row>
    <row r="416" s="17" customFormat="1" ht="15" spans="1:41">
      <c r="A416" s="65"/>
      <c r="B416" s="66"/>
      <c r="C416" s="66"/>
      <c r="D416" s="67"/>
      <c r="E416" s="67"/>
      <c r="F416" s="67"/>
      <c r="G416" s="67"/>
      <c r="H416" s="67"/>
      <c r="I416" s="67"/>
      <c r="J416" s="67"/>
      <c r="K416" s="67"/>
      <c r="L416" s="67"/>
      <c r="M416" s="67"/>
      <c r="N416" s="67"/>
      <c r="O416" s="67"/>
      <c r="P416" s="67"/>
      <c r="Q416" s="67"/>
      <c r="R416" s="67"/>
      <c r="S416" s="67"/>
      <c r="T416" s="67"/>
      <c r="U416" s="67"/>
      <c r="V416" s="69"/>
      <c r="W416" s="67"/>
      <c r="X416" s="67"/>
      <c r="Y416" s="67"/>
      <c r="Z416" s="67"/>
      <c r="AA416" s="67"/>
      <c r="AB416" s="67"/>
      <c r="AC416" s="67"/>
      <c r="AD416" s="67"/>
      <c r="AE416" s="67"/>
      <c r="AF416" s="69"/>
      <c r="AG416" s="67"/>
      <c r="AH416" s="67"/>
      <c r="AI416" s="67"/>
      <c r="AJ416" s="67"/>
      <c r="AK416" s="67"/>
      <c r="AL416" s="67"/>
      <c r="AO416" s="59"/>
    </row>
    <row r="417" s="17" customFormat="1" ht="15" spans="1:41">
      <c r="A417" s="65"/>
      <c r="B417" s="66"/>
      <c r="C417" s="66"/>
      <c r="D417" s="67"/>
      <c r="E417" s="67"/>
      <c r="F417" s="67"/>
      <c r="G417" s="67"/>
      <c r="H417" s="67"/>
      <c r="I417" s="67"/>
      <c r="J417" s="67"/>
      <c r="K417" s="67"/>
      <c r="L417" s="67"/>
      <c r="M417" s="67"/>
      <c r="N417" s="67"/>
      <c r="O417" s="67"/>
      <c r="P417" s="67"/>
      <c r="Q417" s="67"/>
      <c r="R417" s="67"/>
      <c r="S417" s="67"/>
      <c r="T417" s="67"/>
      <c r="U417" s="67"/>
      <c r="V417" s="69"/>
      <c r="W417" s="67"/>
      <c r="X417" s="67"/>
      <c r="Y417" s="67"/>
      <c r="Z417" s="67"/>
      <c r="AA417" s="67"/>
      <c r="AB417" s="67"/>
      <c r="AC417" s="67"/>
      <c r="AD417" s="67"/>
      <c r="AE417" s="67"/>
      <c r="AF417" s="69"/>
      <c r="AG417" s="67"/>
      <c r="AH417" s="67"/>
      <c r="AI417" s="67"/>
      <c r="AJ417" s="67"/>
      <c r="AK417" s="67"/>
      <c r="AL417" s="67"/>
      <c r="AO417" s="59"/>
    </row>
    <row r="418" s="17" customFormat="1" ht="15" spans="1:41">
      <c r="A418" s="65"/>
      <c r="B418" s="66"/>
      <c r="C418" s="66"/>
      <c r="D418" s="67"/>
      <c r="E418" s="67"/>
      <c r="F418" s="67"/>
      <c r="G418" s="67"/>
      <c r="H418" s="67"/>
      <c r="I418" s="67"/>
      <c r="J418" s="67"/>
      <c r="K418" s="67"/>
      <c r="L418" s="67"/>
      <c r="M418" s="67"/>
      <c r="N418" s="67"/>
      <c r="O418" s="67"/>
      <c r="P418" s="67"/>
      <c r="Q418" s="67"/>
      <c r="R418" s="67"/>
      <c r="S418" s="67"/>
      <c r="T418" s="67"/>
      <c r="U418" s="67"/>
      <c r="V418" s="69"/>
      <c r="W418" s="67"/>
      <c r="X418" s="67"/>
      <c r="Y418" s="67"/>
      <c r="Z418" s="67"/>
      <c r="AA418" s="67"/>
      <c r="AB418" s="67"/>
      <c r="AC418" s="67"/>
      <c r="AD418" s="67"/>
      <c r="AE418" s="67"/>
      <c r="AF418" s="69"/>
      <c r="AG418" s="67"/>
      <c r="AH418" s="67"/>
      <c r="AI418" s="67"/>
      <c r="AJ418" s="67"/>
      <c r="AK418" s="67"/>
      <c r="AL418" s="67"/>
      <c r="AO418" s="14"/>
    </row>
    <row r="419" s="17" customFormat="1" ht="15" spans="1:41">
      <c r="A419" s="65"/>
      <c r="B419" s="66"/>
      <c r="C419" s="66"/>
      <c r="D419" s="67"/>
      <c r="E419" s="67"/>
      <c r="F419" s="67"/>
      <c r="G419" s="67"/>
      <c r="H419" s="67"/>
      <c r="I419" s="67"/>
      <c r="J419" s="67"/>
      <c r="K419" s="67"/>
      <c r="L419" s="67"/>
      <c r="M419" s="67"/>
      <c r="N419" s="67"/>
      <c r="O419" s="67"/>
      <c r="P419" s="67"/>
      <c r="Q419" s="67"/>
      <c r="R419" s="67"/>
      <c r="S419" s="67"/>
      <c r="T419" s="67"/>
      <c r="U419" s="67"/>
      <c r="V419" s="69"/>
      <c r="W419" s="67"/>
      <c r="X419" s="67"/>
      <c r="Y419" s="67"/>
      <c r="Z419" s="67"/>
      <c r="AA419" s="67"/>
      <c r="AB419" s="67"/>
      <c r="AC419" s="67"/>
      <c r="AD419" s="67"/>
      <c r="AE419" s="67"/>
      <c r="AF419" s="69"/>
      <c r="AG419" s="67"/>
      <c r="AH419" s="67"/>
      <c r="AI419" s="67"/>
      <c r="AJ419" s="67"/>
      <c r="AK419" s="67"/>
      <c r="AL419" s="67"/>
      <c r="AO419" s="14"/>
    </row>
    <row r="420" s="17" customFormat="1" ht="15" spans="1:41">
      <c r="A420" s="65"/>
      <c r="B420" s="66"/>
      <c r="C420" s="66"/>
      <c r="D420" s="67"/>
      <c r="E420" s="67"/>
      <c r="F420" s="67"/>
      <c r="G420" s="67"/>
      <c r="H420" s="67"/>
      <c r="I420" s="67"/>
      <c r="J420" s="67"/>
      <c r="K420" s="67"/>
      <c r="L420" s="67"/>
      <c r="M420" s="67"/>
      <c r="N420" s="67"/>
      <c r="O420" s="67"/>
      <c r="P420" s="67"/>
      <c r="Q420" s="67"/>
      <c r="R420" s="67"/>
      <c r="S420" s="67"/>
      <c r="T420" s="67"/>
      <c r="U420" s="67"/>
      <c r="V420" s="69"/>
      <c r="W420" s="67"/>
      <c r="X420" s="67"/>
      <c r="Y420" s="67"/>
      <c r="Z420" s="67"/>
      <c r="AA420" s="67"/>
      <c r="AB420" s="67"/>
      <c r="AC420" s="67"/>
      <c r="AD420" s="67"/>
      <c r="AE420" s="67"/>
      <c r="AF420" s="69"/>
      <c r="AG420" s="67"/>
      <c r="AH420" s="67"/>
      <c r="AI420" s="67"/>
      <c r="AJ420" s="67"/>
      <c r="AK420" s="67"/>
      <c r="AL420" s="67"/>
      <c r="AO420" s="59"/>
    </row>
    <row r="421" s="17" customFormat="1" ht="15" spans="1:41">
      <c r="A421" s="70"/>
      <c r="B421" s="66"/>
      <c r="C421" s="66"/>
      <c r="D421" s="67"/>
      <c r="E421" s="67"/>
      <c r="F421" s="67"/>
      <c r="G421" s="67"/>
      <c r="H421" s="68"/>
      <c r="I421" s="67"/>
      <c r="J421" s="67"/>
      <c r="K421" s="67"/>
      <c r="L421" s="67"/>
      <c r="M421" s="67"/>
      <c r="N421" s="67"/>
      <c r="O421" s="67"/>
      <c r="P421" s="67"/>
      <c r="Q421" s="67"/>
      <c r="R421" s="67"/>
      <c r="S421" s="67"/>
      <c r="T421" s="67"/>
      <c r="U421" s="67"/>
      <c r="V421" s="69"/>
      <c r="W421" s="67"/>
      <c r="X421" s="67"/>
      <c r="Y421" s="67"/>
      <c r="Z421" s="67"/>
      <c r="AA421" s="67"/>
      <c r="AB421" s="67"/>
      <c r="AC421" s="67"/>
      <c r="AD421" s="67"/>
      <c r="AE421" s="67"/>
      <c r="AF421" s="69"/>
      <c r="AG421" s="67"/>
      <c r="AH421" s="67"/>
      <c r="AI421" s="67"/>
      <c r="AJ421" s="67"/>
      <c r="AK421" s="67"/>
      <c r="AL421" s="67"/>
      <c r="AO421" s="59"/>
    </row>
    <row r="422" s="17" customFormat="1" ht="15" spans="1:41">
      <c r="A422" s="65"/>
      <c r="B422" s="66"/>
      <c r="C422" s="66"/>
      <c r="D422" s="67"/>
      <c r="E422" s="67"/>
      <c r="F422" s="67"/>
      <c r="G422" s="67"/>
      <c r="H422" s="67"/>
      <c r="I422" s="67"/>
      <c r="J422" s="67"/>
      <c r="K422" s="67"/>
      <c r="L422" s="67"/>
      <c r="M422" s="67"/>
      <c r="N422" s="67"/>
      <c r="O422" s="67"/>
      <c r="P422" s="67"/>
      <c r="Q422" s="67"/>
      <c r="R422" s="67"/>
      <c r="S422" s="67"/>
      <c r="T422" s="67"/>
      <c r="U422" s="67"/>
      <c r="V422" s="69"/>
      <c r="W422" s="67"/>
      <c r="X422" s="67"/>
      <c r="Y422" s="67"/>
      <c r="Z422" s="67"/>
      <c r="AA422" s="67"/>
      <c r="AB422" s="67"/>
      <c r="AC422" s="67"/>
      <c r="AD422" s="67"/>
      <c r="AE422" s="67"/>
      <c r="AF422" s="69"/>
      <c r="AG422" s="67"/>
      <c r="AH422" s="67"/>
      <c r="AI422" s="67"/>
      <c r="AJ422" s="67"/>
      <c r="AK422" s="67"/>
      <c r="AL422" s="67"/>
      <c r="AO422" s="14"/>
    </row>
    <row r="423" s="17" customFormat="1" ht="15" spans="1:41">
      <c r="A423" s="70"/>
      <c r="B423" s="66"/>
      <c r="C423" s="66"/>
      <c r="D423" s="67"/>
      <c r="E423" s="67"/>
      <c r="F423" s="67"/>
      <c r="G423" s="67"/>
      <c r="H423" s="67"/>
      <c r="I423" s="67"/>
      <c r="J423" s="67"/>
      <c r="K423" s="67"/>
      <c r="L423" s="67"/>
      <c r="M423" s="67"/>
      <c r="N423" s="67"/>
      <c r="O423" s="67"/>
      <c r="P423" s="67"/>
      <c r="Q423" s="67"/>
      <c r="R423" s="67"/>
      <c r="S423" s="67"/>
      <c r="T423" s="67"/>
      <c r="U423" s="67"/>
      <c r="V423" s="69"/>
      <c r="W423" s="67"/>
      <c r="X423" s="67"/>
      <c r="Y423" s="67"/>
      <c r="Z423" s="67"/>
      <c r="AA423" s="67"/>
      <c r="AB423" s="67"/>
      <c r="AC423" s="67"/>
      <c r="AD423" s="67"/>
      <c r="AE423" s="67"/>
      <c r="AF423" s="69"/>
      <c r="AG423" s="67"/>
      <c r="AH423" s="67"/>
      <c r="AI423" s="67"/>
      <c r="AJ423" s="67"/>
      <c r="AK423" s="67"/>
      <c r="AL423" s="67"/>
      <c r="AO423" s="14"/>
    </row>
    <row r="424" s="17" customFormat="1" ht="15" spans="1:41">
      <c r="A424" s="70"/>
      <c r="B424" s="66"/>
      <c r="C424" s="66"/>
      <c r="D424" s="67"/>
      <c r="E424" s="67"/>
      <c r="F424" s="67"/>
      <c r="G424" s="67"/>
      <c r="H424" s="67"/>
      <c r="I424" s="67"/>
      <c r="J424" s="67"/>
      <c r="K424" s="67"/>
      <c r="L424" s="67"/>
      <c r="M424" s="67"/>
      <c r="N424" s="67"/>
      <c r="O424" s="67"/>
      <c r="P424" s="67"/>
      <c r="Q424" s="67"/>
      <c r="R424" s="67"/>
      <c r="S424" s="67"/>
      <c r="T424" s="67"/>
      <c r="U424" s="67"/>
      <c r="V424" s="69"/>
      <c r="W424" s="67"/>
      <c r="X424" s="67"/>
      <c r="Y424" s="67"/>
      <c r="Z424" s="67"/>
      <c r="AA424" s="67"/>
      <c r="AB424" s="67"/>
      <c r="AC424" s="67"/>
      <c r="AD424" s="67"/>
      <c r="AE424" s="67"/>
      <c r="AF424" s="69"/>
      <c r="AG424" s="67"/>
      <c r="AH424" s="67"/>
      <c r="AI424" s="67"/>
      <c r="AJ424" s="67"/>
      <c r="AK424" s="67"/>
      <c r="AL424" s="67"/>
      <c r="AO424" s="59"/>
    </row>
    <row r="425" s="17" customFormat="1" ht="15" spans="1:41">
      <c r="A425" s="70"/>
      <c r="B425" s="66"/>
      <c r="C425" s="66"/>
      <c r="D425" s="67"/>
      <c r="E425" s="67"/>
      <c r="F425" s="67"/>
      <c r="G425" s="67"/>
      <c r="H425" s="67"/>
      <c r="I425" s="67"/>
      <c r="J425" s="67"/>
      <c r="K425" s="67"/>
      <c r="L425" s="67"/>
      <c r="M425" s="67"/>
      <c r="N425" s="67"/>
      <c r="O425" s="67"/>
      <c r="P425" s="67"/>
      <c r="Q425" s="67"/>
      <c r="R425" s="67"/>
      <c r="S425" s="67"/>
      <c r="T425" s="67"/>
      <c r="U425" s="67"/>
      <c r="V425" s="69"/>
      <c r="W425" s="67"/>
      <c r="X425" s="67"/>
      <c r="Y425" s="67"/>
      <c r="Z425" s="67"/>
      <c r="AA425" s="67"/>
      <c r="AB425" s="67"/>
      <c r="AC425" s="67"/>
      <c r="AD425" s="67"/>
      <c r="AE425" s="67"/>
      <c r="AF425" s="69"/>
      <c r="AG425" s="67"/>
      <c r="AH425" s="67"/>
      <c r="AI425" s="67"/>
      <c r="AJ425" s="67"/>
      <c r="AK425" s="67"/>
      <c r="AL425" s="67"/>
      <c r="AO425" s="59"/>
    </row>
    <row r="426" s="17" customFormat="1" ht="15" spans="1:41">
      <c r="A426" s="65"/>
      <c r="B426" s="66"/>
      <c r="C426" s="66"/>
      <c r="D426" s="67"/>
      <c r="E426" s="67"/>
      <c r="F426" s="67"/>
      <c r="G426" s="67"/>
      <c r="H426" s="67"/>
      <c r="I426" s="67"/>
      <c r="J426" s="67"/>
      <c r="K426" s="67"/>
      <c r="L426" s="67"/>
      <c r="M426" s="67"/>
      <c r="N426" s="67"/>
      <c r="O426" s="67"/>
      <c r="P426" s="67"/>
      <c r="Q426" s="67"/>
      <c r="R426" s="67"/>
      <c r="S426" s="67"/>
      <c r="T426" s="67"/>
      <c r="U426" s="67"/>
      <c r="V426" s="69"/>
      <c r="W426" s="67"/>
      <c r="X426" s="67"/>
      <c r="Y426" s="67"/>
      <c r="Z426" s="67"/>
      <c r="AA426" s="67"/>
      <c r="AB426" s="67"/>
      <c r="AC426" s="67"/>
      <c r="AD426" s="67"/>
      <c r="AE426" s="67"/>
      <c r="AF426" s="69"/>
      <c r="AG426" s="67"/>
      <c r="AH426" s="67"/>
      <c r="AI426" s="67"/>
      <c r="AJ426" s="67"/>
      <c r="AK426" s="67"/>
      <c r="AL426" s="67"/>
      <c r="AO426" s="14"/>
    </row>
    <row r="427" s="17" customFormat="1" ht="15" spans="1:41">
      <c r="A427" s="65"/>
      <c r="B427" s="66"/>
      <c r="C427" s="66"/>
      <c r="D427" s="67"/>
      <c r="E427" s="67"/>
      <c r="F427" s="67"/>
      <c r="G427" s="67"/>
      <c r="H427" s="67"/>
      <c r="I427" s="67"/>
      <c r="J427" s="67"/>
      <c r="K427" s="67"/>
      <c r="L427" s="67"/>
      <c r="M427" s="67"/>
      <c r="N427" s="67"/>
      <c r="O427" s="67"/>
      <c r="P427" s="67"/>
      <c r="Q427" s="67"/>
      <c r="R427" s="67"/>
      <c r="S427" s="67"/>
      <c r="T427" s="67"/>
      <c r="U427" s="67"/>
      <c r="V427" s="69"/>
      <c r="W427" s="67"/>
      <c r="X427" s="67"/>
      <c r="Y427" s="67"/>
      <c r="Z427" s="67"/>
      <c r="AA427" s="67"/>
      <c r="AB427" s="67"/>
      <c r="AC427" s="67"/>
      <c r="AD427" s="67"/>
      <c r="AE427" s="67"/>
      <c r="AF427" s="69"/>
      <c r="AG427" s="67"/>
      <c r="AH427" s="67"/>
      <c r="AI427" s="67"/>
      <c r="AJ427" s="67"/>
      <c r="AK427" s="67"/>
      <c r="AL427" s="67"/>
      <c r="AO427" s="14"/>
    </row>
    <row r="428" s="17" customFormat="1" ht="15" spans="1:41">
      <c r="A428" s="65"/>
      <c r="B428" s="66"/>
      <c r="C428" s="66"/>
      <c r="D428" s="67"/>
      <c r="E428" s="67"/>
      <c r="F428" s="67"/>
      <c r="G428" s="67"/>
      <c r="H428" s="67"/>
      <c r="I428" s="67"/>
      <c r="J428" s="67"/>
      <c r="K428" s="67"/>
      <c r="L428" s="67"/>
      <c r="M428" s="67"/>
      <c r="N428" s="67"/>
      <c r="O428" s="67"/>
      <c r="P428" s="67"/>
      <c r="Q428" s="67"/>
      <c r="R428" s="67"/>
      <c r="S428" s="67"/>
      <c r="T428" s="67"/>
      <c r="U428" s="67"/>
      <c r="V428" s="69"/>
      <c r="W428" s="67"/>
      <c r="X428" s="67"/>
      <c r="Y428" s="67"/>
      <c r="Z428" s="67"/>
      <c r="AA428" s="67"/>
      <c r="AB428" s="67"/>
      <c r="AC428" s="67"/>
      <c r="AD428" s="67"/>
      <c r="AE428" s="67"/>
      <c r="AF428" s="69"/>
      <c r="AG428" s="67"/>
      <c r="AH428" s="67"/>
      <c r="AI428" s="67"/>
      <c r="AJ428" s="67"/>
      <c r="AK428" s="67"/>
      <c r="AL428" s="67"/>
      <c r="AO428" s="59"/>
    </row>
    <row r="429" s="17" customFormat="1" ht="15" spans="1:41">
      <c r="A429" s="65"/>
      <c r="B429" s="66"/>
      <c r="C429" s="66"/>
      <c r="D429" s="67"/>
      <c r="E429" s="67"/>
      <c r="F429" s="67"/>
      <c r="G429" s="67"/>
      <c r="H429" s="67"/>
      <c r="I429" s="67"/>
      <c r="J429" s="67"/>
      <c r="K429" s="67"/>
      <c r="L429" s="67"/>
      <c r="M429" s="67"/>
      <c r="N429" s="67"/>
      <c r="O429" s="67"/>
      <c r="P429" s="67"/>
      <c r="Q429" s="67"/>
      <c r="R429" s="67"/>
      <c r="S429" s="67"/>
      <c r="T429" s="67"/>
      <c r="U429" s="67"/>
      <c r="V429" s="69"/>
      <c r="W429" s="67"/>
      <c r="X429" s="67"/>
      <c r="Y429" s="67"/>
      <c r="Z429" s="67"/>
      <c r="AA429" s="67"/>
      <c r="AB429" s="67"/>
      <c r="AC429" s="67"/>
      <c r="AD429" s="67"/>
      <c r="AE429" s="67"/>
      <c r="AF429" s="69"/>
      <c r="AG429" s="67"/>
      <c r="AH429" s="67"/>
      <c r="AI429" s="67"/>
      <c r="AJ429" s="67"/>
      <c r="AK429" s="67"/>
      <c r="AL429" s="67"/>
      <c r="AO429" s="59"/>
    </row>
    <row r="430" s="17" customFormat="1" ht="15" spans="1:41">
      <c r="A430" s="65"/>
      <c r="B430" s="66"/>
      <c r="C430" s="66"/>
      <c r="D430" s="67"/>
      <c r="E430" s="67"/>
      <c r="F430" s="67"/>
      <c r="G430" s="67"/>
      <c r="H430" s="67"/>
      <c r="I430" s="67"/>
      <c r="J430" s="67"/>
      <c r="K430" s="67"/>
      <c r="L430" s="67"/>
      <c r="M430" s="67"/>
      <c r="N430" s="67"/>
      <c r="O430" s="67"/>
      <c r="P430" s="67"/>
      <c r="Q430" s="67"/>
      <c r="R430" s="67"/>
      <c r="S430" s="67"/>
      <c r="T430" s="67"/>
      <c r="U430" s="67"/>
      <c r="V430" s="69"/>
      <c r="W430" s="67"/>
      <c r="X430" s="67"/>
      <c r="Y430" s="67"/>
      <c r="Z430" s="67"/>
      <c r="AA430" s="67"/>
      <c r="AB430" s="67"/>
      <c r="AC430" s="67"/>
      <c r="AD430" s="67"/>
      <c r="AE430" s="67"/>
      <c r="AF430" s="69"/>
      <c r="AG430" s="67"/>
      <c r="AH430" s="67"/>
      <c r="AI430" s="67"/>
      <c r="AJ430" s="67"/>
      <c r="AK430" s="67"/>
      <c r="AL430" s="67"/>
      <c r="AO430" s="14"/>
    </row>
    <row r="431" s="17" customFormat="1" ht="15" spans="1:41">
      <c r="A431" s="65"/>
      <c r="B431" s="66"/>
      <c r="C431" s="66"/>
      <c r="D431" s="67"/>
      <c r="E431" s="67"/>
      <c r="F431" s="67"/>
      <c r="G431" s="67"/>
      <c r="H431" s="68"/>
      <c r="I431" s="67"/>
      <c r="J431" s="67"/>
      <c r="K431" s="67"/>
      <c r="L431" s="67"/>
      <c r="M431" s="67"/>
      <c r="N431" s="67"/>
      <c r="O431" s="67"/>
      <c r="P431" s="67"/>
      <c r="Q431" s="67"/>
      <c r="R431" s="67"/>
      <c r="S431" s="67"/>
      <c r="T431" s="67"/>
      <c r="U431" s="67"/>
      <c r="V431" s="69"/>
      <c r="W431" s="67"/>
      <c r="X431" s="67"/>
      <c r="Y431" s="67"/>
      <c r="Z431" s="67"/>
      <c r="AA431" s="67"/>
      <c r="AB431" s="67"/>
      <c r="AC431" s="67"/>
      <c r="AD431" s="67"/>
      <c r="AE431" s="67"/>
      <c r="AF431" s="69"/>
      <c r="AG431" s="67"/>
      <c r="AH431" s="67"/>
      <c r="AI431" s="67"/>
      <c r="AJ431" s="67"/>
      <c r="AK431" s="67"/>
      <c r="AL431" s="67"/>
      <c r="AO431" s="14"/>
    </row>
    <row r="432" s="17" customFormat="1" ht="15" spans="1:41">
      <c r="A432" s="65"/>
      <c r="B432" s="66"/>
      <c r="C432" s="66"/>
      <c r="D432" s="67"/>
      <c r="E432" s="67"/>
      <c r="F432" s="67"/>
      <c r="G432" s="67"/>
      <c r="H432" s="67"/>
      <c r="I432" s="67"/>
      <c r="J432" s="67"/>
      <c r="K432" s="67"/>
      <c r="L432" s="67"/>
      <c r="M432" s="67"/>
      <c r="N432" s="67"/>
      <c r="O432" s="67"/>
      <c r="P432" s="67"/>
      <c r="Q432" s="67"/>
      <c r="R432" s="67"/>
      <c r="S432" s="67"/>
      <c r="T432" s="67"/>
      <c r="U432" s="67"/>
      <c r="V432" s="69"/>
      <c r="W432" s="67"/>
      <c r="X432" s="67"/>
      <c r="Y432" s="67"/>
      <c r="Z432" s="67"/>
      <c r="AA432" s="67"/>
      <c r="AB432" s="67"/>
      <c r="AC432" s="67"/>
      <c r="AD432" s="67"/>
      <c r="AE432" s="67"/>
      <c r="AF432" s="69"/>
      <c r="AG432" s="67"/>
      <c r="AH432" s="67"/>
      <c r="AI432" s="67"/>
      <c r="AJ432" s="67"/>
      <c r="AK432" s="67"/>
      <c r="AL432" s="67"/>
      <c r="AO432" s="59"/>
    </row>
    <row r="433" s="17" customFormat="1" ht="15" spans="1:41">
      <c r="A433" s="65"/>
      <c r="B433" s="66"/>
      <c r="C433" s="66"/>
      <c r="D433" s="67"/>
      <c r="E433" s="67"/>
      <c r="F433" s="67"/>
      <c r="G433" s="67"/>
      <c r="H433" s="67"/>
      <c r="I433" s="67"/>
      <c r="J433" s="67"/>
      <c r="K433" s="67"/>
      <c r="L433" s="67"/>
      <c r="M433" s="67"/>
      <c r="N433" s="67"/>
      <c r="O433" s="67"/>
      <c r="P433" s="67"/>
      <c r="Q433" s="67"/>
      <c r="R433" s="67"/>
      <c r="S433" s="67"/>
      <c r="T433" s="67"/>
      <c r="U433" s="67"/>
      <c r="V433" s="69"/>
      <c r="W433" s="67"/>
      <c r="X433" s="67"/>
      <c r="Y433" s="67"/>
      <c r="Z433" s="67"/>
      <c r="AA433" s="67"/>
      <c r="AB433" s="67"/>
      <c r="AC433" s="67"/>
      <c r="AD433" s="67"/>
      <c r="AE433" s="67"/>
      <c r="AF433" s="69"/>
      <c r="AG433" s="67"/>
      <c r="AH433" s="67"/>
      <c r="AI433" s="67"/>
      <c r="AJ433" s="67"/>
      <c r="AK433" s="67"/>
      <c r="AL433" s="67"/>
      <c r="AO433" s="59"/>
    </row>
    <row r="434" s="17" customFormat="1" ht="15" spans="1:41">
      <c r="A434" s="65"/>
      <c r="B434" s="66"/>
      <c r="C434" s="66"/>
      <c r="D434" s="67"/>
      <c r="E434" s="67"/>
      <c r="F434" s="67"/>
      <c r="G434" s="67"/>
      <c r="H434" s="67"/>
      <c r="I434" s="67"/>
      <c r="J434" s="67"/>
      <c r="K434" s="67"/>
      <c r="L434" s="67"/>
      <c r="M434" s="67"/>
      <c r="N434" s="67"/>
      <c r="O434" s="67"/>
      <c r="P434" s="67"/>
      <c r="Q434" s="67"/>
      <c r="R434" s="67"/>
      <c r="S434" s="67"/>
      <c r="T434" s="67"/>
      <c r="U434" s="67"/>
      <c r="V434" s="69"/>
      <c r="W434" s="67"/>
      <c r="X434" s="67"/>
      <c r="Y434" s="67"/>
      <c r="Z434" s="67"/>
      <c r="AA434" s="67"/>
      <c r="AB434" s="67"/>
      <c r="AC434" s="67"/>
      <c r="AD434" s="67"/>
      <c r="AE434" s="67"/>
      <c r="AF434" s="69"/>
      <c r="AG434" s="67"/>
      <c r="AH434" s="67"/>
      <c r="AI434" s="67"/>
      <c r="AJ434" s="67"/>
      <c r="AK434" s="67"/>
      <c r="AL434" s="67"/>
      <c r="AO434" s="14"/>
    </row>
    <row r="435" s="17" customFormat="1" ht="15" spans="1:41">
      <c r="A435" s="65"/>
      <c r="B435" s="66"/>
      <c r="C435" s="66"/>
      <c r="D435" s="67"/>
      <c r="E435" s="67"/>
      <c r="F435" s="67"/>
      <c r="G435" s="67"/>
      <c r="H435" s="67"/>
      <c r="I435" s="67"/>
      <c r="J435" s="67"/>
      <c r="K435" s="67"/>
      <c r="L435" s="67"/>
      <c r="M435" s="67"/>
      <c r="N435" s="67"/>
      <c r="O435" s="67"/>
      <c r="P435" s="67"/>
      <c r="Q435" s="67"/>
      <c r="R435" s="67"/>
      <c r="S435" s="67"/>
      <c r="T435" s="67"/>
      <c r="U435" s="67"/>
      <c r="V435" s="69"/>
      <c r="W435" s="67"/>
      <c r="X435" s="67"/>
      <c r="Y435" s="67"/>
      <c r="Z435" s="67"/>
      <c r="AA435" s="67"/>
      <c r="AB435" s="67"/>
      <c r="AC435" s="67"/>
      <c r="AD435" s="67"/>
      <c r="AE435" s="67"/>
      <c r="AF435" s="69"/>
      <c r="AG435" s="67"/>
      <c r="AH435" s="67"/>
      <c r="AI435" s="67"/>
      <c r="AJ435" s="67"/>
      <c r="AK435" s="67"/>
      <c r="AL435" s="67"/>
      <c r="AO435" s="14"/>
    </row>
    <row r="436" s="17" customFormat="1" ht="15" spans="1:41">
      <c r="A436" s="65"/>
      <c r="B436" s="66"/>
      <c r="C436" s="66"/>
      <c r="D436" s="67"/>
      <c r="E436" s="67"/>
      <c r="F436" s="67"/>
      <c r="G436" s="67"/>
      <c r="H436" s="67"/>
      <c r="I436" s="67"/>
      <c r="J436" s="67"/>
      <c r="K436" s="67"/>
      <c r="L436" s="67"/>
      <c r="M436" s="67"/>
      <c r="N436" s="67"/>
      <c r="O436" s="67"/>
      <c r="P436" s="67"/>
      <c r="Q436" s="67"/>
      <c r="R436" s="67"/>
      <c r="S436" s="67"/>
      <c r="T436" s="67"/>
      <c r="U436" s="67"/>
      <c r="V436" s="69"/>
      <c r="W436" s="67"/>
      <c r="X436" s="67"/>
      <c r="Y436" s="67"/>
      <c r="Z436" s="67"/>
      <c r="AA436" s="67"/>
      <c r="AB436" s="67"/>
      <c r="AC436" s="67"/>
      <c r="AD436" s="67"/>
      <c r="AE436" s="67"/>
      <c r="AF436" s="69"/>
      <c r="AG436" s="67"/>
      <c r="AH436" s="67"/>
      <c r="AI436" s="67"/>
      <c r="AJ436" s="67"/>
      <c r="AK436" s="67"/>
      <c r="AL436" s="67"/>
      <c r="AO436" s="59"/>
    </row>
    <row r="437" s="17" customFormat="1" ht="15" spans="1:41">
      <c r="A437" s="65"/>
      <c r="B437" s="66"/>
      <c r="C437" s="66"/>
      <c r="D437" s="67"/>
      <c r="E437" s="67"/>
      <c r="F437" s="67"/>
      <c r="G437" s="67"/>
      <c r="H437" s="67"/>
      <c r="I437" s="67"/>
      <c r="J437" s="67"/>
      <c r="K437" s="67"/>
      <c r="L437" s="67"/>
      <c r="M437" s="67"/>
      <c r="N437" s="67"/>
      <c r="O437" s="67"/>
      <c r="P437" s="67"/>
      <c r="Q437" s="67"/>
      <c r="R437" s="67"/>
      <c r="S437" s="67"/>
      <c r="T437" s="67"/>
      <c r="U437" s="67"/>
      <c r="V437" s="69"/>
      <c r="W437" s="67"/>
      <c r="X437" s="67"/>
      <c r="Y437" s="67"/>
      <c r="Z437" s="67"/>
      <c r="AA437" s="67"/>
      <c r="AB437" s="67"/>
      <c r="AC437" s="67"/>
      <c r="AD437" s="67"/>
      <c r="AE437" s="67"/>
      <c r="AF437" s="69"/>
      <c r="AG437" s="67"/>
      <c r="AH437" s="67"/>
      <c r="AI437" s="67"/>
      <c r="AJ437" s="67"/>
      <c r="AK437" s="67"/>
      <c r="AL437" s="67"/>
      <c r="AO437" s="59"/>
    </row>
    <row r="438" s="17" customFormat="1" ht="15" spans="1:41">
      <c r="A438" s="65"/>
      <c r="B438" s="66"/>
      <c r="C438" s="66"/>
      <c r="D438" s="67"/>
      <c r="E438" s="67"/>
      <c r="F438" s="67"/>
      <c r="G438" s="67"/>
      <c r="H438" s="67"/>
      <c r="I438" s="67"/>
      <c r="J438" s="67"/>
      <c r="K438" s="67"/>
      <c r="L438" s="67"/>
      <c r="M438" s="67"/>
      <c r="N438" s="67"/>
      <c r="O438" s="67"/>
      <c r="P438" s="67"/>
      <c r="Q438" s="67"/>
      <c r="R438" s="67"/>
      <c r="S438" s="67"/>
      <c r="T438" s="67"/>
      <c r="U438" s="67"/>
      <c r="V438" s="69"/>
      <c r="W438" s="67"/>
      <c r="X438" s="67"/>
      <c r="Y438" s="67"/>
      <c r="Z438" s="67"/>
      <c r="AA438" s="67"/>
      <c r="AB438" s="67"/>
      <c r="AC438" s="67"/>
      <c r="AD438" s="67"/>
      <c r="AE438" s="67"/>
      <c r="AF438" s="69"/>
      <c r="AG438" s="67"/>
      <c r="AH438" s="67"/>
      <c r="AI438" s="67"/>
      <c r="AJ438" s="67"/>
      <c r="AK438" s="67"/>
      <c r="AL438" s="67"/>
      <c r="AO438" s="14"/>
    </row>
    <row r="439" s="17" customFormat="1" ht="15" spans="1:41">
      <c r="A439" s="65"/>
      <c r="B439" s="66"/>
      <c r="C439" s="66"/>
      <c r="D439" s="67"/>
      <c r="E439" s="67"/>
      <c r="F439" s="67"/>
      <c r="G439" s="67"/>
      <c r="H439" s="67"/>
      <c r="I439" s="67"/>
      <c r="J439" s="67"/>
      <c r="K439" s="67"/>
      <c r="L439" s="67"/>
      <c r="M439" s="67"/>
      <c r="N439" s="67"/>
      <c r="O439" s="67"/>
      <c r="P439" s="67"/>
      <c r="Q439" s="67"/>
      <c r="R439" s="67"/>
      <c r="S439" s="67"/>
      <c r="T439" s="67"/>
      <c r="U439" s="67"/>
      <c r="V439" s="69"/>
      <c r="W439" s="67"/>
      <c r="X439" s="67"/>
      <c r="Y439" s="67"/>
      <c r="Z439" s="67"/>
      <c r="AA439" s="67"/>
      <c r="AB439" s="67"/>
      <c r="AC439" s="67"/>
      <c r="AD439" s="67"/>
      <c r="AE439" s="67"/>
      <c r="AF439" s="69"/>
      <c r="AG439" s="67"/>
      <c r="AH439" s="67"/>
      <c r="AI439" s="67"/>
      <c r="AJ439" s="67"/>
      <c r="AK439" s="67"/>
      <c r="AL439" s="67"/>
      <c r="AO439" s="14"/>
    </row>
    <row r="440" s="17" customFormat="1" ht="15" spans="1:41">
      <c r="A440" s="65"/>
      <c r="B440" s="66"/>
      <c r="C440" s="66"/>
      <c r="D440" s="67"/>
      <c r="E440" s="67"/>
      <c r="F440" s="67"/>
      <c r="G440" s="67"/>
      <c r="H440" s="67"/>
      <c r="I440" s="67"/>
      <c r="J440" s="67"/>
      <c r="K440" s="67"/>
      <c r="L440" s="67"/>
      <c r="M440" s="67"/>
      <c r="N440" s="67"/>
      <c r="O440" s="67"/>
      <c r="P440" s="67"/>
      <c r="Q440" s="67"/>
      <c r="R440" s="67"/>
      <c r="S440" s="67"/>
      <c r="T440" s="67"/>
      <c r="U440" s="67"/>
      <c r="V440" s="69"/>
      <c r="W440" s="67"/>
      <c r="X440" s="67"/>
      <c r="Y440" s="67"/>
      <c r="Z440" s="67"/>
      <c r="AA440" s="67"/>
      <c r="AB440" s="67"/>
      <c r="AC440" s="67"/>
      <c r="AD440" s="67"/>
      <c r="AE440" s="67"/>
      <c r="AF440" s="69"/>
      <c r="AG440" s="67"/>
      <c r="AH440" s="67"/>
      <c r="AI440" s="67"/>
      <c r="AJ440" s="67"/>
      <c r="AK440" s="67"/>
      <c r="AL440" s="67"/>
      <c r="AO440" s="59"/>
    </row>
    <row r="441" s="17" customFormat="1" ht="15" spans="1:41">
      <c r="A441" s="65"/>
      <c r="B441" s="66"/>
      <c r="C441" s="66"/>
      <c r="D441" s="67"/>
      <c r="E441" s="67"/>
      <c r="F441" s="67"/>
      <c r="G441" s="67"/>
      <c r="H441" s="67"/>
      <c r="I441" s="67"/>
      <c r="J441" s="67"/>
      <c r="K441" s="67"/>
      <c r="L441" s="67"/>
      <c r="M441" s="67"/>
      <c r="N441" s="67"/>
      <c r="O441" s="67"/>
      <c r="P441" s="67"/>
      <c r="Q441" s="67"/>
      <c r="R441" s="67"/>
      <c r="S441" s="67"/>
      <c r="T441" s="67"/>
      <c r="U441" s="67"/>
      <c r="V441" s="69"/>
      <c r="W441" s="67"/>
      <c r="X441" s="67"/>
      <c r="Y441" s="67"/>
      <c r="Z441" s="67"/>
      <c r="AA441" s="67"/>
      <c r="AB441" s="67"/>
      <c r="AC441" s="67"/>
      <c r="AD441" s="67"/>
      <c r="AE441" s="67"/>
      <c r="AF441" s="69"/>
      <c r="AG441" s="67"/>
      <c r="AH441" s="67"/>
      <c r="AI441" s="67"/>
      <c r="AJ441" s="67"/>
      <c r="AK441" s="67"/>
      <c r="AL441" s="67"/>
      <c r="AO441" s="59"/>
    </row>
    <row r="442" s="17" customFormat="1" ht="15" spans="1:41">
      <c r="A442" s="65"/>
      <c r="B442" s="66"/>
      <c r="C442" s="66"/>
      <c r="D442" s="67"/>
      <c r="E442" s="67"/>
      <c r="F442" s="67"/>
      <c r="G442" s="67"/>
      <c r="H442" s="68"/>
      <c r="I442" s="67"/>
      <c r="J442" s="67"/>
      <c r="K442" s="67"/>
      <c r="L442" s="67"/>
      <c r="M442" s="67"/>
      <c r="N442" s="67"/>
      <c r="O442" s="67"/>
      <c r="P442" s="67"/>
      <c r="Q442" s="67"/>
      <c r="R442" s="67"/>
      <c r="S442" s="67"/>
      <c r="T442" s="67"/>
      <c r="U442" s="67"/>
      <c r="V442" s="69"/>
      <c r="W442" s="67"/>
      <c r="X442" s="67"/>
      <c r="Y442" s="67"/>
      <c r="Z442" s="67"/>
      <c r="AA442" s="67"/>
      <c r="AB442" s="67"/>
      <c r="AC442" s="67"/>
      <c r="AD442" s="67"/>
      <c r="AE442" s="67"/>
      <c r="AF442" s="69"/>
      <c r="AG442" s="67"/>
      <c r="AH442" s="67"/>
      <c r="AI442" s="67"/>
      <c r="AJ442" s="67"/>
      <c r="AK442" s="67"/>
      <c r="AL442" s="67"/>
      <c r="AO442" s="14"/>
    </row>
    <row r="443" s="17" customFormat="1" ht="15" spans="1:41">
      <c r="A443" s="65"/>
      <c r="B443" s="66"/>
      <c r="C443" s="66"/>
      <c r="D443" s="67"/>
      <c r="E443" s="67"/>
      <c r="F443" s="67"/>
      <c r="G443" s="67"/>
      <c r="H443" s="67"/>
      <c r="I443" s="67"/>
      <c r="J443" s="67"/>
      <c r="K443" s="67"/>
      <c r="L443" s="67"/>
      <c r="M443" s="67"/>
      <c r="N443" s="67"/>
      <c r="O443" s="67"/>
      <c r="P443" s="67"/>
      <c r="Q443" s="67"/>
      <c r="R443" s="67"/>
      <c r="S443" s="67"/>
      <c r="T443" s="67"/>
      <c r="U443" s="67"/>
      <c r="V443" s="69"/>
      <c r="W443" s="67"/>
      <c r="X443" s="67"/>
      <c r="Y443" s="67"/>
      <c r="Z443" s="67"/>
      <c r="AA443" s="67"/>
      <c r="AB443" s="67"/>
      <c r="AC443" s="67"/>
      <c r="AD443" s="67"/>
      <c r="AE443" s="67"/>
      <c r="AF443" s="69"/>
      <c r="AG443" s="67"/>
      <c r="AH443" s="67"/>
      <c r="AI443" s="67"/>
      <c r="AJ443" s="67"/>
      <c r="AK443" s="67"/>
      <c r="AL443" s="67"/>
      <c r="AO443" s="14"/>
    </row>
    <row r="444" s="17" customFormat="1" ht="15" spans="1:41">
      <c r="A444" s="65"/>
      <c r="B444" s="66"/>
      <c r="C444" s="66"/>
      <c r="D444" s="67"/>
      <c r="E444" s="67"/>
      <c r="F444" s="67"/>
      <c r="G444" s="67"/>
      <c r="H444" s="67"/>
      <c r="I444" s="67"/>
      <c r="J444" s="67"/>
      <c r="K444" s="67"/>
      <c r="L444" s="67"/>
      <c r="M444" s="67"/>
      <c r="N444" s="67"/>
      <c r="O444" s="67"/>
      <c r="P444" s="67"/>
      <c r="Q444" s="67"/>
      <c r="R444" s="67"/>
      <c r="S444" s="67"/>
      <c r="T444" s="67"/>
      <c r="U444" s="67"/>
      <c r="V444" s="69"/>
      <c r="W444" s="67"/>
      <c r="X444" s="67"/>
      <c r="Y444" s="67"/>
      <c r="Z444" s="67"/>
      <c r="AA444" s="67"/>
      <c r="AB444" s="67"/>
      <c r="AC444" s="67"/>
      <c r="AD444" s="67"/>
      <c r="AE444" s="67"/>
      <c r="AF444" s="69"/>
      <c r="AG444" s="67"/>
      <c r="AH444" s="67"/>
      <c r="AI444" s="67"/>
      <c r="AJ444" s="67"/>
      <c r="AK444" s="67"/>
      <c r="AL444" s="67"/>
      <c r="AO444" s="59"/>
    </row>
    <row r="445" s="17" customFormat="1" ht="15" spans="1:41">
      <c r="A445" s="65"/>
      <c r="B445" s="66"/>
      <c r="C445" s="66"/>
      <c r="D445" s="67"/>
      <c r="E445" s="67"/>
      <c r="F445" s="67"/>
      <c r="G445" s="67"/>
      <c r="H445" s="67"/>
      <c r="I445" s="67"/>
      <c r="J445" s="67"/>
      <c r="K445" s="67"/>
      <c r="L445" s="67"/>
      <c r="M445" s="67"/>
      <c r="N445" s="67"/>
      <c r="O445" s="67"/>
      <c r="P445" s="67"/>
      <c r="Q445" s="67"/>
      <c r="R445" s="67"/>
      <c r="S445" s="67"/>
      <c r="T445" s="67"/>
      <c r="U445" s="67"/>
      <c r="V445" s="69"/>
      <c r="W445" s="67"/>
      <c r="X445" s="67"/>
      <c r="Y445" s="67"/>
      <c r="Z445" s="67"/>
      <c r="AA445" s="67"/>
      <c r="AB445" s="67"/>
      <c r="AC445" s="67"/>
      <c r="AD445" s="67"/>
      <c r="AE445" s="67"/>
      <c r="AF445" s="69"/>
      <c r="AG445" s="67"/>
      <c r="AH445" s="67"/>
      <c r="AI445" s="67"/>
      <c r="AJ445" s="67"/>
      <c r="AK445" s="67"/>
      <c r="AL445" s="67"/>
      <c r="AO445" s="59"/>
    </row>
    <row r="446" s="17" customFormat="1" ht="15" spans="1:41">
      <c r="A446" s="70"/>
      <c r="B446" s="66"/>
      <c r="C446" s="66"/>
      <c r="D446" s="67"/>
      <c r="E446" s="67"/>
      <c r="F446" s="67"/>
      <c r="G446" s="67"/>
      <c r="H446" s="67"/>
      <c r="I446" s="67"/>
      <c r="J446" s="67"/>
      <c r="K446" s="67"/>
      <c r="L446" s="67"/>
      <c r="M446" s="67"/>
      <c r="N446" s="67"/>
      <c r="O446" s="67"/>
      <c r="P446" s="67"/>
      <c r="Q446" s="67"/>
      <c r="R446" s="67"/>
      <c r="S446" s="67"/>
      <c r="T446" s="67"/>
      <c r="U446" s="67"/>
      <c r="V446" s="69"/>
      <c r="W446" s="67"/>
      <c r="X446" s="67"/>
      <c r="Y446" s="67"/>
      <c r="Z446" s="67"/>
      <c r="AA446" s="67"/>
      <c r="AB446" s="67"/>
      <c r="AC446" s="67"/>
      <c r="AD446" s="67"/>
      <c r="AE446" s="67"/>
      <c r="AF446" s="69"/>
      <c r="AG446" s="67"/>
      <c r="AH446" s="67"/>
      <c r="AI446" s="67"/>
      <c r="AJ446" s="67"/>
      <c r="AK446" s="67"/>
      <c r="AL446" s="67"/>
      <c r="AO446" s="14"/>
    </row>
    <row r="447" s="17" customFormat="1" ht="15" spans="1:41">
      <c r="A447" s="65"/>
      <c r="B447" s="66"/>
      <c r="C447" s="66"/>
      <c r="D447" s="67"/>
      <c r="E447" s="67"/>
      <c r="F447" s="67"/>
      <c r="G447" s="67"/>
      <c r="H447" s="67"/>
      <c r="I447" s="67"/>
      <c r="J447" s="67"/>
      <c r="K447" s="67"/>
      <c r="L447" s="67"/>
      <c r="M447" s="67"/>
      <c r="N447" s="67"/>
      <c r="O447" s="67"/>
      <c r="P447" s="67"/>
      <c r="Q447" s="67"/>
      <c r="R447" s="67"/>
      <c r="S447" s="67"/>
      <c r="T447" s="67"/>
      <c r="U447" s="67"/>
      <c r="V447" s="69"/>
      <c r="W447" s="67"/>
      <c r="X447" s="67"/>
      <c r="Y447" s="67"/>
      <c r="Z447" s="67"/>
      <c r="AA447" s="67"/>
      <c r="AB447" s="67"/>
      <c r="AC447" s="67"/>
      <c r="AD447" s="67"/>
      <c r="AE447" s="67"/>
      <c r="AF447" s="69"/>
      <c r="AG447" s="67"/>
      <c r="AH447" s="67"/>
      <c r="AI447" s="67"/>
      <c r="AJ447" s="67"/>
      <c r="AK447" s="67"/>
      <c r="AL447" s="67"/>
      <c r="AO447" s="14"/>
    </row>
    <row r="448" s="17" customFormat="1" ht="15" spans="1:41">
      <c r="A448" s="65"/>
      <c r="B448" s="66"/>
      <c r="C448" s="66"/>
      <c r="D448" s="67"/>
      <c r="E448" s="67"/>
      <c r="F448" s="67"/>
      <c r="G448" s="67"/>
      <c r="H448" s="67"/>
      <c r="I448" s="67"/>
      <c r="J448" s="67"/>
      <c r="K448" s="67"/>
      <c r="L448" s="67"/>
      <c r="M448" s="67"/>
      <c r="N448" s="67"/>
      <c r="O448" s="67"/>
      <c r="P448" s="67"/>
      <c r="Q448" s="67"/>
      <c r="R448" s="67"/>
      <c r="S448" s="67"/>
      <c r="T448" s="67"/>
      <c r="U448" s="67"/>
      <c r="V448" s="69"/>
      <c r="W448" s="67"/>
      <c r="X448" s="67"/>
      <c r="Y448" s="67"/>
      <c r="Z448" s="67"/>
      <c r="AA448" s="67"/>
      <c r="AB448" s="67"/>
      <c r="AC448" s="67"/>
      <c r="AD448" s="67"/>
      <c r="AE448" s="67"/>
      <c r="AF448" s="69"/>
      <c r="AG448" s="67"/>
      <c r="AH448" s="67"/>
      <c r="AI448" s="67"/>
      <c r="AJ448" s="67"/>
      <c r="AK448" s="67"/>
      <c r="AL448" s="67"/>
      <c r="AO448" s="59"/>
    </row>
    <row r="449" s="17" customFormat="1" ht="15" spans="1:41">
      <c r="A449" s="65"/>
      <c r="B449" s="66"/>
      <c r="C449" s="66"/>
      <c r="D449" s="67"/>
      <c r="E449" s="67"/>
      <c r="F449" s="67"/>
      <c r="G449" s="67"/>
      <c r="H449" s="67"/>
      <c r="I449" s="67"/>
      <c r="J449" s="67"/>
      <c r="K449" s="67"/>
      <c r="L449" s="67"/>
      <c r="M449" s="67"/>
      <c r="N449" s="67"/>
      <c r="O449" s="67"/>
      <c r="P449" s="67"/>
      <c r="Q449" s="67"/>
      <c r="R449" s="67"/>
      <c r="S449" s="67"/>
      <c r="T449" s="67"/>
      <c r="U449" s="67"/>
      <c r="V449" s="69"/>
      <c r="W449" s="67"/>
      <c r="X449" s="67"/>
      <c r="Y449" s="67"/>
      <c r="Z449" s="67"/>
      <c r="AA449" s="67"/>
      <c r="AB449" s="67"/>
      <c r="AC449" s="67"/>
      <c r="AD449" s="67"/>
      <c r="AE449" s="67"/>
      <c r="AF449" s="69"/>
      <c r="AG449" s="67"/>
      <c r="AH449" s="67"/>
      <c r="AI449" s="67"/>
      <c r="AJ449" s="67"/>
      <c r="AK449" s="67"/>
      <c r="AL449" s="67"/>
      <c r="AO449" s="59"/>
    </row>
    <row r="450" s="17" customFormat="1" ht="15" spans="1:41">
      <c r="A450" s="65"/>
      <c r="B450" s="66"/>
      <c r="C450" s="66"/>
      <c r="D450" s="67"/>
      <c r="E450" s="67"/>
      <c r="F450" s="67"/>
      <c r="G450" s="67"/>
      <c r="H450" s="67"/>
      <c r="I450" s="67"/>
      <c r="J450" s="67"/>
      <c r="K450" s="67"/>
      <c r="L450" s="67"/>
      <c r="M450" s="67"/>
      <c r="N450" s="67"/>
      <c r="O450" s="67"/>
      <c r="P450" s="67"/>
      <c r="Q450" s="67"/>
      <c r="R450" s="67"/>
      <c r="S450" s="67"/>
      <c r="T450" s="67"/>
      <c r="U450" s="67"/>
      <c r="V450" s="69"/>
      <c r="W450" s="67"/>
      <c r="X450" s="67"/>
      <c r="Y450" s="67"/>
      <c r="Z450" s="67"/>
      <c r="AA450" s="67"/>
      <c r="AB450" s="67"/>
      <c r="AC450" s="67"/>
      <c r="AD450" s="67"/>
      <c r="AE450" s="67"/>
      <c r="AF450" s="69"/>
      <c r="AG450" s="67"/>
      <c r="AH450" s="67"/>
      <c r="AI450" s="67"/>
      <c r="AJ450" s="67"/>
      <c r="AK450" s="67"/>
      <c r="AL450" s="67"/>
      <c r="AO450" s="14"/>
    </row>
    <row r="451" s="17" customFormat="1" ht="15" spans="1:41">
      <c r="A451" s="65"/>
      <c r="B451" s="66"/>
      <c r="C451" s="66"/>
      <c r="D451" s="67"/>
      <c r="E451" s="67"/>
      <c r="F451" s="67"/>
      <c r="G451" s="67"/>
      <c r="H451" s="67"/>
      <c r="I451" s="67"/>
      <c r="J451" s="67"/>
      <c r="K451" s="67"/>
      <c r="L451" s="67"/>
      <c r="M451" s="67"/>
      <c r="N451" s="67"/>
      <c r="O451" s="67"/>
      <c r="P451" s="67"/>
      <c r="Q451" s="67"/>
      <c r="R451" s="67"/>
      <c r="S451" s="67"/>
      <c r="T451" s="67"/>
      <c r="U451" s="67"/>
      <c r="V451" s="69"/>
      <c r="W451" s="67"/>
      <c r="X451" s="67"/>
      <c r="Y451" s="67"/>
      <c r="Z451" s="67"/>
      <c r="AA451" s="67"/>
      <c r="AB451" s="67"/>
      <c r="AC451" s="67"/>
      <c r="AD451" s="67"/>
      <c r="AE451" s="67"/>
      <c r="AF451" s="69"/>
      <c r="AG451" s="67"/>
      <c r="AH451" s="67"/>
      <c r="AI451" s="67"/>
      <c r="AJ451" s="67"/>
      <c r="AK451" s="67"/>
      <c r="AL451" s="67"/>
      <c r="AO451" s="14"/>
    </row>
    <row r="452" s="17" customFormat="1" ht="15" spans="1:41">
      <c r="A452" s="65"/>
      <c r="B452" s="66"/>
      <c r="C452" s="66"/>
      <c r="D452" s="67"/>
      <c r="E452" s="67"/>
      <c r="F452" s="67"/>
      <c r="G452" s="67"/>
      <c r="H452" s="67"/>
      <c r="I452" s="67"/>
      <c r="J452" s="67"/>
      <c r="K452" s="67"/>
      <c r="L452" s="67"/>
      <c r="M452" s="67"/>
      <c r="N452" s="67"/>
      <c r="O452" s="67"/>
      <c r="P452" s="67"/>
      <c r="Q452" s="67"/>
      <c r="R452" s="67"/>
      <c r="S452" s="67"/>
      <c r="T452" s="67"/>
      <c r="U452" s="67"/>
      <c r="V452" s="69"/>
      <c r="W452" s="67"/>
      <c r="X452" s="67"/>
      <c r="Y452" s="67"/>
      <c r="Z452" s="67"/>
      <c r="AA452" s="67"/>
      <c r="AB452" s="67"/>
      <c r="AC452" s="67"/>
      <c r="AD452" s="67"/>
      <c r="AE452" s="67"/>
      <c r="AF452" s="69"/>
      <c r="AG452" s="67"/>
      <c r="AH452" s="67"/>
      <c r="AI452" s="67"/>
      <c r="AJ452" s="67"/>
      <c r="AK452" s="67"/>
      <c r="AL452" s="67"/>
      <c r="AO452" s="59"/>
    </row>
    <row r="453" s="17" customFormat="1" ht="15" spans="1:41">
      <c r="A453" s="65"/>
      <c r="B453" s="66"/>
      <c r="C453" s="66"/>
      <c r="D453" s="67"/>
      <c r="E453" s="67"/>
      <c r="F453" s="67"/>
      <c r="G453" s="67"/>
      <c r="H453" s="67"/>
      <c r="I453" s="67"/>
      <c r="J453" s="67"/>
      <c r="K453" s="67"/>
      <c r="L453" s="67"/>
      <c r="M453" s="67"/>
      <c r="N453" s="67"/>
      <c r="O453" s="67"/>
      <c r="P453" s="67"/>
      <c r="Q453" s="67"/>
      <c r="R453" s="67"/>
      <c r="S453" s="67"/>
      <c r="T453" s="67"/>
      <c r="U453" s="67"/>
      <c r="V453" s="69"/>
      <c r="W453" s="67"/>
      <c r="X453" s="67"/>
      <c r="Y453" s="67"/>
      <c r="Z453" s="67"/>
      <c r="AA453" s="67"/>
      <c r="AB453" s="67"/>
      <c r="AC453" s="67"/>
      <c r="AD453" s="67"/>
      <c r="AE453" s="67"/>
      <c r="AF453" s="69"/>
      <c r="AG453" s="67"/>
      <c r="AH453" s="67"/>
      <c r="AI453" s="67"/>
      <c r="AJ453" s="67"/>
      <c r="AK453" s="67"/>
      <c r="AL453" s="67"/>
      <c r="AO453" s="59"/>
    </row>
    <row r="454" s="17" customFormat="1" ht="15" spans="1:41">
      <c r="A454" s="65"/>
      <c r="B454" s="66"/>
      <c r="C454" s="66"/>
      <c r="D454" s="67"/>
      <c r="E454" s="67"/>
      <c r="F454" s="67"/>
      <c r="G454" s="67"/>
      <c r="H454" s="67"/>
      <c r="I454" s="67"/>
      <c r="J454" s="67"/>
      <c r="K454" s="67"/>
      <c r="L454" s="67"/>
      <c r="M454" s="67"/>
      <c r="N454" s="67"/>
      <c r="O454" s="67"/>
      <c r="P454" s="67"/>
      <c r="Q454" s="67"/>
      <c r="R454" s="67"/>
      <c r="S454" s="67"/>
      <c r="T454" s="67"/>
      <c r="U454" s="67"/>
      <c r="V454" s="69"/>
      <c r="W454" s="67"/>
      <c r="X454" s="67"/>
      <c r="Y454" s="67"/>
      <c r="Z454" s="67"/>
      <c r="AA454" s="67"/>
      <c r="AB454" s="67"/>
      <c r="AC454" s="67"/>
      <c r="AD454" s="67"/>
      <c r="AE454" s="67"/>
      <c r="AF454" s="69"/>
      <c r="AG454" s="67"/>
      <c r="AH454" s="67"/>
      <c r="AI454" s="67"/>
      <c r="AJ454" s="67"/>
      <c r="AK454" s="67"/>
      <c r="AL454" s="67"/>
      <c r="AO454" s="14"/>
    </row>
    <row r="455" s="17" customFormat="1" ht="15" spans="1:41">
      <c r="A455" s="65"/>
      <c r="B455" s="66"/>
      <c r="C455" s="66"/>
      <c r="D455" s="67"/>
      <c r="E455" s="67"/>
      <c r="F455" s="67"/>
      <c r="G455" s="67"/>
      <c r="H455" s="67"/>
      <c r="I455" s="67"/>
      <c r="J455" s="67"/>
      <c r="K455" s="67"/>
      <c r="L455" s="67"/>
      <c r="M455" s="67"/>
      <c r="N455" s="67"/>
      <c r="O455" s="67"/>
      <c r="P455" s="67"/>
      <c r="Q455" s="67"/>
      <c r="R455" s="67"/>
      <c r="S455" s="67"/>
      <c r="T455" s="67"/>
      <c r="U455" s="67"/>
      <c r="V455" s="69"/>
      <c r="W455" s="67"/>
      <c r="X455" s="67"/>
      <c r="Y455" s="67"/>
      <c r="Z455" s="67"/>
      <c r="AA455" s="67"/>
      <c r="AB455" s="67"/>
      <c r="AC455" s="67"/>
      <c r="AD455" s="67"/>
      <c r="AE455" s="67"/>
      <c r="AF455" s="69"/>
      <c r="AG455" s="67"/>
      <c r="AH455" s="67"/>
      <c r="AI455" s="67"/>
      <c r="AJ455" s="67"/>
      <c r="AK455" s="67"/>
      <c r="AL455" s="67"/>
      <c r="AO455" s="14"/>
    </row>
    <row r="456" s="17" customFormat="1" ht="15" spans="1:41">
      <c r="A456" s="65"/>
      <c r="B456" s="66"/>
      <c r="C456" s="66"/>
      <c r="D456" s="67"/>
      <c r="E456" s="67"/>
      <c r="F456" s="67"/>
      <c r="G456" s="67"/>
      <c r="H456" s="67"/>
      <c r="I456" s="67"/>
      <c r="J456" s="67"/>
      <c r="K456" s="67"/>
      <c r="L456" s="67"/>
      <c r="M456" s="67"/>
      <c r="N456" s="67"/>
      <c r="O456" s="67"/>
      <c r="P456" s="67"/>
      <c r="Q456" s="67"/>
      <c r="R456" s="67"/>
      <c r="S456" s="67"/>
      <c r="T456" s="67"/>
      <c r="U456" s="67"/>
      <c r="V456" s="69"/>
      <c r="W456" s="67"/>
      <c r="X456" s="67"/>
      <c r="Y456" s="67"/>
      <c r="Z456" s="67"/>
      <c r="AA456" s="67"/>
      <c r="AB456" s="67"/>
      <c r="AC456" s="67"/>
      <c r="AD456" s="67"/>
      <c r="AE456" s="67"/>
      <c r="AF456" s="69"/>
      <c r="AG456" s="67"/>
      <c r="AH456" s="67"/>
      <c r="AI456" s="67"/>
      <c r="AJ456" s="67"/>
      <c r="AK456" s="67"/>
      <c r="AL456" s="67"/>
      <c r="AO456" s="59"/>
    </row>
    <row r="457" s="17" customFormat="1" ht="15" spans="1:41">
      <c r="A457" s="65"/>
      <c r="B457" s="66"/>
      <c r="C457" s="66"/>
      <c r="D457" s="67"/>
      <c r="E457" s="67"/>
      <c r="F457" s="67"/>
      <c r="G457" s="67"/>
      <c r="H457" s="67"/>
      <c r="I457" s="67"/>
      <c r="J457" s="67"/>
      <c r="K457" s="67"/>
      <c r="L457" s="67"/>
      <c r="M457" s="67"/>
      <c r="N457" s="67"/>
      <c r="O457" s="67"/>
      <c r="P457" s="67"/>
      <c r="Q457" s="67"/>
      <c r="R457" s="67"/>
      <c r="S457" s="67"/>
      <c r="T457" s="67"/>
      <c r="U457" s="67"/>
      <c r="V457" s="69"/>
      <c r="W457" s="67"/>
      <c r="X457" s="67"/>
      <c r="Y457" s="67"/>
      <c r="Z457" s="67"/>
      <c r="AA457" s="67"/>
      <c r="AB457" s="67"/>
      <c r="AC457" s="67"/>
      <c r="AD457" s="67"/>
      <c r="AE457" s="67"/>
      <c r="AF457" s="69"/>
      <c r="AG457" s="67"/>
      <c r="AH457" s="67"/>
      <c r="AI457" s="67"/>
      <c r="AJ457" s="67"/>
      <c r="AK457" s="67"/>
      <c r="AL457" s="67"/>
      <c r="AO457" s="59"/>
    </row>
    <row r="458" s="17" customFormat="1" ht="15" spans="1:41">
      <c r="A458" s="65"/>
      <c r="B458" s="66"/>
      <c r="C458" s="66"/>
      <c r="D458" s="67"/>
      <c r="E458" s="67"/>
      <c r="F458" s="67"/>
      <c r="G458" s="67"/>
      <c r="H458" s="68"/>
      <c r="I458" s="67"/>
      <c r="J458" s="67"/>
      <c r="K458" s="67"/>
      <c r="L458" s="67"/>
      <c r="M458" s="67"/>
      <c r="N458" s="67"/>
      <c r="O458" s="67"/>
      <c r="P458" s="67"/>
      <c r="Q458" s="67"/>
      <c r="R458" s="67"/>
      <c r="S458" s="67"/>
      <c r="T458" s="67"/>
      <c r="U458" s="67"/>
      <c r="V458" s="69"/>
      <c r="W458" s="67"/>
      <c r="X458" s="67"/>
      <c r="Y458" s="67"/>
      <c r="Z458" s="67"/>
      <c r="AA458" s="67"/>
      <c r="AB458" s="67"/>
      <c r="AC458" s="67"/>
      <c r="AD458" s="67"/>
      <c r="AE458" s="67"/>
      <c r="AF458" s="69"/>
      <c r="AG458" s="67"/>
      <c r="AH458" s="67"/>
      <c r="AI458" s="67"/>
      <c r="AJ458" s="67"/>
      <c r="AK458" s="67"/>
      <c r="AL458" s="67"/>
      <c r="AO458" s="14"/>
    </row>
    <row r="459" s="17" customFormat="1" ht="15" spans="1:41">
      <c r="A459" s="65"/>
      <c r="B459" s="66"/>
      <c r="C459" s="66"/>
      <c r="D459" s="67"/>
      <c r="E459" s="67"/>
      <c r="F459" s="67"/>
      <c r="G459" s="67"/>
      <c r="H459" s="67"/>
      <c r="I459" s="67"/>
      <c r="J459" s="67"/>
      <c r="K459" s="67"/>
      <c r="L459" s="67"/>
      <c r="M459" s="67"/>
      <c r="N459" s="67"/>
      <c r="O459" s="67"/>
      <c r="P459" s="67"/>
      <c r="Q459" s="67"/>
      <c r="R459" s="67"/>
      <c r="S459" s="67"/>
      <c r="T459" s="67"/>
      <c r="U459" s="67"/>
      <c r="V459" s="69"/>
      <c r="W459" s="67"/>
      <c r="X459" s="67"/>
      <c r="Y459" s="67"/>
      <c r="Z459" s="67"/>
      <c r="AA459" s="67"/>
      <c r="AB459" s="67"/>
      <c r="AC459" s="67"/>
      <c r="AD459" s="67"/>
      <c r="AE459" s="67"/>
      <c r="AF459" s="69"/>
      <c r="AG459" s="67"/>
      <c r="AH459" s="67"/>
      <c r="AI459" s="67"/>
      <c r="AJ459" s="67"/>
      <c r="AK459" s="67"/>
      <c r="AL459" s="67"/>
      <c r="AO459" s="14"/>
    </row>
    <row r="460" s="17" customFormat="1" ht="15" spans="1:41">
      <c r="A460" s="65"/>
      <c r="B460" s="66"/>
      <c r="C460" s="66"/>
      <c r="D460" s="67"/>
      <c r="E460" s="67"/>
      <c r="F460" s="67"/>
      <c r="G460" s="67"/>
      <c r="H460" s="67"/>
      <c r="I460" s="67"/>
      <c r="J460" s="67"/>
      <c r="K460" s="67"/>
      <c r="L460" s="67"/>
      <c r="M460" s="67"/>
      <c r="N460" s="67"/>
      <c r="O460" s="67"/>
      <c r="P460" s="67"/>
      <c r="Q460" s="67"/>
      <c r="R460" s="67"/>
      <c r="S460" s="67"/>
      <c r="T460" s="67"/>
      <c r="U460" s="67"/>
      <c r="V460" s="69"/>
      <c r="W460" s="67"/>
      <c r="X460" s="67"/>
      <c r="Y460" s="67"/>
      <c r="Z460" s="67"/>
      <c r="AA460" s="67"/>
      <c r="AB460" s="67"/>
      <c r="AC460" s="67"/>
      <c r="AD460" s="67"/>
      <c r="AE460" s="67"/>
      <c r="AF460" s="69"/>
      <c r="AG460" s="67"/>
      <c r="AH460" s="67"/>
      <c r="AI460" s="67"/>
      <c r="AJ460" s="67"/>
      <c r="AK460" s="67"/>
      <c r="AL460" s="67"/>
      <c r="AO460" s="59"/>
    </row>
    <row r="461" s="17" customFormat="1" ht="15" spans="1:41">
      <c r="A461" s="71"/>
      <c r="B461" s="72"/>
      <c r="C461" s="73"/>
      <c r="D461" s="67"/>
      <c r="E461" s="67"/>
      <c r="F461" s="67"/>
      <c r="G461" s="67"/>
      <c r="H461" s="67"/>
      <c r="I461" s="67"/>
      <c r="J461" s="67"/>
      <c r="K461" s="67"/>
      <c r="L461" s="67"/>
      <c r="M461" s="67"/>
      <c r="N461" s="67"/>
      <c r="O461" s="67"/>
      <c r="P461" s="67"/>
      <c r="Q461" s="67"/>
      <c r="R461" s="67"/>
      <c r="S461" s="67"/>
      <c r="T461" s="67"/>
      <c r="U461" s="67"/>
      <c r="V461" s="69"/>
      <c r="W461" s="67"/>
      <c r="X461" s="67"/>
      <c r="Y461" s="67"/>
      <c r="Z461" s="67"/>
      <c r="AA461" s="67"/>
      <c r="AB461" s="67"/>
      <c r="AC461" s="67"/>
      <c r="AD461" s="67"/>
      <c r="AE461" s="67"/>
      <c r="AF461" s="69"/>
      <c r="AG461" s="67"/>
      <c r="AH461" s="67"/>
      <c r="AI461" s="67"/>
      <c r="AJ461" s="67"/>
      <c r="AK461" s="67"/>
      <c r="AL461" s="67"/>
      <c r="AO461" s="59"/>
    </row>
    <row r="462" s="17" customFormat="1" ht="15" spans="1:41">
      <c r="A462" s="65"/>
      <c r="B462" s="66"/>
      <c r="C462" s="66"/>
      <c r="D462" s="67"/>
      <c r="E462" s="67"/>
      <c r="F462" s="67"/>
      <c r="G462" s="67"/>
      <c r="H462" s="67"/>
      <c r="I462" s="67"/>
      <c r="J462" s="67"/>
      <c r="K462" s="67"/>
      <c r="L462" s="67"/>
      <c r="M462" s="67"/>
      <c r="N462" s="67"/>
      <c r="O462" s="67"/>
      <c r="P462" s="67"/>
      <c r="Q462" s="67"/>
      <c r="R462" s="67"/>
      <c r="S462" s="67"/>
      <c r="T462" s="67"/>
      <c r="U462" s="67"/>
      <c r="V462" s="69"/>
      <c r="W462" s="67"/>
      <c r="X462" s="67"/>
      <c r="Y462" s="67"/>
      <c r="Z462" s="67"/>
      <c r="AA462" s="67"/>
      <c r="AB462" s="67"/>
      <c r="AC462" s="67"/>
      <c r="AD462" s="67"/>
      <c r="AE462" s="67"/>
      <c r="AF462" s="69"/>
      <c r="AG462" s="67"/>
      <c r="AH462" s="67"/>
      <c r="AI462" s="67"/>
      <c r="AJ462" s="67"/>
      <c r="AK462" s="67"/>
      <c r="AL462" s="67"/>
      <c r="AO462" s="14"/>
    </row>
    <row r="463" s="17" customFormat="1" ht="15" spans="1:41">
      <c r="A463" s="65"/>
      <c r="B463" s="66"/>
      <c r="C463" s="66"/>
      <c r="D463" s="67"/>
      <c r="E463" s="67"/>
      <c r="F463" s="67"/>
      <c r="G463" s="67"/>
      <c r="H463" s="67"/>
      <c r="I463" s="67"/>
      <c r="J463" s="67"/>
      <c r="K463" s="67"/>
      <c r="L463" s="67"/>
      <c r="M463" s="67"/>
      <c r="N463" s="67"/>
      <c r="O463" s="67"/>
      <c r="P463" s="67"/>
      <c r="Q463" s="67"/>
      <c r="R463" s="67"/>
      <c r="S463" s="67"/>
      <c r="T463" s="67"/>
      <c r="U463" s="67"/>
      <c r="V463" s="69"/>
      <c r="W463" s="67"/>
      <c r="X463" s="67"/>
      <c r="Y463" s="67"/>
      <c r="Z463" s="67"/>
      <c r="AA463" s="67"/>
      <c r="AB463" s="67"/>
      <c r="AC463" s="67"/>
      <c r="AD463" s="67"/>
      <c r="AE463" s="67"/>
      <c r="AF463" s="69"/>
      <c r="AG463" s="67"/>
      <c r="AH463" s="67"/>
      <c r="AI463" s="67"/>
      <c r="AJ463" s="67"/>
      <c r="AK463" s="67"/>
      <c r="AL463" s="67"/>
      <c r="AO463" s="14"/>
    </row>
    <row r="464" s="17" customFormat="1" ht="15" spans="1:41">
      <c r="A464" s="65"/>
      <c r="B464" s="66"/>
      <c r="C464" s="66"/>
      <c r="D464" s="67"/>
      <c r="E464" s="67"/>
      <c r="F464" s="67"/>
      <c r="G464" s="67"/>
      <c r="H464" s="67"/>
      <c r="I464" s="67"/>
      <c r="J464" s="67"/>
      <c r="K464" s="67"/>
      <c r="L464" s="67"/>
      <c r="M464" s="67"/>
      <c r="N464" s="67"/>
      <c r="O464" s="67"/>
      <c r="P464" s="67"/>
      <c r="Q464" s="67"/>
      <c r="R464" s="67"/>
      <c r="S464" s="67"/>
      <c r="T464" s="67"/>
      <c r="U464" s="67"/>
      <c r="V464" s="69"/>
      <c r="W464" s="67"/>
      <c r="X464" s="67"/>
      <c r="Y464" s="67"/>
      <c r="Z464" s="67"/>
      <c r="AA464" s="67"/>
      <c r="AB464" s="67"/>
      <c r="AC464" s="67"/>
      <c r="AD464" s="67"/>
      <c r="AE464" s="67"/>
      <c r="AF464" s="69"/>
      <c r="AG464" s="67"/>
      <c r="AH464" s="67"/>
      <c r="AI464" s="67"/>
      <c r="AJ464" s="67"/>
      <c r="AK464" s="67"/>
      <c r="AL464" s="67"/>
      <c r="AO464" s="59"/>
    </row>
    <row r="465" s="17" customFormat="1" ht="15" spans="1:41">
      <c r="A465" s="65"/>
      <c r="B465" s="66"/>
      <c r="C465" s="66"/>
      <c r="D465" s="67"/>
      <c r="E465" s="67"/>
      <c r="F465" s="67"/>
      <c r="G465" s="67"/>
      <c r="H465" s="67"/>
      <c r="I465" s="67"/>
      <c r="J465" s="67"/>
      <c r="K465" s="67"/>
      <c r="L465" s="67"/>
      <c r="M465" s="67"/>
      <c r="N465" s="67"/>
      <c r="O465" s="67"/>
      <c r="P465" s="67"/>
      <c r="Q465" s="67"/>
      <c r="R465" s="67"/>
      <c r="S465" s="67"/>
      <c r="T465" s="67"/>
      <c r="U465" s="67"/>
      <c r="V465" s="69"/>
      <c r="W465" s="67"/>
      <c r="X465" s="67"/>
      <c r="Y465" s="67"/>
      <c r="Z465" s="67"/>
      <c r="AA465" s="67"/>
      <c r="AB465" s="67"/>
      <c r="AC465" s="67"/>
      <c r="AD465" s="67"/>
      <c r="AE465" s="67"/>
      <c r="AF465" s="69"/>
      <c r="AG465" s="67"/>
      <c r="AH465" s="67"/>
      <c r="AI465" s="67"/>
      <c r="AJ465" s="67"/>
      <c r="AK465" s="67"/>
      <c r="AL465" s="67"/>
      <c r="AO465" s="59"/>
    </row>
    <row r="466" s="17" customFormat="1" ht="15" spans="1:41">
      <c r="A466" s="65"/>
      <c r="B466" s="66"/>
      <c r="C466" s="66"/>
      <c r="D466" s="67"/>
      <c r="E466" s="67"/>
      <c r="F466" s="67"/>
      <c r="G466" s="67"/>
      <c r="H466" s="67"/>
      <c r="I466" s="67"/>
      <c r="J466" s="67"/>
      <c r="K466" s="67"/>
      <c r="L466" s="67"/>
      <c r="M466" s="67"/>
      <c r="N466" s="67"/>
      <c r="O466" s="67"/>
      <c r="P466" s="67"/>
      <c r="Q466" s="67"/>
      <c r="R466" s="67"/>
      <c r="S466" s="67"/>
      <c r="T466" s="67"/>
      <c r="U466" s="67"/>
      <c r="V466" s="69"/>
      <c r="W466" s="67"/>
      <c r="X466" s="67"/>
      <c r="Y466" s="67"/>
      <c r="Z466" s="67"/>
      <c r="AA466" s="67"/>
      <c r="AB466" s="67"/>
      <c r="AC466" s="67"/>
      <c r="AD466" s="67"/>
      <c r="AE466" s="67"/>
      <c r="AF466" s="69"/>
      <c r="AG466" s="67"/>
      <c r="AH466" s="67"/>
      <c r="AI466" s="67"/>
      <c r="AJ466" s="67"/>
      <c r="AK466" s="67"/>
      <c r="AL466" s="67"/>
      <c r="AO466" s="14"/>
    </row>
    <row r="467" s="17" customFormat="1" ht="15" spans="1:41">
      <c r="A467" s="74"/>
      <c r="B467" s="75"/>
      <c r="C467" s="75"/>
      <c r="D467" s="67"/>
      <c r="E467" s="67"/>
      <c r="F467" s="67"/>
      <c r="G467" s="67"/>
      <c r="H467" s="68"/>
      <c r="I467" s="67"/>
      <c r="J467" s="67"/>
      <c r="K467" s="67"/>
      <c r="L467" s="67"/>
      <c r="M467" s="67"/>
      <c r="N467" s="67"/>
      <c r="O467" s="67"/>
      <c r="P467" s="67"/>
      <c r="Q467" s="67"/>
      <c r="R467" s="67"/>
      <c r="S467" s="67"/>
      <c r="T467" s="67"/>
      <c r="U467" s="67"/>
      <c r="V467" s="69"/>
      <c r="W467" s="67"/>
      <c r="X467" s="67"/>
      <c r="Y467" s="67"/>
      <c r="Z467" s="67"/>
      <c r="AA467" s="67"/>
      <c r="AB467" s="67"/>
      <c r="AC467" s="67"/>
      <c r="AD467" s="67"/>
      <c r="AE467" s="67"/>
      <c r="AF467" s="69"/>
      <c r="AG467" s="67"/>
      <c r="AH467" s="67"/>
      <c r="AI467" s="67"/>
      <c r="AJ467" s="67"/>
      <c r="AK467" s="67"/>
      <c r="AL467" s="67"/>
      <c r="AO467" s="14"/>
    </row>
    <row r="468" s="17" customFormat="1" ht="15" spans="1:41">
      <c r="A468" s="76"/>
      <c r="B468" s="77"/>
      <c r="C468" s="78"/>
      <c r="D468" s="67"/>
      <c r="E468" s="67"/>
      <c r="F468" s="67"/>
      <c r="G468" s="67"/>
      <c r="H468" s="67"/>
      <c r="I468" s="67"/>
      <c r="J468" s="67"/>
      <c r="K468" s="67"/>
      <c r="L468" s="67"/>
      <c r="M468" s="67"/>
      <c r="N468" s="67"/>
      <c r="O468" s="67"/>
      <c r="P468" s="67"/>
      <c r="Q468" s="67"/>
      <c r="R468" s="67"/>
      <c r="S468" s="67"/>
      <c r="T468" s="67"/>
      <c r="U468" s="67"/>
      <c r="V468" s="69"/>
      <c r="W468" s="67"/>
      <c r="X468" s="67"/>
      <c r="Y468" s="67"/>
      <c r="Z468" s="67"/>
      <c r="AA468" s="67"/>
      <c r="AB468" s="67"/>
      <c r="AC468" s="67"/>
      <c r="AD468" s="67"/>
      <c r="AE468" s="67"/>
      <c r="AF468" s="69"/>
      <c r="AG468" s="67"/>
      <c r="AH468" s="67"/>
      <c r="AI468" s="67"/>
      <c r="AJ468" s="67"/>
      <c r="AK468" s="67"/>
      <c r="AL468" s="67"/>
      <c r="AO468" s="59"/>
    </row>
    <row r="469" s="17" customFormat="1" ht="15" spans="1:41">
      <c r="A469" s="79"/>
      <c r="B469" s="80"/>
      <c r="C469" s="81"/>
      <c r="D469" s="67"/>
      <c r="E469" s="67"/>
      <c r="F469" s="67"/>
      <c r="G469" s="67"/>
      <c r="H469" s="67"/>
      <c r="I469" s="67"/>
      <c r="J469" s="67"/>
      <c r="K469" s="67"/>
      <c r="L469" s="67"/>
      <c r="M469" s="67"/>
      <c r="N469" s="67"/>
      <c r="O469" s="67"/>
      <c r="P469" s="67"/>
      <c r="Q469" s="67"/>
      <c r="R469" s="67"/>
      <c r="S469" s="67"/>
      <c r="T469" s="67"/>
      <c r="U469" s="67"/>
      <c r="V469" s="69"/>
      <c r="W469" s="67"/>
      <c r="X469" s="67"/>
      <c r="Y469" s="67"/>
      <c r="Z469" s="67"/>
      <c r="AA469" s="67"/>
      <c r="AB469" s="67"/>
      <c r="AC469" s="67"/>
      <c r="AD469" s="67"/>
      <c r="AE469" s="67"/>
      <c r="AF469" s="69"/>
      <c r="AG469" s="67"/>
      <c r="AH469" s="67"/>
      <c r="AI469" s="67"/>
      <c r="AJ469" s="67"/>
      <c r="AK469" s="67"/>
      <c r="AL469" s="67"/>
      <c r="AO469" s="59"/>
    </row>
    <row r="470" s="17" customFormat="1" ht="15" spans="1:41">
      <c r="A470" s="82"/>
      <c r="B470" s="83"/>
      <c r="C470" s="84"/>
      <c r="D470" s="67"/>
      <c r="E470" s="67"/>
      <c r="F470" s="67"/>
      <c r="G470" s="67"/>
      <c r="H470" s="67"/>
      <c r="I470" s="67"/>
      <c r="J470" s="67"/>
      <c r="K470" s="67"/>
      <c r="L470" s="67"/>
      <c r="M470" s="67"/>
      <c r="N470" s="67"/>
      <c r="O470" s="67"/>
      <c r="P470" s="67"/>
      <c r="Q470" s="67"/>
      <c r="R470" s="67"/>
      <c r="S470" s="67"/>
      <c r="T470" s="67"/>
      <c r="U470" s="67"/>
      <c r="V470" s="69"/>
      <c r="W470" s="67"/>
      <c r="X470" s="67"/>
      <c r="Y470" s="67"/>
      <c r="Z470" s="67"/>
      <c r="AA470" s="67"/>
      <c r="AB470" s="67"/>
      <c r="AC470" s="67"/>
      <c r="AD470" s="67"/>
      <c r="AE470" s="67"/>
      <c r="AF470" s="69"/>
      <c r="AG470" s="67"/>
      <c r="AH470" s="67"/>
      <c r="AI470" s="67"/>
      <c r="AJ470" s="67"/>
      <c r="AK470" s="67"/>
      <c r="AL470" s="67"/>
      <c r="AO470" s="14"/>
    </row>
    <row r="471" s="17" customFormat="1" ht="15" spans="1:41">
      <c r="A471" s="65"/>
      <c r="B471" s="66"/>
      <c r="C471" s="66"/>
      <c r="D471" s="67"/>
      <c r="E471" s="67"/>
      <c r="F471" s="67"/>
      <c r="G471" s="67"/>
      <c r="H471" s="67"/>
      <c r="I471" s="67"/>
      <c r="J471" s="67"/>
      <c r="K471" s="67"/>
      <c r="L471" s="67"/>
      <c r="M471" s="67"/>
      <c r="N471" s="67"/>
      <c r="O471" s="67"/>
      <c r="P471" s="67"/>
      <c r="Q471" s="67"/>
      <c r="R471" s="67"/>
      <c r="S471" s="67"/>
      <c r="T471" s="67"/>
      <c r="U471" s="67"/>
      <c r="V471" s="69"/>
      <c r="W471" s="67"/>
      <c r="X471" s="67"/>
      <c r="Y471" s="67"/>
      <c r="Z471" s="67"/>
      <c r="AA471" s="67"/>
      <c r="AB471" s="67"/>
      <c r="AC471" s="67"/>
      <c r="AD471" s="67"/>
      <c r="AE471" s="67"/>
      <c r="AF471" s="69"/>
      <c r="AG471" s="67"/>
      <c r="AH471" s="67"/>
      <c r="AI471" s="67"/>
      <c r="AJ471" s="67"/>
      <c r="AK471" s="67"/>
      <c r="AL471" s="67"/>
      <c r="AO471" s="14"/>
    </row>
    <row r="472" s="17" customFormat="1" ht="15" spans="1:41">
      <c r="A472" s="65"/>
      <c r="B472" s="66"/>
      <c r="C472" s="66"/>
      <c r="D472" s="67"/>
      <c r="E472" s="67"/>
      <c r="F472" s="67"/>
      <c r="G472" s="67"/>
      <c r="H472" s="67"/>
      <c r="I472" s="67"/>
      <c r="J472" s="67"/>
      <c r="K472" s="67"/>
      <c r="L472" s="67"/>
      <c r="M472" s="67"/>
      <c r="N472" s="67"/>
      <c r="O472" s="67"/>
      <c r="P472" s="67"/>
      <c r="Q472" s="67"/>
      <c r="R472" s="67"/>
      <c r="S472" s="67"/>
      <c r="T472" s="67"/>
      <c r="U472" s="67"/>
      <c r="V472" s="69"/>
      <c r="W472" s="67"/>
      <c r="X472" s="67"/>
      <c r="Y472" s="67"/>
      <c r="Z472" s="67"/>
      <c r="AA472" s="67"/>
      <c r="AB472" s="67"/>
      <c r="AC472" s="67"/>
      <c r="AD472" s="67"/>
      <c r="AE472" s="67"/>
      <c r="AF472" s="69"/>
      <c r="AG472" s="67"/>
      <c r="AH472" s="67"/>
      <c r="AI472" s="67"/>
      <c r="AJ472" s="67"/>
      <c r="AK472" s="67"/>
      <c r="AL472" s="67"/>
      <c r="AO472" s="59"/>
    </row>
    <row r="473" s="17" customFormat="1" ht="15" spans="1:41">
      <c r="A473" s="85"/>
      <c r="B473" s="86"/>
      <c r="C473" s="87"/>
      <c r="D473" s="67"/>
      <c r="E473" s="67"/>
      <c r="F473" s="67"/>
      <c r="G473" s="67"/>
      <c r="H473" s="67"/>
      <c r="I473" s="67"/>
      <c r="J473" s="67"/>
      <c r="K473" s="67"/>
      <c r="L473" s="67"/>
      <c r="M473" s="67"/>
      <c r="N473" s="67"/>
      <c r="O473" s="67"/>
      <c r="P473" s="67"/>
      <c r="Q473" s="67"/>
      <c r="R473" s="67"/>
      <c r="S473" s="67"/>
      <c r="T473" s="67"/>
      <c r="U473" s="67"/>
      <c r="V473" s="69"/>
      <c r="W473" s="67"/>
      <c r="X473" s="67"/>
      <c r="Y473" s="67"/>
      <c r="Z473" s="67"/>
      <c r="AA473" s="67"/>
      <c r="AB473" s="67"/>
      <c r="AC473" s="67"/>
      <c r="AD473" s="67"/>
      <c r="AE473" s="67"/>
      <c r="AF473" s="69"/>
      <c r="AG473" s="67"/>
      <c r="AH473" s="67"/>
      <c r="AI473" s="67"/>
      <c r="AJ473" s="67"/>
      <c r="AK473" s="67"/>
      <c r="AL473" s="67"/>
      <c r="AO473" s="59"/>
    </row>
    <row r="474" s="17" customFormat="1" ht="15" spans="1:41">
      <c r="A474" s="65"/>
      <c r="B474" s="66"/>
      <c r="C474" s="66"/>
      <c r="D474" s="67"/>
      <c r="E474" s="67"/>
      <c r="F474" s="67"/>
      <c r="G474" s="67"/>
      <c r="H474" s="67"/>
      <c r="I474" s="67"/>
      <c r="J474" s="67"/>
      <c r="K474" s="67"/>
      <c r="L474" s="67"/>
      <c r="M474" s="67"/>
      <c r="N474" s="67"/>
      <c r="O474" s="67"/>
      <c r="P474" s="67"/>
      <c r="Q474" s="67"/>
      <c r="R474" s="67"/>
      <c r="S474" s="67"/>
      <c r="T474" s="67"/>
      <c r="U474" s="67"/>
      <c r="V474" s="69"/>
      <c r="W474" s="67"/>
      <c r="X474" s="67"/>
      <c r="Y474" s="67"/>
      <c r="Z474" s="67"/>
      <c r="AA474" s="67"/>
      <c r="AB474" s="67"/>
      <c r="AC474" s="67"/>
      <c r="AD474" s="67"/>
      <c r="AE474" s="67"/>
      <c r="AF474" s="69"/>
      <c r="AG474" s="67"/>
      <c r="AH474" s="67"/>
      <c r="AI474" s="67"/>
      <c r="AJ474" s="67"/>
      <c r="AK474" s="67"/>
      <c r="AL474" s="67"/>
      <c r="AO474" s="14"/>
    </row>
    <row r="475" s="17" customFormat="1" ht="15" spans="1:41">
      <c r="A475" s="65"/>
      <c r="B475" s="66"/>
      <c r="C475" s="66"/>
      <c r="D475" s="67"/>
      <c r="E475" s="67"/>
      <c r="F475" s="67"/>
      <c r="G475" s="67"/>
      <c r="H475" s="67"/>
      <c r="I475" s="67"/>
      <c r="J475" s="67"/>
      <c r="K475" s="67"/>
      <c r="L475" s="67"/>
      <c r="M475" s="67"/>
      <c r="N475" s="67"/>
      <c r="O475" s="67"/>
      <c r="P475" s="67"/>
      <c r="Q475" s="67"/>
      <c r="R475" s="67"/>
      <c r="S475" s="67"/>
      <c r="T475" s="67"/>
      <c r="U475" s="67"/>
      <c r="V475" s="69"/>
      <c r="W475" s="67"/>
      <c r="X475" s="67"/>
      <c r="Y475" s="67"/>
      <c r="Z475" s="67"/>
      <c r="AA475" s="67"/>
      <c r="AB475" s="67"/>
      <c r="AC475" s="67"/>
      <c r="AD475" s="67"/>
      <c r="AE475" s="67"/>
      <c r="AF475" s="69"/>
      <c r="AG475" s="67"/>
      <c r="AH475" s="67"/>
      <c r="AI475" s="67"/>
      <c r="AJ475" s="67"/>
      <c r="AK475" s="67"/>
      <c r="AL475" s="67"/>
      <c r="AO475" s="14"/>
    </row>
    <row r="476" s="17" customFormat="1" ht="15" spans="1:41">
      <c r="A476" s="88"/>
      <c r="B476" s="89"/>
      <c r="C476" s="90"/>
      <c r="D476" s="67"/>
      <c r="E476" s="67"/>
      <c r="F476" s="67"/>
      <c r="G476" s="67"/>
      <c r="H476" s="67"/>
      <c r="I476" s="67"/>
      <c r="J476" s="67"/>
      <c r="K476" s="67"/>
      <c r="L476" s="67"/>
      <c r="M476" s="67"/>
      <c r="N476" s="67"/>
      <c r="O476" s="67"/>
      <c r="P476" s="67"/>
      <c r="Q476" s="67"/>
      <c r="R476" s="67"/>
      <c r="S476" s="67"/>
      <c r="T476" s="67"/>
      <c r="U476" s="67"/>
      <c r="V476" s="69"/>
      <c r="W476" s="67"/>
      <c r="X476" s="67"/>
      <c r="Y476" s="67"/>
      <c r="Z476" s="67"/>
      <c r="AA476" s="67"/>
      <c r="AB476" s="67"/>
      <c r="AC476" s="67"/>
      <c r="AD476" s="67"/>
      <c r="AE476" s="67"/>
      <c r="AF476" s="69"/>
      <c r="AG476" s="67"/>
      <c r="AH476" s="67"/>
      <c r="AI476" s="67"/>
      <c r="AJ476" s="67"/>
      <c r="AK476" s="67"/>
      <c r="AL476" s="67"/>
      <c r="AO476" s="59"/>
    </row>
    <row r="477" s="17" customFormat="1" ht="15" spans="1:41">
      <c r="A477" s="91"/>
      <c r="B477" s="92"/>
      <c r="C477" s="92"/>
      <c r="D477" s="67"/>
      <c r="E477" s="67"/>
      <c r="F477" s="67"/>
      <c r="G477" s="67"/>
      <c r="H477" s="67"/>
      <c r="I477" s="67"/>
      <c r="J477" s="67"/>
      <c r="K477" s="67"/>
      <c r="L477" s="67"/>
      <c r="M477" s="67"/>
      <c r="N477" s="67"/>
      <c r="O477" s="67"/>
      <c r="P477" s="67"/>
      <c r="Q477" s="67"/>
      <c r="R477" s="67"/>
      <c r="S477" s="67"/>
      <c r="T477" s="67"/>
      <c r="U477" s="67"/>
      <c r="V477" s="69"/>
      <c r="W477" s="67"/>
      <c r="X477" s="67"/>
      <c r="Y477" s="67"/>
      <c r="Z477" s="67"/>
      <c r="AA477" s="67"/>
      <c r="AB477" s="67"/>
      <c r="AC477" s="67"/>
      <c r="AD477" s="67"/>
      <c r="AE477" s="67"/>
      <c r="AF477" s="69"/>
      <c r="AG477" s="67"/>
      <c r="AH477" s="67"/>
      <c r="AI477" s="67"/>
      <c r="AJ477" s="67"/>
      <c r="AK477" s="67"/>
      <c r="AL477" s="67"/>
      <c r="AO477" s="59"/>
    </row>
    <row r="478" s="17" customFormat="1" ht="15" spans="1:41">
      <c r="A478" s="65"/>
      <c r="B478" s="66"/>
      <c r="C478" s="66"/>
      <c r="D478" s="67"/>
      <c r="E478" s="67"/>
      <c r="F478" s="67"/>
      <c r="G478" s="67"/>
      <c r="H478" s="67"/>
      <c r="I478" s="67"/>
      <c r="J478" s="67"/>
      <c r="K478" s="67"/>
      <c r="L478" s="67"/>
      <c r="M478" s="67"/>
      <c r="N478" s="67"/>
      <c r="O478" s="67"/>
      <c r="P478" s="67"/>
      <c r="Q478" s="67"/>
      <c r="R478" s="67"/>
      <c r="S478" s="67"/>
      <c r="T478" s="67"/>
      <c r="U478" s="67"/>
      <c r="V478" s="69"/>
      <c r="W478" s="67"/>
      <c r="X478" s="67"/>
      <c r="Y478" s="67"/>
      <c r="Z478" s="67"/>
      <c r="AA478" s="67"/>
      <c r="AB478" s="67"/>
      <c r="AC478" s="67"/>
      <c r="AD478" s="67"/>
      <c r="AE478" s="67"/>
      <c r="AF478" s="69"/>
      <c r="AG478" s="67"/>
      <c r="AH478" s="67"/>
      <c r="AI478" s="67"/>
      <c r="AJ478" s="67"/>
      <c r="AK478" s="67"/>
      <c r="AL478" s="67"/>
      <c r="AO478" s="14"/>
    </row>
    <row r="479" s="17" customFormat="1" ht="15" spans="1:41">
      <c r="A479" s="65"/>
      <c r="B479" s="66"/>
      <c r="C479" s="66"/>
      <c r="D479" s="67"/>
      <c r="E479" s="67"/>
      <c r="F479" s="67"/>
      <c r="G479" s="67"/>
      <c r="H479" s="67"/>
      <c r="I479" s="67"/>
      <c r="J479" s="67"/>
      <c r="K479" s="67"/>
      <c r="L479" s="67"/>
      <c r="M479" s="67"/>
      <c r="N479" s="67"/>
      <c r="O479" s="67"/>
      <c r="P479" s="67"/>
      <c r="Q479" s="67"/>
      <c r="R479" s="67"/>
      <c r="S479" s="67"/>
      <c r="T479" s="67"/>
      <c r="U479" s="67"/>
      <c r="V479" s="69"/>
      <c r="W479" s="67"/>
      <c r="X479" s="67"/>
      <c r="Y479" s="67"/>
      <c r="Z479" s="67"/>
      <c r="AA479" s="67"/>
      <c r="AB479" s="67"/>
      <c r="AC479" s="67"/>
      <c r="AD479" s="67"/>
      <c r="AE479" s="67"/>
      <c r="AF479" s="69"/>
      <c r="AG479" s="67"/>
      <c r="AH479" s="67"/>
      <c r="AI479" s="67"/>
      <c r="AJ479" s="67"/>
      <c r="AK479" s="67"/>
      <c r="AL479" s="67"/>
      <c r="AO479" s="14"/>
    </row>
    <row r="480" s="17" customFormat="1" ht="15" spans="1:41">
      <c r="A480" s="65"/>
      <c r="B480" s="66"/>
      <c r="C480" s="66"/>
      <c r="D480" s="67"/>
      <c r="E480" s="67"/>
      <c r="F480" s="67"/>
      <c r="G480" s="67"/>
      <c r="H480" s="68"/>
      <c r="I480" s="67"/>
      <c r="J480" s="67"/>
      <c r="K480" s="67"/>
      <c r="L480" s="67"/>
      <c r="M480" s="67"/>
      <c r="N480" s="67"/>
      <c r="O480" s="67"/>
      <c r="P480" s="67"/>
      <c r="Q480" s="67"/>
      <c r="R480" s="67"/>
      <c r="S480" s="67"/>
      <c r="T480" s="67"/>
      <c r="U480" s="67"/>
      <c r="V480" s="69"/>
      <c r="W480" s="67"/>
      <c r="X480" s="67"/>
      <c r="Y480" s="67"/>
      <c r="Z480" s="67"/>
      <c r="AA480" s="67"/>
      <c r="AB480" s="67"/>
      <c r="AC480" s="67"/>
      <c r="AD480" s="67"/>
      <c r="AE480" s="67"/>
      <c r="AF480" s="69"/>
      <c r="AG480" s="67"/>
      <c r="AH480" s="67"/>
      <c r="AI480" s="67"/>
      <c r="AJ480" s="67"/>
      <c r="AK480" s="67"/>
      <c r="AL480" s="67"/>
      <c r="AO480" s="59"/>
    </row>
    <row r="481" s="17" customFormat="1" ht="15" spans="1:41">
      <c r="A481" s="65"/>
      <c r="B481" s="66"/>
      <c r="C481" s="66"/>
      <c r="D481" s="93"/>
      <c r="E481" s="93"/>
      <c r="F481" s="93"/>
      <c r="G481" s="93"/>
      <c r="H481" s="93"/>
      <c r="I481" s="93"/>
      <c r="J481" s="93"/>
      <c r="K481" s="93"/>
      <c r="L481" s="93"/>
      <c r="M481" s="93"/>
      <c r="N481" s="93"/>
      <c r="O481" s="93"/>
      <c r="P481" s="93"/>
      <c r="Q481" s="93"/>
      <c r="R481" s="93"/>
      <c r="S481" s="93"/>
      <c r="T481" s="93"/>
      <c r="U481" s="93"/>
      <c r="V481" s="69"/>
      <c r="W481" s="93"/>
      <c r="X481" s="93"/>
      <c r="Y481" s="93"/>
      <c r="Z481" s="93"/>
      <c r="AA481" s="93"/>
      <c r="AB481" s="93"/>
      <c r="AC481" s="93"/>
      <c r="AD481" s="93"/>
      <c r="AE481" s="93"/>
      <c r="AF481" s="69"/>
      <c r="AG481" s="93"/>
      <c r="AH481" s="93"/>
      <c r="AI481" s="93"/>
      <c r="AJ481" s="93"/>
      <c r="AK481" s="93"/>
      <c r="AL481" s="93"/>
      <c r="AO481" s="59"/>
    </row>
    <row r="482" s="17" customFormat="1" ht="15" spans="1:41">
      <c r="A482" s="65"/>
      <c r="B482" s="66"/>
      <c r="C482" s="66"/>
      <c r="D482" s="93"/>
      <c r="E482" s="93"/>
      <c r="F482" s="93"/>
      <c r="G482" s="93"/>
      <c r="H482" s="93"/>
      <c r="I482" s="93"/>
      <c r="J482" s="93"/>
      <c r="K482" s="93"/>
      <c r="L482" s="93"/>
      <c r="M482" s="93"/>
      <c r="N482" s="93"/>
      <c r="O482" s="93"/>
      <c r="P482" s="93"/>
      <c r="Q482" s="93"/>
      <c r="R482" s="93"/>
      <c r="S482" s="93"/>
      <c r="T482" s="93"/>
      <c r="U482" s="93"/>
      <c r="V482" s="69"/>
      <c r="W482" s="93"/>
      <c r="X482" s="93"/>
      <c r="Y482" s="93"/>
      <c r="Z482" s="93"/>
      <c r="AA482" s="93"/>
      <c r="AB482" s="93"/>
      <c r="AC482" s="93"/>
      <c r="AD482" s="93"/>
      <c r="AE482" s="93"/>
      <c r="AF482" s="69"/>
      <c r="AG482" s="93"/>
      <c r="AH482" s="93"/>
      <c r="AI482" s="93"/>
      <c r="AJ482" s="93"/>
      <c r="AK482" s="93"/>
      <c r="AL482" s="93"/>
      <c r="AO482" s="14"/>
    </row>
    <row r="483" s="17" customFormat="1" ht="15" spans="1:41">
      <c r="A483" s="65"/>
      <c r="B483" s="66"/>
      <c r="C483" s="66"/>
      <c r="D483" s="93"/>
      <c r="E483" s="93"/>
      <c r="F483" s="93"/>
      <c r="G483" s="93"/>
      <c r="H483" s="93"/>
      <c r="I483" s="93"/>
      <c r="J483" s="93"/>
      <c r="K483" s="93"/>
      <c r="L483" s="93"/>
      <c r="M483" s="93"/>
      <c r="N483" s="93"/>
      <c r="O483" s="93"/>
      <c r="P483" s="93"/>
      <c r="Q483" s="93"/>
      <c r="R483" s="93"/>
      <c r="S483" s="93"/>
      <c r="T483" s="93"/>
      <c r="U483" s="93"/>
      <c r="V483" s="69"/>
      <c r="W483" s="93"/>
      <c r="X483" s="93"/>
      <c r="Y483" s="93"/>
      <c r="Z483" s="93"/>
      <c r="AA483" s="93"/>
      <c r="AB483" s="93"/>
      <c r="AC483" s="93"/>
      <c r="AD483" s="93"/>
      <c r="AE483" s="93"/>
      <c r="AF483" s="69"/>
      <c r="AG483" s="93"/>
      <c r="AH483" s="93"/>
      <c r="AI483" s="93"/>
      <c r="AJ483" s="93"/>
      <c r="AK483" s="93"/>
      <c r="AL483" s="93"/>
      <c r="AO483" s="14"/>
    </row>
    <row r="484" s="17" customFormat="1" ht="15" spans="1:41">
      <c r="A484" s="65"/>
      <c r="B484" s="66"/>
      <c r="C484" s="66"/>
      <c r="D484" s="93"/>
      <c r="E484" s="93"/>
      <c r="F484" s="93"/>
      <c r="G484" s="93"/>
      <c r="H484" s="93"/>
      <c r="I484" s="93"/>
      <c r="J484" s="93"/>
      <c r="K484" s="93"/>
      <c r="L484" s="93"/>
      <c r="M484" s="93"/>
      <c r="N484" s="93"/>
      <c r="O484" s="93"/>
      <c r="P484" s="93"/>
      <c r="Q484" s="93"/>
      <c r="R484" s="93"/>
      <c r="S484" s="93"/>
      <c r="T484" s="93"/>
      <c r="U484" s="93"/>
      <c r="V484" s="69"/>
      <c r="W484" s="93"/>
      <c r="X484" s="93"/>
      <c r="Y484" s="93"/>
      <c r="Z484" s="93"/>
      <c r="AA484" s="93"/>
      <c r="AB484" s="93"/>
      <c r="AC484" s="93"/>
      <c r="AD484" s="93"/>
      <c r="AE484" s="93"/>
      <c r="AF484" s="69"/>
      <c r="AG484" s="93"/>
      <c r="AH484" s="93"/>
      <c r="AI484" s="93"/>
      <c r="AJ484" s="93"/>
      <c r="AK484" s="93"/>
      <c r="AL484" s="93"/>
      <c r="AO484" s="59"/>
    </row>
    <row r="485" s="17" customFormat="1" ht="15" spans="1:41">
      <c r="A485" s="65"/>
      <c r="B485" s="66"/>
      <c r="C485" s="66"/>
      <c r="D485" s="93"/>
      <c r="E485" s="93"/>
      <c r="F485" s="93"/>
      <c r="G485" s="93"/>
      <c r="H485" s="93"/>
      <c r="I485" s="93"/>
      <c r="J485" s="93"/>
      <c r="K485" s="93"/>
      <c r="L485" s="93"/>
      <c r="M485" s="93"/>
      <c r="N485" s="93"/>
      <c r="O485" s="93"/>
      <c r="P485" s="93"/>
      <c r="Q485" s="93"/>
      <c r="R485" s="93"/>
      <c r="S485" s="93"/>
      <c r="T485" s="93"/>
      <c r="U485" s="93"/>
      <c r="V485" s="69"/>
      <c r="W485" s="93"/>
      <c r="X485" s="93"/>
      <c r="Y485" s="93"/>
      <c r="Z485" s="93"/>
      <c r="AA485" s="93"/>
      <c r="AB485" s="93"/>
      <c r="AC485" s="93"/>
      <c r="AD485" s="93"/>
      <c r="AE485" s="93"/>
      <c r="AF485" s="69"/>
      <c r="AG485" s="93"/>
      <c r="AH485" s="93"/>
      <c r="AI485" s="93"/>
      <c r="AJ485" s="93"/>
      <c r="AK485" s="93"/>
      <c r="AL485" s="93"/>
      <c r="AO485" s="59"/>
    </row>
    <row r="486" s="17" customFormat="1" ht="15" spans="1:41">
      <c r="A486" s="65"/>
      <c r="B486" s="66"/>
      <c r="C486" s="66"/>
      <c r="D486" s="93"/>
      <c r="E486" s="93"/>
      <c r="F486" s="93"/>
      <c r="G486" s="93"/>
      <c r="H486" s="93"/>
      <c r="I486" s="93"/>
      <c r="J486" s="93"/>
      <c r="K486" s="93"/>
      <c r="L486" s="93"/>
      <c r="M486" s="93"/>
      <c r="N486" s="93"/>
      <c r="O486" s="93"/>
      <c r="P486" s="93"/>
      <c r="Q486" s="93"/>
      <c r="R486" s="93"/>
      <c r="S486" s="93"/>
      <c r="T486" s="93"/>
      <c r="U486" s="93"/>
      <c r="V486" s="69"/>
      <c r="W486" s="93"/>
      <c r="X486" s="93"/>
      <c r="Y486" s="93"/>
      <c r="Z486" s="93"/>
      <c r="AA486" s="93"/>
      <c r="AB486" s="93"/>
      <c r="AC486" s="93"/>
      <c r="AD486" s="93"/>
      <c r="AE486" s="93"/>
      <c r="AF486" s="69"/>
      <c r="AG486" s="93"/>
      <c r="AH486" s="93"/>
      <c r="AI486" s="93"/>
      <c r="AJ486" s="93"/>
      <c r="AK486" s="93"/>
      <c r="AL486" s="93"/>
      <c r="AO486" s="14"/>
    </row>
    <row r="487" s="17" customFormat="1" ht="15" spans="1:41">
      <c r="A487" s="65"/>
      <c r="B487" s="66"/>
      <c r="C487" s="66"/>
      <c r="D487" s="93"/>
      <c r="E487" s="93"/>
      <c r="F487" s="93"/>
      <c r="G487" s="93"/>
      <c r="H487" s="93"/>
      <c r="I487" s="93"/>
      <c r="J487" s="93"/>
      <c r="K487" s="93"/>
      <c r="L487" s="93"/>
      <c r="M487" s="93"/>
      <c r="N487" s="93"/>
      <c r="O487" s="93"/>
      <c r="P487" s="93"/>
      <c r="Q487" s="93"/>
      <c r="R487" s="93"/>
      <c r="S487" s="93"/>
      <c r="T487" s="93"/>
      <c r="U487" s="93"/>
      <c r="V487" s="69"/>
      <c r="W487" s="93"/>
      <c r="X487" s="93"/>
      <c r="Y487" s="93"/>
      <c r="Z487" s="93"/>
      <c r="AA487" s="93"/>
      <c r="AB487" s="93"/>
      <c r="AC487" s="93"/>
      <c r="AD487" s="93"/>
      <c r="AE487" s="93"/>
      <c r="AF487" s="69"/>
      <c r="AG487" s="93"/>
      <c r="AH487" s="93"/>
      <c r="AI487" s="93"/>
      <c r="AJ487" s="93"/>
      <c r="AK487" s="93"/>
      <c r="AL487" s="93"/>
      <c r="AO487" s="14"/>
    </row>
    <row r="488" s="17" customFormat="1" ht="15" spans="1:41">
      <c r="A488" s="65"/>
      <c r="B488" s="66"/>
      <c r="C488" s="66"/>
      <c r="D488" s="93"/>
      <c r="E488" s="93"/>
      <c r="F488" s="93"/>
      <c r="G488" s="93"/>
      <c r="H488" s="94"/>
      <c r="I488" s="93"/>
      <c r="J488" s="93"/>
      <c r="K488" s="93"/>
      <c r="L488" s="93"/>
      <c r="M488" s="93"/>
      <c r="N488" s="93"/>
      <c r="O488" s="93"/>
      <c r="P488" s="93"/>
      <c r="Q488" s="93"/>
      <c r="R488" s="93"/>
      <c r="S488" s="93"/>
      <c r="T488" s="93"/>
      <c r="U488" s="93"/>
      <c r="V488" s="69"/>
      <c r="W488" s="93"/>
      <c r="X488" s="93"/>
      <c r="Y488" s="93"/>
      <c r="Z488" s="93"/>
      <c r="AA488" s="93"/>
      <c r="AB488" s="93"/>
      <c r="AC488" s="93"/>
      <c r="AD488" s="93"/>
      <c r="AE488" s="93"/>
      <c r="AF488" s="69"/>
      <c r="AG488" s="93"/>
      <c r="AH488" s="93"/>
      <c r="AI488" s="93"/>
      <c r="AJ488" s="93"/>
      <c r="AK488" s="93"/>
      <c r="AL488" s="93"/>
      <c r="AO488" s="59"/>
    </row>
    <row r="489" s="17" customFormat="1" ht="15" spans="1:41">
      <c r="A489" s="65"/>
      <c r="B489" s="66"/>
      <c r="C489" s="66"/>
      <c r="D489" s="67"/>
      <c r="E489" s="67"/>
      <c r="F489" s="67"/>
      <c r="G489" s="67"/>
      <c r="H489" s="67"/>
      <c r="I489" s="67"/>
      <c r="J489" s="67"/>
      <c r="K489" s="67"/>
      <c r="L489" s="67"/>
      <c r="M489" s="67"/>
      <c r="N489" s="67"/>
      <c r="O489" s="67"/>
      <c r="P489" s="67"/>
      <c r="Q489" s="67"/>
      <c r="R489" s="67"/>
      <c r="S489" s="67"/>
      <c r="T489" s="67"/>
      <c r="U489" s="67"/>
      <c r="V489" s="69"/>
      <c r="W489" s="67"/>
      <c r="X489" s="67"/>
      <c r="Y489" s="67"/>
      <c r="Z489" s="67"/>
      <c r="AA489" s="67"/>
      <c r="AB489" s="67"/>
      <c r="AC489" s="67"/>
      <c r="AD489" s="67"/>
      <c r="AE489" s="67"/>
      <c r="AF489" s="69"/>
      <c r="AG489" s="67"/>
      <c r="AH489" s="67"/>
      <c r="AI489" s="67"/>
      <c r="AJ489" s="67"/>
      <c r="AK489" s="67"/>
      <c r="AL489" s="67"/>
      <c r="AO489" s="59"/>
    </row>
    <row r="490" s="17" customFormat="1" ht="15" spans="1:41">
      <c r="A490" s="65"/>
      <c r="B490" s="66"/>
      <c r="C490" s="66"/>
      <c r="D490" s="67"/>
      <c r="E490" s="67"/>
      <c r="F490" s="67"/>
      <c r="G490" s="67"/>
      <c r="H490" s="67"/>
      <c r="I490" s="67"/>
      <c r="J490" s="67"/>
      <c r="K490" s="67"/>
      <c r="L490" s="67"/>
      <c r="M490" s="67"/>
      <c r="N490" s="67"/>
      <c r="O490" s="67"/>
      <c r="P490" s="67"/>
      <c r="Q490" s="67"/>
      <c r="R490" s="67"/>
      <c r="S490" s="67"/>
      <c r="T490" s="67"/>
      <c r="U490" s="67"/>
      <c r="V490" s="69"/>
      <c r="W490" s="67"/>
      <c r="X490" s="67"/>
      <c r="Y490" s="67"/>
      <c r="Z490" s="67"/>
      <c r="AA490" s="67"/>
      <c r="AB490" s="67"/>
      <c r="AC490" s="67"/>
      <c r="AD490" s="67"/>
      <c r="AE490" s="67"/>
      <c r="AF490" s="69"/>
      <c r="AG490" s="67"/>
      <c r="AH490" s="67"/>
      <c r="AI490" s="67"/>
      <c r="AJ490" s="67"/>
      <c r="AK490" s="67"/>
      <c r="AL490" s="67"/>
      <c r="AO490" s="14"/>
    </row>
    <row r="491" s="17" customFormat="1" ht="15" spans="1:41">
      <c r="A491" s="65"/>
      <c r="B491" s="66"/>
      <c r="C491" s="66"/>
      <c r="D491" s="67"/>
      <c r="E491" s="67"/>
      <c r="F491" s="67"/>
      <c r="G491" s="67"/>
      <c r="H491" s="67"/>
      <c r="I491" s="67"/>
      <c r="J491" s="67"/>
      <c r="K491" s="67"/>
      <c r="L491" s="67"/>
      <c r="M491" s="67"/>
      <c r="N491" s="67"/>
      <c r="O491" s="67"/>
      <c r="P491" s="67"/>
      <c r="Q491" s="67"/>
      <c r="R491" s="67"/>
      <c r="S491" s="67"/>
      <c r="T491" s="67"/>
      <c r="U491" s="67"/>
      <c r="V491" s="69"/>
      <c r="W491" s="67"/>
      <c r="X491" s="67"/>
      <c r="Y491" s="67"/>
      <c r="Z491" s="67"/>
      <c r="AA491" s="67"/>
      <c r="AB491" s="67"/>
      <c r="AC491" s="67"/>
      <c r="AD491" s="67"/>
      <c r="AE491" s="67"/>
      <c r="AF491" s="69"/>
      <c r="AG491" s="67"/>
      <c r="AH491" s="67"/>
      <c r="AI491" s="67"/>
      <c r="AJ491" s="67"/>
      <c r="AK491" s="67"/>
      <c r="AL491" s="67"/>
      <c r="AO491" s="14"/>
    </row>
    <row r="492" s="17" customFormat="1" ht="15" spans="1:41">
      <c r="A492" s="65"/>
      <c r="B492" s="66"/>
      <c r="C492" s="66"/>
      <c r="D492" s="67"/>
      <c r="E492" s="67"/>
      <c r="F492" s="67"/>
      <c r="G492" s="67"/>
      <c r="H492" s="67"/>
      <c r="I492" s="67"/>
      <c r="J492" s="67"/>
      <c r="K492" s="67"/>
      <c r="L492" s="67"/>
      <c r="M492" s="67"/>
      <c r="N492" s="67"/>
      <c r="O492" s="67"/>
      <c r="P492" s="67"/>
      <c r="Q492" s="67"/>
      <c r="R492" s="67"/>
      <c r="S492" s="67"/>
      <c r="T492" s="67"/>
      <c r="U492" s="67"/>
      <c r="V492" s="69"/>
      <c r="W492" s="67"/>
      <c r="X492" s="67"/>
      <c r="Y492" s="67"/>
      <c r="Z492" s="67"/>
      <c r="AA492" s="67"/>
      <c r="AB492" s="67"/>
      <c r="AC492" s="67"/>
      <c r="AD492" s="67"/>
      <c r="AE492" s="67"/>
      <c r="AF492" s="69"/>
      <c r="AG492" s="67"/>
      <c r="AH492" s="67"/>
      <c r="AI492" s="67"/>
      <c r="AJ492" s="67"/>
      <c r="AK492" s="67"/>
      <c r="AL492" s="67"/>
      <c r="AO492" s="59"/>
    </row>
    <row r="493" s="17" customFormat="1" ht="15" spans="1:41">
      <c r="A493" s="65"/>
      <c r="B493" s="66"/>
      <c r="C493" s="66"/>
      <c r="D493" s="67"/>
      <c r="E493" s="67"/>
      <c r="F493" s="67"/>
      <c r="G493" s="67"/>
      <c r="H493" s="67"/>
      <c r="I493" s="67"/>
      <c r="J493" s="67"/>
      <c r="K493" s="67"/>
      <c r="L493" s="67"/>
      <c r="M493" s="67"/>
      <c r="N493" s="67"/>
      <c r="O493" s="67"/>
      <c r="P493" s="67"/>
      <c r="Q493" s="67"/>
      <c r="R493" s="67"/>
      <c r="S493" s="67"/>
      <c r="T493" s="67"/>
      <c r="U493" s="67"/>
      <c r="V493" s="69"/>
      <c r="W493" s="67"/>
      <c r="X493" s="67"/>
      <c r="Y493" s="67"/>
      <c r="Z493" s="67"/>
      <c r="AA493" s="67"/>
      <c r="AB493" s="67"/>
      <c r="AC493" s="67"/>
      <c r="AD493" s="67"/>
      <c r="AE493" s="67"/>
      <c r="AF493" s="69"/>
      <c r="AG493" s="67"/>
      <c r="AH493" s="67"/>
      <c r="AI493" s="67"/>
      <c r="AJ493" s="67"/>
      <c r="AK493" s="67"/>
      <c r="AL493" s="67"/>
      <c r="AO493" s="59"/>
    </row>
    <row r="494" s="17" customFormat="1" ht="15" spans="1:41">
      <c r="A494" s="65"/>
      <c r="B494" s="66"/>
      <c r="C494" s="66"/>
      <c r="D494" s="67"/>
      <c r="E494" s="67"/>
      <c r="F494" s="67"/>
      <c r="G494" s="67"/>
      <c r="H494" s="67"/>
      <c r="I494" s="67"/>
      <c r="J494" s="67"/>
      <c r="K494" s="67"/>
      <c r="L494" s="67"/>
      <c r="M494" s="67"/>
      <c r="N494" s="67"/>
      <c r="O494" s="67"/>
      <c r="P494" s="67"/>
      <c r="Q494" s="67"/>
      <c r="R494" s="67"/>
      <c r="S494" s="67"/>
      <c r="T494" s="67"/>
      <c r="U494" s="67"/>
      <c r="V494" s="69"/>
      <c r="W494" s="67"/>
      <c r="X494" s="67"/>
      <c r="Y494" s="67"/>
      <c r="Z494" s="67"/>
      <c r="AA494" s="67"/>
      <c r="AB494" s="67"/>
      <c r="AC494" s="67"/>
      <c r="AD494" s="67"/>
      <c r="AE494" s="67"/>
      <c r="AF494" s="69"/>
      <c r="AG494" s="67"/>
      <c r="AH494" s="67"/>
      <c r="AI494" s="67"/>
      <c r="AJ494" s="67"/>
      <c r="AK494" s="67"/>
      <c r="AL494" s="67"/>
      <c r="AO494" s="14"/>
    </row>
    <row r="495" s="17" customFormat="1" ht="15" spans="1:41">
      <c r="A495" s="65"/>
      <c r="B495" s="66"/>
      <c r="C495" s="66"/>
      <c r="D495" s="67"/>
      <c r="E495" s="67"/>
      <c r="F495" s="67"/>
      <c r="G495" s="67"/>
      <c r="H495" s="67"/>
      <c r="I495" s="67"/>
      <c r="J495" s="67"/>
      <c r="K495" s="67"/>
      <c r="L495" s="67"/>
      <c r="M495" s="67"/>
      <c r="N495" s="67"/>
      <c r="O495" s="67"/>
      <c r="P495" s="67"/>
      <c r="Q495" s="67"/>
      <c r="R495" s="67"/>
      <c r="S495" s="67"/>
      <c r="T495" s="67"/>
      <c r="U495" s="67"/>
      <c r="V495" s="69"/>
      <c r="W495" s="67"/>
      <c r="X495" s="67"/>
      <c r="Y495" s="67"/>
      <c r="Z495" s="67"/>
      <c r="AA495" s="67"/>
      <c r="AB495" s="67"/>
      <c r="AC495" s="67"/>
      <c r="AD495" s="67"/>
      <c r="AE495" s="67"/>
      <c r="AF495" s="69"/>
      <c r="AG495" s="67"/>
      <c r="AH495" s="67"/>
      <c r="AI495" s="67"/>
      <c r="AJ495" s="67"/>
      <c r="AK495" s="67"/>
      <c r="AL495" s="67"/>
      <c r="AO495" s="14"/>
    </row>
    <row r="496" s="17" customFormat="1" ht="15" spans="1:41">
      <c r="A496" s="65"/>
      <c r="B496" s="66"/>
      <c r="C496" s="66"/>
      <c r="D496" s="67"/>
      <c r="E496" s="67"/>
      <c r="F496" s="67"/>
      <c r="G496" s="67"/>
      <c r="H496" s="67"/>
      <c r="I496" s="67"/>
      <c r="J496" s="67"/>
      <c r="K496" s="67"/>
      <c r="L496" s="67"/>
      <c r="M496" s="67"/>
      <c r="N496" s="67"/>
      <c r="O496" s="67"/>
      <c r="P496" s="67"/>
      <c r="Q496" s="67"/>
      <c r="R496" s="67"/>
      <c r="S496" s="67"/>
      <c r="T496" s="67"/>
      <c r="U496" s="67"/>
      <c r="V496" s="69"/>
      <c r="W496" s="67"/>
      <c r="X496" s="67"/>
      <c r="Y496" s="67"/>
      <c r="Z496" s="67"/>
      <c r="AA496" s="67"/>
      <c r="AB496" s="67"/>
      <c r="AC496" s="67"/>
      <c r="AD496" s="67"/>
      <c r="AE496" s="67"/>
      <c r="AF496" s="69"/>
      <c r="AG496" s="67"/>
      <c r="AH496" s="67"/>
      <c r="AI496" s="67"/>
      <c r="AJ496" s="67"/>
      <c r="AK496" s="67"/>
      <c r="AL496" s="67"/>
      <c r="AO496" s="59"/>
    </row>
    <row r="497" s="17" customFormat="1" ht="15" spans="1:41">
      <c r="A497" s="65"/>
      <c r="B497" s="66"/>
      <c r="C497" s="66"/>
      <c r="D497" s="67"/>
      <c r="E497" s="67"/>
      <c r="F497" s="67"/>
      <c r="G497" s="67"/>
      <c r="H497" s="67"/>
      <c r="I497" s="67"/>
      <c r="J497" s="67"/>
      <c r="K497" s="67"/>
      <c r="L497" s="67"/>
      <c r="M497" s="67"/>
      <c r="N497" s="67"/>
      <c r="O497" s="67"/>
      <c r="P497" s="67"/>
      <c r="Q497" s="67"/>
      <c r="R497" s="67"/>
      <c r="S497" s="67"/>
      <c r="T497" s="67"/>
      <c r="U497" s="67"/>
      <c r="V497" s="69"/>
      <c r="W497" s="67"/>
      <c r="X497" s="67"/>
      <c r="Y497" s="67"/>
      <c r="Z497" s="67"/>
      <c r="AA497" s="67"/>
      <c r="AB497" s="67"/>
      <c r="AC497" s="67"/>
      <c r="AD497" s="67"/>
      <c r="AE497" s="67"/>
      <c r="AF497" s="69"/>
      <c r="AG497" s="67"/>
      <c r="AH497" s="67"/>
      <c r="AI497" s="67"/>
      <c r="AJ497" s="67"/>
      <c r="AK497" s="67"/>
      <c r="AL497" s="67"/>
      <c r="AO497" s="59"/>
    </row>
    <row r="498" s="17" customFormat="1" ht="15" spans="1:41">
      <c r="A498" s="65"/>
      <c r="B498" s="66"/>
      <c r="C498" s="66"/>
      <c r="D498" s="67"/>
      <c r="E498" s="67"/>
      <c r="F498" s="67"/>
      <c r="G498" s="67"/>
      <c r="H498" s="67"/>
      <c r="I498" s="67"/>
      <c r="J498" s="67"/>
      <c r="K498" s="67"/>
      <c r="L498" s="67"/>
      <c r="M498" s="67"/>
      <c r="N498" s="67"/>
      <c r="O498" s="67"/>
      <c r="P498" s="67"/>
      <c r="Q498" s="67"/>
      <c r="R498" s="67"/>
      <c r="S498" s="67"/>
      <c r="T498" s="67"/>
      <c r="U498" s="67"/>
      <c r="V498" s="69"/>
      <c r="W498" s="67"/>
      <c r="X498" s="67"/>
      <c r="Y498" s="67"/>
      <c r="Z498" s="67"/>
      <c r="AA498" s="67"/>
      <c r="AB498" s="67"/>
      <c r="AC498" s="67"/>
      <c r="AD498" s="67"/>
      <c r="AE498" s="67"/>
      <c r="AF498" s="69"/>
      <c r="AG498" s="67"/>
      <c r="AH498" s="67"/>
      <c r="AI498" s="67"/>
      <c r="AJ498" s="67"/>
      <c r="AK498" s="67"/>
      <c r="AL498" s="67"/>
      <c r="AO498" s="14"/>
    </row>
    <row r="499" s="17" customFormat="1" ht="15" spans="1:41">
      <c r="A499" s="65"/>
      <c r="B499" s="66"/>
      <c r="C499" s="66"/>
      <c r="D499" s="67"/>
      <c r="E499" s="67"/>
      <c r="F499" s="67"/>
      <c r="G499" s="67"/>
      <c r="H499" s="67"/>
      <c r="I499" s="67"/>
      <c r="J499" s="67"/>
      <c r="K499" s="67"/>
      <c r="L499" s="67"/>
      <c r="M499" s="67"/>
      <c r="N499" s="67"/>
      <c r="O499" s="67"/>
      <c r="P499" s="67"/>
      <c r="Q499" s="67"/>
      <c r="R499" s="67"/>
      <c r="S499" s="67"/>
      <c r="T499" s="67"/>
      <c r="U499" s="67"/>
      <c r="V499" s="69"/>
      <c r="W499" s="67"/>
      <c r="X499" s="67"/>
      <c r="Y499" s="67"/>
      <c r="Z499" s="67"/>
      <c r="AA499" s="67"/>
      <c r="AB499" s="67"/>
      <c r="AC499" s="67"/>
      <c r="AD499" s="67"/>
      <c r="AE499" s="67"/>
      <c r="AF499" s="69"/>
      <c r="AG499" s="67"/>
      <c r="AH499" s="67"/>
      <c r="AI499" s="67"/>
      <c r="AJ499" s="67"/>
      <c r="AK499" s="67"/>
      <c r="AL499" s="67"/>
      <c r="AO499" s="14"/>
    </row>
    <row r="500" s="17" customFormat="1" ht="15" spans="1:41">
      <c r="A500" s="65"/>
      <c r="B500" s="66"/>
      <c r="C500" s="66"/>
      <c r="D500" s="67"/>
      <c r="E500" s="67"/>
      <c r="F500" s="67"/>
      <c r="G500" s="67"/>
      <c r="H500" s="67"/>
      <c r="I500" s="67"/>
      <c r="J500" s="67"/>
      <c r="K500" s="67"/>
      <c r="L500" s="67"/>
      <c r="M500" s="67"/>
      <c r="N500" s="67"/>
      <c r="O500" s="67"/>
      <c r="P500" s="67"/>
      <c r="Q500" s="67"/>
      <c r="R500" s="67"/>
      <c r="S500" s="67"/>
      <c r="T500" s="67"/>
      <c r="U500" s="67"/>
      <c r="V500" s="69"/>
      <c r="W500" s="67"/>
      <c r="X500" s="67"/>
      <c r="Y500" s="67"/>
      <c r="Z500" s="67"/>
      <c r="AA500" s="67"/>
      <c r="AB500" s="67"/>
      <c r="AC500" s="67"/>
      <c r="AD500" s="67"/>
      <c r="AE500" s="67"/>
      <c r="AF500" s="69"/>
      <c r="AG500" s="67"/>
      <c r="AH500" s="67"/>
      <c r="AI500" s="67"/>
      <c r="AJ500" s="67"/>
      <c r="AK500" s="67"/>
      <c r="AL500" s="67"/>
      <c r="AO500" s="59"/>
    </row>
    <row r="501" s="17" customFormat="1" ht="15" spans="1:41">
      <c r="A501" s="65"/>
      <c r="B501" s="66"/>
      <c r="C501" s="66"/>
      <c r="D501" s="67"/>
      <c r="E501" s="67"/>
      <c r="F501" s="67"/>
      <c r="G501" s="67"/>
      <c r="H501" s="67"/>
      <c r="I501" s="67"/>
      <c r="J501" s="67"/>
      <c r="K501" s="67"/>
      <c r="L501" s="67"/>
      <c r="M501" s="67"/>
      <c r="N501" s="67"/>
      <c r="O501" s="67"/>
      <c r="P501" s="67"/>
      <c r="Q501" s="67"/>
      <c r="R501" s="67"/>
      <c r="S501" s="67"/>
      <c r="T501" s="67"/>
      <c r="U501" s="67"/>
      <c r="V501" s="69"/>
      <c r="W501" s="67"/>
      <c r="X501" s="67"/>
      <c r="Y501" s="67"/>
      <c r="Z501" s="67"/>
      <c r="AA501" s="67"/>
      <c r="AB501" s="67"/>
      <c r="AC501" s="67"/>
      <c r="AD501" s="67"/>
      <c r="AE501" s="67"/>
      <c r="AF501" s="69"/>
      <c r="AG501" s="67"/>
      <c r="AH501" s="67"/>
      <c r="AI501" s="67"/>
      <c r="AJ501" s="67"/>
      <c r="AK501" s="67"/>
      <c r="AL501" s="67"/>
      <c r="AO501" s="59"/>
    </row>
    <row r="502" s="17" customFormat="1" ht="15" spans="1:41">
      <c r="A502" s="65"/>
      <c r="B502" s="66"/>
      <c r="C502" s="66"/>
      <c r="D502" s="67"/>
      <c r="E502" s="67"/>
      <c r="F502" s="67"/>
      <c r="G502" s="67"/>
      <c r="H502" s="68"/>
      <c r="I502" s="67"/>
      <c r="J502" s="67"/>
      <c r="K502" s="67"/>
      <c r="L502" s="67"/>
      <c r="M502" s="67"/>
      <c r="N502" s="67"/>
      <c r="O502" s="67"/>
      <c r="P502" s="67"/>
      <c r="Q502" s="67"/>
      <c r="R502" s="67"/>
      <c r="S502" s="67"/>
      <c r="T502" s="67"/>
      <c r="U502" s="67"/>
      <c r="V502" s="69"/>
      <c r="W502" s="67"/>
      <c r="X502" s="67"/>
      <c r="Y502" s="67"/>
      <c r="Z502" s="67"/>
      <c r="AA502" s="67"/>
      <c r="AB502" s="67"/>
      <c r="AC502" s="67"/>
      <c r="AD502" s="67"/>
      <c r="AE502" s="67"/>
      <c r="AF502" s="69"/>
      <c r="AG502" s="67"/>
      <c r="AH502" s="67"/>
      <c r="AI502" s="67"/>
      <c r="AJ502" s="67"/>
      <c r="AK502" s="67"/>
      <c r="AL502" s="67"/>
      <c r="AO502" s="14"/>
    </row>
    <row r="503" s="17" customFormat="1" ht="15" spans="1:41">
      <c r="A503" s="65"/>
      <c r="B503" s="66"/>
      <c r="C503" s="66"/>
      <c r="D503" s="67"/>
      <c r="E503" s="67"/>
      <c r="F503" s="67"/>
      <c r="G503" s="67"/>
      <c r="H503" s="67"/>
      <c r="I503" s="67"/>
      <c r="J503" s="67"/>
      <c r="K503" s="67"/>
      <c r="L503" s="67"/>
      <c r="M503" s="67"/>
      <c r="N503" s="67"/>
      <c r="O503" s="67"/>
      <c r="P503" s="67"/>
      <c r="Q503" s="67"/>
      <c r="R503" s="67"/>
      <c r="S503" s="67"/>
      <c r="T503" s="67"/>
      <c r="U503" s="67"/>
      <c r="V503" s="69"/>
      <c r="W503" s="67"/>
      <c r="X503" s="67"/>
      <c r="Y503" s="67"/>
      <c r="Z503" s="67"/>
      <c r="AA503" s="67"/>
      <c r="AB503" s="67"/>
      <c r="AC503" s="67"/>
      <c r="AD503" s="67"/>
      <c r="AE503" s="67"/>
      <c r="AF503" s="69"/>
      <c r="AG503" s="67"/>
      <c r="AH503" s="67"/>
      <c r="AI503" s="67"/>
      <c r="AJ503" s="67"/>
      <c r="AK503" s="67"/>
      <c r="AL503" s="67"/>
      <c r="AO503" s="14"/>
    </row>
    <row r="504" s="17" customFormat="1" ht="15" spans="1:41">
      <c r="A504" s="65"/>
      <c r="B504" s="66"/>
      <c r="C504" s="66"/>
      <c r="D504" s="67"/>
      <c r="E504" s="67"/>
      <c r="F504" s="67"/>
      <c r="G504" s="67"/>
      <c r="H504" s="67"/>
      <c r="I504" s="67"/>
      <c r="J504" s="67"/>
      <c r="K504" s="67"/>
      <c r="L504" s="67"/>
      <c r="M504" s="67"/>
      <c r="N504" s="67"/>
      <c r="O504" s="67"/>
      <c r="P504" s="67"/>
      <c r="Q504" s="67"/>
      <c r="R504" s="67"/>
      <c r="S504" s="67"/>
      <c r="T504" s="67"/>
      <c r="U504" s="67"/>
      <c r="V504" s="69"/>
      <c r="W504" s="67"/>
      <c r="X504" s="67"/>
      <c r="Y504" s="67"/>
      <c r="Z504" s="67"/>
      <c r="AA504" s="67"/>
      <c r="AB504" s="67"/>
      <c r="AC504" s="67"/>
      <c r="AD504" s="67"/>
      <c r="AE504" s="67"/>
      <c r="AF504" s="69"/>
      <c r="AG504" s="67"/>
      <c r="AH504" s="67"/>
      <c r="AI504" s="67"/>
      <c r="AJ504" s="67"/>
      <c r="AK504" s="67"/>
      <c r="AL504" s="67"/>
      <c r="AO504" s="59"/>
    </row>
    <row r="505" s="17" customFormat="1" ht="15" spans="1:41">
      <c r="A505" s="65"/>
      <c r="B505" s="66"/>
      <c r="C505" s="66"/>
      <c r="D505" s="67"/>
      <c r="E505" s="67"/>
      <c r="F505" s="67"/>
      <c r="G505" s="67"/>
      <c r="H505" s="67"/>
      <c r="I505" s="67"/>
      <c r="J505" s="67"/>
      <c r="K505" s="67"/>
      <c r="L505" s="67"/>
      <c r="M505" s="67"/>
      <c r="N505" s="67"/>
      <c r="O505" s="67"/>
      <c r="P505" s="67"/>
      <c r="Q505" s="67"/>
      <c r="R505" s="67"/>
      <c r="S505" s="67"/>
      <c r="T505" s="67"/>
      <c r="U505" s="67"/>
      <c r="V505" s="69"/>
      <c r="W505" s="67"/>
      <c r="X505" s="67"/>
      <c r="Y505" s="67"/>
      <c r="Z505" s="67"/>
      <c r="AA505" s="67"/>
      <c r="AB505" s="67"/>
      <c r="AC505" s="67"/>
      <c r="AD505" s="67"/>
      <c r="AE505" s="67"/>
      <c r="AF505" s="69"/>
      <c r="AG505" s="67"/>
      <c r="AH505" s="67"/>
      <c r="AI505" s="67"/>
      <c r="AJ505" s="67"/>
      <c r="AK505" s="67"/>
      <c r="AL505" s="67"/>
      <c r="AO505" s="59"/>
    </row>
    <row r="506" s="17" customFormat="1" ht="15" spans="1:41">
      <c r="A506" s="65"/>
      <c r="B506" s="66"/>
      <c r="C506" s="66"/>
      <c r="D506" s="67"/>
      <c r="E506" s="67"/>
      <c r="F506" s="67"/>
      <c r="G506" s="67"/>
      <c r="H506" s="67"/>
      <c r="I506" s="67"/>
      <c r="J506" s="67"/>
      <c r="K506" s="67"/>
      <c r="L506" s="67"/>
      <c r="M506" s="67"/>
      <c r="N506" s="67"/>
      <c r="O506" s="67"/>
      <c r="P506" s="67"/>
      <c r="Q506" s="67"/>
      <c r="R506" s="67"/>
      <c r="S506" s="67"/>
      <c r="T506" s="67"/>
      <c r="U506" s="67"/>
      <c r="V506" s="69"/>
      <c r="W506" s="67"/>
      <c r="X506" s="67"/>
      <c r="Y506" s="67"/>
      <c r="Z506" s="67"/>
      <c r="AA506" s="67"/>
      <c r="AB506" s="67"/>
      <c r="AC506" s="67"/>
      <c r="AD506" s="67"/>
      <c r="AE506" s="67"/>
      <c r="AF506" s="69"/>
      <c r="AG506" s="67"/>
      <c r="AH506" s="67"/>
      <c r="AI506" s="67"/>
      <c r="AJ506" s="67"/>
      <c r="AK506" s="67"/>
      <c r="AL506" s="67"/>
      <c r="AO506" s="14"/>
    </row>
    <row r="507" s="17" customFormat="1" ht="15" spans="1:41">
      <c r="A507" s="65"/>
      <c r="B507" s="66"/>
      <c r="C507" s="66"/>
      <c r="D507" s="67"/>
      <c r="E507" s="67"/>
      <c r="F507" s="67"/>
      <c r="G507" s="67"/>
      <c r="H507" s="68"/>
      <c r="I507" s="67"/>
      <c r="J507" s="67"/>
      <c r="K507" s="68"/>
      <c r="L507" s="67"/>
      <c r="M507" s="67"/>
      <c r="N507" s="67"/>
      <c r="O507" s="67"/>
      <c r="P507" s="68"/>
      <c r="Q507" s="68"/>
      <c r="R507" s="67"/>
      <c r="S507" s="67"/>
      <c r="T507" s="68"/>
      <c r="U507" s="67"/>
      <c r="V507" s="69"/>
      <c r="W507" s="67"/>
      <c r="X507" s="67"/>
      <c r="Y507" s="67"/>
      <c r="Z507" s="67"/>
      <c r="AA507" s="67"/>
      <c r="AB507" s="67"/>
      <c r="AC507" s="67"/>
      <c r="AD507" s="67"/>
      <c r="AE507" s="67"/>
      <c r="AF507" s="69"/>
      <c r="AG507" s="67"/>
      <c r="AH507" s="67"/>
      <c r="AI507" s="67"/>
      <c r="AJ507" s="67"/>
      <c r="AK507" s="67"/>
      <c r="AL507" s="67"/>
      <c r="AO507" s="14"/>
    </row>
    <row r="508" s="17" customFormat="1" ht="15" spans="1:41">
      <c r="A508" s="65"/>
      <c r="B508" s="66"/>
      <c r="C508" s="66"/>
      <c r="D508" s="67"/>
      <c r="E508" s="67"/>
      <c r="F508" s="67"/>
      <c r="G508" s="67"/>
      <c r="H508" s="67"/>
      <c r="I508" s="67"/>
      <c r="J508" s="67"/>
      <c r="K508" s="67"/>
      <c r="L508" s="67"/>
      <c r="M508" s="67"/>
      <c r="N508" s="67"/>
      <c r="O508" s="67"/>
      <c r="P508" s="67"/>
      <c r="Q508" s="67"/>
      <c r="R508" s="67"/>
      <c r="S508" s="67"/>
      <c r="T508" s="67"/>
      <c r="U508" s="67"/>
      <c r="V508" s="69"/>
      <c r="W508" s="67"/>
      <c r="X508" s="67"/>
      <c r="Y508" s="67"/>
      <c r="Z508" s="67"/>
      <c r="AA508" s="67"/>
      <c r="AB508" s="67"/>
      <c r="AC508" s="67"/>
      <c r="AD508" s="67"/>
      <c r="AE508" s="67"/>
      <c r="AF508" s="69"/>
      <c r="AG508" s="67"/>
      <c r="AH508" s="67"/>
      <c r="AI508" s="67"/>
      <c r="AJ508" s="67"/>
      <c r="AK508" s="67"/>
      <c r="AL508" s="67"/>
      <c r="AO508" s="59"/>
    </row>
    <row r="509" s="17" customFormat="1" ht="15" spans="1:41">
      <c r="A509" s="65"/>
      <c r="B509" s="66"/>
      <c r="C509" s="66"/>
      <c r="D509" s="67"/>
      <c r="E509" s="67"/>
      <c r="F509" s="67"/>
      <c r="G509" s="67"/>
      <c r="H509" s="68"/>
      <c r="I509" s="67"/>
      <c r="J509" s="67"/>
      <c r="K509" s="67"/>
      <c r="L509" s="67"/>
      <c r="M509" s="67"/>
      <c r="N509" s="67"/>
      <c r="O509" s="67"/>
      <c r="P509" s="67"/>
      <c r="Q509" s="67"/>
      <c r="R509" s="67"/>
      <c r="S509" s="67"/>
      <c r="T509" s="67"/>
      <c r="U509" s="67"/>
      <c r="V509" s="69"/>
      <c r="W509" s="67"/>
      <c r="X509" s="67"/>
      <c r="Y509" s="67"/>
      <c r="Z509" s="67"/>
      <c r="AA509" s="67"/>
      <c r="AB509" s="67"/>
      <c r="AC509" s="67"/>
      <c r="AD509" s="67"/>
      <c r="AE509" s="67"/>
      <c r="AF509" s="69"/>
      <c r="AG509" s="67"/>
      <c r="AH509" s="67"/>
      <c r="AI509" s="67"/>
      <c r="AJ509" s="67"/>
      <c r="AK509" s="67"/>
      <c r="AL509" s="67"/>
      <c r="AO509" s="59"/>
    </row>
    <row r="510" s="17" customFormat="1" ht="15" spans="1:41">
      <c r="A510" s="65"/>
      <c r="B510" s="66"/>
      <c r="C510" s="66"/>
      <c r="D510" s="67"/>
      <c r="E510" s="67"/>
      <c r="F510" s="67"/>
      <c r="G510" s="67"/>
      <c r="H510" s="67"/>
      <c r="I510" s="67"/>
      <c r="J510" s="67"/>
      <c r="K510" s="67"/>
      <c r="L510" s="67"/>
      <c r="M510" s="67"/>
      <c r="N510" s="67"/>
      <c r="O510" s="67"/>
      <c r="P510" s="67"/>
      <c r="Q510" s="67"/>
      <c r="R510" s="67"/>
      <c r="S510" s="67"/>
      <c r="T510" s="67"/>
      <c r="U510" s="67"/>
      <c r="V510" s="69"/>
      <c r="W510" s="67"/>
      <c r="X510" s="67"/>
      <c r="Y510" s="67"/>
      <c r="Z510" s="67"/>
      <c r="AA510" s="67"/>
      <c r="AB510" s="67"/>
      <c r="AC510" s="67"/>
      <c r="AD510" s="67"/>
      <c r="AE510" s="67"/>
      <c r="AF510" s="69"/>
      <c r="AG510" s="67"/>
      <c r="AH510" s="67"/>
      <c r="AI510" s="67"/>
      <c r="AJ510" s="67"/>
      <c r="AK510" s="67"/>
      <c r="AL510" s="67"/>
      <c r="AO510" s="14"/>
    </row>
    <row r="511" s="17" customFormat="1" ht="15" spans="1:41">
      <c r="A511" s="95"/>
      <c r="B511" s="96"/>
      <c r="C511" s="96"/>
      <c r="D511" s="97"/>
      <c r="E511" s="97"/>
      <c r="F511" s="97"/>
      <c r="G511" s="97"/>
      <c r="H511" s="97"/>
      <c r="I511" s="97"/>
      <c r="J511" s="97"/>
      <c r="K511" s="97"/>
      <c r="L511" s="97"/>
      <c r="M511" s="97"/>
      <c r="N511" s="97"/>
      <c r="O511" s="97"/>
      <c r="P511" s="97"/>
      <c r="Q511" s="97"/>
      <c r="R511" s="97"/>
      <c r="S511" s="97"/>
      <c r="T511" s="97"/>
      <c r="U511" s="97"/>
      <c r="V511" s="69"/>
      <c r="W511" s="97"/>
      <c r="X511" s="97"/>
      <c r="Y511" s="97"/>
      <c r="Z511" s="97"/>
      <c r="AA511" s="97"/>
      <c r="AB511" s="97"/>
      <c r="AC511" s="97"/>
      <c r="AD511" s="97"/>
      <c r="AE511" s="97"/>
      <c r="AF511" s="69"/>
      <c r="AG511" s="97"/>
      <c r="AH511" s="97"/>
      <c r="AI511" s="97"/>
      <c r="AJ511" s="97"/>
      <c r="AK511" s="97"/>
      <c r="AL511" s="97"/>
      <c r="AO511" s="14"/>
    </row>
    <row r="512" s="17" customFormat="1" ht="15" spans="1:41">
      <c r="A512" s="65"/>
      <c r="B512" s="66"/>
      <c r="C512" s="66"/>
      <c r="D512" s="67"/>
      <c r="E512" s="67"/>
      <c r="F512" s="67"/>
      <c r="G512" s="67"/>
      <c r="H512" s="67"/>
      <c r="I512" s="67"/>
      <c r="J512" s="67"/>
      <c r="K512" s="67"/>
      <c r="L512" s="67"/>
      <c r="M512" s="67"/>
      <c r="N512" s="67"/>
      <c r="O512" s="67"/>
      <c r="P512" s="67"/>
      <c r="Q512" s="67"/>
      <c r="R512" s="67"/>
      <c r="S512" s="67"/>
      <c r="T512" s="67"/>
      <c r="U512" s="67"/>
      <c r="V512" s="69"/>
      <c r="W512" s="67"/>
      <c r="X512" s="67"/>
      <c r="Y512" s="67"/>
      <c r="Z512" s="67"/>
      <c r="AA512" s="67"/>
      <c r="AB512" s="67"/>
      <c r="AC512" s="67"/>
      <c r="AD512" s="67"/>
      <c r="AE512" s="67"/>
      <c r="AF512" s="69"/>
      <c r="AG512" s="67"/>
      <c r="AH512" s="67"/>
      <c r="AI512" s="67"/>
      <c r="AJ512" s="67"/>
      <c r="AK512" s="67"/>
      <c r="AL512" s="67"/>
      <c r="AO512" s="59"/>
    </row>
    <row r="513" s="17" customFormat="1" ht="15" spans="1:41">
      <c r="A513" s="65"/>
      <c r="B513" s="66"/>
      <c r="C513" s="66"/>
      <c r="D513" s="67"/>
      <c r="E513" s="67"/>
      <c r="F513" s="67"/>
      <c r="G513" s="67"/>
      <c r="H513" s="67"/>
      <c r="I513" s="67"/>
      <c r="J513" s="67"/>
      <c r="K513" s="67"/>
      <c r="L513" s="67"/>
      <c r="M513" s="67"/>
      <c r="N513" s="67"/>
      <c r="O513" s="67"/>
      <c r="P513" s="67"/>
      <c r="Q513" s="67"/>
      <c r="R513" s="67"/>
      <c r="S513" s="67"/>
      <c r="T513" s="67"/>
      <c r="U513" s="67"/>
      <c r="V513" s="69"/>
      <c r="W513" s="67"/>
      <c r="X513" s="67"/>
      <c r="Y513" s="67"/>
      <c r="Z513" s="67"/>
      <c r="AA513" s="67"/>
      <c r="AB513" s="67"/>
      <c r="AC513" s="67"/>
      <c r="AD513" s="67"/>
      <c r="AE513" s="67"/>
      <c r="AF513" s="69"/>
      <c r="AG513" s="67"/>
      <c r="AH513" s="67"/>
      <c r="AI513" s="67"/>
      <c r="AJ513" s="67"/>
      <c r="AK513" s="67"/>
      <c r="AL513" s="67"/>
      <c r="AO513" s="59"/>
    </row>
    <row r="514" s="17" customFormat="1" ht="15" spans="1:41">
      <c r="A514" s="65"/>
      <c r="B514" s="66"/>
      <c r="C514" s="66"/>
      <c r="D514" s="67"/>
      <c r="E514" s="67"/>
      <c r="F514" s="67"/>
      <c r="G514" s="67"/>
      <c r="H514" s="67"/>
      <c r="I514" s="67"/>
      <c r="J514" s="67"/>
      <c r="K514" s="67"/>
      <c r="L514" s="67"/>
      <c r="M514" s="67"/>
      <c r="N514" s="67"/>
      <c r="O514" s="67"/>
      <c r="P514" s="67"/>
      <c r="Q514" s="67"/>
      <c r="R514" s="67"/>
      <c r="S514" s="67"/>
      <c r="T514" s="67"/>
      <c r="U514" s="67"/>
      <c r="V514" s="69"/>
      <c r="W514" s="67"/>
      <c r="X514" s="67"/>
      <c r="Y514" s="67"/>
      <c r="Z514" s="67"/>
      <c r="AA514" s="67"/>
      <c r="AB514" s="67"/>
      <c r="AC514" s="67"/>
      <c r="AD514" s="67"/>
      <c r="AE514" s="67"/>
      <c r="AF514" s="69"/>
      <c r="AG514" s="67"/>
      <c r="AH514" s="67"/>
      <c r="AI514" s="67"/>
      <c r="AJ514" s="67"/>
      <c r="AK514" s="67"/>
      <c r="AL514" s="67"/>
      <c r="AO514" s="14"/>
    </row>
    <row r="515" s="17" customFormat="1" ht="15" spans="1:41">
      <c r="A515" s="65"/>
      <c r="B515" s="66"/>
      <c r="C515" s="66"/>
      <c r="D515" s="67"/>
      <c r="E515" s="67"/>
      <c r="F515" s="67"/>
      <c r="G515" s="67"/>
      <c r="H515" s="67"/>
      <c r="I515" s="67"/>
      <c r="J515" s="67"/>
      <c r="K515" s="67"/>
      <c r="L515" s="67"/>
      <c r="M515" s="67"/>
      <c r="N515" s="67"/>
      <c r="O515" s="67"/>
      <c r="P515" s="67"/>
      <c r="Q515" s="67"/>
      <c r="R515" s="67"/>
      <c r="S515" s="67"/>
      <c r="T515" s="67"/>
      <c r="U515" s="67"/>
      <c r="V515" s="69"/>
      <c r="W515" s="67"/>
      <c r="X515" s="67"/>
      <c r="Y515" s="67"/>
      <c r="Z515" s="67"/>
      <c r="AA515" s="67"/>
      <c r="AB515" s="67"/>
      <c r="AC515" s="67"/>
      <c r="AD515" s="67"/>
      <c r="AE515" s="67"/>
      <c r="AF515" s="69"/>
      <c r="AG515" s="67"/>
      <c r="AH515" s="67"/>
      <c r="AI515" s="67"/>
      <c r="AJ515" s="67"/>
      <c r="AK515" s="67"/>
      <c r="AL515" s="67"/>
      <c r="AO515" s="14"/>
    </row>
    <row r="516" s="17" customFormat="1" ht="15" spans="1:41">
      <c r="A516" s="70"/>
      <c r="B516" s="66"/>
      <c r="C516" s="66"/>
      <c r="D516" s="67"/>
      <c r="E516" s="67"/>
      <c r="F516" s="67"/>
      <c r="G516" s="67"/>
      <c r="H516" s="67"/>
      <c r="I516" s="67"/>
      <c r="J516" s="67"/>
      <c r="K516" s="67"/>
      <c r="L516" s="67"/>
      <c r="M516" s="67"/>
      <c r="N516" s="67"/>
      <c r="O516" s="67"/>
      <c r="P516" s="67"/>
      <c r="Q516" s="67"/>
      <c r="R516" s="67"/>
      <c r="S516" s="67"/>
      <c r="T516" s="67"/>
      <c r="U516" s="67"/>
      <c r="V516" s="69"/>
      <c r="W516" s="67"/>
      <c r="X516" s="67"/>
      <c r="Y516" s="67"/>
      <c r="Z516" s="67"/>
      <c r="AA516" s="67"/>
      <c r="AB516" s="67"/>
      <c r="AC516" s="67"/>
      <c r="AD516" s="67"/>
      <c r="AE516" s="67"/>
      <c r="AF516" s="69"/>
      <c r="AG516" s="67"/>
      <c r="AH516" s="67"/>
      <c r="AI516" s="67"/>
      <c r="AJ516" s="67"/>
      <c r="AK516" s="67"/>
      <c r="AL516" s="67"/>
      <c r="AO516" s="59"/>
    </row>
    <row r="517" s="17" customFormat="1" ht="15" spans="1:41">
      <c r="A517" s="65"/>
      <c r="B517" s="66"/>
      <c r="C517" s="66"/>
      <c r="D517" s="67"/>
      <c r="E517" s="67"/>
      <c r="F517" s="67"/>
      <c r="G517" s="67"/>
      <c r="H517" s="67"/>
      <c r="I517" s="67"/>
      <c r="J517" s="67"/>
      <c r="K517" s="67"/>
      <c r="L517" s="67"/>
      <c r="M517" s="67"/>
      <c r="N517" s="67"/>
      <c r="O517" s="67"/>
      <c r="P517" s="67"/>
      <c r="Q517" s="67"/>
      <c r="R517" s="67"/>
      <c r="S517" s="67"/>
      <c r="T517" s="67"/>
      <c r="U517" s="67"/>
      <c r="V517" s="69"/>
      <c r="W517" s="67"/>
      <c r="X517" s="67"/>
      <c r="Y517" s="67"/>
      <c r="Z517" s="67"/>
      <c r="AA517" s="67"/>
      <c r="AB517" s="67"/>
      <c r="AC517" s="67"/>
      <c r="AD517" s="67"/>
      <c r="AE517" s="67"/>
      <c r="AF517" s="69"/>
      <c r="AG517" s="67"/>
      <c r="AH517" s="67"/>
      <c r="AI517" s="67"/>
      <c r="AJ517" s="67"/>
      <c r="AK517" s="67"/>
      <c r="AL517" s="67"/>
      <c r="AO517" s="59"/>
    </row>
    <row r="518" s="17" customFormat="1" ht="15" spans="1:41">
      <c r="A518" s="65"/>
      <c r="B518" s="66"/>
      <c r="C518" s="66"/>
      <c r="D518" s="67"/>
      <c r="E518" s="67"/>
      <c r="F518" s="67"/>
      <c r="G518" s="67"/>
      <c r="H518" s="67"/>
      <c r="I518" s="67"/>
      <c r="J518" s="67"/>
      <c r="K518" s="67"/>
      <c r="L518" s="67"/>
      <c r="M518" s="67"/>
      <c r="N518" s="67"/>
      <c r="O518" s="67"/>
      <c r="P518" s="67"/>
      <c r="Q518" s="67"/>
      <c r="R518" s="67"/>
      <c r="S518" s="67"/>
      <c r="T518" s="67"/>
      <c r="U518" s="67"/>
      <c r="V518" s="69"/>
      <c r="W518" s="67"/>
      <c r="X518" s="67"/>
      <c r="Y518" s="67"/>
      <c r="Z518" s="67"/>
      <c r="AA518" s="67"/>
      <c r="AB518" s="67"/>
      <c r="AC518" s="67"/>
      <c r="AD518" s="67"/>
      <c r="AE518" s="67"/>
      <c r="AF518" s="69"/>
      <c r="AG518" s="67"/>
      <c r="AH518" s="67"/>
      <c r="AI518" s="67"/>
      <c r="AJ518" s="67"/>
      <c r="AK518" s="67"/>
      <c r="AL518" s="67"/>
      <c r="AO518" s="14"/>
    </row>
    <row r="519" s="17" customFormat="1" ht="15" spans="1:41">
      <c r="A519" s="65"/>
      <c r="B519" s="66"/>
      <c r="C519" s="66"/>
      <c r="D519" s="67"/>
      <c r="E519" s="67"/>
      <c r="F519" s="67"/>
      <c r="G519" s="67"/>
      <c r="H519" s="67"/>
      <c r="I519" s="67"/>
      <c r="J519" s="67"/>
      <c r="K519" s="67"/>
      <c r="L519" s="67"/>
      <c r="M519" s="67"/>
      <c r="N519" s="67"/>
      <c r="O519" s="67"/>
      <c r="P519" s="67"/>
      <c r="Q519" s="67"/>
      <c r="R519" s="67"/>
      <c r="S519" s="67"/>
      <c r="T519" s="67"/>
      <c r="U519" s="67"/>
      <c r="V519" s="69"/>
      <c r="W519" s="67"/>
      <c r="X519" s="67"/>
      <c r="Y519" s="67"/>
      <c r="Z519" s="67"/>
      <c r="AA519" s="67"/>
      <c r="AB519" s="67"/>
      <c r="AC519" s="67"/>
      <c r="AD519" s="67"/>
      <c r="AE519" s="67"/>
      <c r="AF519" s="69"/>
      <c r="AG519" s="67"/>
      <c r="AH519" s="67"/>
      <c r="AI519" s="67"/>
      <c r="AJ519" s="67"/>
      <c r="AK519" s="67"/>
      <c r="AL519" s="67"/>
      <c r="AO519" s="14"/>
    </row>
    <row r="520" s="17" customFormat="1" ht="15" spans="1:41">
      <c r="A520" s="65"/>
      <c r="B520" s="66"/>
      <c r="C520" s="66"/>
      <c r="D520" s="67"/>
      <c r="E520" s="67"/>
      <c r="F520" s="67"/>
      <c r="G520" s="67"/>
      <c r="H520" s="67"/>
      <c r="I520" s="67"/>
      <c r="J520" s="67"/>
      <c r="K520" s="67"/>
      <c r="L520" s="67"/>
      <c r="M520" s="67"/>
      <c r="N520" s="67"/>
      <c r="O520" s="67"/>
      <c r="P520" s="67"/>
      <c r="Q520" s="67"/>
      <c r="R520" s="67"/>
      <c r="S520" s="67"/>
      <c r="T520" s="67"/>
      <c r="U520" s="67"/>
      <c r="V520" s="69"/>
      <c r="W520" s="67"/>
      <c r="X520" s="67"/>
      <c r="Y520" s="67"/>
      <c r="Z520" s="67"/>
      <c r="AA520" s="67"/>
      <c r="AB520" s="67"/>
      <c r="AC520" s="67"/>
      <c r="AD520" s="67"/>
      <c r="AE520" s="67"/>
      <c r="AF520" s="69"/>
      <c r="AG520" s="67"/>
      <c r="AH520" s="67"/>
      <c r="AI520" s="67"/>
      <c r="AJ520" s="67"/>
      <c r="AK520" s="67"/>
      <c r="AL520" s="67"/>
      <c r="AO520" s="59"/>
    </row>
    <row r="521" s="17" customFormat="1" ht="15" spans="1:41">
      <c r="A521" s="65"/>
      <c r="B521" s="66"/>
      <c r="C521" s="66"/>
      <c r="D521" s="67"/>
      <c r="E521" s="67"/>
      <c r="F521" s="67"/>
      <c r="G521" s="67"/>
      <c r="H521" s="67"/>
      <c r="I521" s="67"/>
      <c r="J521" s="67"/>
      <c r="K521" s="67"/>
      <c r="L521" s="67"/>
      <c r="M521" s="67"/>
      <c r="N521" s="67"/>
      <c r="O521" s="67"/>
      <c r="P521" s="67"/>
      <c r="Q521" s="67"/>
      <c r="R521" s="67"/>
      <c r="S521" s="67"/>
      <c r="T521" s="67"/>
      <c r="U521" s="67"/>
      <c r="V521" s="69"/>
      <c r="W521" s="67"/>
      <c r="X521" s="67"/>
      <c r="Y521" s="67"/>
      <c r="Z521" s="67"/>
      <c r="AA521" s="67"/>
      <c r="AB521" s="67"/>
      <c r="AC521" s="67"/>
      <c r="AD521" s="67"/>
      <c r="AE521" s="67"/>
      <c r="AF521" s="69"/>
      <c r="AG521" s="67"/>
      <c r="AH521" s="67"/>
      <c r="AI521" s="67"/>
      <c r="AJ521" s="67"/>
      <c r="AK521" s="67"/>
      <c r="AL521" s="67"/>
      <c r="AO521" s="59"/>
    </row>
    <row r="522" s="17" customFormat="1" ht="15" spans="1:41">
      <c r="A522" s="65"/>
      <c r="B522" s="66"/>
      <c r="C522" s="66"/>
      <c r="D522" s="67"/>
      <c r="E522" s="67"/>
      <c r="F522" s="67"/>
      <c r="G522" s="67"/>
      <c r="H522" s="67"/>
      <c r="I522" s="67"/>
      <c r="J522" s="67"/>
      <c r="K522" s="67"/>
      <c r="L522" s="67"/>
      <c r="M522" s="67"/>
      <c r="N522" s="67"/>
      <c r="O522" s="67"/>
      <c r="P522" s="67"/>
      <c r="Q522" s="67"/>
      <c r="R522" s="67"/>
      <c r="S522" s="67"/>
      <c r="T522" s="67"/>
      <c r="U522" s="67"/>
      <c r="V522" s="69"/>
      <c r="W522" s="67"/>
      <c r="X522" s="67"/>
      <c r="Y522" s="67"/>
      <c r="Z522" s="67"/>
      <c r="AA522" s="67"/>
      <c r="AB522" s="67"/>
      <c r="AC522" s="67"/>
      <c r="AD522" s="67"/>
      <c r="AE522" s="67"/>
      <c r="AF522" s="69"/>
      <c r="AG522" s="67"/>
      <c r="AH522" s="67"/>
      <c r="AI522" s="67"/>
      <c r="AJ522" s="67"/>
      <c r="AK522" s="67"/>
      <c r="AL522" s="67"/>
      <c r="AO522" s="14"/>
    </row>
    <row r="523" s="17" customFormat="1" ht="15" spans="1:41">
      <c r="A523" s="65"/>
      <c r="B523" s="66"/>
      <c r="C523" s="66"/>
      <c r="D523" s="67"/>
      <c r="E523" s="67"/>
      <c r="F523" s="67"/>
      <c r="G523" s="67"/>
      <c r="H523" s="67"/>
      <c r="I523" s="67"/>
      <c r="J523" s="67"/>
      <c r="K523" s="67"/>
      <c r="L523" s="67"/>
      <c r="M523" s="67"/>
      <c r="N523" s="67"/>
      <c r="O523" s="67"/>
      <c r="P523" s="67"/>
      <c r="Q523" s="67"/>
      <c r="R523" s="67"/>
      <c r="S523" s="67"/>
      <c r="T523" s="67"/>
      <c r="U523" s="67"/>
      <c r="V523" s="69"/>
      <c r="W523" s="67"/>
      <c r="X523" s="67"/>
      <c r="Y523" s="67"/>
      <c r="Z523" s="67"/>
      <c r="AA523" s="67"/>
      <c r="AB523" s="67"/>
      <c r="AC523" s="67"/>
      <c r="AD523" s="67"/>
      <c r="AE523" s="67"/>
      <c r="AF523" s="69"/>
      <c r="AG523" s="67"/>
      <c r="AH523" s="67"/>
      <c r="AI523" s="67"/>
      <c r="AJ523" s="67"/>
      <c r="AK523" s="67"/>
      <c r="AL523" s="67"/>
      <c r="AO523" s="14"/>
    </row>
    <row r="524" s="17" customFormat="1" ht="15" spans="1:41">
      <c r="A524" s="98"/>
      <c r="B524" s="80"/>
      <c r="C524" s="80"/>
      <c r="D524" s="99"/>
      <c r="E524" s="99"/>
      <c r="F524" s="99"/>
      <c r="G524" s="99"/>
      <c r="H524" s="100"/>
      <c r="I524" s="99"/>
      <c r="J524" s="99"/>
      <c r="K524" s="99"/>
      <c r="L524" s="99"/>
      <c r="M524" s="99"/>
      <c r="N524" s="99"/>
      <c r="O524" s="99"/>
      <c r="P524" s="99"/>
      <c r="Q524" s="99"/>
      <c r="R524" s="99"/>
      <c r="S524" s="99"/>
      <c r="T524" s="99"/>
      <c r="U524" s="99"/>
      <c r="V524" s="69"/>
      <c r="W524" s="99"/>
      <c r="X524" s="99"/>
      <c r="Y524" s="99"/>
      <c r="Z524" s="99"/>
      <c r="AA524" s="99"/>
      <c r="AB524" s="99"/>
      <c r="AC524" s="99"/>
      <c r="AD524" s="99"/>
      <c r="AE524" s="99"/>
      <c r="AF524" s="69"/>
      <c r="AG524" s="99"/>
      <c r="AH524" s="99"/>
      <c r="AI524" s="99"/>
      <c r="AJ524" s="99"/>
      <c r="AK524" s="99"/>
      <c r="AL524" s="99"/>
      <c r="AO524" s="59"/>
    </row>
    <row r="525" s="17" customFormat="1" ht="15" spans="1:41">
      <c r="A525" s="65"/>
      <c r="B525" s="66"/>
      <c r="C525" s="66"/>
      <c r="D525" s="67"/>
      <c r="E525" s="67"/>
      <c r="F525" s="67"/>
      <c r="G525" s="67"/>
      <c r="H525" s="67"/>
      <c r="I525" s="67"/>
      <c r="J525" s="67"/>
      <c r="K525" s="67"/>
      <c r="L525" s="67"/>
      <c r="M525" s="67"/>
      <c r="N525" s="67"/>
      <c r="O525" s="67"/>
      <c r="P525" s="67"/>
      <c r="Q525" s="67"/>
      <c r="R525" s="67"/>
      <c r="S525" s="67"/>
      <c r="T525" s="67"/>
      <c r="U525" s="67"/>
      <c r="V525" s="69"/>
      <c r="W525" s="67"/>
      <c r="X525" s="67"/>
      <c r="Y525" s="67"/>
      <c r="Z525" s="67"/>
      <c r="AA525" s="67"/>
      <c r="AB525" s="67"/>
      <c r="AC525" s="67"/>
      <c r="AD525" s="67"/>
      <c r="AE525" s="67"/>
      <c r="AF525" s="69"/>
      <c r="AG525" s="67"/>
      <c r="AH525" s="67"/>
      <c r="AI525" s="67"/>
      <c r="AJ525" s="67"/>
      <c r="AK525" s="67"/>
      <c r="AL525" s="67"/>
      <c r="AO525" s="59"/>
    </row>
    <row r="526" s="17" customFormat="1" ht="15" spans="1:41">
      <c r="A526" s="65"/>
      <c r="B526" s="66"/>
      <c r="C526" s="66"/>
      <c r="D526" s="67"/>
      <c r="E526" s="67"/>
      <c r="F526" s="67"/>
      <c r="G526" s="67"/>
      <c r="H526" s="67"/>
      <c r="I526" s="67"/>
      <c r="J526" s="67"/>
      <c r="K526" s="67"/>
      <c r="L526" s="67"/>
      <c r="M526" s="67"/>
      <c r="N526" s="67"/>
      <c r="O526" s="67"/>
      <c r="P526" s="67"/>
      <c r="Q526" s="67"/>
      <c r="R526" s="67"/>
      <c r="S526" s="67"/>
      <c r="T526" s="67"/>
      <c r="U526" s="67"/>
      <c r="V526" s="69"/>
      <c r="W526" s="67"/>
      <c r="X526" s="67"/>
      <c r="Y526" s="67"/>
      <c r="Z526" s="67"/>
      <c r="AA526" s="67"/>
      <c r="AB526" s="67"/>
      <c r="AC526" s="67"/>
      <c r="AD526" s="67"/>
      <c r="AE526" s="67"/>
      <c r="AF526" s="69"/>
      <c r="AG526" s="67"/>
      <c r="AH526" s="67"/>
      <c r="AI526" s="67"/>
      <c r="AJ526" s="67"/>
      <c r="AK526" s="67"/>
      <c r="AL526" s="67"/>
      <c r="AO526" s="14"/>
    </row>
    <row r="527" s="17" customFormat="1" ht="15" spans="1:41">
      <c r="A527" s="65"/>
      <c r="B527" s="66"/>
      <c r="C527" s="66"/>
      <c r="D527" s="67"/>
      <c r="E527" s="67"/>
      <c r="F527" s="67"/>
      <c r="G527" s="67"/>
      <c r="H527" s="67"/>
      <c r="I527" s="67"/>
      <c r="J527" s="67"/>
      <c r="K527" s="67"/>
      <c r="L527" s="67"/>
      <c r="M527" s="67"/>
      <c r="N527" s="67"/>
      <c r="O527" s="67"/>
      <c r="P527" s="67"/>
      <c r="Q527" s="67"/>
      <c r="R527" s="67"/>
      <c r="S527" s="67"/>
      <c r="T527" s="67"/>
      <c r="U527" s="67"/>
      <c r="V527" s="69"/>
      <c r="W527" s="67"/>
      <c r="X527" s="67"/>
      <c r="Y527" s="67"/>
      <c r="Z527" s="67"/>
      <c r="AA527" s="67"/>
      <c r="AB527" s="67"/>
      <c r="AC527" s="67"/>
      <c r="AD527" s="67"/>
      <c r="AE527" s="67"/>
      <c r="AF527" s="69"/>
      <c r="AG527" s="67"/>
      <c r="AH527" s="67"/>
      <c r="AI527" s="67"/>
      <c r="AJ527" s="67"/>
      <c r="AK527" s="67"/>
      <c r="AL527" s="67"/>
      <c r="AO527" s="14"/>
    </row>
    <row r="528" s="17" customFormat="1" ht="15" spans="1:41">
      <c r="A528" s="65"/>
      <c r="B528" s="66"/>
      <c r="C528" s="66"/>
      <c r="D528" s="67"/>
      <c r="E528" s="67"/>
      <c r="F528" s="67"/>
      <c r="G528" s="67"/>
      <c r="H528" s="67"/>
      <c r="I528" s="67"/>
      <c r="J528" s="67"/>
      <c r="K528" s="67"/>
      <c r="L528" s="67"/>
      <c r="M528" s="67"/>
      <c r="N528" s="67"/>
      <c r="O528" s="67"/>
      <c r="P528" s="67"/>
      <c r="Q528" s="67"/>
      <c r="R528" s="67"/>
      <c r="S528" s="67"/>
      <c r="T528" s="67"/>
      <c r="U528" s="67"/>
      <c r="V528" s="69"/>
      <c r="W528" s="67"/>
      <c r="X528" s="67"/>
      <c r="Y528" s="67"/>
      <c r="Z528" s="67"/>
      <c r="AA528" s="67"/>
      <c r="AB528" s="67"/>
      <c r="AC528" s="67"/>
      <c r="AD528" s="67"/>
      <c r="AE528" s="67"/>
      <c r="AF528" s="69"/>
      <c r="AG528" s="67"/>
      <c r="AH528" s="67"/>
      <c r="AI528" s="67"/>
      <c r="AJ528" s="67"/>
      <c r="AK528" s="67"/>
      <c r="AL528" s="67"/>
      <c r="AO528" s="59"/>
    </row>
    <row r="529" s="17" customFormat="1" ht="15" spans="1:41">
      <c r="A529" s="65"/>
      <c r="B529" s="66"/>
      <c r="C529" s="66"/>
      <c r="D529" s="67"/>
      <c r="E529" s="67"/>
      <c r="F529" s="67"/>
      <c r="G529" s="67"/>
      <c r="H529" s="67"/>
      <c r="I529" s="67"/>
      <c r="J529" s="67"/>
      <c r="K529" s="67"/>
      <c r="L529" s="67"/>
      <c r="M529" s="67"/>
      <c r="N529" s="67"/>
      <c r="O529" s="67"/>
      <c r="P529" s="67"/>
      <c r="Q529" s="67"/>
      <c r="R529" s="67"/>
      <c r="S529" s="67"/>
      <c r="T529" s="67"/>
      <c r="U529" s="67"/>
      <c r="V529" s="69"/>
      <c r="W529" s="67"/>
      <c r="X529" s="67"/>
      <c r="Y529" s="67"/>
      <c r="Z529" s="67"/>
      <c r="AA529" s="67"/>
      <c r="AB529" s="67"/>
      <c r="AC529" s="67"/>
      <c r="AD529" s="67"/>
      <c r="AE529" s="67"/>
      <c r="AF529" s="69"/>
      <c r="AG529" s="67"/>
      <c r="AH529" s="67"/>
      <c r="AI529" s="67"/>
      <c r="AJ529" s="67"/>
      <c r="AK529" s="67"/>
      <c r="AL529" s="67"/>
      <c r="AO529" s="59"/>
    </row>
    <row r="530" s="17" customFormat="1" ht="15" spans="1:41">
      <c r="A530" s="65"/>
      <c r="B530" s="66"/>
      <c r="C530" s="66"/>
      <c r="D530" s="67"/>
      <c r="E530" s="67"/>
      <c r="F530" s="67"/>
      <c r="G530" s="67"/>
      <c r="H530" s="67"/>
      <c r="I530" s="67"/>
      <c r="J530" s="67"/>
      <c r="K530" s="67"/>
      <c r="L530" s="67"/>
      <c r="M530" s="67"/>
      <c r="N530" s="67"/>
      <c r="O530" s="67"/>
      <c r="P530" s="67"/>
      <c r="Q530" s="67"/>
      <c r="R530" s="67"/>
      <c r="S530" s="67"/>
      <c r="T530" s="67"/>
      <c r="U530" s="67"/>
      <c r="V530" s="69"/>
      <c r="W530" s="67"/>
      <c r="X530" s="67"/>
      <c r="Y530" s="67"/>
      <c r="Z530" s="67"/>
      <c r="AA530" s="67"/>
      <c r="AB530" s="67"/>
      <c r="AC530" s="67"/>
      <c r="AD530" s="67"/>
      <c r="AE530" s="67"/>
      <c r="AF530" s="69"/>
      <c r="AG530" s="67"/>
      <c r="AH530" s="67"/>
      <c r="AI530" s="67"/>
      <c r="AJ530" s="67"/>
      <c r="AK530" s="67"/>
      <c r="AL530" s="67"/>
      <c r="AO530" s="14"/>
    </row>
    <row r="531" s="17" customFormat="1" ht="15" spans="1:41">
      <c r="A531" s="65"/>
      <c r="B531" s="66"/>
      <c r="C531" s="66"/>
      <c r="D531" s="67"/>
      <c r="E531" s="67"/>
      <c r="F531" s="67"/>
      <c r="G531" s="67"/>
      <c r="H531" s="67"/>
      <c r="I531" s="67"/>
      <c r="J531" s="67"/>
      <c r="K531" s="67"/>
      <c r="L531" s="67"/>
      <c r="M531" s="67"/>
      <c r="N531" s="67"/>
      <c r="O531" s="67"/>
      <c r="P531" s="67"/>
      <c r="Q531" s="67"/>
      <c r="R531" s="67"/>
      <c r="S531" s="67"/>
      <c r="T531" s="67"/>
      <c r="U531" s="67"/>
      <c r="V531" s="69"/>
      <c r="W531" s="67"/>
      <c r="X531" s="67"/>
      <c r="Y531" s="67"/>
      <c r="Z531" s="67"/>
      <c r="AA531" s="67"/>
      <c r="AB531" s="67"/>
      <c r="AC531" s="67"/>
      <c r="AD531" s="67"/>
      <c r="AE531" s="67"/>
      <c r="AF531" s="69"/>
      <c r="AG531" s="67"/>
      <c r="AH531" s="67"/>
      <c r="AI531" s="67"/>
      <c r="AJ531" s="67"/>
      <c r="AK531" s="67"/>
      <c r="AL531" s="67"/>
      <c r="AO531" s="14"/>
    </row>
    <row r="532" s="17" customFormat="1" ht="15" spans="1:41">
      <c r="A532" s="65"/>
      <c r="B532" s="66"/>
      <c r="C532" s="66"/>
      <c r="D532" s="67"/>
      <c r="E532" s="67"/>
      <c r="F532" s="67"/>
      <c r="G532" s="67"/>
      <c r="H532" s="67"/>
      <c r="I532" s="67"/>
      <c r="J532" s="67"/>
      <c r="K532" s="67"/>
      <c r="L532" s="67"/>
      <c r="M532" s="67"/>
      <c r="N532" s="67"/>
      <c r="O532" s="67"/>
      <c r="P532" s="67"/>
      <c r="Q532" s="67"/>
      <c r="R532" s="67"/>
      <c r="S532" s="67"/>
      <c r="T532" s="67"/>
      <c r="U532" s="67"/>
      <c r="V532" s="69"/>
      <c r="W532" s="67"/>
      <c r="X532" s="67"/>
      <c r="Y532" s="67"/>
      <c r="Z532" s="67"/>
      <c r="AA532" s="67"/>
      <c r="AB532" s="67"/>
      <c r="AC532" s="67"/>
      <c r="AD532" s="67"/>
      <c r="AE532" s="67"/>
      <c r="AF532" s="69"/>
      <c r="AG532" s="67"/>
      <c r="AH532" s="67"/>
      <c r="AI532" s="67"/>
      <c r="AJ532" s="67"/>
      <c r="AK532" s="67"/>
      <c r="AL532" s="67"/>
      <c r="AO532" s="59"/>
    </row>
    <row r="533" s="17" customFormat="1" ht="15" spans="1:41">
      <c r="A533" s="65"/>
      <c r="B533" s="66"/>
      <c r="C533" s="66"/>
      <c r="D533" s="67"/>
      <c r="E533" s="67"/>
      <c r="F533" s="67"/>
      <c r="G533" s="67"/>
      <c r="H533" s="67"/>
      <c r="I533" s="67"/>
      <c r="J533" s="67"/>
      <c r="K533" s="67"/>
      <c r="L533" s="67"/>
      <c r="M533" s="67"/>
      <c r="N533" s="67"/>
      <c r="O533" s="67"/>
      <c r="P533" s="67"/>
      <c r="Q533" s="67"/>
      <c r="R533" s="67"/>
      <c r="S533" s="67"/>
      <c r="T533" s="67"/>
      <c r="U533" s="67"/>
      <c r="V533" s="69"/>
      <c r="W533" s="67"/>
      <c r="X533" s="67"/>
      <c r="Y533" s="67"/>
      <c r="Z533" s="67"/>
      <c r="AA533" s="67"/>
      <c r="AB533" s="67"/>
      <c r="AC533" s="67"/>
      <c r="AD533" s="67"/>
      <c r="AE533" s="67"/>
      <c r="AF533" s="69"/>
      <c r="AG533" s="67"/>
      <c r="AH533" s="67"/>
      <c r="AI533" s="67"/>
      <c r="AJ533" s="67"/>
      <c r="AK533" s="67"/>
      <c r="AL533" s="67"/>
      <c r="AO533" s="59"/>
    </row>
    <row r="534" s="17" customFormat="1" ht="15" spans="1:41">
      <c r="A534" s="65"/>
      <c r="B534" s="66"/>
      <c r="C534" s="66"/>
      <c r="D534" s="67"/>
      <c r="E534" s="67"/>
      <c r="F534" s="67"/>
      <c r="G534" s="67"/>
      <c r="H534" s="67"/>
      <c r="I534" s="67"/>
      <c r="J534" s="67"/>
      <c r="K534" s="67"/>
      <c r="L534" s="67"/>
      <c r="M534" s="67"/>
      <c r="N534" s="67"/>
      <c r="O534" s="67"/>
      <c r="P534" s="67"/>
      <c r="Q534" s="67"/>
      <c r="R534" s="67"/>
      <c r="S534" s="67"/>
      <c r="T534" s="67"/>
      <c r="U534" s="67"/>
      <c r="V534" s="69"/>
      <c r="W534" s="67"/>
      <c r="X534" s="67"/>
      <c r="Y534" s="67"/>
      <c r="Z534" s="67"/>
      <c r="AA534" s="67"/>
      <c r="AB534" s="67"/>
      <c r="AC534" s="67"/>
      <c r="AD534" s="67"/>
      <c r="AE534" s="67"/>
      <c r="AF534" s="69"/>
      <c r="AG534" s="67"/>
      <c r="AH534" s="67"/>
      <c r="AI534" s="67"/>
      <c r="AJ534" s="67"/>
      <c r="AK534" s="67"/>
      <c r="AL534" s="67"/>
      <c r="AO534" s="14"/>
    </row>
    <row r="535" s="17" customFormat="1" ht="15" spans="1:41">
      <c r="A535" s="65"/>
      <c r="B535" s="66"/>
      <c r="C535" s="66"/>
      <c r="D535" s="67"/>
      <c r="E535" s="67"/>
      <c r="F535" s="67"/>
      <c r="G535" s="67"/>
      <c r="H535" s="67"/>
      <c r="I535" s="67"/>
      <c r="J535" s="67"/>
      <c r="K535" s="67"/>
      <c r="L535" s="67"/>
      <c r="M535" s="67"/>
      <c r="N535" s="67"/>
      <c r="O535" s="67"/>
      <c r="P535" s="67"/>
      <c r="Q535" s="67"/>
      <c r="R535" s="67"/>
      <c r="S535" s="67"/>
      <c r="T535" s="67"/>
      <c r="U535" s="67"/>
      <c r="V535" s="69"/>
      <c r="W535" s="67"/>
      <c r="X535" s="67"/>
      <c r="Y535" s="67"/>
      <c r="Z535" s="67"/>
      <c r="AA535" s="67"/>
      <c r="AB535" s="67"/>
      <c r="AC535" s="67"/>
      <c r="AD535" s="67"/>
      <c r="AE535" s="67"/>
      <c r="AF535" s="69"/>
      <c r="AG535" s="67"/>
      <c r="AH535" s="67"/>
      <c r="AI535" s="67"/>
      <c r="AJ535" s="67"/>
      <c r="AK535" s="67"/>
      <c r="AL535" s="67"/>
      <c r="AO535" s="14"/>
    </row>
    <row r="536" s="17" customFormat="1" ht="15" spans="1:41">
      <c r="A536" s="65"/>
      <c r="B536" s="66"/>
      <c r="C536" s="66"/>
      <c r="D536" s="67"/>
      <c r="E536" s="67"/>
      <c r="F536" s="67"/>
      <c r="G536" s="67"/>
      <c r="H536" s="68"/>
      <c r="I536" s="67"/>
      <c r="J536" s="67"/>
      <c r="K536" s="67"/>
      <c r="L536" s="67"/>
      <c r="M536" s="67"/>
      <c r="N536" s="67"/>
      <c r="O536" s="67"/>
      <c r="P536" s="67"/>
      <c r="Q536" s="67"/>
      <c r="R536" s="67"/>
      <c r="S536" s="67"/>
      <c r="T536" s="67"/>
      <c r="U536" s="67"/>
      <c r="V536" s="69"/>
      <c r="W536" s="67"/>
      <c r="X536" s="67"/>
      <c r="Y536" s="67"/>
      <c r="Z536" s="67"/>
      <c r="AA536" s="67"/>
      <c r="AB536" s="67"/>
      <c r="AC536" s="67"/>
      <c r="AD536" s="67"/>
      <c r="AE536" s="67"/>
      <c r="AF536" s="69"/>
      <c r="AG536" s="67"/>
      <c r="AH536" s="67"/>
      <c r="AI536" s="67"/>
      <c r="AJ536" s="67"/>
      <c r="AK536" s="67"/>
      <c r="AL536" s="67"/>
      <c r="AO536" s="59"/>
    </row>
    <row r="537" s="17" customFormat="1" ht="15" spans="1:41">
      <c r="A537" s="65"/>
      <c r="B537" s="66"/>
      <c r="C537" s="66"/>
      <c r="D537" s="67"/>
      <c r="E537" s="67"/>
      <c r="F537" s="67"/>
      <c r="G537" s="67"/>
      <c r="H537" s="67"/>
      <c r="I537" s="67"/>
      <c r="J537" s="67"/>
      <c r="K537" s="67"/>
      <c r="L537" s="67"/>
      <c r="M537" s="67"/>
      <c r="N537" s="67"/>
      <c r="O537" s="67"/>
      <c r="P537" s="67"/>
      <c r="Q537" s="67"/>
      <c r="R537" s="67"/>
      <c r="S537" s="67"/>
      <c r="T537" s="67"/>
      <c r="U537" s="67"/>
      <c r="V537" s="69"/>
      <c r="W537" s="67"/>
      <c r="X537" s="67"/>
      <c r="Y537" s="67"/>
      <c r="Z537" s="67"/>
      <c r="AA537" s="67"/>
      <c r="AB537" s="67"/>
      <c r="AC537" s="67"/>
      <c r="AD537" s="67"/>
      <c r="AE537" s="67"/>
      <c r="AF537" s="69"/>
      <c r="AG537" s="67"/>
      <c r="AH537" s="67"/>
      <c r="AI537" s="67"/>
      <c r="AJ537" s="67"/>
      <c r="AK537" s="67"/>
      <c r="AL537" s="67"/>
      <c r="AO537" s="59"/>
    </row>
    <row r="538" s="17" customFormat="1" ht="15" spans="1:41">
      <c r="A538" s="65"/>
      <c r="B538" s="66"/>
      <c r="C538" s="66"/>
      <c r="D538" s="67"/>
      <c r="E538" s="67"/>
      <c r="F538" s="67"/>
      <c r="G538" s="67"/>
      <c r="H538" s="67"/>
      <c r="I538" s="67"/>
      <c r="J538" s="67"/>
      <c r="K538" s="67"/>
      <c r="L538" s="67"/>
      <c r="M538" s="67"/>
      <c r="N538" s="67"/>
      <c r="O538" s="67"/>
      <c r="P538" s="67"/>
      <c r="Q538" s="67"/>
      <c r="R538" s="67"/>
      <c r="S538" s="67"/>
      <c r="T538" s="67"/>
      <c r="U538" s="67"/>
      <c r="V538" s="69"/>
      <c r="W538" s="67"/>
      <c r="X538" s="67"/>
      <c r="Y538" s="67"/>
      <c r="Z538" s="67"/>
      <c r="AA538" s="67"/>
      <c r="AB538" s="67"/>
      <c r="AC538" s="67"/>
      <c r="AD538" s="67"/>
      <c r="AE538" s="67"/>
      <c r="AF538" s="69"/>
      <c r="AG538" s="67"/>
      <c r="AH538" s="67"/>
      <c r="AI538" s="67"/>
      <c r="AJ538" s="67"/>
      <c r="AK538" s="67"/>
      <c r="AL538" s="67"/>
      <c r="AO538" s="14"/>
    </row>
    <row r="539" s="17" customFormat="1" ht="15" spans="1:41">
      <c r="A539" s="65"/>
      <c r="B539" s="66"/>
      <c r="C539" s="66"/>
      <c r="D539" s="67"/>
      <c r="E539" s="67"/>
      <c r="F539" s="67"/>
      <c r="G539" s="67"/>
      <c r="H539" s="67"/>
      <c r="I539" s="67"/>
      <c r="J539" s="67"/>
      <c r="K539" s="67"/>
      <c r="L539" s="67"/>
      <c r="M539" s="67"/>
      <c r="N539" s="67"/>
      <c r="O539" s="67"/>
      <c r="P539" s="67"/>
      <c r="Q539" s="67"/>
      <c r="R539" s="67"/>
      <c r="S539" s="67"/>
      <c r="T539" s="67"/>
      <c r="U539" s="67"/>
      <c r="V539" s="69"/>
      <c r="W539" s="67"/>
      <c r="X539" s="67"/>
      <c r="Y539" s="67"/>
      <c r="Z539" s="67"/>
      <c r="AA539" s="67"/>
      <c r="AB539" s="67"/>
      <c r="AC539" s="67"/>
      <c r="AD539" s="67"/>
      <c r="AE539" s="67"/>
      <c r="AF539" s="69"/>
      <c r="AG539" s="67"/>
      <c r="AH539" s="67"/>
      <c r="AI539" s="67"/>
      <c r="AJ539" s="67"/>
      <c r="AK539" s="67"/>
      <c r="AL539" s="67"/>
      <c r="AO539" s="14"/>
    </row>
    <row r="540" s="17" customFormat="1" ht="15" spans="1:41">
      <c r="A540" s="65"/>
      <c r="B540" s="66"/>
      <c r="C540" s="66"/>
      <c r="D540" s="67"/>
      <c r="E540" s="67"/>
      <c r="F540" s="67"/>
      <c r="G540" s="67"/>
      <c r="H540" s="67"/>
      <c r="I540" s="67"/>
      <c r="J540" s="67"/>
      <c r="K540" s="67"/>
      <c r="L540" s="67"/>
      <c r="M540" s="67"/>
      <c r="N540" s="67"/>
      <c r="O540" s="67"/>
      <c r="P540" s="67"/>
      <c r="Q540" s="67"/>
      <c r="R540" s="67"/>
      <c r="S540" s="67"/>
      <c r="T540" s="67"/>
      <c r="U540" s="67"/>
      <c r="V540" s="69"/>
      <c r="W540" s="67"/>
      <c r="X540" s="67"/>
      <c r="Y540" s="67"/>
      <c r="Z540" s="67"/>
      <c r="AA540" s="67"/>
      <c r="AB540" s="67"/>
      <c r="AC540" s="67"/>
      <c r="AD540" s="67"/>
      <c r="AE540" s="67"/>
      <c r="AF540" s="69"/>
      <c r="AG540" s="67"/>
      <c r="AH540" s="67"/>
      <c r="AI540" s="67"/>
      <c r="AJ540" s="67"/>
      <c r="AK540" s="67"/>
      <c r="AL540" s="67"/>
      <c r="AO540" s="59"/>
    </row>
    <row r="541" s="17" customFormat="1" ht="15" spans="1:41">
      <c r="A541" s="65"/>
      <c r="B541" s="66"/>
      <c r="C541" s="66"/>
      <c r="D541" s="67"/>
      <c r="E541" s="67"/>
      <c r="F541" s="67"/>
      <c r="G541" s="67"/>
      <c r="H541" s="67"/>
      <c r="I541" s="67"/>
      <c r="J541" s="67"/>
      <c r="K541" s="67"/>
      <c r="L541" s="67"/>
      <c r="M541" s="67"/>
      <c r="N541" s="67"/>
      <c r="O541" s="67"/>
      <c r="P541" s="67"/>
      <c r="Q541" s="67"/>
      <c r="R541" s="67"/>
      <c r="S541" s="67"/>
      <c r="T541" s="67"/>
      <c r="U541" s="67"/>
      <c r="V541" s="69"/>
      <c r="W541" s="67"/>
      <c r="X541" s="67"/>
      <c r="Y541" s="67"/>
      <c r="Z541" s="67"/>
      <c r="AA541" s="67"/>
      <c r="AB541" s="67"/>
      <c r="AC541" s="67"/>
      <c r="AD541" s="67"/>
      <c r="AE541" s="67"/>
      <c r="AF541" s="69"/>
      <c r="AG541" s="67"/>
      <c r="AH541" s="67"/>
      <c r="AI541" s="67"/>
      <c r="AJ541" s="67"/>
      <c r="AK541" s="67"/>
      <c r="AL541" s="67"/>
      <c r="AO541" s="59"/>
    </row>
    <row r="542" s="17" customFormat="1" ht="15" spans="1:41">
      <c r="A542" s="65"/>
      <c r="B542" s="66"/>
      <c r="C542" s="66"/>
      <c r="D542" s="67"/>
      <c r="E542" s="67"/>
      <c r="F542" s="67"/>
      <c r="G542" s="67"/>
      <c r="H542" s="67"/>
      <c r="I542" s="67"/>
      <c r="J542" s="67"/>
      <c r="K542" s="67"/>
      <c r="L542" s="67"/>
      <c r="M542" s="67"/>
      <c r="N542" s="67"/>
      <c r="O542" s="67"/>
      <c r="P542" s="67"/>
      <c r="Q542" s="67"/>
      <c r="R542" s="67"/>
      <c r="S542" s="67"/>
      <c r="T542" s="67"/>
      <c r="U542" s="67"/>
      <c r="V542" s="69"/>
      <c r="W542" s="67"/>
      <c r="X542" s="67"/>
      <c r="Y542" s="67"/>
      <c r="Z542" s="67"/>
      <c r="AA542" s="67"/>
      <c r="AB542" s="67"/>
      <c r="AC542" s="67"/>
      <c r="AD542" s="67"/>
      <c r="AE542" s="67"/>
      <c r="AF542" s="69"/>
      <c r="AG542" s="67"/>
      <c r="AH542" s="67"/>
      <c r="AI542" s="67"/>
      <c r="AJ542" s="67"/>
      <c r="AK542" s="67"/>
      <c r="AL542" s="67"/>
      <c r="AO542" s="14"/>
    </row>
    <row r="543" s="17" customFormat="1" ht="15" spans="1:41">
      <c r="A543" s="65"/>
      <c r="B543" s="66"/>
      <c r="C543" s="66"/>
      <c r="D543" s="67"/>
      <c r="E543" s="67"/>
      <c r="F543" s="67"/>
      <c r="G543" s="67"/>
      <c r="H543" s="67"/>
      <c r="I543" s="67"/>
      <c r="J543" s="67"/>
      <c r="K543" s="67"/>
      <c r="L543" s="67"/>
      <c r="M543" s="67"/>
      <c r="N543" s="67"/>
      <c r="O543" s="67"/>
      <c r="P543" s="67"/>
      <c r="Q543" s="67"/>
      <c r="R543" s="67"/>
      <c r="S543" s="67"/>
      <c r="T543" s="67"/>
      <c r="U543" s="67"/>
      <c r="V543" s="69"/>
      <c r="W543" s="67"/>
      <c r="X543" s="67"/>
      <c r="Y543" s="67"/>
      <c r="Z543" s="67"/>
      <c r="AA543" s="67"/>
      <c r="AB543" s="67"/>
      <c r="AC543" s="67"/>
      <c r="AD543" s="67"/>
      <c r="AE543" s="67"/>
      <c r="AF543" s="69"/>
      <c r="AG543" s="67"/>
      <c r="AH543" s="67"/>
      <c r="AI543" s="67"/>
      <c r="AJ543" s="67"/>
      <c r="AK543" s="67"/>
      <c r="AL543" s="67"/>
      <c r="AO543" s="14"/>
    </row>
    <row r="544" s="17" customFormat="1" ht="15" spans="1:41">
      <c r="A544" s="65"/>
      <c r="B544" s="66"/>
      <c r="C544" s="66"/>
      <c r="D544" s="67"/>
      <c r="E544" s="67"/>
      <c r="F544" s="67"/>
      <c r="G544" s="67"/>
      <c r="H544" s="67"/>
      <c r="I544" s="67"/>
      <c r="J544" s="67"/>
      <c r="K544" s="67"/>
      <c r="L544" s="67"/>
      <c r="M544" s="67"/>
      <c r="N544" s="67"/>
      <c r="O544" s="67"/>
      <c r="P544" s="67"/>
      <c r="Q544" s="67"/>
      <c r="R544" s="67"/>
      <c r="S544" s="67"/>
      <c r="T544" s="67"/>
      <c r="U544" s="67"/>
      <c r="V544" s="69"/>
      <c r="W544" s="67"/>
      <c r="X544" s="67"/>
      <c r="Y544" s="67"/>
      <c r="Z544" s="67"/>
      <c r="AA544" s="67"/>
      <c r="AB544" s="67"/>
      <c r="AC544" s="67"/>
      <c r="AD544" s="67"/>
      <c r="AE544" s="67"/>
      <c r="AF544" s="69"/>
      <c r="AG544" s="67"/>
      <c r="AH544" s="67"/>
      <c r="AI544" s="67"/>
      <c r="AJ544" s="67"/>
      <c r="AK544" s="67"/>
      <c r="AL544" s="67"/>
      <c r="AO544" s="59"/>
    </row>
    <row r="545" s="17" customFormat="1" ht="15" spans="1:41">
      <c r="A545" s="65"/>
      <c r="B545" s="66"/>
      <c r="C545" s="66"/>
      <c r="D545" s="67"/>
      <c r="E545" s="67"/>
      <c r="F545" s="67"/>
      <c r="G545" s="67"/>
      <c r="H545" s="68"/>
      <c r="I545" s="67"/>
      <c r="J545" s="67"/>
      <c r="K545" s="67"/>
      <c r="L545" s="67"/>
      <c r="M545" s="67"/>
      <c r="N545" s="67"/>
      <c r="O545" s="67"/>
      <c r="P545" s="67"/>
      <c r="Q545" s="67"/>
      <c r="R545" s="67"/>
      <c r="S545" s="67"/>
      <c r="T545" s="67"/>
      <c r="U545" s="67"/>
      <c r="V545" s="69"/>
      <c r="W545" s="67"/>
      <c r="X545" s="67"/>
      <c r="Y545" s="67"/>
      <c r="Z545" s="67"/>
      <c r="AA545" s="67"/>
      <c r="AB545" s="67"/>
      <c r="AC545" s="67"/>
      <c r="AD545" s="67"/>
      <c r="AE545" s="67"/>
      <c r="AF545" s="69"/>
      <c r="AG545" s="67"/>
      <c r="AH545" s="67"/>
      <c r="AI545" s="67"/>
      <c r="AJ545" s="67"/>
      <c r="AK545" s="67"/>
      <c r="AL545" s="67"/>
      <c r="AO545" s="59"/>
    </row>
    <row r="546" s="17" customFormat="1" ht="15" spans="1:41">
      <c r="A546" s="65"/>
      <c r="B546" s="66"/>
      <c r="C546" s="66"/>
      <c r="D546" s="67"/>
      <c r="E546" s="67"/>
      <c r="F546" s="67"/>
      <c r="G546" s="67"/>
      <c r="H546" s="67"/>
      <c r="I546" s="67"/>
      <c r="J546" s="67"/>
      <c r="K546" s="67"/>
      <c r="L546" s="67"/>
      <c r="M546" s="67"/>
      <c r="N546" s="67"/>
      <c r="O546" s="67"/>
      <c r="P546" s="67"/>
      <c r="Q546" s="67"/>
      <c r="R546" s="67"/>
      <c r="S546" s="67"/>
      <c r="T546" s="67"/>
      <c r="U546" s="67"/>
      <c r="V546" s="69"/>
      <c r="W546" s="67"/>
      <c r="X546" s="67"/>
      <c r="Y546" s="67"/>
      <c r="Z546" s="67"/>
      <c r="AA546" s="67"/>
      <c r="AB546" s="67"/>
      <c r="AC546" s="67"/>
      <c r="AD546" s="67"/>
      <c r="AE546" s="67"/>
      <c r="AF546" s="69"/>
      <c r="AG546" s="67"/>
      <c r="AH546" s="67"/>
      <c r="AI546" s="67"/>
      <c r="AJ546" s="67"/>
      <c r="AK546" s="67"/>
      <c r="AL546" s="67"/>
      <c r="AO546" s="14"/>
    </row>
    <row r="547" s="17" customFormat="1" ht="15" spans="1:41">
      <c r="A547" s="65"/>
      <c r="B547" s="66"/>
      <c r="C547" s="66"/>
      <c r="D547" s="67"/>
      <c r="E547" s="67"/>
      <c r="F547" s="67"/>
      <c r="G547" s="67"/>
      <c r="H547" s="67"/>
      <c r="I547" s="67"/>
      <c r="J547" s="67"/>
      <c r="K547" s="67"/>
      <c r="L547" s="67"/>
      <c r="M547" s="67"/>
      <c r="N547" s="67"/>
      <c r="O547" s="67"/>
      <c r="P547" s="67"/>
      <c r="Q547" s="67"/>
      <c r="R547" s="67"/>
      <c r="S547" s="67"/>
      <c r="T547" s="67"/>
      <c r="U547" s="67"/>
      <c r="V547" s="69"/>
      <c r="W547" s="67"/>
      <c r="X547" s="67"/>
      <c r="Y547" s="67"/>
      <c r="Z547" s="67"/>
      <c r="AA547" s="67"/>
      <c r="AB547" s="67"/>
      <c r="AC547" s="67"/>
      <c r="AD547" s="67"/>
      <c r="AE547" s="67"/>
      <c r="AF547" s="69"/>
      <c r="AG547" s="67"/>
      <c r="AH547" s="67"/>
      <c r="AI547" s="67"/>
      <c r="AJ547" s="67"/>
      <c r="AK547" s="67"/>
      <c r="AL547" s="67"/>
      <c r="AO547" s="14"/>
    </row>
    <row r="548" s="17" customFormat="1" ht="15" spans="1:41">
      <c r="A548" s="65"/>
      <c r="B548" s="66"/>
      <c r="C548" s="66"/>
      <c r="D548" s="67"/>
      <c r="E548" s="67"/>
      <c r="F548" s="67"/>
      <c r="G548" s="67"/>
      <c r="H548" s="67"/>
      <c r="I548" s="67"/>
      <c r="J548" s="67"/>
      <c r="K548" s="67"/>
      <c r="L548" s="67"/>
      <c r="M548" s="67"/>
      <c r="N548" s="67"/>
      <c r="O548" s="67"/>
      <c r="P548" s="67"/>
      <c r="Q548" s="67"/>
      <c r="R548" s="67"/>
      <c r="S548" s="67"/>
      <c r="T548" s="67"/>
      <c r="U548" s="67"/>
      <c r="V548" s="69"/>
      <c r="W548" s="67"/>
      <c r="X548" s="67"/>
      <c r="Y548" s="67"/>
      <c r="Z548" s="67"/>
      <c r="AA548" s="67"/>
      <c r="AB548" s="67"/>
      <c r="AC548" s="67"/>
      <c r="AD548" s="67"/>
      <c r="AE548" s="67"/>
      <c r="AF548" s="69"/>
      <c r="AG548" s="67"/>
      <c r="AH548" s="67"/>
      <c r="AI548" s="67"/>
      <c r="AJ548" s="67"/>
      <c r="AK548" s="67"/>
      <c r="AL548" s="67"/>
      <c r="AO548" s="59"/>
    </row>
    <row r="549" s="17" customFormat="1" ht="15" spans="1:41">
      <c r="A549" s="65"/>
      <c r="B549" s="66"/>
      <c r="C549" s="66"/>
      <c r="D549" s="67"/>
      <c r="E549" s="67"/>
      <c r="F549" s="67"/>
      <c r="G549" s="67"/>
      <c r="H549" s="67"/>
      <c r="I549" s="67"/>
      <c r="J549" s="67"/>
      <c r="K549" s="67"/>
      <c r="L549" s="67"/>
      <c r="M549" s="67"/>
      <c r="N549" s="67"/>
      <c r="O549" s="67"/>
      <c r="P549" s="67"/>
      <c r="Q549" s="67"/>
      <c r="R549" s="67"/>
      <c r="S549" s="67"/>
      <c r="T549" s="67"/>
      <c r="U549" s="67"/>
      <c r="V549" s="69"/>
      <c r="W549" s="67"/>
      <c r="X549" s="67"/>
      <c r="Y549" s="67"/>
      <c r="Z549" s="67"/>
      <c r="AA549" s="67"/>
      <c r="AB549" s="67"/>
      <c r="AC549" s="67"/>
      <c r="AD549" s="67"/>
      <c r="AE549" s="67"/>
      <c r="AF549" s="69"/>
      <c r="AG549" s="67"/>
      <c r="AH549" s="67"/>
      <c r="AI549" s="67"/>
      <c r="AJ549" s="67"/>
      <c r="AK549" s="67"/>
      <c r="AL549" s="67"/>
      <c r="AO549" s="59"/>
    </row>
    <row r="550" s="17" customFormat="1" ht="15" spans="1:41">
      <c r="A550" s="65"/>
      <c r="B550" s="66"/>
      <c r="C550" s="66"/>
      <c r="D550" s="67"/>
      <c r="E550" s="67"/>
      <c r="F550" s="67"/>
      <c r="G550" s="67"/>
      <c r="H550" s="67"/>
      <c r="I550" s="67"/>
      <c r="J550" s="67"/>
      <c r="K550" s="67"/>
      <c r="L550" s="67"/>
      <c r="M550" s="67"/>
      <c r="N550" s="67"/>
      <c r="O550" s="67"/>
      <c r="P550" s="67"/>
      <c r="Q550" s="67"/>
      <c r="R550" s="67"/>
      <c r="S550" s="67"/>
      <c r="T550" s="67"/>
      <c r="U550" s="67"/>
      <c r="V550" s="69"/>
      <c r="W550" s="67"/>
      <c r="X550" s="67"/>
      <c r="Y550" s="67"/>
      <c r="Z550" s="67"/>
      <c r="AA550" s="67"/>
      <c r="AB550" s="67"/>
      <c r="AC550" s="67"/>
      <c r="AD550" s="67"/>
      <c r="AE550" s="67"/>
      <c r="AF550" s="69"/>
      <c r="AG550" s="67"/>
      <c r="AH550" s="67"/>
      <c r="AI550" s="67"/>
      <c r="AJ550" s="67"/>
      <c r="AK550" s="67"/>
      <c r="AL550" s="67"/>
      <c r="AO550" s="14"/>
    </row>
    <row r="551" s="17" customFormat="1" ht="15" spans="1:41">
      <c r="A551" s="65"/>
      <c r="B551" s="66"/>
      <c r="C551" s="66"/>
      <c r="D551" s="67"/>
      <c r="E551" s="67"/>
      <c r="F551" s="67"/>
      <c r="G551" s="67"/>
      <c r="H551" s="67"/>
      <c r="I551" s="67"/>
      <c r="J551" s="67"/>
      <c r="K551" s="67"/>
      <c r="L551" s="67"/>
      <c r="M551" s="67"/>
      <c r="N551" s="67"/>
      <c r="O551" s="67"/>
      <c r="P551" s="67"/>
      <c r="Q551" s="67"/>
      <c r="R551" s="67"/>
      <c r="S551" s="67"/>
      <c r="T551" s="67"/>
      <c r="U551" s="67"/>
      <c r="V551" s="69"/>
      <c r="W551" s="67"/>
      <c r="X551" s="67"/>
      <c r="Y551" s="67"/>
      <c r="Z551" s="67"/>
      <c r="AA551" s="67"/>
      <c r="AB551" s="67"/>
      <c r="AC551" s="67"/>
      <c r="AD551" s="67"/>
      <c r="AE551" s="67"/>
      <c r="AF551" s="69"/>
      <c r="AG551" s="67"/>
      <c r="AH551" s="67"/>
      <c r="AI551" s="67"/>
      <c r="AJ551" s="67"/>
      <c r="AK551" s="67"/>
      <c r="AL551" s="67"/>
      <c r="AO551" s="14"/>
    </row>
    <row r="552" s="17" customFormat="1" ht="15" spans="1:41">
      <c r="A552" s="65"/>
      <c r="B552" s="66"/>
      <c r="C552" s="66"/>
      <c r="D552" s="67"/>
      <c r="E552" s="67"/>
      <c r="F552" s="67"/>
      <c r="G552" s="67"/>
      <c r="H552" s="67"/>
      <c r="I552" s="67"/>
      <c r="J552" s="67"/>
      <c r="K552" s="67"/>
      <c r="L552" s="67"/>
      <c r="M552" s="67"/>
      <c r="N552" s="67"/>
      <c r="O552" s="67"/>
      <c r="P552" s="67"/>
      <c r="Q552" s="67"/>
      <c r="R552" s="67"/>
      <c r="S552" s="67"/>
      <c r="T552" s="67"/>
      <c r="U552" s="67"/>
      <c r="V552" s="69"/>
      <c r="W552" s="67"/>
      <c r="X552" s="67"/>
      <c r="Y552" s="67"/>
      <c r="Z552" s="67"/>
      <c r="AA552" s="67"/>
      <c r="AB552" s="67"/>
      <c r="AC552" s="67"/>
      <c r="AD552" s="67"/>
      <c r="AE552" s="67"/>
      <c r="AF552" s="69"/>
      <c r="AG552" s="67"/>
      <c r="AH552" s="67"/>
      <c r="AI552" s="67"/>
      <c r="AJ552" s="67"/>
      <c r="AK552" s="67"/>
      <c r="AL552" s="67"/>
      <c r="AO552" s="59"/>
    </row>
    <row r="553" s="17" customFormat="1" ht="15" spans="1:41">
      <c r="A553" s="65"/>
      <c r="B553" s="66"/>
      <c r="C553" s="66"/>
      <c r="D553" s="67"/>
      <c r="E553" s="67"/>
      <c r="F553" s="67"/>
      <c r="G553" s="67"/>
      <c r="H553" s="67"/>
      <c r="I553" s="67"/>
      <c r="J553" s="67"/>
      <c r="K553" s="67"/>
      <c r="L553" s="67"/>
      <c r="M553" s="67"/>
      <c r="N553" s="67"/>
      <c r="O553" s="67"/>
      <c r="P553" s="67"/>
      <c r="Q553" s="67"/>
      <c r="R553" s="67"/>
      <c r="S553" s="67"/>
      <c r="T553" s="67"/>
      <c r="U553" s="67"/>
      <c r="V553" s="69"/>
      <c r="W553" s="67"/>
      <c r="X553" s="67"/>
      <c r="Y553" s="67"/>
      <c r="Z553" s="67"/>
      <c r="AA553" s="67"/>
      <c r="AB553" s="67"/>
      <c r="AC553" s="67"/>
      <c r="AD553" s="67"/>
      <c r="AE553" s="67"/>
      <c r="AF553" s="69"/>
      <c r="AG553" s="67"/>
      <c r="AH553" s="67"/>
      <c r="AI553" s="67"/>
      <c r="AJ553" s="67"/>
      <c r="AK553" s="67"/>
      <c r="AL553" s="67"/>
      <c r="AO553" s="59"/>
    </row>
    <row r="554" s="17" customFormat="1" ht="15" spans="1:41">
      <c r="A554" s="65"/>
      <c r="B554" s="66"/>
      <c r="C554" s="66"/>
      <c r="D554" s="67"/>
      <c r="E554" s="67"/>
      <c r="F554" s="67"/>
      <c r="G554" s="67"/>
      <c r="H554" s="68"/>
      <c r="I554" s="67"/>
      <c r="J554" s="67"/>
      <c r="K554" s="67"/>
      <c r="L554" s="67"/>
      <c r="M554" s="67"/>
      <c r="N554" s="67"/>
      <c r="O554" s="67"/>
      <c r="P554" s="67"/>
      <c r="Q554" s="67"/>
      <c r="R554" s="67"/>
      <c r="S554" s="67"/>
      <c r="T554" s="67"/>
      <c r="U554" s="67"/>
      <c r="V554" s="69"/>
      <c r="W554" s="67"/>
      <c r="X554" s="67"/>
      <c r="Y554" s="67"/>
      <c r="Z554" s="67"/>
      <c r="AA554" s="67"/>
      <c r="AB554" s="67"/>
      <c r="AC554" s="67"/>
      <c r="AD554" s="67"/>
      <c r="AE554" s="67"/>
      <c r="AF554" s="69"/>
      <c r="AG554" s="67"/>
      <c r="AH554" s="67"/>
      <c r="AI554" s="67"/>
      <c r="AJ554" s="67"/>
      <c r="AK554" s="67"/>
      <c r="AL554" s="67"/>
      <c r="AO554" s="14"/>
    </row>
    <row r="555" s="17" customFormat="1" ht="15" spans="1:41">
      <c r="A555" s="65"/>
      <c r="B555" s="66"/>
      <c r="C555" s="66"/>
      <c r="D555" s="67"/>
      <c r="E555" s="67"/>
      <c r="F555" s="67"/>
      <c r="G555" s="67"/>
      <c r="H555" s="67"/>
      <c r="I555" s="67"/>
      <c r="J555" s="67"/>
      <c r="K555" s="67"/>
      <c r="L555" s="67"/>
      <c r="M555" s="67"/>
      <c r="N555" s="67"/>
      <c r="O555" s="67"/>
      <c r="P555" s="67"/>
      <c r="Q555" s="67"/>
      <c r="R555" s="67"/>
      <c r="S555" s="67"/>
      <c r="T555" s="67"/>
      <c r="U555" s="67"/>
      <c r="V555" s="69"/>
      <c r="W555" s="67"/>
      <c r="X555" s="67"/>
      <c r="Y555" s="67"/>
      <c r="Z555" s="67"/>
      <c r="AA555" s="67"/>
      <c r="AB555" s="67"/>
      <c r="AC555" s="67"/>
      <c r="AD555" s="67"/>
      <c r="AE555" s="67"/>
      <c r="AF555" s="69"/>
      <c r="AG555" s="67"/>
      <c r="AH555" s="67"/>
      <c r="AI555" s="67"/>
      <c r="AJ555" s="67"/>
      <c r="AK555" s="67"/>
      <c r="AL555" s="67"/>
      <c r="AO555" s="14"/>
    </row>
    <row r="556" s="17" customFormat="1" ht="15" spans="1:41">
      <c r="A556" s="65"/>
      <c r="B556" s="66"/>
      <c r="C556" s="66"/>
      <c r="D556" s="67"/>
      <c r="E556" s="67"/>
      <c r="F556" s="67"/>
      <c r="G556" s="67"/>
      <c r="H556" s="67"/>
      <c r="I556" s="67"/>
      <c r="J556" s="67"/>
      <c r="K556" s="67"/>
      <c r="L556" s="67"/>
      <c r="M556" s="67"/>
      <c r="N556" s="67"/>
      <c r="O556" s="67"/>
      <c r="P556" s="67"/>
      <c r="Q556" s="67"/>
      <c r="R556" s="67"/>
      <c r="S556" s="67"/>
      <c r="T556" s="67"/>
      <c r="U556" s="67"/>
      <c r="V556" s="69"/>
      <c r="W556" s="67"/>
      <c r="X556" s="67"/>
      <c r="Y556" s="67"/>
      <c r="Z556" s="67"/>
      <c r="AA556" s="67"/>
      <c r="AB556" s="67"/>
      <c r="AC556" s="67"/>
      <c r="AD556" s="67"/>
      <c r="AE556" s="67"/>
      <c r="AF556" s="69"/>
      <c r="AG556" s="67"/>
      <c r="AH556" s="67"/>
      <c r="AI556" s="67"/>
      <c r="AJ556" s="67"/>
      <c r="AK556" s="67"/>
      <c r="AL556" s="67"/>
      <c r="AO556" s="59"/>
    </row>
    <row r="557" s="17" customFormat="1" ht="15" spans="1:41">
      <c r="A557" s="65"/>
      <c r="B557" s="66"/>
      <c r="C557" s="66"/>
      <c r="D557" s="67"/>
      <c r="E557" s="67"/>
      <c r="F557" s="67"/>
      <c r="G557" s="67"/>
      <c r="H557" s="67"/>
      <c r="I557" s="67"/>
      <c r="J557" s="67"/>
      <c r="K557" s="67"/>
      <c r="L557" s="67"/>
      <c r="M557" s="67"/>
      <c r="N557" s="67"/>
      <c r="O557" s="67"/>
      <c r="P557" s="67"/>
      <c r="Q557" s="67"/>
      <c r="R557" s="67"/>
      <c r="S557" s="67"/>
      <c r="T557" s="67"/>
      <c r="U557" s="67"/>
      <c r="V557" s="69"/>
      <c r="W557" s="67"/>
      <c r="X557" s="67"/>
      <c r="Y557" s="67"/>
      <c r="Z557" s="67"/>
      <c r="AA557" s="67"/>
      <c r="AB557" s="67"/>
      <c r="AC557" s="67"/>
      <c r="AD557" s="67"/>
      <c r="AE557" s="67"/>
      <c r="AF557" s="69"/>
      <c r="AG557" s="67"/>
      <c r="AH557" s="67"/>
      <c r="AI557" s="67"/>
      <c r="AJ557" s="67"/>
      <c r="AK557" s="67"/>
      <c r="AL557" s="67"/>
      <c r="AO557" s="59"/>
    </row>
    <row r="558" s="17" customFormat="1" ht="15" spans="1:41">
      <c r="A558" s="65"/>
      <c r="B558" s="66"/>
      <c r="C558" s="66"/>
      <c r="D558" s="67"/>
      <c r="E558" s="67"/>
      <c r="F558" s="67"/>
      <c r="G558" s="67"/>
      <c r="H558" s="67"/>
      <c r="I558" s="67"/>
      <c r="J558" s="67"/>
      <c r="K558" s="67"/>
      <c r="L558" s="67"/>
      <c r="M558" s="67"/>
      <c r="N558" s="67"/>
      <c r="O558" s="67"/>
      <c r="P558" s="67"/>
      <c r="Q558" s="67"/>
      <c r="R558" s="67"/>
      <c r="S558" s="67"/>
      <c r="T558" s="67"/>
      <c r="U558" s="67"/>
      <c r="V558" s="69"/>
      <c r="W558" s="67"/>
      <c r="X558" s="67"/>
      <c r="Y558" s="67"/>
      <c r="Z558" s="67"/>
      <c r="AA558" s="67"/>
      <c r="AB558" s="67"/>
      <c r="AC558" s="67"/>
      <c r="AD558" s="67"/>
      <c r="AE558" s="67"/>
      <c r="AF558" s="69"/>
      <c r="AG558" s="67"/>
      <c r="AH558" s="67"/>
      <c r="AI558" s="67"/>
      <c r="AJ558" s="67"/>
      <c r="AK558" s="67"/>
      <c r="AL558" s="67"/>
      <c r="AO558" s="14"/>
    </row>
    <row r="559" s="17" customFormat="1" ht="15" spans="1:41">
      <c r="A559" s="65"/>
      <c r="B559" s="66"/>
      <c r="C559" s="66"/>
      <c r="D559" s="67"/>
      <c r="E559" s="67"/>
      <c r="F559" s="67"/>
      <c r="G559" s="67"/>
      <c r="H559" s="67"/>
      <c r="I559" s="67"/>
      <c r="J559" s="67"/>
      <c r="K559" s="67"/>
      <c r="L559" s="67"/>
      <c r="M559" s="67"/>
      <c r="N559" s="67"/>
      <c r="O559" s="67"/>
      <c r="P559" s="67"/>
      <c r="Q559" s="67"/>
      <c r="R559" s="67"/>
      <c r="S559" s="67"/>
      <c r="T559" s="67"/>
      <c r="U559" s="67"/>
      <c r="V559" s="69"/>
      <c r="W559" s="67"/>
      <c r="X559" s="67"/>
      <c r="Y559" s="67"/>
      <c r="Z559" s="67"/>
      <c r="AA559" s="67"/>
      <c r="AB559" s="67"/>
      <c r="AC559" s="67"/>
      <c r="AD559" s="67"/>
      <c r="AE559" s="67"/>
      <c r="AF559" s="69"/>
      <c r="AG559" s="67"/>
      <c r="AH559" s="67"/>
      <c r="AI559" s="67"/>
      <c r="AJ559" s="67"/>
      <c r="AK559" s="67"/>
      <c r="AL559" s="67"/>
      <c r="AO559" s="14"/>
    </row>
    <row r="560" s="17" customFormat="1" ht="15" spans="1:41">
      <c r="A560" s="65"/>
      <c r="B560" s="66"/>
      <c r="C560" s="66"/>
      <c r="D560" s="67"/>
      <c r="E560" s="67"/>
      <c r="F560" s="67"/>
      <c r="G560" s="67"/>
      <c r="H560" s="67"/>
      <c r="I560" s="67"/>
      <c r="J560" s="67"/>
      <c r="K560" s="67"/>
      <c r="L560" s="67"/>
      <c r="M560" s="67"/>
      <c r="N560" s="67"/>
      <c r="O560" s="67"/>
      <c r="P560" s="67"/>
      <c r="Q560" s="67"/>
      <c r="R560" s="67"/>
      <c r="S560" s="67"/>
      <c r="T560" s="67"/>
      <c r="U560" s="67"/>
      <c r="V560" s="69"/>
      <c r="W560" s="67"/>
      <c r="X560" s="67"/>
      <c r="Y560" s="67"/>
      <c r="Z560" s="67"/>
      <c r="AA560" s="67"/>
      <c r="AB560" s="67"/>
      <c r="AC560" s="67"/>
      <c r="AD560" s="67"/>
      <c r="AE560" s="67"/>
      <c r="AF560" s="69"/>
      <c r="AG560" s="67"/>
      <c r="AH560" s="67"/>
      <c r="AI560" s="67"/>
      <c r="AJ560" s="67"/>
      <c r="AK560" s="67"/>
      <c r="AL560" s="67"/>
      <c r="AO560" s="59"/>
    </row>
    <row r="561" s="17" customFormat="1" ht="15" spans="1:41">
      <c r="A561" s="65"/>
      <c r="B561" s="66"/>
      <c r="C561" s="66"/>
      <c r="D561" s="67"/>
      <c r="E561" s="67"/>
      <c r="F561" s="67"/>
      <c r="G561" s="67"/>
      <c r="H561" s="67"/>
      <c r="I561" s="67"/>
      <c r="J561" s="67"/>
      <c r="K561" s="67"/>
      <c r="L561" s="67"/>
      <c r="M561" s="67"/>
      <c r="N561" s="67"/>
      <c r="O561" s="67"/>
      <c r="P561" s="67"/>
      <c r="Q561" s="67"/>
      <c r="R561" s="67"/>
      <c r="S561" s="67"/>
      <c r="T561" s="67"/>
      <c r="U561" s="67"/>
      <c r="V561" s="69"/>
      <c r="W561" s="67"/>
      <c r="X561" s="67"/>
      <c r="Y561" s="67"/>
      <c r="Z561" s="67"/>
      <c r="AA561" s="67"/>
      <c r="AB561" s="67"/>
      <c r="AC561" s="67"/>
      <c r="AD561" s="67"/>
      <c r="AE561" s="67"/>
      <c r="AF561" s="69"/>
      <c r="AG561" s="67"/>
      <c r="AH561" s="67"/>
      <c r="AI561" s="67"/>
      <c r="AJ561" s="67"/>
      <c r="AK561" s="67"/>
      <c r="AL561" s="67"/>
      <c r="AO561" s="59"/>
    </row>
    <row r="562" s="17" customFormat="1" ht="15" spans="1:41">
      <c r="A562" s="65"/>
      <c r="B562" s="66"/>
      <c r="C562" s="66"/>
      <c r="D562" s="67"/>
      <c r="E562" s="67"/>
      <c r="F562" s="67"/>
      <c r="G562" s="67"/>
      <c r="H562" s="68"/>
      <c r="I562" s="67"/>
      <c r="J562" s="67"/>
      <c r="K562" s="67"/>
      <c r="L562" s="67"/>
      <c r="M562" s="67"/>
      <c r="N562" s="67"/>
      <c r="O562" s="67"/>
      <c r="P562" s="67"/>
      <c r="Q562" s="67"/>
      <c r="R562" s="67"/>
      <c r="S562" s="67"/>
      <c r="T562" s="67"/>
      <c r="U562" s="67"/>
      <c r="V562" s="69"/>
      <c r="W562" s="67"/>
      <c r="X562" s="67"/>
      <c r="Y562" s="67"/>
      <c r="Z562" s="67"/>
      <c r="AA562" s="67"/>
      <c r="AB562" s="67"/>
      <c r="AC562" s="67"/>
      <c r="AD562" s="67"/>
      <c r="AE562" s="67"/>
      <c r="AF562" s="69"/>
      <c r="AG562" s="67"/>
      <c r="AH562" s="67"/>
      <c r="AI562" s="67"/>
      <c r="AJ562" s="67"/>
      <c r="AK562" s="67"/>
      <c r="AL562" s="67"/>
      <c r="AO562" s="14"/>
    </row>
    <row r="563" s="17" customFormat="1" ht="15" spans="1:41">
      <c r="A563" s="65"/>
      <c r="B563" s="66"/>
      <c r="C563" s="66"/>
      <c r="D563" s="67"/>
      <c r="E563" s="67"/>
      <c r="F563" s="67"/>
      <c r="G563" s="67"/>
      <c r="H563" s="67"/>
      <c r="I563" s="67"/>
      <c r="J563" s="67"/>
      <c r="K563" s="67"/>
      <c r="L563" s="67"/>
      <c r="M563" s="67"/>
      <c r="N563" s="67"/>
      <c r="O563" s="67"/>
      <c r="P563" s="67"/>
      <c r="Q563" s="67"/>
      <c r="R563" s="67"/>
      <c r="S563" s="67"/>
      <c r="T563" s="67"/>
      <c r="U563" s="67"/>
      <c r="V563" s="69"/>
      <c r="W563" s="67"/>
      <c r="X563" s="67"/>
      <c r="Y563" s="67"/>
      <c r="Z563" s="67"/>
      <c r="AA563" s="67"/>
      <c r="AB563" s="67"/>
      <c r="AC563" s="67"/>
      <c r="AD563" s="67"/>
      <c r="AE563" s="67"/>
      <c r="AF563" s="69"/>
      <c r="AG563" s="67"/>
      <c r="AH563" s="67"/>
      <c r="AI563" s="67"/>
      <c r="AJ563" s="67"/>
      <c r="AK563" s="67"/>
      <c r="AL563" s="67"/>
      <c r="AO563" s="14"/>
    </row>
    <row r="564" s="17" customFormat="1" ht="15" spans="1:41">
      <c r="A564" s="65"/>
      <c r="B564" s="66"/>
      <c r="C564" s="66"/>
      <c r="D564" s="67"/>
      <c r="E564" s="67"/>
      <c r="F564" s="67"/>
      <c r="G564" s="67"/>
      <c r="H564" s="67"/>
      <c r="I564" s="67"/>
      <c r="J564" s="67"/>
      <c r="K564" s="67"/>
      <c r="L564" s="67"/>
      <c r="M564" s="67"/>
      <c r="N564" s="67"/>
      <c r="O564" s="67"/>
      <c r="P564" s="67"/>
      <c r="Q564" s="67"/>
      <c r="R564" s="67"/>
      <c r="S564" s="67"/>
      <c r="T564" s="67"/>
      <c r="U564" s="67"/>
      <c r="V564" s="69"/>
      <c r="W564" s="67"/>
      <c r="X564" s="67"/>
      <c r="Y564" s="67"/>
      <c r="Z564" s="67"/>
      <c r="AA564" s="67"/>
      <c r="AB564" s="67"/>
      <c r="AC564" s="67"/>
      <c r="AD564" s="67"/>
      <c r="AE564" s="67"/>
      <c r="AF564" s="69"/>
      <c r="AG564" s="67"/>
      <c r="AH564" s="67"/>
      <c r="AI564" s="67"/>
      <c r="AJ564" s="67"/>
      <c r="AK564" s="67"/>
      <c r="AL564" s="67"/>
      <c r="AO564" s="59"/>
    </row>
    <row r="565" s="17" customFormat="1" ht="15" spans="1:41">
      <c r="A565" s="65"/>
      <c r="B565" s="66"/>
      <c r="C565" s="66"/>
      <c r="D565" s="67"/>
      <c r="E565" s="67"/>
      <c r="F565" s="67"/>
      <c r="G565" s="67"/>
      <c r="H565" s="67"/>
      <c r="I565" s="67"/>
      <c r="J565" s="67"/>
      <c r="K565" s="67"/>
      <c r="L565" s="67"/>
      <c r="M565" s="67"/>
      <c r="N565" s="67"/>
      <c r="O565" s="67"/>
      <c r="P565" s="67"/>
      <c r="Q565" s="67"/>
      <c r="R565" s="67"/>
      <c r="S565" s="67"/>
      <c r="T565" s="67"/>
      <c r="U565" s="67"/>
      <c r="V565" s="69"/>
      <c r="W565" s="67"/>
      <c r="X565" s="67"/>
      <c r="Y565" s="67"/>
      <c r="Z565" s="67"/>
      <c r="AA565" s="67"/>
      <c r="AB565" s="67"/>
      <c r="AC565" s="67"/>
      <c r="AD565" s="67"/>
      <c r="AE565" s="67"/>
      <c r="AF565" s="69"/>
      <c r="AG565" s="67"/>
      <c r="AH565" s="67"/>
      <c r="AI565" s="67"/>
      <c r="AJ565" s="67"/>
      <c r="AK565" s="67"/>
      <c r="AL565" s="67"/>
      <c r="AO565" s="59"/>
    </row>
    <row r="566" s="17" customFormat="1" ht="15" spans="1:41">
      <c r="A566" s="65"/>
      <c r="B566" s="66"/>
      <c r="C566" s="66"/>
      <c r="D566" s="67"/>
      <c r="E566" s="67"/>
      <c r="F566" s="67"/>
      <c r="G566" s="67"/>
      <c r="H566" s="67"/>
      <c r="I566" s="67"/>
      <c r="J566" s="67"/>
      <c r="K566" s="67"/>
      <c r="L566" s="67"/>
      <c r="M566" s="67"/>
      <c r="N566" s="67"/>
      <c r="O566" s="67"/>
      <c r="P566" s="67"/>
      <c r="Q566" s="67"/>
      <c r="R566" s="67"/>
      <c r="S566" s="67"/>
      <c r="T566" s="67"/>
      <c r="U566" s="67"/>
      <c r="V566" s="69"/>
      <c r="W566" s="67"/>
      <c r="X566" s="67"/>
      <c r="Y566" s="67"/>
      <c r="Z566" s="67"/>
      <c r="AA566" s="67"/>
      <c r="AB566" s="67"/>
      <c r="AC566" s="67"/>
      <c r="AD566" s="67"/>
      <c r="AE566" s="67"/>
      <c r="AF566" s="69"/>
      <c r="AG566" s="67"/>
      <c r="AH566" s="67"/>
      <c r="AI566" s="67"/>
      <c r="AJ566" s="67"/>
      <c r="AK566" s="67"/>
      <c r="AL566" s="67"/>
      <c r="AO566" s="14"/>
    </row>
    <row r="567" s="17" customFormat="1" ht="15" spans="1:41">
      <c r="A567" s="65"/>
      <c r="B567" s="66"/>
      <c r="C567" s="66"/>
      <c r="D567" s="67"/>
      <c r="E567" s="67"/>
      <c r="F567" s="67"/>
      <c r="G567" s="67"/>
      <c r="H567" s="67"/>
      <c r="I567" s="67"/>
      <c r="J567" s="67"/>
      <c r="K567" s="67"/>
      <c r="L567" s="67"/>
      <c r="M567" s="67"/>
      <c r="N567" s="67"/>
      <c r="O567" s="67"/>
      <c r="P567" s="67"/>
      <c r="Q567" s="67"/>
      <c r="R567" s="67"/>
      <c r="S567" s="67"/>
      <c r="T567" s="67"/>
      <c r="U567" s="67"/>
      <c r="V567" s="69"/>
      <c r="W567" s="67"/>
      <c r="X567" s="67"/>
      <c r="Y567" s="67"/>
      <c r="Z567" s="67"/>
      <c r="AA567" s="67"/>
      <c r="AB567" s="67"/>
      <c r="AC567" s="67"/>
      <c r="AD567" s="67"/>
      <c r="AE567" s="67"/>
      <c r="AF567" s="69"/>
      <c r="AG567" s="67"/>
      <c r="AH567" s="67"/>
      <c r="AI567" s="67"/>
      <c r="AJ567" s="67"/>
      <c r="AK567" s="67"/>
      <c r="AL567" s="67"/>
      <c r="AO567" s="14"/>
    </row>
    <row r="568" s="17" customFormat="1" ht="15" spans="1:41">
      <c r="A568" s="65"/>
      <c r="B568" s="66"/>
      <c r="C568" s="66"/>
      <c r="D568" s="67"/>
      <c r="E568" s="67"/>
      <c r="F568" s="67"/>
      <c r="G568" s="67"/>
      <c r="H568" s="67"/>
      <c r="I568" s="67"/>
      <c r="J568" s="67"/>
      <c r="K568" s="67"/>
      <c r="L568" s="67"/>
      <c r="M568" s="67"/>
      <c r="N568" s="67"/>
      <c r="O568" s="67"/>
      <c r="P568" s="67"/>
      <c r="Q568" s="67"/>
      <c r="R568" s="67"/>
      <c r="S568" s="67"/>
      <c r="T568" s="67"/>
      <c r="U568" s="67"/>
      <c r="V568" s="69"/>
      <c r="W568" s="67"/>
      <c r="X568" s="67"/>
      <c r="Y568" s="67"/>
      <c r="Z568" s="67"/>
      <c r="AA568" s="67"/>
      <c r="AB568" s="67"/>
      <c r="AC568" s="67"/>
      <c r="AD568" s="67"/>
      <c r="AE568" s="67"/>
      <c r="AF568" s="69"/>
      <c r="AG568" s="67"/>
      <c r="AH568" s="67"/>
      <c r="AI568" s="67"/>
      <c r="AJ568" s="67"/>
      <c r="AK568" s="67"/>
      <c r="AL568" s="67"/>
      <c r="AO568" s="59"/>
    </row>
    <row r="569" s="17" customFormat="1" ht="15" spans="1:41">
      <c r="A569" s="65"/>
      <c r="B569" s="66"/>
      <c r="C569" s="66"/>
      <c r="D569" s="67"/>
      <c r="E569" s="67"/>
      <c r="F569" s="67"/>
      <c r="G569" s="67"/>
      <c r="H569" s="67"/>
      <c r="I569" s="67"/>
      <c r="J569" s="67"/>
      <c r="K569" s="67"/>
      <c r="L569" s="67"/>
      <c r="M569" s="67"/>
      <c r="N569" s="67"/>
      <c r="O569" s="67"/>
      <c r="P569" s="67"/>
      <c r="Q569" s="67"/>
      <c r="R569" s="67"/>
      <c r="S569" s="67"/>
      <c r="T569" s="67"/>
      <c r="U569" s="67"/>
      <c r="V569" s="69"/>
      <c r="W569" s="67"/>
      <c r="X569" s="67"/>
      <c r="Y569" s="67"/>
      <c r="Z569" s="67"/>
      <c r="AA569" s="67"/>
      <c r="AB569" s="67"/>
      <c r="AC569" s="67"/>
      <c r="AD569" s="67"/>
      <c r="AE569" s="67"/>
      <c r="AF569" s="69"/>
      <c r="AG569" s="67"/>
      <c r="AH569" s="67"/>
      <c r="AI569" s="67"/>
      <c r="AJ569" s="67"/>
      <c r="AK569" s="67"/>
      <c r="AL569" s="67"/>
      <c r="AO569" s="59"/>
    </row>
    <row r="570" s="17" customFormat="1" ht="15" spans="1:41">
      <c r="A570" s="65"/>
      <c r="B570" s="66"/>
      <c r="C570" s="66"/>
      <c r="D570" s="67"/>
      <c r="E570" s="67"/>
      <c r="F570" s="67"/>
      <c r="G570" s="67"/>
      <c r="H570" s="68"/>
      <c r="I570" s="67"/>
      <c r="J570" s="67"/>
      <c r="K570" s="67"/>
      <c r="L570" s="67"/>
      <c r="M570" s="67"/>
      <c r="N570" s="67"/>
      <c r="O570" s="67"/>
      <c r="P570" s="67"/>
      <c r="Q570" s="67"/>
      <c r="R570" s="67"/>
      <c r="S570" s="67"/>
      <c r="T570" s="67"/>
      <c r="U570" s="67"/>
      <c r="V570" s="69"/>
      <c r="W570" s="67"/>
      <c r="X570" s="67"/>
      <c r="Y570" s="67"/>
      <c r="Z570" s="67"/>
      <c r="AA570" s="67"/>
      <c r="AB570" s="67"/>
      <c r="AC570" s="67"/>
      <c r="AD570" s="67"/>
      <c r="AE570" s="67"/>
      <c r="AF570" s="69"/>
      <c r="AG570" s="67"/>
      <c r="AH570" s="67"/>
      <c r="AI570" s="67"/>
      <c r="AJ570" s="67"/>
      <c r="AK570" s="67"/>
      <c r="AL570" s="67"/>
      <c r="AO570" s="14"/>
    </row>
    <row r="571" s="17" customFormat="1" ht="15" spans="1:41">
      <c r="A571" s="65"/>
      <c r="B571" s="66"/>
      <c r="C571" s="66"/>
      <c r="D571" s="67"/>
      <c r="E571" s="67"/>
      <c r="F571" s="67"/>
      <c r="G571" s="67"/>
      <c r="H571" s="67"/>
      <c r="I571" s="67"/>
      <c r="J571" s="67"/>
      <c r="K571" s="67"/>
      <c r="L571" s="67"/>
      <c r="M571" s="67"/>
      <c r="N571" s="67"/>
      <c r="O571" s="67"/>
      <c r="P571" s="67"/>
      <c r="Q571" s="67"/>
      <c r="R571" s="67"/>
      <c r="S571" s="67"/>
      <c r="T571" s="67"/>
      <c r="U571" s="67"/>
      <c r="V571" s="69"/>
      <c r="W571" s="67"/>
      <c r="X571" s="67"/>
      <c r="Y571" s="67"/>
      <c r="Z571" s="67"/>
      <c r="AA571" s="67"/>
      <c r="AB571" s="67"/>
      <c r="AC571" s="67"/>
      <c r="AD571" s="67"/>
      <c r="AE571" s="67"/>
      <c r="AF571" s="69"/>
      <c r="AG571" s="67"/>
      <c r="AH571" s="67"/>
      <c r="AI571" s="67"/>
      <c r="AJ571" s="67"/>
      <c r="AK571" s="67"/>
      <c r="AL571" s="67"/>
      <c r="AO571" s="14"/>
    </row>
    <row r="572" s="17" customFormat="1" ht="15" spans="1:41">
      <c r="A572" s="65"/>
      <c r="B572" s="66"/>
      <c r="C572" s="66"/>
      <c r="D572" s="67"/>
      <c r="E572" s="67"/>
      <c r="F572" s="67"/>
      <c r="G572" s="67"/>
      <c r="H572" s="67"/>
      <c r="I572" s="67"/>
      <c r="J572" s="67"/>
      <c r="K572" s="67"/>
      <c r="L572" s="67"/>
      <c r="M572" s="67"/>
      <c r="N572" s="67"/>
      <c r="O572" s="67"/>
      <c r="P572" s="67"/>
      <c r="Q572" s="67"/>
      <c r="R572" s="67"/>
      <c r="S572" s="67"/>
      <c r="T572" s="67"/>
      <c r="U572" s="67"/>
      <c r="V572" s="69"/>
      <c r="W572" s="67"/>
      <c r="X572" s="67"/>
      <c r="Y572" s="67"/>
      <c r="Z572" s="67"/>
      <c r="AA572" s="67"/>
      <c r="AB572" s="67"/>
      <c r="AC572" s="67"/>
      <c r="AD572" s="67"/>
      <c r="AE572" s="67"/>
      <c r="AF572" s="69"/>
      <c r="AG572" s="67"/>
      <c r="AH572" s="67"/>
      <c r="AI572" s="67"/>
      <c r="AJ572" s="67"/>
      <c r="AK572" s="67"/>
      <c r="AL572" s="67"/>
      <c r="AO572" s="59"/>
    </row>
    <row r="573" s="17" customFormat="1" ht="15" spans="1:41">
      <c r="A573" s="65"/>
      <c r="B573" s="66"/>
      <c r="C573" s="66"/>
      <c r="D573" s="67"/>
      <c r="E573" s="67"/>
      <c r="F573" s="67"/>
      <c r="G573" s="67"/>
      <c r="H573" s="67"/>
      <c r="I573" s="67"/>
      <c r="J573" s="67"/>
      <c r="K573" s="67"/>
      <c r="L573" s="67"/>
      <c r="M573" s="67"/>
      <c r="N573" s="67"/>
      <c r="O573" s="67"/>
      <c r="P573" s="67"/>
      <c r="Q573" s="67"/>
      <c r="R573" s="67"/>
      <c r="S573" s="67"/>
      <c r="T573" s="67"/>
      <c r="U573" s="67"/>
      <c r="V573" s="69"/>
      <c r="W573" s="67"/>
      <c r="X573" s="67"/>
      <c r="Y573" s="67"/>
      <c r="Z573" s="67"/>
      <c r="AA573" s="67"/>
      <c r="AB573" s="67"/>
      <c r="AC573" s="67"/>
      <c r="AD573" s="67"/>
      <c r="AE573" s="67"/>
      <c r="AF573" s="69"/>
      <c r="AG573" s="67"/>
      <c r="AH573" s="67"/>
      <c r="AI573" s="67"/>
      <c r="AJ573" s="67"/>
      <c r="AK573" s="67"/>
      <c r="AL573" s="67"/>
      <c r="AO573" s="59"/>
    </row>
    <row r="574" s="17" customFormat="1" ht="15" spans="1:41">
      <c r="A574" s="65"/>
      <c r="B574" s="66"/>
      <c r="C574" s="66"/>
      <c r="D574" s="67"/>
      <c r="E574" s="67"/>
      <c r="F574" s="67"/>
      <c r="G574" s="67"/>
      <c r="H574" s="67"/>
      <c r="I574" s="67"/>
      <c r="J574" s="67"/>
      <c r="K574" s="67"/>
      <c r="L574" s="67"/>
      <c r="M574" s="67"/>
      <c r="N574" s="67"/>
      <c r="O574" s="67"/>
      <c r="P574" s="67"/>
      <c r="Q574" s="67"/>
      <c r="R574" s="67"/>
      <c r="S574" s="67"/>
      <c r="T574" s="67"/>
      <c r="U574" s="67"/>
      <c r="V574" s="69"/>
      <c r="W574" s="67"/>
      <c r="X574" s="67"/>
      <c r="Y574" s="67"/>
      <c r="Z574" s="67"/>
      <c r="AA574" s="67"/>
      <c r="AB574" s="67"/>
      <c r="AC574" s="67"/>
      <c r="AD574" s="67"/>
      <c r="AE574" s="67"/>
      <c r="AF574" s="69"/>
      <c r="AG574" s="67"/>
      <c r="AH574" s="67"/>
      <c r="AI574" s="67"/>
      <c r="AJ574" s="67"/>
      <c r="AK574" s="67"/>
      <c r="AL574" s="67"/>
      <c r="AO574" s="14"/>
    </row>
    <row r="575" s="17" customFormat="1" ht="15" spans="1:41">
      <c r="A575" s="65"/>
      <c r="B575" s="66"/>
      <c r="C575" s="66"/>
      <c r="D575" s="67"/>
      <c r="E575" s="67"/>
      <c r="F575" s="67"/>
      <c r="G575" s="67"/>
      <c r="H575" s="67"/>
      <c r="I575" s="67"/>
      <c r="J575" s="67"/>
      <c r="K575" s="67"/>
      <c r="L575" s="67"/>
      <c r="M575" s="67"/>
      <c r="N575" s="67"/>
      <c r="O575" s="67"/>
      <c r="P575" s="67"/>
      <c r="Q575" s="67"/>
      <c r="R575" s="67"/>
      <c r="S575" s="67"/>
      <c r="T575" s="67"/>
      <c r="U575" s="67"/>
      <c r="V575" s="69"/>
      <c r="W575" s="67"/>
      <c r="X575" s="67"/>
      <c r="Y575" s="67"/>
      <c r="Z575" s="67"/>
      <c r="AA575" s="67"/>
      <c r="AB575" s="67"/>
      <c r="AC575" s="67"/>
      <c r="AD575" s="67"/>
      <c r="AE575" s="67"/>
      <c r="AF575" s="69"/>
      <c r="AG575" s="67"/>
      <c r="AH575" s="67"/>
      <c r="AI575" s="67"/>
      <c r="AJ575" s="67"/>
      <c r="AK575" s="67"/>
      <c r="AL575" s="67"/>
      <c r="AO575" s="14"/>
    </row>
    <row r="576" s="17" customFormat="1" ht="15" spans="1:41">
      <c r="A576" s="65"/>
      <c r="B576" s="66"/>
      <c r="C576" s="66"/>
      <c r="D576" s="67"/>
      <c r="E576" s="67"/>
      <c r="F576" s="67"/>
      <c r="G576" s="67"/>
      <c r="H576" s="67"/>
      <c r="I576" s="67"/>
      <c r="J576" s="67"/>
      <c r="K576" s="67"/>
      <c r="L576" s="67"/>
      <c r="M576" s="67"/>
      <c r="N576" s="67"/>
      <c r="O576" s="67"/>
      <c r="P576" s="67"/>
      <c r="Q576" s="67"/>
      <c r="R576" s="67"/>
      <c r="S576" s="67"/>
      <c r="T576" s="67"/>
      <c r="U576" s="67"/>
      <c r="V576" s="69"/>
      <c r="W576" s="67"/>
      <c r="X576" s="67"/>
      <c r="Y576" s="67"/>
      <c r="Z576" s="67"/>
      <c r="AA576" s="67"/>
      <c r="AB576" s="67"/>
      <c r="AC576" s="67"/>
      <c r="AD576" s="67"/>
      <c r="AE576" s="67"/>
      <c r="AF576" s="69"/>
      <c r="AG576" s="67"/>
      <c r="AH576" s="67"/>
      <c r="AI576" s="67"/>
      <c r="AJ576" s="67"/>
      <c r="AK576" s="67"/>
      <c r="AL576" s="67"/>
      <c r="AO576" s="59"/>
    </row>
    <row r="577" s="17" customFormat="1" ht="15" spans="1:41">
      <c r="A577" s="65"/>
      <c r="B577" s="66"/>
      <c r="C577" s="66"/>
      <c r="D577" s="67"/>
      <c r="E577" s="67"/>
      <c r="F577" s="67"/>
      <c r="G577" s="67"/>
      <c r="H577" s="67"/>
      <c r="I577" s="67"/>
      <c r="J577" s="67"/>
      <c r="K577" s="67"/>
      <c r="L577" s="67"/>
      <c r="M577" s="67"/>
      <c r="N577" s="67"/>
      <c r="O577" s="67"/>
      <c r="P577" s="67"/>
      <c r="Q577" s="67"/>
      <c r="R577" s="67"/>
      <c r="S577" s="67"/>
      <c r="T577" s="67"/>
      <c r="U577" s="67"/>
      <c r="V577" s="69"/>
      <c r="W577" s="67"/>
      <c r="X577" s="67"/>
      <c r="Y577" s="67"/>
      <c r="Z577" s="67"/>
      <c r="AA577" s="67"/>
      <c r="AB577" s="67"/>
      <c r="AC577" s="67"/>
      <c r="AD577" s="67"/>
      <c r="AE577" s="67"/>
      <c r="AF577" s="69"/>
      <c r="AG577" s="67"/>
      <c r="AH577" s="67"/>
      <c r="AI577" s="67"/>
      <c r="AJ577" s="67"/>
      <c r="AK577" s="67"/>
      <c r="AL577" s="67"/>
      <c r="AO577" s="59"/>
    </row>
    <row r="578" s="17" customFormat="1" ht="15" spans="1:41">
      <c r="A578" s="65"/>
      <c r="B578" s="66"/>
      <c r="C578" s="66"/>
      <c r="D578" s="67"/>
      <c r="E578" s="67"/>
      <c r="F578" s="67"/>
      <c r="G578" s="67"/>
      <c r="H578" s="67"/>
      <c r="I578" s="67"/>
      <c r="J578" s="67"/>
      <c r="K578" s="67"/>
      <c r="L578" s="67"/>
      <c r="M578" s="67"/>
      <c r="N578" s="67"/>
      <c r="O578" s="67"/>
      <c r="P578" s="67"/>
      <c r="Q578" s="67"/>
      <c r="R578" s="67"/>
      <c r="S578" s="67"/>
      <c r="T578" s="67"/>
      <c r="U578" s="67"/>
      <c r="V578" s="69"/>
      <c r="W578" s="67"/>
      <c r="X578" s="67"/>
      <c r="Y578" s="67"/>
      <c r="Z578" s="67"/>
      <c r="AA578" s="67"/>
      <c r="AB578" s="67"/>
      <c r="AC578" s="67"/>
      <c r="AD578" s="67"/>
      <c r="AE578" s="67"/>
      <c r="AF578" s="69"/>
      <c r="AG578" s="67"/>
      <c r="AH578" s="67"/>
      <c r="AI578" s="67"/>
      <c r="AJ578" s="67"/>
      <c r="AK578" s="67"/>
      <c r="AL578" s="67"/>
      <c r="AO578" s="14"/>
    </row>
    <row r="579" s="17" customFormat="1" ht="15" spans="1:41">
      <c r="A579" s="65"/>
      <c r="B579" s="66"/>
      <c r="C579" s="66"/>
      <c r="D579" s="67"/>
      <c r="E579" s="67"/>
      <c r="F579" s="67"/>
      <c r="G579" s="67"/>
      <c r="H579" s="68"/>
      <c r="I579" s="67"/>
      <c r="J579" s="67"/>
      <c r="K579" s="67"/>
      <c r="L579" s="67"/>
      <c r="M579" s="67"/>
      <c r="N579" s="67"/>
      <c r="O579" s="67"/>
      <c r="P579" s="67"/>
      <c r="Q579" s="67"/>
      <c r="R579" s="67"/>
      <c r="S579" s="67"/>
      <c r="T579" s="67"/>
      <c r="U579" s="67"/>
      <c r="V579" s="69"/>
      <c r="W579" s="67"/>
      <c r="X579" s="67"/>
      <c r="Y579" s="67"/>
      <c r="Z579" s="67"/>
      <c r="AA579" s="67"/>
      <c r="AB579" s="67"/>
      <c r="AC579" s="67"/>
      <c r="AD579" s="67"/>
      <c r="AE579" s="67"/>
      <c r="AF579" s="69"/>
      <c r="AG579" s="67"/>
      <c r="AH579" s="67"/>
      <c r="AI579" s="67"/>
      <c r="AJ579" s="67"/>
      <c r="AK579" s="67"/>
      <c r="AL579" s="67"/>
      <c r="AO579" s="14"/>
    </row>
    <row r="580" s="17" customFormat="1" ht="15" spans="1:41">
      <c r="A580" s="65"/>
      <c r="B580" s="66"/>
      <c r="C580" s="66"/>
      <c r="D580" s="67"/>
      <c r="E580" s="67"/>
      <c r="F580" s="67"/>
      <c r="G580" s="67"/>
      <c r="H580" s="67"/>
      <c r="I580" s="67"/>
      <c r="J580" s="67"/>
      <c r="K580" s="67"/>
      <c r="L580" s="67"/>
      <c r="M580" s="67"/>
      <c r="N580" s="67"/>
      <c r="O580" s="67"/>
      <c r="P580" s="67"/>
      <c r="Q580" s="67"/>
      <c r="R580" s="67"/>
      <c r="S580" s="67"/>
      <c r="T580" s="67"/>
      <c r="U580" s="67"/>
      <c r="V580" s="69"/>
      <c r="W580" s="67"/>
      <c r="X580" s="67"/>
      <c r="Y580" s="67"/>
      <c r="Z580" s="67"/>
      <c r="AA580" s="67"/>
      <c r="AB580" s="67"/>
      <c r="AC580" s="67"/>
      <c r="AD580" s="67"/>
      <c r="AE580" s="67"/>
      <c r="AF580" s="69"/>
      <c r="AG580" s="67"/>
      <c r="AH580" s="67"/>
      <c r="AI580" s="67"/>
      <c r="AJ580" s="67"/>
      <c r="AK580" s="67"/>
      <c r="AL580" s="67"/>
      <c r="AO580" s="59"/>
    </row>
    <row r="581" s="17" customFormat="1" ht="15" spans="1:41">
      <c r="A581" s="65"/>
      <c r="B581" s="66"/>
      <c r="C581" s="66"/>
      <c r="D581" s="67"/>
      <c r="E581" s="67"/>
      <c r="F581" s="67"/>
      <c r="G581" s="67"/>
      <c r="H581" s="67"/>
      <c r="I581" s="67"/>
      <c r="J581" s="67"/>
      <c r="K581" s="67"/>
      <c r="L581" s="67"/>
      <c r="M581" s="67"/>
      <c r="N581" s="67"/>
      <c r="O581" s="67"/>
      <c r="P581" s="67"/>
      <c r="Q581" s="67"/>
      <c r="R581" s="67"/>
      <c r="S581" s="67"/>
      <c r="T581" s="67"/>
      <c r="U581" s="67"/>
      <c r="V581" s="69"/>
      <c r="W581" s="67"/>
      <c r="X581" s="67"/>
      <c r="Y581" s="67"/>
      <c r="Z581" s="67"/>
      <c r="AA581" s="67"/>
      <c r="AB581" s="67"/>
      <c r="AC581" s="67"/>
      <c r="AD581" s="67"/>
      <c r="AE581" s="67"/>
      <c r="AF581" s="69"/>
      <c r="AG581" s="67"/>
      <c r="AH581" s="67"/>
      <c r="AI581" s="67"/>
      <c r="AJ581" s="67"/>
      <c r="AK581" s="67"/>
      <c r="AL581" s="67"/>
      <c r="AO581" s="59"/>
    </row>
    <row r="582" s="17" customFormat="1" ht="15" spans="1:41">
      <c r="A582" s="65"/>
      <c r="B582" s="66"/>
      <c r="C582" s="66"/>
      <c r="D582" s="67"/>
      <c r="E582" s="67"/>
      <c r="F582" s="67"/>
      <c r="G582" s="67"/>
      <c r="H582" s="67"/>
      <c r="I582" s="67"/>
      <c r="J582" s="67"/>
      <c r="K582" s="67"/>
      <c r="L582" s="67"/>
      <c r="M582" s="67"/>
      <c r="N582" s="67"/>
      <c r="O582" s="67"/>
      <c r="P582" s="67"/>
      <c r="Q582" s="67"/>
      <c r="R582" s="67"/>
      <c r="S582" s="67"/>
      <c r="T582" s="67"/>
      <c r="U582" s="67"/>
      <c r="V582" s="69"/>
      <c r="W582" s="67"/>
      <c r="X582" s="67"/>
      <c r="Y582" s="67"/>
      <c r="Z582" s="67"/>
      <c r="AA582" s="67"/>
      <c r="AB582" s="67"/>
      <c r="AC582" s="67"/>
      <c r="AD582" s="67"/>
      <c r="AE582" s="67"/>
      <c r="AF582" s="69"/>
      <c r="AG582" s="67"/>
      <c r="AH582" s="67"/>
      <c r="AI582" s="67"/>
      <c r="AJ582" s="67"/>
      <c r="AK582" s="67"/>
      <c r="AL582" s="67"/>
      <c r="AO582" s="14"/>
    </row>
    <row r="583" s="17" customFormat="1" ht="15" spans="1:41">
      <c r="A583" s="65"/>
      <c r="B583" s="66"/>
      <c r="C583" s="66"/>
      <c r="D583" s="67"/>
      <c r="E583" s="67"/>
      <c r="F583" s="67"/>
      <c r="G583" s="67"/>
      <c r="H583" s="67"/>
      <c r="I583" s="67"/>
      <c r="J583" s="67"/>
      <c r="K583" s="67"/>
      <c r="L583" s="67"/>
      <c r="M583" s="67"/>
      <c r="N583" s="67"/>
      <c r="O583" s="67"/>
      <c r="P583" s="67"/>
      <c r="Q583" s="67"/>
      <c r="R583" s="67"/>
      <c r="S583" s="67"/>
      <c r="T583" s="67"/>
      <c r="U583" s="67"/>
      <c r="V583" s="69"/>
      <c r="W583" s="67"/>
      <c r="X583" s="67"/>
      <c r="Y583" s="67"/>
      <c r="Z583" s="67"/>
      <c r="AA583" s="67"/>
      <c r="AB583" s="67"/>
      <c r="AC583" s="67"/>
      <c r="AD583" s="67"/>
      <c r="AE583" s="67"/>
      <c r="AF583" s="69"/>
      <c r="AG583" s="67"/>
      <c r="AH583" s="67"/>
      <c r="AI583" s="67"/>
      <c r="AJ583" s="67"/>
      <c r="AK583" s="67"/>
      <c r="AL583" s="67"/>
      <c r="AO583" s="14"/>
    </row>
    <row r="584" s="17" customFormat="1" ht="15" spans="1:41">
      <c r="A584" s="65"/>
      <c r="B584" s="66"/>
      <c r="C584" s="66"/>
      <c r="D584" s="67"/>
      <c r="E584" s="67"/>
      <c r="F584" s="67"/>
      <c r="G584" s="67"/>
      <c r="H584" s="67"/>
      <c r="I584" s="67"/>
      <c r="J584" s="67"/>
      <c r="K584" s="67"/>
      <c r="L584" s="67"/>
      <c r="M584" s="67"/>
      <c r="N584" s="67"/>
      <c r="O584" s="67"/>
      <c r="P584" s="67"/>
      <c r="Q584" s="67"/>
      <c r="R584" s="67"/>
      <c r="S584" s="67"/>
      <c r="T584" s="67"/>
      <c r="U584" s="67"/>
      <c r="V584" s="69"/>
      <c r="W584" s="67"/>
      <c r="X584" s="67"/>
      <c r="Y584" s="67"/>
      <c r="Z584" s="67"/>
      <c r="AA584" s="67"/>
      <c r="AB584" s="67"/>
      <c r="AC584" s="67"/>
      <c r="AD584" s="67"/>
      <c r="AE584" s="67"/>
      <c r="AF584" s="69"/>
      <c r="AG584" s="67"/>
      <c r="AH584" s="67"/>
      <c r="AI584" s="67"/>
      <c r="AJ584" s="67"/>
      <c r="AK584" s="67"/>
      <c r="AL584" s="67"/>
      <c r="AO584" s="59"/>
    </row>
    <row r="585" s="17" customFormat="1" ht="15" spans="1:41">
      <c r="A585" s="65"/>
      <c r="B585" s="66"/>
      <c r="C585" s="66"/>
      <c r="D585" s="67"/>
      <c r="E585" s="67"/>
      <c r="F585" s="67"/>
      <c r="G585" s="67"/>
      <c r="H585" s="67"/>
      <c r="I585" s="67"/>
      <c r="J585" s="67"/>
      <c r="K585" s="67"/>
      <c r="L585" s="67"/>
      <c r="M585" s="67"/>
      <c r="N585" s="67"/>
      <c r="O585" s="67"/>
      <c r="P585" s="67"/>
      <c r="Q585" s="67"/>
      <c r="R585" s="67"/>
      <c r="S585" s="67"/>
      <c r="T585" s="67"/>
      <c r="U585" s="67"/>
      <c r="V585" s="69"/>
      <c r="W585" s="67"/>
      <c r="X585" s="67"/>
      <c r="Y585" s="67"/>
      <c r="Z585" s="67"/>
      <c r="AA585" s="67"/>
      <c r="AB585" s="67"/>
      <c r="AC585" s="67"/>
      <c r="AD585" s="67"/>
      <c r="AE585" s="67"/>
      <c r="AF585" s="69"/>
      <c r="AG585" s="67"/>
      <c r="AH585" s="67"/>
      <c r="AI585" s="67"/>
      <c r="AJ585" s="67"/>
      <c r="AK585" s="67"/>
      <c r="AL585" s="67"/>
      <c r="AO585" s="59"/>
    </row>
    <row r="586" s="17" customFormat="1" ht="15" spans="1:41">
      <c r="A586" s="65"/>
      <c r="B586" s="66"/>
      <c r="C586" s="66"/>
      <c r="D586" s="67"/>
      <c r="E586" s="67"/>
      <c r="F586" s="67"/>
      <c r="G586" s="67"/>
      <c r="H586" s="67"/>
      <c r="I586" s="67"/>
      <c r="J586" s="67"/>
      <c r="K586" s="67"/>
      <c r="L586" s="67"/>
      <c r="M586" s="67"/>
      <c r="N586" s="67"/>
      <c r="O586" s="67"/>
      <c r="P586" s="67"/>
      <c r="Q586" s="67"/>
      <c r="R586" s="67"/>
      <c r="S586" s="67"/>
      <c r="T586" s="67"/>
      <c r="U586" s="67"/>
      <c r="V586" s="69"/>
      <c r="W586" s="67"/>
      <c r="X586" s="67"/>
      <c r="Y586" s="67"/>
      <c r="Z586" s="67"/>
      <c r="AA586" s="67"/>
      <c r="AB586" s="67"/>
      <c r="AC586" s="67"/>
      <c r="AD586" s="67"/>
      <c r="AE586" s="67"/>
      <c r="AF586" s="69"/>
      <c r="AG586" s="67"/>
      <c r="AH586" s="67"/>
      <c r="AI586" s="67"/>
      <c r="AJ586" s="67"/>
      <c r="AK586" s="67"/>
      <c r="AL586" s="67"/>
      <c r="AO586" s="14"/>
    </row>
    <row r="587" s="17" customFormat="1" ht="15" spans="1:41">
      <c r="A587" s="65"/>
      <c r="B587" s="66"/>
      <c r="C587" s="66"/>
      <c r="D587" s="67"/>
      <c r="E587" s="67"/>
      <c r="F587" s="67"/>
      <c r="G587" s="67"/>
      <c r="H587" s="68"/>
      <c r="I587" s="67"/>
      <c r="J587" s="67"/>
      <c r="K587" s="67"/>
      <c r="L587" s="67"/>
      <c r="M587" s="67"/>
      <c r="N587" s="67"/>
      <c r="O587" s="67"/>
      <c r="P587" s="67"/>
      <c r="Q587" s="67"/>
      <c r="R587" s="67"/>
      <c r="S587" s="67"/>
      <c r="T587" s="67"/>
      <c r="U587" s="67"/>
      <c r="V587" s="69"/>
      <c r="W587" s="67"/>
      <c r="X587" s="67"/>
      <c r="Y587" s="67"/>
      <c r="Z587" s="67"/>
      <c r="AA587" s="67"/>
      <c r="AB587" s="67"/>
      <c r="AC587" s="67"/>
      <c r="AD587" s="67"/>
      <c r="AE587" s="67"/>
      <c r="AF587" s="69"/>
      <c r="AG587" s="67"/>
      <c r="AH587" s="67"/>
      <c r="AI587" s="67"/>
      <c r="AJ587" s="67"/>
      <c r="AK587" s="67"/>
      <c r="AL587" s="67"/>
      <c r="AO587" s="14"/>
    </row>
    <row r="588" s="17" customFormat="1" ht="15" spans="1:41">
      <c r="A588" s="65"/>
      <c r="B588" s="66"/>
      <c r="C588" s="66"/>
      <c r="D588" s="67"/>
      <c r="E588" s="67"/>
      <c r="F588" s="67"/>
      <c r="G588" s="67"/>
      <c r="H588" s="67"/>
      <c r="I588" s="67"/>
      <c r="J588" s="67"/>
      <c r="K588" s="67"/>
      <c r="L588" s="67"/>
      <c r="M588" s="67"/>
      <c r="N588" s="67"/>
      <c r="O588" s="67"/>
      <c r="P588" s="67"/>
      <c r="Q588" s="67"/>
      <c r="R588" s="67"/>
      <c r="S588" s="67"/>
      <c r="T588" s="67"/>
      <c r="U588" s="67"/>
      <c r="V588" s="69"/>
      <c r="W588" s="67"/>
      <c r="X588" s="67"/>
      <c r="Y588" s="67"/>
      <c r="Z588" s="67"/>
      <c r="AA588" s="67"/>
      <c r="AB588" s="67"/>
      <c r="AC588" s="67"/>
      <c r="AD588" s="67"/>
      <c r="AE588" s="67"/>
      <c r="AF588" s="69"/>
      <c r="AG588" s="67"/>
      <c r="AH588" s="67"/>
      <c r="AI588" s="67"/>
      <c r="AJ588" s="67"/>
      <c r="AK588" s="67"/>
      <c r="AL588" s="67"/>
      <c r="AO588" s="59"/>
    </row>
    <row r="589" s="17" customFormat="1" ht="15" spans="1:41">
      <c r="A589" s="65"/>
      <c r="B589" s="66"/>
      <c r="C589" s="66"/>
      <c r="D589" s="67"/>
      <c r="E589" s="67"/>
      <c r="F589" s="67"/>
      <c r="G589" s="67"/>
      <c r="H589" s="67"/>
      <c r="I589" s="67"/>
      <c r="J589" s="67"/>
      <c r="K589" s="67"/>
      <c r="L589" s="67"/>
      <c r="M589" s="67"/>
      <c r="N589" s="67"/>
      <c r="O589" s="67"/>
      <c r="P589" s="67"/>
      <c r="Q589" s="67"/>
      <c r="R589" s="67"/>
      <c r="S589" s="67"/>
      <c r="T589" s="67"/>
      <c r="U589" s="67"/>
      <c r="V589" s="69"/>
      <c r="W589" s="67"/>
      <c r="X589" s="67"/>
      <c r="Y589" s="67"/>
      <c r="Z589" s="67"/>
      <c r="AA589" s="67"/>
      <c r="AB589" s="67"/>
      <c r="AC589" s="67"/>
      <c r="AD589" s="67"/>
      <c r="AE589" s="67"/>
      <c r="AF589" s="69"/>
      <c r="AG589" s="67"/>
      <c r="AH589" s="67"/>
      <c r="AI589" s="67"/>
      <c r="AJ589" s="67"/>
      <c r="AK589" s="67"/>
      <c r="AL589" s="67"/>
      <c r="AO589" s="59"/>
    </row>
    <row r="590" s="17" customFormat="1" ht="15" spans="1:41">
      <c r="A590" s="65"/>
      <c r="B590" s="66"/>
      <c r="C590" s="66"/>
      <c r="D590" s="67"/>
      <c r="E590" s="67"/>
      <c r="F590" s="67"/>
      <c r="G590" s="67"/>
      <c r="H590" s="67"/>
      <c r="I590" s="67"/>
      <c r="J590" s="67"/>
      <c r="K590" s="67"/>
      <c r="L590" s="67"/>
      <c r="M590" s="67"/>
      <c r="N590" s="67"/>
      <c r="O590" s="67"/>
      <c r="P590" s="67"/>
      <c r="Q590" s="67"/>
      <c r="R590" s="67"/>
      <c r="S590" s="67"/>
      <c r="T590" s="67"/>
      <c r="U590" s="67"/>
      <c r="V590" s="69"/>
      <c r="W590" s="67"/>
      <c r="X590" s="67"/>
      <c r="Y590" s="67"/>
      <c r="Z590" s="67"/>
      <c r="AA590" s="67"/>
      <c r="AB590" s="67"/>
      <c r="AC590" s="67"/>
      <c r="AD590" s="67"/>
      <c r="AE590" s="67"/>
      <c r="AF590" s="69"/>
      <c r="AG590" s="67"/>
      <c r="AH590" s="67"/>
      <c r="AI590" s="67"/>
      <c r="AJ590" s="67"/>
      <c r="AK590" s="67"/>
      <c r="AL590" s="67"/>
      <c r="AO590" s="14"/>
    </row>
    <row r="591" s="17" customFormat="1" ht="15" spans="1:41">
      <c r="A591" s="65"/>
      <c r="B591" s="66"/>
      <c r="C591" s="66"/>
      <c r="D591" s="67"/>
      <c r="E591" s="67"/>
      <c r="F591" s="67"/>
      <c r="G591" s="67"/>
      <c r="H591" s="67"/>
      <c r="I591" s="67"/>
      <c r="J591" s="67"/>
      <c r="K591" s="67"/>
      <c r="L591" s="67"/>
      <c r="M591" s="67"/>
      <c r="N591" s="67"/>
      <c r="O591" s="67"/>
      <c r="P591" s="67"/>
      <c r="Q591" s="67"/>
      <c r="R591" s="67"/>
      <c r="S591" s="67"/>
      <c r="T591" s="67"/>
      <c r="U591" s="67"/>
      <c r="V591" s="69"/>
      <c r="W591" s="67"/>
      <c r="X591" s="67"/>
      <c r="Y591" s="67"/>
      <c r="Z591" s="67"/>
      <c r="AA591" s="67"/>
      <c r="AB591" s="67"/>
      <c r="AC591" s="67"/>
      <c r="AD591" s="67"/>
      <c r="AE591" s="67"/>
      <c r="AF591" s="69"/>
      <c r="AG591" s="67"/>
      <c r="AH591" s="67"/>
      <c r="AI591" s="67"/>
      <c r="AJ591" s="67"/>
      <c r="AK591" s="67"/>
      <c r="AL591" s="67"/>
      <c r="AO591" s="14"/>
    </row>
    <row r="592" s="17" customFormat="1" ht="15" spans="1:41">
      <c r="A592" s="70"/>
      <c r="B592" s="66"/>
      <c r="C592" s="66"/>
      <c r="D592" s="67"/>
      <c r="E592" s="67"/>
      <c r="F592" s="67"/>
      <c r="G592" s="67"/>
      <c r="H592" s="67"/>
      <c r="I592" s="67"/>
      <c r="J592" s="67"/>
      <c r="K592" s="67"/>
      <c r="L592" s="67"/>
      <c r="M592" s="67"/>
      <c r="N592" s="67"/>
      <c r="O592" s="67"/>
      <c r="P592" s="67"/>
      <c r="Q592" s="67"/>
      <c r="R592" s="67"/>
      <c r="S592" s="67"/>
      <c r="T592" s="67"/>
      <c r="U592" s="67"/>
      <c r="V592" s="69"/>
      <c r="W592" s="67"/>
      <c r="X592" s="67"/>
      <c r="Y592" s="67"/>
      <c r="Z592" s="67"/>
      <c r="AA592" s="67"/>
      <c r="AB592" s="67"/>
      <c r="AC592" s="67"/>
      <c r="AD592" s="67"/>
      <c r="AE592" s="67"/>
      <c r="AF592" s="69"/>
      <c r="AG592" s="67"/>
      <c r="AH592" s="67"/>
      <c r="AI592" s="67"/>
      <c r="AJ592" s="67"/>
      <c r="AK592" s="67"/>
      <c r="AL592" s="67"/>
      <c r="AO592" s="59"/>
    </row>
    <row r="593" s="17" customFormat="1" ht="15" spans="1:41">
      <c r="A593" s="101"/>
      <c r="B593" s="66"/>
      <c r="C593" s="66"/>
      <c r="D593" s="102"/>
      <c r="E593" s="102"/>
      <c r="F593" s="102"/>
      <c r="G593" s="102"/>
      <c r="H593" s="102"/>
      <c r="I593" s="102"/>
      <c r="J593" s="102"/>
      <c r="K593" s="102"/>
      <c r="L593" s="102"/>
      <c r="M593" s="102"/>
      <c r="N593" s="102"/>
      <c r="O593" s="102"/>
      <c r="P593" s="102"/>
      <c r="Q593" s="102"/>
      <c r="R593" s="102"/>
      <c r="S593" s="102"/>
      <c r="T593" s="102"/>
      <c r="U593" s="102"/>
      <c r="V593" s="69"/>
      <c r="W593" s="102"/>
      <c r="X593" s="102"/>
      <c r="Y593" s="102"/>
      <c r="Z593" s="102"/>
      <c r="AA593" s="102"/>
      <c r="AB593" s="102"/>
      <c r="AC593" s="102"/>
      <c r="AD593" s="102"/>
      <c r="AE593" s="102"/>
      <c r="AF593" s="69"/>
      <c r="AG593" s="102"/>
      <c r="AH593" s="102"/>
      <c r="AI593" s="102"/>
      <c r="AJ593" s="102"/>
      <c r="AK593" s="102"/>
      <c r="AL593" s="102"/>
      <c r="AO593" s="59"/>
    </row>
    <row r="594" s="17" customFormat="1" ht="15" spans="1:41">
      <c r="A594" s="101"/>
      <c r="B594" s="66"/>
      <c r="C594" s="66"/>
      <c r="D594" s="102"/>
      <c r="E594" s="102"/>
      <c r="F594" s="102"/>
      <c r="G594" s="102"/>
      <c r="H594" s="102"/>
      <c r="I594" s="102"/>
      <c r="J594" s="102"/>
      <c r="K594" s="102"/>
      <c r="L594" s="102"/>
      <c r="M594" s="102"/>
      <c r="N594" s="102"/>
      <c r="O594" s="102"/>
      <c r="P594" s="102"/>
      <c r="Q594" s="102"/>
      <c r="R594" s="102"/>
      <c r="S594" s="102"/>
      <c r="T594" s="102"/>
      <c r="U594" s="102"/>
      <c r="V594" s="69"/>
      <c r="W594" s="102"/>
      <c r="X594" s="102"/>
      <c r="Y594" s="102"/>
      <c r="Z594" s="102"/>
      <c r="AA594" s="102"/>
      <c r="AB594" s="102"/>
      <c r="AC594" s="102"/>
      <c r="AD594" s="102"/>
      <c r="AE594" s="102"/>
      <c r="AF594" s="69"/>
      <c r="AG594" s="102"/>
      <c r="AH594" s="102"/>
      <c r="AI594" s="102"/>
      <c r="AJ594" s="102"/>
      <c r="AK594" s="102"/>
      <c r="AL594" s="102"/>
      <c r="AO594" s="14"/>
    </row>
    <row r="595" s="17" customFormat="1" ht="15" spans="1:41">
      <c r="A595" s="101"/>
      <c r="B595" s="66"/>
      <c r="C595" s="66"/>
      <c r="D595" s="102"/>
      <c r="E595" s="102"/>
      <c r="F595" s="102"/>
      <c r="G595" s="102"/>
      <c r="H595" s="102"/>
      <c r="I595" s="102"/>
      <c r="J595" s="102"/>
      <c r="K595" s="102"/>
      <c r="L595" s="102"/>
      <c r="M595" s="102"/>
      <c r="N595" s="102"/>
      <c r="O595" s="102"/>
      <c r="P595" s="102"/>
      <c r="Q595" s="102"/>
      <c r="R595" s="102"/>
      <c r="S595" s="102"/>
      <c r="T595" s="102"/>
      <c r="U595" s="102"/>
      <c r="V595" s="69"/>
      <c r="W595" s="102"/>
      <c r="X595" s="102"/>
      <c r="Y595" s="102"/>
      <c r="Z595" s="102"/>
      <c r="AA595" s="102"/>
      <c r="AB595" s="102"/>
      <c r="AC595" s="102"/>
      <c r="AD595" s="102"/>
      <c r="AE595" s="102"/>
      <c r="AF595" s="69"/>
      <c r="AG595" s="102"/>
      <c r="AH595" s="102"/>
      <c r="AI595" s="102"/>
      <c r="AJ595" s="102"/>
      <c r="AK595" s="102"/>
      <c r="AL595" s="102"/>
      <c r="AO595" s="14"/>
    </row>
    <row r="596" s="17" customFormat="1" ht="15" spans="1:41">
      <c r="A596" s="101"/>
      <c r="B596" s="66"/>
      <c r="C596" s="66"/>
      <c r="D596" s="102"/>
      <c r="E596" s="102"/>
      <c r="F596" s="102"/>
      <c r="G596" s="102"/>
      <c r="H596" s="103"/>
      <c r="I596" s="102"/>
      <c r="J596" s="102"/>
      <c r="K596" s="102"/>
      <c r="L596" s="102"/>
      <c r="M596" s="102"/>
      <c r="N596" s="102"/>
      <c r="O596" s="102"/>
      <c r="P596" s="102"/>
      <c r="Q596" s="102"/>
      <c r="R596" s="102"/>
      <c r="S596" s="102"/>
      <c r="T596" s="102"/>
      <c r="U596" s="102"/>
      <c r="V596" s="69"/>
      <c r="W596" s="102"/>
      <c r="X596" s="102"/>
      <c r="Y596" s="102"/>
      <c r="Z596" s="102"/>
      <c r="AA596" s="102"/>
      <c r="AB596" s="102"/>
      <c r="AC596" s="102"/>
      <c r="AD596" s="102"/>
      <c r="AE596" s="102"/>
      <c r="AF596" s="69"/>
      <c r="AG596" s="102"/>
      <c r="AH596" s="102"/>
      <c r="AI596" s="102"/>
      <c r="AJ596" s="102"/>
      <c r="AK596" s="102"/>
      <c r="AL596" s="102"/>
      <c r="AO596" s="59"/>
    </row>
    <row r="597" s="17" customFormat="1" ht="15" spans="1:41">
      <c r="A597" s="101"/>
      <c r="B597" s="66"/>
      <c r="C597" s="66"/>
      <c r="D597" s="102"/>
      <c r="E597" s="102"/>
      <c r="F597" s="102"/>
      <c r="G597" s="102"/>
      <c r="H597" s="102"/>
      <c r="I597" s="102"/>
      <c r="J597" s="102"/>
      <c r="K597" s="102"/>
      <c r="L597" s="102"/>
      <c r="M597" s="102"/>
      <c r="N597" s="102"/>
      <c r="O597" s="102"/>
      <c r="P597" s="102"/>
      <c r="Q597" s="102"/>
      <c r="R597" s="102"/>
      <c r="S597" s="102"/>
      <c r="T597" s="102"/>
      <c r="U597" s="102"/>
      <c r="V597" s="69"/>
      <c r="W597" s="102"/>
      <c r="X597" s="102"/>
      <c r="Y597" s="102"/>
      <c r="Z597" s="102"/>
      <c r="AA597" s="102"/>
      <c r="AB597" s="102"/>
      <c r="AC597" s="102"/>
      <c r="AD597" s="102"/>
      <c r="AE597" s="102"/>
      <c r="AF597" s="69"/>
      <c r="AG597" s="102"/>
      <c r="AH597" s="102"/>
      <c r="AI597" s="102"/>
      <c r="AJ597" s="102"/>
      <c r="AK597" s="102"/>
      <c r="AL597" s="102"/>
      <c r="AO597" s="59"/>
    </row>
    <row r="598" s="17" customFormat="1" ht="15" spans="1:41">
      <c r="A598" s="101"/>
      <c r="B598" s="66"/>
      <c r="C598" s="66"/>
      <c r="D598" s="102"/>
      <c r="E598" s="102"/>
      <c r="F598" s="102"/>
      <c r="G598" s="102"/>
      <c r="H598" s="102"/>
      <c r="I598" s="102"/>
      <c r="J598" s="102"/>
      <c r="K598" s="102"/>
      <c r="L598" s="102"/>
      <c r="M598" s="102"/>
      <c r="N598" s="102"/>
      <c r="O598" s="102"/>
      <c r="P598" s="102"/>
      <c r="Q598" s="102"/>
      <c r="R598" s="102"/>
      <c r="S598" s="102"/>
      <c r="T598" s="102"/>
      <c r="U598" s="102"/>
      <c r="V598" s="69"/>
      <c r="W598" s="102"/>
      <c r="X598" s="102"/>
      <c r="Y598" s="102"/>
      <c r="Z598" s="102"/>
      <c r="AA598" s="102"/>
      <c r="AB598" s="102"/>
      <c r="AC598" s="102"/>
      <c r="AD598" s="102"/>
      <c r="AE598" s="102"/>
      <c r="AF598" s="69"/>
      <c r="AG598" s="102"/>
      <c r="AH598" s="102"/>
      <c r="AI598" s="102"/>
      <c r="AJ598" s="102"/>
      <c r="AK598" s="102"/>
      <c r="AL598" s="102"/>
      <c r="AO598" s="14"/>
    </row>
    <row r="599" s="17" customFormat="1" ht="15" spans="1:41">
      <c r="A599" s="101"/>
      <c r="B599" s="66"/>
      <c r="C599" s="66"/>
      <c r="D599" s="102"/>
      <c r="E599" s="102"/>
      <c r="F599" s="102"/>
      <c r="G599" s="102"/>
      <c r="H599" s="102"/>
      <c r="I599" s="102"/>
      <c r="J599" s="102"/>
      <c r="K599" s="102"/>
      <c r="L599" s="102"/>
      <c r="M599" s="102"/>
      <c r="N599" s="102"/>
      <c r="O599" s="102"/>
      <c r="P599" s="102"/>
      <c r="Q599" s="102"/>
      <c r="R599" s="102"/>
      <c r="S599" s="102"/>
      <c r="T599" s="102"/>
      <c r="U599" s="102"/>
      <c r="V599" s="69"/>
      <c r="W599" s="102"/>
      <c r="X599" s="102"/>
      <c r="Y599" s="102"/>
      <c r="Z599" s="102"/>
      <c r="AA599" s="102"/>
      <c r="AB599" s="102"/>
      <c r="AC599" s="102"/>
      <c r="AD599" s="102"/>
      <c r="AE599" s="102"/>
      <c r="AF599" s="69"/>
      <c r="AG599" s="102"/>
      <c r="AH599" s="102"/>
      <c r="AI599" s="102"/>
      <c r="AJ599" s="102"/>
      <c r="AK599" s="102"/>
      <c r="AL599" s="102"/>
      <c r="AO599" s="14"/>
    </row>
  </sheetData>
  <sheetProtection algorithmName="SHA-512" hashValue="mypuSDyvPQn1tmlIcG9flEAPVIPMB0kxzYp2ZJW8wIyO6MWAqhgui1g6QETU9EFQM55cH3EBJyLqANKxieyagw==" saltValue="L6Ma5q9gLvcxvqz35DVPyw==" spinCount="100000" sheet="1" autoFilter="0" objects="1" scenarios="1"/>
  <autoFilter ref="A7:AO373">
    <extLst/>
  </autoFilter>
  <mergeCells count="14">
    <mergeCell ref="W2:AB2"/>
    <mergeCell ref="AC2:AE2"/>
    <mergeCell ref="AG2:AL2"/>
    <mergeCell ref="A3:C3"/>
    <mergeCell ref="D3:L3"/>
    <mergeCell ref="M3:U3"/>
    <mergeCell ref="W3:Z3"/>
    <mergeCell ref="AA3:AB3"/>
    <mergeCell ref="AC3:AE3"/>
    <mergeCell ref="AG4:AH4"/>
    <mergeCell ref="AI4:AJ4"/>
    <mergeCell ref="AK4:AL4"/>
    <mergeCell ref="A5:C5"/>
    <mergeCell ref="AN2:AN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F599"/>
  <sheetViews>
    <sheetView topLeftCell="A2" workbookViewId="0">
      <pane xSplit="4" ySplit="7" topLeftCell="E9" activePane="bottomRight" state="frozen"/>
      <selection/>
      <selection pane="topRight"/>
      <selection pane="bottomLeft"/>
      <selection pane="bottomRight" activeCell="K6" sqref="K6"/>
    </sheetView>
  </sheetViews>
  <sheetFormatPr defaultColWidth="9" defaultRowHeight="13.5"/>
  <cols>
    <col min="1" max="1" width="6.55833333333333" customWidth="1"/>
    <col min="2" max="2" width="4.66666666666667" customWidth="1"/>
    <col min="3" max="3" width="16.775" customWidth="1"/>
    <col min="17" max="17" width="2.775" customWidth="1"/>
    <col min="25" max="25" width="2.775" customWidth="1"/>
    <col min="32" max="32" width="2.10833333333333" customWidth="1"/>
  </cols>
  <sheetData>
    <row r="2" ht="20.1" customHeight="1" spans="18:32">
      <c r="R2" s="52" t="s">
        <v>14245</v>
      </c>
      <c r="S2" s="53"/>
      <c r="T2" s="53"/>
      <c r="U2" s="53"/>
      <c r="V2" s="54" t="s">
        <v>14246</v>
      </c>
      <c r="W2" s="54"/>
      <c r="X2" s="54"/>
      <c r="Z2" s="54" t="s">
        <v>14247</v>
      </c>
      <c r="AA2" s="54"/>
      <c r="AB2" s="54"/>
      <c r="AC2" s="54"/>
      <c r="AE2" s="56" t="s">
        <v>14248</v>
      </c>
      <c r="AF2" s="14"/>
    </row>
    <row r="3" ht="24.6" customHeight="1" spans="1:32">
      <c r="A3" s="18" t="s">
        <v>14249</v>
      </c>
      <c r="B3" s="19"/>
      <c r="C3" s="20"/>
      <c r="D3" s="21" t="s">
        <v>12023</v>
      </c>
      <c r="E3" s="22"/>
      <c r="F3" s="22"/>
      <c r="G3" s="22"/>
      <c r="H3" s="22"/>
      <c r="I3" s="22"/>
      <c r="J3" s="47" t="s">
        <v>12024</v>
      </c>
      <c r="K3" s="47"/>
      <c r="L3" s="47"/>
      <c r="M3" s="47"/>
      <c r="N3" s="47"/>
      <c r="O3" s="47"/>
      <c r="P3" s="47"/>
      <c r="R3" s="23" t="s">
        <v>14059</v>
      </c>
      <c r="S3" s="23"/>
      <c r="T3" s="23"/>
      <c r="U3" s="23"/>
      <c r="V3" s="23" t="s">
        <v>12175</v>
      </c>
      <c r="W3" s="23"/>
      <c r="X3" s="23"/>
      <c r="Z3" s="55" t="s">
        <v>14056</v>
      </c>
      <c r="AA3" s="55" t="s">
        <v>14057</v>
      </c>
      <c r="AB3" s="55" t="s">
        <v>14056</v>
      </c>
      <c r="AC3" s="55" t="s">
        <v>14057</v>
      </c>
      <c r="AE3" s="57"/>
      <c r="AF3" s="14"/>
    </row>
    <row r="4" ht="54" spans="1:32">
      <c r="A4" s="23" t="s">
        <v>12448</v>
      </c>
      <c r="B4" s="23" t="s">
        <v>14251</v>
      </c>
      <c r="C4" s="23" t="s">
        <v>14252</v>
      </c>
      <c r="D4" s="24" t="s">
        <v>14253</v>
      </c>
      <c r="E4" s="24" t="s">
        <v>14254</v>
      </c>
      <c r="F4" s="24" t="s">
        <v>14255</v>
      </c>
      <c r="G4" s="23" t="s">
        <v>14059</v>
      </c>
      <c r="H4" s="24" t="s">
        <v>14260</v>
      </c>
      <c r="I4" s="24" t="s">
        <v>14261</v>
      </c>
      <c r="J4" s="24" t="s">
        <v>14266</v>
      </c>
      <c r="K4" s="24" t="s">
        <v>14267</v>
      </c>
      <c r="L4" s="24" t="s">
        <v>12416</v>
      </c>
      <c r="M4" s="23" t="s">
        <v>14278</v>
      </c>
      <c r="N4" s="24" t="s">
        <v>14269</v>
      </c>
      <c r="O4" s="24" t="s">
        <v>14270</v>
      </c>
      <c r="P4" s="24" t="s">
        <v>14271</v>
      </c>
      <c r="R4" s="55" t="s">
        <v>13314</v>
      </c>
      <c r="S4" s="55" t="s">
        <v>14056</v>
      </c>
      <c r="T4" s="55" t="s">
        <v>14057</v>
      </c>
      <c r="U4" s="55" t="s">
        <v>14058</v>
      </c>
      <c r="V4" s="55" t="s">
        <v>14056</v>
      </c>
      <c r="W4" s="55" t="s">
        <v>14057</v>
      </c>
      <c r="X4" s="55" t="s">
        <v>14058</v>
      </c>
      <c r="Z4" s="24" t="s">
        <v>14260</v>
      </c>
      <c r="AA4" s="24"/>
      <c r="AB4" s="58" t="s">
        <v>14278</v>
      </c>
      <c r="AC4" s="24"/>
      <c r="AE4" s="57"/>
      <c r="AF4" s="59"/>
    </row>
    <row r="5" ht="15" spans="1:32">
      <c r="A5" s="25" t="s">
        <v>9672</v>
      </c>
      <c r="B5" s="26"/>
      <c r="C5" s="27"/>
      <c r="D5" s="28"/>
      <c r="E5" s="28"/>
      <c r="F5" s="28" t="s">
        <v>12032</v>
      </c>
      <c r="G5" s="28" t="s">
        <v>14024</v>
      </c>
      <c r="H5" s="28" t="s">
        <v>12172</v>
      </c>
      <c r="I5" s="28" t="s">
        <v>12184</v>
      </c>
      <c r="J5" s="28"/>
      <c r="K5" s="28"/>
      <c r="L5" s="28" t="s">
        <v>12034</v>
      </c>
      <c r="M5" s="28" t="s">
        <v>14026</v>
      </c>
      <c r="N5" s="28" t="s">
        <v>12174</v>
      </c>
      <c r="O5" s="28" t="s">
        <v>12186</v>
      </c>
      <c r="P5" s="456" t="s">
        <v>12192</v>
      </c>
      <c r="R5" s="28"/>
      <c r="S5" s="28" t="s">
        <v>14024</v>
      </c>
      <c r="T5" s="28" t="s">
        <v>14024</v>
      </c>
      <c r="U5" s="28" t="s">
        <v>14024</v>
      </c>
      <c r="V5" s="28" t="s">
        <v>12174</v>
      </c>
      <c r="W5" s="28" t="s">
        <v>12174</v>
      </c>
      <c r="X5" s="28" t="s">
        <v>12174</v>
      </c>
      <c r="Z5" s="28" t="s">
        <v>12172</v>
      </c>
      <c r="AA5" s="28" t="s">
        <v>12172</v>
      </c>
      <c r="AB5" s="28" t="s">
        <v>14026</v>
      </c>
      <c r="AC5" s="28" t="s">
        <v>14026</v>
      </c>
      <c r="AE5" s="60"/>
      <c r="AF5" s="59"/>
    </row>
    <row r="6" ht="15" spans="1:32">
      <c r="A6" s="7" t="str">
        <f>封面!$C$7</f>
        <v>431200</v>
      </c>
      <c r="B6" s="8" t="str">
        <f>IFERROR(VLOOKUP(A6,内置数据!$A$69:$C$3281,3,0),"")</f>
        <v>地级</v>
      </c>
      <c r="C6" s="8" t="str">
        <f>IFERROR(封面!$D$11&amp;IF(封面!C11="","","("&amp;封面!C11&amp;")"),"请在封面页选择地区")</f>
        <v>怀化市本级</v>
      </c>
      <c r="D6" s="29">
        <f>SUM(E6:F6)</f>
        <v>30</v>
      </c>
      <c r="E6" s="30">
        <f>'表十一（汇总表）'!D13</f>
        <v>0</v>
      </c>
      <c r="F6" s="31">
        <f>SUM(G6:I6)</f>
        <v>30</v>
      </c>
      <c r="G6" s="30">
        <f>VLOOKUP(G5,'表十一（汇总表）'!$A$14:$D$20,4,0)</f>
        <v>0</v>
      </c>
      <c r="H6" s="30">
        <f>VLOOKUP(H5,'表十一（汇总表）'!$A$14:$D$20,4,0)</f>
        <v>0</v>
      </c>
      <c r="I6" s="30">
        <f>VLOOKUP(I5,'表十一（汇总表）'!$A$14:$D$20,4,0)</f>
        <v>30</v>
      </c>
      <c r="J6" s="48">
        <f>SUM(K6:L6)</f>
        <v>30</v>
      </c>
      <c r="K6" s="30">
        <f>'表十一（汇总表）'!L13</f>
        <v>0</v>
      </c>
      <c r="L6" s="31">
        <f>SUM(M6:P6)</f>
        <v>30</v>
      </c>
      <c r="M6" s="30">
        <f>VLOOKUP(M5,'表十一（汇总表）'!$F$14:$L$22,7,0)</f>
        <v>0</v>
      </c>
      <c r="N6" s="30">
        <f>VLOOKUP(N5,'表十一（汇总表）'!$F$14:$L$22,7,0)</f>
        <v>0</v>
      </c>
      <c r="O6" s="30">
        <f>VLOOKUP(O5,'表十一（汇总表）'!$F$14:$L$22,7,0)</f>
        <v>0</v>
      </c>
      <c r="P6" s="30">
        <f>VLOOKUP(P5,'表十一（汇总表）'!$F$14:$L$22,7,0)</f>
        <v>30</v>
      </c>
      <c r="R6" s="48">
        <f>SUM(S6:U6)</f>
        <v>0</v>
      </c>
      <c r="S6" s="30">
        <f>'表十二之一（需明确收入对象级次的录入表）'!E6</f>
        <v>0</v>
      </c>
      <c r="T6" s="30">
        <f>'表十二之一（需明确收入对象级次的录入表）'!F6</f>
        <v>0</v>
      </c>
      <c r="U6" s="30">
        <f>'表十二之一（需明确收入对象级次的录入表）'!G6</f>
        <v>0</v>
      </c>
      <c r="V6" s="30">
        <f>'表十三之一（需明确支出对象级次的录入表）'!E6</f>
        <v>0</v>
      </c>
      <c r="W6" s="30">
        <f>'表十三之一（需明确支出对象级次的录入表）'!F6</f>
        <v>0</v>
      </c>
      <c r="X6" s="30">
        <f>'表十三之一（需明确支出对象级次的录入表）'!G6</f>
        <v>0</v>
      </c>
      <c r="Z6" s="30">
        <f>IF(B6="省级",VLOOKUP(Z5,'表十一（汇总表）'!$A$14:$D$20,4,0),0)</f>
        <v>0</v>
      </c>
      <c r="AA6" s="30">
        <f>VLOOKUP(AA5,'表十一（汇总表）'!$A$14:$D$20,4,0)-Z6</f>
        <v>0</v>
      </c>
      <c r="AB6" s="30">
        <f>IF(B6="省级",VLOOKUP(AB5,'表十一（汇总表）'!$F$14:$L$22,7,0),0)</f>
        <v>0</v>
      </c>
      <c r="AC6" s="30">
        <f>VLOOKUP(AC5,'表十一（汇总表）'!$F$14:$L$22,7,0)-AB6</f>
        <v>0</v>
      </c>
      <c r="AD6" s="61" t="str">
        <f>IF(COUNT('表十一（汇总表）'!C24:D24)=2,"","收支不平！")</f>
        <v/>
      </c>
      <c r="AF6" s="14" t="s">
        <v>12480</v>
      </c>
    </row>
    <row r="7" spans="2:32">
      <c r="B7" s="32"/>
      <c r="C7" s="32"/>
      <c r="AF7" s="14"/>
    </row>
    <row r="8" ht="15" spans="1:32">
      <c r="A8" s="33" t="s">
        <v>12481</v>
      </c>
      <c r="B8" s="34">
        <f t="shared" ref="B8:B71" si="0">D8-J8</f>
        <v>0</v>
      </c>
      <c r="C8" s="35" t="s">
        <v>12482</v>
      </c>
      <c r="D8" s="29">
        <f>SUM(E8:F8)</f>
        <v>0</v>
      </c>
      <c r="E8" s="36">
        <f t="shared" ref="E8:E71" si="1">SUMPRODUCT(E$374:E$599*(LEFT($A$374:$A$599,LEN($A8))=$A8))</f>
        <v>0</v>
      </c>
      <c r="F8" s="37">
        <f>SUM(G8:I8)</f>
        <v>0</v>
      </c>
      <c r="G8" s="38">
        <f>U8</f>
        <v>0</v>
      </c>
      <c r="H8" s="39">
        <v>0</v>
      </c>
      <c r="I8" s="36">
        <f t="shared" ref="I8:I71" si="2">SUMPRODUCT(I$374:I$599*(LEFT($A$374:$A$599,LEN($A8))=$A8))</f>
        <v>0</v>
      </c>
      <c r="J8" s="29">
        <f>SUM(K8:L8)</f>
        <v>0</v>
      </c>
      <c r="K8" s="36">
        <f>SUMPRODUCT(K$374:K$599*(LEFT($A$374:$A$599,LEN($A8))=$A8))+MIN(SUMPRODUCT(P$374:P$599*(LEFT($A$374:$A$599,LEN($A8))=$A8))+AE8,0)</f>
        <v>0</v>
      </c>
      <c r="L8" s="37">
        <f t="shared" ref="L8:L71" si="3">SUM(M8:P8)</f>
        <v>0</v>
      </c>
      <c r="M8" s="39">
        <v>0</v>
      </c>
      <c r="N8" s="38">
        <f t="shared" ref="N8:N39" si="4">X8</f>
        <v>0</v>
      </c>
      <c r="O8" s="36">
        <f t="shared" ref="O8:O71" si="5">SUMPRODUCT(O$374:O$599*(LEFT($A$374:$A$599,LEN($A8))=$A8))</f>
        <v>0</v>
      </c>
      <c r="P8" s="36">
        <f>MAX(SUMPRODUCT(P$374:P$599*(LEFT($A$374:$A$599,LEN($A8))=$A8))+AE8,0)</f>
        <v>0</v>
      </c>
      <c r="R8" s="36">
        <f t="shared" ref="R8:X17" si="6">SUMPRODUCT(R$374:R$599*(LEFT($A$374:$A$599,LEN($A8))=$A8))</f>
        <v>0</v>
      </c>
      <c r="S8" s="36">
        <f t="shared" si="6"/>
        <v>0</v>
      </c>
      <c r="T8" s="36">
        <f t="shared" si="6"/>
        <v>0</v>
      </c>
      <c r="U8" s="36">
        <f t="shared" si="6"/>
        <v>0</v>
      </c>
      <c r="V8" s="36">
        <f t="shared" si="6"/>
        <v>0</v>
      </c>
      <c r="W8" s="36">
        <f t="shared" si="6"/>
        <v>0</v>
      </c>
      <c r="X8" s="36">
        <f t="shared" si="6"/>
        <v>0</v>
      </c>
      <c r="Z8" s="36">
        <f t="shared" ref="Z8:AC27" si="7">SUMPRODUCT(Z$374:Z$599*(LEFT($A$374:$A$599,LEN($A8))=$A8))</f>
        <v>0</v>
      </c>
      <c r="AA8" s="36">
        <f t="shared" si="7"/>
        <v>0</v>
      </c>
      <c r="AB8" s="36">
        <f t="shared" si="7"/>
        <v>0</v>
      </c>
      <c r="AC8" s="36">
        <f t="shared" si="7"/>
        <v>0</v>
      </c>
      <c r="AE8" s="62">
        <f>(AB8-S8)+(V8-Z8)+(AC8-T8)+(W8-AA8)</f>
        <v>0</v>
      </c>
      <c r="AF8" s="59"/>
    </row>
    <row r="9" ht="15" spans="1:32">
      <c r="A9" s="40" t="s">
        <v>12483</v>
      </c>
      <c r="B9" s="34">
        <f t="shared" si="0"/>
        <v>0</v>
      </c>
      <c r="C9" s="41" t="s">
        <v>12484</v>
      </c>
      <c r="D9" s="29">
        <f t="shared" ref="D9:D72" si="8">SUM(E9:F9)</f>
        <v>0</v>
      </c>
      <c r="E9" s="36">
        <f t="shared" si="1"/>
        <v>0</v>
      </c>
      <c r="F9" s="37">
        <f t="shared" ref="F9:F72" si="9">SUM(G9:I9)</f>
        <v>0</v>
      </c>
      <c r="G9" s="38">
        <f t="shared" ref="G9:G39" si="10">U9</f>
        <v>0</v>
      </c>
      <c r="H9" s="42">
        <v>0</v>
      </c>
      <c r="I9" s="36">
        <f t="shared" si="2"/>
        <v>0</v>
      </c>
      <c r="J9" s="29">
        <f t="shared" ref="J9:J72" si="11">SUM(K9:L9)</f>
        <v>0</v>
      </c>
      <c r="K9" s="36">
        <f t="shared" ref="K9:K72" si="12">SUMPRODUCT(K$374:K$599*(LEFT($A$374:$A$599,LEN($A9))=$A9))+MIN(SUMPRODUCT(P$374:P$599*(LEFT($A$374:$A$599,LEN($A9))=$A9))+AE9,0)</f>
        <v>0</v>
      </c>
      <c r="L9" s="49">
        <f t="shared" si="3"/>
        <v>0</v>
      </c>
      <c r="M9" s="42">
        <v>0</v>
      </c>
      <c r="N9" s="50">
        <f t="shared" si="4"/>
        <v>0</v>
      </c>
      <c r="O9" s="36">
        <f t="shared" si="5"/>
        <v>0</v>
      </c>
      <c r="P9" s="36">
        <f t="shared" ref="P9:P72" si="13">MAX(SUMPRODUCT(P$374:P$599*(LEFT($A$374:$A$599,LEN($A9))=$A9))+AE9,0)</f>
        <v>0</v>
      </c>
      <c r="R9" s="36">
        <f t="shared" si="6"/>
        <v>0</v>
      </c>
      <c r="S9" s="36">
        <f t="shared" si="6"/>
        <v>0</v>
      </c>
      <c r="T9" s="36">
        <f t="shared" si="6"/>
        <v>0</v>
      </c>
      <c r="U9" s="36">
        <f t="shared" si="6"/>
        <v>0</v>
      </c>
      <c r="V9" s="36">
        <f t="shared" si="6"/>
        <v>0</v>
      </c>
      <c r="W9" s="36">
        <f t="shared" si="6"/>
        <v>0</v>
      </c>
      <c r="X9" s="36">
        <f t="shared" si="6"/>
        <v>0</v>
      </c>
      <c r="Z9" s="36">
        <f t="shared" si="7"/>
        <v>0</v>
      </c>
      <c r="AA9" s="36">
        <f t="shared" si="7"/>
        <v>0</v>
      </c>
      <c r="AB9" s="36">
        <f t="shared" si="7"/>
        <v>0</v>
      </c>
      <c r="AC9" s="36">
        <f t="shared" si="7"/>
        <v>0</v>
      </c>
      <c r="AE9" s="62">
        <f t="shared" ref="AE9:AE39" si="14">(AB9-S9)+(V9-Z9)+(AC9-T9)+(W9-AA9)</f>
        <v>0</v>
      </c>
      <c r="AF9" s="59"/>
    </row>
    <row r="10" ht="15" spans="1:32">
      <c r="A10" s="40" t="s">
        <v>12485</v>
      </c>
      <c r="B10" s="34">
        <f t="shared" si="0"/>
        <v>0</v>
      </c>
      <c r="C10" s="41" t="s">
        <v>12486</v>
      </c>
      <c r="D10" s="29">
        <f t="shared" si="8"/>
        <v>0</v>
      </c>
      <c r="E10" s="36">
        <f t="shared" si="1"/>
        <v>0</v>
      </c>
      <c r="F10" s="37">
        <f t="shared" si="9"/>
        <v>0</v>
      </c>
      <c r="G10" s="38">
        <f t="shared" si="10"/>
        <v>0</v>
      </c>
      <c r="H10" s="42">
        <v>0</v>
      </c>
      <c r="I10" s="36">
        <f t="shared" si="2"/>
        <v>0</v>
      </c>
      <c r="J10" s="29">
        <f t="shared" si="11"/>
        <v>0</v>
      </c>
      <c r="K10" s="36">
        <f t="shared" si="12"/>
        <v>0</v>
      </c>
      <c r="L10" s="49">
        <f t="shared" si="3"/>
        <v>0</v>
      </c>
      <c r="M10" s="42">
        <v>0</v>
      </c>
      <c r="N10" s="50">
        <f t="shared" si="4"/>
        <v>0</v>
      </c>
      <c r="O10" s="36">
        <f t="shared" si="5"/>
        <v>0</v>
      </c>
      <c r="P10" s="36">
        <f t="shared" si="13"/>
        <v>0</v>
      </c>
      <c r="R10" s="36">
        <f t="shared" si="6"/>
        <v>0</v>
      </c>
      <c r="S10" s="36">
        <f t="shared" si="6"/>
        <v>0</v>
      </c>
      <c r="T10" s="36">
        <f t="shared" si="6"/>
        <v>0</v>
      </c>
      <c r="U10" s="36">
        <f t="shared" si="6"/>
        <v>0</v>
      </c>
      <c r="V10" s="36">
        <f t="shared" si="6"/>
        <v>0</v>
      </c>
      <c r="W10" s="36">
        <f t="shared" si="6"/>
        <v>0</v>
      </c>
      <c r="X10" s="36">
        <f t="shared" si="6"/>
        <v>0</v>
      </c>
      <c r="Z10" s="36">
        <f t="shared" si="7"/>
        <v>0</v>
      </c>
      <c r="AA10" s="36">
        <f t="shared" si="7"/>
        <v>0</v>
      </c>
      <c r="AB10" s="36">
        <f t="shared" si="7"/>
        <v>0</v>
      </c>
      <c r="AC10" s="36">
        <f t="shared" si="7"/>
        <v>0</v>
      </c>
      <c r="AE10" s="62">
        <f t="shared" si="14"/>
        <v>0</v>
      </c>
      <c r="AF10" s="14"/>
    </row>
    <row r="11" ht="15" spans="1:32">
      <c r="A11" s="40" t="s">
        <v>12487</v>
      </c>
      <c r="B11" s="34">
        <f t="shared" si="0"/>
        <v>0</v>
      </c>
      <c r="C11" s="41" t="s">
        <v>12488</v>
      </c>
      <c r="D11" s="29">
        <f t="shared" si="8"/>
        <v>0</v>
      </c>
      <c r="E11" s="36">
        <f t="shared" si="1"/>
        <v>0</v>
      </c>
      <c r="F11" s="37">
        <f t="shared" si="9"/>
        <v>0</v>
      </c>
      <c r="G11" s="38">
        <f t="shared" si="10"/>
        <v>0</v>
      </c>
      <c r="H11" s="42">
        <v>0</v>
      </c>
      <c r="I11" s="36">
        <f t="shared" si="2"/>
        <v>0</v>
      </c>
      <c r="J11" s="29">
        <f t="shared" si="11"/>
        <v>0</v>
      </c>
      <c r="K11" s="36">
        <f t="shared" si="12"/>
        <v>0</v>
      </c>
      <c r="L11" s="49">
        <f t="shared" si="3"/>
        <v>0</v>
      </c>
      <c r="M11" s="42">
        <v>0</v>
      </c>
      <c r="N11" s="50">
        <f t="shared" si="4"/>
        <v>0</v>
      </c>
      <c r="O11" s="36">
        <f t="shared" si="5"/>
        <v>0</v>
      </c>
      <c r="P11" s="36">
        <f t="shared" si="13"/>
        <v>0</v>
      </c>
      <c r="R11" s="36">
        <f t="shared" si="6"/>
        <v>0</v>
      </c>
      <c r="S11" s="36">
        <f t="shared" si="6"/>
        <v>0</v>
      </c>
      <c r="T11" s="36">
        <f t="shared" si="6"/>
        <v>0</v>
      </c>
      <c r="U11" s="36">
        <f t="shared" si="6"/>
        <v>0</v>
      </c>
      <c r="V11" s="36">
        <f t="shared" si="6"/>
        <v>0</v>
      </c>
      <c r="W11" s="36">
        <f t="shared" si="6"/>
        <v>0</v>
      </c>
      <c r="X11" s="36">
        <f t="shared" si="6"/>
        <v>0</v>
      </c>
      <c r="Z11" s="36">
        <f t="shared" si="7"/>
        <v>0</v>
      </c>
      <c r="AA11" s="36">
        <f t="shared" si="7"/>
        <v>0</v>
      </c>
      <c r="AB11" s="36">
        <f t="shared" si="7"/>
        <v>0</v>
      </c>
      <c r="AC11" s="36">
        <f t="shared" si="7"/>
        <v>0</v>
      </c>
      <c r="AE11" s="62">
        <f t="shared" si="14"/>
        <v>0</v>
      </c>
      <c r="AF11" s="14"/>
    </row>
    <row r="12" ht="15" spans="1:32">
      <c r="A12" s="43" t="s">
        <v>12489</v>
      </c>
      <c r="B12" s="34">
        <f t="shared" si="0"/>
        <v>0</v>
      </c>
      <c r="C12" s="41" t="s">
        <v>12490</v>
      </c>
      <c r="D12" s="29">
        <f t="shared" si="8"/>
        <v>0</v>
      </c>
      <c r="E12" s="36">
        <f t="shared" si="1"/>
        <v>0</v>
      </c>
      <c r="F12" s="37">
        <f t="shared" si="9"/>
        <v>0</v>
      </c>
      <c r="G12" s="38">
        <f t="shared" si="10"/>
        <v>0</v>
      </c>
      <c r="H12" s="42">
        <v>0</v>
      </c>
      <c r="I12" s="36">
        <f t="shared" si="2"/>
        <v>0</v>
      </c>
      <c r="J12" s="29">
        <f t="shared" si="11"/>
        <v>0</v>
      </c>
      <c r="K12" s="36">
        <f t="shared" si="12"/>
        <v>0</v>
      </c>
      <c r="L12" s="9">
        <f t="shared" si="3"/>
        <v>0</v>
      </c>
      <c r="M12" s="42">
        <v>0</v>
      </c>
      <c r="N12" s="50">
        <f t="shared" si="4"/>
        <v>0</v>
      </c>
      <c r="O12" s="36">
        <f t="shared" si="5"/>
        <v>0</v>
      </c>
      <c r="P12" s="36">
        <f t="shared" si="13"/>
        <v>0</v>
      </c>
      <c r="R12" s="36">
        <f t="shared" si="6"/>
        <v>0</v>
      </c>
      <c r="S12" s="36">
        <f t="shared" si="6"/>
        <v>0</v>
      </c>
      <c r="T12" s="36">
        <f t="shared" si="6"/>
        <v>0</v>
      </c>
      <c r="U12" s="36">
        <f t="shared" si="6"/>
        <v>0</v>
      </c>
      <c r="V12" s="36">
        <f t="shared" si="6"/>
        <v>0</v>
      </c>
      <c r="W12" s="36">
        <f t="shared" si="6"/>
        <v>0</v>
      </c>
      <c r="X12" s="36">
        <f t="shared" si="6"/>
        <v>0</v>
      </c>
      <c r="Z12" s="36">
        <f t="shared" si="7"/>
        <v>0</v>
      </c>
      <c r="AA12" s="36">
        <f t="shared" si="7"/>
        <v>0</v>
      </c>
      <c r="AB12" s="36">
        <f t="shared" si="7"/>
        <v>0</v>
      </c>
      <c r="AC12" s="36">
        <f t="shared" si="7"/>
        <v>0</v>
      </c>
      <c r="AE12" s="62">
        <f t="shared" si="14"/>
        <v>0</v>
      </c>
      <c r="AF12" s="59"/>
    </row>
    <row r="13" ht="15" spans="1:32">
      <c r="A13" s="43" t="s">
        <v>12491</v>
      </c>
      <c r="B13" s="34">
        <f t="shared" si="0"/>
        <v>0</v>
      </c>
      <c r="C13" s="41" t="s">
        <v>12492</v>
      </c>
      <c r="D13" s="29">
        <f t="shared" si="8"/>
        <v>0</v>
      </c>
      <c r="E13" s="36">
        <f t="shared" si="1"/>
        <v>0</v>
      </c>
      <c r="F13" s="37">
        <f t="shared" si="9"/>
        <v>0</v>
      </c>
      <c r="G13" s="38">
        <f t="shared" si="10"/>
        <v>0</v>
      </c>
      <c r="H13" s="42">
        <v>0</v>
      </c>
      <c r="I13" s="36">
        <f t="shared" si="2"/>
        <v>0</v>
      </c>
      <c r="J13" s="29">
        <f t="shared" si="11"/>
        <v>0</v>
      </c>
      <c r="K13" s="36">
        <f t="shared" si="12"/>
        <v>0</v>
      </c>
      <c r="L13" s="9">
        <f t="shared" si="3"/>
        <v>0</v>
      </c>
      <c r="M13" s="42">
        <v>0</v>
      </c>
      <c r="N13" s="50">
        <f t="shared" si="4"/>
        <v>0</v>
      </c>
      <c r="O13" s="36">
        <f t="shared" si="5"/>
        <v>0</v>
      </c>
      <c r="P13" s="36">
        <f t="shared" si="13"/>
        <v>0</v>
      </c>
      <c r="R13" s="36">
        <f t="shared" si="6"/>
        <v>0</v>
      </c>
      <c r="S13" s="36">
        <f t="shared" si="6"/>
        <v>0</v>
      </c>
      <c r="T13" s="36">
        <f t="shared" si="6"/>
        <v>0</v>
      </c>
      <c r="U13" s="36">
        <f t="shared" si="6"/>
        <v>0</v>
      </c>
      <c r="V13" s="36">
        <f t="shared" si="6"/>
        <v>0</v>
      </c>
      <c r="W13" s="36">
        <f t="shared" si="6"/>
        <v>0</v>
      </c>
      <c r="X13" s="36">
        <f t="shared" si="6"/>
        <v>0</v>
      </c>
      <c r="Z13" s="36">
        <f t="shared" si="7"/>
        <v>0</v>
      </c>
      <c r="AA13" s="36">
        <f t="shared" si="7"/>
        <v>0</v>
      </c>
      <c r="AB13" s="36">
        <f t="shared" si="7"/>
        <v>0</v>
      </c>
      <c r="AC13" s="36">
        <f t="shared" si="7"/>
        <v>0</v>
      </c>
      <c r="AE13" s="62">
        <f t="shared" si="14"/>
        <v>0</v>
      </c>
      <c r="AF13" s="59"/>
    </row>
    <row r="14" ht="15" spans="1:32">
      <c r="A14" s="43" t="s">
        <v>12493</v>
      </c>
      <c r="B14" s="34">
        <f t="shared" si="0"/>
        <v>0</v>
      </c>
      <c r="C14" s="41" t="s">
        <v>12494</v>
      </c>
      <c r="D14" s="29">
        <f t="shared" si="8"/>
        <v>0</v>
      </c>
      <c r="E14" s="36">
        <f t="shared" si="1"/>
        <v>0</v>
      </c>
      <c r="F14" s="37">
        <f t="shared" si="9"/>
        <v>0</v>
      </c>
      <c r="G14" s="38">
        <f t="shared" si="10"/>
        <v>0</v>
      </c>
      <c r="H14" s="42">
        <v>0</v>
      </c>
      <c r="I14" s="36">
        <f t="shared" si="2"/>
        <v>0</v>
      </c>
      <c r="J14" s="29">
        <f t="shared" si="11"/>
        <v>0</v>
      </c>
      <c r="K14" s="36">
        <f t="shared" si="12"/>
        <v>0</v>
      </c>
      <c r="L14" s="9">
        <f t="shared" si="3"/>
        <v>0</v>
      </c>
      <c r="M14" s="42">
        <v>0</v>
      </c>
      <c r="N14" s="50">
        <f t="shared" si="4"/>
        <v>0</v>
      </c>
      <c r="O14" s="36">
        <f t="shared" si="5"/>
        <v>0</v>
      </c>
      <c r="P14" s="36">
        <f t="shared" si="13"/>
        <v>0</v>
      </c>
      <c r="R14" s="36">
        <f t="shared" si="6"/>
        <v>0</v>
      </c>
      <c r="S14" s="36">
        <f t="shared" si="6"/>
        <v>0</v>
      </c>
      <c r="T14" s="36">
        <f t="shared" si="6"/>
        <v>0</v>
      </c>
      <c r="U14" s="36">
        <f t="shared" si="6"/>
        <v>0</v>
      </c>
      <c r="V14" s="36">
        <f t="shared" si="6"/>
        <v>0</v>
      </c>
      <c r="W14" s="36">
        <f t="shared" si="6"/>
        <v>0</v>
      </c>
      <c r="X14" s="36">
        <f t="shared" si="6"/>
        <v>0</v>
      </c>
      <c r="Z14" s="36">
        <f t="shared" si="7"/>
        <v>0</v>
      </c>
      <c r="AA14" s="36">
        <f t="shared" si="7"/>
        <v>0</v>
      </c>
      <c r="AB14" s="36">
        <f t="shared" si="7"/>
        <v>0</v>
      </c>
      <c r="AC14" s="36">
        <f t="shared" si="7"/>
        <v>0</v>
      </c>
      <c r="AE14" s="62">
        <f t="shared" si="14"/>
        <v>0</v>
      </c>
      <c r="AF14" s="14"/>
    </row>
    <row r="15" ht="15" spans="1:32">
      <c r="A15" s="43" t="s">
        <v>12495</v>
      </c>
      <c r="B15" s="34">
        <f t="shared" si="0"/>
        <v>0</v>
      </c>
      <c r="C15" s="41" t="s">
        <v>12496</v>
      </c>
      <c r="D15" s="29">
        <f t="shared" si="8"/>
        <v>0</v>
      </c>
      <c r="E15" s="36">
        <f t="shared" si="1"/>
        <v>0</v>
      </c>
      <c r="F15" s="37">
        <f t="shared" si="9"/>
        <v>0</v>
      </c>
      <c r="G15" s="38">
        <f t="shared" si="10"/>
        <v>0</v>
      </c>
      <c r="H15" s="42">
        <v>0</v>
      </c>
      <c r="I15" s="36">
        <f t="shared" si="2"/>
        <v>0</v>
      </c>
      <c r="J15" s="29">
        <f t="shared" si="11"/>
        <v>0</v>
      </c>
      <c r="K15" s="36">
        <f t="shared" si="12"/>
        <v>0</v>
      </c>
      <c r="L15" s="9">
        <f t="shared" si="3"/>
        <v>0</v>
      </c>
      <c r="M15" s="42">
        <v>0</v>
      </c>
      <c r="N15" s="50">
        <f t="shared" si="4"/>
        <v>0</v>
      </c>
      <c r="O15" s="36">
        <f t="shared" si="5"/>
        <v>0</v>
      </c>
      <c r="P15" s="36">
        <f t="shared" si="13"/>
        <v>0</v>
      </c>
      <c r="R15" s="36">
        <f t="shared" si="6"/>
        <v>0</v>
      </c>
      <c r="S15" s="36">
        <f t="shared" si="6"/>
        <v>0</v>
      </c>
      <c r="T15" s="36">
        <f t="shared" si="6"/>
        <v>0</v>
      </c>
      <c r="U15" s="36">
        <f t="shared" si="6"/>
        <v>0</v>
      </c>
      <c r="V15" s="36">
        <f t="shared" si="6"/>
        <v>0</v>
      </c>
      <c r="W15" s="36">
        <f t="shared" si="6"/>
        <v>0</v>
      </c>
      <c r="X15" s="36">
        <f t="shared" si="6"/>
        <v>0</v>
      </c>
      <c r="Z15" s="36">
        <f t="shared" si="7"/>
        <v>0</v>
      </c>
      <c r="AA15" s="36">
        <f t="shared" si="7"/>
        <v>0</v>
      </c>
      <c r="AB15" s="36">
        <f t="shared" si="7"/>
        <v>0</v>
      </c>
      <c r="AC15" s="36">
        <f t="shared" si="7"/>
        <v>0</v>
      </c>
      <c r="AE15" s="62">
        <f t="shared" si="14"/>
        <v>0</v>
      </c>
      <c r="AF15" s="14"/>
    </row>
    <row r="16" ht="15" spans="1:32">
      <c r="A16" s="43" t="s">
        <v>12497</v>
      </c>
      <c r="B16" s="34">
        <f t="shared" si="0"/>
        <v>0</v>
      </c>
      <c r="C16" s="41" t="s">
        <v>12498</v>
      </c>
      <c r="D16" s="29">
        <f t="shared" si="8"/>
        <v>0</v>
      </c>
      <c r="E16" s="36">
        <f t="shared" si="1"/>
        <v>0</v>
      </c>
      <c r="F16" s="37">
        <f t="shared" si="9"/>
        <v>0</v>
      </c>
      <c r="G16" s="38">
        <f t="shared" si="10"/>
        <v>0</v>
      </c>
      <c r="H16" s="42">
        <v>0</v>
      </c>
      <c r="I16" s="36">
        <f t="shared" si="2"/>
        <v>0</v>
      </c>
      <c r="J16" s="29">
        <f t="shared" si="11"/>
        <v>0</v>
      </c>
      <c r="K16" s="36">
        <f t="shared" si="12"/>
        <v>0</v>
      </c>
      <c r="L16" s="9">
        <f t="shared" si="3"/>
        <v>0</v>
      </c>
      <c r="M16" s="42">
        <v>0</v>
      </c>
      <c r="N16" s="50">
        <f t="shared" si="4"/>
        <v>0</v>
      </c>
      <c r="O16" s="36">
        <f t="shared" si="5"/>
        <v>0</v>
      </c>
      <c r="P16" s="36">
        <f t="shared" si="13"/>
        <v>0</v>
      </c>
      <c r="R16" s="36">
        <f t="shared" si="6"/>
        <v>0</v>
      </c>
      <c r="S16" s="36">
        <f t="shared" si="6"/>
        <v>0</v>
      </c>
      <c r="T16" s="36">
        <f t="shared" si="6"/>
        <v>0</v>
      </c>
      <c r="U16" s="36">
        <f t="shared" si="6"/>
        <v>0</v>
      </c>
      <c r="V16" s="36">
        <f t="shared" si="6"/>
        <v>0</v>
      </c>
      <c r="W16" s="36">
        <f t="shared" si="6"/>
        <v>0</v>
      </c>
      <c r="X16" s="36">
        <f t="shared" si="6"/>
        <v>0</v>
      </c>
      <c r="Z16" s="36">
        <f t="shared" si="7"/>
        <v>0</v>
      </c>
      <c r="AA16" s="36">
        <f t="shared" si="7"/>
        <v>0</v>
      </c>
      <c r="AB16" s="36">
        <f t="shared" si="7"/>
        <v>0</v>
      </c>
      <c r="AC16" s="36">
        <f t="shared" si="7"/>
        <v>0</v>
      </c>
      <c r="AE16" s="62">
        <f t="shared" si="14"/>
        <v>0</v>
      </c>
      <c r="AF16" s="59"/>
    </row>
    <row r="17" ht="15" spans="1:32">
      <c r="A17" s="43" t="s">
        <v>12499</v>
      </c>
      <c r="B17" s="34">
        <f t="shared" si="0"/>
        <v>0</v>
      </c>
      <c r="C17" s="41" t="s">
        <v>12500</v>
      </c>
      <c r="D17" s="29">
        <f t="shared" si="8"/>
        <v>0</v>
      </c>
      <c r="E17" s="36">
        <f t="shared" si="1"/>
        <v>0</v>
      </c>
      <c r="F17" s="37">
        <f t="shared" si="9"/>
        <v>0</v>
      </c>
      <c r="G17" s="38">
        <f t="shared" si="10"/>
        <v>0</v>
      </c>
      <c r="H17" s="42">
        <v>0</v>
      </c>
      <c r="I17" s="36">
        <f t="shared" si="2"/>
        <v>0</v>
      </c>
      <c r="J17" s="29">
        <f t="shared" si="11"/>
        <v>0</v>
      </c>
      <c r="K17" s="36">
        <f t="shared" si="12"/>
        <v>0</v>
      </c>
      <c r="L17" s="9">
        <f t="shared" si="3"/>
        <v>0</v>
      </c>
      <c r="M17" s="42">
        <v>0</v>
      </c>
      <c r="N17" s="50">
        <f t="shared" si="4"/>
        <v>0</v>
      </c>
      <c r="O17" s="36">
        <f t="shared" si="5"/>
        <v>0</v>
      </c>
      <c r="P17" s="36">
        <f t="shared" si="13"/>
        <v>0</v>
      </c>
      <c r="R17" s="36">
        <f t="shared" si="6"/>
        <v>0</v>
      </c>
      <c r="S17" s="36">
        <f t="shared" si="6"/>
        <v>0</v>
      </c>
      <c r="T17" s="36">
        <f t="shared" si="6"/>
        <v>0</v>
      </c>
      <c r="U17" s="36">
        <f t="shared" si="6"/>
        <v>0</v>
      </c>
      <c r="V17" s="36">
        <f t="shared" si="6"/>
        <v>0</v>
      </c>
      <c r="W17" s="36">
        <f t="shared" si="6"/>
        <v>0</v>
      </c>
      <c r="X17" s="36">
        <f t="shared" si="6"/>
        <v>0</v>
      </c>
      <c r="Z17" s="36">
        <f t="shared" si="7"/>
        <v>0</v>
      </c>
      <c r="AA17" s="36">
        <f t="shared" si="7"/>
        <v>0</v>
      </c>
      <c r="AB17" s="36">
        <f t="shared" si="7"/>
        <v>0</v>
      </c>
      <c r="AC17" s="36">
        <f t="shared" si="7"/>
        <v>0</v>
      </c>
      <c r="AE17" s="62">
        <f t="shared" si="14"/>
        <v>0</v>
      </c>
      <c r="AF17" s="59"/>
    </row>
    <row r="18" ht="15" spans="1:32">
      <c r="A18" s="43" t="s">
        <v>12501</v>
      </c>
      <c r="B18" s="34">
        <f t="shared" si="0"/>
        <v>0</v>
      </c>
      <c r="C18" s="41" t="s">
        <v>12502</v>
      </c>
      <c r="D18" s="29">
        <f t="shared" si="8"/>
        <v>0</v>
      </c>
      <c r="E18" s="36">
        <f t="shared" si="1"/>
        <v>0</v>
      </c>
      <c r="F18" s="37">
        <f t="shared" si="9"/>
        <v>0</v>
      </c>
      <c r="G18" s="38">
        <f t="shared" si="10"/>
        <v>0</v>
      </c>
      <c r="H18" s="42">
        <v>0</v>
      </c>
      <c r="I18" s="36">
        <f t="shared" si="2"/>
        <v>0</v>
      </c>
      <c r="J18" s="29">
        <f t="shared" si="11"/>
        <v>0</v>
      </c>
      <c r="K18" s="36">
        <f t="shared" si="12"/>
        <v>0</v>
      </c>
      <c r="L18" s="9">
        <f t="shared" si="3"/>
        <v>0</v>
      </c>
      <c r="M18" s="42">
        <v>0</v>
      </c>
      <c r="N18" s="50">
        <f t="shared" si="4"/>
        <v>0</v>
      </c>
      <c r="O18" s="36">
        <f t="shared" si="5"/>
        <v>0</v>
      </c>
      <c r="P18" s="36">
        <f t="shared" si="13"/>
        <v>0</v>
      </c>
      <c r="R18" s="36">
        <f t="shared" ref="R18:X27" si="15">SUMPRODUCT(R$374:R$599*(LEFT($A$374:$A$599,LEN($A18))=$A18))</f>
        <v>0</v>
      </c>
      <c r="S18" s="36">
        <f t="shared" si="15"/>
        <v>0</v>
      </c>
      <c r="T18" s="36">
        <f t="shared" si="15"/>
        <v>0</v>
      </c>
      <c r="U18" s="36">
        <f t="shared" si="15"/>
        <v>0</v>
      </c>
      <c r="V18" s="36">
        <f t="shared" si="15"/>
        <v>0</v>
      </c>
      <c r="W18" s="36">
        <f t="shared" si="15"/>
        <v>0</v>
      </c>
      <c r="X18" s="36">
        <f t="shared" si="15"/>
        <v>0</v>
      </c>
      <c r="Z18" s="36">
        <f t="shared" si="7"/>
        <v>0</v>
      </c>
      <c r="AA18" s="36">
        <f t="shared" si="7"/>
        <v>0</v>
      </c>
      <c r="AB18" s="36">
        <f t="shared" si="7"/>
        <v>0</v>
      </c>
      <c r="AC18" s="36">
        <f t="shared" si="7"/>
        <v>0</v>
      </c>
      <c r="AE18" s="62">
        <f t="shared" si="14"/>
        <v>0</v>
      </c>
      <c r="AF18" s="14"/>
    </row>
    <row r="19" ht="15" spans="1:32">
      <c r="A19" s="43" t="s">
        <v>12503</v>
      </c>
      <c r="B19" s="34">
        <f t="shared" si="0"/>
        <v>0</v>
      </c>
      <c r="C19" s="41" t="s">
        <v>12504</v>
      </c>
      <c r="D19" s="29">
        <f t="shared" si="8"/>
        <v>0</v>
      </c>
      <c r="E19" s="36">
        <f t="shared" si="1"/>
        <v>0</v>
      </c>
      <c r="F19" s="37">
        <f t="shared" si="9"/>
        <v>0</v>
      </c>
      <c r="G19" s="38">
        <f t="shared" si="10"/>
        <v>0</v>
      </c>
      <c r="H19" s="42">
        <v>0</v>
      </c>
      <c r="I19" s="36">
        <f t="shared" si="2"/>
        <v>0</v>
      </c>
      <c r="J19" s="29">
        <f t="shared" si="11"/>
        <v>0</v>
      </c>
      <c r="K19" s="36">
        <f t="shared" si="12"/>
        <v>0</v>
      </c>
      <c r="L19" s="9">
        <f t="shared" si="3"/>
        <v>0</v>
      </c>
      <c r="M19" s="42">
        <v>0</v>
      </c>
      <c r="N19" s="50">
        <f t="shared" si="4"/>
        <v>0</v>
      </c>
      <c r="O19" s="36">
        <f t="shared" si="5"/>
        <v>0</v>
      </c>
      <c r="P19" s="36">
        <f t="shared" si="13"/>
        <v>0</v>
      </c>
      <c r="R19" s="36">
        <f t="shared" si="15"/>
        <v>0</v>
      </c>
      <c r="S19" s="36">
        <f t="shared" si="15"/>
        <v>0</v>
      </c>
      <c r="T19" s="36">
        <f t="shared" si="15"/>
        <v>0</v>
      </c>
      <c r="U19" s="36">
        <f t="shared" si="15"/>
        <v>0</v>
      </c>
      <c r="V19" s="36">
        <f t="shared" si="15"/>
        <v>0</v>
      </c>
      <c r="W19" s="36">
        <f t="shared" si="15"/>
        <v>0</v>
      </c>
      <c r="X19" s="36">
        <f t="shared" si="15"/>
        <v>0</v>
      </c>
      <c r="Z19" s="36">
        <f t="shared" si="7"/>
        <v>0</v>
      </c>
      <c r="AA19" s="36">
        <f t="shared" si="7"/>
        <v>0</v>
      </c>
      <c r="AB19" s="36">
        <f t="shared" si="7"/>
        <v>0</v>
      </c>
      <c r="AC19" s="36">
        <f t="shared" si="7"/>
        <v>0</v>
      </c>
      <c r="AE19" s="62">
        <f t="shared" si="14"/>
        <v>0</v>
      </c>
      <c r="AF19" s="14"/>
    </row>
    <row r="20" ht="15" spans="1:32">
      <c r="A20" s="43" t="s">
        <v>12505</v>
      </c>
      <c r="B20" s="34">
        <f t="shared" si="0"/>
        <v>0</v>
      </c>
      <c r="C20" s="41" t="s">
        <v>12506</v>
      </c>
      <c r="D20" s="29">
        <f t="shared" si="8"/>
        <v>0</v>
      </c>
      <c r="E20" s="36">
        <f t="shared" si="1"/>
        <v>0</v>
      </c>
      <c r="F20" s="37">
        <f t="shared" si="9"/>
        <v>0</v>
      </c>
      <c r="G20" s="38">
        <f t="shared" si="10"/>
        <v>0</v>
      </c>
      <c r="H20" s="42">
        <v>0</v>
      </c>
      <c r="I20" s="36">
        <f t="shared" si="2"/>
        <v>0</v>
      </c>
      <c r="J20" s="29">
        <f t="shared" si="11"/>
        <v>0</v>
      </c>
      <c r="K20" s="36">
        <f t="shared" si="12"/>
        <v>0</v>
      </c>
      <c r="L20" s="9">
        <f t="shared" si="3"/>
        <v>0</v>
      </c>
      <c r="M20" s="42">
        <v>0</v>
      </c>
      <c r="N20" s="50">
        <f t="shared" si="4"/>
        <v>0</v>
      </c>
      <c r="O20" s="36">
        <f t="shared" si="5"/>
        <v>0</v>
      </c>
      <c r="P20" s="36">
        <f t="shared" si="13"/>
        <v>0</v>
      </c>
      <c r="R20" s="36">
        <f t="shared" si="15"/>
        <v>0</v>
      </c>
      <c r="S20" s="36">
        <f t="shared" si="15"/>
        <v>0</v>
      </c>
      <c r="T20" s="36">
        <f t="shared" si="15"/>
        <v>0</v>
      </c>
      <c r="U20" s="36">
        <f t="shared" si="15"/>
        <v>0</v>
      </c>
      <c r="V20" s="36">
        <f t="shared" si="15"/>
        <v>0</v>
      </c>
      <c r="W20" s="36">
        <f t="shared" si="15"/>
        <v>0</v>
      </c>
      <c r="X20" s="36">
        <f t="shared" si="15"/>
        <v>0</v>
      </c>
      <c r="Z20" s="36">
        <f t="shared" si="7"/>
        <v>0</v>
      </c>
      <c r="AA20" s="36">
        <f t="shared" si="7"/>
        <v>0</v>
      </c>
      <c r="AB20" s="36">
        <f t="shared" si="7"/>
        <v>0</v>
      </c>
      <c r="AC20" s="36">
        <f t="shared" si="7"/>
        <v>0</v>
      </c>
      <c r="AE20" s="62">
        <f t="shared" si="14"/>
        <v>0</v>
      </c>
      <c r="AF20" s="59"/>
    </row>
    <row r="21" ht="15" spans="1:32">
      <c r="A21" s="43" t="s">
        <v>12507</v>
      </c>
      <c r="B21" s="34">
        <f t="shared" si="0"/>
        <v>0</v>
      </c>
      <c r="C21" s="41" t="s">
        <v>12508</v>
      </c>
      <c r="D21" s="29">
        <f t="shared" si="8"/>
        <v>0</v>
      </c>
      <c r="E21" s="36">
        <f t="shared" si="1"/>
        <v>0</v>
      </c>
      <c r="F21" s="37">
        <f t="shared" si="9"/>
        <v>0</v>
      </c>
      <c r="G21" s="38">
        <f t="shared" si="10"/>
        <v>0</v>
      </c>
      <c r="H21" s="42">
        <v>0</v>
      </c>
      <c r="I21" s="36">
        <f t="shared" si="2"/>
        <v>0</v>
      </c>
      <c r="J21" s="29">
        <f t="shared" si="11"/>
        <v>0</v>
      </c>
      <c r="K21" s="36">
        <f t="shared" si="12"/>
        <v>0</v>
      </c>
      <c r="L21" s="9">
        <f t="shared" si="3"/>
        <v>0</v>
      </c>
      <c r="M21" s="42">
        <v>0</v>
      </c>
      <c r="N21" s="50">
        <f t="shared" si="4"/>
        <v>0</v>
      </c>
      <c r="O21" s="36">
        <f t="shared" si="5"/>
        <v>0</v>
      </c>
      <c r="P21" s="36">
        <f t="shared" si="13"/>
        <v>0</v>
      </c>
      <c r="R21" s="36">
        <f t="shared" si="15"/>
        <v>0</v>
      </c>
      <c r="S21" s="36">
        <f t="shared" si="15"/>
        <v>0</v>
      </c>
      <c r="T21" s="36">
        <f t="shared" si="15"/>
        <v>0</v>
      </c>
      <c r="U21" s="36">
        <f t="shared" si="15"/>
        <v>0</v>
      </c>
      <c r="V21" s="36">
        <f t="shared" si="15"/>
        <v>0</v>
      </c>
      <c r="W21" s="36">
        <f t="shared" si="15"/>
        <v>0</v>
      </c>
      <c r="X21" s="36">
        <f t="shared" si="15"/>
        <v>0</v>
      </c>
      <c r="Z21" s="36">
        <f t="shared" si="7"/>
        <v>0</v>
      </c>
      <c r="AA21" s="36">
        <f t="shared" si="7"/>
        <v>0</v>
      </c>
      <c r="AB21" s="36">
        <f t="shared" si="7"/>
        <v>0</v>
      </c>
      <c r="AC21" s="36">
        <f t="shared" si="7"/>
        <v>0</v>
      </c>
      <c r="AE21" s="62">
        <f t="shared" si="14"/>
        <v>0</v>
      </c>
      <c r="AF21" s="59"/>
    </row>
    <row r="22" ht="15" spans="1:32">
      <c r="A22" s="43" t="s">
        <v>12509</v>
      </c>
      <c r="B22" s="34">
        <f t="shared" si="0"/>
        <v>0</v>
      </c>
      <c r="C22" s="41" t="s">
        <v>12510</v>
      </c>
      <c r="D22" s="29">
        <f t="shared" si="8"/>
        <v>0</v>
      </c>
      <c r="E22" s="36">
        <f t="shared" si="1"/>
        <v>0</v>
      </c>
      <c r="F22" s="37">
        <f t="shared" si="9"/>
        <v>0</v>
      </c>
      <c r="G22" s="38">
        <f t="shared" si="10"/>
        <v>0</v>
      </c>
      <c r="H22" s="42">
        <v>0</v>
      </c>
      <c r="I22" s="36">
        <f t="shared" si="2"/>
        <v>0</v>
      </c>
      <c r="J22" s="29">
        <f t="shared" si="11"/>
        <v>0</v>
      </c>
      <c r="K22" s="36">
        <f t="shared" si="12"/>
        <v>0</v>
      </c>
      <c r="L22" s="9">
        <f t="shared" si="3"/>
        <v>0</v>
      </c>
      <c r="M22" s="42">
        <v>0</v>
      </c>
      <c r="N22" s="50">
        <f t="shared" si="4"/>
        <v>0</v>
      </c>
      <c r="O22" s="36">
        <f t="shared" si="5"/>
        <v>0</v>
      </c>
      <c r="P22" s="36">
        <f t="shared" si="13"/>
        <v>0</v>
      </c>
      <c r="R22" s="36">
        <f t="shared" si="15"/>
        <v>0</v>
      </c>
      <c r="S22" s="36">
        <f t="shared" si="15"/>
        <v>0</v>
      </c>
      <c r="T22" s="36">
        <f t="shared" si="15"/>
        <v>0</v>
      </c>
      <c r="U22" s="36">
        <f t="shared" si="15"/>
        <v>0</v>
      </c>
      <c r="V22" s="36">
        <f t="shared" si="15"/>
        <v>0</v>
      </c>
      <c r="W22" s="36">
        <f t="shared" si="15"/>
        <v>0</v>
      </c>
      <c r="X22" s="36">
        <f t="shared" si="15"/>
        <v>0</v>
      </c>
      <c r="Z22" s="36">
        <f t="shared" si="7"/>
        <v>0</v>
      </c>
      <c r="AA22" s="36">
        <f t="shared" si="7"/>
        <v>0</v>
      </c>
      <c r="AB22" s="36">
        <f t="shared" si="7"/>
        <v>0</v>
      </c>
      <c r="AC22" s="36">
        <f t="shared" si="7"/>
        <v>0</v>
      </c>
      <c r="AE22" s="62">
        <f t="shared" si="14"/>
        <v>0</v>
      </c>
      <c r="AF22" s="14"/>
    </row>
    <row r="23" ht="15" spans="1:32">
      <c r="A23" s="43" t="s">
        <v>12511</v>
      </c>
      <c r="B23" s="34">
        <f t="shared" si="0"/>
        <v>0</v>
      </c>
      <c r="C23" s="41" t="s">
        <v>12512</v>
      </c>
      <c r="D23" s="29">
        <f t="shared" si="8"/>
        <v>0</v>
      </c>
      <c r="E23" s="36">
        <f t="shared" si="1"/>
        <v>0</v>
      </c>
      <c r="F23" s="37">
        <f t="shared" si="9"/>
        <v>0</v>
      </c>
      <c r="G23" s="38">
        <f t="shared" si="10"/>
        <v>0</v>
      </c>
      <c r="H23" s="42">
        <v>0</v>
      </c>
      <c r="I23" s="36">
        <f t="shared" si="2"/>
        <v>0</v>
      </c>
      <c r="J23" s="29">
        <f t="shared" si="11"/>
        <v>0</v>
      </c>
      <c r="K23" s="36">
        <f t="shared" si="12"/>
        <v>0</v>
      </c>
      <c r="L23" s="9">
        <f t="shared" si="3"/>
        <v>0</v>
      </c>
      <c r="M23" s="42">
        <v>0</v>
      </c>
      <c r="N23" s="50">
        <f t="shared" si="4"/>
        <v>0</v>
      </c>
      <c r="O23" s="36">
        <f t="shared" si="5"/>
        <v>0</v>
      </c>
      <c r="P23" s="36">
        <f t="shared" si="13"/>
        <v>0</v>
      </c>
      <c r="R23" s="36">
        <f t="shared" si="15"/>
        <v>0</v>
      </c>
      <c r="S23" s="36">
        <f t="shared" si="15"/>
        <v>0</v>
      </c>
      <c r="T23" s="36">
        <f t="shared" si="15"/>
        <v>0</v>
      </c>
      <c r="U23" s="36">
        <f t="shared" si="15"/>
        <v>0</v>
      </c>
      <c r="V23" s="36">
        <f t="shared" si="15"/>
        <v>0</v>
      </c>
      <c r="W23" s="36">
        <f t="shared" si="15"/>
        <v>0</v>
      </c>
      <c r="X23" s="36">
        <f t="shared" si="15"/>
        <v>0</v>
      </c>
      <c r="Z23" s="36">
        <f t="shared" si="7"/>
        <v>0</v>
      </c>
      <c r="AA23" s="36">
        <f t="shared" si="7"/>
        <v>0</v>
      </c>
      <c r="AB23" s="36">
        <f t="shared" si="7"/>
        <v>0</v>
      </c>
      <c r="AC23" s="36">
        <f t="shared" si="7"/>
        <v>0</v>
      </c>
      <c r="AE23" s="62">
        <f t="shared" si="14"/>
        <v>0</v>
      </c>
      <c r="AF23" s="14"/>
    </row>
    <row r="24" ht="15" spans="1:32">
      <c r="A24" s="43" t="s">
        <v>12513</v>
      </c>
      <c r="B24" s="34">
        <f t="shared" si="0"/>
        <v>0</v>
      </c>
      <c r="C24" s="41" t="s">
        <v>12514</v>
      </c>
      <c r="D24" s="29">
        <f t="shared" si="8"/>
        <v>0</v>
      </c>
      <c r="E24" s="36">
        <f t="shared" si="1"/>
        <v>0</v>
      </c>
      <c r="F24" s="37">
        <f t="shared" si="9"/>
        <v>0</v>
      </c>
      <c r="G24" s="38">
        <f t="shared" si="10"/>
        <v>0</v>
      </c>
      <c r="H24" s="42">
        <v>0</v>
      </c>
      <c r="I24" s="36">
        <f t="shared" si="2"/>
        <v>0</v>
      </c>
      <c r="J24" s="29">
        <f t="shared" si="11"/>
        <v>0</v>
      </c>
      <c r="K24" s="36">
        <f t="shared" si="12"/>
        <v>0</v>
      </c>
      <c r="L24" s="9">
        <f t="shared" si="3"/>
        <v>0</v>
      </c>
      <c r="M24" s="42">
        <v>0</v>
      </c>
      <c r="N24" s="50">
        <f t="shared" si="4"/>
        <v>0</v>
      </c>
      <c r="O24" s="36">
        <f t="shared" si="5"/>
        <v>0</v>
      </c>
      <c r="P24" s="36">
        <f t="shared" si="13"/>
        <v>0</v>
      </c>
      <c r="R24" s="36">
        <f t="shared" si="15"/>
        <v>0</v>
      </c>
      <c r="S24" s="36">
        <f t="shared" si="15"/>
        <v>0</v>
      </c>
      <c r="T24" s="36">
        <f t="shared" si="15"/>
        <v>0</v>
      </c>
      <c r="U24" s="36">
        <f t="shared" si="15"/>
        <v>0</v>
      </c>
      <c r="V24" s="36">
        <f t="shared" si="15"/>
        <v>0</v>
      </c>
      <c r="W24" s="36">
        <f t="shared" si="15"/>
        <v>0</v>
      </c>
      <c r="X24" s="36">
        <f t="shared" si="15"/>
        <v>0</v>
      </c>
      <c r="Z24" s="36">
        <f t="shared" si="7"/>
        <v>0</v>
      </c>
      <c r="AA24" s="36">
        <f t="shared" si="7"/>
        <v>0</v>
      </c>
      <c r="AB24" s="36">
        <f t="shared" si="7"/>
        <v>0</v>
      </c>
      <c r="AC24" s="36">
        <f t="shared" si="7"/>
        <v>0</v>
      </c>
      <c r="AE24" s="62">
        <f t="shared" si="14"/>
        <v>0</v>
      </c>
      <c r="AF24" s="59"/>
    </row>
    <row r="25" ht="15" spans="1:32">
      <c r="A25" s="43" t="s">
        <v>12515</v>
      </c>
      <c r="B25" s="34">
        <f t="shared" si="0"/>
        <v>0</v>
      </c>
      <c r="C25" s="41" t="s">
        <v>12516</v>
      </c>
      <c r="D25" s="29">
        <f t="shared" si="8"/>
        <v>0</v>
      </c>
      <c r="E25" s="36">
        <f t="shared" si="1"/>
        <v>0</v>
      </c>
      <c r="F25" s="37">
        <f t="shared" si="9"/>
        <v>0</v>
      </c>
      <c r="G25" s="38">
        <f t="shared" si="10"/>
        <v>0</v>
      </c>
      <c r="H25" s="42">
        <v>0</v>
      </c>
      <c r="I25" s="36">
        <f t="shared" si="2"/>
        <v>0</v>
      </c>
      <c r="J25" s="29">
        <f t="shared" si="11"/>
        <v>0</v>
      </c>
      <c r="K25" s="36">
        <f t="shared" si="12"/>
        <v>0</v>
      </c>
      <c r="L25" s="9">
        <f t="shared" si="3"/>
        <v>0</v>
      </c>
      <c r="M25" s="42">
        <v>0</v>
      </c>
      <c r="N25" s="50">
        <f t="shared" si="4"/>
        <v>0</v>
      </c>
      <c r="O25" s="36">
        <f t="shared" si="5"/>
        <v>0</v>
      </c>
      <c r="P25" s="36">
        <f t="shared" si="13"/>
        <v>0</v>
      </c>
      <c r="R25" s="36">
        <f t="shared" si="15"/>
        <v>0</v>
      </c>
      <c r="S25" s="36">
        <f t="shared" si="15"/>
        <v>0</v>
      </c>
      <c r="T25" s="36">
        <f t="shared" si="15"/>
        <v>0</v>
      </c>
      <c r="U25" s="36">
        <f t="shared" si="15"/>
        <v>0</v>
      </c>
      <c r="V25" s="36">
        <f t="shared" si="15"/>
        <v>0</v>
      </c>
      <c r="W25" s="36">
        <f t="shared" si="15"/>
        <v>0</v>
      </c>
      <c r="X25" s="36">
        <f t="shared" si="15"/>
        <v>0</v>
      </c>
      <c r="Z25" s="36">
        <f t="shared" si="7"/>
        <v>0</v>
      </c>
      <c r="AA25" s="36">
        <f t="shared" si="7"/>
        <v>0</v>
      </c>
      <c r="AB25" s="36">
        <f t="shared" si="7"/>
        <v>0</v>
      </c>
      <c r="AC25" s="36">
        <f t="shared" si="7"/>
        <v>0</v>
      </c>
      <c r="AE25" s="62">
        <f t="shared" si="14"/>
        <v>0</v>
      </c>
      <c r="AF25" s="59"/>
    </row>
    <row r="26" ht="15" spans="1:32">
      <c r="A26" s="43" t="s">
        <v>12517</v>
      </c>
      <c r="B26" s="34">
        <f t="shared" si="0"/>
        <v>0</v>
      </c>
      <c r="C26" s="41" t="s">
        <v>12518</v>
      </c>
      <c r="D26" s="29">
        <f t="shared" si="8"/>
        <v>0</v>
      </c>
      <c r="E26" s="36">
        <f t="shared" si="1"/>
        <v>0</v>
      </c>
      <c r="F26" s="37">
        <f t="shared" si="9"/>
        <v>0</v>
      </c>
      <c r="G26" s="38">
        <f t="shared" si="10"/>
        <v>0</v>
      </c>
      <c r="H26" s="39">
        <v>0</v>
      </c>
      <c r="I26" s="36">
        <f t="shared" si="2"/>
        <v>0</v>
      </c>
      <c r="J26" s="29">
        <f t="shared" si="11"/>
        <v>0</v>
      </c>
      <c r="K26" s="36">
        <f t="shared" si="12"/>
        <v>0</v>
      </c>
      <c r="L26" s="9">
        <f t="shared" si="3"/>
        <v>0</v>
      </c>
      <c r="M26" s="39">
        <v>0</v>
      </c>
      <c r="N26" s="38">
        <f t="shared" si="4"/>
        <v>0</v>
      </c>
      <c r="O26" s="36">
        <f t="shared" si="5"/>
        <v>0</v>
      </c>
      <c r="P26" s="36">
        <f t="shared" si="13"/>
        <v>0</v>
      </c>
      <c r="R26" s="36">
        <f t="shared" si="15"/>
        <v>0</v>
      </c>
      <c r="S26" s="36">
        <f t="shared" si="15"/>
        <v>0</v>
      </c>
      <c r="T26" s="36">
        <f t="shared" si="15"/>
        <v>0</v>
      </c>
      <c r="U26" s="36">
        <f t="shared" si="15"/>
        <v>0</v>
      </c>
      <c r="V26" s="36">
        <f t="shared" si="15"/>
        <v>0</v>
      </c>
      <c r="W26" s="36">
        <f t="shared" si="15"/>
        <v>0</v>
      </c>
      <c r="X26" s="36">
        <f t="shared" si="15"/>
        <v>0</v>
      </c>
      <c r="Z26" s="36">
        <f t="shared" si="7"/>
        <v>0</v>
      </c>
      <c r="AA26" s="36">
        <f t="shared" si="7"/>
        <v>0</v>
      </c>
      <c r="AB26" s="36">
        <f t="shared" si="7"/>
        <v>0</v>
      </c>
      <c r="AC26" s="36">
        <f t="shared" si="7"/>
        <v>0</v>
      </c>
      <c r="AE26" s="62">
        <f t="shared" si="14"/>
        <v>0</v>
      </c>
      <c r="AF26" s="14"/>
    </row>
    <row r="27" ht="15" spans="1:32">
      <c r="A27" s="43" t="s">
        <v>12519</v>
      </c>
      <c r="B27" s="34">
        <f t="shared" si="0"/>
        <v>0</v>
      </c>
      <c r="C27" s="41" t="s">
        <v>12520</v>
      </c>
      <c r="D27" s="29">
        <f t="shared" si="8"/>
        <v>0</v>
      </c>
      <c r="E27" s="36">
        <f t="shared" si="1"/>
        <v>0</v>
      </c>
      <c r="F27" s="37">
        <f t="shared" si="9"/>
        <v>0</v>
      </c>
      <c r="G27" s="38">
        <f t="shared" si="10"/>
        <v>0</v>
      </c>
      <c r="H27" s="42">
        <v>0</v>
      </c>
      <c r="I27" s="36">
        <f t="shared" si="2"/>
        <v>0</v>
      </c>
      <c r="J27" s="29">
        <f t="shared" si="11"/>
        <v>0</v>
      </c>
      <c r="K27" s="36">
        <f t="shared" si="12"/>
        <v>0</v>
      </c>
      <c r="L27" s="9">
        <f t="shared" si="3"/>
        <v>0</v>
      </c>
      <c r="M27" s="42">
        <v>0</v>
      </c>
      <c r="N27" s="50">
        <f t="shared" si="4"/>
        <v>0</v>
      </c>
      <c r="O27" s="36">
        <f t="shared" si="5"/>
        <v>0</v>
      </c>
      <c r="P27" s="36">
        <f t="shared" si="13"/>
        <v>0</v>
      </c>
      <c r="R27" s="36">
        <f t="shared" si="15"/>
        <v>0</v>
      </c>
      <c r="S27" s="36">
        <f t="shared" si="15"/>
        <v>0</v>
      </c>
      <c r="T27" s="36">
        <f t="shared" si="15"/>
        <v>0</v>
      </c>
      <c r="U27" s="36">
        <f t="shared" si="15"/>
        <v>0</v>
      </c>
      <c r="V27" s="36">
        <f t="shared" si="15"/>
        <v>0</v>
      </c>
      <c r="W27" s="36">
        <f t="shared" si="15"/>
        <v>0</v>
      </c>
      <c r="X27" s="36">
        <f t="shared" si="15"/>
        <v>0</v>
      </c>
      <c r="Z27" s="36">
        <f t="shared" si="7"/>
        <v>0</v>
      </c>
      <c r="AA27" s="36">
        <f t="shared" si="7"/>
        <v>0</v>
      </c>
      <c r="AB27" s="36">
        <f t="shared" si="7"/>
        <v>0</v>
      </c>
      <c r="AC27" s="36">
        <f t="shared" si="7"/>
        <v>0</v>
      </c>
      <c r="AE27" s="62">
        <f t="shared" si="14"/>
        <v>0</v>
      </c>
      <c r="AF27" s="14"/>
    </row>
    <row r="28" ht="15" spans="1:32">
      <c r="A28" s="43" t="s">
        <v>12521</v>
      </c>
      <c r="B28" s="34">
        <f t="shared" si="0"/>
        <v>0</v>
      </c>
      <c r="C28" s="41" t="s">
        <v>12522</v>
      </c>
      <c r="D28" s="29">
        <f t="shared" si="8"/>
        <v>0</v>
      </c>
      <c r="E28" s="36">
        <f t="shared" si="1"/>
        <v>0</v>
      </c>
      <c r="F28" s="37">
        <f t="shared" si="9"/>
        <v>0</v>
      </c>
      <c r="G28" s="38">
        <f t="shared" si="10"/>
        <v>0</v>
      </c>
      <c r="H28" s="42">
        <v>0</v>
      </c>
      <c r="I28" s="36">
        <f t="shared" si="2"/>
        <v>0</v>
      </c>
      <c r="J28" s="29">
        <f t="shared" si="11"/>
        <v>0</v>
      </c>
      <c r="K28" s="36">
        <f t="shared" si="12"/>
        <v>0</v>
      </c>
      <c r="L28" s="9">
        <f t="shared" si="3"/>
        <v>0</v>
      </c>
      <c r="M28" s="42">
        <v>0</v>
      </c>
      <c r="N28" s="50">
        <f t="shared" si="4"/>
        <v>0</v>
      </c>
      <c r="O28" s="36">
        <f t="shared" si="5"/>
        <v>0</v>
      </c>
      <c r="P28" s="36">
        <f t="shared" si="13"/>
        <v>0</v>
      </c>
      <c r="R28" s="36">
        <f t="shared" ref="R28:X37" si="16">SUMPRODUCT(R$374:R$599*(LEFT($A$374:$A$599,LEN($A28))=$A28))</f>
        <v>0</v>
      </c>
      <c r="S28" s="36">
        <f t="shared" si="16"/>
        <v>0</v>
      </c>
      <c r="T28" s="36">
        <f t="shared" si="16"/>
        <v>0</v>
      </c>
      <c r="U28" s="36">
        <f t="shared" si="16"/>
        <v>0</v>
      </c>
      <c r="V28" s="36">
        <f t="shared" si="16"/>
        <v>0</v>
      </c>
      <c r="W28" s="36">
        <f t="shared" si="16"/>
        <v>0</v>
      </c>
      <c r="X28" s="36">
        <f t="shared" si="16"/>
        <v>0</v>
      </c>
      <c r="Z28" s="36">
        <f t="shared" ref="Z28:AC47" si="17">SUMPRODUCT(Z$374:Z$599*(LEFT($A$374:$A$599,LEN($A28))=$A28))</f>
        <v>0</v>
      </c>
      <c r="AA28" s="36">
        <f t="shared" si="17"/>
        <v>0</v>
      </c>
      <c r="AB28" s="36">
        <f t="shared" si="17"/>
        <v>0</v>
      </c>
      <c r="AC28" s="36">
        <f t="shared" si="17"/>
        <v>0</v>
      </c>
      <c r="AE28" s="62">
        <f t="shared" si="14"/>
        <v>0</v>
      </c>
      <c r="AF28" s="59"/>
    </row>
    <row r="29" ht="15" spans="1:32">
      <c r="A29" s="43" t="s">
        <v>12523</v>
      </c>
      <c r="B29" s="34">
        <f t="shared" si="0"/>
        <v>0</v>
      </c>
      <c r="C29" s="41" t="s">
        <v>12524</v>
      </c>
      <c r="D29" s="29">
        <f t="shared" si="8"/>
        <v>0</v>
      </c>
      <c r="E29" s="36">
        <f t="shared" si="1"/>
        <v>0</v>
      </c>
      <c r="F29" s="37">
        <f t="shared" si="9"/>
        <v>0</v>
      </c>
      <c r="G29" s="38">
        <f t="shared" si="10"/>
        <v>0</v>
      </c>
      <c r="H29" s="42">
        <v>0</v>
      </c>
      <c r="I29" s="36">
        <f t="shared" si="2"/>
        <v>0</v>
      </c>
      <c r="J29" s="29">
        <f t="shared" si="11"/>
        <v>0</v>
      </c>
      <c r="K29" s="36">
        <f t="shared" si="12"/>
        <v>0</v>
      </c>
      <c r="L29" s="9">
        <f t="shared" si="3"/>
        <v>0</v>
      </c>
      <c r="M29" s="42">
        <v>0</v>
      </c>
      <c r="N29" s="50">
        <f t="shared" si="4"/>
        <v>0</v>
      </c>
      <c r="O29" s="36">
        <f t="shared" si="5"/>
        <v>0</v>
      </c>
      <c r="P29" s="36">
        <f t="shared" si="13"/>
        <v>0</v>
      </c>
      <c r="R29" s="36">
        <f t="shared" si="16"/>
        <v>0</v>
      </c>
      <c r="S29" s="36">
        <f t="shared" si="16"/>
        <v>0</v>
      </c>
      <c r="T29" s="36">
        <f t="shared" si="16"/>
        <v>0</v>
      </c>
      <c r="U29" s="36">
        <f t="shared" si="16"/>
        <v>0</v>
      </c>
      <c r="V29" s="36">
        <f t="shared" si="16"/>
        <v>0</v>
      </c>
      <c r="W29" s="36">
        <f t="shared" si="16"/>
        <v>0</v>
      </c>
      <c r="X29" s="36">
        <f t="shared" si="16"/>
        <v>0</v>
      </c>
      <c r="Z29" s="36">
        <f t="shared" si="17"/>
        <v>0</v>
      </c>
      <c r="AA29" s="36">
        <f t="shared" si="17"/>
        <v>0</v>
      </c>
      <c r="AB29" s="36">
        <f t="shared" si="17"/>
        <v>0</v>
      </c>
      <c r="AC29" s="36">
        <f t="shared" si="17"/>
        <v>0</v>
      </c>
      <c r="AE29" s="62">
        <f t="shared" si="14"/>
        <v>0</v>
      </c>
      <c r="AF29" s="59"/>
    </row>
    <row r="30" ht="15" spans="1:32">
      <c r="A30" s="43" t="s">
        <v>12525</v>
      </c>
      <c r="B30" s="34">
        <f t="shared" si="0"/>
        <v>0</v>
      </c>
      <c r="C30" s="41" t="s">
        <v>12526</v>
      </c>
      <c r="D30" s="29">
        <f t="shared" si="8"/>
        <v>0</v>
      </c>
      <c r="E30" s="36">
        <f t="shared" si="1"/>
        <v>0</v>
      </c>
      <c r="F30" s="37">
        <f t="shared" si="9"/>
        <v>0</v>
      </c>
      <c r="G30" s="38">
        <f t="shared" si="10"/>
        <v>0</v>
      </c>
      <c r="H30" s="42">
        <v>0</v>
      </c>
      <c r="I30" s="36">
        <f t="shared" si="2"/>
        <v>0</v>
      </c>
      <c r="J30" s="29">
        <f t="shared" si="11"/>
        <v>0</v>
      </c>
      <c r="K30" s="36">
        <f t="shared" si="12"/>
        <v>0</v>
      </c>
      <c r="L30" s="9">
        <f t="shared" si="3"/>
        <v>0</v>
      </c>
      <c r="M30" s="42">
        <v>0</v>
      </c>
      <c r="N30" s="50">
        <f t="shared" si="4"/>
        <v>0</v>
      </c>
      <c r="O30" s="36">
        <f t="shared" si="5"/>
        <v>0</v>
      </c>
      <c r="P30" s="36">
        <f t="shared" si="13"/>
        <v>0</v>
      </c>
      <c r="R30" s="36">
        <f t="shared" si="16"/>
        <v>0</v>
      </c>
      <c r="S30" s="36">
        <f t="shared" si="16"/>
        <v>0</v>
      </c>
      <c r="T30" s="36">
        <f t="shared" si="16"/>
        <v>0</v>
      </c>
      <c r="U30" s="36">
        <f t="shared" si="16"/>
        <v>0</v>
      </c>
      <c r="V30" s="36">
        <f t="shared" si="16"/>
        <v>0</v>
      </c>
      <c r="W30" s="36">
        <f t="shared" si="16"/>
        <v>0</v>
      </c>
      <c r="X30" s="36">
        <f t="shared" si="16"/>
        <v>0</v>
      </c>
      <c r="Z30" s="36">
        <f t="shared" si="17"/>
        <v>0</v>
      </c>
      <c r="AA30" s="36">
        <f t="shared" si="17"/>
        <v>0</v>
      </c>
      <c r="AB30" s="36">
        <f t="shared" si="17"/>
        <v>0</v>
      </c>
      <c r="AC30" s="36">
        <f t="shared" si="17"/>
        <v>0</v>
      </c>
      <c r="AE30" s="62">
        <f t="shared" si="14"/>
        <v>0</v>
      </c>
      <c r="AF30" s="14"/>
    </row>
    <row r="31" ht="15" spans="1:32">
      <c r="A31" s="43" t="s">
        <v>12527</v>
      </c>
      <c r="B31" s="34">
        <f t="shared" si="0"/>
        <v>0</v>
      </c>
      <c r="C31" s="41" t="s">
        <v>12528</v>
      </c>
      <c r="D31" s="29">
        <f t="shared" si="8"/>
        <v>0</v>
      </c>
      <c r="E31" s="36">
        <f t="shared" si="1"/>
        <v>0</v>
      </c>
      <c r="F31" s="37">
        <f t="shared" si="9"/>
        <v>0</v>
      </c>
      <c r="G31" s="38">
        <f t="shared" si="10"/>
        <v>0</v>
      </c>
      <c r="H31" s="42">
        <v>0</v>
      </c>
      <c r="I31" s="36">
        <f t="shared" si="2"/>
        <v>0</v>
      </c>
      <c r="J31" s="29">
        <f t="shared" si="11"/>
        <v>0</v>
      </c>
      <c r="K31" s="36">
        <f t="shared" si="12"/>
        <v>0</v>
      </c>
      <c r="L31" s="9">
        <f t="shared" si="3"/>
        <v>0</v>
      </c>
      <c r="M31" s="42">
        <v>0</v>
      </c>
      <c r="N31" s="50">
        <f t="shared" si="4"/>
        <v>0</v>
      </c>
      <c r="O31" s="36">
        <f t="shared" si="5"/>
        <v>0</v>
      </c>
      <c r="P31" s="36">
        <f t="shared" si="13"/>
        <v>0</v>
      </c>
      <c r="R31" s="36">
        <f t="shared" si="16"/>
        <v>0</v>
      </c>
      <c r="S31" s="36">
        <f t="shared" si="16"/>
        <v>0</v>
      </c>
      <c r="T31" s="36">
        <f t="shared" si="16"/>
        <v>0</v>
      </c>
      <c r="U31" s="36">
        <f t="shared" si="16"/>
        <v>0</v>
      </c>
      <c r="V31" s="36">
        <f t="shared" si="16"/>
        <v>0</v>
      </c>
      <c r="W31" s="36">
        <f t="shared" si="16"/>
        <v>0</v>
      </c>
      <c r="X31" s="36">
        <f t="shared" si="16"/>
        <v>0</v>
      </c>
      <c r="Z31" s="36">
        <f t="shared" si="17"/>
        <v>0</v>
      </c>
      <c r="AA31" s="36">
        <f t="shared" si="17"/>
        <v>0</v>
      </c>
      <c r="AB31" s="36">
        <f t="shared" si="17"/>
        <v>0</v>
      </c>
      <c r="AC31" s="36">
        <f t="shared" si="17"/>
        <v>0</v>
      </c>
      <c r="AE31" s="62">
        <f t="shared" si="14"/>
        <v>0</v>
      </c>
      <c r="AF31" s="14"/>
    </row>
    <row r="32" ht="15" spans="1:32">
      <c r="A32" s="43" t="s">
        <v>12529</v>
      </c>
      <c r="B32" s="34">
        <f t="shared" si="0"/>
        <v>0</v>
      </c>
      <c r="C32" s="41" t="s">
        <v>12530</v>
      </c>
      <c r="D32" s="29">
        <f t="shared" si="8"/>
        <v>0</v>
      </c>
      <c r="E32" s="36">
        <f t="shared" si="1"/>
        <v>0</v>
      </c>
      <c r="F32" s="37">
        <f t="shared" si="9"/>
        <v>0</v>
      </c>
      <c r="G32" s="38">
        <f t="shared" si="10"/>
        <v>0</v>
      </c>
      <c r="H32" s="42">
        <v>0</v>
      </c>
      <c r="I32" s="36">
        <f t="shared" si="2"/>
        <v>0</v>
      </c>
      <c r="J32" s="29">
        <f t="shared" si="11"/>
        <v>0</v>
      </c>
      <c r="K32" s="36">
        <f t="shared" si="12"/>
        <v>0</v>
      </c>
      <c r="L32" s="9">
        <f t="shared" si="3"/>
        <v>0</v>
      </c>
      <c r="M32" s="42">
        <v>0</v>
      </c>
      <c r="N32" s="50">
        <f t="shared" si="4"/>
        <v>0</v>
      </c>
      <c r="O32" s="36">
        <f t="shared" si="5"/>
        <v>0</v>
      </c>
      <c r="P32" s="36">
        <f t="shared" si="13"/>
        <v>0</v>
      </c>
      <c r="R32" s="36">
        <f t="shared" si="16"/>
        <v>0</v>
      </c>
      <c r="S32" s="36">
        <f t="shared" si="16"/>
        <v>0</v>
      </c>
      <c r="T32" s="36">
        <f t="shared" si="16"/>
        <v>0</v>
      </c>
      <c r="U32" s="36">
        <f t="shared" si="16"/>
        <v>0</v>
      </c>
      <c r="V32" s="36">
        <f t="shared" si="16"/>
        <v>0</v>
      </c>
      <c r="W32" s="36">
        <f t="shared" si="16"/>
        <v>0</v>
      </c>
      <c r="X32" s="36">
        <f t="shared" si="16"/>
        <v>0</v>
      </c>
      <c r="Z32" s="36">
        <f t="shared" si="17"/>
        <v>0</v>
      </c>
      <c r="AA32" s="36">
        <f t="shared" si="17"/>
        <v>0</v>
      </c>
      <c r="AB32" s="36">
        <f t="shared" si="17"/>
        <v>0</v>
      </c>
      <c r="AC32" s="36">
        <f t="shared" si="17"/>
        <v>0</v>
      </c>
      <c r="AE32" s="62">
        <f t="shared" si="14"/>
        <v>0</v>
      </c>
      <c r="AF32" s="59"/>
    </row>
    <row r="33" ht="15" spans="1:32">
      <c r="A33" s="43" t="s">
        <v>12531</v>
      </c>
      <c r="B33" s="34">
        <f t="shared" si="0"/>
        <v>0</v>
      </c>
      <c r="C33" s="41" t="s">
        <v>12532</v>
      </c>
      <c r="D33" s="29">
        <f t="shared" si="8"/>
        <v>0</v>
      </c>
      <c r="E33" s="36">
        <f t="shared" si="1"/>
        <v>0</v>
      </c>
      <c r="F33" s="37">
        <f t="shared" si="9"/>
        <v>0</v>
      </c>
      <c r="G33" s="38">
        <f t="shared" si="10"/>
        <v>0</v>
      </c>
      <c r="H33" s="42">
        <v>0</v>
      </c>
      <c r="I33" s="36">
        <f t="shared" si="2"/>
        <v>0</v>
      </c>
      <c r="J33" s="29">
        <f t="shared" si="11"/>
        <v>0</v>
      </c>
      <c r="K33" s="36">
        <f t="shared" si="12"/>
        <v>0</v>
      </c>
      <c r="L33" s="9">
        <f t="shared" si="3"/>
        <v>0</v>
      </c>
      <c r="M33" s="42">
        <v>0</v>
      </c>
      <c r="N33" s="50">
        <f t="shared" si="4"/>
        <v>0</v>
      </c>
      <c r="O33" s="36">
        <f t="shared" si="5"/>
        <v>0</v>
      </c>
      <c r="P33" s="36">
        <f t="shared" si="13"/>
        <v>0</v>
      </c>
      <c r="R33" s="36">
        <f t="shared" si="16"/>
        <v>0</v>
      </c>
      <c r="S33" s="36">
        <f t="shared" si="16"/>
        <v>0</v>
      </c>
      <c r="T33" s="36">
        <f t="shared" si="16"/>
        <v>0</v>
      </c>
      <c r="U33" s="36">
        <f t="shared" si="16"/>
        <v>0</v>
      </c>
      <c r="V33" s="36">
        <f t="shared" si="16"/>
        <v>0</v>
      </c>
      <c r="W33" s="36">
        <f t="shared" si="16"/>
        <v>0</v>
      </c>
      <c r="X33" s="36">
        <f t="shared" si="16"/>
        <v>0</v>
      </c>
      <c r="Z33" s="36">
        <f t="shared" si="17"/>
        <v>0</v>
      </c>
      <c r="AA33" s="36">
        <f t="shared" si="17"/>
        <v>0</v>
      </c>
      <c r="AB33" s="36">
        <f t="shared" si="17"/>
        <v>0</v>
      </c>
      <c r="AC33" s="36">
        <f t="shared" si="17"/>
        <v>0</v>
      </c>
      <c r="AE33" s="62">
        <f t="shared" si="14"/>
        <v>0</v>
      </c>
      <c r="AF33" s="59"/>
    </row>
    <row r="34" ht="15" spans="1:32">
      <c r="A34" s="43" t="s">
        <v>12533</v>
      </c>
      <c r="B34" s="34">
        <f t="shared" si="0"/>
        <v>0</v>
      </c>
      <c r="C34" s="41" t="s">
        <v>12534</v>
      </c>
      <c r="D34" s="29">
        <f t="shared" si="8"/>
        <v>0</v>
      </c>
      <c r="E34" s="36">
        <f t="shared" si="1"/>
        <v>0</v>
      </c>
      <c r="F34" s="37">
        <f t="shared" si="9"/>
        <v>0</v>
      </c>
      <c r="G34" s="38">
        <f t="shared" si="10"/>
        <v>0</v>
      </c>
      <c r="H34" s="42">
        <v>0</v>
      </c>
      <c r="I34" s="36">
        <f t="shared" si="2"/>
        <v>0</v>
      </c>
      <c r="J34" s="29">
        <f t="shared" si="11"/>
        <v>0</v>
      </c>
      <c r="K34" s="36">
        <f t="shared" si="12"/>
        <v>0</v>
      </c>
      <c r="L34" s="9">
        <f t="shared" si="3"/>
        <v>0</v>
      </c>
      <c r="M34" s="42">
        <v>0</v>
      </c>
      <c r="N34" s="50">
        <f t="shared" si="4"/>
        <v>0</v>
      </c>
      <c r="O34" s="36">
        <f t="shared" si="5"/>
        <v>0</v>
      </c>
      <c r="P34" s="36">
        <f t="shared" si="13"/>
        <v>0</v>
      </c>
      <c r="R34" s="36">
        <f t="shared" si="16"/>
        <v>0</v>
      </c>
      <c r="S34" s="36">
        <f t="shared" si="16"/>
        <v>0</v>
      </c>
      <c r="T34" s="36">
        <f t="shared" si="16"/>
        <v>0</v>
      </c>
      <c r="U34" s="36">
        <f t="shared" si="16"/>
        <v>0</v>
      </c>
      <c r="V34" s="36">
        <f t="shared" si="16"/>
        <v>0</v>
      </c>
      <c r="W34" s="36">
        <f t="shared" si="16"/>
        <v>0</v>
      </c>
      <c r="X34" s="36">
        <f t="shared" si="16"/>
        <v>0</v>
      </c>
      <c r="Z34" s="36">
        <f t="shared" si="17"/>
        <v>0</v>
      </c>
      <c r="AA34" s="36">
        <f t="shared" si="17"/>
        <v>0</v>
      </c>
      <c r="AB34" s="36">
        <f t="shared" si="17"/>
        <v>0</v>
      </c>
      <c r="AC34" s="36">
        <f t="shared" si="17"/>
        <v>0</v>
      </c>
      <c r="AE34" s="62">
        <f t="shared" si="14"/>
        <v>0</v>
      </c>
      <c r="AF34" s="14"/>
    </row>
    <row r="35" ht="15" spans="1:32">
      <c r="A35" s="43" t="s">
        <v>12535</v>
      </c>
      <c r="B35" s="34">
        <f t="shared" si="0"/>
        <v>0</v>
      </c>
      <c r="C35" s="41" t="s">
        <v>12536</v>
      </c>
      <c r="D35" s="29">
        <f t="shared" si="8"/>
        <v>0</v>
      </c>
      <c r="E35" s="36">
        <f t="shared" si="1"/>
        <v>0</v>
      </c>
      <c r="F35" s="37">
        <f t="shared" si="9"/>
        <v>0</v>
      </c>
      <c r="G35" s="38">
        <f t="shared" si="10"/>
        <v>0</v>
      </c>
      <c r="H35" s="42">
        <v>0</v>
      </c>
      <c r="I35" s="36">
        <f t="shared" si="2"/>
        <v>0</v>
      </c>
      <c r="J35" s="29">
        <f t="shared" si="11"/>
        <v>0</v>
      </c>
      <c r="K35" s="36">
        <f t="shared" si="12"/>
        <v>0</v>
      </c>
      <c r="L35" s="9">
        <f t="shared" si="3"/>
        <v>0</v>
      </c>
      <c r="M35" s="42">
        <v>0</v>
      </c>
      <c r="N35" s="50">
        <f t="shared" si="4"/>
        <v>0</v>
      </c>
      <c r="O35" s="36">
        <f t="shared" si="5"/>
        <v>0</v>
      </c>
      <c r="P35" s="36">
        <f t="shared" si="13"/>
        <v>0</v>
      </c>
      <c r="R35" s="36">
        <f t="shared" si="16"/>
        <v>0</v>
      </c>
      <c r="S35" s="36">
        <f t="shared" si="16"/>
        <v>0</v>
      </c>
      <c r="T35" s="36">
        <f t="shared" si="16"/>
        <v>0</v>
      </c>
      <c r="U35" s="36">
        <f t="shared" si="16"/>
        <v>0</v>
      </c>
      <c r="V35" s="36">
        <f t="shared" si="16"/>
        <v>0</v>
      </c>
      <c r="W35" s="36">
        <f t="shared" si="16"/>
        <v>0</v>
      </c>
      <c r="X35" s="36">
        <f t="shared" si="16"/>
        <v>0</v>
      </c>
      <c r="Z35" s="36">
        <f t="shared" si="17"/>
        <v>0</v>
      </c>
      <c r="AA35" s="36">
        <f t="shared" si="17"/>
        <v>0</v>
      </c>
      <c r="AB35" s="36">
        <f t="shared" si="17"/>
        <v>0</v>
      </c>
      <c r="AC35" s="36">
        <f t="shared" si="17"/>
        <v>0</v>
      </c>
      <c r="AE35" s="62">
        <f t="shared" si="14"/>
        <v>0</v>
      </c>
      <c r="AF35" s="14"/>
    </row>
    <row r="36" ht="15" spans="1:32">
      <c r="A36" s="43" t="s">
        <v>12537</v>
      </c>
      <c r="B36" s="34">
        <f t="shared" si="0"/>
        <v>0</v>
      </c>
      <c r="C36" s="41" t="s">
        <v>12538</v>
      </c>
      <c r="D36" s="29">
        <f t="shared" si="8"/>
        <v>0</v>
      </c>
      <c r="E36" s="36">
        <f t="shared" si="1"/>
        <v>0</v>
      </c>
      <c r="F36" s="37">
        <f t="shared" si="9"/>
        <v>0</v>
      </c>
      <c r="G36" s="38">
        <f t="shared" si="10"/>
        <v>0</v>
      </c>
      <c r="H36" s="42">
        <v>0</v>
      </c>
      <c r="I36" s="36">
        <f t="shared" si="2"/>
        <v>0</v>
      </c>
      <c r="J36" s="29">
        <f t="shared" si="11"/>
        <v>0</v>
      </c>
      <c r="K36" s="36">
        <f t="shared" si="12"/>
        <v>0</v>
      </c>
      <c r="L36" s="9">
        <f t="shared" si="3"/>
        <v>0</v>
      </c>
      <c r="M36" s="42">
        <v>0</v>
      </c>
      <c r="N36" s="50">
        <f t="shared" si="4"/>
        <v>0</v>
      </c>
      <c r="O36" s="36">
        <f t="shared" si="5"/>
        <v>0</v>
      </c>
      <c r="P36" s="36">
        <f t="shared" si="13"/>
        <v>0</v>
      </c>
      <c r="R36" s="36">
        <f t="shared" si="16"/>
        <v>0</v>
      </c>
      <c r="S36" s="36">
        <f t="shared" si="16"/>
        <v>0</v>
      </c>
      <c r="T36" s="36">
        <f t="shared" si="16"/>
        <v>0</v>
      </c>
      <c r="U36" s="36">
        <f t="shared" si="16"/>
        <v>0</v>
      </c>
      <c r="V36" s="36">
        <f t="shared" si="16"/>
        <v>0</v>
      </c>
      <c r="W36" s="36">
        <f t="shared" si="16"/>
        <v>0</v>
      </c>
      <c r="X36" s="36">
        <f t="shared" si="16"/>
        <v>0</v>
      </c>
      <c r="Z36" s="36">
        <f t="shared" si="17"/>
        <v>0</v>
      </c>
      <c r="AA36" s="36">
        <f t="shared" si="17"/>
        <v>0</v>
      </c>
      <c r="AB36" s="36">
        <f t="shared" si="17"/>
        <v>0</v>
      </c>
      <c r="AC36" s="36">
        <f t="shared" si="17"/>
        <v>0</v>
      </c>
      <c r="AE36" s="62">
        <f t="shared" si="14"/>
        <v>0</v>
      </c>
      <c r="AF36" s="59"/>
    </row>
    <row r="37" ht="15" spans="1:32">
      <c r="A37" s="43" t="s">
        <v>12539</v>
      </c>
      <c r="B37" s="34">
        <f t="shared" si="0"/>
        <v>0</v>
      </c>
      <c r="C37" s="41" t="s">
        <v>12540</v>
      </c>
      <c r="D37" s="29">
        <f t="shared" si="8"/>
        <v>0</v>
      </c>
      <c r="E37" s="36">
        <f t="shared" si="1"/>
        <v>0</v>
      </c>
      <c r="F37" s="37">
        <f t="shared" si="9"/>
        <v>0</v>
      </c>
      <c r="G37" s="38">
        <f t="shared" si="10"/>
        <v>0</v>
      </c>
      <c r="H37" s="42">
        <v>0</v>
      </c>
      <c r="I37" s="36">
        <f t="shared" si="2"/>
        <v>0</v>
      </c>
      <c r="J37" s="29">
        <f t="shared" si="11"/>
        <v>0</v>
      </c>
      <c r="K37" s="36">
        <f t="shared" si="12"/>
        <v>0</v>
      </c>
      <c r="L37" s="9">
        <f t="shared" si="3"/>
        <v>0</v>
      </c>
      <c r="M37" s="42">
        <v>0</v>
      </c>
      <c r="N37" s="50">
        <f t="shared" si="4"/>
        <v>0</v>
      </c>
      <c r="O37" s="36">
        <f t="shared" si="5"/>
        <v>0</v>
      </c>
      <c r="P37" s="36">
        <f t="shared" si="13"/>
        <v>0</v>
      </c>
      <c r="R37" s="36">
        <f t="shared" si="16"/>
        <v>0</v>
      </c>
      <c r="S37" s="36">
        <f t="shared" si="16"/>
        <v>0</v>
      </c>
      <c r="T37" s="36">
        <f t="shared" si="16"/>
        <v>0</v>
      </c>
      <c r="U37" s="36">
        <f t="shared" si="16"/>
        <v>0</v>
      </c>
      <c r="V37" s="36">
        <f t="shared" si="16"/>
        <v>0</v>
      </c>
      <c r="W37" s="36">
        <f t="shared" si="16"/>
        <v>0</v>
      </c>
      <c r="X37" s="36">
        <f t="shared" si="16"/>
        <v>0</v>
      </c>
      <c r="Z37" s="36">
        <f t="shared" si="17"/>
        <v>0</v>
      </c>
      <c r="AA37" s="36">
        <f t="shared" si="17"/>
        <v>0</v>
      </c>
      <c r="AB37" s="36">
        <f t="shared" si="17"/>
        <v>0</v>
      </c>
      <c r="AC37" s="36">
        <f t="shared" si="17"/>
        <v>0</v>
      </c>
      <c r="AE37" s="62">
        <f t="shared" si="14"/>
        <v>0</v>
      </c>
      <c r="AF37" s="59"/>
    </row>
    <row r="38" ht="15" spans="1:32">
      <c r="A38" s="43" t="s">
        <v>12541</v>
      </c>
      <c r="B38" s="34">
        <f t="shared" si="0"/>
        <v>0</v>
      </c>
      <c r="C38" s="41" t="s">
        <v>12542</v>
      </c>
      <c r="D38" s="29">
        <f t="shared" si="8"/>
        <v>0</v>
      </c>
      <c r="E38" s="36">
        <f t="shared" si="1"/>
        <v>0</v>
      </c>
      <c r="F38" s="37">
        <f t="shared" si="9"/>
        <v>0</v>
      </c>
      <c r="G38" s="38">
        <f t="shared" si="10"/>
        <v>0</v>
      </c>
      <c r="H38" s="42">
        <v>0</v>
      </c>
      <c r="I38" s="36">
        <f t="shared" si="2"/>
        <v>0</v>
      </c>
      <c r="J38" s="29">
        <f t="shared" si="11"/>
        <v>0</v>
      </c>
      <c r="K38" s="36">
        <f t="shared" si="12"/>
        <v>0</v>
      </c>
      <c r="L38" s="9">
        <f t="shared" si="3"/>
        <v>0</v>
      </c>
      <c r="M38" s="42">
        <v>0</v>
      </c>
      <c r="N38" s="50">
        <f t="shared" si="4"/>
        <v>0</v>
      </c>
      <c r="O38" s="36">
        <f t="shared" si="5"/>
        <v>0</v>
      </c>
      <c r="P38" s="36">
        <f t="shared" si="13"/>
        <v>0</v>
      </c>
      <c r="R38" s="36">
        <f t="shared" ref="R38:X47" si="18">SUMPRODUCT(R$374:R$599*(LEFT($A$374:$A$599,LEN($A38))=$A38))</f>
        <v>0</v>
      </c>
      <c r="S38" s="36">
        <f t="shared" si="18"/>
        <v>0</v>
      </c>
      <c r="T38" s="36">
        <f t="shared" si="18"/>
        <v>0</v>
      </c>
      <c r="U38" s="36">
        <f t="shared" si="18"/>
        <v>0</v>
      </c>
      <c r="V38" s="36">
        <f t="shared" si="18"/>
        <v>0</v>
      </c>
      <c r="W38" s="36">
        <f t="shared" si="18"/>
        <v>0</v>
      </c>
      <c r="X38" s="36">
        <f t="shared" si="18"/>
        <v>0</v>
      </c>
      <c r="Z38" s="36">
        <f t="shared" si="17"/>
        <v>0</v>
      </c>
      <c r="AA38" s="36">
        <f t="shared" si="17"/>
        <v>0</v>
      </c>
      <c r="AB38" s="36">
        <f t="shared" si="17"/>
        <v>0</v>
      </c>
      <c r="AC38" s="36">
        <f t="shared" si="17"/>
        <v>0</v>
      </c>
      <c r="AE38" s="62">
        <f t="shared" si="14"/>
        <v>0</v>
      </c>
      <c r="AF38" s="14"/>
    </row>
    <row r="39" ht="15" spans="1:32">
      <c r="A39" s="454" t="s">
        <v>12543</v>
      </c>
      <c r="B39" s="34">
        <f t="shared" si="0"/>
        <v>0</v>
      </c>
      <c r="C39" s="41" t="s">
        <v>12544</v>
      </c>
      <c r="D39" s="29">
        <f t="shared" si="8"/>
        <v>0</v>
      </c>
      <c r="E39" s="36">
        <f t="shared" si="1"/>
        <v>0</v>
      </c>
      <c r="F39" s="37">
        <f t="shared" si="9"/>
        <v>0</v>
      </c>
      <c r="G39" s="38">
        <f t="shared" si="10"/>
        <v>0</v>
      </c>
      <c r="H39" s="42">
        <v>0</v>
      </c>
      <c r="I39" s="36">
        <f t="shared" si="2"/>
        <v>0</v>
      </c>
      <c r="J39" s="29">
        <f t="shared" si="11"/>
        <v>0</v>
      </c>
      <c r="K39" s="36">
        <f t="shared" si="12"/>
        <v>0</v>
      </c>
      <c r="L39" s="9">
        <f t="shared" si="3"/>
        <v>0</v>
      </c>
      <c r="M39" s="42">
        <v>0</v>
      </c>
      <c r="N39" s="50">
        <f t="shared" si="4"/>
        <v>0</v>
      </c>
      <c r="O39" s="36">
        <f t="shared" si="5"/>
        <v>0</v>
      </c>
      <c r="P39" s="36">
        <f t="shared" si="13"/>
        <v>0</v>
      </c>
      <c r="R39" s="36">
        <f t="shared" si="18"/>
        <v>0</v>
      </c>
      <c r="S39" s="36">
        <f t="shared" si="18"/>
        <v>0</v>
      </c>
      <c r="T39" s="36">
        <f t="shared" si="18"/>
        <v>0</v>
      </c>
      <c r="U39" s="36">
        <f t="shared" si="18"/>
        <v>0</v>
      </c>
      <c r="V39" s="36">
        <f t="shared" si="18"/>
        <v>0</v>
      </c>
      <c r="W39" s="36">
        <f t="shared" si="18"/>
        <v>0</v>
      </c>
      <c r="X39" s="36">
        <f t="shared" si="18"/>
        <v>0</v>
      </c>
      <c r="Z39" s="36">
        <f t="shared" si="17"/>
        <v>0</v>
      </c>
      <c r="AA39" s="36">
        <f t="shared" si="17"/>
        <v>0</v>
      </c>
      <c r="AB39" s="36">
        <f t="shared" si="17"/>
        <v>0</v>
      </c>
      <c r="AC39" s="36">
        <f t="shared" si="17"/>
        <v>0</v>
      </c>
      <c r="AE39" s="62">
        <f t="shared" si="14"/>
        <v>0</v>
      </c>
      <c r="AF39" s="14"/>
    </row>
    <row r="40" ht="15" spans="1:32">
      <c r="A40" s="40" t="s">
        <v>12545</v>
      </c>
      <c r="B40" s="34">
        <f t="shared" si="0"/>
        <v>0</v>
      </c>
      <c r="C40" s="41" t="s">
        <v>12546</v>
      </c>
      <c r="D40" s="29">
        <f t="shared" si="8"/>
        <v>0</v>
      </c>
      <c r="E40" s="36">
        <f t="shared" si="1"/>
        <v>0</v>
      </c>
      <c r="F40" s="37">
        <f t="shared" si="9"/>
        <v>0</v>
      </c>
      <c r="G40" s="38">
        <f>U40+S40</f>
        <v>0</v>
      </c>
      <c r="H40" s="42">
        <v>0</v>
      </c>
      <c r="I40" s="36">
        <f t="shared" si="2"/>
        <v>0</v>
      </c>
      <c r="J40" s="29">
        <f t="shared" si="11"/>
        <v>0</v>
      </c>
      <c r="K40" s="36">
        <f t="shared" si="12"/>
        <v>0</v>
      </c>
      <c r="L40" s="49">
        <f t="shared" si="3"/>
        <v>0</v>
      </c>
      <c r="M40" s="42">
        <v>0</v>
      </c>
      <c r="N40" s="50">
        <f>V40+X40</f>
        <v>0</v>
      </c>
      <c r="O40" s="36">
        <f t="shared" si="5"/>
        <v>0</v>
      </c>
      <c r="P40" s="36">
        <f t="shared" si="13"/>
        <v>0</v>
      </c>
      <c r="R40" s="36">
        <f t="shared" si="18"/>
        <v>0</v>
      </c>
      <c r="S40" s="36">
        <f t="shared" si="18"/>
        <v>0</v>
      </c>
      <c r="T40" s="36">
        <f t="shared" si="18"/>
        <v>0</v>
      </c>
      <c r="U40" s="36">
        <f t="shared" si="18"/>
        <v>0</v>
      </c>
      <c r="V40" s="36">
        <f t="shared" si="18"/>
        <v>0</v>
      </c>
      <c r="W40" s="36">
        <f t="shared" si="18"/>
        <v>0</v>
      </c>
      <c r="X40" s="36">
        <f t="shared" si="18"/>
        <v>0</v>
      </c>
      <c r="Z40" s="36">
        <f t="shared" si="17"/>
        <v>0</v>
      </c>
      <c r="AA40" s="36">
        <f t="shared" si="17"/>
        <v>0</v>
      </c>
      <c r="AB40" s="36">
        <f t="shared" si="17"/>
        <v>0</v>
      </c>
      <c r="AC40" s="36">
        <f t="shared" si="17"/>
        <v>0</v>
      </c>
      <c r="AE40" s="63">
        <f>+(AC40-T40)+(W40-AA40)</f>
        <v>0</v>
      </c>
      <c r="AF40" s="59"/>
    </row>
    <row r="41" ht="15" spans="1:32">
      <c r="A41" s="40" t="s">
        <v>12547</v>
      </c>
      <c r="B41" s="34">
        <f t="shared" si="0"/>
        <v>0</v>
      </c>
      <c r="C41" s="41" t="s">
        <v>12548</v>
      </c>
      <c r="D41" s="29">
        <f t="shared" si="8"/>
        <v>0</v>
      </c>
      <c r="E41" s="36">
        <f t="shared" si="1"/>
        <v>0</v>
      </c>
      <c r="F41" s="37">
        <f t="shared" si="9"/>
        <v>0</v>
      </c>
      <c r="G41" s="38">
        <f t="shared" ref="G41:G104" si="19">U41+S41</f>
        <v>0</v>
      </c>
      <c r="H41" s="42">
        <v>0</v>
      </c>
      <c r="I41" s="36">
        <f t="shared" si="2"/>
        <v>0</v>
      </c>
      <c r="J41" s="29">
        <f t="shared" si="11"/>
        <v>0</v>
      </c>
      <c r="K41" s="36">
        <f t="shared" si="12"/>
        <v>0</v>
      </c>
      <c r="L41" s="49">
        <f t="shared" si="3"/>
        <v>0</v>
      </c>
      <c r="M41" s="42">
        <v>0</v>
      </c>
      <c r="N41" s="50">
        <f t="shared" ref="N41:N104" si="20">V41+X41</f>
        <v>0</v>
      </c>
      <c r="O41" s="36">
        <f t="shared" si="5"/>
        <v>0</v>
      </c>
      <c r="P41" s="36">
        <f t="shared" si="13"/>
        <v>0</v>
      </c>
      <c r="R41" s="36">
        <f t="shared" si="18"/>
        <v>0</v>
      </c>
      <c r="S41" s="36">
        <f t="shared" si="18"/>
        <v>0</v>
      </c>
      <c r="T41" s="36">
        <f t="shared" si="18"/>
        <v>0</v>
      </c>
      <c r="U41" s="36">
        <f t="shared" si="18"/>
        <v>0</v>
      </c>
      <c r="V41" s="36">
        <f t="shared" si="18"/>
        <v>0</v>
      </c>
      <c r="W41" s="36">
        <f t="shared" si="18"/>
        <v>0</v>
      </c>
      <c r="X41" s="36">
        <f t="shared" si="18"/>
        <v>0</v>
      </c>
      <c r="Z41" s="36">
        <f t="shared" si="17"/>
        <v>0</v>
      </c>
      <c r="AA41" s="36">
        <f t="shared" si="17"/>
        <v>0</v>
      </c>
      <c r="AB41" s="36">
        <f t="shared" si="17"/>
        <v>0</v>
      </c>
      <c r="AC41" s="36">
        <f t="shared" si="17"/>
        <v>0</v>
      </c>
      <c r="AE41" s="63">
        <f t="shared" ref="AE41:AE104" si="21">+(AC41-T41)+(W41-AA41)</f>
        <v>0</v>
      </c>
      <c r="AF41" s="59"/>
    </row>
    <row r="42" ht="15" spans="1:32">
      <c r="A42" s="40" t="s">
        <v>12549</v>
      </c>
      <c r="B42" s="34">
        <f t="shared" si="0"/>
        <v>0</v>
      </c>
      <c r="C42" s="41" t="s">
        <v>12550</v>
      </c>
      <c r="D42" s="29">
        <f t="shared" si="8"/>
        <v>0</v>
      </c>
      <c r="E42" s="36">
        <f t="shared" si="1"/>
        <v>0</v>
      </c>
      <c r="F42" s="37">
        <f t="shared" si="9"/>
        <v>0</v>
      </c>
      <c r="G42" s="38">
        <f t="shared" si="19"/>
        <v>0</v>
      </c>
      <c r="H42" s="42">
        <v>0</v>
      </c>
      <c r="I42" s="36">
        <f t="shared" si="2"/>
        <v>0</v>
      </c>
      <c r="J42" s="29">
        <f t="shared" si="11"/>
        <v>0</v>
      </c>
      <c r="K42" s="36">
        <f t="shared" si="12"/>
        <v>0</v>
      </c>
      <c r="L42" s="49">
        <f t="shared" si="3"/>
        <v>0</v>
      </c>
      <c r="M42" s="42">
        <v>0</v>
      </c>
      <c r="N42" s="50">
        <f t="shared" si="20"/>
        <v>0</v>
      </c>
      <c r="O42" s="36">
        <f t="shared" si="5"/>
        <v>0</v>
      </c>
      <c r="P42" s="36">
        <f t="shared" si="13"/>
        <v>0</v>
      </c>
      <c r="R42" s="36">
        <f t="shared" si="18"/>
        <v>0</v>
      </c>
      <c r="S42" s="36">
        <f t="shared" si="18"/>
        <v>0</v>
      </c>
      <c r="T42" s="36">
        <f t="shared" si="18"/>
        <v>0</v>
      </c>
      <c r="U42" s="36">
        <f t="shared" si="18"/>
        <v>0</v>
      </c>
      <c r="V42" s="36">
        <f t="shared" si="18"/>
        <v>0</v>
      </c>
      <c r="W42" s="36">
        <f t="shared" si="18"/>
        <v>0</v>
      </c>
      <c r="X42" s="36">
        <f t="shared" si="18"/>
        <v>0</v>
      </c>
      <c r="Z42" s="36">
        <f t="shared" si="17"/>
        <v>0</v>
      </c>
      <c r="AA42" s="36">
        <f t="shared" si="17"/>
        <v>0</v>
      </c>
      <c r="AB42" s="36">
        <f t="shared" si="17"/>
        <v>0</v>
      </c>
      <c r="AC42" s="36">
        <f t="shared" si="17"/>
        <v>0</v>
      </c>
      <c r="AE42" s="63">
        <f t="shared" si="21"/>
        <v>0</v>
      </c>
      <c r="AF42" s="14"/>
    </row>
    <row r="43" ht="15" spans="1:32">
      <c r="A43" s="40" t="s">
        <v>12551</v>
      </c>
      <c r="B43" s="34">
        <f t="shared" si="0"/>
        <v>0</v>
      </c>
      <c r="C43" s="41" t="s">
        <v>12552</v>
      </c>
      <c r="D43" s="29">
        <f t="shared" si="8"/>
        <v>0</v>
      </c>
      <c r="E43" s="36">
        <f t="shared" si="1"/>
        <v>0</v>
      </c>
      <c r="F43" s="37">
        <f t="shared" si="9"/>
        <v>0</v>
      </c>
      <c r="G43" s="38">
        <f t="shared" si="19"/>
        <v>0</v>
      </c>
      <c r="H43" s="42">
        <v>0</v>
      </c>
      <c r="I43" s="36">
        <f t="shared" si="2"/>
        <v>0</v>
      </c>
      <c r="J43" s="29">
        <f t="shared" si="11"/>
        <v>0</v>
      </c>
      <c r="K43" s="36">
        <f t="shared" si="12"/>
        <v>0</v>
      </c>
      <c r="L43" s="49">
        <f t="shared" si="3"/>
        <v>0</v>
      </c>
      <c r="M43" s="42">
        <v>0</v>
      </c>
      <c r="N43" s="50">
        <f t="shared" si="20"/>
        <v>0</v>
      </c>
      <c r="O43" s="36">
        <f t="shared" si="5"/>
        <v>0</v>
      </c>
      <c r="P43" s="36">
        <f t="shared" si="13"/>
        <v>0</v>
      </c>
      <c r="R43" s="36">
        <f t="shared" si="18"/>
        <v>0</v>
      </c>
      <c r="S43" s="36">
        <f t="shared" si="18"/>
        <v>0</v>
      </c>
      <c r="T43" s="36">
        <f t="shared" si="18"/>
        <v>0</v>
      </c>
      <c r="U43" s="36">
        <f t="shared" si="18"/>
        <v>0</v>
      </c>
      <c r="V43" s="36">
        <f t="shared" si="18"/>
        <v>0</v>
      </c>
      <c r="W43" s="36">
        <f t="shared" si="18"/>
        <v>0</v>
      </c>
      <c r="X43" s="36">
        <f t="shared" si="18"/>
        <v>0</v>
      </c>
      <c r="Z43" s="36">
        <f t="shared" si="17"/>
        <v>0</v>
      </c>
      <c r="AA43" s="36">
        <f t="shared" si="17"/>
        <v>0</v>
      </c>
      <c r="AB43" s="36">
        <f t="shared" si="17"/>
        <v>0</v>
      </c>
      <c r="AC43" s="36">
        <f t="shared" si="17"/>
        <v>0</v>
      </c>
      <c r="AE43" s="63">
        <f t="shared" si="21"/>
        <v>0</v>
      </c>
      <c r="AF43" s="14"/>
    </row>
    <row r="44" ht="15" spans="1:32">
      <c r="A44" s="44" t="s">
        <v>12553</v>
      </c>
      <c r="B44" s="34">
        <f t="shared" si="0"/>
        <v>0</v>
      </c>
      <c r="C44" s="45" t="s">
        <v>12554</v>
      </c>
      <c r="D44" s="29">
        <f t="shared" si="8"/>
        <v>0</v>
      </c>
      <c r="E44" s="36">
        <f t="shared" si="1"/>
        <v>0</v>
      </c>
      <c r="F44" s="37">
        <f t="shared" si="9"/>
        <v>0</v>
      </c>
      <c r="G44" s="38">
        <f t="shared" si="19"/>
        <v>0</v>
      </c>
      <c r="H44" s="39">
        <v>0</v>
      </c>
      <c r="I44" s="36">
        <f t="shared" si="2"/>
        <v>0</v>
      </c>
      <c r="J44" s="29">
        <f t="shared" si="11"/>
        <v>0</v>
      </c>
      <c r="K44" s="36">
        <f t="shared" si="12"/>
        <v>0</v>
      </c>
      <c r="L44" s="49">
        <f t="shared" si="3"/>
        <v>0</v>
      </c>
      <c r="M44" s="39">
        <v>0</v>
      </c>
      <c r="N44" s="50">
        <f t="shared" si="20"/>
        <v>0</v>
      </c>
      <c r="O44" s="36">
        <f t="shared" si="5"/>
        <v>0</v>
      </c>
      <c r="P44" s="36">
        <f t="shared" si="13"/>
        <v>0</v>
      </c>
      <c r="R44" s="36">
        <f t="shared" si="18"/>
        <v>0</v>
      </c>
      <c r="S44" s="36">
        <f t="shared" si="18"/>
        <v>0</v>
      </c>
      <c r="T44" s="36">
        <f t="shared" si="18"/>
        <v>0</v>
      </c>
      <c r="U44" s="36">
        <f t="shared" si="18"/>
        <v>0</v>
      </c>
      <c r="V44" s="36">
        <f t="shared" si="18"/>
        <v>0</v>
      </c>
      <c r="W44" s="36">
        <f t="shared" si="18"/>
        <v>0</v>
      </c>
      <c r="X44" s="36">
        <f t="shared" si="18"/>
        <v>0</v>
      </c>
      <c r="Z44" s="36">
        <f t="shared" si="17"/>
        <v>0</v>
      </c>
      <c r="AA44" s="36">
        <f t="shared" si="17"/>
        <v>0</v>
      </c>
      <c r="AB44" s="36">
        <f t="shared" si="17"/>
        <v>0</v>
      </c>
      <c r="AC44" s="36">
        <f t="shared" si="17"/>
        <v>0</v>
      </c>
      <c r="AE44" s="63">
        <f t="shared" si="21"/>
        <v>0</v>
      </c>
      <c r="AF44" s="59"/>
    </row>
    <row r="45" ht="15" spans="1:32">
      <c r="A45" s="40" t="s">
        <v>12555</v>
      </c>
      <c r="B45" s="34">
        <f t="shared" si="0"/>
        <v>0</v>
      </c>
      <c r="C45" s="41" t="s">
        <v>12556</v>
      </c>
      <c r="D45" s="29">
        <f t="shared" si="8"/>
        <v>0</v>
      </c>
      <c r="E45" s="36">
        <f t="shared" si="1"/>
        <v>0</v>
      </c>
      <c r="F45" s="37">
        <f t="shared" si="9"/>
        <v>0</v>
      </c>
      <c r="G45" s="38">
        <f t="shared" si="19"/>
        <v>0</v>
      </c>
      <c r="H45" s="42">
        <v>0</v>
      </c>
      <c r="I45" s="36">
        <f t="shared" si="2"/>
        <v>0</v>
      </c>
      <c r="J45" s="29">
        <f t="shared" si="11"/>
        <v>0</v>
      </c>
      <c r="K45" s="36">
        <f t="shared" si="12"/>
        <v>0</v>
      </c>
      <c r="L45" s="49">
        <f t="shared" si="3"/>
        <v>0</v>
      </c>
      <c r="M45" s="42">
        <v>0</v>
      </c>
      <c r="N45" s="50">
        <f t="shared" si="20"/>
        <v>0</v>
      </c>
      <c r="O45" s="36">
        <f t="shared" si="5"/>
        <v>0</v>
      </c>
      <c r="P45" s="36">
        <f t="shared" si="13"/>
        <v>0</v>
      </c>
      <c r="R45" s="36">
        <f t="shared" si="18"/>
        <v>0</v>
      </c>
      <c r="S45" s="36">
        <f t="shared" si="18"/>
        <v>0</v>
      </c>
      <c r="T45" s="36">
        <f t="shared" si="18"/>
        <v>0</v>
      </c>
      <c r="U45" s="36">
        <f t="shared" si="18"/>
        <v>0</v>
      </c>
      <c r="V45" s="36">
        <f t="shared" si="18"/>
        <v>0</v>
      </c>
      <c r="W45" s="36">
        <f t="shared" si="18"/>
        <v>0</v>
      </c>
      <c r="X45" s="36">
        <f t="shared" si="18"/>
        <v>0</v>
      </c>
      <c r="Z45" s="36">
        <f t="shared" si="17"/>
        <v>0</v>
      </c>
      <c r="AA45" s="36">
        <f t="shared" si="17"/>
        <v>0</v>
      </c>
      <c r="AB45" s="36">
        <f t="shared" si="17"/>
        <v>0</v>
      </c>
      <c r="AC45" s="36">
        <f t="shared" si="17"/>
        <v>0</v>
      </c>
      <c r="AE45" s="63">
        <f t="shared" si="21"/>
        <v>0</v>
      </c>
      <c r="AF45" s="59"/>
    </row>
    <row r="46" ht="15" spans="1:32">
      <c r="A46" s="40" t="s">
        <v>12557</v>
      </c>
      <c r="B46" s="34">
        <f t="shared" si="0"/>
        <v>0</v>
      </c>
      <c r="C46" s="41" t="s">
        <v>12558</v>
      </c>
      <c r="D46" s="29">
        <f t="shared" si="8"/>
        <v>0</v>
      </c>
      <c r="E46" s="36">
        <f t="shared" si="1"/>
        <v>0</v>
      </c>
      <c r="F46" s="37">
        <f t="shared" si="9"/>
        <v>0</v>
      </c>
      <c r="G46" s="38">
        <f t="shared" si="19"/>
        <v>0</v>
      </c>
      <c r="H46" s="39">
        <v>0</v>
      </c>
      <c r="I46" s="36">
        <f t="shared" si="2"/>
        <v>0</v>
      </c>
      <c r="J46" s="29">
        <f t="shared" si="11"/>
        <v>0</v>
      </c>
      <c r="K46" s="36">
        <f t="shared" si="12"/>
        <v>0</v>
      </c>
      <c r="L46" s="49">
        <f t="shared" si="3"/>
        <v>0</v>
      </c>
      <c r="M46" s="42">
        <v>0</v>
      </c>
      <c r="N46" s="50">
        <f t="shared" si="20"/>
        <v>0</v>
      </c>
      <c r="O46" s="36">
        <f t="shared" si="5"/>
        <v>0</v>
      </c>
      <c r="P46" s="36">
        <f t="shared" si="13"/>
        <v>0</v>
      </c>
      <c r="R46" s="36">
        <f t="shared" si="18"/>
        <v>0</v>
      </c>
      <c r="S46" s="36">
        <f t="shared" si="18"/>
        <v>0</v>
      </c>
      <c r="T46" s="36">
        <f t="shared" si="18"/>
        <v>0</v>
      </c>
      <c r="U46" s="36">
        <f t="shared" si="18"/>
        <v>0</v>
      </c>
      <c r="V46" s="36">
        <f t="shared" si="18"/>
        <v>0</v>
      </c>
      <c r="W46" s="36">
        <f t="shared" si="18"/>
        <v>0</v>
      </c>
      <c r="X46" s="36">
        <f t="shared" si="18"/>
        <v>0</v>
      </c>
      <c r="Z46" s="36">
        <f t="shared" si="17"/>
        <v>0</v>
      </c>
      <c r="AA46" s="36">
        <f t="shared" si="17"/>
        <v>0</v>
      </c>
      <c r="AB46" s="36">
        <f t="shared" si="17"/>
        <v>0</v>
      </c>
      <c r="AC46" s="36">
        <f t="shared" si="17"/>
        <v>0</v>
      </c>
      <c r="AE46" s="63">
        <f t="shared" si="21"/>
        <v>0</v>
      </c>
      <c r="AF46" s="14"/>
    </row>
    <row r="47" ht="15" spans="1:32">
      <c r="A47" s="40" t="s">
        <v>12559</v>
      </c>
      <c r="B47" s="34">
        <f t="shared" si="0"/>
        <v>0</v>
      </c>
      <c r="C47" s="41" t="s">
        <v>12560</v>
      </c>
      <c r="D47" s="29">
        <f t="shared" si="8"/>
        <v>0</v>
      </c>
      <c r="E47" s="36">
        <f t="shared" si="1"/>
        <v>0</v>
      </c>
      <c r="F47" s="37">
        <f t="shared" si="9"/>
        <v>0</v>
      </c>
      <c r="G47" s="38">
        <f t="shared" si="19"/>
        <v>0</v>
      </c>
      <c r="H47" s="42">
        <v>0</v>
      </c>
      <c r="I47" s="36">
        <f t="shared" si="2"/>
        <v>0</v>
      </c>
      <c r="J47" s="29">
        <f t="shared" si="11"/>
        <v>0</v>
      </c>
      <c r="K47" s="36">
        <f t="shared" si="12"/>
        <v>0</v>
      </c>
      <c r="L47" s="49">
        <f t="shared" si="3"/>
        <v>0</v>
      </c>
      <c r="M47" s="42">
        <v>0</v>
      </c>
      <c r="N47" s="50">
        <f t="shared" si="20"/>
        <v>0</v>
      </c>
      <c r="O47" s="36">
        <f t="shared" si="5"/>
        <v>0</v>
      </c>
      <c r="P47" s="36">
        <f t="shared" si="13"/>
        <v>0</v>
      </c>
      <c r="R47" s="36">
        <f t="shared" si="18"/>
        <v>0</v>
      </c>
      <c r="S47" s="36">
        <f t="shared" si="18"/>
        <v>0</v>
      </c>
      <c r="T47" s="36">
        <f t="shared" si="18"/>
        <v>0</v>
      </c>
      <c r="U47" s="36">
        <f t="shared" si="18"/>
        <v>0</v>
      </c>
      <c r="V47" s="36">
        <f t="shared" si="18"/>
        <v>0</v>
      </c>
      <c r="W47" s="36">
        <f t="shared" si="18"/>
        <v>0</v>
      </c>
      <c r="X47" s="36">
        <f t="shared" si="18"/>
        <v>0</v>
      </c>
      <c r="Z47" s="36">
        <f t="shared" si="17"/>
        <v>0</v>
      </c>
      <c r="AA47" s="36">
        <f t="shared" si="17"/>
        <v>0</v>
      </c>
      <c r="AB47" s="36">
        <f t="shared" si="17"/>
        <v>0</v>
      </c>
      <c r="AC47" s="36">
        <f t="shared" si="17"/>
        <v>0</v>
      </c>
      <c r="AE47" s="63">
        <f t="shared" si="21"/>
        <v>0</v>
      </c>
      <c r="AF47" s="14"/>
    </row>
    <row r="48" ht="15" spans="1:32">
      <c r="A48" s="40" t="s">
        <v>12561</v>
      </c>
      <c r="B48" s="34">
        <f t="shared" si="0"/>
        <v>0</v>
      </c>
      <c r="C48" s="41" t="s">
        <v>12562</v>
      </c>
      <c r="D48" s="29">
        <f t="shared" si="8"/>
        <v>0</v>
      </c>
      <c r="E48" s="36">
        <f t="shared" si="1"/>
        <v>0</v>
      </c>
      <c r="F48" s="37">
        <f t="shared" si="9"/>
        <v>0</v>
      </c>
      <c r="G48" s="38">
        <f t="shared" si="19"/>
        <v>0</v>
      </c>
      <c r="H48" s="42">
        <v>0</v>
      </c>
      <c r="I48" s="36">
        <f t="shared" si="2"/>
        <v>0</v>
      </c>
      <c r="J48" s="29">
        <f t="shared" si="11"/>
        <v>0</v>
      </c>
      <c r="K48" s="36">
        <f t="shared" si="12"/>
        <v>0</v>
      </c>
      <c r="L48" s="49">
        <f t="shared" si="3"/>
        <v>0</v>
      </c>
      <c r="M48" s="42">
        <v>0</v>
      </c>
      <c r="N48" s="50">
        <f t="shared" si="20"/>
        <v>0</v>
      </c>
      <c r="O48" s="36">
        <f t="shared" si="5"/>
        <v>0</v>
      </c>
      <c r="P48" s="36">
        <f t="shared" si="13"/>
        <v>0</v>
      </c>
      <c r="R48" s="36">
        <f t="shared" ref="R48:X57" si="22">SUMPRODUCT(R$374:R$599*(LEFT($A$374:$A$599,LEN($A48))=$A48))</f>
        <v>0</v>
      </c>
      <c r="S48" s="36">
        <f t="shared" si="22"/>
        <v>0</v>
      </c>
      <c r="T48" s="36">
        <f t="shared" si="22"/>
        <v>0</v>
      </c>
      <c r="U48" s="36">
        <f t="shared" si="22"/>
        <v>0</v>
      </c>
      <c r="V48" s="36">
        <f t="shared" si="22"/>
        <v>0</v>
      </c>
      <c r="W48" s="36">
        <f t="shared" si="22"/>
        <v>0</v>
      </c>
      <c r="X48" s="36">
        <f t="shared" si="22"/>
        <v>0</v>
      </c>
      <c r="Z48" s="36">
        <f t="shared" ref="Z48:AC67" si="23">SUMPRODUCT(Z$374:Z$599*(LEFT($A$374:$A$599,LEN($A48))=$A48))</f>
        <v>0</v>
      </c>
      <c r="AA48" s="36">
        <f t="shared" si="23"/>
        <v>0</v>
      </c>
      <c r="AB48" s="36">
        <f t="shared" si="23"/>
        <v>0</v>
      </c>
      <c r="AC48" s="36">
        <f t="shared" si="23"/>
        <v>0</v>
      </c>
      <c r="AE48" s="63">
        <f t="shared" si="21"/>
        <v>0</v>
      </c>
      <c r="AF48" s="59"/>
    </row>
    <row r="49" ht="15" spans="1:32">
      <c r="A49" s="46" t="s">
        <v>12563</v>
      </c>
      <c r="B49" s="34">
        <f t="shared" si="0"/>
        <v>0</v>
      </c>
      <c r="C49" s="41" t="s">
        <v>12564</v>
      </c>
      <c r="D49" s="29">
        <f t="shared" si="8"/>
        <v>0</v>
      </c>
      <c r="E49" s="36">
        <f t="shared" si="1"/>
        <v>0</v>
      </c>
      <c r="F49" s="37">
        <f t="shared" si="9"/>
        <v>0</v>
      </c>
      <c r="G49" s="38">
        <f t="shared" si="19"/>
        <v>0</v>
      </c>
      <c r="H49" s="42">
        <v>0</v>
      </c>
      <c r="I49" s="36">
        <f t="shared" si="2"/>
        <v>0</v>
      </c>
      <c r="J49" s="29">
        <f t="shared" si="11"/>
        <v>0</v>
      </c>
      <c r="K49" s="36">
        <f t="shared" si="12"/>
        <v>0</v>
      </c>
      <c r="L49" s="49">
        <f t="shared" si="3"/>
        <v>0</v>
      </c>
      <c r="M49" s="42">
        <v>0</v>
      </c>
      <c r="N49" s="50">
        <f t="shared" si="20"/>
        <v>0</v>
      </c>
      <c r="O49" s="36">
        <f t="shared" si="5"/>
        <v>0</v>
      </c>
      <c r="P49" s="36">
        <f t="shared" si="13"/>
        <v>0</v>
      </c>
      <c r="R49" s="36">
        <f t="shared" si="22"/>
        <v>0</v>
      </c>
      <c r="S49" s="36">
        <f t="shared" si="22"/>
        <v>0</v>
      </c>
      <c r="T49" s="36">
        <f t="shared" si="22"/>
        <v>0</v>
      </c>
      <c r="U49" s="36">
        <f t="shared" si="22"/>
        <v>0</v>
      </c>
      <c r="V49" s="36">
        <f t="shared" si="22"/>
        <v>0</v>
      </c>
      <c r="W49" s="36">
        <f t="shared" si="22"/>
        <v>0</v>
      </c>
      <c r="X49" s="36">
        <f t="shared" si="22"/>
        <v>0</v>
      </c>
      <c r="Z49" s="36">
        <f t="shared" si="23"/>
        <v>0</v>
      </c>
      <c r="AA49" s="36">
        <f t="shared" si="23"/>
        <v>0</v>
      </c>
      <c r="AB49" s="36">
        <f t="shared" si="23"/>
        <v>0</v>
      </c>
      <c r="AC49" s="36">
        <f t="shared" si="23"/>
        <v>0</v>
      </c>
      <c r="AE49" s="63">
        <f t="shared" si="21"/>
        <v>0</v>
      </c>
      <c r="AF49" s="59"/>
    </row>
    <row r="50" ht="15" spans="1:32">
      <c r="A50" s="40" t="s">
        <v>12565</v>
      </c>
      <c r="B50" s="34">
        <f t="shared" si="0"/>
        <v>0</v>
      </c>
      <c r="C50" s="41" t="s">
        <v>12566</v>
      </c>
      <c r="D50" s="29">
        <f t="shared" si="8"/>
        <v>0</v>
      </c>
      <c r="E50" s="36">
        <f t="shared" si="1"/>
        <v>0</v>
      </c>
      <c r="F50" s="37">
        <f t="shared" si="9"/>
        <v>0</v>
      </c>
      <c r="G50" s="38">
        <f t="shared" si="19"/>
        <v>0</v>
      </c>
      <c r="H50" s="42">
        <v>0</v>
      </c>
      <c r="I50" s="36">
        <f t="shared" si="2"/>
        <v>0</v>
      </c>
      <c r="J50" s="29">
        <f t="shared" si="11"/>
        <v>0</v>
      </c>
      <c r="K50" s="36">
        <f t="shared" si="12"/>
        <v>0</v>
      </c>
      <c r="L50" s="49">
        <f t="shared" si="3"/>
        <v>0</v>
      </c>
      <c r="M50" s="42">
        <v>0</v>
      </c>
      <c r="N50" s="50">
        <f t="shared" si="20"/>
        <v>0</v>
      </c>
      <c r="O50" s="36">
        <f t="shared" si="5"/>
        <v>0</v>
      </c>
      <c r="P50" s="36">
        <f t="shared" si="13"/>
        <v>0</v>
      </c>
      <c r="R50" s="36">
        <f t="shared" si="22"/>
        <v>0</v>
      </c>
      <c r="S50" s="36">
        <f t="shared" si="22"/>
        <v>0</v>
      </c>
      <c r="T50" s="36">
        <f t="shared" si="22"/>
        <v>0</v>
      </c>
      <c r="U50" s="36">
        <f t="shared" si="22"/>
        <v>0</v>
      </c>
      <c r="V50" s="36">
        <f t="shared" si="22"/>
        <v>0</v>
      </c>
      <c r="W50" s="36">
        <f t="shared" si="22"/>
        <v>0</v>
      </c>
      <c r="X50" s="36">
        <f t="shared" si="22"/>
        <v>0</v>
      </c>
      <c r="Z50" s="36">
        <f t="shared" si="23"/>
        <v>0</v>
      </c>
      <c r="AA50" s="36">
        <f t="shared" si="23"/>
        <v>0</v>
      </c>
      <c r="AB50" s="36">
        <f t="shared" si="23"/>
        <v>0</v>
      </c>
      <c r="AC50" s="36">
        <f t="shared" si="23"/>
        <v>0</v>
      </c>
      <c r="AE50" s="63">
        <f t="shared" si="21"/>
        <v>0</v>
      </c>
      <c r="AF50" s="14"/>
    </row>
    <row r="51" ht="15" spans="1:32">
      <c r="A51" s="40" t="s">
        <v>12567</v>
      </c>
      <c r="B51" s="34">
        <f t="shared" si="0"/>
        <v>0</v>
      </c>
      <c r="C51" s="41" t="s">
        <v>12568</v>
      </c>
      <c r="D51" s="29">
        <f t="shared" si="8"/>
        <v>0</v>
      </c>
      <c r="E51" s="36">
        <f t="shared" si="1"/>
        <v>0</v>
      </c>
      <c r="F51" s="37">
        <f t="shared" si="9"/>
        <v>0</v>
      </c>
      <c r="G51" s="38">
        <f t="shared" si="19"/>
        <v>0</v>
      </c>
      <c r="H51" s="42">
        <v>0</v>
      </c>
      <c r="I51" s="36">
        <f t="shared" si="2"/>
        <v>0</v>
      </c>
      <c r="J51" s="29">
        <f t="shared" si="11"/>
        <v>0</v>
      </c>
      <c r="K51" s="36">
        <f t="shared" si="12"/>
        <v>0</v>
      </c>
      <c r="L51" s="49">
        <f t="shared" si="3"/>
        <v>0</v>
      </c>
      <c r="M51" s="42">
        <v>0</v>
      </c>
      <c r="N51" s="50">
        <f t="shared" si="20"/>
        <v>0</v>
      </c>
      <c r="O51" s="36">
        <f t="shared" si="5"/>
        <v>0</v>
      </c>
      <c r="P51" s="36">
        <f t="shared" si="13"/>
        <v>0</v>
      </c>
      <c r="R51" s="36">
        <f t="shared" si="22"/>
        <v>0</v>
      </c>
      <c r="S51" s="36">
        <f t="shared" si="22"/>
        <v>0</v>
      </c>
      <c r="T51" s="36">
        <f t="shared" si="22"/>
        <v>0</v>
      </c>
      <c r="U51" s="36">
        <f t="shared" si="22"/>
        <v>0</v>
      </c>
      <c r="V51" s="36">
        <f t="shared" si="22"/>
        <v>0</v>
      </c>
      <c r="W51" s="36">
        <f t="shared" si="22"/>
        <v>0</v>
      </c>
      <c r="X51" s="36">
        <f t="shared" si="22"/>
        <v>0</v>
      </c>
      <c r="Z51" s="36">
        <f t="shared" si="23"/>
        <v>0</v>
      </c>
      <c r="AA51" s="36">
        <f t="shared" si="23"/>
        <v>0</v>
      </c>
      <c r="AB51" s="36">
        <f t="shared" si="23"/>
        <v>0</v>
      </c>
      <c r="AC51" s="36">
        <f t="shared" si="23"/>
        <v>0</v>
      </c>
      <c r="AE51" s="63">
        <f t="shared" si="21"/>
        <v>0</v>
      </c>
      <c r="AF51" s="14"/>
    </row>
    <row r="52" ht="15" spans="1:32">
      <c r="A52" s="40" t="s">
        <v>12569</v>
      </c>
      <c r="B52" s="34">
        <f t="shared" si="0"/>
        <v>0</v>
      </c>
      <c r="C52" s="41" t="s">
        <v>12570</v>
      </c>
      <c r="D52" s="29">
        <f t="shared" si="8"/>
        <v>0</v>
      </c>
      <c r="E52" s="36">
        <f t="shared" si="1"/>
        <v>0</v>
      </c>
      <c r="F52" s="37">
        <f t="shared" si="9"/>
        <v>0</v>
      </c>
      <c r="G52" s="38">
        <f t="shared" si="19"/>
        <v>0</v>
      </c>
      <c r="H52" s="42">
        <v>0</v>
      </c>
      <c r="I52" s="36">
        <f t="shared" si="2"/>
        <v>0</v>
      </c>
      <c r="J52" s="29">
        <f t="shared" si="11"/>
        <v>0</v>
      </c>
      <c r="K52" s="36">
        <f t="shared" si="12"/>
        <v>0</v>
      </c>
      <c r="L52" s="49">
        <f t="shared" si="3"/>
        <v>0</v>
      </c>
      <c r="M52" s="42">
        <v>0</v>
      </c>
      <c r="N52" s="50">
        <f t="shared" si="20"/>
        <v>0</v>
      </c>
      <c r="O52" s="36">
        <f t="shared" si="5"/>
        <v>0</v>
      </c>
      <c r="P52" s="36">
        <f t="shared" si="13"/>
        <v>0</v>
      </c>
      <c r="R52" s="36">
        <f t="shared" si="22"/>
        <v>0</v>
      </c>
      <c r="S52" s="36">
        <f t="shared" si="22"/>
        <v>0</v>
      </c>
      <c r="T52" s="36">
        <f t="shared" si="22"/>
        <v>0</v>
      </c>
      <c r="U52" s="36">
        <f t="shared" si="22"/>
        <v>0</v>
      </c>
      <c r="V52" s="36">
        <f t="shared" si="22"/>
        <v>0</v>
      </c>
      <c r="W52" s="36">
        <f t="shared" si="22"/>
        <v>0</v>
      </c>
      <c r="X52" s="36">
        <f t="shared" si="22"/>
        <v>0</v>
      </c>
      <c r="Z52" s="36">
        <f t="shared" si="23"/>
        <v>0</v>
      </c>
      <c r="AA52" s="36">
        <f t="shared" si="23"/>
        <v>0</v>
      </c>
      <c r="AB52" s="36">
        <f t="shared" si="23"/>
        <v>0</v>
      </c>
      <c r="AC52" s="36">
        <f t="shared" si="23"/>
        <v>0</v>
      </c>
      <c r="AE52" s="63">
        <f t="shared" si="21"/>
        <v>0</v>
      </c>
      <c r="AF52" s="59"/>
    </row>
    <row r="53" ht="15" spans="1:32">
      <c r="A53" s="43" t="s">
        <v>12571</v>
      </c>
      <c r="B53" s="34">
        <f t="shared" si="0"/>
        <v>0</v>
      </c>
      <c r="C53" s="41" t="s">
        <v>12572</v>
      </c>
      <c r="D53" s="29">
        <f t="shared" si="8"/>
        <v>0</v>
      </c>
      <c r="E53" s="36">
        <f t="shared" si="1"/>
        <v>0</v>
      </c>
      <c r="F53" s="37">
        <f t="shared" si="9"/>
        <v>0</v>
      </c>
      <c r="G53" s="38">
        <f t="shared" si="19"/>
        <v>0</v>
      </c>
      <c r="H53" s="42">
        <v>0</v>
      </c>
      <c r="I53" s="36">
        <f t="shared" si="2"/>
        <v>0</v>
      </c>
      <c r="J53" s="29">
        <f t="shared" si="11"/>
        <v>0</v>
      </c>
      <c r="K53" s="36">
        <f t="shared" si="12"/>
        <v>0</v>
      </c>
      <c r="L53" s="9">
        <f t="shared" si="3"/>
        <v>0</v>
      </c>
      <c r="M53" s="51">
        <v>0</v>
      </c>
      <c r="N53" s="50">
        <f t="shared" si="20"/>
        <v>0</v>
      </c>
      <c r="O53" s="36">
        <f t="shared" si="5"/>
        <v>0</v>
      </c>
      <c r="P53" s="36">
        <f t="shared" si="13"/>
        <v>0</v>
      </c>
      <c r="R53" s="36">
        <f t="shared" si="22"/>
        <v>0</v>
      </c>
      <c r="S53" s="36">
        <f t="shared" si="22"/>
        <v>0</v>
      </c>
      <c r="T53" s="36">
        <f t="shared" si="22"/>
        <v>0</v>
      </c>
      <c r="U53" s="36">
        <f t="shared" si="22"/>
        <v>0</v>
      </c>
      <c r="V53" s="36">
        <f t="shared" si="22"/>
        <v>0</v>
      </c>
      <c r="W53" s="36">
        <f t="shared" si="22"/>
        <v>0</v>
      </c>
      <c r="X53" s="36">
        <f t="shared" si="22"/>
        <v>0</v>
      </c>
      <c r="Z53" s="36">
        <f t="shared" si="23"/>
        <v>0</v>
      </c>
      <c r="AA53" s="36">
        <f t="shared" si="23"/>
        <v>0</v>
      </c>
      <c r="AB53" s="36">
        <f t="shared" si="23"/>
        <v>0</v>
      </c>
      <c r="AC53" s="36">
        <f t="shared" si="23"/>
        <v>0</v>
      </c>
      <c r="AE53" s="63">
        <f t="shared" si="21"/>
        <v>0</v>
      </c>
      <c r="AF53" s="59"/>
    </row>
    <row r="54" ht="15" spans="1:32">
      <c r="A54" s="43" t="s">
        <v>12573</v>
      </c>
      <c r="B54" s="34">
        <f t="shared" si="0"/>
        <v>0</v>
      </c>
      <c r="C54" s="41" t="s">
        <v>12574</v>
      </c>
      <c r="D54" s="29">
        <f t="shared" si="8"/>
        <v>0</v>
      </c>
      <c r="E54" s="36">
        <f t="shared" si="1"/>
        <v>0</v>
      </c>
      <c r="F54" s="37">
        <f t="shared" si="9"/>
        <v>0</v>
      </c>
      <c r="G54" s="38">
        <f t="shared" si="19"/>
        <v>0</v>
      </c>
      <c r="H54" s="42">
        <v>0</v>
      </c>
      <c r="I54" s="36">
        <f t="shared" si="2"/>
        <v>0</v>
      </c>
      <c r="J54" s="29">
        <f t="shared" si="11"/>
        <v>0</v>
      </c>
      <c r="K54" s="36">
        <f t="shared" si="12"/>
        <v>0</v>
      </c>
      <c r="L54" s="9">
        <f t="shared" si="3"/>
        <v>0</v>
      </c>
      <c r="M54" s="51">
        <v>0</v>
      </c>
      <c r="N54" s="50">
        <f t="shared" si="20"/>
        <v>0</v>
      </c>
      <c r="O54" s="36">
        <f t="shared" si="5"/>
        <v>0</v>
      </c>
      <c r="P54" s="36">
        <f t="shared" si="13"/>
        <v>0</v>
      </c>
      <c r="R54" s="36">
        <f t="shared" si="22"/>
        <v>0</v>
      </c>
      <c r="S54" s="36">
        <f t="shared" si="22"/>
        <v>0</v>
      </c>
      <c r="T54" s="36">
        <f t="shared" si="22"/>
        <v>0</v>
      </c>
      <c r="U54" s="36">
        <f t="shared" si="22"/>
        <v>0</v>
      </c>
      <c r="V54" s="36">
        <f t="shared" si="22"/>
        <v>0</v>
      </c>
      <c r="W54" s="36">
        <f t="shared" si="22"/>
        <v>0</v>
      </c>
      <c r="X54" s="36">
        <f t="shared" si="22"/>
        <v>0</v>
      </c>
      <c r="Z54" s="36">
        <f t="shared" si="23"/>
        <v>0</v>
      </c>
      <c r="AA54" s="36">
        <f t="shared" si="23"/>
        <v>0</v>
      </c>
      <c r="AB54" s="36">
        <f t="shared" si="23"/>
        <v>0</v>
      </c>
      <c r="AC54" s="36">
        <f t="shared" si="23"/>
        <v>0</v>
      </c>
      <c r="AE54" s="63">
        <f t="shared" si="21"/>
        <v>0</v>
      </c>
      <c r="AF54" s="14"/>
    </row>
    <row r="55" ht="15" spans="1:32">
      <c r="A55" s="43" t="s">
        <v>12575</v>
      </c>
      <c r="B55" s="34">
        <f t="shared" si="0"/>
        <v>0</v>
      </c>
      <c r="C55" s="41" t="s">
        <v>12576</v>
      </c>
      <c r="D55" s="29">
        <f t="shared" si="8"/>
        <v>0</v>
      </c>
      <c r="E55" s="36">
        <f t="shared" si="1"/>
        <v>0</v>
      </c>
      <c r="F55" s="37">
        <f t="shared" si="9"/>
        <v>0</v>
      </c>
      <c r="G55" s="38">
        <f t="shared" si="19"/>
        <v>0</v>
      </c>
      <c r="H55" s="42">
        <v>0</v>
      </c>
      <c r="I55" s="36">
        <f t="shared" si="2"/>
        <v>0</v>
      </c>
      <c r="J55" s="29">
        <f t="shared" si="11"/>
        <v>0</v>
      </c>
      <c r="K55" s="36">
        <f t="shared" si="12"/>
        <v>0</v>
      </c>
      <c r="L55" s="9">
        <f t="shared" si="3"/>
        <v>0</v>
      </c>
      <c r="M55" s="51">
        <v>0</v>
      </c>
      <c r="N55" s="50">
        <f t="shared" si="20"/>
        <v>0</v>
      </c>
      <c r="O55" s="36">
        <f t="shared" si="5"/>
        <v>0</v>
      </c>
      <c r="P55" s="36">
        <f t="shared" si="13"/>
        <v>0</v>
      </c>
      <c r="R55" s="36">
        <f t="shared" si="22"/>
        <v>0</v>
      </c>
      <c r="S55" s="36">
        <f t="shared" si="22"/>
        <v>0</v>
      </c>
      <c r="T55" s="36">
        <f t="shared" si="22"/>
        <v>0</v>
      </c>
      <c r="U55" s="36">
        <f t="shared" si="22"/>
        <v>0</v>
      </c>
      <c r="V55" s="36">
        <f t="shared" si="22"/>
        <v>0</v>
      </c>
      <c r="W55" s="36">
        <f t="shared" si="22"/>
        <v>0</v>
      </c>
      <c r="X55" s="36">
        <f t="shared" si="22"/>
        <v>0</v>
      </c>
      <c r="Z55" s="36">
        <f t="shared" si="23"/>
        <v>0</v>
      </c>
      <c r="AA55" s="36">
        <f t="shared" si="23"/>
        <v>0</v>
      </c>
      <c r="AB55" s="36">
        <f t="shared" si="23"/>
        <v>0</v>
      </c>
      <c r="AC55" s="36">
        <f t="shared" si="23"/>
        <v>0</v>
      </c>
      <c r="AE55" s="63">
        <f t="shared" si="21"/>
        <v>0</v>
      </c>
      <c r="AF55" s="14"/>
    </row>
    <row r="56" ht="15" spans="1:32">
      <c r="A56" s="43" t="s">
        <v>12577</v>
      </c>
      <c r="B56" s="34">
        <f t="shared" si="0"/>
        <v>0</v>
      </c>
      <c r="C56" s="41" t="s">
        <v>12578</v>
      </c>
      <c r="D56" s="29">
        <f t="shared" si="8"/>
        <v>0</v>
      </c>
      <c r="E56" s="36">
        <f t="shared" si="1"/>
        <v>0</v>
      </c>
      <c r="F56" s="37">
        <f t="shared" si="9"/>
        <v>0</v>
      </c>
      <c r="G56" s="38">
        <f t="shared" si="19"/>
        <v>0</v>
      </c>
      <c r="H56" s="42">
        <v>0</v>
      </c>
      <c r="I56" s="36">
        <f t="shared" si="2"/>
        <v>0</v>
      </c>
      <c r="J56" s="29">
        <f t="shared" si="11"/>
        <v>0</v>
      </c>
      <c r="K56" s="36">
        <f t="shared" si="12"/>
        <v>0</v>
      </c>
      <c r="L56" s="9">
        <f t="shared" si="3"/>
        <v>0</v>
      </c>
      <c r="M56" s="51">
        <v>0</v>
      </c>
      <c r="N56" s="50">
        <f t="shared" si="20"/>
        <v>0</v>
      </c>
      <c r="O56" s="36">
        <f t="shared" si="5"/>
        <v>0</v>
      </c>
      <c r="P56" s="36">
        <f t="shared" si="13"/>
        <v>0</v>
      </c>
      <c r="R56" s="36">
        <f t="shared" si="22"/>
        <v>0</v>
      </c>
      <c r="S56" s="36">
        <f t="shared" si="22"/>
        <v>0</v>
      </c>
      <c r="T56" s="36">
        <f t="shared" si="22"/>
        <v>0</v>
      </c>
      <c r="U56" s="36">
        <f t="shared" si="22"/>
        <v>0</v>
      </c>
      <c r="V56" s="36">
        <f t="shared" si="22"/>
        <v>0</v>
      </c>
      <c r="W56" s="36">
        <f t="shared" si="22"/>
        <v>0</v>
      </c>
      <c r="X56" s="36">
        <f t="shared" si="22"/>
        <v>0</v>
      </c>
      <c r="Z56" s="36">
        <f t="shared" si="23"/>
        <v>0</v>
      </c>
      <c r="AA56" s="36">
        <f t="shared" si="23"/>
        <v>0</v>
      </c>
      <c r="AB56" s="36">
        <f t="shared" si="23"/>
        <v>0</v>
      </c>
      <c r="AC56" s="36">
        <f t="shared" si="23"/>
        <v>0</v>
      </c>
      <c r="AE56" s="63">
        <f t="shared" si="21"/>
        <v>0</v>
      </c>
      <c r="AF56" s="59"/>
    </row>
    <row r="57" ht="15" spans="1:32">
      <c r="A57" s="43" t="s">
        <v>12579</v>
      </c>
      <c r="B57" s="34">
        <f t="shared" si="0"/>
        <v>0</v>
      </c>
      <c r="C57" s="41" t="s">
        <v>12580</v>
      </c>
      <c r="D57" s="29">
        <f t="shared" si="8"/>
        <v>0</v>
      </c>
      <c r="E57" s="36">
        <f t="shared" si="1"/>
        <v>0</v>
      </c>
      <c r="F57" s="37">
        <f t="shared" si="9"/>
        <v>0</v>
      </c>
      <c r="G57" s="38">
        <f t="shared" si="19"/>
        <v>0</v>
      </c>
      <c r="H57" s="42">
        <v>0</v>
      </c>
      <c r="I57" s="36">
        <f t="shared" si="2"/>
        <v>0</v>
      </c>
      <c r="J57" s="29">
        <f t="shared" si="11"/>
        <v>0</v>
      </c>
      <c r="K57" s="36">
        <f t="shared" si="12"/>
        <v>0</v>
      </c>
      <c r="L57" s="9">
        <f t="shared" si="3"/>
        <v>0</v>
      </c>
      <c r="M57" s="51">
        <v>0</v>
      </c>
      <c r="N57" s="50">
        <f t="shared" si="20"/>
        <v>0</v>
      </c>
      <c r="O57" s="36">
        <f t="shared" si="5"/>
        <v>0</v>
      </c>
      <c r="P57" s="36">
        <f t="shared" si="13"/>
        <v>0</v>
      </c>
      <c r="R57" s="36">
        <f t="shared" si="22"/>
        <v>0</v>
      </c>
      <c r="S57" s="36">
        <f t="shared" si="22"/>
        <v>0</v>
      </c>
      <c r="T57" s="36">
        <f t="shared" si="22"/>
        <v>0</v>
      </c>
      <c r="U57" s="36">
        <f t="shared" si="22"/>
        <v>0</v>
      </c>
      <c r="V57" s="36">
        <f t="shared" si="22"/>
        <v>0</v>
      </c>
      <c r="W57" s="36">
        <f t="shared" si="22"/>
        <v>0</v>
      </c>
      <c r="X57" s="36">
        <f t="shared" si="22"/>
        <v>0</v>
      </c>
      <c r="Z57" s="36">
        <f t="shared" si="23"/>
        <v>0</v>
      </c>
      <c r="AA57" s="36">
        <f t="shared" si="23"/>
        <v>0</v>
      </c>
      <c r="AB57" s="36">
        <f t="shared" si="23"/>
        <v>0</v>
      </c>
      <c r="AC57" s="36">
        <f t="shared" si="23"/>
        <v>0</v>
      </c>
      <c r="AE57" s="63">
        <f t="shared" si="21"/>
        <v>0</v>
      </c>
      <c r="AF57" s="59"/>
    </row>
    <row r="58" ht="15" spans="1:32">
      <c r="A58" s="43" t="s">
        <v>12581</v>
      </c>
      <c r="B58" s="34">
        <f t="shared" si="0"/>
        <v>0</v>
      </c>
      <c r="C58" s="41" t="s">
        <v>12582</v>
      </c>
      <c r="D58" s="29">
        <f t="shared" si="8"/>
        <v>0</v>
      </c>
      <c r="E58" s="36">
        <f t="shared" si="1"/>
        <v>0</v>
      </c>
      <c r="F58" s="37">
        <f t="shared" si="9"/>
        <v>0</v>
      </c>
      <c r="G58" s="38">
        <f t="shared" si="19"/>
        <v>0</v>
      </c>
      <c r="H58" s="42">
        <v>0</v>
      </c>
      <c r="I58" s="36">
        <f t="shared" si="2"/>
        <v>0</v>
      </c>
      <c r="J58" s="29">
        <f t="shared" si="11"/>
        <v>0</v>
      </c>
      <c r="K58" s="36">
        <f t="shared" si="12"/>
        <v>0</v>
      </c>
      <c r="L58" s="9">
        <f t="shared" si="3"/>
        <v>0</v>
      </c>
      <c r="M58" s="51">
        <v>0</v>
      </c>
      <c r="N58" s="50">
        <f t="shared" si="20"/>
        <v>0</v>
      </c>
      <c r="O58" s="36">
        <f t="shared" si="5"/>
        <v>0</v>
      </c>
      <c r="P58" s="36">
        <f t="shared" si="13"/>
        <v>0</v>
      </c>
      <c r="R58" s="36">
        <f t="shared" ref="R58:X67" si="24">SUMPRODUCT(R$374:R$599*(LEFT($A$374:$A$599,LEN($A58))=$A58))</f>
        <v>0</v>
      </c>
      <c r="S58" s="36">
        <f t="shared" si="24"/>
        <v>0</v>
      </c>
      <c r="T58" s="36">
        <f t="shared" si="24"/>
        <v>0</v>
      </c>
      <c r="U58" s="36">
        <f t="shared" si="24"/>
        <v>0</v>
      </c>
      <c r="V58" s="36">
        <f t="shared" si="24"/>
        <v>0</v>
      </c>
      <c r="W58" s="36">
        <f t="shared" si="24"/>
        <v>0</v>
      </c>
      <c r="X58" s="36">
        <f t="shared" si="24"/>
        <v>0</v>
      </c>
      <c r="Z58" s="36">
        <f t="shared" si="23"/>
        <v>0</v>
      </c>
      <c r="AA58" s="36">
        <f t="shared" si="23"/>
        <v>0</v>
      </c>
      <c r="AB58" s="36">
        <f t="shared" si="23"/>
        <v>0</v>
      </c>
      <c r="AC58" s="36">
        <f t="shared" si="23"/>
        <v>0</v>
      </c>
      <c r="AE58" s="63">
        <f t="shared" si="21"/>
        <v>0</v>
      </c>
      <c r="AF58" s="14"/>
    </row>
    <row r="59" ht="15" spans="1:32">
      <c r="A59" s="43" t="s">
        <v>12583</v>
      </c>
      <c r="B59" s="34">
        <f t="shared" si="0"/>
        <v>0</v>
      </c>
      <c r="C59" s="41" t="s">
        <v>12584</v>
      </c>
      <c r="D59" s="29">
        <f t="shared" si="8"/>
        <v>0</v>
      </c>
      <c r="E59" s="36">
        <f t="shared" si="1"/>
        <v>0</v>
      </c>
      <c r="F59" s="37">
        <f t="shared" si="9"/>
        <v>0</v>
      </c>
      <c r="G59" s="38">
        <f t="shared" si="19"/>
        <v>0</v>
      </c>
      <c r="H59" s="42">
        <v>0</v>
      </c>
      <c r="I59" s="36">
        <f t="shared" si="2"/>
        <v>0</v>
      </c>
      <c r="J59" s="29">
        <f t="shared" si="11"/>
        <v>0</v>
      </c>
      <c r="K59" s="36">
        <f t="shared" si="12"/>
        <v>0</v>
      </c>
      <c r="L59" s="9">
        <f t="shared" si="3"/>
        <v>0</v>
      </c>
      <c r="M59" s="51">
        <v>0</v>
      </c>
      <c r="N59" s="50">
        <f t="shared" si="20"/>
        <v>0</v>
      </c>
      <c r="O59" s="36">
        <f t="shared" si="5"/>
        <v>0</v>
      </c>
      <c r="P59" s="36">
        <f t="shared" si="13"/>
        <v>0</v>
      </c>
      <c r="R59" s="36">
        <f t="shared" si="24"/>
        <v>0</v>
      </c>
      <c r="S59" s="36">
        <f t="shared" si="24"/>
        <v>0</v>
      </c>
      <c r="T59" s="36">
        <f t="shared" si="24"/>
        <v>0</v>
      </c>
      <c r="U59" s="36">
        <f t="shared" si="24"/>
        <v>0</v>
      </c>
      <c r="V59" s="36">
        <f t="shared" si="24"/>
        <v>0</v>
      </c>
      <c r="W59" s="36">
        <f t="shared" si="24"/>
        <v>0</v>
      </c>
      <c r="X59" s="36">
        <f t="shared" si="24"/>
        <v>0</v>
      </c>
      <c r="Z59" s="36">
        <f t="shared" si="23"/>
        <v>0</v>
      </c>
      <c r="AA59" s="36">
        <f t="shared" si="23"/>
        <v>0</v>
      </c>
      <c r="AB59" s="36">
        <f t="shared" si="23"/>
        <v>0</v>
      </c>
      <c r="AC59" s="36">
        <f t="shared" si="23"/>
        <v>0</v>
      </c>
      <c r="AE59" s="63">
        <f t="shared" si="21"/>
        <v>0</v>
      </c>
      <c r="AF59" s="14"/>
    </row>
    <row r="60" ht="15" spans="1:32">
      <c r="A60" s="43" t="s">
        <v>12585</v>
      </c>
      <c r="B60" s="34">
        <f t="shared" si="0"/>
        <v>0</v>
      </c>
      <c r="C60" s="41" t="s">
        <v>12586</v>
      </c>
      <c r="D60" s="29">
        <f t="shared" si="8"/>
        <v>0</v>
      </c>
      <c r="E60" s="36">
        <f t="shared" si="1"/>
        <v>0</v>
      </c>
      <c r="F60" s="37">
        <f t="shared" si="9"/>
        <v>0</v>
      </c>
      <c r="G60" s="38">
        <f t="shared" si="19"/>
        <v>0</v>
      </c>
      <c r="H60" s="42">
        <v>0</v>
      </c>
      <c r="I60" s="36">
        <f t="shared" si="2"/>
        <v>0</v>
      </c>
      <c r="J60" s="29">
        <f t="shared" si="11"/>
        <v>0</v>
      </c>
      <c r="K60" s="36">
        <f t="shared" si="12"/>
        <v>0</v>
      </c>
      <c r="L60" s="9">
        <f t="shared" si="3"/>
        <v>0</v>
      </c>
      <c r="M60" s="51">
        <v>0</v>
      </c>
      <c r="N60" s="50">
        <f t="shared" si="20"/>
        <v>0</v>
      </c>
      <c r="O60" s="36">
        <f t="shared" si="5"/>
        <v>0</v>
      </c>
      <c r="P60" s="36">
        <f t="shared" si="13"/>
        <v>0</v>
      </c>
      <c r="R60" s="36">
        <f t="shared" si="24"/>
        <v>0</v>
      </c>
      <c r="S60" s="36">
        <f t="shared" si="24"/>
        <v>0</v>
      </c>
      <c r="T60" s="36">
        <f t="shared" si="24"/>
        <v>0</v>
      </c>
      <c r="U60" s="36">
        <f t="shared" si="24"/>
        <v>0</v>
      </c>
      <c r="V60" s="36">
        <f t="shared" si="24"/>
        <v>0</v>
      </c>
      <c r="W60" s="36">
        <f t="shared" si="24"/>
        <v>0</v>
      </c>
      <c r="X60" s="36">
        <f t="shared" si="24"/>
        <v>0</v>
      </c>
      <c r="Z60" s="36">
        <f t="shared" si="23"/>
        <v>0</v>
      </c>
      <c r="AA60" s="36">
        <f t="shared" si="23"/>
        <v>0</v>
      </c>
      <c r="AB60" s="36">
        <f t="shared" si="23"/>
        <v>0</v>
      </c>
      <c r="AC60" s="36">
        <f t="shared" si="23"/>
        <v>0</v>
      </c>
      <c r="AE60" s="63">
        <f t="shared" si="21"/>
        <v>0</v>
      </c>
      <c r="AF60" s="59"/>
    </row>
    <row r="61" ht="15" spans="1:32">
      <c r="A61" s="43" t="s">
        <v>12587</v>
      </c>
      <c r="B61" s="34">
        <f t="shared" si="0"/>
        <v>0</v>
      </c>
      <c r="C61" s="41" t="s">
        <v>12588</v>
      </c>
      <c r="D61" s="29">
        <f t="shared" si="8"/>
        <v>0</v>
      </c>
      <c r="E61" s="36">
        <f t="shared" si="1"/>
        <v>0</v>
      </c>
      <c r="F61" s="37">
        <f t="shared" si="9"/>
        <v>0</v>
      </c>
      <c r="G61" s="38">
        <f t="shared" si="19"/>
        <v>0</v>
      </c>
      <c r="H61" s="42">
        <v>0</v>
      </c>
      <c r="I61" s="36">
        <f t="shared" si="2"/>
        <v>0</v>
      </c>
      <c r="J61" s="29">
        <f t="shared" si="11"/>
        <v>0</v>
      </c>
      <c r="K61" s="36">
        <f t="shared" si="12"/>
        <v>0</v>
      </c>
      <c r="L61" s="9">
        <f t="shared" si="3"/>
        <v>0</v>
      </c>
      <c r="M61" s="51">
        <v>0</v>
      </c>
      <c r="N61" s="50">
        <f t="shared" si="20"/>
        <v>0</v>
      </c>
      <c r="O61" s="36">
        <f t="shared" si="5"/>
        <v>0</v>
      </c>
      <c r="P61" s="36">
        <f t="shared" si="13"/>
        <v>0</v>
      </c>
      <c r="R61" s="36">
        <f t="shared" si="24"/>
        <v>0</v>
      </c>
      <c r="S61" s="36">
        <f t="shared" si="24"/>
        <v>0</v>
      </c>
      <c r="T61" s="36">
        <f t="shared" si="24"/>
        <v>0</v>
      </c>
      <c r="U61" s="36">
        <f t="shared" si="24"/>
        <v>0</v>
      </c>
      <c r="V61" s="36">
        <f t="shared" si="24"/>
        <v>0</v>
      </c>
      <c r="W61" s="36">
        <f t="shared" si="24"/>
        <v>0</v>
      </c>
      <c r="X61" s="36">
        <f t="shared" si="24"/>
        <v>0</v>
      </c>
      <c r="Z61" s="36">
        <f t="shared" si="23"/>
        <v>0</v>
      </c>
      <c r="AA61" s="36">
        <f t="shared" si="23"/>
        <v>0</v>
      </c>
      <c r="AB61" s="36">
        <f t="shared" si="23"/>
        <v>0</v>
      </c>
      <c r="AC61" s="36">
        <f t="shared" si="23"/>
        <v>0</v>
      </c>
      <c r="AE61" s="63">
        <f t="shared" si="21"/>
        <v>0</v>
      </c>
      <c r="AF61" s="59"/>
    </row>
    <row r="62" ht="15" spans="1:32">
      <c r="A62" s="43" t="s">
        <v>12589</v>
      </c>
      <c r="B62" s="34">
        <f t="shared" si="0"/>
        <v>0</v>
      </c>
      <c r="C62" s="41" t="s">
        <v>12590</v>
      </c>
      <c r="D62" s="29">
        <f t="shared" si="8"/>
        <v>0</v>
      </c>
      <c r="E62" s="36">
        <f t="shared" si="1"/>
        <v>0</v>
      </c>
      <c r="F62" s="37">
        <f t="shared" si="9"/>
        <v>0</v>
      </c>
      <c r="G62" s="38">
        <f t="shared" si="19"/>
        <v>0</v>
      </c>
      <c r="H62" s="42">
        <v>0</v>
      </c>
      <c r="I62" s="36">
        <f t="shared" si="2"/>
        <v>0</v>
      </c>
      <c r="J62" s="29">
        <f t="shared" si="11"/>
        <v>0</v>
      </c>
      <c r="K62" s="36">
        <f t="shared" si="12"/>
        <v>0</v>
      </c>
      <c r="L62" s="9">
        <f t="shared" si="3"/>
        <v>0</v>
      </c>
      <c r="M62" s="51">
        <v>0</v>
      </c>
      <c r="N62" s="50">
        <f t="shared" si="20"/>
        <v>0</v>
      </c>
      <c r="O62" s="36">
        <f t="shared" si="5"/>
        <v>0</v>
      </c>
      <c r="P62" s="36">
        <f t="shared" si="13"/>
        <v>0</v>
      </c>
      <c r="R62" s="36">
        <f t="shared" si="24"/>
        <v>0</v>
      </c>
      <c r="S62" s="36">
        <f t="shared" si="24"/>
        <v>0</v>
      </c>
      <c r="T62" s="36">
        <f t="shared" si="24"/>
        <v>0</v>
      </c>
      <c r="U62" s="36">
        <f t="shared" si="24"/>
        <v>0</v>
      </c>
      <c r="V62" s="36">
        <f t="shared" si="24"/>
        <v>0</v>
      </c>
      <c r="W62" s="36">
        <f t="shared" si="24"/>
        <v>0</v>
      </c>
      <c r="X62" s="36">
        <f t="shared" si="24"/>
        <v>0</v>
      </c>
      <c r="Z62" s="36">
        <f t="shared" si="23"/>
        <v>0</v>
      </c>
      <c r="AA62" s="36">
        <f t="shared" si="23"/>
        <v>0</v>
      </c>
      <c r="AB62" s="36">
        <f t="shared" si="23"/>
        <v>0</v>
      </c>
      <c r="AC62" s="36">
        <f t="shared" si="23"/>
        <v>0</v>
      </c>
      <c r="AE62" s="63">
        <f t="shared" si="21"/>
        <v>0</v>
      </c>
      <c r="AF62" s="14"/>
    </row>
    <row r="63" ht="15" spans="1:32">
      <c r="A63" s="43" t="s">
        <v>12591</v>
      </c>
      <c r="B63" s="34">
        <f t="shared" si="0"/>
        <v>0</v>
      </c>
      <c r="C63" s="41" t="s">
        <v>12592</v>
      </c>
      <c r="D63" s="29">
        <f t="shared" si="8"/>
        <v>0</v>
      </c>
      <c r="E63" s="36">
        <f t="shared" si="1"/>
        <v>0</v>
      </c>
      <c r="F63" s="37">
        <f t="shared" si="9"/>
        <v>0</v>
      </c>
      <c r="G63" s="38">
        <f t="shared" si="19"/>
        <v>0</v>
      </c>
      <c r="H63" s="42">
        <v>0</v>
      </c>
      <c r="I63" s="36">
        <f t="shared" si="2"/>
        <v>0</v>
      </c>
      <c r="J63" s="29">
        <f t="shared" si="11"/>
        <v>0</v>
      </c>
      <c r="K63" s="36">
        <f t="shared" si="12"/>
        <v>0</v>
      </c>
      <c r="L63" s="9">
        <f t="shared" si="3"/>
        <v>0</v>
      </c>
      <c r="M63" s="51">
        <v>0</v>
      </c>
      <c r="N63" s="50">
        <f t="shared" si="20"/>
        <v>0</v>
      </c>
      <c r="O63" s="36">
        <f t="shared" si="5"/>
        <v>0</v>
      </c>
      <c r="P63" s="36">
        <f t="shared" si="13"/>
        <v>0</v>
      </c>
      <c r="R63" s="36">
        <f t="shared" si="24"/>
        <v>0</v>
      </c>
      <c r="S63" s="36">
        <f t="shared" si="24"/>
        <v>0</v>
      </c>
      <c r="T63" s="36">
        <f t="shared" si="24"/>
        <v>0</v>
      </c>
      <c r="U63" s="36">
        <f t="shared" si="24"/>
        <v>0</v>
      </c>
      <c r="V63" s="36">
        <f t="shared" si="24"/>
        <v>0</v>
      </c>
      <c r="W63" s="36">
        <f t="shared" si="24"/>
        <v>0</v>
      </c>
      <c r="X63" s="36">
        <f t="shared" si="24"/>
        <v>0</v>
      </c>
      <c r="Z63" s="36">
        <f t="shared" si="23"/>
        <v>0</v>
      </c>
      <c r="AA63" s="36">
        <f t="shared" si="23"/>
        <v>0</v>
      </c>
      <c r="AB63" s="36">
        <f t="shared" si="23"/>
        <v>0</v>
      </c>
      <c r="AC63" s="36">
        <f t="shared" si="23"/>
        <v>0</v>
      </c>
      <c r="AE63" s="63">
        <f t="shared" si="21"/>
        <v>0</v>
      </c>
      <c r="AF63" s="14"/>
    </row>
    <row r="64" ht="15" spans="1:32">
      <c r="A64" s="43" t="s">
        <v>12593</v>
      </c>
      <c r="B64" s="34">
        <f t="shared" si="0"/>
        <v>0</v>
      </c>
      <c r="C64" s="41" t="s">
        <v>12594</v>
      </c>
      <c r="D64" s="29">
        <f t="shared" si="8"/>
        <v>0</v>
      </c>
      <c r="E64" s="36">
        <f t="shared" si="1"/>
        <v>0</v>
      </c>
      <c r="F64" s="37">
        <f t="shared" si="9"/>
        <v>0</v>
      </c>
      <c r="G64" s="38">
        <f t="shared" si="19"/>
        <v>0</v>
      </c>
      <c r="H64" s="42">
        <v>0</v>
      </c>
      <c r="I64" s="36">
        <f t="shared" si="2"/>
        <v>0</v>
      </c>
      <c r="J64" s="29">
        <f t="shared" si="11"/>
        <v>0</v>
      </c>
      <c r="K64" s="36">
        <f t="shared" si="12"/>
        <v>0</v>
      </c>
      <c r="L64" s="9">
        <f t="shared" si="3"/>
        <v>0</v>
      </c>
      <c r="M64" s="51">
        <v>0</v>
      </c>
      <c r="N64" s="50">
        <f t="shared" si="20"/>
        <v>0</v>
      </c>
      <c r="O64" s="36">
        <f t="shared" si="5"/>
        <v>0</v>
      </c>
      <c r="P64" s="36">
        <f t="shared" si="13"/>
        <v>0</v>
      </c>
      <c r="R64" s="36">
        <f t="shared" si="24"/>
        <v>0</v>
      </c>
      <c r="S64" s="36">
        <f t="shared" si="24"/>
        <v>0</v>
      </c>
      <c r="T64" s="36">
        <f t="shared" si="24"/>
        <v>0</v>
      </c>
      <c r="U64" s="36">
        <f t="shared" si="24"/>
        <v>0</v>
      </c>
      <c r="V64" s="36">
        <f t="shared" si="24"/>
        <v>0</v>
      </c>
      <c r="W64" s="36">
        <f t="shared" si="24"/>
        <v>0</v>
      </c>
      <c r="X64" s="36">
        <f t="shared" si="24"/>
        <v>0</v>
      </c>
      <c r="Z64" s="36">
        <f t="shared" si="23"/>
        <v>0</v>
      </c>
      <c r="AA64" s="36">
        <f t="shared" si="23"/>
        <v>0</v>
      </c>
      <c r="AB64" s="36">
        <f t="shared" si="23"/>
        <v>0</v>
      </c>
      <c r="AC64" s="36">
        <f t="shared" si="23"/>
        <v>0</v>
      </c>
      <c r="AE64" s="63">
        <f t="shared" si="21"/>
        <v>0</v>
      </c>
      <c r="AF64" s="59"/>
    </row>
    <row r="65" ht="15" spans="1:32">
      <c r="A65" s="43" t="s">
        <v>12595</v>
      </c>
      <c r="B65" s="34">
        <f t="shared" si="0"/>
        <v>0</v>
      </c>
      <c r="C65" s="41" t="s">
        <v>12596</v>
      </c>
      <c r="D65" s="29">
        <f t="shared" si="8"/>
        <v>0</v>
      </c>
      <c r="E65" s="36">
        <f t="shared" si="1"/>
        <v>0</v>
      </c>
      <c r="F65" s="37">
        <f t="shared" si="9"/>
        <v>0</v>
      </c>
      <c r="G65" s="38">
        <f t="shared" si="19"/>
        <v>0</v>
      </c>
      <c r="H65" s="42">
        <v>0</v>
      </c>
      <c r="I65" s="36">
        <f t="shared" si="2"/>
        <v>0</v>
      </c>
      <c r="J65" s="29">
        <f t="shared" si="11"/>
        <v>0</v>
      </c>
      <c r="K65" s="36">
        <f t="shared" si="12"/>
        <v>0</v>
      </c>
      <c r="L65" s="9">
        <f t="shared" si="3"/>
        <v>0</v>
      </c>
      <c r="M65" s="51">
        <v>0</v>
      </c>
      <c r="N65" s="50">
        <f t="shared" si="20"/>
        <v>0</v>
      </c>
      <c r="O65" s="36">
        <f t="shared" si="5"/>
        <v>0</v>
      </c>
      <c r="P65" s="36">
        <f t="shared" si="13"/>
        <v>0</v>
      </c>
      <c r="R65" s="36">
        <f t="shared" si="24"/>
        <v>0</v>
      </c>
      <c r="S65" s="36">
        <f t="shared" si="24"/>
        <v>0</v>
      </c>
      <c r="T65" s="36">
        <f t="shared" si="24"/>
        <v>0</v>
      </c>
      <c r="U65" s="36">
        <f t="shared" si="24"/>
        <v>0</v>
      </c>
      <c r="V65" s="36">
        <f t="shared" si="24"/>
        <v>0</v>
      </c>
      <c r="W65" s="36">
        <f t="shared" si="24"/>
        <v>0</v>
      </c>
      <c r="X65" s="36">
        <f t="shared" si="24"/>
        <v>0</v>
      </c>
      <c r="Z65" s="36">
        <f t="shared" si="23"/>
        <v>0</v>
      </c>
      <c r="AA65" s="36">
        <f t="shared" si="23"/>
        <v>0</v>
      </c>
      <c r="AB65" s="36">
        <f t="shared" si="23"/>
        <v>0</v>
      </c>
      <c r="AC65" s="36">
        <f t="shared" si="23"/>
        <v>0</v>
      </c>
      <c r="AE65" s="63">
        <f t="shared" si="21"/>
        <v>0</v>
      </c>
      <c r="AF65" s="59"/>
    </row>
    <row r="66" ht="15" spans="1:32">
      <c r="A66" s="43" t="s">
        <v>12597</v>
      </c>
      <c r="B66" s="34">
        <f t="shared" si="0"/>
        <v>0</v>
      </c>
      <c r="C66" s="41" t="s">
        <v>12598</v>
      </c>
      <c r="D66" s="29">
        <f t="shared" si="8"/>
        <v>0</v>
      </c>
      <c r="E66" s="36">
        <f t="shared" si="1"/>
        <v>0</v>
      </c>
      <c r="F66" s="37">
        <f t="shared" si="9"/>
        <v>0</v>
      </c>
      <c r="G66" s="38">
        <f t="shared" si="19"/>
        <v>0</v>
      </c>
      <c r="H66" s="42">
        <v>0</v>
      </c>
      <c r="I66" s="36">
        <f t="shared" si="2"/>
        <v>0</v>
      </c>
      <c r="J66" s="29">
        <f t="shared" si="11"/>
        <v>0</v>
      </c>
      <c r="K66" s="36">
        <f t="shared" si="12"/>
        <v>0</v>
      </c>
      <c r="L66" s="9">
        <f t="shared" si="3"/>
        <v>0</v>
      </c>
      <c r="M66" s="51">
        <v>0</v>
      </c>
      <c r="N66" s="50">
        <f t="shared" si="20"/>
        <v>0</v>
      </c>
      <c r="O66" s="36">
        <f t="shared" si="5"/>
        <v>0</v>
      </c>
      <c r="P66" s="36">
        <f t="shared" si="13"/>
        <v>0</v>
      </c>
      <c r="R66" s="36">
        <f t="shared" si="24"/>
        <v>0</v>
      </c>
      <c r="S66" s="36">
        <f t="shared" si="24"/>
        <v>0</v>
      </c>
      <c r="T66" s="36">
        <f t="shared" si="24"/>
        <v>0</v>
      </c>
      <c r="U66" s="36">
        <f t="shared" si="24"/>
        <v>0</v>
      </c>
      <c r="V66" s="36">
        <f t="shared" si="24"/>
        <v>0</v>
      </c>
      <c r="W66" s="36">
        <f t="shared" si="24"/>
        <v>0</v>
      </c>
      <c r="X66" s="36">
        <f t="shared" si="24"/>
        <v>0</v>
      </c>
      <c r="Z66" s="36">
        <f t="shared" si="23"/>
        <v>0</v>
      </c>
      <c r="AA66" s="36">
        <f t="shared" si="23"/>
        <v>0</v>
      </c>
      <c r="AB66" s="36">
        <f t="shared" si="23"/>
        <v>0</v>
      </c>
      <c r="AC66" s="36">
        <f t="shared" si="23"/>
        <v>0</v>
      </c>
      <c r="AE66" s="63">
        <f t="shared" si="21"/>
        <v>0</v>
      </c>
      <c r="AF66" s="14"/>
    </row>
    <row r="67" ht="15" spans="1:32">
      <c r="A67" s="43" t="s">
        <v>12599</v>
      </c>
      <c r="B67" s="34">
        <f t="shared" si="0"/>
        <v>0</v>
      </c>
      <c r="C67" s="41" t="s">
        <v>12600</v>
      </c>
      <c r="D67" s="29">
        <f t="shared" si="8"/>
        <v>0</v>
      </c>
      <c r="E67" s="36">
        <f t="shared" si="1"/>
        <v>0</v>
      </c>
      <c r="F67" s="37">
        <f t="shared" si="9"/>
        <v>0</v>
      </c>
      <c r="G67" s="38">
        <f t="shared" si="19"/>
        <v>0</v>
      </c>
      <c r="H67" s="42">
        <v>0</v>
      </c>
      <c r="I67" s="36">
        <f t="shared" si="2"/>
        <v>0</v>
      </c>
      <c r="J67" s="29">
        <f t="shared" si="11"/>
        <v>0</v>
      </c>
      <c r="K67" s="36">
        <f t="shared" si="12"/>
        <v>0</v>
      </c>
      <c r="L67" s="9">
        <f t="shared" si="3"/>
        <v>0</v>
      </c>
      <c r="M67" s="51">
        <v>0</v>
      </c>
      <c r="N67" s="50">
        <f t="shared" si="20"/>
        <v>0</v>
      </c>
      <c r="O67" s="36">
        <f t="shared" si="5"/>
        <v>0</v>
      </c>
      <c r="P67" s="36">
        <f t="shared" si="13"/>
        <v>0</v>
      </c>
      <c r="R67" s="36">
        <f t="shared" si="24"/>
        <v>0</v>
      </c>
      <c r="S67" s="36">
        <f t="shared" si="24"/>
        <v>0</v>
      </c>
      <c r="T67" s="36">
        <f t="shared" si="24"/>
        <v>0</v>
      </c>
      <c r="U67" s="36">
        <f t="shared" si="24"/>
        <v>0</v>
      </c>
      <c r="V67" s="36">
        <f t="shared" si="24"/>
        <v>0</v>
      </c>
      <c r="W67" s="36">
        <f t="shared" si="24"/>
        <v>0</v>
      </c>
      <c r="X67" s="36">
        <f t="shared" si="24"/>
        <v>0</v>
      </c>
      <c r="Z67" s="36">
        <f t="shared" si="23"/>
        <v>0</v>
      </c>
      <c r="AA67" s="36">
        <f t="shared" si="23"/>
        <v>0</v>
      </c>
      <c r="AB67" s="36">
        <f t="shared" si="23"/>
        <v>0</v>
      </c>
      <c r="AC67" s="36">
        <f t="shared" si="23"/>
        <v>0</v>
      </c>
      <c r="AE67" s="63">
        <f t="shared" si="21"/>
        <v>0</v>
      </c>
      <c r="AF67" s="14"/>
    </row>
    <row r="68" ht="15" spans="1:32">
      <c r="A68" s="43" t="s">
        <v>12601</v>
      </c>
      <c r="B68" s="34">
        <f t="shared" si="0"/>
        <v>0</v>
      </c>
      <c r="C68" s="41" t="s">
        <v>12602</v>
      </c>
      <c r="D68" s="29">
        <f t="shared" si="8"/>
        <v>0</v>
      </c>
      <c r="E68" s="36">
        <f t="shared" si="1"/>
        <v>0</v>
      </c>
      <c r="F68" s="37">
        <f t="shared" si="9"/>
        <v>0</v>
      </c>
      <c r="G68" s="38">
        <f t="shared" si="19"/>
        <v>0</v>
      </c>
      <c r="H68" s="42">
        <v>0</v>
      </c>
      <c r="I68" s="36">
        <f t="shared" si="2"/>
        <v>0</v>
      </c>
      <c r="J68" s="29">
        <f t="shared" si="11"/>
        <v>0</v>
      </c>
      <c r="K68" s="36">
        <f t="shared" si="12"/>
        <v>0</v>
      </c>
      <c r="L68" s="9">
        <f t="shared" si="3"/>
        <v>0</v>
      </c>
      <c r="M68" s="51">
        <v>0</v>
      </c>
      <c r="N68" s="50">
        <f t="shared" si="20"/>
        <v>0</v>
      </c>
      <c r="O68" s="36">
        <f t="shared" si="5"/>
        <v>0</v>
      </c>
      <c r="P68" s="36">
        <f t="shared" si="13"/>
        <v>0</v>
      </c>
      <c r="R68" s="36">
        <f t="shared" ref="R68:X77" si="25">SUMPRODUCT(R$374:R$599*(LEFT($A$374:$A$599,LEN($A68))=$A68))</f>
        <v>0</v>
      </c>
      <c r="S68" s="36">
        <f t="shared" si="25"/>
        <v>0</v>
      </c>
      <c r="T68" s="36">
        <f t="shared" si="25"/>
        <v>0</v>
      </c>
      <c r="U68" s="36">
        <f t="shared" si="25"/>
        <v>0</v>
      </c>
      <c r="V68" s="36">
        <f t="shared" si="25"/>
        <v>0</v>
      </c>
      <c r="W68" s="36">
        <f t="shared" si="25"/>
        <v>0</v>
      </c>
      <c r="X68" s="36">
        <f t="shared" si="25"/>
        <v>0</v>
      </c>
      <c r="Z68" s="36">
        <f t="shared" ref="Z68:AC87" si="26">SUMPRODUCT(Z$374:Z$599*(LEFT($A$374:$A$599,LEN($A68))=$A68))</f>
        <v>0</v>
      </c>
      <c r="AA68" s="36">
        <f t="shared" si="26"/>
        <v>0</v>
      </c>
      <c r="AB68" s="36">
        <f t="shared" si="26"/>
        <v>0</v>
      </c>
      <c r="AC68" s="36">
        <f t="shared" si="26"/>
        <v>0</v>
      </c>
      <c r="AE68" s="63">
        <f t="shared" si="21"/>
        <v>0</v>
      </c>
      <c r="AF68" s="59"/>
    </row>
    <row r="69" ht="15" spans="1:32">
      <c r="A69" s="43" t="s">
        <v>12603</v>
      </c>
      <c r="B69" s="34">
        <f t="shared" si="0"/>
        <v>0</v>
      </c>
      <c r="C69" s="41" t="s">
        <v>12604</v>
      </c>
      <c r="D69" s="29">
        <f t="shared" si="8"/>
        <v>0</v>
      </c>
      <c r="E69" s="36">
        <f t="shared" si="1"/>
        <v>0</v>
      </c>
      <c r="F69" s="37">
        <f t="shared" si="9"/>
        <v>0</v>
      </c>
      <c r="G69" s="38">
        <f t="shared" si="19"/>
        <v>0</v>
      </c>
      <c r="H69" s="42">
        <v>0</v>
      </c>
      <c r="I69" s="36">
        <f t="shared" si="2"/>
        <v>0</v>
      </c>
      <c r="J69" s="29">
        <f t="shared" si="11"/>
        <v>0</v>
      </c>
      <c r="K69" s="36">
        <f t="shared" si="12"/>
        <v>0</v>
      </c>
      <c r="L69" s="9">
        <f t="shared" si="3"/>
        <v>0</v>
      </c>
      <c r="M69" s="51">
        <v>0</v>
      </c>
      <c r="N69" s="50">
        <f t="shared" si="20"/>
        <v>0</v>
      </c>
      <c r="O69" s="36">
        <f t="shared" si="5"/>
        <v>0</v>
      </c>
      <c r="P69" s="36">
        <f t="shared" si="13"/>
        <v>0</v>
      </c>
      <c r="R69" s="36">
        <f t="shared" si="25"/>
        <v>0</v>
      </c>
      <c r="S69" s="36">
        <f t="shared" si="25"/>
        <v>0</v>
      </c>
      <c r="T69" s="36">
        <f t="shared" si="25"/>
        <v>0</v>
      </c>
      <c r="U69" s="36">
        <f t="shared" si="25"/>
        <v>0</v>
      </c>
      <c r="V69" s="36">
        <f t="shared" si="25"/>
        <v>0</v>
      </c>
      <c r="W69" s="36">
        <f t="shared" si="25"/>
        <v>0</v>
      </c>
      <c r="X69" s="36">
        <f t="shared" si="25"/>
        <v>0</v>
      </c>
      <c r="Z69" s="36">
        <f t="shared" si="26"/>
        <v>0</v>
      </c>
      <c r="AA69" s="36">
        <f t="shared" si="26"/>
        <v>0</v>
      </c>
      <c r="AB69" s="36">
        <f t="shared" si="26"/>
        <v>0</v>
      </c>
      <c r="AC69" s="36">
        <f t="shared" si="26"/>
        <v>0</v>
      </c>
      <c r="AE69" s="63">
        <f t="shared" si="21"/>
        <v>0</v>
      </c>
      <c r="AF69" s="59"/>
    </row>
    <row r="70" ht="15" spans="1:32">
      <c r="A70" s="43" t="s">
        <v>12605</v>
      </c>
      <c r="B70" s="34">
        <f t="shared" si="0"/>
        <v>0</v>
      </c>
      <c r="C70" s="41" t="s">
        <v>12606</v>
      </c>
      <c r="D70" s="29">
        <f t="shared" si="8"/>
        <v>0</v>
      </c>
      <c r="E70" s="36">
        <f t="shared" si="1"/>
        <v>0</v>
      </c>
      <c r="F70" s="37">
        <f t="shared" si="9"/>
        <v>0</v>
      </c>
      <c r="G70" s="38">
        <f t="shared" si="19"/>
        <v>0</v>
      </c>
      <c r="H70" s="39">
        <v>0</v>
      </c>
      <c r="I70" s="36">
        <f t="shared" si="2"/>
        <v>0</v>
      </c>
      <c r="J70" s="29">
        <f t="shared" si="11"/>
        <v>0</v>
      </c>
      <c r="K70" s="36">
        <f t="shared" si="12"/>
        <v>0</v>
      </c>
      <c r="L70" s="9">
        <f t="shared" si="3"/>
        <v>0</v>
      </c>
      <c r="M70" s="51">
        <v>0</v>
      </c>
      <c r="N70" s="50">
        <f t="shared" si="20"/>
        <v>0</v>
      </c>
      <c r="O70" s="36">
        <f t="shared" si="5"/>
        <v>0</v>
      </c>
      <c r="P70" s="36">
        <f t="shared" si="13"/>
        <v>0</v>
      </c>
      <c r="R70" s="36">
        <f t="shared" si="25"/>
        <v>0</v>
      </c>
      <c r="S70" s="36">
        <f t="shared" si="25"/>
        <v>0</v>
      </c>
      <c r="T70" s="36">
        <f t="shared" si="25"/>
        <v>0</v>
      </c>
      <c r="U70" s="36">
        <f t="shared" si="25"/>
        <v>0</v>
      </c>
      <c r="V70" s="36">
        <f t="shared" si="25"/>
        <v>0</v>
      </c>
      <c r="W70" s="36">
        <f t="shared" si="25"/>
        <v>0</v>
      </c>
      <c r="X70" s="36">
        <f t="shared" si="25"/>
        <v>0</v>
      </c>
      <c r="Z70" s="36">
        <f t="shared" si="26"/>
        <v>0</v>
      </c>
      <c r="AA70" s="36">
        <f t="shared" si="26"/>
        <v>0</v>
      </c>
      <c r="AB70" s="36">
        <f t="shared" si="26"/>
        <v>0</v>
      </c>
      <c r="AC70" s="36">
        <f t="shared" si="26"/>
        <v>0</v>
      </c>
      <c r="AE70" s="63">
        <f t="shared" si="21"/>
        <v>0</v>
      </c>
      <c r="AF70" s="14"/>
    </row>
    <row r="71" ht="15" spans="1:32">
      <c r="A71" s="43" t="s">
        <v>12607</v>
      </c>
      <c r="B71" s="34">
        <f t="shared" si="0"/>
        <v>0</v>
      </c>
      <c r="C71" s="41" t="s">
        <v>12608</v>
      </c>
      <c r="D71" s="29">
        <f t="shared" si="8"/>
        <v>0</v>
      </c>
      <c r="E71" s="36">
        <f t="shared" si="1"/>
        <v>0</v>
      </c>
      <c r="F71" s="37">
        <f t="shared" si="9"/>
        <v>0</v>
      </c>
      <c r="G71" s="38">
        <f t="shared" si="19"/>
        <v>0</v>
      </c>
      <c r="H71" s="42">
        <v>0</v>
      </c>
      <c r="I71" s="36">
        <f t="shared" si="2"/>
        <v>0</v>
      </c>
      <c r="J71" s="29">
        <f t="shared" si="11"/>
        <v>0</v>
      </c>
      <c r="K71" s="36">
        <f t="shared" si="12"/>
        <v>0</v>
      </c>
      <c r="L71" s="9">
        <f t="shared" si="3"/>
        <v>0</v>
      </c>
      <c r="M71" s="51">
        <v>0</v>
      </c>
      <c r="N71" s="50">
        <f t="shared" si="20"/>
        <v>0</v>
      </c>
      <c r="O71" s="36">
        <f t="shared" si="5"/>
        <v>0</v>
      </c>
      <c r="P71" s="36">
        <f t="shared" si="13"/>
        <v>0</v>
      </c>
      <c r="R71" s="36">
        <f t="shared" si="25"/>
        <v>0</v>
      </c>
      <c r="S71" s="36">
        <f t="shared" si="25"/>
        <v>0</v>
      </c>
      <c r="T71" s="36">
        <f t="shared" si="25"/>
        <v>0</v>
      </c>
      <c r="U71" s="36">
        <f t="shared" si="25"/>
        <v>0</v>
      </c>
      <c r="V71" s="36">
        <f t="shared" si="25"/>
        <v>0</v>
      </c>
      <c r="W71" s="36">
        <f t="shared" si="25"/>
        <v>0</v>
      </c>
      <c r="X71" s="36">
        <f t="shared" si="25"/>
        <v>0</v>
      </c>
      <c r="Z71" s="36">
        <f t="shared" si="26"/>
        <v>0</v>
      </c>
      <c r="AA71" s="36">
        <f t="shared" si="26"/>
        <v>0</v>
      </c>
      <c r="AB71" s="36">
        <f t="shared" si="26"/>
        <v>0</v>
      </c>
      <c r="AC71" s="36">
        <f t="shared" si="26"/>
        <v>0</v>
      </c>
      <c r="AE71" s="63">
        <f t="shared" si="21"/>
        <v>0</v>
      </c>
      <c r="AF71" s="14"/>
    </row>
    <row r="72" ht="15" spans="1:32">
      <c r="A72" s="43" t="s">
        <v>12609</v>
      </c>
      <c r="B72" s="34">
        <f t="shared" ref="B72:B135" si="27">D72-J72</f>
        <v>0</v>
      </c>
      <c r="C72" s="41" t="s">
        <v>12610</v>
      </c>
      <c r="D72" s="29">
        <f t="shared" si="8"/>
        <v>0</v>
      </c>
      <c r="E72" s="36">
        <f t="shared" ref="E72:E135" si="28">SUMPRODUCT(E$374:E$599*(LEFT($A$374:$A$599,LEN($A72))=$A72))</f>
        <v>0</v>
      </c>
      <c r="F72" s="37">
        <f t="shared" si="9"/>
        <v>0</v>
      </c>
      <c r="G72" s="38">
        <f t="shared" si="19"/>
        <v>0</v>
      </c>
      <c r="H72" s="42">
        <v>0</v>
      </c>
      <c r="I72" s="36">
        <f t="shared" ref="I72:I135" si="29">SUMPRODUCT(I$374:I$599*(LEFT($A$374:$A$599,LEN($A72))=$A72))</f>
        <v>0</v>
      </c>
      <c r="J72" s="29">
        <f t="shared" si="11"/>
        <v>0</v>
      </c>
      <c r="K72" s="36">
        <f t="shared" si="12"/>
        <v>0</v>
      </c>
      <c r="L72" s="9">
        <f t="shared" ref="L72:L135" si="30">SUM(M72:P72)</f>
        <v>0</v>
      </c>
      <c r="M72" s="51">
        <v>0</v>
      </c>
      <c r="N72" s="50">
        <f t="shared" si="20"/>
        <v>0</v>
      </c>
      <c r="O72" s="36">
        <f t="shared" ref="O72:O135" si="31">SUMPRODUCT(O$374:O$599*(LEFT($A$374:$A$599,LEN($A72))=$A72))</f>
        <v>0</v>
      </c>
      <c r="P72" s="36">
        <f t="shared" si="13"/>
        <v>0</v>
      </c>
      <c r="R72" s="36">
        <f t="shared" si="25"/>
        <v>0</v>
      </c>
      <c r="S72" s="36">
        <f t="shared" si="25"/>
        <v>0</v>
      </c>
      <c r="T72" s="36">
        <f t="shared" si="25"/>
        <v>0</v>
      </c>
      <c r="U72" s="36">
        <f t="shared" si="25"/>
        <v>0</v>
      </c>
      <c r="V72" s="36">
        <f t="shared" si="25"/>
        <v>0</v>
      </c>
      <c r="W72" s="36">
        <f t="shared" si="25"/>
        <v>0</v>
      </c>
      <c r="X72" s="36">
        <f t="shared" si="25"/>
        <v>0</v>
      </c>
      <c r="Z72" s="36">
        <f t="shared" si="26"/>
        <v>0</v>
      </c>
      <c r="AA72" s="36">
        <f t="shared" si="26"/>
        <v>0</v>
      </c>
      <c r="AB72" s="36">
        <f t="shared" si="26"/>
        <v>0</v>
      </c>
      <c r="AC72" s="36">
        <f t="shared" si="26"/>
        <v>0</v>
      </c>
      <c r="AE72" s="63">
        <f t="shared" si="21"/>
        <v>0</v>
      </c>
      <c r="AF72" s="59"/>
    </row>
    <row r="73" ht="15" spans="1:32">
      <c r="A73" s="43" t="s">
        <v>12611</v>
      </c>
      <c r="B73" s="34">
        <f t="shared" si="27"/>
        <v>0</v>
      </c>
      <c r="C73" s="41" t="s">
        <v>12612</v>
      </c>
      <c r="D73" s="29">
        <f t="shared" ref="D73:D136" si="32">SUM(E73:F73)</f>
        <v>0</v>
      </c>
      <c r="E73" s="36">
        <f t="shared" si="28"/>
        <v>0</v>
      </c>
      <c r="F73" s="37">
        <f t="shared" ref="F73:F136" si="33">SUM(G73:I73)</f>
        <v>0</v>
      </c>
      <c r="G73" s="38">
        <f t="shared" si="19"/>
        <v>0</v>
      </c>
      <c r="H73" s="42">
        <v>0</v>
      </c>
      <c r="I73" s="36">
        <f t="shared" si="29"/>
        <v>0</v>
      </c>
      <c r="J73" s="29">
        <f t="shared" ref="J73:J136" si="34">SUM(K73:L73)</f>
        <v>0</v>
      </c>
      <c r="K73" s="36">
        <f t="shared" ref="K73:K136" si="35">SUMPRODUCT(K$374:K$599*(LEFT($A$374:$A$599,LEN($A73))=$A73))+MIN(SUMPRODUCT(P$374:P$599*(LEFT($A$374:$A$599,LEN($A73))=$A73))+AE73,0)</f>
        <v>0</v>
      </c>
      <c r="L73" s="9">
        <f t="shared" si="30"/>
        <v>0</v>
      </c>
      <c r="M73" s="51">
        <v>0</v>
      </c>
      <c r="N73" s="50">
        <f t="shared" si="20"/>
        <v>0</v>
      </c>
      <c r="O73" s="36">
        <f t="shared" si="31"/>
        <v>0</v>
      </c>
      <c r="P73" s="36">
        <f t="shared" ref="P73:P136" si="36">MAX(SUMPRODUCT(P$374:P$599*(LEFT($A$374:$A$599,LEN($A73))=$A73))+AE73,0)</f>
        <v>0</v>
      </c>
      <c r="R73" s="36">
        <f t="shared" si="25"/>
        <v>0</v>
      </c>
      <c r="S73" s="36">
        <f t="shared" si="25"/>
        <v>0</v>
      </c>
      <c r="T73" s="36">
        <f t="shared" si="25"/>
        <v>0</v>
      </c>
      <c r="U73" s="36">
        <f t="shared" si="25"/>
        <v>0</v>
      </c>
      <c r="V73" s="36">
        <f t="shared" si="25"/>
        <v>0</v>
      </c>
      <c r="W73" s="36">
        <f t="shared" si="25"/>
        <v>0</v>
      </c>
      <c r="X73" s="36">
        <f t="shared" si="25"/>
        <v>0</v>
      </c>
      <c r="Z73" s="36">
        <f t="shared" si="26"/>
        <v>0</v>
      </c>
      <c r="AA73" s="36">
        <f t="shared" si="26"/>
        <v>0</v>
      </c>
      <c r="AB73" s="36">
        <f t="shared" si="26"/>
        <v>0</v>
      </c>
      <c r="AC73" s="36">
        <f t="shared" si="26"/>
        <v>0</v>
      </c>
      <c r="AE73" s="63">
        <f t="shared" si="21"/>
        <v>0</v>
      </c>
      <c r="AF73" s="59"/>
    </row>
    <row r="74" ht="15" spans="1:32">
      <c r="A74" s="43" t="s">
        <v>12613</v>
      </c>
      <c r="B74" s="34">
        <f t="shared" si="27"/>
        <v>0</v>
      </c>
      <c r="C74" s="41" t="s">
        <v>12614</v>
      </c>
      <c r="D74" s="29">
        <f t="shared" si="32"/>
        <v>0</v>
      </c>
      <c r="E74" s="36">
        <f t="shared" si="28"/>
        <v>0</v>
      </c>
      <c r="F74" s="37">
        <f t="shared" si="33"/>
        <v>0</v>
      </c>
      <c r="G74" s="38">
        <f t="shared" si="19"/>
        <v>0</v>
      </c>
      <c r="H74" s="42">
        <v>0</v>
      </c>
      <c r="I74" s="36">
        <f t="shared" si="29"/>
        <v>0</v>
      </c>
      <c r="J74" s="29">
        <f t="shared" si="34"/>
        <v>0</v>
      </c>
      <c r="K74" s="36">
        <f t="shared" si="35"/>
        <v>0</v>
      </c>
      <c r="L74" s="9">
        <f t="shared" si="30"/>
        <v>0</v>
      </c>
      <c r="M74" s="51">
        <v>0</v>
      </c>
      <c r="N74" s="50">
        <f t="shared" si="20"/>
        <v>0</v>
      </c>
      <c r="O74" s="36">
        <f t="shared" si="31"/>
        <v>0</v>
      </c>
      <c r="P74" s="36">
        <f t="shared" si="36"/>
        <v>0</v>
      </c>
      <c r="R74" s="36">
        <f t="shared" si="25"/>
        <v>0</v>
      </c>
      <c r="S74" s="36">
        <f t="shared" si="25"/>
        <v>0</v>
      </c>
      <c r="T74" s="36">
        <f t="shared" si="25"/>
        <v>0</v>
      </c>
      <c r="U74" s="36">
        <f t="shared" si="25"/>
        <v>0</v>
      </c>
      <c r="V74" s="36">
        <f t="shared" si="25"/>
        <v>0</v>
      </c>
      <c r="W74" s="36">
        <f t="shared" si="25"/>
        <v>0</v>
      </c>
      <c r="X74" s="36">
        <f t="shared" si="25"/>
        <v>0</v>
      </c>
      <c r="Z74" s="36">
        <f t="shared" si="26"/>
        <v>0</v>
      </c>
      <c r="AA74" s="36">
        <f t="shared" si="26"/>
        <v>0</v>
      </c>
      <c r="AB74" s="36">
        <f t="shared" si="26"/>
        <v>0</v>
      </c>
      <c r="AC74" s="36">
        <f t="shared" si="26"/>
        <v>0</v>
      </c>
      <c r="AE74" s="63">
        <f t="shared" si="21"/>
        <v>0</v>
      </c>
      <c r="AF74" s="14"/>
    </row>
    <row r="75" ht="15" spans="1:32">
      <c r="A75" s="43" t="s">
        <v>12615</v>
      </c>
      <c r="B75" s="34">
        <f t="shared" si="27"/>
        <v>0</v>
      </c>
      <c r="C75" s="41" t="s">
        <v>12616</v>
      </c>
      <c r="D75" s="29">
        <f t="shared" si="32"/>
        <v>0</v>
      </c>
      <c r="E75" s="36">
        <f t="shared" si="28"/>
        <v>0</v>
      </c>
      <c r="F75" s="37">
        <f t="shared" si="33"/>
        <v>0</v>
      </c>
      <c r="G75" s="38">
        <f t="shared" si="19"/>
        <v>0</v>
      </c>
      <c r="H75" s="42">
        <v>0</v>
      </c>
      <c r="I75" s="36">
        <f t="shared" si="29"/>
        <v>0</v>
      </c>
      <c r="J75" s="29">
        <f t="shared" si="34"/>
        <v>0</v>
      </c>
      <c r="K75" s="36">
        <f t="shared" si="35"/>
        <v>0</v>
      </c>
      <c r="L75" s="9">
        <f t="shared" si="30"/>
        <v>0</v>
      </c>
      <c r="M75" s="51">
        <v>0</v>
      </c>
      <c r="N75" s="50">
        <f t="shared" si="20"/>
        <v>0</v>
      </c>
      <c r="O75" s="36">
        <f t="shared" si="31"/>
        <v>0</v>
      </c>
      <c r="P75" s="36">
        <f t="shared" si="36"/>
        <v>0</v>
      </c>
      <c r="R75" s="36">
        <f t="shared" si="25"/>
        <v>0</v>
      </c>
      <c r="S75" s="36">
        <f t="shared" si="25"/>
        <v>0</v>
      </c>
      <c r="T75" s="36">
        <f t="shared" si="25"/>
        <v>0</v>
      </c>
      <c r="U75" s="36">
        <f t="shared" si="25"/>
        <v>0</v>
      </c>
      <c r="V75" s="36">
        <f t="shared" si="25"/>
        <v>0</v>
      </c>
      <c r="W75" s="36">
        <f t="shared" si="25"/>
        <v>0</v>
      </c>
      <c r="X75" s="36">
        <f t="shared" si="25"/>
        <v>0</v>
      </c>
      <c r="Z75" s="36">
        <f t="shared" si="26"/>
        <v>0</v>
      </c>
      <c r="AA75" s="36">
        <f t="shared" si="26"/>
        <v>0</v>
      </c>
      <c r="AB75" s="36">
        <f t="shared" si="26"/>
        <v>0</v>
      </c>
      <c r="AC75" s="36">
        <f t="shared" si="26"/>
        <v>0</v>
      </c>
      <c r="AE75" s="63">
        <f t="shared" si="21"/>
        <v>0</v>
      </c>
      <c r="AF75" s="14"/>
    </row>
    <row r="76" ht="15" spans="1:32">
      <c r="A76" s="43" t="s">
        <v>12617</v>
      </c>
      <c r="B76" s="34">
        <f t="shared" si="27"/>
        <v>0</v>
      </c>
      <c r="C76" s="41" t="s">
        <v>12618</v>
      </c>
      <c r="D76" s="29">
        <f t="shared" si="32"/>
        <v>0</v>
      </c>
      <c r="E76" s="36">
        <f t="shared" si="28"/>
        <v>0</v>
      </c>
      <c r="F76" s="37">
        <f t="shared" si="33"/>
        <v>0</v>
      </c>
      <c r="G76" s="38">
        <f t="shared" si="19"/>
        <v>0</v>
      </c>
      <c r="H76" s="42">
        <v>0</v>
      </c>
      <c r="I76" s="36">
        <f t="shared" si="29"/>
        <v>0</v>
      </c>
      <c r="J76" s="29">
        <f t="shared" si="34"/>
        <v>0</v>
      </c>
      <c r="K76" s="36">
        <f t="shared" si="35"/>
        <v>0</v>
      </c>
      <c r="L76" s="9">
        <f t="shared" si="30"/>
        <v>0</v>
      </c>
      <c r="M76" s="51">
        <v>0</v>
      </c>
      <c r="N76" s="50">
        <f t="shared" si="20"/>
        <v>0</v>
      </c>
      <c r="O76" s="36">
        <f t="shared" si="31"/>
        <v>0</v>
      </c>
      <c r="P76" s="36">
        <f t="shared" si="36"/>
        <v>0</v>
      </c>
      <c r="R76" s="36">
        <f t="shared" si="25"/>
        <v>0</v>
      </c>
      <c r="S76" s="36">
        <f t="shared" si="25"/>
        <v>0</v>
      </c>
      <c r="T76" s="36">
        <f t="shared" si="25"/>
        <v>0</v>
      </c>
      <c r="U76" s="36">
        <f t="shared" si="25"/>
        <v>0</v>
      </c>
      <c r="V76" s="36">
        <f t="shared" si="25"/>
        <v>0</v>
      </c>
      <c r="W76" s="36">
        <f t="shared" si="25"/>
        <v>0</v>
      </c>
      <c r="X76" s="36">
        <f t="shared" si="25"/>
        <v>0</v>
      </c>
      <c r="Z76" s="36">
        <f t="shared" si="26"/>
        <v>0</v>
      </c>
      <c r="AA76" s="36">
        <f t="shared" si="26"/>
        <v>0</v>
      </c>
      <c r="AB76" s="36">
        <f t="shared" si="26"/>
        <v>0</v>
      </c>
      <c r="AC76" s="36">
        <f t="shared" si="26"/>
        <v>0</v>
      </c>
      <c r="AE76" s="63">
        <f t="shared" si="21"/>
        <v>0</v>
      </c>
      <c r="AF76" s="59"/>
    </row>
    <row r="77" ht="15" spans="1:32">
      <c r="A77" s="43" t="s">
        <v>12619</v>
      </c>
      <c r="B77" s="34">
        <f t="shared" si="27"/>
        <v>0</v>
      </c>
      <c r="C77" s="41" t="s">
        <v>12620</v>
      </c>
      <c r="D77" s="29">
        <f t="shared" si="32"/>
        <v>0</v>
      </c>
      <c r="E77" s="36">
        <f t="shared" si="28"/>
        <v>0</v>
      </c>
      <c r="F77" s="37">
        <f t="shared" si="33"/>
        <v>0</v>
      </c>
      <c r="G77" s="38">
        <f t="shared" si="19"/>
        <v>0</v>
      </c>
      <c r="H77" s="42">
        <v>0</v>
      </c>
      <c r="I77" s="36">
        <f t="shared" si="29"/>
        <v>0</v>
      </c>
      <c r="J77" s="29">
        <f t="shared" si="34"/>
        <v>0</v>
      </c>
      <c r="K77" s="36">
        <f t="shared" si="35"/>
        <v>0</v>
      </c>
      <c r="L77" s="9">
        <f t="shared" si="30"/>
        <v>0</v>
      </c>
      <c r="M77" s="51">
        <v>0</v>
      </c>
      <c r="N77" s="50">
        <f t="shared" si="20"/>
        <v>0</v>
      </c>
      <c r="O77" s="36">
        <f t="shared" si="31"/>
        <v>0</v>
      </c>
      <c r="P77" s="36">
        <f t="shared" si="36"/>
        <v>0</v>
      </c>
      <c r="R77" s="36">
        <f t="shared" si="25"/>
        <v>0</v>
      </c>
      <c r="S77" s="36">
        <f t="shared" si="25"/>
        <v>0</v>
      </c>
      <c r="T77" s="36">
        <f t="shared" si="25"/>
        <v>0</v>
      </c>
      <c r="U77" s="36">
        <f t="shared" si="25"/>
        <v>0</v>
      </c>
      <c r="V77" s="36">
        <f t="shared" si="25"/>
        <v>0</v>
      </c>
      <c r="W77" s="36">
        <f t="shared" si="25"/>
        <v>0</v>
      </c>
      <c r="X77" s="36">
        <f t="shared" si="25"/>
        <v>0</v>
      </c>
      <c r="Z77" s="36">
        <f t="shared" si="26"/>
        <v>0</v>
      </c>
      <c r="AA77" s="36">
        <f t="shared" si="26"/>
        <v>0</v>
      </c>
      <c r="AB77" s="36">
        <f t="shared" si="26"/>
        <v>0</v>
      </c>
      <c r="AC77" s="36">
        <f t="shared" si="26"/>
        <v>0</v>
      </c>
      <c r="AE77" s="63">
        <f t="shared" si="21"/>
        <v>0</v>
      </c>
      <c r="AF77" s="59"/>
    </row>
    <row r="78" ht="15" spans="1:32">
      <c r="A78" s="43" t="s">
        <v>12621</v>
      </c>
      <c r="B78" s="34">
        <f t="shared" si="27"/>
        <v>0</v>
      </c>
      <c r="C78" s="41" t="s">
        <v>12622</v>
      </c>
      <c r="D78" s="29">
        <f t="shared" si="32"/>
        <v>0</v>
      </c>
      <c r="E78" s="36">
        <f t="shared" si="28"/>
        <v>0</v>
      </c>
      <c r="F78" s="37">
        <f t="shared" si="33"/>
        <v>0</v>
      </c>
      <c r="G78" s="38">
        <f t="shared" si="19"/>
        <v>0</v>
      </c>
      <c r="H78" s="42">
        <v>0</v>
      </c>
      <c r="I78" s="36">
        <f t="shared" si="29"/>
        <v>0</v>
      </c>
      <c r="J78" s="29">
        <f t="shared" si="34"/>
        <v>0</v>
      </c>
      <c r="K78" s="36">
        <f t="shared" si="35"/>
        <v>0</v>
      </c>
      <c r="L78" s="9">
        <f t="shared" si="30"/>
        <v>0</v>
      </c>
      <c r="M78" s="51">
        <v>0</v>
      </c>
      <c r="N78" s="50">
        <f t="shared" si="20"/>
        <v>0</v>
      </c>
      <c r="O78" s="36">
        <f t="shared" si="31"/>
        <v>0</v>
      </c>
      <c r="P78" s="36">
        <f t="shared" si="36"/>
        <v>0</v>
      </c>
      <c r="R78" s="36">
        <f t="shared" ref="R78:X87" si="37">SUMPRODUCT(R$374:R$599*(LEFT($A$374:$A$599,LEN($A78))=$A78))</f>
        <v>0</v>
      </c>
      <c r="S78" s="36">
        <f t="shared" si="37"/>
        <v>0</v>
      </c>
      <c r="T78" s="36">
        <f t="shared" si="37"/>
        <v>0</v>
      </c>
      <c r="U78" s="36">
        <f t="shared" si="37"/>
        <v>0</v>
      </c>
      <c r="V78" s="36">
        <f t="shared" si="37"/>
        <v>0</v>
      </c>
      <c r="W78" s="36">
        <f t="shared" si="37"/>
        <v>0</v>
      </c>
      <c r="X78" s="36">
        <f t="shared" si="37"/>
        <v>0</v>
      </c>
      <c r="Z78" s="36">
        <f t="shared" si="26"/>
        <v>0</v>
      </c>
      <c r="AA78" s="36">
        <f t="shared" si="26"/>
        <v>0</v>
      </c>
      <c r="AB78" s="36">
        <f t="shared" si="26"/>
        <v>0</v>
      </c>
      <c r="AC78" s="36">
        <f t="shared" si="26"/>
        <v>0</v>
      </c>
      <c r="AE78" s="63">
        <f t="shared" si="21"/>
        <v>0</v>
      </c>
      <c r="AF78" s="14"/>
    </row>
    <row r="79" ht="15" spans="1:32">
      <c r="A79" s="43" t="s">
        <v>12623</v>
      </c>
      <c r="B79" s="34">
        <f t="shared" si="27"/>
        <v>0</v>
      </c>
      <c r="C79" s="41" t="s">
        <v>12624</v>
      </c>
      <c r="D79" s="29">
        <f t="shared" si="32"/>
        <v>0</v>
      </c>
      <c r="E79" s="36">
        <f t="shared" si="28"/>
        <v>0</v>
      </c>
      <c r="F79" s="37">
        <f t="shared" si="33"/>
        <v>0</v>
      </c>
      <c r="G79" s="38">
        <f t="shared" si="19"/>
        <v>0</v>
      </c>
      <c r="H79" s="42">
        <v>0</v>
      </c>
      <c r="I79" s="36">
        <f t="shared" si="29"/>
        <v>0</v>
      </c>
      <c r="J79" s="29">
        <f t="shared" si="34"/>
        <v>0</v>
      </c>
      <c r="K79" s="36">
        <f t="shared" si="35"/>
        <v>0</v>
      </c>
      <c r="L79" s="9">
        <f t="shared" si="30"/>
        <v>0</v>
      </c>
      <c r="M79" s="51">
        <v>0</v>
      </c>
      <c r="N79" s="50">
        <f t="shared" si="20"/>
        <v>0</v>
      </c>
      <c r="O79" s="36">
        <f t="shared" si="31"/>
        <v>0</v>
      </c>
      <c r="P79" s="36">
        <f t="shared" si="36"/>
        <v>0</v>
      </c>
      <c r="R79" s="36">
        <f t="shared" si="37"/>
        <v>0</v>
      </c>
      <c r="S79" s="36">
        <f t="shared" si="37"/>
        <v>0</v>
      </c>
      <c r="T79" s="36">
        <f t="shared" si="37"/>
        <v>0</v>
      </c>
      <c r="U79" s="36">
        <f t="shared" si="37"/>
        <v>0</v>
      </c>
      <c r="V79" s="36">
        <f t="shared" si="37"/>
        <v>0</v>
      </c>
      <c r="W79" s="36">
        <f t="shared" si="37"/>
        <v>0</v>
      </c>
      <c r="X79" s="36">
        <f t="shared" si="37"/>
        <v>0</v>
      </c>
      <c r="Z79" s="36">
        <f t="shared" si="26"/>
        <v>0</v>
      </c>
      <c r="AA79" s="36">
        <f t="shared" si="26"/>
        <v>0</v>
      </c>
      <c r="AB79" s="36">
        <f t="shared" si="26"/>
        <v>0</v>
      </c>
      <c r="AC79" s="36">
        <f t="shared" si="26"/>
        <v>0</v>
      </c>
      <c r="AE79" s="63">
        <f t="shared" si="21"/>
        <v>0</v>
      </c>
      <c r="AF79" s="14"/>
    </row>
    <row r="80" ht="15" spans="1:32">
      <c r="A80" s="43" t="s">
        <v>12625</v>
      </c>
      <c r="B80" s="34">
        <f t="shared" si="27"/>
        <v>0</v>
      </c>
      <c r="C80" s="41" t="s">
        <v>12626</v>
      </c>
      <c r="D80" s="29">
        <f t="shared" si="32"/>
        <v>0</v>
      </c>
      <c r="E80" s="36">
        <f t="shared" si="28"/>
        <v>0</v>
      </c>
      <c r="F80" s="37">
        <f t="shared" si="33"/>
        <v>0</v>
      </c>
      <c r="G80" s="38">
        <f t="shared" si="19"/>
        <v>0</v>
      </c>
      <c r="H80" s="42">
        <v>0</v>
      </c>
      <c r="I80" s="36">
        <f t="shared" si="29"/>
        <v>0</v>
      </c>
      <c r="J80" s="29">
        <f t="shared" si="34"/>
        <v>0</v>
      </c>
      <c r="K80" s="36">
        <f t="shared" si="35"/>
        <v>0</v>
      </c>
      <c r="L80" s="9">
        <f t="shared" si="30"/>
        <v>0</v>
      </c>
      <c r="M80" s="51">
        <v>0</v>
      </c>
      <c r="N80" s="50">
        <f t="shared" si="20"/>
        <v>0</v>
      </c>
      <c r="O80" s="36">
        <f t="shared" si="31"/>
        <v>0</v>
      </c>
      <c r="P80" s="36">
        <f t="shared" si="36"/>
        <v>0</v>
      </c>
      <c r="R80" s="36">
        <f t="shared" si="37"/>
        <v>0</v>
      </c>
      <c r="S80" s="36">
        <f t="shared" si="37"/>
        <v>0</v>
      </c>
      <c r="T80" s="36">
        <f t="shared" si="37"/>
        <v>0</v>
      </c>
      <c r="U80" s="36">
        <f t="shared" si="37"/>
        <v>0</v>
      </c>
      <c r="V80" s="36">
        <f t="shared" si="37"/>
        <v>0</v>
      </c>
      <c r="W80" s="36">
        <f t="shared" si="37"/>
        <v>0</v>
      </c>
      <c r="X80" s="36">
        <f t="shared" si="37"/>
        <v>0</v>
      </c>
      <c r="Z80" s="36">
        <f t="shared" si="26"/>
        <v>0</v>
      </c>
      <c r="AA80" s="36">
        <f t="shared" si="26"/>
        <v>0</v>
      </c>
      <c r="AB80" s="36">
        <f t="shared" si="26"/>
        <v>0</v>
      </c>
      <c r="AC80" s="36">
        <f t="shared" si="26"/>
        <v>0</v>
      </c>
      <c r="AE80" s="63">
        <f t="shared" si="21"/>
        <v>0</v>
      </c>
      <c r="AF80" s="59"/>
    </row>
    <row r="81" ht="15" spans="1:32">
      <c r="A81" s="43" t="s">
        <v>12627</v>
      </c>
      <c r="B81" s="34">
        <f t="shared" si="27"/>
        <v>0</v>
      </c>
      <c r="C81" s="41" t="s">
        <v>12628</v>
      </c>
      <c r="D81" s="29">
        <f t="shared" si="32"/>
        <v>0</v>
      </c>
      <c r="E81" s="36">
        <f t="shared" si="28"/>
        <v>0</v>
      </c>
      <c r="F81" s="37">
        <f t="shared" si="33"/>
        <v>0</v>
      </c>
      <c r="G81" s="38">
        <f t="shared" si="19"/>
        <v>0</v>
      </c>
      <c r="H81" s="42">
        <v>0</v>
      </c>
      <c r="I81" s="36">
        <f t="shared" si="29"/>
        <v>0</v>
      </c>
      <c r="J81" s="29">
        <f t="shared" si="34"/>
        <v>0</v>
      </c>
      <c r="K81" s="36">
        <f t="shared" si="35"/>
        <v>0</v>
      </c>
      <c r="L81" s="9">
        <f t="shared" si="30"/>
        <v>0</v>
      </c>
      <c r="M81" s="51">
        <v>0</v>
      </c>
      <c r="N81" s="50">
        <f t="shared" si="20"/>
        <v>0</v>
      </c>
      <c r="O81" s="36">
        <f t="shared" si="31"/>
        <v>0</v>
      </c>
      <c r="P81" s="36">
        <f t="shared" si="36"/>
        <v>0</v>
      </c>
      <c r="R81" s="36">
        <f t="shared" si="37"/>
        <v>0</v>
      </c>
      <c r="S81" s="36">
        <f t="shared" si="37"/>
        <v>0</v>
      </c>
      <c r="T81" s="36">
        <f t="shared" si="37"/>
        <v>0</v>
      </c>
      <c r="U81" s="36">
        <f t="shared" si="37"/>
        <v>0</v>
      </c>
      <c r="V81" s="36">
        <f t="shared" si="37"/>
        <v>0</v>
      </c>
      <c r="W81" s="36">
        <f t="shared" si="37"/>
        <v>0</v>
      </c>
      <c r="X81" s="36">
        <f t="shared" si="37"/>
        <v>0</v>
      </c>
      <c r="Z81" s="36">
        <f t="shared" si="26"/>
        <v>0</v>
      </c>
      <c r="AA81" s="36">
        <f t="shared" si="26"/>
        <v>0</v>
      </c>
      <c r="AB81" s="36">
        <f t="shared" si="26"/>
        <v>0</v>
      </c>
      <c r="AC81" s="36">
        <f t="shared" si="26"/>
        <v>0</v>
      </c>
      <c r="AE81" s="63">
        <f t="shared" si="21"/>
        <v>0</v>
      </c>
      <c r="AF81" s="59"/>
    </row>
    <row r="82" ht="15" spans="1:32">
      <c r="A82" s="43" t="s">
        <v>12629</v>
      </c>
      <c r="B82" s="34">
        <f t="shared" si="27"/>
        <v>0</v>
      </c>
      <c r="C82" s="41" t="s">
        <v>12630</v>
      </c>
      <c r="D82" s="29">
        <f t="shared" si="32"/>
        <v>0</v>
      </c>
      <c r="E82" s="36">
        <f t="shared" si="28"/>
        <v>0</v>
      </c>
      <c r="F82" s="37">
        <f t="shared" si="33"/>
        <v>0</v>
      </c>
      <c r="G82" s="38">
        <f t="shared" si="19"/>
        <v>0</v>
      </c>
      <c r="H82" s="42">
        <v>0</v>
      </c>
      <c r="I82" s="36">
        <f t="shared" si="29"/>
        <v>0</v>
      </c>
      <c r="J82" s="29">
        <f t="shared" si="34"/>
        <v>0</v>
      </c>
      <c r="K82" s="36">
        <f t="shared" si="35"/>
        <v>0</v>
      </c>
      <c r="L82" s="9">
        <f t="shared" si="30"/>
        <v>0</v>
      </c>
      <c r="M82" s="51">
        <v>0</v>
      </c>
      <c r="N82" s="50">
        <f t="shared" si="20"/>
        <v>0</v>
      </c>
      <c r="O82" s="36">
        <f t="shared" si="31"/>
        <v>0</v>
      </c>
      <c r="P82" s="36">
        <f t="shared" si="36"/>
        <v>0</v>
      </c>
      <c r="R82" s="36">
        <f t="shared" si="37"/>
        <v>0</v>
      </c>
      <c r="S82" s="36">
        <f t="shared" si="37"/>
        <v>0</v>
      </c>
      <c r="T82" s="36">
        <f t="shared" si="37"/>
        <v>0</v>
      </c>
      <c r="U82" s="36">
        <f t="shared" si="37"/>
        <v>0</v>
      </c>
      <c r="V82" s="36">
        <f t="shared" si="37"/>
        <v>0</v>
      </c>
      <c r="W82" s="36">
        <f t="shared" si="37"/>
        <v>0</v>
      </c>
      <c r="X82" s="36">
        <f t="shared" si="37"/>
        <v>0</v>
      </c>
      <c r="Z82" s="36">
        <f t="shared" si="26"/>
        <v>0</v>
      </c>
      <c r="AA82" s="36">
        <f t="shared" si="26"/>
        <v>0</v>
      </c>
      <c r="AB82" s="36">
        <f t="shared" si="26"/>
        <v>0</v>
      </c>
      <c r="AC82" s="36">
        <f t="shared" si="26"/>
        <v>0</v>
      </c>
      <c r="AE82" s="63">
        <f t="shared" si="21"/>
        <v>0</v>
      </c>
      <c r="AF82" s="14"/>
    </row>
    <row r="83" ht="15" spans="1:32">
      <c r="A83" s="43" t="s">
        <v>12631</v>
      </c>
      <c r="B83" s="34">
        <f t="shared" si="27"/>
        <v>0</v>
      </c>
      <c r="C83" s="41" t="s">
        <v>12632</v>
      </c>
      <c r="D83" s="29">
        <f t="shared" si="32"/>
        <v>0</v>
      </c>
      <c r="E83" s="36">
        <f t="shared" si="28"/>
        <v>0</v>
      </c>
      <c r="F83" s="37">
        <f t="shared" si="33"/>
        <v>0</v>
      </c>
      <c r="G83" s="38">
        <f t="shared" si="19"/>
        <v>0</v>
      </c>
      <c r="H83" s="42">
        <v>0</v>
      </c>
      <c r="I83" s="36">
        <f t="shared" si="29"/>
        <v>0</v>
      </c>
      <c r="J83" s="29">
        <f t="shared" si="34"/>
        <v>0</v>
      </c>
      <c r="K83" s="36">
        <f t="shared" si="35"/>
        <v>0</v>
      </c>
      <c r="L83" s="9">
        <f t="shared" si="30"/>
        <v>0</v>
      </c>
      <c r="M83" s="51">
        <v>0</v>
      </c>
      <c r="N83" s="50">
        <f t="shared" si="20"/>
        <v>0</v>
      </c>
      <c r="O83" s="36">
        <f t="shared" si="31"/>
        <v>0</v>
      </c>
      <c r="P83" s="36">
        <f t="shared" si="36"/>
        <v>0</v>
      </c>
      <c r="R83" s="36">
        <f t="shared" si="37"/>
        <v>0</v>
      </c>
      <c r="S83" s="36">
        <f t="shared" si="37"/>
        <v>0</v>
      </c>
      <c r="T83" s="36">
        <f t="shared" si="37"/>
        <v>0</v>
      </c>
      <c r="U83" s="36">
        <f t="shared" si="37"/>
        <v>0</v>
      </c>
      <c r="V83" s="36">
        <f t="shared" si="37"/>
        <v>0</v>
      </c>
      <c r="W83" s="36">
        <f t="shared" si="37"/>
        <v>0</v>
      </c>
      <c r="X83" s="36">
        <f t="shared" si="37"/>
        <v>0</v>
      </c>
      <c r="Z83" s="36">
        <f t="shared" si="26"/>
        <v>0</v>
      </c>
      <c r="AA83" s="36">
        <f t="shared" si="26"/>
        <v>0</v>
      </c>
      <c r="AB83" s="36">
        <f t="shared" si="26"/>
        <v>0</v>
      </c>
      <c r="AC83" s="36">
        <f t="shared" si="26"/>
        <v>0</v>
      </c>
      <c r="AE83" s="63">
        <f t="shared" si="21"/>
        <v>0</v>
      </c>
      <c r="AF83" s="14"/>
    </row>
    <row r="84" ht="15" spans="1:32">
      <c r="A84" s="43" t="s">
        <v>12633</v>
      </c>
      <c r="B84" s="34">
        <f t="shared" si="27"/>
        <v>0</v>
      </c>
      <c r="C84" s="41" t="s">
        <v>12634</v>
      </c>
      <c r="D84" s="29">
        <f t="shared" si="32"/>
        <v>0</v>
      </c>
      <c r="E84" s="36">
        <f t="shared" si="28"/>
        <v>0</v>
      </c>
      <c r="F84" s="37">
        <f t="shared" si="33"/>
        <v>0</v>
      </c>
      <c r="G84" s="38">
        <f t="shared" si="19"/>
        <v>0</v>
      </c>
      <c r="H84" s="42">
        <v>0</v>
      </c>
      <c r="I84" s="36">
        <f t="shared" si="29"/>
        <v>0</v>
      </c>
      <c r="J84" s="29">
        <f t="shared" si="34"/>
        <v>0</v>
      </c>
      <c r="K84" s="36">
        <f t="shared" si="35"/>
        <v>0</v>
      </c>
      <c r="L84" s="9">
        <f t="shared" si="30"/>
        <v>0</v>
      </c>
      <c r="M84" s="51">
        <v>0</v>
      </c>
      <c r="N84" s="50">
        <f t="shared" si="20"/>
        <v>0</v>
      </c>
      <c r="O84" s="36">
        <f t="shared" si="31"/>
        <v>0</v>
      </c>
      <c r="P84" s="36">
        <f t="shared" si="36"/>
        <v>0</v>
      </c>
      <c r="R84" s="36">
        <f t="shared" si="37"/>
        <v>0</v>
      </c>
      <c r="S84" s="36">
        <f t="shared" si="37"/>
        <v>0</v>
      </c>
      <c r="T84" s="36">
        <f t="shared" si="37"/>
        <v>0</v>
      </c>
      <c r="U84" s="36">
        <f t="shared" si="37"/>
        <v>0</v>
      </c>
      <c r="V84" s="36">
        <f t="shared" si="37"/>
        <v>0</v>
      </c>
      <c r="W84" s="36">
        <f t="shared" si="37"/>
        <v>0</v>
      </c>
      <c r="X84" s="36">
        <f t="shared" si="37"/>
        <v>0</v>
      </c>
      <c r="Z84" s="36">
        <f t="shared" si="26"/>
        <v>0</v>
      </c>
      <c r="AA84" s="36">
        <f t="shared" si="26"/>
        <v>0</v>
      </c>
      <c r="AB84" s="36">
        <f t="shared" si="26"/>
        <v>0</v>
      </c>
      <c r="AC84" s="36">
        <f t="shared" si="26"/>
        <v>0</v>
      </c>
      <c r="AE84" s="63">
        <f t="shared" si="21"/>
        <v>0</v>
      </c>
      <c r="AF84" s="59"/>
    </row>
    <row r="85" ht="15" spans="1:32">
      <c r="A85" s="43" t="s">
        <v>12635</v>
      </c>
      <c r="B85" s="34">
        <f t="shared" si="27"/>
        <v>0</v>
      </c>
      <c r="C85" s="41" t="s">
        <v>12636</v>
      </c>
      <c r="D85" s="29">
        <f t="shared" si="32"/>
        <v>0</v>
      </c>
      <c r="E85" s="36">
        <f t="shared" si="28"/>
        <v>0</v>
      </c>
      <c r="F85" s="37">
        <f t="shared" si="33"/>
        <v>0</v>
      </c>
      <c r="G85" s="38">
        <f t="shared" si="19"/>
        <v>0</v>
      </c>
      <c r="H85" s="42">
        <v>0</v>
      </c>
      <c r="I85" s="36">
        <f t="shared" si="29"/>
        <v>0</v>
      </c>
      <c r="J85" s="29">
        <f t="shared" si="34"/>
        <v>0</v>
      </c>
      <c r="K85" s="36">
        <f t="shared" si="35"/>
        <v>0</v>
      </c>
      <c r="L85" s="9">
        <f t="shared" si="30"/>
        <v>0</v>
      </c>
      <c r="M85" s="51">
        <v>0</v>
      </c>
      <c r="N85" s="50">
        <f t="shared" si="20"/>
        <v>0</v>
      </c>
      <c r="O85" s="36">
        <f t="shared" si="31"/>
        <v>0</v>
      </c>
      <c r="P85" s="36">
        <f t="shared" si="36"/>
        <v>0</v>
      </c>
      <c r="R85" s="36">
        <f t="shared" si="37"/>
        <v>0</v>
      </c>
      <c r="S85" s="36">
        <f t="shared" si="37"/>
        <v>0</v>
      </c>
      <c r="T85" s="36">
        <f t="shared" si="37"/>
        <v>0</v>
      </c>
      <c r="U85" s="36">
        <f t="shared" si="37"/>
        <v>0</v>
      </c>
      <c r="V85" s="36">
        <f t="shared" si="37"/>
        <v>0</v>
      </c>
      <c r="W85" s="36">
        <f t="shared" si="37"/>
        <v>0</v>
      </c>
      <c r="X85" s="36">
        <f t="shared" si="37"/>
        <v>0</v>
      </c>
      <c r="Z85" s="36">
        <f t="shared" si="26"/>
        <v>0</v>
      </c>
      <c r="AA85" s="36">
        <f t="shared" si="26"/>
        <v>0</v>
      </c>
      <c r="AB85" s="36">
        <f t="shared" si="26"/>
        <v>0</v>
      </c>
      <c r="AC85" s="36">
        <f t="shared" si="26"/>
        <v>0</v>
      </c>
      <c r="AE85" s="63">
        <f t="shared" si="21"/>
        <v>0</v>
      </c>
      <c r="AF85" s="59"/>
    </row>
    <row r="86" ht="15" spans="1:32">
      <c r="A86" s="43" t="s">
        <v>12637</v>
      </c>
      <c r="B86" s="34">
        <f t="shared" si="27"/>
        <v>0</v>
      </c>
      <c r="C86" s="41" t="s">
        <v>12638</v>
      </c>
      <c r="D86" s="29">
        <f t="shared" si="32"/>
        <v>0</v>
      </c>
      <c r="E86" s="36">
        <f t="shared" si="28"/>
        <v>0</v>
      </c>
      <c r="F86" s="37">
        <f t="shared" si="33"/>
        <v>0</v>
      </c>
      <c r="G86" s="38">
        <f t="shared" si="19"/>
        <v>0</v>
      </c>
      <c r="H86" s="39">
        <v>0</v>
      </c>
      <c r="I86" s="36">
        <f t="shared" si="29"/>
        <v>0</v>
      </c>
      <c r="J86" s="29">
        <f t="shared" si="34"/>
        <v>0</v>
      </c>
      <c r="K86" s="36">
        <f t="shared" si="35"/>
        <v>0</v>
      </c>
      <c r="L86" s="9">
        <f t="shared" si="30"/>
        <v>0</v>
      </c>
      <c r="M86" s="51">
        <v>0</v>
      </c>
      <c r="N86" s="50">
        <f t="shared" si="20"/>
        <v>0</v>
      </c>
      <c r="O86" s="36">
        <f t="shared" si="31"/>
        <v>0</v>
      </c>
      <c r="P86" s="36">
        <f t="shared" si="36"/>
        <v>0</v>
      </c>
      <c r="R86" s="36">
        <f t="shared" si="37"/>
        <v>0</v>
      </c>
      <c r="S86" s="36">
        <f t="shared" si="37"/>
        <v>0</v>
      </c>
      <c r="T86" s="36">
        <f t="shared" si="37"/>
        <v>0</v>
      </c>
      <c r="U86" s="36">
        <f t="shared" si="37"/>
        <v>0</v>
      </c>
      <c r="V86" s="36">
        <f t="shared" si="37"/>
        <v>0</v>
      </c>
      <c r="W86" s="36">
        <f t="shared" si="37"/>
        <v>0</v>
      </c>
      <c r="X86" s="36">
        <f t="shared" si="37"/>
        <v>0</v>
      </c>
      <c r="Z86" s="36">
        <f t="shared" si="26"/>
        <v>0</v>
      </c>
      <c r="AA86" s="36">
        <f t="shared" si="26"/>
        <v>0</v>
      </c>
      <c r="AB86" s="36">
        <f t="shared" si="26"/>
        <v>0</v>
      </c>
      <c r="AC86" s="36">
        <f t="shared" si="26"/>
        <v>0</v>
      </c>
      <c r="AE86" s="63">
        <f t="shared" si="21"/>
        <v>0</v>
      </c>
      <c r="AF86" s="14"/>
    </row>
    <row r="87" ht="15" spans="1:32">
      <c r="A87" s="43" t="s">
        <v>12639</v>
      </c>
      <c r="B87" s="34">
        <f t="shared" si="27"/>
        <v>0</v>
      </c>
      <c r="C87" s="41" t="s">
        <v>12640</v>
      </c>
      <c r="D87" s="29">
        <f t="shared" si="32"/>
        <v>0</v>
      </c>
      <c r="E87" s="36">
        <f t="shared" si="28"/>
        <v>0</v>
      </c>
      <c r="F87" s="37">
        <f t="shared" si="33"/>
        <v>0</v>
      </c>
      <c r="G87" s="38">
        <f t="shared" si="19"/>
        <v>0</v>
      </c>
      <c r="H87" s="42">
        <v>0</v>
      </c>
      <c r="I87" s="36">
        <f t="shared" si="29"/>
        <v>0</v>
      </c>
      <c r="J87" s="29">
        <f t="shared" si="34"/>
        <v>0</v>
      </c>
      <c r="K87" s="36">
        <f t="shared" si="35"/>
        <v>0</v>
      </c>
      <c r="L87" s="9">
        <f t="shared" si="30"/>
        <v>0</v>
      </c>
      <c r="M87" s="51">
        <v>0</v>
      </c>
      <c r="N87" s="50">
        <f t="shared" si="20"/>
        <v>0</v>
      </c>
      <c r="O87" s="36">
        <f t="shared" si="31"/>
        <v>0</v>
      </c>
      <c r="P87" s="36">
        <f t="shared" si="36"/>
        <v>0</v>
      </c>
      <c r="R87" s="36">
        <f t="shared" si="37"/>
        <v>0</v>
      </c>
      <c r="S87" s="36">
        <f t="shared" si="37"/>
        <v>0</v>
      </c>
      <c r="T87" s="36">
        <f t="shared" si="37"/>
        <v>0</v>
      </c>
      <c r="U87" s="36">
        <f t="shared" si="37"/>
        <v>0</v>
      </c>
      <c r="V87" s="36">
        <f t="shared" si="37"/>
        <v>0</v>
      </c>
      <c r="W87" s="36">
        <f t="shared" si="37"/>
        <v>0</v>
      </c>
      <c r="X87" s="36">
        <f t="shared" si="37"/>
        <v>0</v>
      </c>
      <c r="Z87" s="36">
        <f t="shared" si="26"/>
        <v>0</v>
      </c>
      <c r="AA87" s="36">
        <f t="shared" si="26"/>
        <v>0</v>
      </c>
      <c r="AB87" s="36">
        <f t="shared" si="26"/>
        <v>0</v>
      </c>
      <c r="AC87" s="36">
        <f t="shared" si="26"/>
        <v>0</v>
      </c>
      <c r="AE87" s="63">
        <f t="shared" si="21"/>
        <v>0</v>
      </c>
      <c r="AF87" s="14"/>
    </row>
    <row r="88" ht="15" spans="1:32">
      <c r="A88" s="43" t="s">
        <v>12641</v>
      </c>
      <c r="B88" s="34">
        <f t="shared" si="27"/>
        <v>0</v>
      </c>
      <c r="C88" s="41" t="s">
        <v>12642</v>
      </c>
      <c r="D88" s="29">
        <f t="shared" si="32"/>
        <v>0</v>
      </c>
      <c r="E88" s="36">
        <f t="shared" si="28"/>
        <v>0</v>
      </c>
      <c r="F88" s="37">
        <f t="shared" si="33"/>
        <v>0</v>
      </c>
      <c r="G88" s="38">
        <f t="shared" si="19"/>
        <v>0</v>
      </c>
      <c r="H88" s="42">
        <v>0</v>
      </c>
      <c r="I88" s="36">
        <f t="shared" si="29"/>
        <v>0</v>
      </c>
      <c r="J88" s="29">
        <f t="shared" si="34"/>
        <v>0</v>
      </c>
      <c r="K88" s="36">
        <f t="shared" si="35"/>
        <v>0</v>
      </c>
      <c r="L88" s="9">
        <f t="shared" si="30"/>
        <v>0</v>
      </c>
      <c r="M88" s="51">
        <v>0</v>
      </c>
      <c r="N88" s="50">
        <f t="shared" si="20"/>
        <v>0</v>
      </c>
      <c r="O88" s="36">
        <f t="shared" si="31"/>
        <v>0</v>
      </c>
      <c r="P88" s="36">
        <f t="shared" si="36"/>
        <v>0</v>
      </c>
      <c r="R88" s="36">
        <f t="shared" ref="R88:X97" si="38">SUMPRODUCT(R$374:R$599*(LEFT($A$374:$A$599,LEN($A88))=$A88))</f>
        <v>0</v>
      </c>
      <c r="S88" s="36">
        <f t="shared" si="38"/>
        <v>0</v>
      </c>
      <c r="T88" s="36">
        <f t="shared" si="38"/>
        <v>0</v>
      </c>
      <c r="U88" s="36">
        <f t="shared" si="38"/>
        <v>0</v>
      </c>
      <c r="V88" s="36">
        <f t="shared" si="38"/>
        <v>0</v>
      </c>
      <c r="W88" s="36">
        <f t="shared" si="38"/>
        <v>0</v>
      </c>
      <c r="X88" s="36">
        <f t="shared" si="38"/>
        <v>0</v>
      </c>
      <c r="Z88" s="36">
        <f t="shared" ref="Z88:AC107" si="39">SUMPRODUCT(Z$374:Z$599*(LEFT($A$374:$A$599,LEN($A88))=$A88))</f>
        <v>0</v>
      </c>
      <c r="AA88" s="36">
        <f t="shared" si="39"/>
        <v>0</v>
      </c>
      <c r="AB88" s="36">
        <f t="shared" si="39"/>
        <v>0</v>
      </c>
      <c r="AC88" s="36">
        <f t="shared" si="39"/>
        <v>0</v>
      </c>
      <c r="AE88" s="63">
        <f t="shared" si="21"/>
        <v>0</v>
      </c>
      <c r="AF88" s="59"/>
    </row>
    <row r="89" ht="15" spans="1:32">
      <c r="A89" s="43" t="s">
        <v>12643</v>
      </c>
      <c r="B89" s="34">
        <f t="shared" si="27"/>
        <v>0</v>
      </c>
      <c r="C89" s="41" t="s">
        <v>12644</v>
      </c>
      <c r="D89" s="29">
        <f t="shared" si="32"/>
        <v>0</v>
      </c>
      <c r="E89" s="36">
        <f t="shared" si="28"/>
        <v>0</v>
      </c>
      <c r="F89" s="37">
        <f t="shared" si="33"/>
        <v>0</v>
      </c>
      <c r="G89" s="38">
        <f t="shared" si="19"/>
        <v>0</v>
      </c>
      <c r="H89" s="42">
        <v>0</v>
      </c>
      <c r="I89" s="36">
        <f t="shared" si="29"/>
        <v>0</v>
      </c>
      <c r="J89" s="29">
        <f t="shared" si="34"/>
        <v>0</v>
      </c>
      <c r="K89" s="36">
        <f t="shared" si="35"/>
        <v>0</v>
      </c>
      <c r="L89" s="9">
        <f t="shared" si="30"/>
        <v>0</v>
      </c>
      <c r="M89" s="51">
        <v>0</v>
      </c>
      <c r="N89" s="50">
        <f t="shared" si="20"/>
        <v>0</v>
      </c>
      <c r="O89" s="36">
        <f t="shared" si="31"/>
        <v>0</v>
      </c>
      <c r="P89" s="36">
        <f t="shared" si="36"/>
        <v>0</v>
      </c>
      <c r="R89" s="36">
        <f t="shared" si="38"/>
        <v>0</v>
      </c>
      <c r="S89" s="36">
        <f t="shared" si="38"/>
        <v>0</v>
      </c>
      <c r="T89" s="36">
        <f t="shared" si="38"/>
        <v>0</v>
      </c>
      <c r="U89" s="36">
        <f t="shared" si="38"/>
        <v>0</v>
      </c>
      <c r="V89" s="36">
        <f t="shared" si="38"/>
        <v>0</v>
      </c>
      <c r="W89" s="36">
        <f t="shared" si="38"/>
        <v>0</v>
      </c>
      <c r="X89" s="36">
        <f t="shared" si="38"/>
        <v>0</v>
      </c>
      <c r="Z89" s="36">
        <f t="shared" si="39"/>
        <v>0</v>
      </c>
      <c r="AA89" s="36">
        <f t="shared" si="39"/>
        <v>0</v>
      </c>
      <c r="AB89" s="36">
        <f t="shared" si="39"/>
        <v>0</v>
      </c>
      <c r="AC89" s="36">
        <f t="shared" si="39"/>
        <v>0</v>
      </c>
      <c r="AE89" s="63">
        <f t="shared" si="21"/>
        <v>0</v>
      </c>
      <c r="AF89" s="59"/>
    </row>
    <row r="90" ht="15" spans="1:32">
      <c r="A90" s="43" t="s">
        <v>12645</v>
      </c>
      <c r="B90" s="34">
        <f t="shared" si="27"/>
        <v>0</v>
      </c>
      <c r="C90" s="41" t="s">
        <v>12646</v>
      </c>
      <c r="D90" s="29">
        <f t="shared" si="32"/>
        <v>0</v>
      </c>
      <c r="E90" s="36">
        <f t="shared" si="28"/>
        <v>0</v>
      </c>
      <c r="F90" s="37">
        <f t="shared" si="33"/>
        <v>0</v>
      </c>
      <c r="G90" s="38">
        <f t="shared" si="19"/>
        <v>0</v>
      </c>
      <c r="H90" s="42">
        <v>0</v>
      </c>
      <c r="I90" s="36">
        <f t="shared" si="29"/>
        <v>0</v>
      </c>
      <c r="J90" s="29">
        <f t="shared" si="34"/>
        <v>0</v>
      </c>
      <c r="K90" s="36">
        <f t="shared" si="35"/>
        <v>0</v>
      </c>
      <c r="L90" s="9">
        <f t="shared" si="30"/>
        <v>0</v>
      </c>
      <c r="M90" s="51">
        <v>0</v>
      </c>
      <c r="N90" s="50">
        <f t="shared" si="20"/>
        <v>0</v>
      </c>
      <c r="O90" s="36">
        <f t="shared" si="31"/>
        <v>0</v>
      </c>
      <c r="P90" s="36">
        <f t="shared" si="36"/>
        <v>0</v>
      </c>
      <c r="R90" s="36">
        <f t="shared" si="38"/>
        <v>0</v>
      </c>
      <c r="S90" s="36">
        <f t="shared" si="38"/>
        <v>0</v>
      </c>
      <c r="T90" s="36">
        <f t="shared" si="38"/>
        <v>0</v>
      </c>
      <c r="U90" s="36">
        <f t="shared" si="38"/>
        <v>0</v>
      </c>
      <c r="V90" s="36">
        <f t="shared" si="38"/>
        <v>0</v>
      </c>
      <c r="W90" s="36">
        <f t="shared" si="38"/>
        <v>0</v>
      </c>
      <c r="X90" s="36">
        <f t="shared" si="38"/>
        <v>0</v>
      </c>
      <c r="Z90" s="36">
        <f t="shared" si="39"/>
        <v>0</v>
      </c>
      <c r="AA90" s="36">
        <f t="shared" si="39"/>
        <v>0</v>
      </c>
      <c r="AB90" s="36">
        <f t="shared" si="39"/>
        <v>0</v>
      </c>
      <c r="AC90" s="36">
        <f t="shared" si="39"/>
        <v>0</v>
      </c>
      <c r="AE90" s="63">
        <f t="shared" si="21"/>
        <v>0</v>
      </c>
      <c r="AF90" s="14"/>
    </row>
    <row r="91" ht="15" spans="1:32">
      <c r="A91" s="43" t="s">
        <v>12647</v>
      </c>
      <c r="B91" s="34">
        <f t="shared" si="27"/>
        <v>0</v>
      </c>
      <c r="C91" s="41" t="s">
        <v>12648</v>
      </c>
      <c r="D91" s="29">
        <f t="shared" si="32"/>
        <v>0</v>
      </c>
      <c r="E91" s="36">
        <f t="shared" si="28"/>
        <v>0</v>
      </c>
      <c r="F91" s="37">
        <f t="shared" si="33"/>
        <v>0</v>
      </c>
      <c r="G91" s="38">
        <f t="shared" si="19"/>
        <v>0</v>
      </c>
      <c r="H91" s="42">
        <v>0</v>
      </c>
      <c r="I91" s="36">
        <f t="shared" si="29"/>
        <v>0</v>
      </c>
      <c r="J91" s="29">
        <f t="shared" si="34"/>
        <v>0</v>
      </c>
      <c r="K91" s="36">
        <f t="shared" si="35"/>
        <v>0</v>
      </c>
      <c r="L91" s="9">
        <f t="shared" si="30"/>
        <v>0</v>
      </c>
      <c r="M91" s="51">
        <v>0</v>
      </c>
      <c r="N91" s="50">
        <f t="shared" si="20"/>
        <v>0</v>
      </c>
      <c r="O91" s="36">
        <f t="shared" si="31"/>
        <v>0</v>
      </c>
      <c r="P91" s="36">
        <f t="shared" si="36"/>
        <v>0</v>
      </c>
      <c r="R91" s="36">
        <f t="shared" si="38"/>
        <v>0</v>
      </c>
      <c r="S91" s="36">
        <f t="shared" si="38"/>
        <v>0</v>
      </c>
      <c r="T91" s="36">
        <f t="shared" si="38"/>
        <v>0</v>
      </c>
      <c r="U91" s="36">
        <f t="shared" si="38"/>
        <v>0</v>
      </c>
      <c r="V91" s="36">
        <f t="shared" si="38"/>
        <v>0</v>
      </c>
      <c r="W91" s="36">
        <f t="shared" si="38"/>
        <v>0</v>
      </c>
      <c r="X91" s="36">
        <f t="shared" si="38"/>
        <v>0</v>
      </c>
      <c r="Z91" s="36">
        <f t="shared" si="39"/>
        <v>0</v>
      </c>
      <c r="AA91" s="36">
        <f t="shared" si="39"/>
        <v>0</v>
      </c>
      <c r="AB91" s="36">
        <f t="shared" si="39"/>
        <v>0</v>
      </c>
      <c r="AC91" s="36">
        <f t="shared" si="39"/>
        <v>0</v>
      </c>
      <c r="AE91" s="63">
        <f t="shared" si="21"/>
        <v>0</v>
      </c>
      <c r="AF91" s="14"/>
    </row>
    <row r="92" ht="15" spans="1:32">
      <c r="A92" s="43" t="s">
        <v>12649</v>
      </c>
      <c r="B92" s="34">
        <f t="shared" si="27"/>
        <v>0</v>
      </c>
      <c r="C92" s="41" t="s">
        <v>12650</v>
      </c>
      <c r="D92" s="29">
        <f t="shared" si="32"/>
        <v>0</v>
      </c>
      <c r="E92" s="36">
        <f t="shared" si="28"/>
        <v>0</v>
      </c>
      <c r="F92" s="37">
        <f t="shared" si="33"/>
        <v>0</v>
      </c>
      <c r="G92" s="38">
        <f t="shared" si="19"/>
        <v>0</v>
      </c>
      <c r="H92" s="42">
        <v>0</v>
      </c>
      <c r="I92" s="36">
        <f t="shared" si="29"/>
        <v>0</v>
      </c>
      <c r="J92" s="29">
        <f t="shared" si="34"/>
        <v>0</v>
      </c>
      <c r="K92" s="36">
        <f t="shared" si="35"/>
        <v>0</v>
      </c>
      <c r="L92" s="9">
        <f t="shared" si="30"/>
        <v>0</v>
      </c>
      <c r="M92" s="51">
        <v>0</v>
      </c>
      <c r="N92" s="50">
        <f t="shared" si="20"/>
        <v>0</v>
      </c>
      <c r="O92" s="36">
        <f t="shared" si="31"/>
        <v>0</v>
      </c>
      <c r="P92" s="36">
        <f t="shared" si="36"/>
        <v>0</v>
      </c>
      <c r="R92" s="36">
        <f t="shared" si="38"/>
        <v>0</v>
      </c>
      <c r="S92" s="36">
        <f t="shared" si="38"/>
        <v>0</v>
      </c>
      <c r="T92" s="36">
        <f t="shared" si="38"/>
        <v>0</v>
      </c>
      <c r="U92" s="36">
        <f t="shared" si="38"/>
        <v>0</v>
      </c>
      <c r="V92" s="36">
        <f t="shared" si="38"/>
        <v>0</v>
      </c>
      <c r="W92" s="36">
        <f t="shared" si="38"/>
        <v>0</v>
      </c>
      <c r="X92" s="36">
        <f t="shared" si="38"/>
        <v>0</v>
      </c>
      <c r="Z92" s="36">
        <f t="shared" si="39"/>
        <v>0</v>
      </c>
      <c r="AA92" s="36">
        <f t="shared" si="39"/>
        <v>0</v>
      </c>
      <c r="AB92" s="36">
        <f t="shared" si="39"/>
        <v>0</v>
      </c>
      <c r="AC92" s="36">
        <f t="shared" si="39"/>
        <v>0</v>
      </c>
      <c r="AE92" s="63">
        <f t="shared" si="21"/>
        <v>0</v>
      </c>
      <c r="AF92" s="59"/>
    </row>
    <row r="93" ht="15" spans="1:32">
      <c r="A93" s="43" t="s">
        <v>12651</v>
      </c>
      <c r="B93" s="34">
        <f t="shared" si="27"/>
        <v>0</v>
      </c>
      <c r="C93" s="41" t="s">
        <v>12652</v>
      </c>
      <c r="D93" s="29">
        <f t="shared" si="32"/>
        <v>0</v>
      </c>
      <c r="E93" s="36">
        <f t="shared" si="28"/>
        <v>0</v>
      </c>
      <c r="F93" s="37">
        <f t="shared" si="33"/>
        <v>0</v>
      </c>
      <c r="G93" s="38">
        <f t="shared" si="19"/>
        <v>0</v>
      </c>
      <c r="H93" s="42">
        <v>0</v>
      </c>
      <c r="I93" s="36">
        <f t="shared" si="29"/>
        <v>0</v>
      </c>
      <c r="J93" s="29">
        <f t="shared" si="34"/>
        <v>0</v>
      </c>
      <c r="K93" s="36">
        <f t="shared" si="35"/>
        <v>0</v>
      </c>
      <c r="L93" s="9">
        <f t="shared" si="30"/>
        <v>0</v>
      </c>
      <c r="M93" s="51">
        <v>0</v>
      </c>
      <c r="N93" s="50">
        <f t="shared" si="20"/>
        <v>0</v>
      </c>
      <c r="O93" s="36">
        <f t="shared" si="31"/>
        <v>0</v>
      </c>
      <c r="P93" s="36">
        <f t="shared" si="36"/>
        <v>0</v>
      </c>
      <c r="R93" s="36">
        <f t="shared" si="38"/>
        <v>0</v>
      </c>
      <c r="S93" s="36">
        <f t="shared" si="38"/>
        <v>0</v>
      </c>
      <c r="T93" s="36">
        <f t="shared" si="38"/>
        <v>0</v>
      </c>
      <c r="U93" s="36">
        <f t="shared" si="38"/>
        <v>0</v>
      </c>
      <c r="V93" s="36">
        <f t="shared" si="38"/>
        <v>0</v>
      </c>
      <c r="W93" s="36">
        <f t="shared" si="38"/>
        <v>0</v>
      </c>
      <c r="X93" s="36">
        <f t="shared" si="38"/>
        <v>0</v>
      </c>
      <c r="Z93" s="36">
        <f t="shared" si="39"/>
        <v>0</v>
      </c>
      <c r="AA93" s="36">
        <f t="shared" si="39"/>
        <v>0</v>
      </c>
      <c r="AB93" s="36">
        <f t="shared" si="39"/>
        <v>0</v>
      </c>
      <c r="AC93" s="36">
        <f t="shared" si="39"/>
        <v>0</v>
      </c>
      <c r="AE93" s="63">
        <f t="shared" si="21"/>
        <v>0</v>
      </c>
      <c r="AF93" s="59"/>
    </row>
    <row r="94" ht="15" spans="1:32">
      <c r="A94" s="43" t="s">
        <v>12653</v>
      </c>
      <c r="B94" s="34">
        <f t="shared" si="27"/>
        <v>0</v>
      </c>
      <c r="C94" s="41" t="s">
        <v>12654</v>
      </c>
      <c r="D94" s="29">
        <f t="shared" si="32"/>
        <v>0</v>
      </c>
      <c r="E94" s="36">
        <f t="shared" si="28"/>
        <v>0</v>
      </c>
      <c r="F94" s="37">
        <f t="shared" si="33"/>
        <v>0</v>
      </c>
      <c r="G94" s="38">
        <f t="shared" si="19"/>
        <v>0</v>
      </c>
      <c r="H94" s="42">
        <v>0</v>
      </c>
      <c r="I94" s="36">
        <f t="shared" si="29"/>
        <v>0</v>
      </c>
      <c r="J94" s="29">
        <f t="shared" si="34"/>
        <v>0</v>
      </c>
      <c r="K94" s="36">
        <f t="shared" si="35"/>
        <v>0</v>
      </c>
      <c r="L94" s="9">
        <f t="shared" si="30"/>
        <v>0</v>
      </c>
      <c r="M94" s="51">
        <v>0</v>
      </c>
      <c r="N94" s="50">
        <f t="shared" si="20"/>
        <v>0</v>
      </c>
      <c r="O94" s="36">
        <f t="shared" si="31"/>
        <v>0</v>
      </c>
      <c r="P94" s="36">
        <f t="shared" si="36"/>
        <v>0</v>
      </c>
      <c r="R94" s="36">
        <f t="shared" si="38"/>
        <v>0</v>
      </c>
      <c r="S94" s="36">
        <f t="shared" si="38"/>
        <v>0</v>
      </c>
      <c r="T94" s="36">
        <f t="shared" si="38"/>
        <v>0</v>
      </c>
      <c r="U94" s="36">
        <f t="shared" si="38"/>
        <v>0</v>
      </c>
      <c r="V94" s="36">
        <f t="shared" si="38"/>
        <v>0</v>
      </c>
      <c r="W94" s="36">
        <f t="shared" si="38"/>
        <v>0</v>
      </c>
      <c r="X94" s="36">
        <f t="shared" si="38"/>
        <v>0</v>
      </c>
      <c r="Z94" s="36">
        <f t="shared" si="39"/>
        <v>0</v>
      </c>
      <c r="AA94" s="36">
        <f t="shared" si="39"/>
        <v>0</v>
      </c>
      <c r="AB94" s="36">
        <f t="shared" si="39"/>
        <v>0</v>
      </c>
      <c r="AC94" s="36">
        <f t="shared" si="39"/>
        <v>0</v>
      </c>
      <c r="AE94" s="63">
        <f t="shared" si="21"/>
        <v>0</v>
      </c>
      <c r="AF94" s="14"/>
    </row>
    <row r="95" ht="15" spans="1:32">
      <c r="A95" s="43" t="s">
        <v>12655</v>
      </c>
      <c r="B95" s="34">
        <f t="shared" si="27"/>
        <v>0</v>
      </c>
      <c r="C95" s="41" t="s">
        <v>12656</v>
      </c>
      <c r="D95" s="29">
        <f t="shared" si="32"/>
        <v>0</v>
      </c>
      <c r="E95" s="36">
        <f t="shared" si="28"/>
        <v>0</v>
      </c>
      <c r="F95" s="37">
        <f t="shared" si="33"/>
        <v>0</v>
      </c>
      <c r="G95" s="38">
        <f t="shared" si="19"/>
        <v>0</v>
      </c>
      <c r="H95" s="39">
        <v>0</v>
      </c>
      <c r="I95" s="36">
        <f t="shared" si="29"/>
        <v>0</v>
      </c>
      <c r="J95" s="29">
        <f t="shared" si="34"/>
        <v>0</v>
      </c>
      <c r="K95" s="36">
        <f t="shared" si="35"/>
        <v>0</v>
      </c>
      <c r="L95" s="9">
        <f t="shared" si="30"/>
        <v>0</v>
      </c>
      <c r="M95" s="51">
        <v>0</v>
      </c>
      <c r="N95" s="50">
        <f t="shared" si="20"/>
        <v>0</v>
      </c>
      <c r="O95" s="36">
        <f t="shared" si="31"/>
        <v>0</v>
      </c>
      <c r="P95" s="36">
        <f t="shared" si="36"/>
        <v>0</v>
      </c>
      <c r="R95" s="36">
        <f t="shared" si="38"/>
        <v>0</v>
      </c>
      <c r="S95" s="36">
        <f t="shared" si="38"/>
        <v>0</v>
      </c>
      <c r="T95" s="36">
        <f t="shared" si="38"/>
        <v>0</v>
      </c>
      <c r="U95" s="36">
        <f t="shared" si="38"/>
        <v>0</v>
      </c>
      <c r="V95" s="36">
        <f t="shared" si="38"/>
        <v>0</v>
      </c>
      <c r="W95" s="36">
        <f t="shared" si="38"/>
        <v>0</v>
      </c>
      <c r="X95" s="36">
        <f t="shared" si="38"/>
        <v>0</v>
      </c>
      <c r="Z95" s="36">
        <f t="shared" si="39"/>
        <v>0</v>
      </c>
      <c r="AA95" s="36">
        <f t="shared" si="39"/>
        <v>0</v>
      </c>
      <c r="AB95" s="36">
        <f t="shared" si="39"/>
        <v>0</v>
      </c>
      <c r="AC95" s="36">
        <f t="shared" si="39"/>
        <v>0</v>
      </c>
      <c r="AE95" s="63">
        <f t="shared" si="21"/>
        <v>0</v>
      </c>
      <c r="AF95" s="14"/>
    </row>
    <row r="96" ht="15" spans="1:32">
      <c r="A96" s="43" t="s">
        <v>12657</v>
      </c>
      <c r="B96" s="34">
        <f t="shared" si="27"/>
        <v>0</v>
      </c>
      <c r="C96" s="41" t="s">
        <v>12658</v>
      </c>
      <c r="D96" s="29">
        <f t="shared" si="32"/>
        <v>0</v>
      </c>
      <c r="E96" s="36">
        <f t="shared" si="28"/>
        <v>0</v>
      </c>
      <c r="F96" s="37">
        <f t="shared" si="33"/>
        <v>0</v>
      </c>
      <c r="G96" s="38">
        <f t="shared" si="19"/>
        <v>0</v>
      </c>
      <c r="H96" s="42">
        <v>0</v>
      </c>
      <c r="I96" s="36">
        <f t="shared" si="29"/>
        <v>0</v>
      </c>
      <c r="J96" s="29">
        <f t="shared" si="34"/>
        <v>0</v>
      </c>
      <c r="K96" s="36">
        <f t="shared" si="35"/>
        <v>0</v>
      </c>
      <c r="L96" s="9">
        <f t="shared" si="30"/>
        <v>0</v>
      </c>
      <c r="M96" s="51">
        <v>0</v>
      </c>
      <c r="N96" s="50">
        <f t="shared" si="20"/>
        <v>0</v>
      </c>
      <c r="O96" s="36">
        <f t="shared" si="31"/>
        <v>0</v>
      </c>
      <c r="P96" s="36">
        <f t="shared" si="36"/>
        <v>0</v>
      </c>
      <c r="R96" s="36">
        <f t="shared" si="38"/>
        <v>0</v>
      </c>
      <c r="S96" s="36">
        <f t="shared" si="38"/>
        <v>0</v>
      </c>
      <c r="T96" s="36">
        <f t="shared" si="38"/>
        <v>0</v>
      </c>
      <c r="U96" s="36">
        <f t="shared" si="38"/>
        <v>0</v>
      </c>
      <c r="V96" s="36">
        <f t="shared" si="38"/>
        <v>0</v>
      </c>
      <c r="W96" s="36">
        <f t="shared" si="38"/>
        <v>0</v>
      </c>
      <c r="X96" s="36">
        <f t="shared" si="38"/>
        <v>0</v>
      </c>
      <c r="Z96" s="36">
        <f t="shared" si="39"/>
        <v>0</v>
      </c>
      <c r="AA96" s="36">
        <f t="shared" si="39"/>
        <v>0</v>
      </c>
      <c r="AB96" s="36">
        <f t="shared" si="39"/>
        <v>0</v>
      </c>
      <c r="AC96" s="36">
        <f t="shared" si="39"/>
        <v>0</v>
      </c>
      <c r="AE96" s="63">
        <f t="shared" si="21"/>
        <v>0</v>
      </c>
      <c r="AF96" s="59"/>
    </row>
    <row r="97" ht="15" spans="1:32">
      <c r="A97" s="43" t="s">
        <v>12659</v>
      </c>
      <c r="B97" s="34">
        <f t="shared" si="27"/>
        <v>0</v>
      </c>
      <c r="C97" s="41" t="s">
        <v>12660</v>
      </c>
      <c r="D97" s="29">
        <f t="shared" si="32"/>
        <v>0</v>
      </c>
      <c r="E97" s="36">
        <f t="shared" si="28"/>
        <v>0</v>
      </c>
      <c r="F97" s="37">
        <f t="shared" si="33"/>
        <v>0</v>
      </c>
      <c r="G97" s="38">
        <f t="shared" si="19"/>
        <v>0</v>
      </c>
      <c r="H97" s="42">
        <v>0</v>
      </c>
      <c r="I97" s="36">
        <f t="shared" si="29"/>
        <v>0</v>
      </c>
      <c r="J97" s="29">
        <f t="shared" si="34"/>
        <v>0</v>
      </c>
      <c r="K97" s="36">
        <f t="shared" si="35"/>
        <v>0</v>
      </c>
      <c r="L97" s="9">
        <f t="shared" si="30"/>
        <v>0</v>
      </c>
      <c r="M97" s="51">
        <v>0</v>
      </c>
      <c r="N97" s="50">
        <f t="shared" si="20"/>
        <v>0</v>
      </c>
      <c r="O97" s="36">
        <f t="shared" si="31"/>
        <v>0</v>
      </c>
      <c r="P97" s="36">
        <f t="shared" si="36"/>
        <v>0</v>
      </c>
      <c r="R97" s="36">
        <f t="shared" si="38"/>
        <v>0</v>
      </c>
      <c r="S97" s="36">
        <f t="shared" si="38"/>
        <v>0</v>
      </c>
      <c r="T97" s="36">
        <f t="shared" si="38"/>
        <v>0</v>
      </c>
      <c r="U97" s="36">
        <f t="shared" si="38"/>
        <v>0</v>
      </c>
      <c r="V97" s="36">
        <f t="shared" si="38"/>
        <v>0</v>
      </c>
      <c r="W97" s="36">
        <f t="shared" si="38"/>
        <v>0</v>
      </c>
      <c r="X97" s="36">
        <f t="shared" si="38"/>
        <v>0</v>
      </c>
      <c r="Z97" s="36">
        <f t="shared" si="39"/>
        <v>0</v>
      </c>
      <c r="AA97" s="36">
        <f t="shared" si="39"/>
        <v>0</v>
      </c>
      <c r="AB97" s="36">
        <f t="shared" si="39"/>
        <v>0</v>
      </c>
      <c r="AC97" s="36">
        <f t="shared" si="39"/>
        <v>0</v>
      </c>
      <c r="AE97" s="63">
        <f t="shared" si="21"/>
        <v>0</v>
      </c>
      <c r="AF97" s="59"/>
    </row>
    <row r="98" ht="15" spans="1:32">
      <c r="A98" s="43" t="s">
        <v>12661</v>
      </c>
      <c r="B98" s="34">
        <f t="shared" si="27"/>
        <v>0</v>
      </c>
      <c r="C98" s="41" t="s">
        <v>12662</v>
      </c>
      <c r="D98" s="29">
        <f t="shared" si="32"/>
        <v>0</v>
      </c>
      <c r="E98" s="36">
        <f t="shared" si="28"/>
        <v>0</v>
      </c>
      <c r="F98" s="37">
        <f t="shared" si="33"/>
        <v>0</v>
      </c>
      <c r="G98" s="38">
        <f t="shared" si="19"/>
        <v>0</v>
      </c>
      <c r="H98" s="42">
        <v>0</v>
      </c>
      <c r="I98" s="36">
        <f t="shared" si="29"/>
        <v>0</v>
      </c>
      <c r="J98" s="29">
        <f t="shared" si="34"/>
        <v>0</v>
      </c>
      <c r="K98" s="36">
        <f t="shared" si="35"/>
        <v>0</v>
      </c>
      <c r="L98" s="9">
        <f t="shared" si="30"/>
        <v>0</v>
      </c>
      <c r="M98" s="51">
        <v>0</v>
      </c>
      <c r="N98" s="50">
        <f t="shared" si="20"/>
        <v>0</v>
      </c>
      <c r="O98" s="36">
        <f t="shared" si="31"/>
        <v>0</v>
      </c>
      <c r="P98" s="36">
        <f t="shared" si="36"/>
        <v>0</v>
      </c>
      <c r="R98" s="36">
        <f t="shared" ref="R98:X107" si="40">SUMPRODUCT(R$374:R$599*(LEFT($A$374:$A$599,LEN($A98))=$A98))</f>
        <v>0</v>
      </c>
      <c r="S98" s="36">
        <f t="shared" si="40"/>
        <v>0</v>
      </c>
      <c r="T98" s="36">
        <f t="shared" si="40"/>
        <v>0</v>
      </c>
      <c r="U98" s="36">
        <f t="shared" si="40"/>
        <v>0</v>
      </c>
      <c r="V98" s="36">
        <f t="shared" si="40"/>
        <v>0</v>
      </c>
      <c r="W98" s="36">
        <f t="shared" si="40"/>
        <v>0</v>
      </c>
      <c r="X98" s="36">
        <f t="shared" si="40"/>
        <v>0</v>
      </c>
      <c r="Z98" s="36">
        <f t="shared" si="39"/>
        <v>0</v>
      </c>
      <c r="AA98" s="36">
        <f t="shared" si="39"/>
        <v>0</v>
      </c>
      <c r="AB98" s="36">
        <f t="shared" si="39"/>
        <v>0</v>
      </c>
      <c r="AC98" s="36">
        <f t="shared" si="39"/>
        <v>0</v>
      </c>
      <c r="AE98" s="63">
        <f t="shared" si="21"/>
        <v>0</v>
      </c>
      <c r="AF98" s="14"/>
    </row>
    <row r="99" ht="15" spans="1:32">
      <c r="A99" s="43" t="s">
        <v>12663</v>
      </c>
      <c r="B99" s="34">
        <f t="shared" si="27"/>
        <v>0</v>
      </c>
      <c r="C99" s="41" t="s">
        <v>12664</v>
      </c>
      <c r="D99" s="29">
        <f t="shared" si="32"/>
        <v>0</v>
      </c>
      <c r="E99" s="36">
        <f t="shared" si="28"/>
        <v>0</v>
      </c>
      <c r="F99" s="37">
        <f t="shared" si="33"/>
        <v>0</v>
      </c>
      <c r="G99" s="38">
        <f t="shared" si="19"/>
        <v>0</v>
      </c>
      <c r="H99" s="42">
        <v>0</v>
      </c>
      <c r="I99" s="36">
        <f t="shared" si="29"/>
        <v>0</v>
      </c>
      <c r="J99" s="29">
        <f t="shared" si="34"/>
        <v>0</v>
      </c>
      <c r="K99" s="36">
        <f t="shared" si="35"/>
        <v>0</v>
      </c>
      <c r="L99" s="9">
        <f t="shared" si="30"/>
        <v>0</v>
      </c>
      <c r="M99" s="51">
        <v>0</v>
      </c>
      <c r="N99" s="50">
        <f t="shared" si="20"/>
        <v>0</v>
      </c>
      <c r="O99" s="36">
        <f t="shared" si="31"/>
        <v>0</v>
      </c>
      <c r="P99" s="36">
        <f t="shared" si="36"/>
        <v>0</v>
      </c>
      <c r="R99" s="36">
        <f t="shared" si="40"/>
        <v>0</v>
      </c>
      <c r="S99" s="36">
        <f t="shared" si="40"/>
        <v>0</v>
      </c>
      <c r="T99" s="36">
        <f t="shared" si="40"/>
        <v>0</v>
      </c>
      <c r="U99" s="36">
        <f t="shared" si="40"/>
        <v>0</v>
      </c>
      <c r="V99" s="36">
        <f t="shared" si="40"/>
        <v>0</v>
      </c>
      <c r="W99" s="36">
        <f t="shared" si="40"/>
        <v>0</v>
      </c>
      <c r="X99" s="36">
        <f t="shared" si="40"/>
        <v>0</v>
      </c>
      <c r="Z99" s="36">
        <f t="shared" si="39"/>
        <v>0</v>
      </c>
      <c r="AA99" s="36">
        <f t="shared" si="39"/>
        <v>0</v>
      </c>
      <c r="AB99" s="36">
        <f t="shared" si="39"/>
        <v>0</v>
      </c>
      <c r="AC99" s="36">
        <f t="shared" si="39"/>
        <v>0</v>
      </c>
      <c r="AE99" s="63">
        <f t="shared" si="21"/>
        <v>0</v>
      </c>
      <c r="AF99" s="14"/>
    </row>
    <row r="100" ht="15" spans="1:32">
      <c r="A100" s="43" t="s">
        <v>12665</v>
      </c>
      <c r="B100" s="34">
        <f t="shared" si="27"/>
        <v>0</v>
      </c>
      <c r="C100" s="41" t="s">
        <v>12666</v>
      </c>
      <c r="D100" s="29">
        <f t="shared" si="32"/>
        <v>0</v>
      </c>
      <c r="E100" s="36">
        <f t="shared" si="28"/>
        <v>0</v>
      </c>
      <c r="F100" s="37">
        <f t="shared" si="33"/>
        <v>0</v>
      </c>
      <c r="G100" s="38">
        <f t="shared" si="19"/>
        <v>0</v>
      </c>
      <c r="H100" s="42">
        <v>0</v>
      </c>
      <c r="I100" s="36">
        <f t="shared" si="29"/>
        <v>0</v>
      </c>
      <c r="J100" s="29">
        <f t="shared" si="34"/>
        <v>0</v>
      </c>
      <c r="K100" s="36">
        <f t="shared" si="35"/>
        <v>0</v>
      </c>
      <c r="L100" s="9">
        <f t="shared" si="30"/>
        <v>0</v>
      </c>
      <c r="M100" s="51">
        <v>0</v>
      </c>
      <c r="N100" s="50">
        <f t="shared" si="20"/>
        <v>0</v>
      </c>
      <c r="O100" s="36">
        <f t="shared" si="31"/>
        <v>0</v>
      </c>
      <c r="P100" s="36">
        <f t="shared" si="36"/>
        <v>0</v>
      </c>
      <c r="R100" s="36">
        <f t="shared" si="40"/>
        <v>0</v>
      </c>
      <c r="S100" s="36">
        <f t="shared" si="40"/>
        <v>0</v>
      </c>
      <c r="T100" s="36">
        <f t="shared" si="40"/>
        <v>0</v>
      </c>
      <c r="U100" s="36">
        <f t="shared" si="40"/>
        <v>0</v>
      </c>
      <c r="V100" s="36">
        <f t="shared" si="40"/>
        <v>0</v>
      </c>
      <c r="W100" s="36">
        <f t="shared" si="40"/>
        <v>0</v>
      </c>
      <c r="X100" s="36">
        <f t="shared" si="40"/>
        <v>0</v>
      </c>
      <c r="Z100" s="36">
        <f t="shared" si="39"/>
        <v>0</v>
      </c>
      <c r="AA100" s="36">
        <f t="shared" si="39"/>
        <v>0</v>
      </c>
      <c r="AB100" s="36">
        <f t="shared" si="39"/>
        <v>0</v>
      </c>
      <c r="AC100" s="36">
        <f t="shared" si="39"/>
        <v>0</v>
      </c>
      <c r="AE100" s="63">
        <f t="shared" si="21"/>
        <v>0</v>
      </c>
      <c r="AF100" s="59"/>
    </row>
    <row r="101" ht="15" spans="1:32">
      <c r="A101" s="43" t="s">
        <v>12667</v>
      </c>
      <c r="B101" s="34">
        <f t="shared" si="27"/>
        <v>0</v>
      </c>
      <c r="C101" s="41" t="s">
        <v>12668</v>
      </c>
      <c r="D101" s="29">
        <f t="shared" si="32"/>
        <v>0</v>
      </c>
      <c r="E101" s="36">
        <f t="shared" si="28"/>
        <v>0</v>
      </c>
      <c r="F101" s="37">
        <f t="shared" si="33"/>
        <v>0</v>
      </c>
      <c r="G101" s="38">
        <f t="shared" si="19"/>
        <v>0</v>
      </c>
      <c r="H101" s="42">
        <v>0</v>
      </c>
      <c r="I101" s="36">
        <f t="shared" si="29"/>
        <v>0</v>
      </c>
      <c r="J101" s="29">
        <f t="shared" si="34"/>
        <v>0</v>
      </c>
      <c r="K101" s="36">
        <f t="shared" si="35"/>
        <v>0</v>
      </c>
      <c r="L101" s="9">
        <f t="shared" si="30"/>
        <v>0</v>
      </c>
      <c r="M101" s="51">
        <v>0</v>
      </c>
      <c r="N101" s="50">
        <f t="shared" si="20"/>
        <v>0</v>
      </c>
      <c r="O101" s="36">
        <f t="shared" si="31"/>
        <v>0</v>
      </c>
      <c r="P101" s="36">
        <f t="shared" si="36"/>
        <v>0</v>
      </c>
      <c r="R101" s="36">
        <f t="shared" si="40"/>
        <v>0</v>
      </c>
      <c r="S101" s="36">
        <f t="shared" si="40"/>
        <v>0</v>
      </c>
      <c r="T101" s="36">
        <f t="shared" si="40"/>
        <v>0</v>
      </c>
      <c r="U101" s="36">
        <f t="shared" si="40"/>
        <v>0</v>
      </c>
      <c r="V101" s="36">
        <f t="shared" si="40"/>
        <v>0</v>
      </c>
      <c r="W101" s="36">
        <f t="shared" si="40"/>
        <v>0</v>
      </c>
      <c r="X101" s="36">
        <f t="shared" si="40"/>
        <v>0</v>
      </c>
      <c r="Z101" s="36">
        <f t="shared" si="39"/>
        <v>0</v>
      </c>
      <c r="AA101" s="36">
        <f t="shared" si="39"/>
        <v>0</v>
      </c>
      <c r="AB101" s="36">
        <f t="shared" si="39"/>
        <v>0</v>
      </c>
      <c r="AC101" s="36">
        <f t="shared" si="39"/>
        <v>0</v>
      </c>
      <c r="AE101" s="63">
        <f t="shared" si="21"/>
        <v>0</v>
      </c>
      <c r="AF101" s="59"/>
    </row>
    <row r="102" ht="15" spans="1:32">
      <c r="A102" s="43" t="s">
        <v>12669</v>
      </c>
      <c r="B102" s="34">
        <f t="shared" si="27"/>
        <v>0</v>
      </c>
      <c r="C102" s="41" t="s">
        <v>12670</v>
      </c>
      <c r="D102" s="29">
        <f t="shared" si="32"/>
        <v>0</v>
      </c>
      <c r="E102" s="36">
        <f t="shared" si="28"/>
        <v>0</v>
      </c>
      <c r="F102" s="37">
        <f t="shared" si="33"/>
        <v>0</v>
      </c>
      <c r="G102" s="38">
        <f t="shared" si="19"/>
        <v>0</v>
      </c>
      <c r="H102" s="42">
        <v>0</v>
      </c>
      <c r="I102" s="36">
        <f t="shared" si="29"/>
        <v>0</v>
      </c>
      <c r="J102" s="29">
        <f t="shared" si="34"/>
        <v>0</v>
      </c>
      <c r="K102" s="36">
        <f t="shared" si="35"/>
        <v>0</v>
      </c>
      <c r="L102" s="9">
        <f t="shared" si="30"/>
        <v>0</v>
      </c>
      <c r="M102" s="51">
        <v>0</v>
      </c>
      <c r="N102" s="50">
        <f t="shared" si="20"/>
        <v>0</v>
      </c>
      <c r="O102" s="36">
        <f t="shared" si="31"/>
        <v>0</v>
      </c>
      <c r="P102" s="36">
        <f t="shared" si="36"/>
        <v>0</v>
      </c>
      <c r="R102" s="36">
        <f t="shared" si="40"/>
        <v>0</v>
      </c>
      <c r="S102" s="36">
        <f t="shared" si="40"/>
        <v>0</v>
      </c>
      <c r="T102" s="36">
        <f t="shared" si="40"/>
        <v>0</v>
      </c>
      <c r="U102" s="36">
        <f t="shared" si="40"/>
        <v>0</v>
      </c>
      <c r="V102" s="36">
        <f t="shared" si="40"/>
        <v>0</v>
      </c>
      <c r="W102" s="36">
        <f t="shared" si="40"/>
        <v>0</v>
      </c>
      <c r="X102" s="36">
        <f t="shared" si="40"/>
        <v>0</v>
      </c>
      <c r="Z102" s="36">
        <f t="shared" si="39"/>
        <v>0</v>
      </c>
      <c r="AA102" s="36">
        <f t="shared" si="39"/>
        <v>0</v>
      </c>
      <c r="AB102" s="36">
        <f t="shared" si="39"/>
        <v>0</v>
      </c>
      <c r="AC102" s="36">
        <f t="shared" si="39"/>
        <v>0</v>
      </c>
      <c r="AE102" s="63">
        <f t="shared" si="21"/>
        <v>0</v>
      </c>
      <c r="AF102" s="14"/>
    </row>
    <row r="103" ht="15" spans="1:32">
      <c r="A103" s="43" t="s">
        <v>12671</v>
      </c>
      <c r="B103" s="34">
        <f t="shared" si="27"/>
        <v>0</v>
      </c>
      <c r="C103" s="41" t="s">
        <v>12672</v>
      </c>
      <c r="D103" s="29">
        <f t="shared" si="32"/>
        <v>0</v>
      </c>
      <c r="E103" s="36">
        <f t="shared" si="28"/>
        <v>0</v>
      </c>
      <c r="F103" s="37">
        <f t="shared" si="33"/>
        <v>0</v>
      </c>
      <c r="G103" s="38">
        <f t="shared" si="19"/>
        <v>0</v>
      </c>
      <c r="H103" s="42">
        <v>0</v>
      </c>
      <c r="I103" s="36">
        <f t="shared" si="29"/>
        <v>0</v>
      </c>
      <c r="J103" s="29">
        <f t="shared" si="34"/>
        <v>0</v>
      </c>
      <c r="K103" s="36">
        <f t="shared" si="35"/>
        <v>0</v>
      </c>
      <c r="L103" s="9">
        <f t="shared" si="30"/>
        <v>0</v>
      </c>
      <c r="M103" s="51">
        <v>0</v>
      </c>
      <c r="N103" s="50">
        <f t="shared" si="20"/>
        <v>0</v>
      </c>
      <c r="O103" s="36">
        <f t="shared" si="31"/>
        <v>0</v>
      </c>
      <c r="P103" s="36">
        <f t="shared" si="36"/>
        <v>0</v>
      </c>
      <c r="R103" s="36">
        <f t="shared" si="40"/>
        <v>0</v>
      </c>
      <c r="S103" s="36">
        <f t="shared" si="40"/>
        <v>0</v>
      </c>
      <c r="T103" s="36">
        <f t="shared" si="40"/>
        <v>0</v>
      </c>
      <c r="U103" s="36">
        <f t="shared" si="40"/>
        <v>0</v>
      </c>
      <c r="V103" s="36">
        <f t="shared" si="40"/>
        <v>0</v>
      </c>
      <c r="W103" s="36">
        <f t="shared" si="40"/>
        <v>0</v>
      </c>
      <c r="X103" s="36">
        <f t="shared" si="40"/>
        <v>0</v>
      </c>
      <c r="Z103" s="36">
        <f t="shared" si="39"/>
        <v>0</v>
      </c>
      <c r="AA103" s="36">
        <f t="shared" si="39"/>
        <v>0</v>
      </c>
      <c r="AB103" s="36">
        <f t="shared" si="39"/>
        <v>0</v>
      </c>
      <c r="AC103" s="36">
        <f t="shared" si="39"/>
        <v>0</v>
      </c>
      <c r="AE103" s="63">
        <f t="shared" si="21"/>
        <v>0</v>
      </c>
      <c r="AF103" s="14"/>
    </row>
    <row r="104" ht="15" spans="1:32">
      <c r="A104" s="43" t="s">
        <v>12673</v>
      </c>
      <c r="B104" s="34">
        <f t="shared" si="27"/>
        <v>0</v>
      </c>
      <c r="C104" s="41" t="s">
        <v>12674</v>
      </c>
      <c r="D104" s="29">
        <f t="shared" si="32"/>
        <v>0</v>
      </c>
      <c r="E104" s="36">
        <f t="shared" si="28"/>
        <v>0</v>
      </c>
      <c r="F104" s="37">
        <f t="shared" si="33"/>
        <v>0</v>
      </c>
      <c r="G104" s="38">
        <f t="shared" si="19"/>
        <v>0</v>
      </c>
      <c r="H104" s="42">
        <v>0</v>
      </c>
      <c r="I104" s="36">
        <f t="shared" si="29"/>
        <v>0</v>
      </c>
      <c r="J104" s="29">
        <f t="shared" si="34"/>
        <v>0</v>
      </c>
      <c r="K104" s="36">
        <f t="shared" si="35"/>
        <v>0</v>
      </c>
      <c r="L104" s="9">
        <f t="shared" si="30"/>
        <v>0</v>
      </c>
      <c r="M104" s="51">
        <v>0</v>
      </c>
      <c r="N104" s="50">
        <f t="shared" si="20"/>
        <v>0</v>
      </c>
      <c r="O104" s="36">
        <f t="shared" si="31"/>
        <v>0</v>
      </c>
      <c r="P104" s="36">
        <f t="shared" si="36"/>
        <v>0</v>
      </c>
      <c r="R104" s="36">
        <f t="shared" si="40"/>
        <v>0</v>
      </c>
      <c r="S104" s="36">
        <f t="shared" si="40"/>
        <v>0</v>
      </c>
      <c r="T104" s="36">
        <f t="shared" si="40"/>
        <v>0</v>
      </c>
      <c r="U104" s="36">
        <f t="shared" si="40"/>
        <v>0</v>
      </c>
      <c r="V104" s="36">
        <f t="shared" si="40"/>
        <v>0</v>
      </c>
      <c r="W104" s="36">
        <f t="shared" si="40"/>
        <v>0</v>
      </c>
      <c r="X104" s="36">
        <f t="shared" si="40"/>
        <v>0</v>
      </c>
      <c r="Z104" s="36">
        <f t="shared" si="39"/>
        <v>0</v>
      </c>
      <c r="AA104" s="36">
        <f t="shared" si="39"/>
        <v>0</v>
      </c>
      <c r="AB104" s="36">
        <f t="shared" si="39"/>
        <v>0</v>
      </c>
      <c r="AC104" s="36">
        <f t="shared" si="39"/>
        <v>0</v>
      </c>
      <c r="AE104" s="63">
        <f t="shared" si="21"/>
        <v>0</v>
      </c>
      <c r="AF104" s="59"/>
    </row>
    <row r="105" ht="15" spans="1:32">
      <c r="A105" s="43" t="s">
        <v>12675</v>
      </c>
      <c r="B105" s="34">
        <f t="shared" si="27"/>
        <v>0</v>
      </c>
      <c r="C105" s="41" t="s">
        <v>12676</v>
      </c>
      <c r="D105" s="29">
        <f t="shared" si="32"/>
        <v>0</v>
      </c>
      <c r="E105" s="36">
        <f t="shared" si="28"/>
        <v>0</v>
      </c>
      <c r="F105" s="37">
        <f t="shared" si="33"/>
        <v>0</v>
      </c>
      <c r="G105" s="38">
        <f t="shared" ref="G105:G168" si="41">U105+S105</f>
        <v>0</v>
      </c>
      <c r="H105" s="42">
        <v>0</v>
      </c>
      <c r="I105" s="36">
        <f t="shared" si="29"/>
        <v>0</v>
      </c>
      <c r="J105" s="29">
        <f t="shared" si="34"/>
        <v>0</v>
      </c>
      <c r="K105" s="36">
        <f t="shared" si="35"/>
        <v>0</v>
      </c>
      <c r="L105" s="9">
        <f t="shared" si="30"/>
        <v>0</v>
      </c>
      <c r="M105" s="51">
        <v>0</v>
      </c>
      <c r="N105" s="50">
        <f t="shared" ref="N105:N168" si="42">V105+X105</f>
        <v>0</v>
      </c>
      <c r="O105" s="36">
        <f t="shared" si="31"/>
        <v>0</v>
      </c>
      <c r="P105" s="36">
        <f t="shared" si="36"/>
        <v>0</v>
      </c>
      <c r="R105" s="36">
        <f t="shared" si="40"/>
        <v>0</v>
      </c>
      <c r="S105" s="36">
        <f t="shared" si="40"/>
        <v>0</v>
      </c>
      <c r="T105" s="36">
        <f t="shared" si="40"/>
        <v>0</v>
      </c>
      <c r="U105" s="36">
        <f t="shared" si="40"/>
        <v>0</v>
      </c>
      <c r="V105" s="36">
        <f t="shared" si="40"/>
        <v>0</v>
      </c>
      <c r="W105" s="36">
        <f t="shared" si="40"/>
        <v>0</v>
      </c>
      <c r="X105" s="36">
        <f t="shared" si="40"/>
        <v>0</v>
      </c>
      <c r="Z105" s="36">
        <f t="shared" si="39"/>
        <v>0</v>
      </c>
      <c r="AA105" s="36">
        <f t="shared" si="39"/>
        <v>0</v>
      </c>
      <c r="AB105" s="36">
        <f t="shared" si="39"/>
        <v>0</v>
      </c>
      <c r="AC105" s="36">
        <f t="shared" si="39"/>
        <v>0</v>
      </c>
      <c r="AE105" s="63">
        <f t="shared" ref="AE105:AE168" si="43">+(AC105-T105)+(W105-AA105)</f>
        <v>0</v>
      </c>
      <c r="AF105" s="59"/>
    </row>
    <row r="106" ht="15" spans="1:32">
      <c r="A106" s="43" t="s">
        <v>12677</v>
      </c>
      <c r="B106" s="34">
        <f t="shared" si="27"/>
        <v>0</v>
      </c>
      <c r="C106" s="41" t="s">
        <v>12678</v>
      </c>
      <c r="D106" s="29">
        <f t="shared" si="32"/>
        <v>0</v>
      </c>
      <c r="E106" s="36">
        <f t="shared" si="28"/>
        <v>0</v>
      </c>
      <c r="F106" s="37">
        <f t="shared" si="33"/>
        <v>0</v>
      </c>
      <c r="G106" s="38">
        <f t="shared" si="41"/>
        <v>0</v>
      </c>
      <c r="H106" s="42">
        <v>0</v>
      </c>
      <c r="I106" s="36">
        <f t="shared" si="29"/>
        <v>0</v>
      </c>
      <c r="J106" s="29">
        <f t="shared" si="34"/>
        <v>0</v>
      </c>
      <c r="K106" s="36">
        <f t="shared" si="35"/>
        <v>0</v>
      </c>
      <c r="L106" s="9">
        <f t="shared" si="30"/>
        <v>0</v>
      </c>
      <c r="M106" s="51">
        <v>0</v>
      </c>
      <c r="N106" s="50">
        <f t="shared" si="42"/>
        <v>0</v>
      </c>
      <c r="O106" s="36">
        <f t="shared" si="31"/>
        <v>0</v>
      </c>
      <c r="P106" s="36">
        <f t="shared" si="36"/>
        <v>0</v>
      </c>
      <c r="R106" s="36">
        <f t="shared" si="40"/>
        <v>0</v>
      </c>
      <c r="S106" s="36">
        <f t="shared" si="40"/>
        <v>0</v>
      </c>
      <c r="T106" s="36">
        <f t="shared" si="40"/>
        <v>0</v>
      </c>
      <c r="U106" s="36">
        <f t="shared" si="40"/>
        <v>0</v>
      </c>
      <c r="V106" s="36">
        <f t="shared" si="40"/>
        <v>0</v>
      </c>
      <c r="W106" s="36">
        <f t="shared" si="40"/>
        <v>0</v>
      </c>
      <c r="X106" s="36">
        <f t="shared" si="40"/>
        <v>0</v>
      </c>
      <c r="Z106" s="36">
        <f t="shared" si="39"/>
        <v>0</v>
      </c>
      <c r="AA106" s="36">
        <f t="shared" si="39"/>
        <v>0</v>
      </c>
      <c r="AB106" s="36">
        <f t="shared" si="39"/>
        <v>0</v>
      </c>
      <c r="AC106" s="36">
        <f t="shared" si="39"/>
        <v>0</v>
      </c>
      <c r="AE106" s="63">
        <f t="shared" si="43"/>
        <v>0</v>
      </c>
      <c r="AF106" s="14"/>
    </row>
    <row r="107" ht="15" spans="1:32">
      <c r="A107" s="43" t="s">
        <v>12679</v>
      </c>
      <c r="B107" s="34">
        <f t="shared" si="27"/>
        <v>0</v>
      </c>
      <c r="C107" s="41" t="s">
        <v>12680</v>
      </c>
      <c r="D107" s="29">
        <f t="shared" si="32"/>
        <v>0</v>
      </c>
      <c r="E107" s="36">
        <f t="shared" si="28"/>
        <v>0</v>
      </c>
      <c r="F107" s="37">
        <f t="shared" si="33"/>
        <v>0</v>
      </c>
      <c r="G107" s="38">
        <f t="shared" si="41"/>
        <v>0</v>
      </c>
      <c r="H107" s="42">
        <v>0</v>
      </c>
      <c r="I107" s="36">
        <f t="shared" si="29"/>
        <v>0</v>
      </c>
      <c r="J107" s="29">
        <f t="shared" si="34"/>
        <v>0</v>
      </c>
      <c r="K107" s="36">
        <f t="shared" si="35"/>
        <v>0</v>
      </c>
      <c r="L107" s="9">
        <f t="shared" si="30"/>
        <v>0</v>
      </c>
      <c r="M107" s="51">
        <v>0</v>
      </c>
      <c r="N107" s="50">
        <f t="shared" si="42"/>
        <v>0</v>
      </c>
      <c r="O107" s="36">
        <f t="shared" si="31"/>
        <v>0</v>
      </c>
      <c r="P107" s="36">
        <f t="shared" si="36"/>
        <v>0</v>
      </c>
      <c r="R107" s="36">
        <f t="shared" si="40"/>
        <v>0</v>
      </c>
      <c r="S107" s="36">
        <f t="shared" si="40"/>
        <v>0</v>
      </c>
      <c r="T107" s="36">
        <f t="shared" si="40"/>
        <v>0</v>
      </c>
      <c r="U107" s="36">
        <f t="shared" si="40"/>
        <v>0</v>
      </c>
      <c r="V107" s="36">
        <f t="shared" si="40"/>
        <v>0</v>
      </c>
      <c r="W107" s="36">
        <f t="shared" si="40"/>
        <v>0</v>
      </c>
      <c r="X107" s="36">
        <f t="shared" si="40"/>
        <v>0</v>
      </c>
      <c r="Z107" s="36">
        <f t="shared" si="39"/>
        <v>0</v>
      </c>
      <c r="AA107" s="36">
        <f t="shared" si="39"/>
        <v>0</v>
      </c>
      <c r="AB107" s="36">
        <f t="shared" si="39"/>
        <v>0</v>
      </c>
      <c r="AC107" s="36">
        <f t="shared" si="39"/>
        <v>0</v>
      </c>
      <c r="AE107" s="63">
        <f t="shared" si="43"/>
        <v>0</v>
      </c>
      <c r="AF107" s="14"/>
    </row>
    <row r="108" ht="15" spans="1:32">
      <c r="A108" s="43" t="s">
        <v>12681</v>
      </c>
      <c r="B108" s="34">
        <f t="shared" si="27"/>
        <v>0</v>
      </c>
      <c r="C108" s="41" t="s">
        <v>12682</v>
      </c>
      <c r="D108" s="29">
        <f t="shared" si="32"/>
        <v>0</v>
      </c>
      <c r="E108" s="36">
        <f t="shared" si="28"/>
        <v>0</v>
      </c>
      <c r="F108" s="37">
        <f t="shared" si="33"/>
        <v>0</v>
      </c>
      <c r="G108" s="38">
        <f t="shared" si="41"/>
        <v>0</v>
      </c>
      <c r="H108" s="42">
        <v>0</v>
      </c>
      <c r="I108" s="36">
        <f t="shared" si="29"/>
        <v>0</v>
      </c>
      <c r="J108" s="29">
        <f t="shared" si="34"/>
        <v>0</v>
      </c>
      <c r="K108" s="36">
        <f t="shared" si="35"/>
        <v>0</v>
      </c>
      <c r="L108" s="9">
        <f t="shared" si="30"/>
        <v>0</v>
      </c>
      <c r="M108" s="51">
        <v>0</v>
      </c>
      <c r="N108" s="50">
        <f t="shared" si="42"/>
        <v>0</v>
      </c>
      <c r="O108" s="36">
        <f t="shared" si="31"/>
        <v>0</v>
      </c>
      <c r="P108" s="36">
        <f t="shared" si="36"/>
        <v>0</v>
      </c>
      <c r="R108" s="36">
        <f t="shared" ref="R108:X117" si="44">SUMPRODUCT(R$374:R$599*(LEFT($A$374:$A$599,LEN($A108))=$A108))</f>
        <v>0</v>
      </c>
      <c r="S108" s="36">
        <f t="shared" si="44"/>
        <v>0</v>
      </c>
      <c r="T108" s="36">
        <f t="shared" si="44"/>
        <v>0</v>
      </c>
      <c r="U108" s="36">
        <f t="shared" si="44"/>
        <v>0</v>
      </c>
      <c r="V108" s="36">
        <f t="shared" si="44"/>
        <v>0</v>
      </c>
      <c r="W108" s="36">
        <f t="shared" si="44"/>
        <v>0</v>
      </c>
      <c r="X108" s="36">
        <f t="shared" si="44"/>
        <v>0</v>
      </c>
      <c r="Z108" s="36">
        <f t="shared" ref="Z108:AC127" si="45">SUMPRODUCT(Z$374:Z$599*(LEFT($A$374:$A$599,LEN($A108))=$A108))</f>
        <v>0</v>
      </c>
      <c r="AA108" s="36">
        <f t="shared" si="45"/>
        <v>0</v>
      </c>
      <c r="AB108" s="36">
        <f t="shared" si="45"/>
        <v>0</v>
      </c>
      <c r="AC108" s="36">
        <f t="shared" si="45"/>
        <v>0</v>
      </c>
      <c r="AE108" s="63">
        <f t="shared" si="43"/>
        <v>0</v>
      </c>
      <c r="AF108" s="59"/>
    </row>
    <row r="109" ht="15" spans="1:32">
      <c r="A109" s="43" t="s">
        <v>12683</v>
      </c>
      <c r="B109" s="34">
        <f t="shared" si="27"/>
        <v>0</v>
      </c>
      <c r="C109" s="41" t="s">
        <v>12684</v>
      </c>
      <c r="D109" s="29">
        <f t="shared" si="32"/>
        <v>0</v>
      </c>
      <c r="E109" s="36">
        <f t="shared" si="28"/>
        <v>0</v>
      </c>
      <c r="F109" s="37">
        <f t="shared" si="33"/>
        <v>0</v>
      </c>
      <c r="G109" s="38">
        <f t="shared" si="41"/>
        <v>0</v>
      </c>
      <c r="H109" s="42">
        <v>0</v>
      </c>
      <c r="I109" s="36">
        <f t="shared" si="29"/>
        <v>0</v>
      </c>
      <c r="J109" s="29">
        <f t="shared" si="34"/>
        <v>0</v>
      </c>
      <c r="K109" s="36">
        <f t="shared" si="35"/>
        <v>0</v>
      </c>
      <c r="L109" s="9">
        <f t="shared" si="30"/>
        <v>0</v>
      </c>
      <c r="M109" s="51">
        <v>0</v>
      </c>
      <c r="N109" s="50">
        <f t="shared" si="42"/>
        <v>0</v>
      </c>
      <c r="O109" s="36">
        <f t="shared" si="31"/>
        <v>0</v>
      </c>
      <c r="P109" s="36">
        <f t="shared" si="36"/>
        <v>0</v>
      </c>
      <c r="R109" s="36">
        <f t="shared" si="44"/>
        <v>0</v>
      </c>
      <c r="S109" s="36">
        <f t="shared" si="44"/>
        <v>0</v>
      </c>
      <c r="T109" s="36">
        <f t="shared" si="44"/>
        <v>0</v>
      </c>
      <c r="U109" s="36">
        <f t="shared" si="44"/>
        <v>0</v>
      </c>
      <c r="V109" s="36">
        <f t="shared" si="44"/>
        <v>0</v>
      </c>
      <c r="W109" s="36">
        <f t="shared" si="44"/>
        <v>0</v>
      </c>
      <c r="X109" s="36">
        <f t="shared" si="44"/>
        <v>0</v>
      </c>
      <c r="Z109" s="36">
        <f t="shared" si="45"/>
        <v>0</v>
      </c>
      <c r="AA109" s="36">
        <f t="shared" si="45"/>
        <v>0</v>
      </c>
      <c r="AB109" s="36">
        <f t="shared" si="45"/>
        <v>0</v>
      </c>
      <c r="AC109" s="36">
        <f t="shared" si="45"/>
        <v>0</v>
      </c>
      <c r="AE109" s="63">
        <f t="shared" si="43"/>
        <v>0</v>
      </c>
      <c r="AF109" s="59"/>
    </row>
    <row r="110" ht="15" spans="1:32">
      <c r="A110" s="43" t="s">
        <v>12685</v>
      </c>
      <c r="B110" s="34">
        <f t="shared" si="27"/>
        <v>0</v>
      </c>
      <c r="C110" s="41" t="s">
        <v>12686</v>
      </c>
      <c r="D110" s="29">
        <f t="shared" si="32"/>
        <v>0</v>
      </c>
      <c r="E110" s="36">
        <f t="shared" si="28"/>
        <v>0</v>
      </c>
      <c r="F110" s="37">
        <f t="shared" si="33"/>
        <v>0</v>
      </c>
      <c r="G110" s="38">
        <f t="shared" si="41"/>
        <v>0</v>
      </c>
      <c r="H110" s="42">
        <v>0</v>
      </c>
      <c r="I110" s="36">
        <f t="shared" si="29"/>
        <v>0</v>
      </c>
      <c r="J110" s="29">
        <f t="shared" si="34"/>
        <v>0</v>
      </c>
      <c r="K110" s="36">
        <f t="shared" si="35"/>
        <v>0</v>
      </c>
      <c r="L110" s="9">
        <f t="shared" si="30"/>
        <v>0</v>
      </c>
      <c r="M110" s="51">
        <v>0</v>
      </c>
      <c r="N110" s="50">
        <f t="shared" si="42"/>
        <v>0</v>
      </c>
      <c r="O110" s="36">
        <f t="shared" si="31"/>
        <v>0</v>
      </c>
      <c r="P110" s="36">
        <f t="shared" si="36"/>
        <v>0</v>
      </c>
      <c r="R110" s="36">
        <f t="shared" si="44"/>
        <v>0</v>
      </c>
      <c r="S110" s="36">
        <f t="shared" si="44"/>
        <v>0</v>
      </c>
      <c r="T110" s="36">
        <f t="shared" si="44"/>
        <v>0</v>
      </c>
      <c r="U110" s="36">
        <f t="shared" si="44"/>
        <v>0</v>
      </c>
      <c r="V110" s="36">
        <f t="shared" si="44"/>
        <v>0</v>
      </c>
      <c r="W110" s="36">
        <f t="shared" si="44"/>
        <v>0</v>
      </c>
      <c r="X110" s="36">
        <f t="shared" si="44"/>
        <v>0</v>
      </c>
      <c r="Z110" s="36">
        <f t="shared" si="45"/>
        <v>0</v>
      </c>
      <c r="AA110" s="36">
        <f t="shared" si="45"/>
        <v>0</v>
      </c>
      <c r="AB110" s="36">
        <f t="shared" si="45"/>
        <v>0</v>
      </c>
      <c r="AC110" s="36">
        <f t="shared" si="45"/>
        <v>0</v>
      </c>
      <c r="AE110" s="63">
        <f t="shared" si="43"/>
        <v>0</v>
      </c>
      <c r="AF110" s="14"/>
    </row>
    <row r="111" ht="15" spans="1:32">
      <c r="A111" s="43" t="s">
        <v>12687</v>
      </c>
      <c r="B111" s="34">
        <f t="shared" si="27"/>
        <v>0</v>
      </c>
      <c r="C111" s="41" t="s">
        <v>12688</v>
      </c>
      <c r="D111" s="29">
        <f t="shared" si="32"/>
        <v>0</v>
      </c>
      <c r="E111" s="36">
        <f t="shared" si="28"/>
        <v>0</v>
      </c>
      <c r="F111" s="37">
        <f t="shared" si="33"/>
        <v>0</v>
      </c>
      <c r="G111" s="38">
        <f t="shared" si="41"/>
        <v>0</v>
      </c>
      <c r="H111" s="42">
        <v>0</v>
      </c>
      <c r="I111" s="36">
        <f t="shared" si="29"/>
        <v>0</v>
      </c>
      <c r="J111" s="29">
        <f t="shared" si="34"/>
        <v>0</v>
      </c>
      <c r="K111" s="36">
        <f t="shared" si="35"/>
        <v>0</v>
      </c>
      <c r="L111" s="9">
        <f t="shared" si="30"/>
        <v>0</v>
      </c>
      <c r="M111" s="51">
        <v>0</v>
      </c>
      <c r="N111" s="50">
        <f t="shared" si="42"/>
        <v>0</v>
      </c>
      <c r="O111" s="36">
        <f t="shared" si="31"/>
        <v>0</v>
      </c>
      <c r="P111" s="36">
        <f t="shared" si="36"/>
        <v>0</v>
      </c>
      <c r="R111" s="36">
        <f t="shared" si="44"/>
        <v>0</v>
      </c>
      <c r="S111" s="36">
        <f t="shared" si="44"/>
        <v>0</v>
      </c>
      <c r="T111" s="36">
        <f t="shared" si="44"/>
        <v>0</v>
      </c>
      <c r="U111" s="36">
        <f t="shared" si="44"/>
        <v>0</v>
      </c>
      <c r="V111" s="36">
        <f t="shared" si="44"/>
        <v>0</v>
      </c>
      <c r="W111" s="36">
        <f t="shared" si="44"/>
        <v>0</v>
      </c>
      <c r="X111" s="36">
        <f t="shared" si="44"/>
        <v>0</v>
      </c>
      <c r="Z111" s="36">
        <f t="shared" si="45"/>
        <v>0</v>
      </c>
      <c r="AA111" s="36">
        <f t="shared" si="45"/>
        <v>0</v>
      </c>
      <c r="AB111" s="36">
        <f t="shared" si="45"/>
        <v>0</v>
      </c>
      <c r="AC111" s="36">
        <f t="shared" si="45"/>
        <v>0</v>
      </c>
      <c r="AE111" s="63">
        <f t="shared" si="43"/>
        <v>0</v>
      </c>
      <c r="AF111" s="14"/>
    </row>
    <row r="112" ht="15" spans="1:32">
      <c r="A112" s="43" t="s">
        <v>12689</v>
      </c>
      <c r="B112" s="34">
        <f t="shared" si="27"/>
        <v>0</v>
      </c>
      <c r="C112" s="41" t="s">
        <v>12690</v>
      </c>
      <c r="D112" s="29">
        <f t="shared" si="32"/>
        <v>0</v>
      </c>
      <c r="E112" s="36">
        <f t="shared" si="28"/>
        <v>0</v>
      </c>
      <c r="F112" s="37">
        <f t="shared" si="33"/>
        <v>0</v>
      </c>
      <c r="G112" s="38">
        <f t="shared" si="41"/>
        <v>0</v>
      </c>
      <c r="H112" s="42">
        <v>0</v>
      </c>
      <c r="I112" s="36">
        <f t="shared" si="29"/>
        <v>0</v>
      </c>
      <c r="J112" s="29">
        <f t="shared" si="34"/>
        <v>0</v>
      </c>
      <c r="K112" s="36">
        <f t="shared" si="35"/>
        <v>0</v>
      </c>
      <c r="L112" s="9">
        <f t="shared" si="30"/>
        <v>0</v>
      </c>
      <c r="M112" s="51">
        <v>0</v>
      </c>
      <c r="N112" s="50">
        <f t="shared" si="42"/>
        <v>0</v>
      </c>
      <c r="O112" s="36">
        <f t="shared" si="31"/>
        <v>0</v>
      </c>
      <c r="P112" s="36">
        <f t="shared" si="36"/>
        <v>0</v>
      </c>
      <c r="R112" s="36">
        <f t="shared" si="44"/>
        <v>0</v>
      </c>
      <c r="S112" s="36">
        <f t="shared" si="44"/>
        <v>0</v>
      </c>
      <c r="T112" s="36">
        <f t="shared" si="44"/>
        <v>0</v>
      </c>
      <c r="U112" s="36">
        <f t="shared" si="44"/>
        <v>0</v>
      </c>
      <c r="V112" s="36">
        <f t="shared" si="44"/>
        <v>0</v>
      </c>
      <c r="W112" s="36">
        <f t="shared" si="44"/>
        <v>0</v>
      </c>
      <c r="X112" s="36">
        <f t="shared" si="44"/>
        <v>0</v>
      </c>
      <c r="Z112" s="36">
        <f t="shared" si="45"/>
        <v>0</v>
      </c>
      <c r="AA112" s="36">
        <f t="shared" si="45"/>
        <v>0</v>
      </c>
      <c r="AB112" s="36">
        <f t="shared" si="45"/>
        <v>0</v>
      </c>
      <c r="AC112" s="36">
        <f t="shared" si="45"/>
        <v>0</v>
      </c>
      <c r="AE112" s="63">
        <f t="shared" si="43"/>
        <v>0</v>
      </c>
      <c r="AF112" s="59"/>
    </row>
    <row r="113" ht="15" spans="1:32">
      <c r="A113" s="43" t="s">
        <v>12691</v>
      </c>
      <c r="B113" s="34">
        <f t="shared" si="27"/>
        <v>0</v>
      </c>
      <c r="C113" s="41" t="s">
        <v>12692</v>
      </c>
      <c r="D113" s="29">
        <f t="shared" si="32"/>
        <v>0</v>
      </c>
      <c r="E113" s="36">
        <f t="shared" si="28"/>
        <v>0</v>
      </c>
      <c r="F113" s="37">
        <f t="shared" si="33"/>
        <v>0</v>
      </c>
      <c r="G113" s="38">
        <f t="shared" si="41"/>
        <v>0</v>
      </c>
      <c r="H113" s="42">
        <v>0</v>
      </c>
      <c r="I113" s="36">
        <f t="shared" si="29"/>
        <v>0</v>
      </c>
      <c r="J113" s="29">
        <f t="shared" si="34"/>
        <v>0</v>
      </c>
      <c r="K113" s="36">
        <f t="shared" si="35"/>
        <v>0</v>
      </c>
      <c r="L113" s="9">
        <f t="shared" si="30"/>
        <v>0</v>
      </c>
      <c r="M113" s="51">
        <v>0</v>
      </c>
      <c r="N113" s="50">
        <f t="shared" si="42"/>
        <v>0</v>
      </c>
      <c r="O113" s="36">
        <f t="shared" si="31"/>
        <v>0</v>
      </c>
      <c r="P113" s="36">
        <f t="shared" si="36"/>
        <v>0</v>
      </c>
      <c r="R113" s="36">
        <f t="shared" si="44"/>
        <v>0</v>
      </c>
      <c r="S113" s="36">
        <f t="shared" si="44"/>
        <v>0</v>
      </c>
      <c r="T113" s="36">
        <f t="shared" si="44"/>
        <v>0</v>
      </c>
      <c r="U113" s="36">
        <f t="shared" si="44"/>
        <v>0</v>
      </c>
      <c r="V113" s="36">
        <f t="shared" si="44"/>
        <v>0</v>
      </c>
      <c r="W113" s="36">
        <f t="shared" si="44"/>
        <v>0</v>
      </c>
      <c r="X113" s="36">
        <f t="shared" si="44"/>
        <v>0</v>
      </c>
      <c r="Z113" s="36">
        <f t="shared" si="45"/>
        <v>0</v>
      </c>
      <c r="AA113" s="36">
        <f t="shared" si="45"/>
        <v>0</v>
      </c>
      <c r="AB113" s="36">
        <f t="shared" si="45"/>
        <v>0</v>
      </c>
      <c r="AC113" s="36">
        <f t="shared" si="45"/>
        <v>0</v>
      </c>
      <c r="AE113" s="63">
        <f t="shared" si="43"/>
        <v>0</v>
      </c>
      <c r="AF113" s="59"/>
    </row>
    <row r="114" ht="15" spans="1:32">
      <c r="A114" s="43" t="s">
        <v>12693</v>
      </c>
      <c r="B114" s="34">
        <f t="shared" si="27"/>
        <v>0</v>
      </c>
      <c r="C114" s="41" t="s">
        <v>12694</v>
      </c>
      <c r="D114" s="29">
        <f t="shared" si="32"/>
        <v>0</v>
      </c>
      <c r="E114" s="36">
        <f t="shared" si="28"/>
        <v>0</v>
      </c>
      <c r="F114" s="37">
        <f t="shared" si="33"/>
        <v>0</v>
      </c>
      <c r="G114" s="38">
        <f t="shared" si="41"/>
        <v>0</v>
      </c>
      <c r="H114" s="42">
        <v>0</v>
      </c>
      <c r="I114" s="36">
        <f t="shared" si="29"/>
        <v>0</v>
      </c>
      <c r="J114" s="29">
        <f t="shared" si="34"/>
        <v>0</v>
      </c>
      <c r="K114" s="36">
        <f t="shared" si="35"/>
        <v>0</v>
      </c>
      <c r="L114" s="9">
        <f t="shared" si="30"/>
        <v>0</v>
      </c>
      <c r="M114" s="51">
        <v>0</v>
      </c>
      <c r="N114" s="50">
        <f t="shared" si="42"/>
        <v>0</v>
      </c>
      <c r="O114" s="36">
        <f t="shared" si="31"/>
        <v>0</v>
      </c>
      <c r="P114" s="36">
        <f t="shared" si="36"/>
        <v>0</v>
      </c>
      <c r="R114" s="36">
        <f t="shared" si="44"/>
        <v>0</v>
      </c>
      <c r="S114" s="36">
        <f t="shared" si="44"/>
        <v>0</v>
      </c>
      <c r="T114" s="36">
        <f t="shared" si="44"/>
        <v>0</v>
      </c>
      <c r="U114" s="36">
        <f t="shared" si="44"/>
        <v>0</v>
      </c>
      <c r="V114" s="36">
        <f t="shared" si="44"/>
        <v>0</v>
      </c>
      <c r="W114" s="36">
        <f t="shared" si="44"/>
        <v>0</v>
      </c>
      <c r="X114" s="36">
        <f t="shared" si="44"/>
        <v>0</v>
      </c>
      <c r="Z114" s="36">
        <f t="shared" si="45"/>
        <v>0</v>
      </c>
      <c r="AA114" s="36">
        <f t="shared" si="45"/>
        <v>0</v>
      </c>
      <c r="AB114" s="36">
        <f t="shared" si="45"/>
        <v>0</v>
      </c>
      <c r="AC114" s="36">
        <f t="shared" si="45"/>
        <v>0</v>
      </c>
      <c r="AE114" s="63">
        <f t="shared" si="43"/>
        <v>0</v>
      </c>
      <c r="AF114" s="14"/>
    </row>
    <row r="115" ht="15" spans="1:32">
      <c r="A115" s="43" t="s">
        <v>12695</v>
      </c>
      <c r="B115" s="34">
        <f t="shared" si="27"/>
        <v>0</v>
      </c>
      <c r="C115" s="41" t="s">
        <v>12696</v>
      </c>
      <c r="D115" s="29">
        <f t="shared" si="32"/>
        <v>0</v>
      </c>
      <c r="E115" s="36">
        <f t="shared" si="28"/>
        <v>0</v>
      </c>
      <c r="F115" s="37">
        <f t="shared" si="33"/>
        <v>0</v>
      </c>
      <c r="G115" s="38">
        <f t="shared" si="41"/>
        <v>0</v>
      </c>
      <c r="H115" s="39">
        <v>0</v>
      </c>
      <c r="I115" s="36">
        <f t="shared" si="29"/>
        <v>0</v>
      </c>
      <c r="J115" s="29">
        <f t="shared" si="34"/>
        <v>0</v>
      </c>
      <c r="K115" s="36">
        <f t="shared" si="35"/>
        <v>0</v>
      </c>
      <c r="L115" s="9">
        <f t="shared" si="30"/>
        <v>0</v>
      </c>
      <c r="M115" s="51">
        <v>0</v>
      </c>
      <c r="N115" s="50">
        <f t="shared" si="42"/>
        <v>0</v>
      </c>
      <c r="O115" s="36">
        <f t="shared" si="31"/>
        <v>0</v>
      </c>
      <c r="P115" s="36">
        <f t="shared" si="36"/>
        <v>0</v>
      </c>
      <c r="R115" s="36">
        <f t="shared" si="44"/>
        <v>0</v>
      </c>
      <c r="S115" s="36">
        <f t="shared" si="44"/>
        <v>0</v>
      </c>
      <c r="T115" s="36">
        <f t="shared" si="44"/>
        <v>0</v>
      </c>
      <c r="U115" s="36">
        <f t="shared" si="44"/>
        <v>0</v>
      </c>
      <c r="V115" s="36">
        <f t="shared" si="44"/>
        <v>0</v>
      </c>
      <c r="W115" s="36">
        <f t="shared" si="44"/>
        <v>0</v>
      </c>
      <c r="X115" s="36">
        <f t="shared" si="44"/>
        <v>0</v>
      </c>
      <c r="Z115" s="36">
        <f t="shared" si="45"/>
        <v>0</v>
      </c>
      <c r="AA115" s="36">
        <f t="shared" si="45"/>
        <v>0</v>
      </c>
      <c r="AB115" s="36">
        <f t="shared" si="45"/>
        <v>0</v>
      </c>
      <c r="AC115" s="36">
        <f t="shared" si="45"/>
        <v>0</v>
      </c>
      <c r="AE115" s="63">
        <f t="shared" si="43"/>
        <v>0</v>
      </c>
      <c r="AF115" s="14"/>
    </row>
    <row r="116" ht="15" spans="1:32">
      <c r="A116" s="43" t="s">
        <v>12697</v>
      </c>
      <c r="B116" s="34">
        <f t="shared" si="27"/>
        <v>0</v>
      </c>
      <c r="C116" s="41" t="s">
        <v>12698</v>
      </c>
      <c r="D116" s="29">
        <f t="shared" si="32"/>
        <v>0</v>
      </c>
      <c r="E116" s="36">
        <f t="shared" si="28"/>
        <v>0</v>
      </c>
      <c r="F116" s="37">
        <f t="shared" si="33"/>
        <v>0</v>
      </c>
      <c r="G116" s="38">
        <f t="shared" si="41"/>
        <v>0</v>
      </c>
      <c r="H116" s="42">
        <v>0</v>
      </c>
      <c r="I116" s="36">
        <f t="shared" si="29"/>
        <v>0</v>
      </c>
      <c r="J116" s="29">
        <f t="shared" si="34"/>
        <v>0</v>
      </c>
      <c r="K116" s="36">
        <f t="shared" si="35"/>
        <v>0</v>
      </c>
      <c r="L116" s="9">
        <f t="shared" si="30"/>
        <v>0</v>
      </c>
      <c r="M116" s="51">
        <v>0</v>
      </c>
      <c r="N116" s="50">
        <f t="shared" si="42"/>
        <v>0</v>
      </c>
      <c r="O116" s="36">
        <f t="shared" si="31"/>
        <v>0</v>
      </c>
      <c r="P116" s="36">
        <f t="shared" si="36"/>
        <v>0</v>
      </c>
      <c r="R116" s="36">
        <f t="shared" si="44"/>
        <v>0</v>
      </c>
      <c r="S116" s="36">
        <f t="shared" si="44"/>
        <v>0</v>
      </c>
      <c r="T116" s="36">
        <f t="shared" si="44"/>
        <v>0</v>
      </c>
      <c r="U116" s="36">
        <f t="shared" si="44"/>
        <v>0</v>
      </c>
      <c r="V116" s="36">
        <f t="shared" si="44"/>
        <v>0</v>
      </c>
      <c r="W116" s="36">
        <f t="shared" si="44"/>
        <v>0</v>
      </c>
      <c r="X116" s="36">
        <f t="shared" si="44"/>
        <v>0</v>
      </c>
      <c r="Z116" s="36">
        <f t="shared" si="45"/>
        <v>0</v>
      </c>
      <c r="AA116" s="36">
        <f t="shared" si="45"/>
        <v>0</v>
      </c>
      <c r="AB116" s="36">
        <f t="shared" si="45"/>
        <v>0</v>
      </c>
      <c r="AC116" s="36">
        <f t="shared" si="45"/>
        <v>0</v>
      </c>
      <c r="AE116" s="63">
        <f t="shared" si="43"/>
        <v>0</v>
      </c>
      <c r="AF116" s="59"/>
    </row>
    <row r="117" ht="15" spans="1:32">
      <c r="A117" s="43" t="s">
        <v>12699</v>
      </c>
      <c r="B117" s="34">
        <f t="shared" si="27"/>
        <v>0</v>
      </c>
      <c r="C117" s="41" t="s">
        <v>12700</v>
      </c>
      <c r="D117" s="29">
        <f t="shared" si="32"/>
        <v>0</v>
      </c>
      <c r="E117" s="36">
        <f t="shared" si="28"/>
        <v>0</v>
      </c>
      <c r="F117" s="37">
        <f t="shared" si="33"/>
        <v>0</v>
      </c>
      <c r="G117" s="38">
        <f t="shared" si="41"/>
        <v>0</v>
      </c>
      <c r="H117" s="42">
        <v>0</v>
      </c>
      <c r="I117" s="36">
        <f t="shared" si="29"/>
        <v>0</v>
      </c>
      <c r="J117" s="29">
        <f t="shared" si="34"/>
        <v>0</v>
      </c>
      <c r="K117" s="36">
        <f t="shared" si="35"/>
        <v>0</v>
      </c>
      <c r="L117" s="9">
        <f t="shared" si="30"/>
        <v>0</v>
      </c>
      <c r="M117" s="51">
        <v>0</v>
      </c>
      <c r="N117" s="50">
        <f t="shared" si="42"/>
        <v>0</v>
      </c>
      <c r="O117" s="36">
        <f t="shared" si="31"/>
        <v>0</v>
      </c>
      <c r="P117" s="36">
        <f t="shared" si="36"/>
        <v>0</v>
      </c>
      <c r="R117" s="36">
        <f t="shared" si="44"/>
        <v>0</v>
      </c>
      <c r="S117" s="36">
        <f t="shared" si="44"/>
        <v>0</v>
      </c>
      <c r="T117" s="36">
        <f t="shared" si="44"/>
        <v>0</v>
      </c>
      <c r="U117" s="36">
        <f t="shared" si="44"/>
        <v>0</v>
      </c>
      <c r="V117" s="36">
        <f t="shared" si="44"/>
        <v>0</v>
      </c>
      <c r="W117" s="36">
        <f t="shared" si="44"/>
        <v>0</v>
      </c>
      <c r="X117" s="36">
        <f t="shared" si="44"/>
        <v>0</v>
      </c>
      <c r="Z117" s="36">
        <f t="shared" si="45"/>
        <v>0</v>
      </c>
      <c r="AA117" s="36">
        <f t="shared" si="45"/>
        <v>0</v>
      </c>
      <c r="AB117" s="36">
        <f t="shared" si="45"/>
        <v>0</v>
      </c>
      <c r="AC117" s="36">
        <f t="shared" si="45"/>
        <v>0</v>
      </c>
      <c r="AE117" s="63">
        <f t="shared" si="43"/>
        <v>0</v>
      </c>
      <c r="AF117" s="59"/>
    </row>
    <row r="118" ht="15" spans="1:32">
      <c r="A118" s="43" t="s">
        <v>12701</v>
      </c>
      <c r="B118" s="34">
        <f t="shared" si="27"/>
        <v>0</v>
      </c>
      <c r="C118" s="41" t="s">
        <v>12702</v>
      </c>
      <c r="D118" s="29">
        <f t="shared" si="32"/>
        <v>0</v>
      </c>
      <c r="E118" s="36">
        <f t="shared" si="28"/>
        <v>0</v>
      </c>
      <c r="F118" s="37">
        <f t="shared" si="33"/>
        <v>0</v>
      </c>
      <c r="G118" s="38">
        <f t="shared" si="41"/>
        <v>0</v>
      </c>
      <c r="H118" s="42">
        <v>0</v>
      </c>
      <c r="I118" s="36">
        <f t="shared" si="29"/>
        <v>0</v>
      </c>
      <c r="J118" s="29">
        <f t="shared" si="34"/>
        <v>0</v>
      </c>
      <c r="K118" s="36">
        <f t="shared" si="35"/>
        <v>0</v>
      </c>
      <c r="L118" s="9">
        <f t="shared" si="30"/>
        <v>0</v>
      </c>
      <c r="M118" s="51">
        <v>0</v>
      </c>
      <c r="N118" s="50">
        <f t="shared" si="42"/>
        <v>0</v>
      </c>
      <c r="O118" s="36">
        <f t="shared" si="31"/>
        <v>0</v>
      </c>
      <c r="P118" s="36">
        <f t="shared" si="36"/>
        <v>0</v>
      </c>
      <c r="R118" s="36">
        <f t="shared" ref="R118:X127" si="46">SUMPRODUCT(R$374:R$599*(LEFT($A$374:$A$599,LEN($A118))=$A118))</f>
        <v>0</v>
      </c>
      <c r="S118" s="36">
        <f t="shared" si="46"/>
        <v>0</v>
      </c>
      <c r="T118" s="36">
        <f t="shared" si="46"/>
        <v>0</v>
      </c>
      <c r="U118" s="36">
        <f t="shared" si="46"/>
        <v>0</v>
      </c>
      <c r="V118" s="36">
        <f t="shared" si="46"/>
        <v>0</v>
      </c>
      <c r="W118" s="36">
        <f t="shared" si="46"/>
        <v>0</v>
      </c>
      <c r="X118" s="36">
        <f t="shared" si="46"/>
        <v>0</v>
      </c>
      <c r="Z118" s="36">
        <f t="shared" si="45"/>
        <v>0</v>
      </c>
      <c r="AA118" s="36">
        <f t="shared" si="45"/>
        <v>0</v>
      </c>
      <c r="AB118" s="36">
        <f t="shared" si="45"/>
        <v>0</v>
      </c>
      <c r="AC118" s="36">
        <f t="shared" si="45"/>
        <v>0</v>
      </c>
      <c r="AE118" s="63">
        <f t="shared" si="43"/>
        <v>0</v>
      </c>
      <c r="AF118" s="14"/>
    </row>
    <row r="119" ht="15" spans="1:32">
      <c r="A119" s="43" t="s">
        <v>12703</v>
      </c>
      <c r="B119" s="34">
        <f t="shared" si="27"/>
        <v>0</v>
      </c>
      <c r="C119" s="41" t="s">
        <v>12704</v>
      </c>
      <c r="D119" s="29">
        <f t="shared" si="32"/>
        <v>0</v>
      </c>
      <c r="E119" s="36">
        <f t="shared" si="28"/>
        <v>0</v>
      </c>
      <c r="F119" s="37">
        <f t="shared" si="33"/>
        <v>0</v>
      </c>
      <c r="G119" s="38">
        <f t="shared" si="41"/>
        <v>0</v>
      </c>
      <c r="H119" s="42">
        <v>0</v>
      </c>
      <c r="I119" s="36">
        <f t="shared" si="29"/>
        <v>0</v>
      </c>
      <c r="J119" s="29">
        <f t="shared" si="34"/>
        <v>0</v>
      </c>
      <c r="K119" s="36">
        <f t="shared" si="35"/>
        <v>0</v>
      </c>
      <c r="L119" s="9">
        <f t="shared" si="30"/>
        <v>0</v>
      </c>
      <c r="M119" s="51">
        <v>0</v>
      </c>
      <c r="N119" s="50">
        <f t="shared" si="42"/>
        <v>0</v>
      </c>
      <c r="O119" s="36">
        <f t="shared" si="31"/>
        <v>0</v>
      </c>
      <c r="P119" s="36">
        <f t="shared" si="36"/>
        <v>0</v>
      </c>
      <c r="R119" s="36">
        <f t="shared" si="46"/>
        <v>0</v>
      </c>
      <c r="S119" s="36">
        <f t="shared" si="46"/>
        <v>0</v>
      </c>
      <c r="T119" s="36">
        <f t="shared" si="46"/>
        <v>0</v>
      </c>
      <c r="U119" s="36">
        <f t="shared" si="46"/>
        <v>0</v>
      </c>
      <c r="V119" s="36">
        <f t="shared" si="46"/>
        <v>0</v>
      </c>
      <c r="W119" s="36">
        <f t="shared" si="46"/>
        <v>0</v>
      </c>
      <c r="X119" s="36">
        <f t="shared" si="46"/>
        <v>0</v>
      </c>
      <c r="Z119" s="36">
        <f t="shared" si="45"/>
        <v>0</v>
      </c>
      <c r="AA119" s="36">
        <f t="shared" si="45"/>
        <v>0</v>
      </c>
      <c r="AB119" s="36">
        <f t="shared" si="45"/>
        <v>0</v>
      </c>
      <c r="AC119" s="36">
        <f t="shared" si="45"/>
        <v>0</v>
      </c>
      <c r="AE119" s="63">
        <f t="shared" si="43"/>
        <v>0</v>
      </c>
      <c r="AF119" s="14"/>
    </row>
    <row r="120" ht="15" spans="1:32">
      <c r="A120" s="43" t="s">
        <v>12705</v>
      </c>
      <c r="B120" s="34">
        <f t="shared" si="27"/>
        <v>0</v>
      </c>
      <c r="C120" s="41" t="s">
        <v>12706</v>
      </c>
      <c r="D120" s="29">
        <f t="shared" si="32"/>
        <v>0</v>
      </c>
      <c r="E120" s="36">
        <f t="shared" si="28"/>
        <v>0</v>
      </c>
      <c r="F120" s="37">
        <f t="shared" si="33"/>
        <v>0</v>
      </c>
      <c r="G120" s="38">
        <f t="shared" si="41"/>
        <v>0</v>
      </c>
      <c r="H120" s="42">
        <v>0</v>
      </c>
      <c r="I120" s="36">
        <f t="shared" si="29"/>
        <v>0</v>
      </c>
      <c r="J120" s="29">
        <f t="shared" si="34"/>
        <v>0</v>
      </c>
      <c r="K120" s="36">
        <f t="shared" si="35"/>
        <v>0</v>
      </c>
      <c r="L120" s="9">
        <f t="shared" si="30"/>
        <v>0</v>
      </c>
      <c r="M120" s="51">
        <v>0</v>
      </c>
      <c r="N120" s="50">
        <f t="shared" si="42"/>
        <v>0</v>
      </c>
      <c r="O120" s="36">
        <f t="shared" si="31"/>
        <v>0</v>
      </c>
      <c r="P120" s="36">
        <f t="shared" si="36"/>
        <v>0</v>
      </c>
      <c r="R120" s="36">
        <f t="shared" si="46"/>
        <v>0</v>
      </c>
      <c r="S120" s="36">
        <f t="shared" si="46"/>
        <v>0</v>
      </c>
      <c r="T120" s="36">
        <f t="shared" si="46"/>
        <v>0</v>
      </c>
      <c r="U120" s="36">
        <f t="shared" si="46"/>
        <v>0</v>
      </c>
      <c r="V120" s="36">
        <f t="shared" si="46"/>
        <v>0</v>
      </c>
      <c r="W120" s="36">
        <f t="shared" si="46"/>
        <v>0</v>
      </c>
      <c r="X120" s="36">
        <f t="shared" si="46"/>
        <v>0</v>
      </c>
      <c r="Z120" s="36">
        <f t="shared" si="45"/>
        <v>0</v>
      </c>
      <c r="AA120" s="36">
        <f t="shared" si="45"/>
        <v>0</v>
      </c>
      <c r="AB120" s="36">
        <f t="shared" si="45"/>
        <v>0</v>
      </c>
      <c r="AC120" s="36">
        <f t="shared" si="45"/>
        <v>0</v>
      </c>
      <c r="AE120" s="63">
        <f t="shared" si="43"/>
        <v>0</v>
      </c>
      <c r="AF120" s="59"/>
    </row>
    <row r="121" ht="15" spans="1:32">
      <c r="A121" s="43" t="s">
        <v>12707</v>
      </c>
      <c r="B121" s="34">
        <f t="shared" si="27"/>
        <v>0</v>
      </c>
      <c r="C121" s="41" t="s">
        <v>12708</v>
      </c>
      <c r="D121" s="29">
        <f t="shared" si="32"/>
        <v>0</v>
      </c>
      <c r="E121" s="36">
        <f t="shared" si="28"/>
        <v>0</v>
      </c>
      <c r="F121" s="37">
        <f t="shared" si="33"/>
        <v>0</v>
      </c>
      <c r="G121" s="38">
        <f t="shared" si="41"/>
        <v>0</v>
      </c>
      <c r="H121" s="42">
        <v>0</v>
      </c>
      <c r="I121" s="36">
        <f t="shared" si="29"/>
        <v>0</v>
      </c>
      <c r="J121" s="29">
        <f t="shared" si="34"/>
        <v>0</v>
      </c>
      <c r="K121" s="36">
        <f t="shared" si="35"/>
        <v>0</v>
      </c>
      <c r="L121" s="9">
        <f t="shared" si="30"/>
        <v>0</v>
      </c>
      <c r="M121" s="51">
        <v>0</v>
      </c>
      <c r="N121" s="50">
        <f t="shared" si="42"/>
        <v>0</v>
      </c>
      <c r="O121" s="36">
        <f t="shared" si="31"/>
        <v>0</v>
      </c>
      <c r="P121" s="36">
        <f t="shared" si="36"/>
        <v>0</v>
      </c>
      <c r="R121" s="36">
        <f t="shared" si="46"/>
        <v>0</v>
      </c>
      <c r="S121" s="36">
        <f t="shared" si="46"/>
        <v>0</v>
      </c>
      <c r="T121" s="36">
        <f t="shared" si="46"/>
        <v>0</v>
      </c>
      <c r="U121" s="36">
        <f t="shared" si="46"/>
        <v>0</v>
      </c>
      <c r="V121" s="36">
        <f t="shared" si="46"/>
        <v>0</v>
      </c>
      <c r="W121" s="36">
        <f t="shared" si="46"/>
        <v>0</v>
      </c>
      <c r="X121" s="36">
        <f t="shared" si="46"/>
        <v>0</v>
      </c>
      <c r="Z121" s="36">
        <f t="shared" si="45"/>
        <v>0</v>
      </c>
      <c r="AA121" s="36">
        <f t="shared" si="45"/>
        <v>0</v>
      </c>
      <c r="AB121" s="36">
        <f t="shared" si="45"/>
        <v>0</v>
      </c>
      <c r="AC121" s="36">
        <f t="shared" si="45"/>
        <v>0</v>
      </c>
      <c r="AE121" s="63">
        <f t="shared" si="43"/>
        <v>0</v>
      </c>
      <c r="AF121" s="59"/>
    </row>
    <row r="122" ht="15" spans="1:32">
      <c r="A122" s="43" t="s">
        <v>12709</v>
      </c>
      <c r="B122" s="34">
        <f t="shared" si="27"/>
        <v>0</v>
      </c>
      <c r="C122" s="41" t="s">
        <v>12710</v>
      </c>
      <c r="D122" s="29">
        <f t="shared" si="32"/>
        <v>0</v>
      </c>
      <c r="E122" s="36">
        <f t="shared" si="28"/>
        <v>0</v>
      </c>
      <c r="F122" s="37">
        <f t="shared" si="33"/>
        <v>0</v>
      </c>
      <c r="G122" s="38">
        <f t="shared" si="41"/>
        <v>0</v>
      </c>
      <c r="H122" s="42">
        <v>0</v>
      </c>
      <c r="I122" s="36">
        <f t="shared" si="29"/>
        <v>0</v>
      </c>
      <c r="J122" s="29">
        <f t="shared" si="34"/>
        <v>0</v>
      </c>
      <c r="K122" s="36">
        <f t="shared" si="35"/>
        <v>0</v>
      </c>
      <c r="L122" s="9">
        <f t="shared" si="30"/>
        <v>0</v>
      </c>
      <c r="M122" s="51">
        <v>0</v>
      </c>
      <c r="N122" s="50">
        <f t="shared" si="42"/>
        <v>0</v>
      </c>
      <c r="O122" s="36">
        <f t="shared" si="31"/>
        <v>0</v>
      </c>
      <c r="P122" s="36">
        <f t="shared" si="36"/>
        <v>0</v>
      </c>
      <c r="R122" s="36">
        <f t="shared" si="46"/>
        <v>0</v>
      </c>
      <c r="S122" s="36">
        <f t="shared" si="46"/>
        <v>0</v>
      </c>
      <c r="T122" s="36">
        <f t="shared" si="46"/>
        <v>0</v>
      </c>
      <c r="U122" s="36">
        <f t="shared" si="46"/>
        <v>0</v>
      </c>
      <c r="V122" s="36">
        <f t="shared" si="46"/>
        <v>0</v>
      </c>
      <c r="W122" s="36">
        <f t="shared" si="46"/>
        <v>0</v>
      </c>
      <c r="X122" s="36">
        <f t="shared" si="46"/>
        <v>0</v>
      </c>
      <c r="Z122" s="36">
        <f t="shared" si="45"/>
        <v>0</v>
      </c>
      <c r="AA122" s="36">
        <f t="shared" si="45"/>
        <v>0</v>
      </c>
      <c r="AB122" s="36">
        <f t="shared" si="45"/>
        <v>0</v>
      </c>
      <c r="AC122" s="36">
        <f t="shared" si="45"/>
        <v>0</v>
      </c>
      <c r="AE122" s="63">
        <f t="shared" si="43"/>
        <v>0</v>
      </c>
      <c r="AF122" s="14"/>
    </row>
    <row r="123" ht="15" spans="1:32">
      <c r="A123" s="43" t="s">
        <v>12711</v>
      </c>
      <c r="B123" s="34">
        <f t="shared" si="27"/>
        <v>0</v>
      </c>
      <c r="C123" s="41" t="s">
        <v>12712</v>
      </c>
      <c r="D123" s="29">
        <f t="shared" si="32"/>
        <v>0</v>
      </c>
      <c r="E123" s="36">
        <f t="shared" si="28"/>
        <v>0</v>
      </c>
      <c r="F123" s="37">
        <f t="shared" si="33"/>
        <v>0</v>
      </c>
      <c r="G123" s="38">
        <f t="shared" si="41"/>
        <v>0</v>
      </c>
      <c r="H123" s="42">
        <v>0</v>
      </c>
      <c r="I123" s="36">
        <f t="shared" si="29"/>
        <v>0</v>
      </c>
      <c r="J123" s="29">
        <f t="shared" si="34"/>
        <v>0</v>
      </c>
      <c r="K123" s="36">
        <f t="shared" si="35"/>
        <v>0</v>
      </c>
      <c r="L123" s="9">
        <f t="shared" si="30"/>
        <v>0</v>
      </c>
      <c r="M123" s="51">
        <v>0</v>
      </c>
      <c r="N123" s="50">
        <f t="shared" si="42"/>
        <v>0</v>
      </c>
      <c r="O123" s="36">
        <f t="shared" si="31"/>
        <v>0</v>
      </c>
      <c r="P123" s="36">
        <f t="shared" si="36"/>
        <v>0</v>
      </c>
      <c r="R123" s="36">
        <f t="shared" si="46"/>
        <v>0</v>
      </c>
      <c r="S123" s="36">
        <f t="shared" si="46"/>
        <v>0</v>
      </c>
      <c r="T123" s="36">
        <f t="shared" si="46"/>
        <v>0</v>
      </c>
      <c r="U123" s="36">
        <f t="shared" si="46"/>
        <v>0</v>
      </c>
      <c r="V123" s="36">
        <f t="shared" si="46"/>
        <v>0</v>
      </c>
      <c r="W123" s="36">
        <f t="shared" si="46"/>
        <v>0</v>
      </c>
      <c r="X123" s="36">
        <f t="shared" si="46"/>
        <v>0</v>
      </c>
      <c r="Z123" s="36">
        <f t="shared" si="45"/>
        <v>0</v>
      </c>
      <c r="AA123" s="36">
        <f t="shared" si="45"/>
        <v>0</v>
      </c>
      <c r="AB123" s="36">
        <f t="shared" si="45"/>
        <v>0</v>
      </c>
      <c r="AC123" s="36">
        <f t="shared" si="45"/>
        <v>0</v>
      </c>
      <c r="AE123" s="63">
        <f t="shared" si="43"/>
        <v>0</v>
      </c>
      <c r="AF123" s="14"/>
    </row>
    <row r="124" ht="15" spans="1:32">
      <c r="A124" s="43" t="s">
        <v>12713</v>
      </c>
      <c r="B124" s="34">
        <f t="shared" si="27"/>
        <v>0</v>
      </c>
      <c r="C124" s="41" t="s">
        <v>12714</v>
      </c>
      <c r="D124" s="29">
        <f t="shared" si="32"/>
        <v>0</v>
      </c>
      <c r="E124" s="36">
        <f t="shared" si="28"/>
        <v>0</v>
      </c>
      <c r="F124" s="37">
        <f t="shared" si="33"/>
        <v>0</v>
      </c>
      <c r="G124" s="38">
        <f t="shared" si="41"/>
        <v>0</v>
      </c>
      <c r="H124" s="42">
        <v>0</v>
      </c>
      <c r="I124" s="36">
        <f t="shared" si="29"/>
        <v>0</v>
      </c>
      <c r="J124" s="29">
        <f t="shared" si="34"/>
        <v>0</v>
      </c>
      <c r="K124" s="36">
        <f t="shared" si="35"/>
        <v>0</v>
      </c>
      <c r="L124" s="9">
        <f t="shared" si="30"/>
        <v>0</v>
      </c>
      <c r="M124" s="51">
        <v>0</v>
      </c>
      <c r="N124" s="50">
        <f t="shared" si="42"/>
        <v>0</v>
      </c>
      <c r="O124" s="36">
        <f t="shared" si="31"/>
        <v>0</v>
      </c>
      <c r="P124" s="36">
        <f t="shared" si="36"/>
        <v>0</v>
      </c>
      <c r="R124" s="36">
        <f t="shared" si="46"/>
        <v>0</v>
      </c>
      <c r="S124" s="36">
        <f t="shared" si="46"/>
        <v>0</v>
      </c>
      <c r="T124" s="36">
        <f t="shared" si="46"/>
        <v>0</v>
      </c>
      <c r="U124" s="36">
        <f t="shared" si="46"/>
        <v>0</v>
      </c>
      <c r="V124" s="36">
        <f t="shared" si="46"/>
        <v>0</v>
      </c>
      <c r="W124" s="36">
        <f t="shared" si="46"/>
        <v>0</v>
      </c>
      <c r="X124" s="36">
        <f t="shared" si="46"/>
        <v>0</v>
      </c>
      <c r="Z124" s="36">
        <f t="shared" si="45"/>
        <v>0</v>
      </c>
      <c r="AA124" s="36">
        <f t="shared" si="45"/>
        <v>0</v>
      </c>
      <c r="AB124" s="36">
        <f t="shared" si="45"/>
        <v>0</v>
      </c>
      <c r="AC124" s="36">
        <f t="shared" si="45"/>
        <v>0</v>
      </c>
      <c r="AE124" s="63">
        <f t="shared" si="43"/>
        <v>0</v>
      </c>
      <c r="AF124" s="59"/>
    </row>
    <row r="125" ht="15" spans="1:32">
      <c r="A125" s="43" t="s">
        <v>12715</v>
      </c>
      <c r="B125" s="34">
        <f t="shared" si="27"/>
        <v>0</v>
      </c>
      <c r="C125" s="41" t="s">
        <v>12716</v>
      </c>
      <c r="D125" s="29">
        <f t="shared" si="32"/>
        <v>0</v>
      </c>
      <c r="E125" s="36">
        <f t="shared" si="28"/>
        <v>0</v>
      </c>
      <c r="F125" s="37">
        <f t="shared" si="33"/>
        <v>0</v>
      </c>
      <c r="G125" s="38">
        <f t="shared" si="41"/>
        <v>0</v>
      </c>
      <c r="H125" s="42">
        <v>0</v>
      </c>
      <c r="I125" s="36">
        <f t="shared" si="29"/>
        <v>0</v>
      </c>
      <c r="J125" s="29">
        <f t="shared" si="34"/>
        <v>0</v>
      </c>
      <c r="K125" s="36">
        <f t="shared" si="35"/>
        <v>0</v>
      </c>
      <c r="L125" s="9">
        <f t="shared" si="30"/>
        <v>0</v>
      </c>
      <c r="M125" s="51">
        <v>0</v>
      </c>
      <c r="N125" s="50">
        <f t="shared" si="42"/>
        <v>0</v>
      </c>
      <c r="O125" s="36">
        <f t="shared" si="31"/>
        <v>0</v>
      </c>
      <c r="P125" s="36">
        <f t="shared" si="36"/>
        <v>0</v>
      </c>
      <c r="R125" s="36">
        <f t="shared" si="46"/>
        <v>0</v>
      </c>
      <c r="S125" s="36">
        <f t="shared" si="46"/>
        <v>0</v>
      </c>
      <c r="T125" s="36">
        <f t="shared" si="46"/>
        <v>0</v>
      </c>
      <c r="U125" s="36">
        <f t="shared" si="46"/>
        <v>0</v>
      </c>
      <c r="V125" s="36">
        <f t="shared" si="46"/>
        <v>0</v>
      </c>
      <c r="W125" s="36">
        <f t="shared" si="46"/>
        <v>0</v>
      </c>
      <c r="X125" s="36">
        <f t="shared" si="46"/>
        <v>0</v>
      </c>
      <c r="Z125" s="36">
        <f t="shared" si="45"/>
        <v>0</v>
      </c>
      <c r="AA125" s="36">
        <f t="shared" si="45"/>
        <v>0</v>
      </c>
      <c r="AB125" s="36">
        <f t="shared" si="45"/>
        <v>0</v>
      </c>
      <c r="AC125" s="36">
        <f t="shared" si="45"/>
        <v>0</v>
      </c>
      <c r="AE125" s="63">
        <f t="shared" si="43"/>
        <v>0</v>
      </c>
      <c r="AF125" s="59"/>
    </row>
    <row r="126" ht="15" spans="1:32">
      <c r="A126" s="43" t="s">
        <v>12717</v>
      </c>
      <c r="B126" s="34">
        <f t="shared" si="27"/>
        <v>0</v>
      </c>
      <c r="C126" s="41" t="s">
        <v>12718</v>
      </c>
      <c r="D126" s="29">
        <f t="shared" si="32"/>
        <v>0</v>
      </c>
      <c r="E126" s="36">
        <f t="shared" si="28"/>
        <v>0</v>
      </c>
      <c r="F126" s="37">
        <f t="shared" si="33"/>
        <v>0</v>
      </c>
      <c r="G126" s="38">
        <f t="shared" si="41"/>
        <v>0</v>
      </c>
      <c r="H126" s="42">
        <v>0</v>
      </c>
      <c r="I126" s="36">
        <f t="shared" si="29"/>
        <v>0</v>
      </c>
      <c r="J126" s="29">
        <f t="shared" si="34"/>
        <v>0</v>
      </c>
      <c r="K126" s="36">
        <f t="shared" si="35"/>
        <v>0</v>
      </c>
      <c r="L126" s="9">
        <f t="shared" si="30"/>
        <v>0</v>
      </c>
      <c r="M126" s="51">
        <v>0</v>
      </c>
      <c r="N126" s="50">
        <f t="shared" si="42"/>
        <v>0</v>
      </c>
      <c r="O126" s="36">
        <f t="shared" si="31"/>
        <v>0</v>
      </c>
      <c r="P126" s="36">
        <f t="shared" si="36"/>
        <v>0</v>
      </c>
      <c r="R126" s="36">
        <f t="shared" si="46"/>
        <v>0</v>
      </c>
      <c r="S126" s="36">
        <f t="shared" si="46"/>
        <v>0</v>
      </c>
      <c r="T126" s="36">
        <f t="shared" si="46"/>
        <v>0</v>
      </c>
      <c r="U126" s="36">
        <f t="shared" si="46"/>
        <v>0</v>
      </c>
      <c r="V126" s="36">
        <f t="shared" si="46"/>
        <v>0</v>
      </c>
      <c r="W126" s="36">
        <f t="shared" si="46"/>
        <v>0</v>
      </c>
      <c r="X126" s="36">
        <f t="shared" si="46"/>
        <v>0</v>
      </c>
      <c r="Z126" s="36">
        <f t="shared" si="45"/>
        <v>0</v>
      </c>
      <c r="AA126" s="36">
        <f t="shared" si="45"/>
        <v>0</v>
      </c>
      <c r="AB126" s="36">
        <f t="shared" si="45"/>
        <v>0</v>
      </c>
      <c r="AC126" s="36">
        <f t="shared" si="45"/>
        <v>0</v>
      </c>
      <c r="AE126" s="63">
        <f t="shared" si="43"/>
        <v>0</v>
      </c>
      <c r="AF126" s="14"/>
    </row>
    <row r="127" ht="15" spans="1:32">
      <c r="A127" s="43" t="s">
        <v>12719</v>
      </c>
      <c r="B127" s="34">
        <f t="shared" si="27"/>
        <v>0</v>
      </c>
      <c r="C127" s="41" t="s">
        <v>12720</v>
      </c>
      <c r="D127" s="29">
        <f t="shared" si="32"/>
        <v>0</v>
      </c>
      <c r="E127" s="36">
        <f t="shared" si="28"/>
        <v>0</v>
      </c>
      <c r="F127" s="37">
        <f t="shared" si="33"/>
        <v>0</v>
      </c>
      <c r="G127" s="38">
        <f t="shared" si="41"/>
        <v>0</v>
      </c>
      <c r="H127" s="42">
        <v>0</v>
      </c>
      <c r="I127" s="36">
        <f t="shared" si="29"/>
        <v>0</v>
      </c>
      <c r="J127" s="29">
        <f t="shared" si="34"/>
        <v>0</v>
      </c>
      <c r="K127" s="36">
        <f t="shared" si="35"/>
        <v>0</v>
      </c>
      <c r="L127" s="9">
        <f t="shared" si="30"/>
        <v>0</v>
      </c>
      <c r="M127" s="51">
        <v>0</v>
      </c>
      <c r="N127" s="50">
        <f t="shared" si="42"/>
        <v>0</v>
      </c>
      <c r="O127" s="36">
        <f t="shared" si="31"/>
        <v>0</v>
      </c>
      <c r="P127" s="36">
        <f t="shared" si="36"/>
        <v>0</v>
      </c>
      <c r="R127" s="36">
        <f t="shared" si="46"/>
        <v>0</v>
      </c>
      <c r="S127" s="36">
        <f t="shared" si="46"/>
        <v>0</v>
      </c>
      <c r="T127" s="36">
        <f t="shared" si="46"/>
        <v>0</v>
      </c>
      <c r="U127" s="36">
        <f t="shared" si="46"/>
        <v>0</v>
      </c>
      <c r="V127" s="36">
        <f t="shared" si="46"/>
        <v>0</v>
      </c>
      <c r="W127" s="36">
        <f t="shared" si="46"/>
        <v>0</v>
      </c>
      <c r="X127" s="36">
        <f t="shared" si="46"/>
        <v>0</v>
      </c>
      <c r="Z127" s="36">
        <f t="shared" si="45"/>
        <v>0</v>
      </c>
      <c r="AA127" s="36">
        <f t="shared" si="45"/>
        <v>0</v>
      </c>
      <c r="AB127" s="36">
        <f t="shared" si="45"/>
        <v>0</v>
      </c>
      <c r="AC127" s="36">
        <f t="shared" si="45"/>
        <v>0</v>
      </c>
      <c r="AE127" s="63">
        <f t="shared" si="43"/>
        <v>0</v>
      </c>
      <c r="AF127" s="14"/>
    </row>
    <row r="128" ht="15" spans="1:32">
      <c r="A128" s="43" t="s">
        <v>12721</v>
      </c>
      <c r="B128" s="34">
        <f t="shared" si="27"/>
        <v>0</v>
      </c>
      <c r="C128" s="41" t="s">
        <v>12722</v>
      </c>
      <c r="D128" s="29">
        <f t="shared" si="32"/>
        <v>0</v>
      </c>
      <c r="E128" s="36">
        <f t="shared" si="28"/>
        <v>0</v>
      </c>
      <c r="F128" s="37">
        <f t="shared" si="33"/>
        <v>0</v>
      </c>
      <c r="G128" s="38">
        <f t="shared" si="41"/>
        <v>0</v>
      </c>
      <c r="H128" s="42">
        <v>0</v>
      </c>
      <c r="I128" s="36">
        <f t="shared" si="29"/>
        <v>0</v>
      </c>
      <c r="J128" s="29">
        <f t="shared" si="34"/>
        <v>0</v>
      </c>
      <c r="K128" s="36">
        <f t="shared" si="35"/>
        <v>0</v>
      </c>
      <c r="L128" s="9">
        <f t="shared" si="30"/>
        <v>0</v>
      </c>
      <c r="M128" s="51">
        <v>0</v>
      </c>
      <c r="N128" s="50">
        <f t="shared" si="42"/>
        <v>0</v>
      </c>
      <c r="O128" s="36">
        <f t="shared" si="31"/>
        <v>0</v>
      </c>
      <c r="P128" s="36">
        <f t="shared" si="36"/>
        <v>0</v>
      </c>
      <c r="R128" s="36">
        <f t="shared" ref="R128:X137" si="47">SUMPRODUCT(R$374:R$599*(LEFT($A$374:$A$599,LEN($A128))=$A128))</f>
        <v>0</v>
      </c>
      <c r="S128" s="36">
        <f t="shared" si="47"/>
        <v>0</v>
      </c>
      <c r="T128" s="36">
        <f t="shared" si="47"/>
        <v>0</v>
      </c>
      <c r="U128" s="36">
        <f t="shared" si="47"/>
        <v>0</v>
      </c>
      <c r="V128" s="36">
        <f t="shared" si="47"/>
        <v>0</v>
      </c>
      <c r="W128" s="36">
        <f t="shared" si="47"/>
        <v>0</v>
      </c>
      <c r="X128" s="36">
        <f t="shared" si="47"/>
        <v>0</v>
      </c>
      <c r="Z128" s="36">
        <f t="shared" ref="Z128:AC147" si="48">SUMPRODUCT(Z$374:Z$599*(LEFT($A$374:$A$599,LEN($A128))=$A128))</f>
        <v>0</v>
      </c>
      <c r="AA128" s="36">
        <f t="shared" si="48"/>
        <v>0</v>
      </c>
      <c r="AB128" s="36">
        <f t="shared" si="48"/>
        <v>0</v>
      </c>
      <c r="AC128" s="36">
        <f t="shared" si="48"/>
        <v>0</v>
      </c>
      <c r="AE128" s="63">
        <f t="shared" si="43"/>
        <v>0</v>
      </c>
      <c r="AF128" s="59"/>
    </row>
    <row r="129" ht="15" spans="1:32">
      <c r="A129" s="43" t="s">
        <v>12723</v>
      </c>
      <c r="B129" s="34">
        <f t="shared" si="27"/>
        <v>0</v>
      </c>
      <c r="C129" s="41" t="s">
        <v>12724</v>
      </c>
      <c r="D129" s="29">
        <f t="shared" si="32"/>
        <v>0</v>
      </c>
      <c r="E129" s="36">
        <f t="shared" si="28"/>
        <v>0</v>
      </c>
      <c r="F129" s="37">
        <f t="shared" si="33"/>
        <v>0</v>
      </c>
      <c r="G129" s="38">
        <f t="shared" si="41"/>
        <v>0</v>
      </c>
      <c r="H129" s="42">
        <v>0</v>
      </c>
      <c r="I129" s="36">
        <f t="shared" si="29"/>
        <v>0</v>
      </c>
      <c r="J129" s="29">
        <f t="shared" si="34"/>
        <v>0</v>
      </c>
      <c r="K129" s="36">
        <f t="shared" si="35"/>
        <v>0</v>
      </c>
      <c r="L129" s="9">
        <f t="shared" si="30"/>
        <v>0</v>
      </c>
      <c r="M129" s="51">
        <v>0</v>
      </c>
      <c r="N129" s="50">
        <f t="shared" si="42"/>
        <v>0</v>
      </c>
      <c r="O129" s="36">
        <f t="shared" si="31"/>
        <v>0</v>
      </c>
      <c r="P129" s="36">
        <f t="shared" si="36"/>
        <v>0</v>
      </c>
      <c r="R129" s="36">
        <f t="shared" si="47"/>
        <v>0</v>
      </c>
      <c r="S129" s="36">
        <f t="shared" si="47"/>
        <v>0</v>
      </c>
      <c r="T129" s="36">
        <f t="shared" si="47"/>
        <v>0</v>
      </c>
      <c r="U129" s="36">
        <f t="shared" si="47"/>
        <v>0</v>
      </c>
      <c r="V129" s="36">
        <f t="shared" si="47"/>
        <v>0</v>
      </c>
      <c r="W129" s="36">
        <f t="shared" si="47"/>
        <v>0</v>
      </c>
      <c r="X129" s="36">
        <f t="shared" si="47"/>
        <v>0</v>
      </c>
      <c r="Z129" s="36">
        <f t="shared" si="48"/>
        <v>0</v>
      </c>
      <c r="AA129" s="36">
        <f t="shared" si="48"/>
        <v>0</v>
      </c>
      <c r="AB129" s="36">
        <f t="shared" si="48"/>
        <v>0</v>
      </c>
      <c r="AC129" s="36">
        <f t="shared" si="48"/>
        <v>0</v>
      </c>
      <c r="AE129" s="63">
        <f t="shared" si="43"/>
        <v>0</v>
      </c>
      <c r="AF129" s="59"/>
    </row>
    <row r="130" ht="15" spans="1:32">
      <c r="A130" s="43" t="s">
        <v>12725</v>
      </c>
      <c r="B130" s="34">
        <f t="shared" si="27"/>
        <v>0</v>
      </c>
      <c r="C130" s="41" t="s">
        <v>12726</v>
      </c>
      <c r="D130" s="29">
        <f t="shared" si="32"/>
        <v>0</v>
      </c>
      <c r="E130" s="36">
        <f t="shared" si="28"/>
        <v>0</v>
      </c>
      <c r="F130" s="37">
        <f t="shared" si="33"/>
        <v>0</v>
      </c>
      <c r="G130" s="38">
        <f t="shared" si="41"/>
        <v>0</v>
      </c>
      <c r="H130" s="42">
        <v>0</v>
      </c>
      <c r="I130" s="36">
        <f t="shared" si="29"/>
        <v>0</v>
      </c>
      <c r="J130" s="29">
        <f t="shared" si="34"/>
        <v>0</v>
      </c>
      <c r="K130" s="36">
        <f t="shared" si="35"/>
        <v>0</v>
      </c>
      <c r="L130" s="9">
        <f t="shared" si="30"/>
        <v>0</v>
      </c>
      <c r="M130" s="51">
        <v>0</v>
      </c>
      <c r="N130" s="50">
        <f t="shared" si="42"/>
        <v>0</v>
      </c>
      <c r="O130" s="36">
        <f t="shared" si="31"/>
        <v>0</v>
      </c>
      <c r="P130" s="36">
        <f t="shared" si="36"/>
        <v>0</v>
      </c>
      <c r="R130" s="36">
        <f t="shared" si="47"/>
        <v>0</v>
      </c>
      <c r="S130" s="36">
        <f t="shared" si="47"/>
        <v>0</v>
      </c>
      <c r="T130" s="36">
        <f t="shared" si="47"/>
        <v>0</v>
      </c>
      <c r="U130" s="36">
        <f t="shared" si="47"/>
        <v>0</v>
      </c>
      <c r="V130" s="36">
        <f t="shared" si="47"/>
        <v>0</v>
      </c>
      <c r="W130" s="36">
        <f t="shared" si="47"/>
        <v>0</v>
      </c>
      <c r="X130" s="36">
        <f t="shared" si="47"/>
        <v>0</v>
      </c>
      <c r="Z130" s="36">
        <f t="shared" si="48"/>
        <v>0</v>
      </c>
      <c r="AA130" s="36">
        <f t="shared" si="48"/>
        <v>0</v>
      </c>
      <c r="AB130" s="36">
        <f t="shared" si="48"/>
        <v>0</v>
      </c>
      <c r="AC130" s="36">
        <f t="shared" si="48"/>
        <v>0</v>
      </c>
      <c r="AE130" s="63">
        <f t="shared" si="43"/>
        <v>0</v>
      </c>
      <c r="AF130" s="14"/>
    </row>
    <row r="131" ht="15" spans="1:32">
      <c r="A131" s="43" t="s">
        <v>12727</v>
      </c>
      <c r="B131" s="34">
        <f t="shared" si="27"/>
        <v>0</v>
      </c>
      <c r="C131" s="41" t="s">
        <v>12728</v>
      </c>
      <c r="D131" s="29">
        <f t="shared" si="32"/>
        <v>0</v>
      </c>
      <c r="E131" s="36">
        <f t="shared" si="28"/>
        <v>0</v>
      </c>
      <c r="F131" s="37">
        <f t="shared" si="33"/>
        <v>0</v>
      </c>
      <c r="G131" s="38">
        <f t="shared" si="41"/>
        <v>0</v>
      </c>
      <c r="H131" s="42">
        <v>0</v>
      </c>
      <c r="I131" s="36">
        <f t="shared" si="29"/>
        <v>0</v>
      </c>
      <c r="J131" s="29">
        <f t="shared" si="34"/>
        <v>0</v>
      </c>
      <c r="K131" s="36">
        <f t="shared" si="35"/>
        <v>0</v>
      </c>
      <c r="L131" s="9">
        <f t="shared" si="30"/>
        <v>0</v>
      </c>
      <c r="M131" s="51">
        <v>0</v>
      </c>
      <c r="N131" s="50">
        <f t="shared" si="42"/>
        <v>0</v>
      </c>
      <c r="O131" s="36">
        <f t="shared" si="31"/>
        <v>0</v>
      </c>
      <c r="P131" s="36">
        <f t="shared" si="36"/>
        <v>0</v>
      </c>
      <c r="R131" s="36">
        <f t="shared" si="47"/>
        <v>0</v>
      </c>
      <c r="S131" s="36">
        <f t="shared" si="47"/>
        <v>0</v>
      </c>
      <c r="T131" s="36">
        <f t="shared" si="47"/>
        <v>0</v>
      </c>
      <c r="U131" s="36">
        <f t="shared" si="47"/>
        <v>0</v>
      </c>
      <c r="V131" s="36">
        <f t="shared" si="47"/>
        <v>0</v>
      </c>
      <c r="W131" s="36">
        <f t="shared" si="47"/>
        <v>0</v>
      </c>
      <c r="X131" s="36">
        <f t="shared" si="47"/>
        <v>0</v>
      </c>
      <c r="Z131" s="36">
        <f t="shared" si="48"/>
        <v>0</v>
      </c>
      <c r="AA131" s="36">
        <f t="shared" si="48"/>
        <v>0</v>
      </c>
      <c r="AB131" s="36">
        <f t="shared" si="48"/>
        <v>0</v>
      </c>
      <c r="AC131" s="36">
        <f t="shared" si="48"/>
        <v>0</v>
      </c>
      <c r="AE131" s="63">
        <f t="shared" si="43"/>
        <v>0</v>
      </c>
      <c r="AF131" s="14"/>
    </row>
    <row r="132" ht="15" spans="1:32">
      <c r="A132" s="43" t="s">
        <v>12729</v>
      </c>
      <c r="B132" s="34">
        <f t="shared" si="27"/>
        <v>0</v>
      </c>
      <c r="C132" s="41" t="s">
        <v>12730</v>
      </c>
      <c r="D132" s="29">
        <f t="shared" si="32"/>
        <v>0</v>
      </c>
      <c r="E132" s="36">
        <f t="shared" si="28"/>
        <v>0</v>
      </c>
      <c r="F132" s="37">
        <f t="shared" si="33"/>
        <v>0</v>
      </c>
      <c r="G132" s="38">
        <f t="shared" si="41"/>
        <v>0</v>
      </c>
      <c r="H132" s="42">
        <v>0</v>
      </c>
      <c r="I132" s="36">
        <f t="shared" si="29"/>
        <v>0</v>
      </c>
      <c r="J132" s="29">
        <f t="shared" si="34"/>
        <v>0</v>
      </c>
      <c r="K132" s="36">
        <f t="shared" si="35"/>
        <v>0</v>
      </c>
      <c r="L132" s="9">
        <f t="shared" si="30"/>
        <v>0</v>
      </c>
      <c r="M132" s="51">
        <v>0</v>
      </c>
      <c r="N132" s="50">
        <f t="shared" si="42"/>
        <v>0</v>
      </c>
      <c r="O132" s="36">
        <f t="shared" si="31"/>
        <v>0</v>
      </c>
      <c r="P132" s="36">
        <f t="shared" si="36"/>
        <v>0</v>
      </c>
      <c r="R132" s="36">
        <f t="shared" si="47"/>
        <v>0</v>
      </c>
      <c r="S132" s="36">
        <f t="shared" si="47"/>
        <v>0</v>
      </c>
      <c r="T132" s="36">
        <f t="shared" si="47"/>
        <v>0</v>
      </c>
      <c r="U132" s="36">
        <f t="shared" si="47"/>
        <v>0</v>
      </c>
      <c r="V132" s="36">
        <f t="shared" si="47"/>
        <v>0</v>
      </c>
      <c r="W132" s="36">
        <f t="shared" si="47"/>
        <v>0</v>
      </c>
      <c r="X132" s="36">
        <f t="shared" si="47"/>
        <v>0</v>
      </c>
      <c r="Z132" s="36">
        <f t="shared" si="48"/>
        <v>0</v>
      </c>
      <c r="AA132" s="36">
        <f t="shared" si="48"/>
        <v>0</v>
      </c>
      <c r="AB132" s="36">
        <f t="shared" si="48"/>
        <v>0</v>
      </c>
      <c r="AC132" s="36">
        <f t="shared" si="48"/>
        <v>0</v>
      </c>
      <c r="AE132" s="63">
        <f t="shared" si="43"/>
        <v>0</v>
      </c>
      <c r="AF132" s="59"/>
    </row>
    <row r="133" ht="15" spans="1:32">
      <c r="A133" s="43" t="s">
        <v>12731</v>
      </c>
      <c r="B133" s="34">
        <f t="shared" si="27"/>
        <v>0</v>
      </c>
      <c r="C133" s="41" t="s">
        <v>12732</v>
      </c>
      <c r="D133" s="29">
        <f t="shared" si="32"/>
        <v>0</v>
      </c>
      <c r="E133" s="36">
        <f t="shared" si="28"/>
        <v>0</v>
      </c>
      <c r="F133" s="37">
        <f t="shared" si="33"/>
        <v>0</v>
      </c>
      <c r="G133" s="38">
        <f t="shared" si="41"/>
        <v>0</v>
      </c>
      <c r="H133" s="42">
        <v>0</v>
      </c>
      <c r="I133" s="36">
        <f t="shared" si="29"/>
        <v>0</v>
      </c>
      <c r="J133" s="29">
        <f t="shared" si="34"/>
        <v>0</v>
      </c>
      <c r="K133" s="36">
        <f t="shared" si="35"/>
        <v>0</v>
      </c>
      <c r="L133" s="9">
        <f t="shared" si="30"/>
        <v>0</v>
      </c>
      <c r="M133" s="51">
        <v>0</v>
      </c>
      <c r="N133" s="50">
        <f t="shared" si="42"/>
        <v>0</v>
      </c>
      <c r="O133" s="36">
        <f t="shared" si="31"/>
        <v>0</v>
      </c>
      <c r="P133" s="36">
        <f t="shared" si="36"/>
        <v>0</v>
      </c>
      <c r="R133" s="36">
        <f t="shared" si="47"/>
        <v>0</v>
      </c>
      <c r="S133" s="36">
        <f t="shared" si="47"/>
        <v>0</v>
      </c>
      <c r="T133" s="36">
        <f t="shared" si="47"/>
        <v>0</v>
      </c>
      <c r="U133" s="36">
        <f t="shared" si="47"/>
        <v>0</v>
      </c>
      <c r="V133" s="36">
        <f t="shared" si="47"/>
        <v>0</v>
      </c>
      <c r="W133" s="36">
        <f t="shared" si="47"/>
        <v>0</v>
      </c>
      <c r="X133" s="36">
        <f t="shared" si="47"/>
        <v>0</v>
      </c>
      <c r="Z133" s="36">
        <f t="shared" si="48"/>
        <v>0</v>
      </c>
      <c r="AA133" s="36">
        <f t="shared" si="48"/>
        <v>0</v>
      </c>
      <c r="AB133" s="36">
        <f t="shared" si="48"/>
        <v>0</v>
      </c>
      <c r="AC133" s="36">
        <f t="shared" si="48"/>
        <v>0</v>
      </c>
      <c r="AE133" s="63">
        <f t="shared" si="43"/>
        <v>0</v>
      </c>
      <c r="AF133" s="59"/>
    </row>
    <row r="134" ht="15" spans="1:32">
      <c r="A134" s="43" t="s">
        <v>12733</v>
      </c>
      <c r="B134" s="34">
        <f t="shared" si="27"/>
        <v>0</v>
      </c>
      <c r="C134" s="41" t="s">
        <v>12734</v>
      </c>
      <c r="D134" s="29">
        <f t="shared" si="32"/>
        <v>0</v>
      </c>
      <c r="E134" s="36">
        <f t="shared" si="28"/>
        <v>0</v>
      </c>
      <c r="F134" s="37">
        <f t="shared" si="33"/>
        <v>0</v>
      </c>
      <c r="G134" s="38">
        <f t="shared" si="41"/>
        <v>0</v>
      </c>
      <c r="H134" s="42">
        <v>0</v>
      </c>
      <c r="I134" s="36">
        <f t="shared" si="29"/>
        <v>0</v>
      </c>
      <c r="J134" s="29">
        <f t="shared" si="34"/>
        <v>0</v>
      </c>
      <c r="K134" s="36">
        <f t="shared" si="35"/>
        <v>0</v>
      </c>
      <c r="L134" s="9">
        <f t="shared" si="30"/>
        <v>0</v>
      </c>
      <c r="M134" s="51">
        <v>0</v>
      </c>
      <c r="N134" s="50">
        <f t="shared" si="42"/>
        <v>0</v>
      </c>
      <c r="O134" s="36">
        <f t="shared" si="31"/>
        <v>0</v>
      </c>
      <c r="P134" s="36">
        <f t="shared" si="36"/>
        <v>0</v>
      </c>
      <c r="R134" s="36">
        <f t="shared" si="47"/>
        <v>0</v>
      </c>
      <c r="S134" s="36">
        <f t="shared" si="47"/>
        <v>0</v>
      </c>
      <c r="T134" s="36">
        <f t="shared" si="47"/>
        <v>0</v>
      </c>
      <c r="U134" s="36">
        <f t="shared" si="47"/>
        <v>0</v>
      </c>
      <c r="V134" s="36">
        <f t="shared" si="47"/>
        <v>0</v>
      </c>
      <c r="W134" s="36">
        <f t="shared" si="47"/>
        <v>0</v>
      </c>
      <c r="X134" s="36">
        <f t="shared" si="47"/>
        <v>0</v>
      </c>
      <c r="Z134" s="36">
        <f t="shared" si="48"/>
        <v>0</v>
      </c>
      <c r="AA134" s="36">
        <f t="shared" si="48"/>
        <v>0</v>
      </c>
      <c r="AB134" s="36">
        <f t="shared" si="48"/>
        <v>0</v>
      </c>
      <c r="AC134" s="36">
        <f t="shared" si="48"/>
        <v>0</v>
      </c>
      <c r="AE134" s="63">
        <f t="shared" si="43"/>
        <v>0</v>
      </c>
      <c r="AF134" s="14"/>
    </row>
    <row r="135" ht="15" spans="1:32">
      <c r="A135" s="43" t="s">
        <v>12735</v>
      </c>
      <c r="B135" s="34">
        <f t="shared" si="27"/>
        <v>0</v>
      </c>
      <c r="C135" s="41" t="s">
        <v>12736</v>
      </c>
      <c r="D135" s="29">
        <f t="shared" si="32"/>
        <v>0</v>
      </c>
      <c r="E135" s="36">
        <f t="shared" si="28"/>
        <v>0</v>
      </c>
      <c r="F135" s="37">
        <f t="shared" si="33"/>
        <v>0</v>
      </c>
      <c r="G135" s="38">
        <f t="shared" si="41"/>
        <v>0</v>
      </c>
      <c r="H135" s="39">
        <v>0</v>
      </c>
      <c r="I135" s="36">
        <f t="shared" si="29"/>
        <v>0</v>
      </c>
      <c r="J135" s="29">
        <f t="shared" si="34"/>
        <v>0</v>
      </c>
      <c r="K135" s="36">
        <f t="shared" si="35"/>
        <v>0</v>
      </c>
      <c r="L135" s="9">
        <f t="shared" si="30"/>
        <v>0</v>
      </c>
      <c r="M135" s="51">
        <v>0</v>
      </c>
      <c r="N135" s="50">
        <f t="shared" si="42"/>
        <v>0</v>
      </c>
      <c r="O135" s="36">
        <f t="shared" si="31"/>
        <v>0</v>
      </c>
      <c r="P135" s="36">
        <f t="shared" si="36"/>
        <v>0</v>
      </c>
      <c r="R135" s="36">
        <f t="shared" si="47"/>
        <v>0</v>
      </c>
      <c r="S135" s="36">
        <f t="shared" si="47"/>
        <v>0</v>
      </c>
      <c r="T135" s="36">
        <f t="shared" si="47"/>
        <v>0</v>
      </c>
      <c r="U135" s="36">
        <f t="shared" si="47"/>
        <v>0</v>
      </c>
      <c r="V135" s="36">
        <f t="shared" si="47"/>
        <v>0</v>
      </c>
      <c r="W135" s="36">
        <f t="shared" si="47"/>
        <v>0</v>
      </c>
      <c r="X135" s="36">
        <f t="shared" si="47"/>
        <v>0</v>
      </c>
      <c r="Z135" s="36">
        <f t="shared" si="48"/>
        <v>0</v>
      </c>
      <c r="AA135" s="36">
        <f t="shared" si="48"/>
        <v>0</v>
      </c>
      <c r="AB135" s="36">
        <f t="shared" si="48"/>
        <v>0</v>
      </c>
      <c r="AC135" s="36">
        <f t="shared" si="48"/>
        <v>0</v>
      </c>
      <c r="AE135" s="63">
        <f t="shared" si="43"/>
        <v>0</v>
      </c>
      <c r="AF135" s="14"/>
    </row>
    <row r="136" ht="15" spans="1:32">
      <c r="A136" s="43" t="s">
        <v>12737</v>
      </c>
      <c r="B136" s="34">
        <f t="shared" ref="B136:B199" si="49">D136-J136</f>
        <v>0</v>
      </c>
      <c r="C136" s="41" t="s">
        <v>12738</v>
      </c>
      <c r="D136" s="29">
        <f t="shared" si="32"/>
        <v>0</v>
      </c>
      <c r="E136" s="36">
        <f t="shared" ref="E136:E199" si="50">SUMPRODUCT(E$374:E$599*(LEFT($A$374:$A$599,LEN($A136))=$A136))</f>
        <v>0</v>
      </c>
      <c r="F136" s="37">
        <f t="shared" si="33"/>
        <v>0</v>
      </c>
      <c r="G136" s="38">
        <f t="shared" si="41"/>
        <v>0</v>
      </c>
      <c r="H136" s="42">
        <v>0</v>
      </c>
      <c r="I136" s="36">
        <f t="shared" ref="I136:I199" si="51">SUMPRODUCT(I$374:I$599*(LEFT($A$374:$A$599,LEN($A136))=$A136))</f>
        <v>0</v>
      </c>
      <c r="J136" s="29">
        <f t="shared" si="34"/>
        <v>0</v>
      </c>
      <c r="K136" s="36">
        <f t="shared" si="35"/>
        <v>0</v>
      </c>
      <c r="L136" s="9">
        <f t="shared" ref="L136:L199" si="52">SUM(M136:P136)</f>
        <v>0</v>
      </c>
      <c r="M136" s="51">
        <v>0</v>
      </c>
      <c r="N136" s="50">
        <f t="shared" si="42"/>
        <v>0</v>
      </c>
      <c r="O136" s="36">
        <f t="shared" ref="O136:O199" si="53">SUMPRODUCT(O$374:O$599*(LEFT($A$374:$A$599,LEN($A136))=$A136))</f>
        <v>0</v>
      </c>
      <c r="P136" s="36">
        <f t="shared" si="36"/>
        <v>0</v>
      </c>
      <c r="R136" s="36">
        <f t="shared" si="47"/>
        <v>0</v>
      </c>
      <c r="S136" s="36">
        <f t="shared" si="47"/>
        <v>0</v>
      </c>
      <c r="T136" s="36">
        <f t="shared" si="47"/>
        <v>0</v>
      </c>
      <c r="U136" s="36">
        <f t="shared" si="47"/>
        <v>0</v>
      </c>
      <c r="V136" s="36">
        <f t="shared" si="47"/>
        <v>0</v>
      </c>
      <c r="W136" s="36">
        <f t="shared" si="47"/>
        <v>0</v>
      </c>
      <c r="X136" s="36">
        <f t="shared" si="47"/>
        <v>0</v>
      </c>
      <c r="Z136" s="36">
        <f t="shared" si="48"/>
        <v>0</v>
      </c>
      <c r="AA136" s="36">
        <f t="shared" si="48"/>
        <v>0</v>
      </c>
      <c r="AB136" s="36">
        <f t="shared" si="48"/>
        <v>0</v>
      </c>
      <c r="AC136" s="36">
        <f t="shared" si="48"/>
        <v>0</v>
      </c>
      <c r="AE136" s="63">
        <f t="shared" si="43"/>
        <v>0</v>
      </c>
      <c r="AF136" s="59"/>
    </row>
    <row r="137" ht="15" spans="1:32">
      <c r="A137" s="43" t="s">
        <v>12739</v>
      </c>
      <c r="B137" s="34">
        <f t="shared" si="49"/>
        <v>0</v>
      </c>
      <c r="C137" s="41" t="s">
        <v>12740</v>
      </c>
      <c r="D137" s="29">
        <f t="shared" ref="D137:D200" si="54">SUM(E137:F137)</f>
        <v>0</v>
      </c>
      <c r="E137" s="36">
        <f t="shared" si="50"/>
        <v>0</v>
      </c>
      <c r="F137" s="37">
        <f t="shared" ref="F137:F200" si="55">SUM(G137:I137)</f>
        <v>0</v>
      </c>
      <c r="G137" s="38">
        <f t="shared" si="41"/>
        <v>0</v>
      </c>
      <c r="H137" s="42">
        <v>0</v>
      </c>
      <c r="I137" s="36">
        <f t="shared" si="51"/>
        <v>0</v>
      </c>
      <c r="J137" s="29">
        <f t="shared" ref="J137:J200" si="56">SUM(K137:L137)</f>
        <v>0</v>
      </c>
      <c r="K137" s="36">
        <f t="shared" ref="K137:K200" si="57">SUMPRODUCT(K$374:K$599*(LEFT($A$374:$A$599,LEN($A137))=$A137))+MIN(SUMPRODUCT(P$374:P$599*(LEFT($A$374:$A$599,LEN($A137))=$A137))+AE137,0)</f>
        <v>0</v>
      </c>
      <c r="L137" s="9">
        <f t="shared" si="52"/>
        <v>0</v>
      </c>
      <c r="M137" s="51">
        <v>0</v>
      </c>
      <c r="N137" s="50">
        <f t="shared" si="42"/>
        <v>0</v>
      </c>
      <c r="O137" s="36">
        <f t="shared" si="53"/>
        <v>0</v>
      </c>
      <c r="P137" s="36">
        <f t="shared" ref="P137:P200" si="58">MAX(SUMPRODUCT(P$374:P$599*(LEFT($A$374:$A$599,LEN($A137))=$A137))+AE137,0)</f>
        <v>0</v>
      </c>
      <c r="R137" s="36">
        <f t="shared" si="47"/>
        <v>0</v>
      </c>
      <c r="S137" s="36">
        <f t="shared" si="47"/>
        <v>0</v>
      </c>
      <c r="T137" s="36">
        <f t="shared" si="47"/>
        <v>0</v>
      </c>
      <c r="U137" s="36">
        <f t="shared" si="47"/>
        <v>0</v>
      </c>
      <c r="V137" s="36">
        <f t="shared" si="47"/>
        <v>0</v>
      </c>
      <c r="W137" s="36">
        <f t="shared" si="47"/>
        <v>0</v>
      </c>
      <c r="X137" s="36">
        <f t="shared" si="47"/>
        <v>0</v>
      </c>
      <c r="Z137" s="36">
        <f t="shared" si="48"/>
        <v>0</v>
      </c>
      <c r="AA137" s="36">
        <f t="shared" si="48"/>
        <v>0</v>
      </c>
      <c r="AB137" s="36">
        <f t="shared" si="48"/>
        <v>0</v>
      </c>
      <c r="AC137" s="36">
        <f t="shared" si="48"/>
        <v>0</v>
      </c>
      <c r="AE137" s="63">
        <f t="shared" si="43"/>
        <v>0</v>
      </c>
      <c r="AF137" s="59"/>
    </row>
    <row r="138" ht="15" spans="1:32">
      <c r="A138" s="43" t="s">
        <v>12741</v>
      </c>
      <c r="B138" s="34">
        <f t="shared" si="49"/>
        <v>0</v>
      </c>
      <c r="C138" s="41" t="s">
        <v>12742</v>
      </c>
      <c r="D138" s="29">
        <f t="shared" si="54"/>
        <v>0</v>
      </c>
      <c r="E138" s="36">
        <f t="shared" si="50"/>
        <v>0</v>
      </c>
      <c r="F138" s="37">
        <f t="shared" si="55"/>
        <v>0</v>
      </c>
      <c r="G138" s="38">
        <f t="shared" si="41"/>
        <v>0</v>
      </c>
      <c r="H138" s="42">
        <v>0</v>
      </c>
      <c r="I138" s="36">
        <f t="shared" si="51"/>
        <v>0</v>
      </c>
      <c r="J138" s="29">
        <f t="shared" si="56"/>
        <v>0</v>
      </c>
      <c r="K138" s="36">
        <f t="shared" si="57"/>
        <v>0</v>
      </c>
      <c r="L138" s="9">
        <f t="shared" si="52"/>
        <v>0</v>
      </c>
      <c r="M138" s="51">
        <v>0</v>
      </c>
      <c r="N138" s="50">
        <f t="shared" si="42"/>
        <v>0</v>
      </c>
      <c r="O138" s="36">
        <f t="shared" si="53"/>
        <v>0</v>
      </c>
      <c r="P138" s="36">
        <f t="shared" si="58"/>
        <v>0</v>
      </c>
      <c r="R138" s="36">
        <f t="shared" ref="R138:X147" si="59">SUMPRODUCT(R$374:R$599*(LEFT($A$374:$A$599,LEN($A138))=$A138))</f>
        <v>0</v>
      </c>
      <c r="S138" s="36">
        <f t="shared" si="59"/>
        <v>0</v>
      </c>
      <c r="T138" s="36">
        <f t="shared" si="59"/>
        <v>0</v>
      </c>
      <c r="U138" s="36">
        <f t="shared" si="59"/>
        <v>0</v>
      </c>
      <c r="V138" s="36">
        <f t="shared" si="59"/>
        <v>0</v>
      </c>
      <c r="W138" s="36">
        <f t="shared" si="59"/>
        <v>0</v>
      </c>
      <c r="X138" s="36">
        <f t="shared" si="59"/>
        <v>0</v>
      </c>
      <c r="Z138" s="36">
        <f t="shared" si="48"/>
        <v>0</v>
      </c>
      <c r="AA138" s="36">
        <f t="shared" si="48"/>
        <v>0</v>
      </c>
      <c r="AB138" s="36">
        <f t="shared" si="48"/>
        <v>0</v>
      </c>
      <c r="AC138" s="36">
        <f t="shared" si="48"/>
        <v>0</v>
      </c>
      <c r="AE138" s="63">
        <f t="shared" si="43"/>
        <v>0</v>
      </c>
      <c r="AF138" s="14"/>
    </row>
    <row r="139" ht="15" spans="1:32">
      <c r="A139" s="43" t="s">
        <v>12743</v>
      </c>
      <c r="B139" s="34">
        <f t="shared" si="49"/>
        <v>0</v>
      </c>
      <c r="C139" s="41" t="s">
        <v>12744</v>
      </c>
      <c r="D139" s="29">
        <f t="shared" si="54"/>
        <v>0</v>
      </c>
      <c r="E139" s="36">
        <f t="shared" si="50"/>
        <v>0</v>
      </c>
      <c r="F139" s="37">
        <f t="shared" si="55"/>
        <v>0</v>
      </c>
      <c r="G139" s="38">
        <f t="shared" si="41"/>
        <v>0</v>
      </c>
      <c r="H139" s="42">
        <v>0</v>
      </c>
      <c r="I139" s="36">
        <f t="shared" si="51"/>
        <v>0</v>
      </c>
      <c r="J139" s="29">
        <f t="shared" si="56"/>
        <v>0</v>
      </c>
      <c r="K139" s="36">
        <f t="shared" si="57"/>
        <v>0</v>
      </c>
      <c r="L139" s="9">
        <f t="shared" si="52"/>
        <v>0</v>
      </c>
      <c r="M139" s="51">
        <v>0</v>
      </c>
      <c r="N139" s="50">
        <f t="shared" si="42"/>
        <v>0</v>
      </c>
      <c r="O139" s="36">
        <f t="shared" si="53"/>
        <v>0</v>
      </c>
      <c r="P139" s="36">
        <f t="shared" si="58"/>
        <v>0</v>
      </c>
      <c r="R139" s="36">
        <f t="shared" si="59"/>
        <v>0</v>
      </c>
      <c r="S139" s="36">
        <f t="shared" si="59"/>
        <v>0</v>
      </c>
      <c r="T139" s="36">
        <f t="shared" si="59"/>
        <v>0</v>
      </c>
      <c r="U139" s="36">
        <f t="shared" si="59"/>
        <v>0</v>
      </c>
      <c r="V139" s="36">
        <f t="shared" si="59"/>
        <v>0</v>
      </c>
      <c r="W139" s="36">
        <f t="shared" si="59"/>
        <v>0</v>
      </c>
      <c r="X139" s="36">
        <f t="shared" si="59"/>
        <v>0</v>
      </c>
      <c r="Z139" s="36">
        <f t="shared" si="48"/>
        <v>0</v>
      </c>
      <c r="AA139" s="36">
        <f t="shared" si="48"/>
        <v>0</v>
      </c>
      <c r="AB139" s="36">
        <f t="shared" si="48"/>
        <v>0</v>
      </c>
      <c r="AC139" s="36">
        <f t="shared" si="48"/>
        <v>0</v>
      </c>
      <c r="AE139" s="63">
        <f t="shared" si="43"/>
        <v>0</v>
      </c>
      <c r="AF139" s="14"/>
    </row>
    <row r="140" ht="15" spans="1:32">
      <c r="A140" s="43" t="s">
        <v>12745</v>
      </c>
      <c r="B140" s="34">
        <f t="shared" si="49"/>
        <v>0</v>
      </c>
      <c r="C140" s="41" t="s">
        <v>12746</v>
      </c>
      <c r="D140" s="29">
        <f t="shared" si="54"/>
        <v>0</v>
      </c>
      <c r="E140" s="36">
        <f t="shared" si="50"/>
        <v>0</v>
      </c>
      <c r="F140" s="37">
        <f t="shared" si="55"/>
        <v>0</v>
      </c>
      <c r="G140" s="38">
        <f t="shared" si="41"/>
        <v>0</v>
      </c>
      <c r="H140" s="42">
        <v>0</v>
      </c>
      <c r="I140" s="36">
        <f t="shared" si="51"/>
        <v>0</v>
      </c>
      <c r="J140" s="29">
        <f t="shared" si="56"/>
        <v>0</v>
      </c>
      <c r="K140" s="36">
        <f t="shared" si="57"/>
        <v>0</v>
      </c>
      <c r="L140" s="9">
        <f t="shared" si="52"/>
        <v>0</v>
      </c>
      <c r="M140" s="51">
        <v>0</v>
      </c>
      <c r="N140" s="50">
        <f t="shared" si="42"/>
        <v>0</v>
      </c>
      <c r="O140" s="36">
        <f t="shared" si="53"/>
        <v>0</v>
      </c>
      <c r="P140" s="36">
        <f t="shared" si="58"/>
        <v>0</v>
      </c>
      <c r="R140" s="36">
        <f t="shared" si="59"/>
        <v>0</v>
      </c>
      <c r="S140" s="36">
        <f t="shared" si="59"/>
        <v>0</v>
      </c>
      <c r="T140" s="36">
        <f t="shared" si="59"/>
        <v>0</v>
      </c>
      <c r="U140" s="36">
        <f t="shared" si="59"/>
        <v>0</v>
      </c>
      <c r="V140" s="36">
        <f t="shared" si="59"/>
        <v>0</v>
      </c>
      <c r="W140" s="36">
        <f t="shared" si="59"/>
        <v>0</v>
      </c>
      <c r="X140" s="36">
        <f t="shared" si="59"/>
        <v>0</v>
      </c>
      <c r="Z140" s="36">
        <f t="shared" si="48"/>
        <v>0</v>
      </c>
      <c r="AA140" s="36">
        <f t="shared" si="48"/>
        <v>0</v>
      </c>
      <c r="AB140" s="36">
        <f t="shared" si="48"/>
        <v>0</v>
      </c>
      <c r="AC140" s="36">
        <f t="shared" si="48"/>
        <v>0</v>
      </c>
      <c r="AE140" s="63">
        <f t="shared" si="43"/>
        <v>0</v>
      </c>
      <c r="AF140" s="59"/>
    </row>
    <row r="141" ht="15" spans="1:32">
      <c r="A141" s="43" t="s">
        <v>12747</v>
      </c>
      <c r="B141" s="34">
        <f t="shared" si="49"/>
        <v>0</v>
      </c>
      <c r="C141" s="41" t="s">
        <v>12748</v>
      </c>
      <c r="D141" s="29">
        <f t="shared" si="54"/>
        <v>0</v>
      </c>
      <c r="E141" s="36">
        <f t="shared" si="50"/>
        <v>0</v>
      </c>
      <c r="F141" s="37">
        <f t="shared" si="55"/>
        <v>0</v>
      </c>
      <c r="G141" s="38">
        <f t="shared" si="41"/>
        <v>0</v>
      </c>
      <c r="H141" s="42">
        <v>0</v>
      </c>
      <c r="I141" s="36">
        <f t="shared" si="51"/>
        <v>0</v>
      </c>
      <c r="J141" s="29">
        <f t="shared" si="56"/>
        <v>0</v>
      </c>
      <c r="K141" s="36">
        <f t="shared" si="57"/>
        <v>0</v>
      </c>
      <c r="L141" s="9">
        <f t="shared" si="52"/>
        <v>0</v>
      </c>
      <c r="M141" s="51">
        <v>0</v>
      </c>
      <c r="N141" s="50">
        <f t="shared" si="42"/>
        <v>0</v>
      </c>
      <c r="O141" s="36">
        <f t="shared" si="53"/>
        <v>0</v>
      </c>
      <c r="P141" s="36">
        <f t="shared" si="58"/>
        <v>0</v>
      </c>
      <c r="R141" s="36">
        <f t="shared" si="59"/>
        <v>0</v>
      </c>
      <c r="S141" s="36">
        <f t="shared" si="59"/>
        <v>0</v>
      </c>
      <c r="T141" s="36">
        <f t="shared" si="59"/>
        <v>0</v>
      </c>
      <c r="U141" s="36">
        <f t="shared" si="59"/>
        <v>0</v>
      </c>
      <c r="V141" s="36">
        <f t="shared" si="59"/>
        <v>0</v>
      </c>
      <c r="W141" s="36">
        <f t="shared" si="59"/>
        <v>0</v>
      </c>
      <c r="X141" s="36">
        <f t="shared" si="59"/>
        <v>0</v>
      </c>
      <c r="Z141" s="36">
        <f t="shared" si="48"/>
        <v>0</v>
      </c>
      <c r="AA141" s="36">
        <f t="shared" si="48"/>
        <v>0</v>
      </c>
      <c r="AB141" s="36">
        <f t="shared" si="48"/>
        <v>0</v>
      </c>
      <c r="AC141" s="36">
        <f t="shared" si="48"/>
        <v>0</v>
      </c>
      <c r="AE141" s="63">
        <f t="shared" si="43"/>
        <v>0</v>
      </c>
      <c r="AF141" s="59"/>
    </row>
    <row r="142" ht="15" spans="1:32">
      <c r="A142" s="43" t="s">
        <v>12749</v>
      </c>
      <c r="B142" s="34">
        <f t="shared" si="49"/>
        <v>0</v>
      </c>
      <c r="C142" s="41" t="s">
        <v>12750</v>
      </c>
      <c r="D142" s="29">
        <f t="shared" si="54"/>
        <v>0</v>
      </c>
      <c r="E142" s="36">
        <f t="shared" si="50"/>
        <v>0</v>
      </c>
      <c r="F142" s="37">
        <f t="shared" si="55"/>
        <v>0</v>
      </c>
      <c r="G142" s="38">
        <f t="shared" si="41"/>
        <v>0</v>
      </c>
      <c r="H142" s="42">
        <v>0</v>
      </c>
      <c r="I142" s="36">
        <f t="shared" si="51"/>
        <v>0</v>
      </c>
      <c r="J142" s="29">
        <f t="shared" si="56"/>
        <v>0</v>
      </c>
      <c r="K142" s="36">
        <f t="shared" si="57"/>
        <v>0</v>
      </c>
      <c r="L142" s="9">
        <f t="shared" si="52"/>
        <v>0</v>
      </c>
      <c r="M142" s="51">
        <v>0</v>
      </c>
      <c r="N142" s="50">
        <f t="shared" si="42"/>
        <v>0</v>
      </c>
      <c r="O142" s="36">
        <f t="shared" si="53"/>
        <v>0</v>
      </c>
      <c r="P142" s="36">
        <f t="shared" si="58"/>
        <v>0</v>
      </c>
      <c r="R142" s="36">
        <f t="shared" si="59"/>
        <v>0</v>
      </c>
      <c r="S142" s="36">
        <f t="shared" si="59"/>
        <v>0</v>
      </c>
      <c r="T142" s="36">
        <f t="shared" si="59"/>
        <v>0</v>
      </c>
      <c r="U142" s="36">
        <f t="shared" si="59"/>
        <v>0</v>
      </c>
      <c r="V142" s="36">
        <f t="shared" si="59"/>
        <v>0</v>
      </c>
      <c r="W142" s="36">
        <f t="shared" si="59"/>
        <v>0</v>
      </c>
      <c r="X142" s="36">
        <f t="shared" si="59"/>
        <v>0</v>
      </c>
      <c r="Z142" s="36">
        <f t="shared" si="48"/>
        <v>0</v>
      </c>
      <c r="AA142" s="36">
        <f t="shared" si="48"/>
        <v>0</v>
      </c>
      <c r="AB142" s="36">
        <f t="shared" si="48"/>
        <v>0</v>
      </c>
      <c r="AC142" s="36">
        <f t="shared" si="48"/>
        <v>0</v>
      </c>
      <c r="AE142" s="63">
        <f t="shared" si="43"/>
        <v>0</v>
      </c>
      <c r="AF142" s="14"/>
    </row>
    <row r="143" ht="15" spans="1:32">
      <c r="A143" s="43" t="s">
        <v>12751</v>
      </c>
      <c r="B143" s="34">
        <f t="shared" si="49"/>
        <v>0</v>
      </c>
      <c r="C143" s="41" t="s">
        <v>12752</v>
      </c>
      <c r="D143" s="29">
        <f t="shared" si="54"/>
        <v>0</v>
      </c>
      <c r="E143" s="36">
        <f t="shared" si="50"/>
        <v>0</v>
      </c>
      <c r="F143" s="37">
        <f t="shared" si="55"/>
        <v>0</v>
      </c>
      <c r="G143" s="38">
        <f t="shared" si="41"/>
        <v>0</v>
      </c>
      <c r="H143" s="42">
        <v>0</v>
      </c>
      <c r="I143" s="36">
        <f t="shared" si="51"/>
        <v>0</v>
      </c>
      <c r="J143" s="29">
        <f t="shared" si="56"/>
        <v>0</v>
      </c>
      <c r="K143" s="36">
        <f t="shared" si="57"/>
        <v>0</v>
      </c>
      <c r="L143" s="9">
        <f t="shared" si="52"/>
        <v>0</v>
      </c>
      <c r="M143" s="51">
        <v>0</v>
      </c>
      <c r="N143" s="50">
        <f t="shared" si="42"/>
        <v>0</v>
      </c>
      <c r="O143" s="36">
        <f t="shared" si="53"/>
        <v>0</v>
      </c>
      <c r="P143" s="36">
        <f t="shared" si="58"/>
        <v>0</v>
      </c>
      <c r="R143" s="36">
        <f t="shared" si="59"/>
        <v>0</v>
      </c>
      <c r="S143" s="36">
        <f t="shared" si="59"/>
        <v>0</v>
      </c>
      <c r="T143" s="36">
        <f t="shared" si="59"/>
        <v>0</v>
      </c>
      <c r="U143" s="36">
        <f t="shared" si="59"/>
        <v>0</v>
      </c>
      <c r="V143" s="36">
        <f t="shared" si="59"/>
        <v>0</v>
      </c>
      <c r="W143" s="36">
        <f t="shared" si="59"/>
        <v>0</v>
      </c>
      <c r="X143" s="36">
        <f t="shared" si="59"/>
        <v>0</v>
      </c>
      <c r="Z143" s="36">
        <f t="shared" si="48"/>
        <v>0</v>
      </c>
      <c r="AA143" s="36">
        <f t="shared" si="48"/>
        <v>0</v>
      </c>
      <c r="AB143" s="36">
        <f t="shared" si="48"/>
        <v>0</v>
      </c>
      <c r="AC143" s="36">
        <f t="shared" si="48"/>
        <v>0</v>
      </c>
      <c r="AE143" s="63">
        <f t="shared" si="43"/>
        <v>0</v>
      </c>
      <c r="AF143" s="14"/>
    </row>
    <row r="144" ht="15" spans="1:32">
      <c r="A144" s="43" t="s">
        <v>12753</v>
      </c>
      <c r="B144" s="34">
        <f t="shared" si="49"/>
        <v>0</v>
      </c>
      <c r="C144" s="41" t="s">
        <v>12754</v>
      </c>
      <c r="D144" s="29">
        <f t="shared" si="54"/>
        <v>0</v>
      </c>
      <c r="E144" s="36">
        <f t="shared" si="50"/>
        <v>0</v>
      </c>
      <c r="F144" s="37">
        <f t="shared" si="55"/>
        <v>0</v>
      </c>
      <c r="G144" s="38">
        <f t="shared" si="41"/>
        <v>0</v>
      </c>
      <c r="H144" s="42">
        <v>0</v>
      </c>
      <c r="I144" s="36">
        <f t="shared" si="51"/>
        <v>0</v>
      </c>
      <c r="J144" s="29">
        <f t="shared" si="56"/>
        <v>0</v>
      </c>
      <c r="K144" s="36">
        <f t="shared" si="57"/>
        <v>0</v>
      </c>
      <c r="L144" s="9">
        <f t="shared" si="52"/>
        <v>0</v>
      </c>
      <c r="M144" s="51">
        <v>0</v>
      </c>
      <c r="N144" s="50">
        <f t="shared" si="42"/>
        <v>0</v>
      </c>
      <c r="O144" s="36">
        <f t="shared" si="53"/>
        <v>0</v>
      </c>
      <c r="P144" s="36">
        <f t="shared" si="58"/>
        <v>0</v>
      </c>
      <c r="R144" s="36">
        <f t="shared" si="59"/>
        <v>0</v>
      </c>
      <c r="S144" s="36">
        <f t="shared" si="59"/>
        <v>0</v>
      </c>
      <c r="T144" s="36">
        <f t="shared" si="59"/>
        <v>0</v>
      </c>
      <c r="U144" s="36">
        <f t="shared" si="59"/>
        <v>0</v>
      </c>
      <c r="V144" s="36">
        <f t="shared" si="59"/>
        <v>0</v>
      </c>
      <c r="W144" s="36">
        <f t="shared" si="59"/>
        <v>0</v>
      </c>
      <c r="X144" s="36">
        <f t="shared" si="59"/>
        <v>0</v>
      </c>
      <c r="Z144" s="36">
        <f t="shared" si="48"/>
        <v>0</v>
      </c>
      <c r="AA144" s="36">
        <f t="shared" si="48"/>
        <v>0</v>
      </c>
      <c r="AB144" s="36">
        <f t="shared" si="48"/>
        <v>0</v>
      </c>
      <c r="AC144" s="36">
        <f t="shared" si="48"/>
        <v>0</v>
      </c>
      <c r="AE144" s="63">
        <f t="shared" si="43"/>
        <v>0</v>
      </c>
      <c r="AF144" s="59"/>
    </row>
    <row r="145" ht="15" spans="1:32">
      <c r="A145" s="43" t="s">
        <v>12755</v>
      </c>
      <c r="B145" s="34">
        <f t="shared" si="49"/>
        <v>0</v>
      </c>
      <c r="C145" s="41" t="s">
        <v>12756</v>
      </c>
      <c r="D145" s="29">
        <f t="shared" si="54"/>
        <v>0</v>
      </c>
      <c r="E145" s="36">
        <f t="shared" si="50"/>
        <v>0</v>
      </c>
      <c r="F145" s="37">
        <f t="shared" si="55"/>
        <v>0</v>
      </c>
      <c r="G145" s="38">
        <f t="shared" si="41"/>
        <v>0</v>
      </c>
      <c r="H145" s="42">
        <v>0</v>
      </c>
      <c r="I145" s="36">
        <f t="shared" si="51"/>
        <v>0</v>
      </c>
      <c r="J145" s="29">
        <f t="shared" si="56"/>
        <v>0</v>
      </c>
      <c r="K145" s="36">
        <f t="shared" si="57"/>
        <v>0</v>
      </c>
      <c r="L145" s="9">
        <f t="shared" si="52"/>
        <v>0</v>
      </c>
      <c r="M145" s="51">
        <v>0</v>
      </c>
      <c r="N145" s="50">
        <f t="shared" si="42"/>
        <v>0</v>
      </c>
      <c r="O145" s="36">
        <f t="shared" si="53"/>
        <v>0</v>
      </c>
      <c r="P145" s="36">
        <f t="shared" si="58"/>
        <v>0</v>
      </c>
      <c r="R145" s="36">
        <f t="shared" si="59"/>
        <v>0</v>
      </c>
      <c r="S145" s="36">
        <f t="shared" si="59"/>
        <v>0</v>
      </c>
      <c r="T145" s="36">
        <f t="shared" si="59"/>
        <v>0</v>
      </c>
      <c r="U145" s="36">
        <f t="shared" si="59"/>
        <v>0</v>
      </c>
      <c r="V145" s="36">
        <f t="shared" si="59"/>
        <v>0</v>
      </c>
      <c r="W145" s="36">
        <f t="shared" si="59"/>
        <v>0</v>
      </c>
      <c r="X145" s="36">
        <f t="shared" si="59"/>
        <v>0</v>
      </c>
      <c r="Z145" s="36">
        <f t="shared" si="48"/>
        <v>0</v>
      </c>
      <c r="AA145" s="36">
        <f t="shared" si="48"/>
        <v>0</v>
      </c>
      <c r="AB145" s="36">
        <f t="shared" si="48"/>
        <v>0</v>
      </c>
      <c r="AC145" s="36">
        <f t="shared" si="48"/>
        <v>0</v>
      </c>
      <c r="AE145" s="63">
        <f t="shared" si="43"/>
        <v>0</v>
      </c>
      <c r="AF145" s="59"/>
    </row>
    <row r="146" ht="15" spans="1:32">
      <c r="A146" s="43" t="s">
        <v>12757</v>
      </c>
      <c r="B146" s="34">
        <f t="shared" si="49"/>
        <v>0</v>
      </c>
      <c r="C146" s="41" t="s">
        <v>12758</v>
      </c>
      <c r="D146" s="29">
        <f t="shared" si="54"/>
        <v>0</v>
      </c>
      <c r="E146" s="36">
        <f t="shared" si="50"/>
        <v>0</v>
      </c>
      <c r="F146" s="37">
        <f t="shared" si="55"/>
        <v>0</v>
      </c>
      <c r="G146" s="38">
        <f t="shared" si="41"/>
        <v>0</v>
      </c>
      <c r="H146" s="42">
        <v>0</v>
      </c>
      <c r="I146" s="36">
        <f t="shared" si="51"/>
        <v>0</v>
      </c>
      <c r="J146" s="29">
        <f t="shared" si="56"/>
        <v>0</v>
      </c>
      <c r="K146" s="36">
        <f t="shared" si="57"/>
        <v>0</v>
      </c>
      <c r="L146" s="9">
        <f t="shared" si="52"/>
        <v>0</v>
      </c>
      <c r="M146" s="51">
        <v>0</v>
      </c>
      <c r="N146" s="50">
        <f t="shared" si="42"/>
        <v>0</v>
      </c>
      <c r="O146" s="36">
        <f t="shared" si="53"/>
        <v>0</v>
      </c>
      <c r="P146" s="36">
        <f t="shared" si="58"/>
        <v>0</v>
      </c>
      <c r="R146" s="36">
        <f t="shared" si="59"/>
        <v>0</v>
      </c>
      <c r="S146" s="36">
        <f t="shared" si="59"/>
        <v>0</v>
      </c>
      <c r="T146" s="36">
        <f t="shared" si="59"/>
        <v>0</v>
      </c>
      <c r="U146" s="36">
        <f t="shared" si="59"/>
        <v>0</v>
      </c>
      <c r="V146" s="36">
        <f t="shared" si="59"/>
        <v>0</v>
      </c>
      <c r="W146" s="36">
        <f t="shared" si="59"/>
        <v>0</v>
      </c>
      <c r="X146" s="36">
        <f t="shared" si="59"/>
        <v>0</v>
      </c>
      <c r="Z146" s="36">
        <f t="shared" si="48"/>
        <v>0</v>
      </c>
      <c r="AA146" s="36">
        <f t="shared" si="48"/>
        <v>0</v>
      </c>
      <c r="AB146" s="36">
        <f t="shared" si="48"/>
        <v>0</v>
      </c>
      <c r="AC146" s="36">
        <f t="shared" si="48"/>
        <v>0</v>
      </c>
      <c r="AE146" s="63">
        <f t="shared" si="43"/>
        <v>0</v>
      </c>
      <c r="AF146" s="14"/>
    </row>
    <row r="147" ht="15" spans="1:32">
      <c r="A147" s="43" t="s">
        <v>12759</v>
      </c>
      <c r="B147" s="34">
        <f t="shared" si="49"/>
        <v>0</v>
      </c>
      <c r="C147" s="41" t="s">
        <v>12760</v>
      </c>
      <c r="D147" s="29">
        <f t="shared" si="54"/>
        <v>0</v>
      </c>
      <c r="E147" s="36">
        <f t="shared" si="50"/>
        <v>0</v>
      </c>
      <c r="F147" s="37">
        <f t="shared" si="55"/>
        <v>0</v>
      </c>
      <c r="G147" s="38">
        <f t="shared" si="41"/>
        <v>0</v>
      </c>
      <c r="H147" s="42">
        <v>0</v>
      </c>
      <c r="I147" s="36">
        <f t="shared" si="51"/>
        <v>0</v>
      </c>
      <c r="J147" s="29">
        <f t="shared" si="56"/>
        <v>0</v>
      </c>
      <c r="K147" s="36">
        <f t="shared" si="57"/>
        <v>0</v>
      </c>
      <c r="L147" s="9">
        <f t="shared" si="52"/>
        <v>0</v>
      </c>
      <c r="M147" s="51">
        <v>0</v>
      </c>
      <c r="N147" s="50">
        <f t="shared" si="42"/>
        <v>0</v>
      </c>
      <c r="O147" s="36">
        <f t="shared" si="53"/>
        <v>0</v>
      </c>
      <c r="P147" s="36">
        <f t="shared" si="58"/>
        <v>0</v>
      </c>
      <c r="R147" s="36">
        <f t="shared" si="59"/>
        <v>0</v>
      </c>
      <c r="S147" s="36">
        <f t="shared" si="59"/>
        <v>0</v>
      </c>
      <c r="T147" s="36">
        <f t="shared" si="59"/>
        <v>0</v>
      </c>
      <c r="U147" s="36">
        <f t="shared" si="59"/>
        <v>0</v>
      </c>
      <c r="V147" s="36">
        <f t="shared" si="59"/>
        <v>0</v>
      </c>
      <c r="W147" s="36">
        <f t="shared" si="59"/>
        <v>0</v>
      </c>
      <c r="X147" s="36">
        <f t="shared" si="59"/>
        <v>0</v>
      </c>
      <c r="Z147" s="36">
        <f t="shared" si="48"/>
        <v>0</v>
      </c>
      <c r="AA147" s="36">
        <f t="shared" si="48"/>
        <v>0</v>
      </c>
      <c r="AB147" s="36">
        <f t="shared" si="48"/>
        <v>0</v>
      </c>
      <c r="AC147" s="36">
        <f t="shared" si="48"/>
        <v>0</v>
      </c>
      <c r="AE147" s="63">
        <f t="shared" si="43"/>
        <v>0</v>
      </c>
      <c r="AF147" s="14"/>
    </row>
    <row r="148" ht="15" spans="1:32">
      <c r="A148" s="43" t="s">
        <v>12761</v>
      </c>
      <c r="B148" s="34">
        <f t="shared" si="49"/>
        <v>0</v>
      </c>
      <c r="C148" s="41" t="s">
        <v>12762</v>
      </c>
      <c r="D148" s="29">
        <f t="shared" si="54"/>
        <v>0</v>
      </c>
      <c r="E148" s="36">
        <f t="shared" si="50"/>
        <v>0</v>
      </c>
      <c r="F148" s="37">
        <f t="shared" si="55"/>
        <v>0</v>
      </c>
      <c r="G148" s="38">
        <f t="shared" si="41"/>
        <v>0</v>
      </c>
      <c r="H148" s="42">
        <v>0</v>
      </c>
      <c r="I148" s="36">
        <f t="shared" si="51"/>
        <v>0</v>
      </c>
      <c r="J148" s="29">
        <f t="shared" si="56"/>
        <v>0</v>
      </c>
      <c r="K148" s="36">
        <f t="shared" si="57"/>
        <v>0</v>
      </c>
      <c r="L148" s="9">
        <f t="shared" si="52"/>
        <v>0</v>
      </c>
      <c r="M148" s="51">
        <v>0</v>
      </c>
      <c r="N148" s="50">
        <f t="shared" si="42"/>
        <v>0</v>
      </c>
      <c r="O148" s="36">
        <f t="shared" si="53"/>
        <v>0</v>
      </c>
      <c r="P148" s="36">
        <f t="shared" si="58"/>
        <v>0</v>
      </c>
      <c r="R148" s="36">
        <f t="shared" ref="R148:X157" si="60">SUMPRODUCT(R$374:R$599*(LEFT($A$374:$A$599,LEN($A148))=$A148))</f>
        <v>0</v>
      </c>
      <c r="S148" s="36">
        <f t="shared" si="60"/>
        <v>0</v>
      </c>
      <c r="T148" s="36">
        <f t="shared" si="60"/>
        <v>0</v>
      </c>
      <c r="U148" s="36">
        <f t="shared" si="60"/>
        <v>0</v>
      </c>
      <c r="V148" s="36">
        <f t="shared" si="60"/>
        <v>0</v>
      </c>
      <c r="W148" s="36">
        <f t="shared" si="60"/>
        <v>0</v>
      </c>
      <c r="X148" s="36">
        <f t="shared" si="60"/>
        <v>0</v>
      </c>
      <c r="Z148" s="36">
        <f t="shared" ref="Z148:AC167" si="61">SUMPRODUCT(Z$374:Z$599*(LEFT($A$374:$A$599,LEN($A148))=$A148))</f>
        <v>0</v>
      </c>
      <c r="AA148" s="36">
        <f t="shared" si="61"/>
        <v>0</v>
      </c>
      <c r="AB148" s="36">
        <f t="shared" si="61"/>
        <v>0</v>
      </c>
      <c r="AC148" s="36">
        <f t="shared" si="61"/>
        <v>0</v>
      </c>
      <c r="AE148" s="63">
        <f t="shared" si="43"/>
        <v>0</v>
      </c>
      <c r="AF148" s="59"/>
    </row>
    <row r="149" ht="15" spans="1:32">
      <c r="A149" s="43" t="s">
        <v>12763</v>
      </c>
      <c r="B149" s="34">
        <f t="shared" si="49"/>
        <v>0</v>
      </c>
      <c r="C149" s="41" t="s">
        <v>12764</v>
      </c>
      <c r="D149" s="29">
        <f t="shared" si="54"/>
        <v>0</v>
      </c>
      <c r="E149" s="36">
        <f t="shared" si="50"/>
        <v>0</v>
      </c>
      <c r="F149" s="37">
        <f t="shared" si="55"/>
        <v>0</v>
      </c>
      <c r="G149" s="38">
        <f t="shared" si="41"/>
        <v>0</v>
      </c>
      <c r="H149" s="42">
        <v>0</v>
      </c>
      <c r="I149" s="36">
        <f t="shared" si="51"/>
        <v>0</v>
      </c>
      <c r="J149" s="29">
        <f t="shared" si="56"/>
        <v>0</v>
      </c>
      <c r="K149" s="36">
        <f t="shared" si="57"/>
        <v>0</v>
      </c>
      <c r="L149" s="9">
        <f t="shared" si="52"/>
        <v>0</v>
      </c>
      <c r="M149" s="51">
        <v>0</v>
      </c>
      <c r="N149" s="50">
        <f t="shared" si="42"/>
        <v>0</v>
      </c>
      <c r="O149" s="36">
        <f t="shared" si="53"/>
        <v>0</v>
      </c>
      <c r="P149" s="36">
        <f t="shared" si="58"/>
        <v>0</v>
      </c>
      <c r="R149" s="36">
        <f t="shared" si="60"/>
        <v>0</v>
      </c>
      <c r="S149" s="36">
        <f t="shared" si="60"/>
        <v>0</v>
      </c>
      <c r="T149" s="36">
        <f t="shared" si="60"/>
        <v>0</v>
      </c>
      <c r="U149" s="36">
        <f t="shared" si="60"/>
        <v>0</v>
      </c>
      <c r="V149" s="36">
        <f t="shared" si="60"/>
        <v>0</v>
      </c>
      <c r="W149" s="36">
        <f t="shared" si="60"/>
        <v>0</v>
      </c>
      <c r="X149" s="36">
        <f t="shared" si="60"/>
        <v>0</v>
      </c>
      <c r="Z149" s="36">
        <f t="shared" si="61"/>
        <v>0</v>
      </c>
      <c r="AA149" s="36">
        <f t="shared" si="61"/>
        <v>0</v>
      </c>
      <c r="AB149" s="36">
        <f t="shared" si="61"/>
        <v>0</v>
      </c>
      <c r="AC149" s="36">
        <f t="shared" si="61"/>
        <v>0</v>
      </c>
      <c r="AE149" s="63">
        <f t="shared" si="43"/>
        <v>0</v>
      </c>
      <c r="AF149" s="59"/>
    </row>
    <row r="150" ht="15" spans="1:32">
      <c r="A150" s="43" t="s">
        <v>12765</v>
      </c>
      <c r="B150" s="34">
        <f t="shared" si="49"/>
        <v>0</v>
      </c>
      <c r="C150" s="41" t="s">
        <v>12766</v>
      </c>
      <c r="D150" s="29">
        <f t="shared" si="54"/>
        <v>0</v>
      </c>
      <c r="E150" s="36">
        <f t="shared" si="50"/>
        <v>0</v>
      </c>
      <c r="F150" s="37">
        <f t="shared" si="55"/>
        <v>0</v>
      </c>
      <c r="G150" s="38">
        <f t="shared" si="41"/>
        <v>0</v>
      </c>
      <c r="H150" s="42">
        <v>0</v>
      </c>
      <c r="I150" s="36">
        <f t="shared" si="51"/>
        <v>0</v>
      </c>
      <c r="J150" s="29">
        <f t="shared" si="56"/>
        <v>0</v>
      </c>
      <c r="K150" s="36">
        <f t="shared" si="57"/>
        <v>0</v>
      </c>
      <c r="L150" s="9">
        <f t="shared" si="52"/>
        <v>0</v>
      </c>
      <c r="M150" s="51">
        <v>0</v>
      </c>
      <c r="N150" s="50">
        <f t="shared" si="42"/>
        <v>0</v>
      </c>
      <c r="O150" s="36">
        <f t="shared" si="53"/>
        <v>0</v>
      </c>
      <c r="P150" s="36">
        <f t="shared" si="58"/>
        <v>0</v>
      </c>
      <c r="R150" s="36">
        <f t="shared" si="60"/>
        <v>0</v>
      </c>
      <c r="S150" s="36">
        <f t="shared" si="60"/>
        <v>0</v>
      </c>
      <c r="T150" s="36">
        <f t="shared" si="60"/>
        <v>0</v>
      </c>
      <c r="U150" s="36">
        <f t="shared" si="60"/>
        <v>0</v>
      </c>
      <c r="V150" s="36">
        <f t="shared" si="60"/>
        <v>0</v>
      </c>
      <c r="W150" s="36">
        <f t="shared" si="60"/>
        <v>0</v>
      </c>
      <c r="X150" s="36">
        <f t="shared" si="60"/>
        <v>0</v>
      </c>
      <c r="Z150" s="36">
        <f t="shared" si="61"/>
        <v>0</v>
      </c>
      <c r="AA150" s="36">
        <f t="shared" si="61"/>
        <v>0</v>
      </c>
      <c r="AB150" s="36">
        <f t="shared" si="61"/>
        <v>0</v>
      </c>
      <c r="AC150" s="36">
        <f t="shared" si="61"/>
        <v>0</v>
      </c>
      <c r="AE150" s="63">
        <f t="shared" si="43"/>
        <v>0</v>
      </c>
      <c r="AF150" s="14"/>
    </row>
    <row r="151" ht="15" spans="1:32">
      <c r="A151" s="43" t="s">
        <v>12767</v>
      </c>
      <c r="B151" s="34">
        <f t="shared" si="49"/>
        <v>0</v>
      </c>
      <c r="C151" s="41" t="s">
        <v>12768</v>
      </c>
      <c r="D151" s="29">
        <f t="shared" si="54"/>
        <v>0</v>
      </c>
      <c r="E151" s="36">
        <f t="shared" si="50"/>
        <v>0</v>
      </c>
      <c r="F151" s="37">
        <f t="shared" si="55"/>
        <v>0</v>
      </c>
      <c r="G151" s="38">
        <f t="shared" si="41"/>
        <v>0</v>
      </c>
      <c r="H151" s="42">
        <v>0</v>
      </c>
      <c r="I151" s="36">
        <f t="shared" si="51"/>
        <v>0</v>
      </c>
      <c r="J151" s="29">
        <f t="shared" si="56"/>
        <v>0</v>
      </c>
      <c r="K151" s="36">
        <f t="shared" si="57"/>
        <v>0</v>
      </c>
      <c r="L151" s="9">
        <f t="shared" si="52"/>
        <v>0</v>
      </c>
      <c r="M151" s="51">
        <v>0</v>
      </c>
      <c r="N151" s="50">
        <f t="shared" si="42"/>
        <v>0</v>
      </c>
      <c r="O151" s="36">
        <f t="shared" si="53"/>
        <v>0</v>
      </c>
      <c r="P151" s="36">
        <f t="shared" si="58"/>
        <v>0</v>
      </c>
      <c r="R151" s="36">
        <f t="shared" si="60"/>
        <v>0</v>
      </c>
      <c r="S151" s="36">
        <f t="shared" si="60"/>
        <v>0</v>
      </c>
      <c r="T151" s="36">
        <f t="shared" si="60"/>
        <v>0</v>
      </c>
      <c r="U151" s="36">
        <f t="shared" si="60"/>
        <v>0</v>
      </c>
      <c r="V151" s="36">
        <f t="shared" si="60"/>
        <v>0</v>
      </c>
      <c r="W151" s="36">
        <f t="shared" si="60"/>
        <v>0</v>
      </c>
      <c r="X151" s="36">
        <f t="shared" si="60"/>
        <v>0</v>
      </c>
      <c r="Z151" s="36">
        <f t="shared" si="61"/>
        <v>0</v>
      </c>
      <c r="AA151" s="36">
        <f t="shared" si="61"/>
        <v>0</v>
      </c>
      <c r="AB151" s="36">
        <f t="shared" si="61"/>
        <v>0</v>
      </c>
      <c r="AC151" s="36">
        <f t="shared" si="61"/>
        <v>0</v>
      </c>
      <c r="AE151" s="63">
        <f t="shared" si="43"/>
        <v>0</v>
      </c>
      <c r="AF151" s="14"/>
    </row>
    <row r="152" ht="15" spans="1:32">
      <c r="A152" s="43" t="s">
        <v>12769</v>
      </c>
      <c r="B152" s="34">
        <f t="shared" si="49"/>
        <v>0</v>
      </c>
      <c r="C152" s="41" t="s">
        <v>12770</v>
      </c>
      <c r="D152" s="29">
        <f t="shared" si="54"/>
        <v>0</v>
      </c>
      <c r="E152" s="36">
        <f t="shared" si="50"/>
        <v>0</v>
      </c>
      <c r="F152" s="37">
        <f t="shared" si="55"/>
        <v>0</v>
      </c>
      <c r="G152" s="38">
        <f t="shared" si="41"/>
        <v>0</v>
      </c>
      <c r="H152" s="42">
        <v>0</v>
      </c>
      <c r="I152" s="36">
        <f t="shared" si="51"/>
        <v>0</v>
      </c>
      <c r="J152" s="29">
        <f t="shared" si="56"/>
        <v>0</v>
      </c>
      <c r="K152" s="36">
        <f t="shared" si="57"/>
        <v>0</v>
      </c>
      <c r="L152" s="9">
        <f t="shared" si="52"/>
        <v>0</v>
      </c>
      <c r="M152" s="51">
        <v>0</v>
      </c>
      <c r="N152" s="50">
        <f t="shared" si="42"/>
        <v>0</v>
      </c>
      <c r="O152" s="36">
        <f t="shared" si="53"/>
        <v>0</v>
      </c>
      <c r="P152" s="36">
        <f t="shared" si="58"/>
        <v>0</v>
      </c>
      <c r="R152" s="36">
        <f t="shared" si="60"/>
        <v>0</v>
      </c>
      <c r="S152" s="36">
        <f t="shared" si="60"/>
        <v>0</v>
      </c>
      <c r="T152" s="36">
        <f t="shared" si="60"/>
        <v>0</v>
      </c>
      <c r="U152" s="36">
        <f t="shared" si="60"/>
        <v>0</v>
      </c>
      <c r="V152" s="36">
        <f t="shared" si="60"/>
        <v>0</v>
      </c>
      <c r="W152" s="36">
        <f t="shared" si="60"/>
        <v>0</v>
      </c>
      <c r="X152" s="36">
        <f t="shared" si="60"/>
        <v>0</v>
      </c>
      <c r="Z152" s="36">
        <f t="shared" si="61"/>
        <v>0</v>
      </c>
      <c r="AA152" s="36">
        <f t="shared" si="61"/>
        <v>0</v>
      </c>
      <c r="AB152" s="36">
        <f t="shared" si="61"/>
        <v>0</v>
      </c>
      <c r="AC152" s="36">
        <f t="shared" si="61"/>
        <v>0</v>
      </c>
      <c r="AE152" s="63">
        <f t="shared" si="43"/>
        <v>0</v>
      </c>
      <c r="AF152" s="59"/>
    </row>
    <row r="153" ht="15" spans="1:32">
      <c r="A153" s="43" t="s">
        <v>12771</v>
      </c>
      <c r="B153" s="34">
        <f t="shared" si="49"/>
        <v>0</v>
      </c>
      <c r="C153" s="41" t="s">
        <v>12772</v>
      </c>
      <c r="D153" s="29">
        <f t="shared" si="54"/>
        <v>0</v>
      </c>
      <c r="E153" s="36">
        <f t="shared" si="50"/>
        <v>0</v>
      </c>
      <c r="F153" s="37">
        <f t="shared" si="55"/>
        <v>0</v>
      </c>
      <c r="G153" s="38">
        <f t="shared" si="41"/>
        <v>0</v>
      </c>
      <c r="H153" s="42">
        <v>0</v>
      </c>
      <c r="I153" s="36">
        <f t="shared" si="51"/>
        <v>0</v>
      </c>
      <c r="J153" s="29">
        <f t="shared" si="56"/>
        <v>0</v>
      </c>
      <c r="K153" s="36">
        <f t="shared" si="57"/>
        <v>0</v>
      </c>
      <c r="L153" s="9">
        <f t="shared" si="52"/>
        <v>0</v>
      </c>
      <c r="M153" s="51">
        <v>0</v>
      </c>
      <c r="N153" s="50">
        <f t="shared" si="42"/>
        <v>0</v>
      </c>
      <c r="O153" s="36">
        <f t="shared" si="53"/>
        <v>0</v>
      </c>
      <c r="P153" s="36">
        <f t="shared" si="58"/>
        <v>0</v>
      </c>
      <c r="R153" s="36">
        <f t="shared" si="60"/>
        <v>0</v>
      </c>
      <c r="S153" s="36">
        <f t="shared" si="60"/>
        <v>0</v>
      </c>
      <c r="T153" s="36">
        <f t="shared" si="60"/>
        <v>0</v>
      </c>
      <c r="U153" s="36">
        <f t="shared" si="60"/>
        <v>0</v>
      </c>
      <c r="V153" s="36">
        <f t="shared" si="60"/>
        <v>0</v>
      </c>
      <c r="W153" s="36">
        <f t="shared" si="60"/>
        <v>0</v>
      </c>
      <c r="X153" s="36">
        <f t="shared" si="60"/>
        <v>0</v>
      </c>
      <c r="Z153" s="36">
        <f t="shared" si="61"/>
        <v>0</v>
      </c>
      <c r="AA153" s="36">
        <f t="shared" si="61"/>
        <v>0</v>
      </c>
      <c r="AB153" s="36">
        <f t="shared" si="61"/>
        <v>0</v>
      </c>
      <c r="AC153" s="36">
        <f t="shared" si="61"/>
        <v>0</v>
      </c>
      <c r="AE153" s="63">
        <f t="shared" si="43"/>
        <v>0</v>
      </c>
      <c r="AF153" s="59"/>
    </row>
    <row r="154" ht="15" spans="1:32">
      <c r="A154" s="43" t="s">
        <v>12773</v>
      </c>
      <c r="B154" s="34">
        <f t="shared" si="49"/>
        <v>0</v>
      </c>
      <c r="C154" s="41" t="s">
        <v>12774</v>
      </c>
      <c r="D154" s="29">
        <f t="shared" si="54"/>
        <v>0</v>
      </c>
      <c r="E154" s="36">
        <f t="shared" si="50"/>
        <v>0</v>
      </c>
      <c r="F154" s="37">
        <f t="shared" si="55"/>
        <v>0</v>
      </c>
      <c r="G154" s="38">
        <f t="shared" si="41"/>
        <v>0</v>
      </c>
      <c r="H154" s="42">
        <v>0</v>
      </c>
      <c r="I154" s="36">
        <f t="shared" si="51"/>
        <v>0</v>
      </c>
      <c r="J154" s="29">
        <f t="shared" si="56"/>
        <v>0</v>
      </c>
      <c r="K154" s="36">
        <f t="shared" si="57"/>
        <v>0</v>
      </c>
      <c r="L154" s="9">
        <f t="shared" si="52"/>
        <v>0</v>
      </c>
      <c r="M154" s="51">
        <v>0</v>
      </c>
      <c r="N154" s="50">
        <f t="shared" si="42"/>
        <v>0</v>
      </c>
      <c r="O154" s="36">
        <f t="shared" si="53"/>
        <v>0</v>
      </c>
      <c r="P154" s="36">
        <f t="shared" si="58"/>
        <v>0</v>
      </c>
      <c r="R154" s="36">
        <f t="shared" si="60"/>
        <v>0</v>
      </c>
      <c r="S154" s="36">
        <f t="shared" si="60"/>
        <v>0</v>
      </c>
      <c r="T154" s="36">
        <f t="shared" si="60"/>
        <v>0</v>
      </c>
      <c r="U154" s="36">
        <f t="shared" si="60"/>
        <v>0</v>
      </c>
      <c r="V154" s="36">
        <f t="shared" si="60"/>
        <v>0</v>
      </c>
      <c r="W154" s="36">
        <f t="shared" si="60"/>
        <v>0</v>
      </c>
      <c r="X154" s="36">
        <f t="shared" si="60"/>
        <v>0</v>
      </c>
      <c r="Z154" s="36">
        <f t="shared" si="61"/>
        <v>0</v>
      </c>
      <c r="AA154" s="36">
        <f t="shared" si="61"/>
        <v>0</v>
      </c>
      <c r="AB154" s="36">
        <f t="shared" si="61"/>
        <v>0</v>
      </c>
      <c r="AC154" s="36">
        <f t="shared" si="61"/>
        <v>0</v>
      </c>
      <c r="AE154" s="63">
        <f t="shared" si="43"/>
        <v>0</v>
      </c>
      <c r="AF154" s="14"/>
    </row>
    <row r="155" ht="15" spans="1:32">
      <c r="A155" s="43" t="s">
        <v>12775</v>
      </c>
      <c r="B155" s="34">
        <f t="shared" si="49"/>
        <v>0</v>
      </c>
      <c r="C155" s="41" t="s">
        <v>12776</v>
      </c>
      <c r="D155" s="29">
        <f t="shared" si="54"/>
        <v>0</v>
      </c>
      <c r="E155" s="36">
        <f t="shared" si="50"/>
        <v>0</v>
      </c>
      <c r="F155" s="37">
        <f t="shared" si="55"/>
        <v>0</v>
      </c>
      <c r="G155" s="38">
        <f t="shared" si="41"/>
        <v>0</v>
      </c>
      <c r="H155" s="42">
        <v>0</v>
      </c>
      <c r="I155" s="36">
        <f t="shared" si="51"/>
        <v>0</v>
      </c>
      <c r="J155" s="29">
        <f t="shared" si="56"/>
        <v>0</v>
      </c>
      <c r="K155" s="36">
        <f t="shared" si="57"/>
        <v>0</v>
      </c>
      <c r="L155" s="9">
        <f t="shared" si="52"/>
        <v>0</v>
      </c>
      <c r="M155" s="51">
        <v>0</v>
      </c>
      <c r="N155" s="50">
        <f t="shared" si="42"/>
        <v>0</v>
      </c>
      <c r="O155" s="36">
        <f t="shared" si="53"/>
        <v>0</v>
      </c>
      <c r="P155" s="36">
        <f t="shared" si="58"/>
        <v>0</v>
      </c>
      <c r="R155" s="36">
        <f t="shared" si="60"/>
        <v>0</v>
      </c>
      <c r="S155" s="36">
        <f t="shared" si="60"/>
        <v>0</v>
      </c>
      <c r="T155" s="36">
        <f t="shared" si="60"/>
        <v>0</v>
      </c>
      <c r="U155" s="36">
        <f t="shared" si="60"/>
        <v>0</v>
      </c>
      <c r="V155" s="36">
        <f t="shared" si="60"/>
        <v>0</v>
      </c>
      <c r="W155" s="36">
        <f t="shared" si="60"/>
        <v>0</v>
      </c>
      <c r="X155" s="36">
        <f t="shared" si="60"/>
        <v>0</v>
      </c>
      <c r="Z155" s="36">
        <f t="shared" si="61"/>
        <v>0</v>
      </c>
      <c r="AA155" s="36">
        <f t="shared" si="61"/>
        <v>0</v>
      </c>
      <c r="AB155" s="36">
        <f t="shared" si="61"/>
        <v>0</v>
      </c>
      <c r="AC155" s="36">
        <f t="shared" si="61"/>
        <v>0</v>
      </c>
      <c r="AE155" s="63">
        <f t="shared" si="43"/>
        <v>0</v>
      </c>
      <c r="AF155" s="14"/>
    </row>
    <row r="156" ht="15" spans="1:32">
      <c r="A156" s="43" t="s">
        <v>12777</v>
      </c>
      <c r="B156" s="34">
        <f t="shared" si="49"/>
        <v>0</v>
      </c>
      <c r="C156" s="41" t="s">
        <v>12778</v>
      </c>
      <c r="D156" s="29">
        <f t="shared" si="54"/>
        <v>0</v>
      </c>
      <c r="E156" s="36">
        <f t="shared" si="50"/>
        <v>0</v>
      </c>
      <c r="F156" s="37">
        <f t="shared" si="55"/>
        <v>0</v>
      </c>
      <c r="G156" s="38">
        <f t="shared" si="41"/>
        <v>0</v>
      </c>
      <c r="H156" s="42">
        <v>0</v>
      </c>
      <c r="I156" s="36">
        <f t="shared" si="51"/>
        <v>0</v>
      </c>
      <c r="J156" s="29">
        <f t="shared" si="56"/>
        <v>0</v>
      </c>
      <c r="K156" s="36">
        <f t="shared" si="57"/>
        <v>0</v>
      </c>
      <c r="L156" s="9">
        <f t="shared" si="52"/>
        <v>0</v>
      </c>
      <c r="M156" s="51">
        <v>0</v>
      </c>
      <c r="N156" s="50">
        <f t="shared" si="42"/>
        <v>0</v>
      </c>
      <c r="O156" s="36">
        <f t="shared" si="53"/>
        <v>0</v>
      </c>
      <c r="P156" s="36">
        <f t="shared" si="58"/>
        <v>0</v>
      </c>
      <c r="R156" s="36">
        <f t="shared" si="60"/>
        <v>0</v>
      </c>
      <c r="S156" s="36">
        <f t="shared" si="60"/>
        <v>0</v>
      </c>
      <c r="T156" s="36">
        <f t="shared" si="60"/>
        <v>0</v>
      </c>
      <c r="U156" s="36">
        <f t="shared" si="60"/>
        <v>0</v>
      </c>
      <c r="V156" s="36">
        <f t="shared" si="60"/>
        <v>0</v>
      </c>
      <c r="W156" s="36">
        <f t="shared" si="60"/>
        <v>0</v>
      </c>
      <c r="X156" s="36">
        <f t="shared" si="60"/>
        <v>0</v>
      </c>
      <c r="Z156" s="36">
        <f t="shared" si="61"/>
        <v>0</v>
      </c>
      <c r="AA156" s="36">
        <f t="shared" si="61"/>
        <v>0</v>
      </c>
      <c r="AB156" s="36">
        <f t="shared" si="61"/>
        <v>0</v>
      </c>
      <c r="AC156" s="36">
        <f t="shared" si="61"/>
        <v>0</v>
      </c>
      <c r="AE156" s="63">
        <f t="shared" si="43"/>
        <v>0</v>
      </c>
      <c r="AF156" s="59"/>
    </row>
    <row r="157" ht="15" spans="1:32">
      <c r="A157" s="43" t="s">
        <v>12779</v>
      </c>
      <c r="B157" s="34">
        <f t="shared" si="49"/>
        <v>0</v>
      </c>
      <c r="C157" s="41" t="s">
        <v>12780</v>
      </c>
      <c r="D157" s="29">
        <f t="shared" si="54"/>
        <v>0</v>
      </c>
      <c r="E157" s="36">
        <f t="shared" si="50"/>
        <v>0</v>
      </c>
      <c r="F157" s="37">
        <f t="shared" si="55"/>
        <v>0</v>
      </c>
      <c r="G157" s="38">
        <f t="shared" si="41"/>
        <v>0</v>
      </c>
      <c r="H157" s="42">
        <v>0</v>
      </c>
      <c r="I157" s="36">
        <f t="shared" si="51"/>
        <v>0</v>
      </c>
      <c r="J157" s="29">
        <f t="shared" si="56"/>
        <v>0</v>
      </c>
      <c r="K157" s="36">
        <f t="shared" si="57"/>
        <v>0</v>
      </c>
      <c r="L157" s="9">
        <f t="shared" si="52"/>
        <v>0</v>
      </c>
      <c r="M157" s="51">
        <v>0</v>
      </c>
      <c r="N157" s="50">
        <f t="shared" si="42"/>
        <v>0</v>
      </c>
      <c r="O157" s="36">
        <f t="shared" si="53"/>
        <v>0</v>
      </c>
      <c r="P157" s="36">
        <f t="shared" si="58"/>
        <v>0</v>
      </c>
      <c r="R157" s="36">
        <f t="shared" si="60"/>
        <v>0</v>
      </c>
      <c r="S157" s="36">
        <f t="shared" si="60"/>
        <v>0</v>
      </c>
      <c r="T157" s="36">
        <f t="shared" si="60"/>
        <v>0</v>
      </c>
      <c r="U157" s="36">
        <f t="shared" si="60"/>
        <v>0</v>
      </c>
      <c r="V157" s="36">
        <f t="shared" si="60"/>
        <v>0</v>
      </c>
      <c r="W157" s="36">
        <f t="shared" si="60"/>
        <v>0</v>
      </c>
      <c r="X157" s="36">
        <f t="shared" si="60"/>
        <v>0</v>
      </c>
      <c r="Z157" s="36">
        <f t="shared" si="61"/>
        <v>0</v>
      </c>
      <c r="AA157" s="36">
        <f t="shared" si="61"/>
        <v>0</v>
      </c>
      <c r="AB157" s="36">
        <f t="shared" si="61"/>
        <v>0</v>
      </c>
      <c r="AC157" s="36">
        <f t="shared" si="61"/>
        <v>0</v>
      </c>
      <c r="AE157" s="63">
        <f t="shared" si="43"/>
        <v>0</v>
      </c>
      <c r="AF157" s="59"/>
    </row>
    <row r="158" ht="15" spans="1:32">
      <c r="A158" s="43" t="s">
        <v>12781</v>
      </c>
      <c r="B158" s="34">
        <f t="shared" si="49"/>
        <v>0</v>
      </c>
      <c r="C158" s="41" t="s">
        <v>12782</v>
      </c>
      <c r="D158" s="29">
        <f t="shared" si="54"/>
        <v>0</v>
      </c>
      <c r="E158" s="36">
        <f t="shared" si="50"/>
        <v>0</v>
      </c>
      <c r="F158" s="37">
        <f t="shared" si="55"/>
        <v>0</v>
      </c>
      <c r="G158" s="38">
        <f t="shared" si="41"/>
        <v>0</v>
      </c>
      <c r="H158" s="39">
        <v>0</v>
      </c>
      <c r="I158" s="36">
        <f t="shared" si="51"/>
        <v>0</v>
      </c>
      <c r="J158" s="29">
        <f t="shared" si="56"/>
        <v>0</v>
      </c>
      <c r="K158" s="36">
        <f t="shared" si="57"/>
        <v>0</v>
      </c>
      <c r="L158" s="9">
        <f t="shared" si="52"/>
        <v>0</v>
      </c>
      <c r="M158" s="51">
        <v>0</v>
      </c>
      <c r="N158" s="50">
        <f t="shared" si="42"/>
        <v>0</v>
      </c>
      <c r="O158" s="36">
        <f t="shared" si="53"/>
        <v>0</v>
      </c>
      <c r="P158" s="36">
        <f t="shared" si="58"/>
        <v>0</v>
      </c>
      <c r="R158" s="36">
        <f t="shared" ref="R158:X167" si="62">SUMPRODUCT(R$374:R$599*(LEFT($A$374:$A$599,LEN($A158))=$A158))</f>
        <v>0</v>
      </c>
      <c r="S158" s="36">
        <f t="shared" si="62"/>
        <v>0</v>
      </c>
      <c r="T158" s="36">
        <f t="shared" si="62"/>
        <v>0</v>
      </c>
      <c r="U158" s="36">
        <f t="shared" si="62"/>
        <v>0</v>
      </c>
      <c r="V158" s="36">
        <f t="shared" si="62"/>
        <v>0</v>
      </c>
      <c r="W158" s="36">
        <f t="shared" si="62"/>
        <v>0</v>
      </c>
      <c r="X158" s="36">
        <f t="shared" si="62"/>
        <v>0</v>
      </c>
      <c r="Z158" s="36">
        <f t="shared" si="61"/>
        <v>0</v>
      </c>
      <c r="AA158" s="36">
        <f t="shared" si="61"/>
        <v>0</v>
      </c>
      <c r="AB158" s="36">
        <f t="shared" si="61"/>
        <v>0</v>
      </c>
      <c r="AC158" s="36">
        <f t="shared" si="61"/>
        <v>0</v>
      </c>
      <c r="AE158" s="63">
        <f t="shared" si="43"/>
        <v>0</v>
      </c>
      <c r="AF158" s="14"/>
    </row>
    <row r="159" ht="15" spans="1:32">
      <c r="A159" s="43" t="s">
        <v>12783</v>
      </c>
      <c r="B159" s="34">
        <f t="shared" si="49"/>
        <v>0</v>
      </c>
      <c r="C159" s="41" t="s">
        <v>12784</v>
      </c>
      <c r="D159" s="29">
        <f t="shared" si="54"/>
        <v>0</v>
      </c>
      <c r="E159" s="36">
        <f t="shared" si="50"/>
        <v>0</v>
      </c>
      <c r="F159" s="37">
        <f t="shared" si="55"/>
        <v>0</v>
      </c>
      <c r="G159" s="38">
        <f t="shared" si="41"/>
        <v>0</v>
      </c>
      <c r="H159" s="42">
        <v>0</v>
      </c>
      <c r="I159" s="36">
        <f t="shared" si="51"/>
        <v>0</v>
      </c>
      <c r="J159" s="29">
        <f t="shared" si="56"/>
        <v>0</v>
      </c>
      <c r="K159" s="36">
        <f t="shared" si="57"/>
        <v>0</v>
      </c>
      <c r="L159" s="9">
        <f t="shared" si="52"/>
        <v>0</v>
      </c>
      <c r="M159" s="51">
        <v>0</v>
      </c>
      <c r="N159" s="50">
        <f t="shared" si="42"/>
        <v>0</v>
      </c>
      <c r="O159" s="36">
        <f t="shared" si="53"/>
        <v>0</v>
      </c>
      <c r="P159" s="36">
        <f t="shared" si="58"/>
        <v>0</v>
      </c>
      <c r="R159" s="36">
        <f t="shared" si="62"/>
        <v>0</v>
      </c>
      <c r="S159" s="36">
        <f t="shared" si="62"/>
        <v>0</v>
      </c>
      <c r="T159" s="36">
        <f t="shared" si="62"/>
        <v>0</v>
      </c>
      <c r="U159" s="36">
        <f t="shared" si="62"/>
        <v>0</v>
      </c>
      <c r="V159" s="36">
        <f t="shared" si="62"/>
        <v>0</v>
      </c>
      <c r="W159" s="36">
        <f t="shared" si="62"/>
        <v>0</v>
      </c>
      <c r="X159" s="36">
        <f t="shared" si="62"/>
        <v>0</v>
      </c>
      <c r="Z159" s="36">
        <f t="shared" si="61"/>
        <v>0</v>
      </c>
      <c r="AA159" s="36">
        <f t="shared" si="61"/>
        <v>0</v>
      </c>
      <c r="AB159" s="36">
        <f t="shared" si="61"/>
        <v>0</v>
      </c>
      <c r="AC159" s="36">
        <f t="shared" si="61"/>
        <v>0</v>
      </c>
      <c r="AE159" s="63">
        <f t="shared" si="43"/>
        <v>0</v>
      </c>
      <c r="AF159" s="14"/>
    </row>
    <row r="160" ht="15" spans="1:32">
      <c r="A160" s="43" t="s">
        <v>12785</v>
      </c>
      <c r="B160" s="34">
        <f t="shared" si="49"/>
        <v>0</v>
      </c>
      <c r="C160" s="41" t="s">
        <v>12786</v>
      </c>
      <c r="D160" s="29">
        <f t="shared" si="54"/>
        <v>0</v>
      </c>
      <c r="E160" s="36">
        <f t="shared" si="50"/>
        <v>0</v>
      </c>
      <c r="F160" s="37">
        <f t="shared" si="55"/>
        <v>0</v>
      </c>
      <c r="G160" s="38">
        <f t="shared" si="41"/>
        <v>0</v>
      </c>
      <c r="H160" s="42">
        <v>0</v>
      </c>
      <c r="I160" s="36">
        <f t="shared" si="51"/>
        <v>0</v>
      </c>
      <c r="J160" s="29">
        <f t="shared" si="56"/>
        <v>0</v>
      </c>
      <c r="K160" s="36">
        <f t="shared" si="57"/>
        <v>0</v>
      </c>
      <c r="L160" s="9">
        <f t="shared" si="52"/>
        <v>0</v>
      </c>
      <c r="M160" s="51">
        <v>0</v>
      </c>
      <c r="N160" s="50">
        <f t="shared" si="42"/>
        <v>0</v>
      </c>
      <c r="O160" s="36">
        <f t="shared" si="53"/>
        <v>0</v>
      </c>
      <c r="P160" s="36">
        <f t="shared" si="58"/>
        <v>0</v>
      </c>
      <c r="R160" s="36">
        <f t="shared" si="62"/>
        <v>0</v>
      </c>
      <c r="S160" s="36">
        <f t="shared" si="62"/>
        <v>0</v>
      </c>
      <c r="T160" s="36">
        <f t="shared" si="62"/>
        <v>0</v>
      </c>
      <c r="U160" s="36">
        <f t="shared" si="62"/>
        <v>0</v>
      </c>
      <c r="V160" s="36">
        <f t="shared" si="62"/>
        <v>0</v>
      </c>
      <c r="W160" s="36">
        <f t="shared" si="62"/>
        <v>0</v>
      </c>
      <c r="X160" s="36">
        <f t="shared" si="62"/>
        <v>0</v>
      </c>
      <c r="Z160" s="36">
        <f t="shared" si="61"/>
        <v>0</v>
      </c>
      <c r="AA160" s="36">
        <f t="shared" si="61"/>
        <v>0</v>
      </c>
      <c r="AB160" s="36">
        <f t="shared" si="61"/>
        <v>0</v>
      </c>
      <c r="AC160" s="36">
        <f t="shared" si="61"/>
        <v>0</v>
      </c>
      <c r="AE160" s="63">
        <f t="shared" si="43"/>
        <v>0</v>
      </c>
      <c r="AF160" s="59"/>
    </row>
    <row r="161" ht="15" spans="1:32">
      <c r="A161" s="43" t="s">
        <v>12787</v>
      </c>
      <c r="B161" s="34">
        <f t="shared" si="49"/>
        <v>0</v>
      </c>
      <c r="C161" s="41" t="s">
        <v>12788</v>
      </c>
      <c r="D161" s="29">
        <f t="shared" si="54"/>
        <v>0</v>
      </c>
      <c r="E161" s="36">
        <f t="shared" si="50"/>
        <v>0</v>
      </c>
      <c r="F161" s="37">
        <f t="shared" si="55"/>
        <v>0</v>
      </c>
      <c r="G161" s="38">
        <f t="shared" si="41"/>
        <v>0</v>
      </c>
      <c r="H161" s="42">
        <v>0</v>
      </c>
      <c r="I161" s="36">
        <f t="shared" si="51"/>
        <v>0</v>
      </c>
      <c r="J161" s="29">
        <f t="shared" si="56"/>
        <v>0</v>
      </c>
      <c r="K161" s="36">
        <f t="shared" si="57"/>
        <v>0</v>
      </c>
      <c r="L161" s="9">
        <f t="shared" si="52"/>
        <v>0</v>
      </c>
      <c r="M161" s="51">
        <v>0</v>
      </c>
      <c r="N161" s="50">
        <f t="shared" si="42"/>
        <v>0</v>
      </c>
      <c r="O161" s="36">
        <f t="shared" si="53"/>
        <v>0</v>
      </c>
      <c r="P161" s="36">
        <f t="shared" si="58"/>
        <v>0</v>
      </c>
      <c r="R161" s="36">
        <f t="shared" si="62"/>
        <v>0</v>
      </c>
      <c r="S161" s="36">
        <f t="shared" si="62"/>
        <v>0</v>
      </c>
      <c r="T161" s="36">
        <f t="shared" si="62"/>
        <v>0</v>
      </c>
      <c r="U161" s="36">
        <f t="shared" si="62"/>
        <v>0</v>
      </c>
      <c r="V161" s="36">
        <f t="shared" si="62"/>
        <v>0</v>
      </c>
      <c r="W161" s="36">
        <f t="shared" si="62"/>
        <v>0</v>
      </c>
      <c r="X161" s="36">
        <f t="shared" si="62"/>
        <v>0</v>
      </c>
      <c r="Z161" s="36">
        <f t="shared" si="61"/>
        <v>0</v>
      </c>
      <c r="AA161" s="36">
        <f t="shared" si="61"/>
        <v>0</v>
      </c>
      <c r="AB161" s="36">
        <f t="shared" si="61"/>
        <v>0</v>
      </c>
      <c r="AC161" s="36">
        <f t="shared" si="61"/>
        <v>0</v>
      </c>
      <c r="AE161" s="63">
        <f t="shared" si="43"/>
        <v>0</v>
      </c>
      <c r="AF161" s="59"/>
    </row>
    <row r="162" ht="15" spans="1:32">
      <c r="A162" s="43" t="s">
        <v>12789</v>
      </c>
      <c r="B162" s="34">
        <f t="shared" si="49"/>
        <v>0</v>
      </c>
      <c r="C162" s="41" t="s">
        <v>12790</v>
      </c>
      <c r="D162" s="29">
        <f t="shared" si="54"/>
        <v>0</v>
      </c>
      <c r="E162" s="36">
        <f t="shared" si="50"/>
        <v>0</v>
      </c>
      <c r="F162" s="37">
        <f t="shared" si="55"/>
        <v>0</v>
      </c>
      <c r="G162" s="38">
        <f t="shared" si="41"/>
        <v>0</v>
      </c>
      <c r="H162" s="42">
        <v>0</v>
      </c>
      <c r="I162" s="36">
        <f t="shared" si="51"/>
        <v>0</v>
      </c>
      <c r="J162" s="29">
        <f t="shared" si="56"/>
        <v>0</v>
      </c>
      <c r="K162" s="36">
        <f t="shared" si="57"/>
        <v>0</v>
      </c>
      <c r="L162" s="9">
        <f t="shared" si="52"/>
        <v>0</v>
      </c>
      <c r="M162" s="51">
        <v>0</v>
      </c>
      <c r="N162" s="50">
        <f t="shared" si="42"/>
        <v>0</v>
      </c>
      <c r="O162" s="36">
        <f t="shared" si="53"/>
        <v>0</v>
      </c>
      <c r="P162" s="36">
        <f t="shared" si="58"/>
        <v>0</v>
      </c>
      <c r="R162" s="36">
        <f t="shared" si="62"/>
        <v>0</v>
      </c>
      <c r="S162" s="36">
        <f t="shared" si="62"/>
        <v>0</v>
      </c>
      <c r="T162" s="36">
        <f t="shared" si="62"/>
        <v>0</v>
      </c>
      <c r="U162" s="36">
        <f t="shared" si="62"/>
        <v>0</v>
      </c>
      <c r="V162" s="36">
        <f t="shared" si="62"/>
        <v>0</v>
      </c>
      <c r="W162" s="36">
        <f t="shared" si="62"/>
        <v>0</v>
      </c>
      <c r="X162" s="36">
        <f t="shared" si="62"/>
        <v>0</v>
      </c>
      <c r="Z162" s="36">
        <f t="shared" si="61"/>
        <v>0</v>
      </c>
      <c r="AA162" s="36">
        <f t="shared" si="61"/>
        <v>0</v>
      </c>
      <c r="AB162" s="36">
        <f t="shared" si="61"/>
        <v>0</v>
      </c>
      <c r="AC162" s="36">
        <f t="shared" si="61"/>
        <v>0</v>
      </c>
      <c r="AE162" s="63">
        <f t="shared" si="43"/>
        <v>0</v>
      </c>
      <c r="AF162" s="14"/>
    </row>
    <row r="163" ht="15" spans="1:32">
      <c r="A163" s="43" t="s">
        <v>12791</v>
      </c>
      <c r="B163" s="34">
        <f t="shared" si="49"/>
        <v>0</v>
      </c>
      <c r="C163" s="41" t="s">
        <v>12792</v>
      </c>
      <c r="D163" s="29">
        <f t="shared" si="54"/>
        <v>0</v>
      </c>
      <c r="E163" s="36">
        <f t="shared" si="50"/>
        <v>0</v>
      </c>
      <c r="F163" s="37">
        <f t="shared" si="55"/>
        <v>0</v>
      </c>
      <c r="G163" s="38">
        <f t="shared" si="41"/>
        <v>0</v>
      </c>
      <c r="H163" s="42">
        <v>0</v>
      </c>
      <c r="I163" s="36">
        <f t="shared" si="51"/>
        <v>0</v>
      </c>
      <c r="J163" s="29">
        <f t="shared" si="56"/>
        <v>0</v>
      </c>
      <c r="K163" s="36">
        <f t="shared" si="57"/>
        <v>0</v>
      </c>
      <c r="L163" s="9">
        <f t="shared" si="52"/>
        <v>0</v>
      </c>
      <c r="M163" s="51">
        <v>0</v>
      </c>
      <c r="N163" s="50">
        <f t="shared" si="42"/>
        <v>0</v>
      </c>
      <c r="O163" s="36">
        <f t="shared" si="53"/>
        <v>0</v>
      </c>
      <c r="P163" s="36">
        <f t="shared" si="58"/>
        <v>0</v>
      </c>
      <c r="R163" s="36">
        <f t="shared" si="62"/>
        <v>0</v>
      </c>
      <c r="S163" s="36">
        <f t="shared" si="62"/>
        <v>0</v>
      </c>
      <c r="T163" s="36">
        <f t="shared" si="62"/>
        <v>0</v>
      </c>
      <c r="U163" s="36">
        <f t="shared" si="62"/>
        <v>0</v>
      </c>
      <c r="V163" s="36">
        <f t="shared" si="62"/>
        <v>0</v>
      </c>
      <c r="W163" s="36">
        <f t="shared" si="62"/>
        <v>0</v>
      </c>
      <c r="X163" s="36">
        <f t="shared" si="62"/>
        <v>0</v>
      </c>
      <c r="Z163" s="36">
        <f t="shared" si="61"/>
        <v>0</v>
      </c>
      <c r="AA163" s="36">
        <f t="shared" si="61"/>
        <v>0</v>
      </c>
      <c r="AB163" s="36">
        <f t="shared" si="61"/>
        <v>0</v>
      </c>
      <c r="AC163" s="36">
        <f t="shared" si="61"/>
        <v>0</v>
      </c>
      <c r="AE163" s="63">
        <f t="shared" si="43"/>
        <v>0</v>
      </c>
      <c r="AF163" s="14"/>
    </row>
    <row r="164" ht="15" spans="1:32">
      <c r="A164" s="43" t="s">
        <v>12793</v>
      </c>
      <c r="B164" s="34">
        <f t="shared" si="49"/>
        <v>0</v>
      </c>
      <c r="C164" s="41" t="s">
        <v>12794</v>
      </c>
      <c r="D164" s="29">
        <f t="shared" si="54"/>
        <v>0</v>
      </c>
      <c r="E164" s="36">
        <f t="shared" si="50"/>
        <v>0</v>
      </c>
      <c r="F164" s="37">
        <f t="shared" si="55"/>
        <v>0</v>
      </c>
      <c r="G164" s="38">
        <f t="shared" si="41"/>
        <v>0</v>
      </c>
      <c r="H164" s="42">
        <v>0</v>
      </c>
      <c r="I164" s="36">
        <f t="shared" si="51"/>
        <v>0</v>
      </c>
      <c r="J164" s="29">
        <f t="shared" si="56"/>
        <v>0</v>
      </c>
      <c r="K164" s="36">
        <f t="shared" si="57"/>
        <v>0</v>
      </c>
      <c r="L164" s="9">
        <f t="shared" si="52"/>
        <v>0</v>
      </c>
      <c r="M164" s="51">
        <v>0</v>
      </c>
      <c r="N164" s="50">
        <f t="shared" si="42"/>
        <v>0</v>
      </c>
      <c r="O164" s="36">
        <f t="shared" si="53"/>
        <v>0</v>
      </c>
      <c r="P164" s="36">
        <f t="shared" si="58"/>
        <v>0</v>
      </c>
      <c r="R164" s="36">
        <f t="shared" si="62"/>
        <v>0</v>
      </c>
      <c r="S164" s="36">
        <f t="shared" si="62"/>
        <v>0</v>
      </c>
      <c r="T164" s="36">
        <f t="shared" si="62"/>
        <v>0</v>
      </c>
      <c r="U164" s="36">
        <f t="shared" si="62"/>
        <v>0</v>
      </c>
      <c r="V164" s="36">
        <f t="shared" si="62"/>
        <v>0</v>
      </c>
      <c r="W164" s="36">
        <f t="shared" si="62"/>
        <v>0</v>
      </c>
      <c r="X164" s="36">
        <f t="shared" si="62"/>
        <v>0</v>
      </c>
      <c r="Z164" s="36">
        <f t="shared" si="61"/>
        <v>0</v>
      </c>
      <c r="AA164" s="36">
        <f t="shared" si="61"/>
        <v>0</v>
      </c>
      <c r="AB164" s="36">
        <f t="shared" si="61"/>
        <v>0</v>
      </c>
      <c r="AC164" s="36">
        <f t="shared" si="61"/>
        <v>0</v>
      </c>
      <c r="AE164" s="63">
        <f t="shared" si="43"/>
        <v>0</v>
      </c>
      <c r="AF164" s="59"/>
    </row>
    <row r="165" ht="15" spans="1:32">
      <c r="A165" s="43" t="s">
        <v>12795</v>
      </c>
      <c r="B165" s="34">
        <f t="shared" si="49"/>
        <v>0</v>
      </c>
      <c r="C165" s="41" t="s">
        <v>12796</v>
      </c>
      <c r="D165" s="29">
        <f t="shared" si="54"/>
        <v>0</v>
      </c>
      <c r="E165" s="36">
        <f t="shared" si="50"/>
        <v>0</v>
      </c>
      <c r="F165" s="37">
        <f t="shared" si="55"/>
        <v>0</v>
      </c>
      <c r="G165" s="38">
        <f t="shared" si="41"/>
        <v>0</v>
      </c>
      <c r="H165" s="42">
        <v>0</v>
      </c>
      <c r="I165" s="36">
        <f t="shared" si="51"/>
        <v>0</v>
      </c>
      <c r="J165" s="29">
        <f t="shared" si="56"/>
        <v>0</v>
      </c>
      <c r="K165" s="36">
        <f t="shared" si="57"/>
        <v>0</v>
      </c>
      <c r="L165" s="9">
        <f t="shared" si="52"/>
        <v>0</v>
      </c>
      <c r="M165" s="51">
        <v>0</v>
      </c>
      <c r="N165" s="50">
        <f t="shared" si="42"/>
        <v>0</v>
      </c>
      <c r="O165" s="36">
        <f t="shared" si="53"/>
        <v>0</v>
      </c>
      <c r="P165" s="36">
        <f t="shared" si="58"/>
        <v>0</v>
      </c>
      <c r="R165" s="36">
        <f t="shared" si="62"/>
        <v>0</v>
      </c>
      <c r="S165" s="36">
        <f t="shared" si="62"/>
        <v>0</v>
      </c>
      <c r="T165" s="36">
        <f t="shared" si="62"/>
        <v>0</v>
      </c>
      <c r="U165" s="36">
        <f t="shared" si="62"/>
        <v>0</v>
      </c>
      <c r="V165" s="36">
        <f t="shared" si="62"/>
        <v>0</v>
      </c>
      <c r="W165" s="36">
        <f t="shared" si="62"/>
        <v>0</v>
      </c>
      <c r="X165" s="36">
        <f t="shared" si="62"/>
        <v>0</v>
      </c>
      <c r="Z165" s="36">
        <f t="shared" si="61"/>
        <v>0</v>
      </c>
      <c r="AA165" s="36">
        <f t="shared" si="61"/>
        <v>0</v>
      </c>
      <c r="AB165" s="36">
        <f t="shared" si="61"/>
        <v>0</v>
      </c>
      <c r="AC165" s="36">
        <f t="shared" si="61"/>
        <v>0</v>
      </c>
      <c r="AE165" s="63">
        <f t="shared" si="43"/>
        <v>0</v>
      </c>
      <c r="AF165" s="59"/>
    </row>
    <row r="166" ht="15" spans="1:32">
      <c r="A166" s="43" t="s">
        <v>12797</v>
      </c>
      <c r="B166" s="34">
        <f t="shared" si="49"/>
        <v>0</v>
      </c>
      <c r="C166" s="41" t="s">
        <v>12798</v>
      </c>
      <c r="D166" s="29">
        <f t="shared" si="54"/>
        <v>0</v>
      </c>
      <c r="E166" s="36">
        <f t="shared" si="50"/>
        <v>0</v>
      </c>
      <c r="F166" s="37">
        <f t="shared" si="55"/>
        <v>0</v>
      </c>
      <c r="G166" s="38">
        <f t="shared" si="41"/>
        <v>0</v>
      </c>
      <c r="H166" s="42">
        <v>0</v>
      </c>
      <c r="I166" s="36">
        <f t="shared" si="51"/>
        <v>0</v>
      </c>
      <c r="J166" s="29">
        <f t="shared" si="56"/>
        <v>0</v>
      </c>
      <c r="K166" s="36">
        <f t="shared" si="57"/>
        <v>0</v>
      </c>
      <c r="L166" s="9">
        <f t="shared" si="52"/>
        <v>0</v>
      </c>
      <c r="M166" s="51">
        <v>0</v>
      </c>
      <c r="N166" s="50">
        <f t="shared" si="42"/>
        <v>0</v>
      </c>
      <c r="O166" s="36">
        <f t="shared" si="53"/>
        <v>0</v>
      </c>
      <c r="P166" s="36">
        <f t="shared" si="58"/>
        <v>0</v>
      </c>
      <c r="R166" s="36">
        <f t="shared" si="62"/>
        <v>0</v>
      </c>
      <c r="S166" s="36">
        <f t="shared" si="62"/>
        <v>0</v>
      </c>
      <c r="T166" s="36">
        <f t="shared" si="62"/>
        <v>0</v>
      </c>
      <c r="U166" s="36">
        <f t="shared" si="62"/>
        <v>0</v>
      </c>
      <c r="V166" s="36">
        <f t="shared" si="62"/>
        <v>0</v>
      </c>
      <c r="W166" s="36">
        <f t="shared" si="62"/>
        <v>0</v>
      </c>
      <c r="X166" s="36">
        <f t="shared" si="62"/>
        <v>0</v>
      </c>
      <c r="Z166" s="36">
        <f t="shared" si="61"/>
        <v>0</v>
      </c>
      <c r="AA166" s="36">
        <f t="shared" si="61"/>
        <v>0</v>
      </c>
      <c r="AB166" s="36">
        <f t="shared" si="61"/>
        <v>0</v>
      </c>
      <c r="AC166" s="36">
        <f t="shared" si="61"/>
        <v>0</v>
      </c>
      <c r="AE166" s="63">
        <f t="shared" si="43"/>
        <v>0</v>
      </c>
      <c r="AF166" s="14"/>
    </row>
    <row r="167" ht="15" spans="1:32">
      <c r="A167" s="43" t="s">
        <v>12799</v>
      </c>
      <c r="B167" s="34">
        <f t="shared" si="49"/>
        <v>0</v>
      </c>
      <c r="C167" s="41" t="s">
        <v>12800</v>
      </c>
      <c r="D167" s="29">
        <f t="shared" si="54"/>
        <v>0</v>
      </c>
      <c r="E167" s="36">
        <f t="shared" si="50"/>
        <v>0</v>
      </c>
      <c r="F167" s="37">
        <f t="shared" si="55"/>
        <v>0</v>
      </c>
      <c r="G167" s="38">
        <f t="shared" si="41"/>
        <v>0</v>
      </c>
      <c r="H167" s="42">
        <v>0</v>
      </c>
      <c r="I167" s="36">
        <f t="shared" si="51"/>
        <v>0</v>
      </c>
      <c r="J167" s="29">
        <f t="shared" si="56"/>
        <v>0</v>
      </c>
      <c r="K167" s="36">
        <f t="shared" si="57"/>
        <v>0</v>
      </c>
      <c r="L167" s="9">
        <f t="shared" si="52"/>
        <v>0</v>
      </c>
      <c r="M167" s="51">
        <v>0</v>
      </c>
      <c r="N167" s="50">
        <f t="shared" si="42"/>
        <v>0</v>
      </c>
      <c r="O167" s="36">
        <f t="shared" si="53"/>
        <v>0</v>
      </c>
      <c r="P167" s="36">
        <f t="shared" si="58"/>
        <v>0</v>
      </c>
      <c r="R167" s="36">
        <f t="shared" si="62"/>
        <v>0</v>
      </c>
      <c r="S167" s="36">
        <f t="shared" si="62"/>
        <v>0</v>
      </c>
      <c r="T167" s="36">
        <f t="shared" si="62"/>
        <v>0</v>
      </c>
      <c r="U167" s="36">
        <f t="shared" si="62"/>
        <v>0</v>
      </c>
      <c r="V167" s="36">
        <f t="shared" si="62"/>
        <v>0</v>
      </c>
      <c r="W167" s="36">
        <f t="shared" si="62"/>
        <v>0</v>
      </c>
      <c r="X167" s="36">
        <f t="shared" si="62"/>
        <v>0</v>
      </c>
      <c r="Z167" s="36">
        <f t="shared" si="61"/>
        <v>0</v>
      </c>
      <c r="AA167" s="36">
        <f t="shared" si="61"/>
        <v>0</v>
      </c>
      <c r="AB167" s="36">
        <f t="shared" si="61"/>
        <v>0</v>
      </c>
      <c r="AC167" s="36">
        <f t="shared" si="61"/>
        <v>0</v>
      </c>
      <c r="AE167" s="63">
        <f t="shared" si="43"/>
        <v>0</v>
      </c>
      <c r="AF167" s="14"/>
    </row>
    <row r="168" ht="15" spans="1:32">
      <c r="A168" s="43" t="s">
        <v>12801</v>
      </c>
      <c r="B168" s="34">
        <f t="shared" si="49"/>
        <v>0</v>
      </c>
      <c r="C168" s="41" t="s">
        <v>12802</v>
      </c>
      <c r="D168" s="29">
        <f t="shared" si="54"/>
        <v>0</v>
      </c>
      <c r="E168" s="36">
        <f t="shared" si="50"/>
        <v>0</v>
      </c>
      <c r="F168" s="37">
        <f t="shared" si="55"/>
        <v>0</v>
      </c>
      <c r="G168" s="38">
        <f t="shared" si="41"/>
        <v>0</v>
      </c>
      <c r="H168" s="42">
        <v>0</v>
      </c>
      <c r="I168" s="36">
        <f t="shared" si="51"/>
        <v>0</v>
      </c>
      <c r="J168" s="29">
        <f t="shared" si="56"/>
        <v>0</v>
      </c>
      <c r="K168" s="36">
        <f t="shared" si="57"/>
        <v>0</v>
      </c>
      <c r="L168" s="9">
        <f t="shared" si="52"/>
        <v>0</v>
      </c>
      <c r="M168" s="51">
        <v>0</v>
      </c>
      <c r="N168" s="50">
        <f t="shared" si="42"/>
        <v>0</v>
      </c>
      <c r="O168" s="36">
        <f t="shared" si="53"/>
        <v>0</v>
      </c>
      <c r="P168" s="36">
        <f t="shared" si="58"/>
        <v>0</v>
      </c>
      <c r="R168" s="36">
        <f t="shared" ref="R168:X177" si="63">SUMPRODUCT(R$374:R$599*(LEFT($A$374:$A$599,LEN($A168))=$A168))</f>
        <v>0</v>
      </c>
      <c r="S168" s="36">
        <f t="shared" si="63"/>
        <v>0</v>
      </c>
      <c r="T168" s="36">
        <f t="shared" si="63"/>
        <v>0</v>
      </c>
      <c r="U168" s="36">
        <f t="shared" si="63"/>
        <v>0</v>
      </c>
      <c r="V168" s="36">
        <f t="shared" si="63"/>
        <v>0</v>
      </c>
      <c r="W168" s="36">
        <f t="shared" si="63"/>
        <v>0</v>
      </c>
      <c r="X168" s="36">
        <f t="shared" si="63"/>
        <v>0</v>
      </c>
      <c r="Z168" s="36">
        <f t="shared" ref="Z168:AC187" si="64">SUMPRODUCT(Z$374:Z$599*(LEFT($A$374:$A$599,LEN($A168))=$A168))</f>
        <v>0</v>
      </c>
      <c r="AA168" s="36">
        <f t="shared" si="64"/>
        <v>0</v>
      </c>
      <c r="AB168" s="36">
        <f t="shared" si="64"/>
        <v>0</v>
      </c>
      <c r="AC168" s="36">
        <f t="shared" si="64"/>
        <v>0</v>
      </c>
      <c r="AE168" s="63">
        <f t="shared" si="43"/>
        <v>0</v>
      </c>
      <c r="AF168" s="59"/>
    </row>
    <row r="169" ht="15" spans="1:32">
      <c r="A169" s="43" t="s">
        <v>12803</v>
      </c>
      <c r="B169" s="34">
        <f t="shared" si="49"/>
        <v>0</v>
      </c>
      <c r="C169" s="41" t="s">
        <v>12804</v>
      </c>
      <c r="D169" s="29">
        <f t="shared" si="54"/>
        <v>0</v>
      </c>
      <c r="E169" s="36">
        <f t="shared" si="50"/>
        <v>0</v>
      </c>
      <c r="F169" s="37">
        <f t="shared" si="55"/>
        <v>0</v>
      </c>
      <c r="G169" s="38">
        <f t="shared" ref="G169:G232" si="65">U169+S169</f>
        <v>0</v>
      </c>
      <c r="H169" s="42">
        <v>0</v>
      </c>
      <c r="I169" s="36">
        <f t="shared" si="51"/>
        <v>0</v>
      </c>
      <c r="J169" s="29">
        <f t="shared" si="56"/>
        <v>0</v>
      </c>
      <c r="K169" s="36">
        <f t="shared" si="57"/>
        <v>0</v>
      </c>
      <c r="L169" s="9">
        <f t="shared" si="52"/>
        <v>0</v>
      </c>
      <c r="M169" s="51">
        <v>0</v>
      </c>
      <c r="N169" s="50">
        <f t="shared" ref="N169:N232" si="66">V169+X169</f>
        <v>0</v>
      </c>
      <c r="O169" s="36">
        <f t="shared" si="53"/>
        <v>0</v>
      </c>
      <c r="P169" s="36">
        <f t="shared" si="58"/>
        <v>0</v>
      </c>
      <c r="R169" s="36">
        <f t="shared" si="63"/>
        <v>0</v>
      </c>
      <c r="S169" s="36">
        <f t="shared" si="63"/>
        <v>0</v>
      </c>
      <c r="T169" s="36">
        <f t="shared" si="63"/>
        <v>0</v>
      </c>
      <c r="U169" s="36">
        <f t="shared" si="63"/>
        <v>0</v>
      </c>
      <c r="V169" s="36">
        <f t="shared" si="63"/>
        <v>0</v>
      </c>
      <c r="W169" s="36">
        <f t="shared" si="63"/>
        <v>0</v>
      </c>
      <c r="X169" s="36">
        <f t="shared" si="63"/>
        <v>0</v>
      </c>
      <c r="Z169" s="36">
        <f t="shared" si="64"/>
        <v>0</v>
      </c>
      <c r="AA169" s="36">
        <f t="shared" si="64"/>
        <v>0</v>
      </c>
      <c r="AB169" s="36">
        <f t="shared" si="64"/>
        <v>0</v>
      </c>
      <c r="AC169" s="36">
        <f t="shared" si="64"/>
        <v>0</v>
      </c>
      <c r="AE169" s="63">
        <f t="shared" ref="AE169:AE232" si="67">+(AC169-T169)+(W169-AA169)</f>
        <v>0</v>
      </c>
      <c r="AF169" s="59"/>
    </row>
    <row r="170" ht="15" spans="1:32">
      <c r="A170" s="43" t="s">
        <v>12805</v>
      </c>
      <c r="B170" s="34">
        <f t="shared" si="49"/>
        <v>0</v>
      </c>
      <c r="C170" s="41" t="s">
        <v>12806</v>
      </c>
      <c r="D170" s="29">
        <f t="shared" si="54"/>
        <v>0</v>
      </c>
      <c r="E170" s="36">
        <f t="shared" si="50"/>
        <v>0</v>
      </c>
      <c r="F170" s="37">
        <f t="shared" si="55"/>
        <v>0</v>
      </c>
      <c r="G170" s="38">
        <f t="shared" si="65"/>
        <v>0</v>
      </c>
      <c r="H170" s="42">
        <v>0</v>
      </c>
      <c r="I170" s="36">
        <f t="shared" si="51"/>
        <v>0</v>
      </c>
      <c r="J170" s="29">
        <f t="shared" si="56"/>
        <v>0</v>
      </c>
      <c r="K170" s="36">
        <f t="shared" si="57"/>
        <v>0</v>
      </c>
      <c r="L170" s="9">
        <f t="shared" si="52"/>
        <v>0</v>
      </c>
      <c r="M170" s="51">
        <v>0</v>
      </c>
      <c r="N170" s="50">
        <f t="shared" si="66"/>
        <v>0</v>
      </c>
      <c r="O170" s="36">
        <f t="shared" si="53"/>
        <v>0</v>
      </c>
      <c r="P170" s="36">
        <f t="shared" si="58"/>
        <v>0</v>
      </c>
      <c r="R170" s="36">
        <f t="shared" si="63"/>
        <v>0</v>
      </c>
      <c r="S170" s="36">
        <f t="shared" si="63"/>
        <v>0</v>
      </c>
      <c r="T170" s="36">
        <f t="shared" si="63"/>
        <v>0</v>
      </c>
      <c r="U170" s="36">
        <f t="shared" si="63"/>
        <v>0</v>
      </c>
      <c r="V170" s="36">
        <f t="shared" si="63"/>
        <v>0</v>
      </c>
      <c r="W170" s="36">
        <f t="shared" si="63"/>
        <v>0</v>
      </c>
      <c r="X170" s="36">
        <f t="shared" si="63"/>
        <v>0</v>
      </c>
      <c r="Z170" s="36">
        <f t="shared" si="64"/>
        <v>0</v>
      </c>
      <c r="AA170" s="36">
        <f t="shared" si="64"/>
        <v>0</v>
      </c>
      <c r="AB170" s="36">
        <f t="shared" si="64"/>
        <v>0</v>
      </c>
      <c r="AC170" s="36">
        <f t="shared" si="64"/>
        <v>0</v>
      </c>
      <c r="AE170" s="63">
        <f t="shared" si="67"/>
        <v>0</v>
      </c>
      <c r="AF170" s="14"/>
    </row>
    <row r="171" ht="15" spans="1:32">
      <c r="A171" s="43" t="s">
        <v>12807</v>
      </c>
      <c r="B171" s="34">
        <f t="shared" si="49"/>
        <v>0</v>
      </c>
      <c r="C171" s="41" t="s">
        <v>12808</v>
      </c>
      <c r="D171" s="29">
        <f t="shared" si="54"/>
        <v>0</v>
      </c>
      <c r="E171" s="36">
        <f t="shared" si="50"/>
        <v>0</v>
      </c>
      <c r="F171" s="37">
        <f t="shared" si="55"/>
        <v>0</v>
      </c>
      <c r="G171" s="38">
        <f t="shared" si="65"/>
        <v>0</v>
      </c>
      <c r="H171" s="42">
        <v>0</v>
      </c>
      <c r="I171" s="36">
        <f t="shared" si="51"/>
        <v>0</v>
      </c>
      <c r="J171" s="29">
        <f t="shared" si="56"/>
        <v>0</v>
      </c>
      <c r="K171" s="36">
        <f t="shared" si="57"/>
        <v>0</v>
      </c>
      <c r="L171" s="9">
        <f t="shared" si="52"/>
        <v>0</v>
      </c>
      <c r="M171" s="51">
        <v>0</v>
      </c>
      <c r="N171" s="50">
        <f t="shared" si="66"/>
        <v>0</v>
      </c>
      <c r="O171" s="36">
        <f t="shared" si="53"/>
        <v>0</v>
      </c>
      <c r="P171" s="36">
        <f t="shared" si="58"/>
        <v>0</v>
      </c>
      <c r="R171" s="36">
        <f t="shared" si="63"/>
        <v>0</v>
      </c>
      <c r="S171" s="36">
        <f t="shared" si="63"/>
        <v>0</v>
      </c>
      <c r="T171" s="36">
        <f t="shared" si="63"/>
        <v>0</v>
      </c>
      <c r="U171" s="36">
        <f t="shared" si="63"/>
        <v>0</v>
      </c>
      <c r="V171" s="36">
        <f t="shared" si="63"/>
        <v>0</v>
      </c>
      <c r="W171" s="36">
        <f t="shared" si="63"/>
        <v>0</v>
      </c>
      <c r="X171" s="36">
        <f t="shared" si="63"/>
        <v>0</v>
      </c>
      <c r="Z171" s="36">
        <f t="shared" si="64"/>
        <v>0</v>
      </c>
      <c r="AA171" s="36">
        <f t="shared" si="64"/>
        <v>0</v>
      </c>
      <c r="AB171" s="36">
        <f t="shared" si="64"/>
        <v>0</v>
      </c>
      <c r="AC171" s="36">
        <f t="shared" si="64"/>
        <v>0</v>
      </c>
      <c r="AE171" s="63">
        <f t="shared" si="67"/>
        <v>0</v>
      </c>
      <c r="AF171" s="14"/>
    </row>
    <row r="172" ht="15" spans="1:32">
      <c r="A172" s="43" t="s">
        <v>12809</v>
      </c>
      <c r="B172" s="34">
        <f t="shared" si="49"/>
        <v>0</v>
      </c>
      <c r="C172" s="41" t="s">
        <v>12810</v>
      </c>
      <c r="D172" s="29">
        <f t="shared" si="54"/>
        <v>0</v>
      </c>
      <c r="E172" s="36">
        <f t="shared" si="50"/>
        <v>0</v>
      </c>
      <c r="F172" s="37">
        <f t="shared" si="55"/>
        <v>0</v>
      </c>
      <c r="G172" s="38">
        <f t="shared" si="65"/>
        <v>0</v>
      </c>
      <c r="H172" s="42">
        <v>0</v>
      </c>
      <c r="I172" s="36">
        <f t="shared" si="51"/>
        <v>0</v>
      </c>
      <c r="J172" s="29">
        <f t="shared" si="56"/>
        <v>0</v>
      </c>
      <c r="K172" s="36">
        <f t="shared" si="57"/>
        <v>0</v>
      </c>
      <c r="L172" s="9">
        <f t="shared" si="52"/>
        <v>0</v>
      </c>
      <c r="M172" s="51">
        <v>0</v>
      </c>
      <c r="N172" s="50">
        <f t="shared" si="66"/>
        <v>0</v>
      </c>
      <c r="O172" s="36">
        <f t="shared" si="53"/>
        <v>0</v>
      </c>
      <c r="P172" s="36">
        <f t="shared" si="58"/>
        <v>0</v>
      </c>
      <c r="R172" s="36">
        <f t="shared" si="63"/>
        <v>0</v>
      </c>
      <c r="S172" s="36">
        <f t="shared" si="63"/>
        <v>0</v>
      </c>
      <c r="T172" s="36">
        <f t="shared" si="63"/>
        <v>0</v>
      </c>
      <c r="U172" s="36">
        <f t="shared" si="63"/>
        <v>0</v>
      </c>
      <c r="V172" s="36">
        <f t="shared" si="63"/>
        <v>0</v>
      </c>
      <c r="W172" s="36">
        <f t="shared" si="63"/>
        <v>0</v>
      </c>
      <c r="X172" s="36">
        <f t="shared" si="63"/>
        <v>0</v>
      </c>
      <c r="Z172" s="36">
        <f t="shared" si="64"/>
        <v>0</v>
      </c>
      <c r="AA172" s="36">
        <f t="shared" si="64"/>
        <v>0</v>
      </c>
      <c r="AB172" s="36">
        <f t="shared" si="64"/>
        <v>0</v>
      </c>
      <c r="AC172" s="36">
        <f t="shared" si="64"/>
        <v>0</v>
      </c>
      <c r="AE172" s="63">
        <f t="shared" si="67"/>
        <v>0</v>
      </c>
      <c r="AF172" s="59"/>
    </row>
    <row r="173" ht="15" spans="1:32">
      <c r="A173" s="43" t="s">
        <v>12811</v>
      </c>
      <c r="B173" s="34">
        <f t="shared" si="49"/>
        <v>0</v>
      </c>
      <c r="C173" s="41" t="s">
        <v>12812</v>
      </c>
      <c r="D173" s="29">
        <f t="shared" si="54"/>
        <v>0</v>
      </c>
      <c r="E173" s="36">
        <f t="shared" si="50"/>
        <v>0</v>
      </c>
      <c r="F173" s="37">
        <f t="shared" si="55"/>
        <v>0</v>
      </c>
      <c r="G173" s="38">
        <f t="shared" si="65"/>
        <v>0</v>
      </c>
      <c r="H173" s="42">
        <v>0</v>
      </c>
      <c r="I173" s="36">
        <f t="shared" si="51"/>
        <v>0</v>
      </c>
      <c r="J173" s="29">
        <f t="shared" si="56"/>
        <v>0</v>
      </c>
      <c r="K173" s="36">
        <f t="shared" si="57"/>
        <v>0</v>
      </c>
      <c r="L173" s="9">
        <f t="shared" si="52"/>
        <v>0</v>
      </c>
      <c r="M173" s="51">
        <v>0</v>
      </c>
      <c r="N173" s="50">
        <f t="shared" si="66"/>
        <v>0</v>
      </c>
      <c r="O173" s="36">
        <f t="shared" si="53"/>
        <v>0</v>
      </c>
      <c r="P173" s="36">
        <f t="shared" si="58"/>
        <v>0</v>
      </c>
      <c r="R173" s="36">
        <f t="shared" si="63"/>
        <v>0</v>
      </c>
      <c r="S173" s="36">
        <f t="shared" si="63"/>
        <v>0</v>
      </c>
      <c r="T173" s="36">
        <f t="shared" si="63"/>
        <v>0</v>
      </c>
      <c r="U173" s="36">
        <f t="shared" si="63"/>
        <v>0</v>
      </c>
      <c r="V173" s="36">
        <f t="shared" si="63"/>
        <v>0</v>
      </c>
      <c r="W173" s="36">
        <f t="shared" si="63"/>
        <v>0</v>
      </c>
      <c r="X173" s="36">
        <f t="shared" si="63"/>
        <v>0</v>
      </c>
      <c r="Z173" s="36">
        <f t="shared" si="64"/>
        <v>0</v>
      </c>
      <c r="AA173" s="36">
        <f t="shared" si="64"/>
        <v>0</v>
      </c>
      <c r="AB173" s="36">
        <f t="shared" si="64"/>
        <v>0</v>
      </c>
      <c r="AC173" s="36">
        <f t="shared" si="64"/>
        <v>0</v>
      </c>
      <c r="AE173" s="63">
        <f t="shared" si="67"/>
        <v>0</v>
      </c>
      <c r="AF173" s="59"/>
    </row>
    <row r="174" ht="15" spans="1:32">
      <c r="A174" s="43" t="s">
        <v>12813</v>
      </c>
      <c r="B174" s="34">
        <f t="shared" si="49"/>
        <v>0</v>
      </c>
      <c r="C174" s="41" t="s">
        <v>12814</v>
      </c>
      <c r="D174" s="29">
        <f t="shared" si="54"/>
        <v>0</v>
      </c>
      <c r="E174" s="36">
        <f t="shared" si="50"/>
        <v>0</v>
      </c>
      <c r="F174" s="37">
        <f t="shared" si="55"/>
        <v>0</v>
      </c>
      <c r="G174" s="38">
        <f t="shared" si="65"/>
        <v>0</v>
      </c>
      <c r="H174" s="42">
        <v>0</v>
      </c>
      <c r="I174" s="36">
        <f t="shared" si="51"/>
        <v>0</v>
      </c>
      <c r="J174" s="29">
        <f t="shared" si="56"/>
        <v>0</v>
      </c>
      <c r="K174" s="36">
        <f t="shared" si="57"/>
        <v>0</v>
      </c>
      <c r="L174" s="9">
        <f t="shared" si="52"/>
        <v>0</v>
      </c>
      <c r="M174" s="51">
        <v>0</v>
      </c>
      <c r="N174" s="50">
        <f t="shared" si="66"/>
        <v>0</v>
      </c>
      <c r="O174" s="36">
        <f t="shared" si="53"/>
        <v>0</v>
      </c>
      <c r="P174" s="36">
        <f t="shared" si="58"/>
        <v>0</v>
      </c>
      <c r="R174" s="36">
        <f t="shared" si="63"/>
        <v>0</v>
      </c>
      <c r="S174" s="36">
        <f t="shared" si="63"/>
        <v>0</v>
      </c>
      <c r="T174" s="36">
        <f t="shared" si="63"/>
        <v>0</v>
      </c>
      <c r="U174" s="36">
        <f t="shared" si="63"/>
        <v>0</v>
      </c>
      <c r="V174" s="36">
        <f t="shared" si="63"/>
        <v>0</v>
      </c>
      <c r="W174" s="36">
        <f t="shared" si="63"/>
        <v>0</v>
      </c>
      <c r="X174" s="36">
        <f t="shared" si="63"/>
        <v>0</v>
      </c>
      <c r="Z174" s="36">
        <f t="shared" si="64"/>
        <v>0</v>
      </c>
      <c r="AA174" s="36">
        <f t="shared" si="64"/>
        <v>0</v>
      </c>
      <c r="AB174" s="36">
        <f t="shared" si="64"/>
        <v>0</v>
      </c>
      <c r="AC174" s="36">
        <f t="shared" si="64"/>
        <v>0</v>
      </c>
      <c r="AE174" s="63">
        <f t="shared" si="67"/>
        <v>0</v>
      </c>
      <c r="AF174" s="14"/>
    </row>
    <row r="175" ht="15" spans="1:32">
      <c r="A175" s="43" t="s">
        <v>12815</v>
      </c>
      <c r="B175" s="34">
        <f t="shared" si="49"/>
        <v>0</v>
      </c>
      <c r="C175" s="41" t="s">
        <v>12816</v>
      </c>
      <c r="D175" s="29">
        <f t="shared" si="54"/>
        <v>0</v>
      </c>
      <c r="E175" s="36">
        <f t="shared" si="50"/>
        <v>0</v>
      </c>
      <c r="F175" s="37">
        <f t="shared" si="55"/>
        <v>0</v>
      </c>
      <c r="G175" s="38">
        <f t="shared" si="65"/>
        <v>0</v>
      </c>
      <c r="H175" s="42">
        <v>0</v>
      </c>
      <c r="I175" s="36">
        <f t="shared" si="51"/>
        <v>0</v>
      </c>
      <c r="J175" s="29">
        <f t="shared" si="56"/>
        <v>0</v>
      </c>
      <c r="K175" s="36">
        <f t="shared" si="57"/>
        <v>0</v>
      </c>
      <c r="L175" s="9">
        <f t="shared" si="52"/>
        <v>0</v>
      </c>
      <c r="M175" s="51">
        <v>0</v>
      </c>
      <c r="N175" s="50">
        <f t="shared" si="66"/>
        <v>0</v>
      </c>
      <c r="O175" s="36">
        <f t="shared" si="53"/>
        <v>0</v>
      </c>
      <c r="P175" s="36">
        <f t="shared" si="58"/>
        <v>0</v>
      </c>
      <c r="R175" s="36">
        <f t="shared" si="63"/>
        <v>0</v>
      </c>
      <c r="S175" s="36">
        <f t="shared" si="63"/>
        <v>0</v>
      </c>
      <c r="T175" s="36">
        <f t="shared" si="63"/>
        <v>0</v>
      </c>
      <c r="U175" s="36">
        <f t="shared" si="63"/>
        <v>0</v>
      </c>
      <c r="V175" s="36">
        <f t="shared" si="63"/>
        <v>0</v>
      </c>
      <c r="W175" s="36">
        <f t="shared" si="63"/>
        <v>0</v>
      </c>
      <c r="X175" s="36">
        <f t="shared" si="63"/>
        <v>0</v>
      </c>
      <c r="Z175" s="36">
        <f t="shared" si="64"/>
        <v>0</v>
      </c>
      <c r="AA175" s="36">
        <f t="shared" si="64"/>
        <v>0</v>
      </c>
      <c r="AB175" s="36">
        <f t="shared" si="64"/>
        <v>0</v>
      </c>
      <c r="AC175" s="36">
        <f t="shared" si="64"/>
        <v>0</v>
      </c>
      <c r="AE175" s="63">
        <f t="shared" si="67"/>
        <v>0</v>
      </c>
      <c r="AF175" s="14"/>
    </row>
    <row r="176" ht="15" spans="1:32">
      <c r="A176" s="43" t="s">
        <v>12817</v>
      </c>
      <c r="B176" s="34">
        <f t="shared" si="49"/>
        <v>0</v>
      </c>
      <c r="C176" s="41" t="s">
        <v>12818</v>
      </c>
      <c r="D176" s="29">
        <f t="shared" si="54"/>
        <v>0</v>
      </c>
      <c r="E176" s="36">
        <f t="shared" si="50"/>
        <v>0</v>
      </c>
      <c r="F176" s="37">
        <f t="shared" si="55"/>
        <v>0</v>
      </c>
      <c r="G176" s="38">
        <f t="shared" si="65"/>
        <v>0</v>
      </c>
      <c r="H176" s="39">
        <v>0</v>
      </c>
      <c r="I176" s="36">
        <f t="shared" si="51"/>
        <v>0</v>
      </c>
      <c r="J176" s="29">
        <f t="shared" si="56"/>
        <v>0</v>
      </c>
      <c r="K176" s="36">
        <f t="shared" si="57"/>
        <v>0</v>
      </c>
      <c r="L176" s="9">
        <f t="shared" si="52"/>
        <v>0</v>
      </c>
      <c r="M176" s="51">
        <v>0</v>
      </c>
      <c r="N176" s="50">
        <f t="shared" si="66"/>
        <v>0</v>
      </c>
      <c r="O176" s="36">
        <f t="shared" si="53"/>
        <v>0</v>
      </c>
      <c r="P176" s="36">
        <f t="shared" si="58"/>
        <v>0</v>
      </c>
      <c r="R176" s="36">
        <f t="shared" si="63"/>
        <v>0</v>
      </c>
      <c r="S176" s="36">
        <f t="shared" si="63"/>
        <v>0</v>
      </c>
      <c r="T176" s="36">
        <f t="shared" si="63"/>
        <v>0</v>
      </c>
      <c r="U176" s="36">
        <f t="shared" si="63"/>
        <v>0</v>
      </c>
      <c r="V176" s="36">
        <f t="shared" si="63"/>
        <v>0</v>
      </c>
      <c r="W176" s="36">
        <f t="shared" si="63"/>
        <v>0</v>
      </c>
      <c r="X176" s="36">
        <f t="shared" si="63"/>
        <v>0</v>
      </c>
      <c r="Z176" s="36">
        <f t="shared" si="64"/>
        <v>0</v>
      </c>
      <c r="AA176" s="36">
        <f t="shared" si="64"/>
        <v>0</v>
      </c>
      <c r="AB176" s="36">
        <f t="shared" si="64"/>
        <v>0</v>
      </c>
      <c r="AC176" s="36">
        <f t="shared" si="64"/>
        <v>0</v>
      </c>
      <c r="AE176" s="63">
        <f t="shared" si="67"/>
        <v>0</v>
      </c>
      <c r="AF176" s="59"/>
    </row>
    <row r="177" ht="15" spans="1:32">
      <c r="A177" s="43" t="s">
        <v>12819</v>
      </c>
      <c r="B177" s="34">
        <f t="shared" si="49"/>
        <v>0</v>
      </c>
      <c r="C177" s="41" t="s">
        <v>12820</v>
      </c>
      <c r="D177" s="29">
        <f t="shared" si="54"/>
        <v>0</v>
      </c>
      <c r="E177" s="36">
        <f t="shared" si="50"/>
        <v>0</v>
      </c>
      <c r="F177" s="37">
        <f t="shared" si="55"/>
        <v>0</v>
      </c>
      <c r="G177" s="38">
        <f t="shared" si="65"/>
        <v>0</v>
      </c>
      <c r="H177" s="42">
        <v>0</v>
      </c>
      <c r="I177" s="36">
        <f t="shared" si="51"/>
        <v>0</v>
      </c>
      <c r="J177" s="29">
        <f t="shared" si="56"/>
        <v>0</v>
      </c>
      <c r="K177" s="36">
        <f t="shared" si="57"/>
        <v>0</v>
      </c>
      <c r="L177" s="9">
        <f t="shared" si="52"/>
        <v>0</v>
      </c>
      <c r="M177" s="51">
        <v>0</v>
      </c>
      <c r="N177" s="50">
        <f t="shared" si="66"/>
        <v>0</v>
      </c>
      <c r="O177" s="36">
        <f t="shared" si="53"/>
        <v>0</v>
      </c>
      <c r="P177" s="36">
        <f t="shared" si="58"/>
        <v>0</v>
      </c>
      <c r="R177" s="36">
        <f t="shared" si="63"/>
        <v>0</v>
      </c>
      <c r="S177" s="36">
        <f t="shared" si="63"/>
        <v>0</v>
      </c>
      <c r="T177" s="36">
        <f t="shared" si="63"/>
        <v>0</v>
      </c>
      <c r="U177" s="36">
        <f t="shared" si="63"/>
        <v>0</v>
      </c>
      <c r="V177" s="36">
        <f t="shared" si="63"/>
        <v>0</v>
      </c>
      <c r="W177" s="36">
        <f t="shared" si="63"/>
        <v>0</v>
      </c>
      <c r="X177" s="36">
        <f t="shared" si="63"/>
        <v>0</v>
      </c>
      <c r="Z177" s="36">
        <f t="shared" si="64"/>
        <v>0</v>
      </c>
      <c r="AA177" s="36">
        <f t="shared" si="64"/>
        <v>0</v>
      </c>
      <c r="AB177" s="36">
        <f t="shared" si="64"/>
        <v>0</v>
      </c>
      <c r="AC177" s="36">
        <f t="shared" si="64"/>
        <v>0</v>
      </c>
      <c r="AE177" s="63">
        <f t="shared" si="67"/>
        <v>0</v>
      </c>
      <c r="AF177" s="59"/>
    </row>
    <row r="178" ht="15" spans="1:32">
      <c r="A178" s="43" t="s">
        <v>12821</v>
      </c>
      <c r="B178" s="34">
        <f t="shared" si="49"/>
        <v>0</v>
      </c>
      <c r="C178" s="41" t="s">
        <v>12822</v>
      </c>
      <c r="D178" s="29">
        <f t="shared" si="54"/>
        <v>0</v>
      </c>
      <c r="E178" s="36">
        <f t="shared" si="50"/>
        <v>0</v>
      </c>
      <c r="F178" s="37">
        <f t="shared" si="55"/>
        <v>0</v>
      </c>
      <c r="G178" s="38">
        <f t="shared" si="65"/>
        <v>0</v>
      </c>
      <c r="H178" s="42">
        <v>0</v>
      </c>
      <c r="I178" s="36">
        <f t="shared" si="51"/>
        <v>0</v>
      </c>
      <c r="J178" s="29">
        <f t="shared" si="56"/>
        <v>0</v>
      </c>
      <c r="K178" s="36">
        <f t="shared" si="57"/>
        <v>0</v>
      </c>
      <c r="L178" s="9">
        <f t="shared" si="52"/>
        <v>0</v>
      </c>
      <c r="M178" s="51">
        <v>0</v>
      </c>
      <c r="N178" s="50">
        <f t="shared" si="66"/>
        <v>0</v>
      </c>
      <c r="O178" s="36">
        <f t="shared" si="53"/>
        <v>0</v>
      </c>
      <c r="P178" s="36">
        <f t="shared" si="58"/>
        <v>0</v>
      </c>
      <c r="R178" s="36">
        <f t="shared" ref="R178:X187" si="68">SUMPRODUCT(R$374:R$599*(LEFT($A$374:$A$599,LEN($A178))=$A178))</f>
        <v>0</v>
      </c>
      <c r="S178" s="36">
        <f t="shared" si="68"/>
        <v>0</v>
      </c>
      <c r="T178" s="36">
        <f t="shared" si="68"/>
        <v>0</v>
      </c>
      <c r="U178" s="36">
        <f t="shared" si="68"/>
        <v>0</v>
      </c>
      <c r="V178" s="36">
        <f t="shared" si="68"/>
        <v>0</v>
      </c>
      <c r="W178" s="36">
        <f t="shared" si="68"/>
        <v>0</v>
      </c>
      <c r="X178" s="36">
        <f t="shared" si="68"/>
        <v>0</v>
      </c>
      <c r="Z178" s="36">
        <f t="shared" si="64"/>
        <v>0</v>
      </c>
      <c r="AA178" s="36">
        <f t="shared" si="64"/>
        <v>0</v>
      </c>
      <c r="AB178" s="36">
        <f t="shared" si="64"/>
        <v>0</v>
      </c>
      <c r="AC178" s="36">
        <f t="shared" si="64"/>
        <v>0</v>
      </c>
      <c r="AE178" s="63">
        <f t="shared" si="67"/>
        <v>0</v>
      </c>
      <c r="AF178" s="14"/>
    </row>
    <row r="179" ht="15" spans="1:32">
      <c r="A179" s="43" t="s">
        <v>12823</v>
      </c>
      <c r="B179" s="34">
        <f t="shared" si="49"/>
        <v>0</v>
      </c>
      <c r="C179" s="41" t="s">
        <v>12824</v>
      </c>
      <c r="D179" s="29">
        <f t="shared" si="54"/>
        <v>0</v>
      </c>
      <c r="E179" s="36">
        <f t="shared" si="50"/>
        <v>0</v>
      </c>
      <c r="F179" s="37">
        <f t="shared" si="55"/>
        <v>0</v>
      </c>
      <c r="G179" s="38">
        <f t="shared" si="65"/>
        <v>0</v>
      </c>
      <c r="H179" s="42">
        <v>0</v>
      </c>
      <c r="I179" s="36">
        <f t="shared" si="51"/>
        <v>0</v>
      </c>
      <c r="J179" s="29">
        <f t="shared" si="56"/>
        <v>0</v>
      </c>
      <c r="K179" s="36">
        <f t="shared" si="57"/>
        <v>0</v>
      </c>
      <c r="L179" s="9">
        <f t="shared" si="52"/>
        <v>0</v>
      </c>
      <c r="M179" s="51">
        <v>0</v>
      </c>
      <c r="N179" s="50">
        <f t="shared" si="66"/>
        <v>0</v>
      </c>
      <c r="O179" s="36">
        <f t="shared" si="53"/>
        <v>0</v>
      </c>
      <c r="P179" s="36">
        <f t="shared" si="58"/>
        <v>0</v>
      </c>
      <c r="R179" s="36">
        <f t="shared" si="68"/>
        <v>0</v>
      </c>
      <c r="S179" s="36">
        <f t="shared" si="68"/>
        <v>0</v>
      </c>
      <c r="T179" s="36">
        <f t="shared" si="68"/>
        <v>0</v>
      </c>
      <c r="U179" s="36">
        <f t="shared" si="68"/>
        <v>0</v>
      </c>
      <c r="V179" s="36">
        <f t="shared" si="68"/>
        <v>0</v>
      </c>
      <c r="W179" s="36">
        <f t="shared" si="68"/>
        <v>0</v>
      </c>
      <c r="X179" s="36">
        <f t="shared" si="68"/>
        <v>0</v>
      </c>
      <c r="Z179" s="36">
        <f t="shared" si="64"/>
        <v>0</v>
      </c>
      <c r="AA179" s="36">
        <f t="shared" si="64"/>
        <v>0</v>
      </c>
      <c r="AB179" s="36">
        <f t="shared" si="64"/>
        <v>0</v>
      </c>
      <c r="AC179" s="36">
        <f t="shared" si="64"/>
        <v>0</v>
      </c>
      <c r="AE179" s="63">
        <f t="shared" si="67"/>
        <v>0</v>
      </c>
      <c r="AF179" s="14"/>
    </row>
    <row r="180" ht="15" spans="1:32">
      <c r="A180" s="43" t="s">
        <v>12825</v>
      </c>
      <c r="B180" s="34">
        <f t="shared" si="49"/>
        <v>0</v>
      </c>
      <c r="C180" s="41" t="s">
        <v>12826</v>
      </c>
      <c r="D180" s="29">
        <f t="shared" si="54"/>
        <v>0</v>
      </c>
      <c r="E180" s="36">
        <f t="shared" si="50"/>
        <v>0</v>
      </c>
      <c r="F180" s="37">
        <f t="shared" si="55"/>
        <v>0</v>
      </c>
      <c r="G180" s="38">
        <f t="shared" si="65"/>
        <v>0</v>
      </c>
      <c r="H180" s="42">
        <v>0</v>
      </c>
      <c r="I180" s="36">
        <f t="shared" si="51"/>
        <v>0</v>
      </c>
      <c r="J180" s="29">
        <f t="shared" si="56"/>
        <v>0</v>
      </c>
      <c r="K180" s="36">
        <f t="shared" si="57"/>
        <v>0</v>
      </c>
      <c r="L180" s="9">
        <f t="shared" si="52"/>
        <v>0</v>
      </c>
      <c r="M180" s="51">
        <v>0</v>
      </c>
      <c r="N180" s="50">
        <f t="shared" si="66"/>
        <v>0</v>
      </c>
      <c r="O180" s="36">
        <f t="shared" si="53"/>
        <v>0</v>
      </c>
      <c r="P180" s="36">
        <f t="shared" si="58"/>
        <v>0</v>
      </c>
      <c r="R180" s="36">
        <f t="shared" si="68"/>
        <v>0</v>
      </c>
      <c r="S180" s="36">
        <f t="shared" si="68"/>
        <v>0</v>
      </c>
      <c r="T180" s="36">
        <f t="shared" si="68"/>
        <v>0</v>
      </c>
      <c r="U180" s="36">
        <f t="shared" si="68"/>
        <v>0</v>
      </c>
      <c r="V180" s="36">
        <f t="shared" si="68"/>
        <v>0</v>
      </c>
      <c r="W180" s="36">
        <f t="shared" si="68"/>
        <v>0</v>
      </c>
      <c r="X180" s="36">
        <f t="shared" si="68"/>
        <v>0</v>
      </c>
      <c r="Z180" s="36">
        <f t="shared" si="64"/>
        <v>0</v>
      </c>
      <c r="AA180" s="36">
        <f t="shared" si="64"/>
        <v>0</v>
      </c>
      <c r="AB180" s="36">
        <f t="shared" si="64"/>
        <v>0</v>
      </c>
      <c r="AC180" s="36">
        <f t="shared" si="64"/>
        <v>0</v>
      </c>
      <c r="AE180" s="63">
        <f t="shared" si="67"/>
        <v>0</v>
      </c>
      <c r="AF180" s="59"/>
    </row>
    <row r="181" ht="15" spans="1:32">
      <c r="A181" s="43" t="s">
        <v>12827</v>
      </c>
      <c r="B181" s="34">
        <f t="shared" si="49"/>
        <v>0</v>
      </c>
      <c r="C181" s="41" t="s">
        <v>12828</v>
      </c>
      <c r="D181" s="29">
        <f t="shared" si="54"/>
        <v>0</v>
      </c>
      <c r="E181" s="36">
        <f t="shared" si="50"/>
        <v>0</v>
      </c>
      <c r="F181" s="37">
        <f t="shared" si="55"/>
        <v>0</v>
      </c>
      <c r="G181" s="38">
        <f t="shared" si="65"/>
        <v>0</v>
      </c>
      <c r="H181" s="42">
        <v>0</v>
      </c>
      <c r="I181" s="36">
        <f t="shared" si="51"/>
        <v>0</v>
      </c>
      <c r="J181" s="29">
        <f t="shared" si="56"/>
        <v>0</v>
      </c>
      <c r="K181" s="36">
        <f t="shared" si="57"/>
        <v>0</v>
      </c>
      <c r="L181" s="9">
        <f t="shared" si="52"/>
        <v>0</v>
      </c>
      <c r="M181" s="51">
        <v>0</v>
      </c>
      <c r="N181" s="50">
        <f t="shared" si="66"/>
        <v>0</v>
      </c>
      <c r="O181" s="36">
        <f t="shared" si="53"/>
        <v>0</v>
      </c>
      <c r="P181" s="36">
        <f t="shared" si="58"/>
        <v>0</v>
      </c>
      <c r="R181" s="36">
        <f t="shared" si="68"/>
        <v>0</v>
      </c>
      <c r="S181" s="36">
        <f t="shared" si="68"/>
        <v>0</v>
      </c>
      <c r="T181" s="36">
        <f t="shared" si="68"/>
        <v>0</v>
      </c>
      <c r="U181" s="36">
        <f t="shared" si="68"/>
        <v>0</v>
      </c>
      <c r="V181" s="36">
        <f t="shared" si="68"/>
        <v>0</v>
      </c>
      <c r="W181" s="36">
        <f t="shared" si="68"/>
        <v>0</v>
      </c>
      <c r="X181" s="36">
        <f t="shared" si="68"/>
        <v>0</v>
      </c>
      <c r="Z181" s="36">
        <f t="shared" si="64"/>
        <v>0</v>
      </c>
      <c r="AA181" s="36">
        <f t="shared" si="64"/>
        <v>0</v>
      </c>
      <c r="AB181" s="36">
        <f t="shared" si="64"/>
        <v>0</v>
      </c>
      <c r="AC181" s="36">
        <f t="shared" si="64"/>
        <v>0</v>
      </c>
      <c r="AE181" s="63">
        <f t="shared" si="67"/>
        <v>0</v>
      </c>
      <c r="AF181" s="59"/>
    </row>
    <row r="182" ht="15" spans="1:32">
      <c r="A182" s="43" t="s">
        <v>12829</v>
      </c>
      <c r="B182" s="34">
        <f t="shared" si="49"/>
        <v>0</v>
      </c>
      <c r="C182" s="41" t="s">
        <v>12830</v>
      </c>
      <c r="D182" s="29">
        <f t="shared" si="54"/>
        <v>0</v>
      </c>
      <c r="E182" s="36">
        <f t="shared" si="50"/>
        <v>0</v>
      </c>
      <c r="F182" s="37">
        <f t="shared" si="55"/>
        <v>0</v>
      </c>
      <c r="G182" s="38">
        <f t="shared" si="65"/>
        <v>0</v>
      </c>
      <c r="H182" s="42">
        <v>0</v>
      </c>
      <c r="I182" s="36">
        <f t="shared" si="51"/>
        <v>0</v>
      </c>
      <c r="J182" s="29">
        <f t="shared" si="56"/>
        <v>0</v>
      </c>
      <c r="K182" s="36">
        <f t="shared" si="57"/>
        <v>0</v>
      </c>
      <c r="L182" s="9">
        <f t="shared" si="52"/>
        <v>0</v>
      </c>
      <c r="M182" s="51">
        <v>0</v>
      </c>
      <c r="N182" s="50">
        <f t="shared" si="66"/>
        <v>0</v>
      </c>
      <c r="O182" s="36">
        <f t="shared" si="53"/>
        <v>0</v>
      </c>
      <c r="P182" s="36">
        <f t="shared" si="58"/>
        <v>0</v>
      </c>
      <c r="R182" s="36">
        <f t="shared" si="68"/>
        <v>0</v>
      </c>
      <c r="S182" s="36">
        <f t="shared" si="68"/>
        <v>0</v>
      </c>
      <c r="T182" s="36">
        <f t="shared" si="68"/>
        <v>0</v>
      </c>
      <c r="U182" s="36">
        <f t="shared" si="68"/>
        <v>0</v>
      </c>
      <c r="V182" s="36">
        <f t="shared" si="68"/>
        <v>0</v>
      </c>
      <c r="W182" s="36">
        <f t="shared" si="68"/>
        <v>0</v>
      </c>
      <c r="X182" s="36">
        <f t="shared" si="68"/>
        <v>0</v>
      </c>
      <c r="Z182" s="36">
        <f t="shared" si="64"/>
        <v>0</v>
      </c>
      <c r="AA182" s="36">
        <f t="shared" si="64"/>
        <v>0</v>
      </c>
      <c r="AB182" s="36">
        <f t="shared" si="64"/>
        <v>0</v>
      </c>
      <c r="AC182" s="36">
        <f t="shared" si="64"/>
        <v>0</v>
      </c>
      <c r="AE182" s="63">
        <f t="shared" si="67"/>
        <v>0</v>
      </c>
      <c r="AF182" s="14"/>
    </row>
    <row r="183" ht="15" spans="1:32">
      <c r="A183" s="43" t="s">
        <v>12831</v>
      </c>
      <c r="B183" s="34">
        <f t="shared" si="49"/>
        <v>0</v>
      </c>
      <c r="C183" s="41" t="s">
        <v>12832</v>
      </c>
      <c r="D183" s="29">
        <f t="shared" si="54"/>
        <v>0</v>
      </c>
      <c r="E183" s="36">
        <f t="shared" si="50"/>
        <v>0</v>
      </c>
      <c r="F183" s="37">
        <f t="shared" si="55"/>
        <v>0</v>
      </c>
      <c r="G183" s="38">
        <f t="shared" si="65"/>
        <v>0</v>
      </c>
      <c r="H183" s="42">
        <v>0</v>
      </c>
      <c r="I183" s="36">
        <f t="shared" si="51"/>
        <v>0</v>
      </c>
      <c r="J183" s="29">
        <f t="shared" si="56"/>
        <v>0</v>
      </c>
      <c r="K183" s="36">
        <f t="shared" si="57"/>
        <v>0</v>
      </c>
      <c r="L183" s="9">
        <f t="shared" si="52"/>
        <v>0</v>
      </c>
      <c r="M183" s="51">
        <v>0</v>
      </c>
      <c r="N183" s="50">
        <f t="shared" si="66"/>
        <v>0</v>
      </c>
      <c r="O183" s="36">
        <f t="shared" si="53"/>
        <v>0</v>
      </c>
      <c r="P183" s="36">
        <f t="shared" si="58"/>
        <v>0</v>
      </c>
      <c r="R183" s="36">
        <f t="shared" si="68"/>
        <v>0</v>
      </c>
      <c r="S183" s="36">
        <f t="shared" si="68"/>
        <v>0</v>
      </c>
      <c r="T183" s="36">
        <f t="shared" si="68"/>
        <v>0</v>
      </c>
      <c r="U183" s="36">
        <f t="shared" si="68"/>
        <v>0</v>
      </c>
      <c r="V183" s="36">
        <f t="shared" si="68"/>
        <v>0</v>
      </c>
      <c r="W183" s="36">
        <f t="shared" si="68"/>
        <v>0</v>
      </c>
      <c r="X183" s="36">
        <f t="shared" si="68"/>
        <v>0</v>
      </c>
      <c r="Z183" s="36">
        <f t="shared" si="64"/>
        <v>0</v>
      </c>
      <c r="AA183" s="36">
        <f t="shared" si="64"/>
        <v>0</v>
      </c>
      <c r="AB183" s="36">
        <f t="shared" si="64"/>
        <v>0</v>
      </c>
      <c r="AC183" s="36">
        <f t="shared" si="64"/>
        <v>0</v>
      </c>
      <c r="AE183" s="63">
        <f t="shared" si="67"/>
        <v>0</v>
      </c>
      <c r="AF183" s="14"/>
    </row>
    <row r="184" ht="15" spans="1:32">
      <c r="A184" s="43" t="s">
        <v>12833</v>
      </c>
      <c r="B184" s="34">
        <f t="shared" si="49"/>
        <v>0</v>
      </c>
      <c r="C184" s="41" t="s">
        <v>12834</v>
      </c>
      <c r="D184" s="29">
        <f t="shared" si="54"/>
        <v>0</v>
      </c>
      <c r="E184" s="36">
        <f t="shared" si="50"/>
        <v>0</v>
      </c>
      <c r="F184" s="37">
        <f t="shared" si="55"/>
        <v>0</v>
      </c>
      <c r="G184" s="38">
        <f t="shared" si="65"/>
        <v>0</v>
      </c>
      <c r="H184" s="42">
        <v>0</v>
      </c>
      <c r="I184" s="36">
        <f t="shared" si="51"/>
        <v>0</v>
      </c>
      <c r="J184" s="29">
        <f t="shared" si="56"/>
        <v>0</v>
      </c>
      <c r="K184" s="36">
        <f t="shared" si="57"/>
        <v>0</v>
      </c>
      <c r="L184" s="9">
        <f t="shared" si="52"/>
        <v>0</v>
      </c>
      <c r="M184" s="51">
        <v>0</v>
      </c>
      <c r="N184" s="50">
        <f t="shared" si="66"/>
        <v>0</v>
      </c>
      <c r="O184" s="36">
        <f t="shared" si="53"/>
        <v>0</v>
      </c>
      <c r="P184" s="36">
        <f t="shared" si="58"/>
        <v>0</v>
      </c>
      <c r="R184" s="36">
        <f t="shared" si="68"/>
        <v>0</v>
      </c>
      <c r="S184" s="36">
        <f t="shared" si="68"/>
        <v>0</v>
      </c>
      <c r="T184" s="36">
        <f t="shared" si="68"/>
        <v>0</v>
      </c>
      <c r="U184" s="36">
        <f t="shared" si="68"/>
        <v>0</v>
      </c>
      <c r="V184" s="36">
        <f t="shared" si="68"/>
        <v>0</v>
      </c>
      <c r="W184" s="36">
        <f t="shared" si="68"/>
        <v>0</v>
      </c>
      <c r="X184" s="36">
        <f t="shared" si="68"/>
        <v>0</v>
      </c>
      <c r="Z184" s="36">
        <f t="shared" si="64"/>
        <v>0</v>
      </c>
      <c r="AA184" s="36">
        <f t="shared" si="64"/>
        <v>0</v>
      </c>
      <c r="AB184" s="36">
        <f t="shared" si="64"/>
        <v>0</v>
      </c>
      <c r="AC184" s="36">
        <f t="shared" si="64"/>
        <v>0</v>
      </c>
      <c r="AE184" s="63">
        <f t="shared" si="67"/>
        <v>0</v>
      </c>
      <c r="AF184" s="59"/>
    </row>
    <row r="185" ht="15" spans="1:32">
      <c r="A185" s="43" t="s">
        <v>12835</v>
      </c>
      <c r="B185" s="34">
        <f t="shared" si="49"/>
        <v>0</v>
      </c>
      <c r="C185" s="41" t="s">
        <v>12836</v>
      </c>
      <c r="D185" s="29">
        <f t="shared" si="54"/>
        <v>0</v>
      </c>
      <c r="E185" s="36">
        <f t="shared" si="50"/>
        <v>0</v>
      </c>
      <c r="F185" s="37">
        <f t="shared" si="55"/>
        <v>0</v>
      </c>
      <c r="G185" s="38">
        <f t="shared" si="65"/>
        <v>0</v>
      </c>
      <c r="H185" s="42">
        <v>0</v>
      </c>
      <c r="I185" s="36">
        <f t="shared" si="51"/>
        <v>0</v>
      </c>
      <c r="J185" s="29">
        <f t="shared" si="56"/>
        <v>0</v>
      </c>
      <c r="K185" s="36">
        <f t="shared" si="57"/>
        <v>0</v>
      </c>
      <c r="L185" s="9">
        <f t="shared" si="52"/>
        <v>0</v>
      </c>
      <c r="M185" s="51">
        <v>0</v>
      </c>
      <c r="N185" s="50">
        <f t="shared" si="66"/>
        <v>0</v>
      </c>
      <c r="O185" s="36">
        <f t="shared" si="53"/>
        <v>0</v>
      </c>
      <c r="P185" s="36">
        <f t="shared" si="58"/>
        <v>0</v>
      </c>
      <c r="R185" s="36">
        <f t="shared" si="68"/>
        <v>0</v>
      </c>
      <c r="S185" s="36">
        <f t="shared" si="68"/>
        <v>0</v>
      </c>
      <c r="T185" s="36">
        <f t="shared" si="68"/>
        <v>0</v>
      </c>
      <c r="U185" s="36">
        <f t="shared" si="68"/>
        <v>0</v>
      </c>
      <c r="V185" s="36">
        <f t="shared" si="68"/>
        <v>0</v>
      </c>
      <c r="W185" s="36">
        <f t="shared" si="68"/>
        <v>0</v>
      </c>
      <c r="X185" s="36">
        <f t="shared" si="68"/>
        <v>0</v>
      </c>
      <c r="Z185" s="36">
        <f t="shared" si="64"/>
        <v>0</v>
      </c>
      <c r="AA185" s="36">
        <f t="shared" si="64"/>
        <v>0</v>
      </c>
      <c r="AB185" s="36">
        <f t="shared" si="64"/>
        <v>0</v>
      </c>
      <c r="AC185" s="36">
        <f t="shared" si="64"/>
        <v>0</v>
      </c>
      <c r="AE185" s="63">
        <f t="shared" si="67"/>
        <v>0</v>
      </c>
      <c r="AF185" s="59"/>
    </row>
    <row r="186" ht="15" spans="1:32">
      <c r="A186" s="43" t="s">
        <v>12837</v>
      </c>
      <c r="B186" s="34">
        <f t="shared" si="49"/>
        <v>0</v>
      </c>
      <c r="C186" s="41" t="s">
        <v>12838</v>
      </c>
      <c r="D186" s="29">
        <f t="shared" si="54"/>
        <v>0</v>
      </c>
      <c r="E186" s="36">
        <f t="shared" si="50"/>
        <v>0</v>
      </c>
      <c r="F186" s="37">
        <f t="shared" si="55"/>
        <v>0</v>
      </c>
      <c r="G186" s="38">
        <f t="shared" si="65"/>
        <v>0</v>
      </c>
      <c r="H186" s="42">
        <v>0</v>
      </c>
      <c r="I186" s="36">
        <f t="shared" si="51"/>
        <v>0</v>
      </c>
      <c r="J186" s="29">
        <f t="shared" si="56"/>
        <v>0</v>
      </c>
      <c r="K186" s="36">
        <f t="shared" si="57"/>
        <v>0</v>
      </c>
      <c r="L186" s="9">
        <f t="shared" si="52"/>
        <v>0</v>
      </c>
      <c r="M186" s="51">
        <v>0</v>
      </c>
      <c r="N186" s="50">
        <f t="shared" si="66"/>
        <v>0</v>
      </c>
      <c r="O186" s="36">
        <f t="shared" si="53"/>
        <v>0</v>
      </c>
      <c r="P186" s="36">
        <f t="shared" si="58"/>
        <v>0</v>
      </c>
      <c r="R186" s="36">
        <f t="shared" si="68"/>
        <v>0</v>
      </c>
      <c r="S186" s="36">
        <f t="shared" si="68"/>
        <v>0</v>
      </c>
      <c r="T186" s="36">
        <f t="shared" si="68"/>
        <v>0</v>
      </c>
      <c r="U186" s="36">
        <f t="shared" si="68"/>
        <v>0</v>
      </c>
      <c r="V186" s="36">
        <f t="shared" si="68"/>
        <v>0</v>
      </c>
      <c r="W186" s="36">
        <f t="shared" si="68"/>
        <v>0</v>
      </c>
      <c r="X186" s="36">
        <f t="shared" si="68"/>
        <v>0</v>
      </c>
      <c r="Z186" s="36">
        <f t="shared" si="64"/>
        <v>0</v>
      </c>
      <c r="AA186" s="36">
        <f t="shared" si="64"/>
        <v>0</v>
      </c>
      <c r="AB186" s="36">
        <f t="shared" si="64"/>
        <v>0</v>
      </c>
      <c r="AC186" s="36">
        <f t="shared" si="64"/>
        <v>0</v>
      </c>
      <c r="AE186" s="63">
        <f t="shared" si="67"/>
        <v>0</v>
      </c>
      <c r="AF186" s="14"/>
    </row>
    <row r="187" ht="15" spans="1:32">
      <c r="A187" s="43" t="s">
        <v>12839</v>
      </c>
      <c r="B187" s="34">
        <f t="shared" si="49"/>
        <v>0</v>
      </c>
      <c r="C187" s="41" t="s">
        <v>12840</v>
      </c>
      <c r="D187" s="29">
        <f t="shared" si="54"/>
        <v>0</v>
      </c>
      <c r="E187" s="36">
        <f t="shared" si="50"/>
        <v>0</v>
      </c>
      <c r="F187" s="37">
        <f t="shared" si="55"/>
        <v>0</v>
      </c>
      <c r="G187" s="38">
        <f t="shared" si="65"/>
        <v>0</v>
      </c>
      <c r="H187" s="42">
        <v>0</v>
      </c>
      <c r="I187" s="36">
        <f t="shared" si="51"/>
        <v>0</v>
      </c>
      <c r="J187" s="29">
        <f t="shared" si="56"/>
        <v>0</v>
      </c>
      <c r="K187" s="36">
        <f t="shared" si="57"/>
        <v>0</v>
      </c>
      <c r="L187" s="9">
        <f t="shared" si="52"/>
        <v>0</v>
      </c>
      <c r="M187" s="51">
        <v>0</v>
      </c>
      <c r="N187" s="50">
        <f t="shared" si="66"/>
        <v>0</v>
      </c>
      <c r="O187" s="36">
        <f t="shared" si="53"/>
        <v>0</v>
      </c>
      <c r="P187" s="36">
        <f t="shared" si="58"/>
        <v>0</v>
      </c>
      <c r="R187" s="36">
        <f t="shared" si="68"/>
        <v>0</v>
      </c>
      <c r="S187" s="36">
        <f t="shared" si="68"/>
        <v>0</v>
      </c>
      <c r="T187" s="36">
        <f t="shared" si="68"/>
        <v>0</v>
      </c>
      <c r="U187" s="36">
        <f t="shared" si="68"/>
        <v>0</v>
      </c>
      <c r="V187" s="36">
        <f t="shared" si="68"/>
        <v>0</v>
      </c>
      <c r="W187" s="36">
        <f t="shared" si="68"/>
        <v>0</v>
      </c>
      <c r="X187" s="36">
        <f t="shared" si="68"/>
        <v>0</v>
      </c>
      <c r="Z187" s="36">
        <f t="shared" si="64"/>
        <v>0</v>
      </c>
      <c r="AA187" s="36">
        <f t="shared" si="64"/>
        <v>0</v>
      </c>
      <c r="AB187" s="36">
        <f t="shared" si="64"/>
        <v>0</v>
      </c>
      <c r="AC187" s="36">
        <f t="shared" si="64"/>
        <v>0</v>
      </c>
      <c r="AE187" s="63">
        <f t="shared" si="67"/>
        <v>0</v>
      </c>
      <c r="AF187" s="14"/>
    </row>
    <row r="188" ht="15" spans="1:32">
      <c r="A188" s="43" t="s">
        <v>12841</v>
      </c>
      <c r="B188" s="34">
        <f t="shared" si="49"/>
        <v>0</v>
      </c>
      <c r="C188" s="41" t="s">
        <v>12842</v>
      </c>
      <c r="D188" s="29">
        <f t="shared" si="54"/>
        <v>0</v>
      </c>
      <c r="E188" s="36">
        <f t="shared" si="50"/>
        <v>0</v>
      </c>
      <c r="F188" s="37">
        <f t="shared" si="55"/>
        <v>0</v>
      </c>
      <c r="G188" s="38">
        <f t="shared" si="65"/>
        <v>0</v>
      </c>
      <c r="H188" s="42">
        <v>0</v>
      </c>
      <c r="I188" s="36">
        <f t="shared" si="51"/>
        <v>0</v>
      </c>
      <c r="J188" s="29">
        <f t="shared" si="56"/>
        <v>0</v>
      </c>
      <c r="K188" s="36">
        <f t="shared" si="57"/>
        <v>0</v>
      </c>
      <c r="L188" s="9">
        <f t="shared" si="52"/>
        <v>0</v>
      </c>
      <c r="M188" s="51">
        <v>0</v>
      </c>
      <c r="N188" s="50">
        <f t="shared" si="66"/>
        <v>0</v>
      </c>
      <c r="O188" s="36">
        <f t="shared" si="53"/>
        <v>0</v>
      </c>
      <c r="P188" s="36">
        <f t="shared" si="58"/>
        <v>0</v>
      </c>
      <c r="R188" s="36">
        <f t="shared" ref="R188:X197" si="69">SUMPRODUCT(R$374:R$599*(LEFT($A$374:$A$599,LEN($A188))=$A188))</f>
        <v>0</v>
      </c>
      <c r="S188" s="36">
        <f t="shared" si="69"/>
        <v>0</v>
      </c>
      <c r="T188" s="36">
        <f t="shared" si="69"/>
        <v>0</v>
      </c>
      <c r="U188" s="36">
        <f t="shared" si="69"/>
        <v>0</v>
      </c>
      <c r="V188" s="36">
        <f t="shared" si="69"/>
        <v>0</v>
      </c>
      <c r="W188" s="36">
        <f t="shared" si="69"/>
        <v>0</v>
      </c>
      <c r="X188" s="36">
        <f t="shared" si="69"/>
        <v>0</v>
      </c>
      <c r="Z188" s="36">
        <f t="shared" ref="Z188:AC207" si="70">SUMPRODUCT(Z$374:Z$599*(LEFT($A$374:$A$599,LEN($A188))=$A188))</f>
        <v>0</v>
      </c>
      <c r="AA188" s="36">
        <f t="shared" si="70"/>
        <v>0</v>
      </c>
      <c r="AB188" s="36">
        <f t="shared" si="70"/>
        <v>0</v>
      </c>
      <c r="AC188" s="36">
        <f t="shared" si="70"/>
        <v>0</v>
      </c>
      <c r="AE188" s="63">
        <f t="shared" si="67"/>
        <v>0</v>
      </c>
      <c r="AF188" s="59"/>
    </row>
    <row r="189" ht="15" spans="1:32">
      <c r="A189" s="43" t="s">
        <v>12843</v>
      </c>
      <c r="B189" s="34">
        <f t="shared" si="49"/>
        <v>0</v>
      </c>
      <c r="C189" s="41" t="s">
        <v>12844</v>
      </c>
      <c r="D189" s="29">
        <f t="shared" si="54"/>
        <v>0</v>
      </c>
      <c r="E189" s="36">
        <f t="shared" si="50"/>
        <v>0</v>
      </c>
      <c r="F189" s="37">
        <f t="shared" si="55"/>
        <v>0</v>
      </c>
      <c r="G189" s="38">
        <f t="shared" si="65"/>
        <v>0</v>
      </c>
      <c r="H189" s="39">
        <v>0</v>
      </c>
      <c r="I189" s="36">
        <f t="shared" si="51"/>
        <v>0</v>
      </c>
      <c r="J189" s="29">
        <f t="shared" si="56"/>
        <v>0</v>
      </c>
      <c r="K189" s="36">
        <f t="shared" si="57"/>
        <v>0</v>
      </c>
      <c r="L189" s="9">
        <f t="shared" si="52"/>
        <v>0</v>
      </c>
      <c r="M189" s="51">
        <v>0</v>
      </c>
      <c r="N189" s="50">
        <f t="shared" si="66"/>
        <v>0</v>
      </c>
      <c r="O189" s="36">
        <f t="shared" si="53"/>
        <v>0</v>
      </c>
      <c r="P189" s="36">
        <f t="shared" si="58"/>
        <v>0</v>
      </c>
      <c r="R189" s="36">
        <f t="shared" si="69"/>
        <v>0</v>
      </c>
      <c r="S189" s="36">
        <f t="shared" si="69"/>
        <v>0</v>
      </c>
      <c r="T189" s="36">
        <f t="shared" si="69"/>
        <v>0</v>
      </c>
      <c r="U189" s="36">
        <f t="shared" si="69"/>
        <v>0</v>
      </c>
      <c r="V189" s="36">
        <f t="shared" si="69"/>
        <v>0</v>
      </c>
      <c r="W189" s="36">
        <f t="shared" si="69"/>
        <v>0</v>
      </c>
      <c r="X189" s="36">
        <f t="shared" si="69"/>
        <v>0</v>
      </c>
      <c r="Z189" s="36">
        <f t="shared" si="70"/>
        <v>0</v>
      </c>
      <c r="AA189" s="36">
        <f t="shared" si="70"/>
        <v>0</v>
      </c>
      <c r="AB189" s="36">
        <f t="shared" si="70"/>
        <v>0</v>
      </c>
      <c r="AC189" s="36">
        <f t="shared" si="70"/>
        <v>0</v>
      </c>
      <c r="AE189" s="63">
        <f t="shared" si="67"/>
        <v>0</v>
      </c>
      <c r="AF189" s="59"/>
    </row>
    <row r="190" ht="15" spans="1:32">
      <c r="A190" s="43" t="s">
        <v>12845</v>
      </c>
      <c r="B190" s="34">
        <f t="shared" si="49"/>
        <v>0</v>
      </c>
      <c r="C190" s="41" t="s">
        <v>12846</v>
      </c>
      <c r="D190" s="29">
        <f t="shared" si="54"/>
        <v>0</v>
      </c>
      <c r="E190" s="36">
        <f t="shared" si="50"/>
        <v>0</v>
      </c>
      <c r="F190" s="37">
        <f t="shared" si="55"/>
        <v>0</v>
      </c>
      <c r="G190" s="38">
        <f t="shared" si="65"/>
        <v>0</v>
      </c>
      <c r="H190" s="42">
        <v>0</v>
      </c>
      <c r="I190" s="36">
        <f t="shared" si="51"/>
        <v>0</v>
      </c>
      <c r="J190" s="29">
        <f t="shared" si="56"/>
        <v>0</v>
      </c>
      <c r="K190" s="36">
        <f t="shared" si="57"/>
        <v>0</v>
      </c>
      <c r="L190" s="9">
        <f t="shared" si="52"/>
        <v>0</v>
      </c>
      <c r="M190" s="51">
        <v>0</v>
      </c>
      <c r="N190" s="50">
        <f t="shared" si="66"/>
        <v>0</v>
      </c>
      <c r="O190" s="36">
        <f t="shared" si="53"/>
        <v>0</v>
      </c>
      <c r="P190" s="36">
        <f t="shared" si="58"/>
        <v>0</v>
      </c>
      <c r="R190" s="36">
        <f t="shared" si="69"/>
        <v>0</v>
      </c>
      <c r="S190" s="36">
        <f t="shared" si="69"/>
        <v>0</v>
      </c>
      <c r="T190" s="36">
        <f t="shared" si="69"/>
        <v>0</v>
      </c>
      <c r="U190" s="36">
        <f t="shared" si="69"/>
        <v>0</v>
      </c>
      <c r="V190" s="36">
        <f t="shared" si="69"/>
        <v>0</v>
      </c>
      <c r="W190" s="36">
        <f t="shared" si="69"/>
        <v>0</v>
      </c>
      <c r="X190" s="36">
        <f t="shared" si="69"/>
        <v>0</v>
      </c>
      <c r="Z190" s="36">
        <f t="shared" si="70"/>
        <v>0</v>
      </c>
      <c r="AA190" s="36">
        <f t="shared" si="70"/>
        <v>0</v>
      </c>
      <c r="AB190" s="36">
        <f t="shared" si="70"/>
        <v>0</v>
      </c>
      <c r="AC190" s="36">
        <f t="shared" si="70"/>
        <v>0</v>
      </c>
      <c r="AE190" s="63">
        <f t="shared" si="67"/>
        <v>0</v>
      </c>
      <c r="AF190" s="14"/>
    </row>
    <row r="191" ht="15" spans="1:32">
      <c r="A191" s="43" t="s">
        <v>12847</v>
      </c>
      <c r="B191" s="34">
        <f t="shared" si="49"/>
        <v>0</v>
      </c>
      <c r="C191" s="41" t="s">
        <v>12848</v>
      </c>
      <c r="D191" s="29">
        <f t="shared" si="54"/>
        <v>0</v>
      </c>
      <c r="E191" s="36">
        <f t="shared" si="50"/>
        <v>0</v>
      </c>
      <c r="F191" s="37">
        <f t="shared" si="55"/>
        <v>0</v>
      </c>
      <c r="G191" s="38">
        <f t="shared" si="65"/>
        <v>0</v>
      </c>
      <c r="H191" s="42">
        <v>0</v>
      </c>
      <c r="I191" s="36">
        <f t="shared" si="51"/>
        <v>0</v>
      </c>
      <c r="J191" s="29">
        <f t="shared" si="56"/>
        <v>0</v>
      </c>
      <c r="K191" s="36">
        <f t="shared" si="57"/>
        <v>0</v>
      </c>
      <c r="L191" s="9">
        <f t="shared" si="52"/>
        <v>0</v>
      </c>
      <c r="M191" s="51">
        <v>0</v>
      </c>
      <c r="N191" s="50">
        <f t="shared" si="66"/>
        <v>0</v>
      </c>
      <c r="O191" s="36">
        <f t="shared" si="53"/>
        <v>0</v>
      </c>
      <c r="P191" s="36">
        <f t="shared" si="58"/>
        <v>0</v>
      </c>
      <c r="R191" s="36">
        <f t="shared" si="69"/>
        <v>0</v>
      </c>
      <c r="S191" s="36">
        <f t="shared" si="69"/>
        <v>0</v>
      </c>
      <c r="T191" s="36">
        <f t="shared" si="69"/>
        <v>0</v>
      </c>
      <c r="U191" s="36">
        <f t="shared" si="69"/>
        <v>0</v>
      </c>
      <c r="V191" s="36">
        <f t="shared" si="69"/>
        <v>0</v>
      </c>
      <c r="W191" s="36">
        <f t="shared" si="69"/>
        <v>0</v>
      </c>
      <c r="X191" s="36">
        <f t="shared" si="69"/>
        <v>0</v>
      </c>
      <c r="Z191" s="36">
        <f t="shared" si="70"/>
        <v>0</v>
      </c>
      <c r="AA191" s="36">
        <f t="shared" si="70"/>
        <v>0</v>
      </c>
      <c r="AB191" s="36">
        <f t="shared" si="70"/>
        <v>0</v>
      </c>
      <c r="AC191" s="36">
        <f t="shared" si="70"/>
        <v>0</v>
      </c>
      <c r="AE191" s="63">
        <f t="shared" si="67"/>
        <v>0</v>
      </c>
      <c r="AF191" s="14"/>
    </row>
    <row r="192" ht="15" spans="1:32">
      <c r="A192" s="43" t="s">
        <v>12849</v>
      </c>
      <c r="B192" s="34">
        <f t="shared" si="49"/>
        <v>0</v>
      </c>
      <c r="C192" s="41" t="s">
        <v>12850</v>
      </c>
      <c r="D192" s="29">
        <f t="shared" si="54"/>
        <v>0</v>
      </c>
      <c r="E192" s="36">
        <f t="shared" si="50"/>
        <v>0</v>
      </c>
      <c r="F192" s="37">
        <f t="shared" si="55"/>
        <v>0</v>
      </c>
      <c r="G192" s="38">
        <f t="shared" si="65"/>
        <v>0</v>
      </c>
      <c r="H192" s="42">
        <v>0</v>
      </c>
      <c r="I192" s="36">
        <f t="shared" si="51"/>
        <v>0</v>
      </c>
      <c r="J192" s="29">
        <f t="shared" si="56"/>
        <v>0</v>
      </c>
      <c r="K192" s="36">
        <f t="shared" si="57"/>
        <v>0</v>
      </c>
      <c r="L192" s="9">
        <f t="shared" si="52"/>
        <v>0</v>
      </c>
      <c r="M192" s="51">
        <v>0</v>
      </c>
      <c r="N192" s="50">
        <f t="shared" si="66"/>
        <v>0</v>
      </c>
      <c r="O192" s="36">
        <f t="shared" si="53"/>
        <v>0</v>
      </c>
      <c r="P192" s="36">
        <f t="shared" si="58"/>
        <v>0</v>
      </c>
      <c r="R192" s="36">
        <f t="shared" si="69"/>
        <v>0</v>
      </c>
      <c r="S192" s="36">
        <f t="shared" si="69"/>
        <v>0</v>
      </c>
      <c r="T192" s="36">
        <f t="shared" si="69"/>
        <v>0</v>
      </c>
      <c r="U192" s="36">
        <f t="shared" si="69"/>
        <v>0</v>
      </c>
      <c r="V192" s="36">
        <f t="shared" si="69"/>
        <v>0</v>
      </c>
      <c r="W192" s="36">
        <f t="shared" si="69"/>
        <v>0</v>
      </c>
      <c r="X192" s="36">
        <f t="shared" si="69"/>
        <v>0</v>
      </c>
      <c r="Z192" s="36">
        <f t="shared" si="70"/>
        <v>0</v>
      </c>
      <c r="AA192" s="36">
        <f t="shared" si="70"/>
        <v>0</v>
      </c>
      <c r="AB192" s="36">
        <f t="shared" si="70"/>
        <v>0</v>
      </c>
      <c r="AC192" s="36">
        <f t="shared" si="70"/>
        <v>0</v>
      </c>
      <c r="AE192" s="63">
        <f t="shared" si="67"/>
        <v>0</v>
      </c>
      <c r="AF192" s="59"/>
    </row>
    <row r="193" ht="15" spans="1:32">
      <c r="A193" s="43" t="s">
        <v>12851</v>
      </c>
      <c r="B193" s="34">
        <f t="shared" si="49"/>
        <v>0</v>
      </c>
      <c r="C193" s="41" t="s">
        <v>12852</v>
      </c>
      <c r="D193" s="29">
        <f t="shared" si="54"/>
        <v>0</v>
      </c>
      <c r="E193" s="36">
        <f t="shared" si="50"/>
        <v>0</v>
      </c>
      <c r="F193" s="37">
        <f t="shared" si="55"/>
        <v>0</v>
      </c>
      <c r="G193" s="38">
        <f t="shared" si="65"/>
        <v>0</v>
      </c>
      <c r="H193" s="42">
        <v>0</v>
      </c>
      <c r="I193" s="36">
        <f t="shared" si="51"/>
        <v>0</v>
      </c>
      <c r="J193" s="29">
        <f t="shared" si="56"/>
        <v>0</v>
      </c>
      <c r="K193" s="36">
        <f t="shared" si="57"/>
        <v>0</v>
      </c>
      <c r="L193" s="9">
        <f t="shared" si="52"/>
        <v>0</v>
      </c>
      <c r="M193" s="51">
        <v>0</v>
      </c>
      <c r="N193" s="50">
        <f t="shared" si="66"/>
        <v>0</v>
      </c>
      <c r="O193" s="36">
        <f t="shared" si="53"/>
        <v>0</v>
      </c>
      <c r="P193" s="36">
        <f t="shared" si="58"/>
        <v>0</v>
      </c>
      <c r="R193" s="36">
        <f t="shared" si="69"/>
        <v>0</v>
      </c>
      <c r="S193" s="36">
        <f t="shared" si="69"/>
        <v>0</v>
      </c>
      <c r="T193" s="36">
        <f t="shared" si="69"/>
        <v>0</v>
      </c>
      <c r="U193" s="36">
        <f t="shared" si="69"/>
        <v>0</v>
      </c>
      <c r="V193" s="36">
        <f t="shared" si="69"/>
        <v>0</v>
      </c>
      <c r="W193" s="36">
        <f t="shared" si="69"/>
        <v>0</v>
      </c>
      <c r="X193" s="36">
        <f t="shared" si="69"/>
        <v>0</v>
      </c>
      <c r="Z193" s="36">
        <f t="shared" si="70"/>
        <v>0</v>
      </c>
      <c r="AA193" s="36">
        <f t="shared" si="70"/>
        <v>0</v>
      </c>
      <c r="AB193" s="36">
        <f t="shared" si="70"/>
        <v>0</v>
      </c>
      <c r="AC193" s="36">
        <f t="shared" si="70"/>
        <v>0</v>
      </c>
      <c r="AE193" s="63">
        <f t="shared" si="67"/>
        <v>0</v>
      </c>
      <c r="AF193" s="59"/>
    </row>
    <row r="194" ht="15" spans="1:32">
      <c r="A194" s="43" t="s">
        <v>12853</v>
      </c>
      <c r="B194" s="34">
        <f t="shared" si="49"/>
        <v>0</v>
      </c>
      <c r="C194" s="41" t="s">
        <v>12854</v>
      </c>
      <c r="D194" s="29">
        <f t="shared" si="54"/>
        <v>0</v>
      </c>
      <c r="E194" s="36">
        <f t="shared" si="50"/>
        <v>0</v>
      </c>
      <c r="F194" s="37">
        <f t="shared" si="55"/>
        <v>0</v>
      </c>
      <c r="G194" s="38">
        <f t="shared" si="65"/>
        <v>0</v>
      </c>
      <c r="H194" s="42">
        <v>0</v>
      </c>
      <c r="I194" s="36">
        <f t="shared" si="51"/>
        <v>0</v>
      </c>
      <c r="J194" s="29">
        <f t="shared" si="56"/>
        <v>0</v>
      </c>
      <c r="K194" s="36">
        <f t="shared" si="57"/>
        <v>0</v>
      </c>
      <c r="L194" s="9">
        <f t="shared" si="52"/>
        <v>0</v>
      </c>
      <c r="M194" s="51">
        <v>0</v>
      </c>
      <c r="N194" s="50">
        <f t="shared" si="66"/>
        <v>0</v>
      </c>
      <c r="O194" s="36">
        <f t="shared" si="53"/>
        <v>0</v>
      </c>
      <c r="P194" s="36">
        <f t="shared" si="58"/>
        <v>0</v>
      </c>
      <c r="R194" s="36">
        <f t="shared" si="69"/>
        <v>0</v>
      </c>
      <c r="S194" s="36">
        <f t="shared" si="69"/>
        <v>0</v>
      </c>
      <c r="T194" s="36">
        <f t="shared" si="69"/>
        <v>0</v>
      </c>
      <c r="U194" s="36">
        <f t="shared" si="69"/>
        <v>0</v>
      </c>
      <c r="V194" s="36">
        <f t="shared" si="69"/>
        <v>0</v>
      </c>
      <c r="W194" s="36">
        <f t="shared" si="69"/>
        <v>0</v>
      </c>
      <c r="X194" s="36">
        <f t="shared" si="69"/>
        <v>0</v>
      </c>
      <c r="Z194" s="36">
        <f t="shared" si="70"/>
        <v>0</v>
      </c>
      <c r="AA194" s="36">
        <f t="shared" si="70"/>
        <v>0</v>
      </c>
      <c r="AB194" s="36">
        <f t="shared" si="70"/>
        <v>0</v>
      </c>
      <c r="AC194" s="36">
        <f t="shared" si="70"/>
        <v>0</v>
      </c>
      <c r="AE194" s="63">
        <f t="shared" si="67"/>
        <v>0</v>
      </c>
      <c r="AF194" s="14"/>
    </row>
    <row r="195" ht="15" spans="1:32">
      <c r="A195" s="43" t="s">
        <v>12855</v>
      </c>
      <c r="B195" s="34">
        <f t="shared" si="49"/>
        <v>0</v>
      </c>
      <c r="C195" s="41" t="s">
        <v>12856</v>
      </c>
      <c r="D195" s="29">
        <f t="shared" si="54"/>
        <v>0</v>
      </c>
      <c r="E195" s="36">
        <f t="shared" si="50"/>
        <v>0</v>
      </c>
      <c r="F195" s="37">
        <f t="shared" si="55"/>
        <v>0</v>
      </c>
      <c r="G195" s="38">
        <f t="shared" si="65"/>
        <v>0</v>
      </c>
      <c r="H195" s="42">
        <v>0</v>
      </c>
      <c r="I195" s="36">
        <f t="shared" si="51"/>
        <v>0</v>
      </c>
      <c r="J195" s="29">
        <f t="shared" si="56"/>
        <v>0</v>
      </c>
      <c r="K195" s="36">
        <f t="shared" si="57"/>
        <v>0</v>
      </c>
      <c r="L195" s="9">
        <f t="shared" si="52"/>
        <v>0</v>
      </c>
      <c r="M195" s="51">
        <v>0</v>
      </c>
      <c r="N195" s="50">
        <f t="shared" si="66"/>
        <v>0</v>
      </c>
      <c r="O195" s="36">
        <f t="shared" si="53"/>
        <v>0</v>
      </c>
      <c r="P195" s="36">
        <f t="shared" si="58"/>
        <v>0</v>
      </c>
      <c r="R195" s="36">
        <f t="shared" si="69"/>
        <v>0</v>
      </c>
      <c r="S195" s="36">
        <f t="shared" si="69"/>
        <v>0</v>
      </c>
      <c r="T195" s="36">
        <f t="shared" si="69"/>
        <v>0</v>
      </c>
      <c r="U195" s="36">
        <f t="shared" si="69"/>
        <v>0</v>
      </c>
      <c r="V195" s="36">
        <f t="shared" si="69"/>
        <v>0</v>
      </c>
      <c r="W195" s="36">
        <f t="shared" si="69"/>
        <v>0</v>
      </c>
      <c r="X195" s="36">
        <f t="shared" si="69"/>
        <v>0</v>
      </c>
      <c r="Z195" s="36">
        <f t="shared" si="70"/>
        <v>0</v>
      </c>
      <c r="AA195" s="36">
        <f t="shared" si="70"/>
        <v>0</v>
      </c>
      <c r="AB195" s="36">
        <f t="shared" si="70"/>
        <v>0</v>
      </c>
      <c r="AC195" s="36">
        <f t="shared" si="70"/>
        <v>0</v>
      </c>
      <c r="AE195" s="63">
        <f t="shared" si="67"/>
        <v>0</v>
      </c>
      <c r="AF195" s="14"/>
    </row>
    <row r="196" ht="15" spans="1:32">
      <c r="A196" s="43" t="s">
        <v>12857</v>
      </c>
      <c r="B196" s="34">
        <f t="shared" si="49"/>
        <v>0</v>
      </c>
      <c r="C196" s="41" t="s">
        <v>12858</v>
      </c>
      <c r="D196" s="29">
        <f t="shared" si="54"/>
        <v>0</v>
      </c>
      <c r="E196" s="36">
        <f t="shared" si="50"/>
        <v>0</v>
      </c>
      <c r="F196" s="37">
        <f t="shared" si="55"/>
        <v>0</v>
      </c>
      <c r="G196" s="38">
        <f t="shared" si="65"/>
        <v>0</v>
      </c>
      <c r="H196" s="42">
        <v>0</v>
      </c>
      <c r="I196" s="36">
        <f t="shared" si="51"/>
        <v>0</v>
      </c>
      <c r="J196" s="29">
        <f t="shared" si="56"/>
        <v>0</v>
      </c>
      <c r="K196" s="36">
        <f t="shared" si="57"/>
        <v>0</v>
      </c>
      <c r="L196" s="9">
        <f t="shared" si="52"/>
        <v>0</v>
      </c>
      <c r="M196" s="51">
        <v>0</v>
      </c>
      <c r="N196" s="50">
        <f t="shared" si="66"/>
        <v>0</v>
      </c>
      <c r="O196" s="36">
        <f t="shared" si="53"/>
        <v>0</v>
      </c>
      <c r="P196" s="36">
        <f t="shared" si="58"/>
        <v>0</v>
      </c>
      <c r="R196" s="36">
        <f t="shared" si="69"/>
        <v>0</v>
      </c>
      <c r="S196" s="36">
        <f t="shared" si="69"/>
        <v>0</v>
      </c>
      <c r="T196" s="36">
        <f t="shared" si="69"/>
        <v>0</v>
      </c>
      <c r="U196" s="36">
        <f t="shared" si="69"/>
        <v>0</v>
      </c>
      <c r="V196" s="36">
        <f t="shared" si="69"/>
        <v>0</v>
      </c>
      <c r="W196" s="36">
        <f t="shared" si="69"/>
        <v>0</v>
      </c>
      <c r="X196" s="36">
        <f t="shared" si="69"/>
        <v>0</v>
      </c>
      <c r="Z196" s="36">
        <f t="shared" si="70"/>
        <v>0</v>
      </c>
      <c r="AA196" s="36">
        <f t="shared" si="70"/>
        <v>0</v>
      </c>
      <c r="AB196" s="36">
        <f t="shared" si="70"/>
        <v>0</v>
      </c>
      <c r="AC196" s="36">
        <f t="shared" si="70"/>
        <v>0</v>
      </c>
      <c r="AE196" s="63">
        <f t="shared" si="67"/>
        <v>0</v>
      </c>
      <c r="AF196" s="59"/>
    </row>
    <row r="197" ht="15" spans="1:32">
      <c r="A197" s="43" t="s">
        <v>12859</v>
      </c>
      <c r="B197" s="34">
        <f t="shared" si="49"/>
        <v>0</v>
      </c>
      <c r="C197" s="41" t="s">
        <v>12860</v>
      </c>
      <c r="D197" s="29">
        <f t="shared" si="54"/>
        <v>0</v>
      </c>
      <c r="E197" s="36">
        <f t="shared" si="50"/>
        <v>0</v>
      </c>
      <c r="F197" s="37">
        <f t="shared" si="55"/>
        <v>0</v>
      </c>
      <c r="G197" s="38">
        <f t="shared" si="65"/>
        <v>0</v>
      </c>
      <c r="H197" s="42">
        <v>0</v>
      </c>
      <c r="I197" s="36">
        <f t="shared" si="51"/>
        <v>0</v>
      </c>
      <c r="J197" s="29">
        <f t="shared" si="56"/>
        <v>0</v>
      </c>
      <c r="K197" s="36">
        <f t="shared" si="57"/>
        <v>0</v>
      </c>
      <c r="L197" s="9">
        <f t="shared" si="52"/>
        <v>0</v>
      </c>
      <c r="M197" s="51">
        <v>0</v>
      </c>
      <c r="N197" s="50">
        <f t="shared" si="66"/>
        <v>0</v>
      </c>
      <c r="O197" s="36">
        <f t="shared" si="53"/>
        <v>0</v>
      </c>
      <c r="P197" s="36">
        <f t="shared" si="58"/>
        <v>0</v>
      </c>
      <c r="R197" s="36">
        <f t="shared" si="69"/>
        <v>0</v>
      </c>
      <c r="S197" s="36">
        <f t="shared" si="69"/>
        <v>0</v>
      </c>
      <c r="T197" s="36">
        <f t="shared" si="69"/>
        <v>0</v>
      </c>
      <c r="U197" s="36">
        <f t="shared" si="69"/>
        <v>0</v>
      </c>
      <c r="V197" s="36">
        <f t="shared" si="69"/>
        <v>0</v>
      </c>
      <c r="W197" s="36">
        <f t="shared" si="69"/>
        <v>0</v>
      </c>
      <c r="X197" s="36">
        <f t="shared" si="69"/>
        <v>0</v>
      </c>
      <c r="Z197" s="36">
        <f t="shared" si="70"/>
        <v>0</v>
      </c>
      <c r="AA197" s="36">
        <f t="shared" si="70"/>
        <v>0</v>
      </c>
      <c r="AB197" s="36">
        <f t="shared" si="70"/>
        <v>0</v>
      </c>
      <c r="AC197" s="36">
        <f t="shared" si="70"/>
        <v>0</v>
      </c>
      <c r="AE197" s="63">
        <f t="shared" si="67"/>
        <v>0</v>
      </c>
      <c r="AF197" s="59"/>
    </row>
    <row r="198" ht="15" spans="1:32">
      <c r="A198" s="43" t="s">
        <v>12861</v>
      </c>
      <c r="B198" s="34">
        <f t="shared" si="49"/>
        <v>0</v>
      </c>
      <c r="C198" s="41" t="s">
        <v>12862</v>
      </c>
      <c r="D198" s="29">
        <f t="shared" si="54"/>
        <v>0</v>
      </c>
      <c r="E198" s="36">
        <f t="shared" si="50"/>
        <v>0</v>
      </c>
      <c r="F198" s="37">
        <f t="shared" si="55"/>
        <v>0</v>
      </c>
      <c r="G198" s="38">
        <f t="shared" si="65"/>
        <v>0</v>
      </c>
      <c r="H198" s="42">
        <v>0</v>
      </c>
      <c r="I198" s="36">
        <f t="shared" si="51"/>
        <v>0</v>
      </c>
      <c r="J198" s="29">
        <f t="shared" si="56"/>
        <v>0</v>
      </c>
      <c r="K198" s="36">
        <f t="shared" si="57"/>
        <v>0</v>
      </c>
      <c r="L198" s="9">
        <f t="shared" si="52"/>
        <v>0</v>
      </c>
      <c r="M198" s="51">
        <v>0</v>
      </c>
      <c r="N198" s="50">
        <f t="shared" si="66"/>
        <v>0</v>
      </c>
      <c r="O198" s="36">
        <f t="shared" si="53"/>
        <v>0</v>
      </c>
      <c r="P198" s="36">
        <f t="shared" si="58"/>
        <v>0</v>
      </c>
      <c r="R198" s="36">
        <f t="shared" ref="R198:X207" si="71">SUMPRODUCT(R$374:R$599*(LEFT($A$374:$A$599,LEN($A198))=$A198))</f>
        <v>0</v>
      </c>
      <c r="S198" s="36">
        <f t="shared" si="71"/>
        <v>0</v>
      </c>
      <c r="T198" s="36">
        <f t="shared" si="71"/>
        <v>0</v>
      </c>
      <c r="U198" s="36">
        <f t="shared" si="71"/>
        <v>0</v>
      </c>
      <c r="V198" s="36">
        <f t="shared" si="71"/>
        <v>0</v>
      </c>
      <c r="W198" s="36">
        <f t="shared" si="71"/>
        <v>0</v>
      </c>
      <c r="X198" s="36">
        <f t="shared" si="71"/>
        <v>0</v>
      </c>
      <c r="Z198" s="36">
        <f t="shared" si="70"/>
        <v>0</v>
      </c>
      <c r="AA198" s="36">
        <f t="shared" si="70"/>
        <v>0</v>
      </c>
      <c r="AB198" s="36">
        <f t="shared" si="70"/>
        <v>0</v>
      </c>
      <c r="AC198" s="36">
        <f t="shared" si="70"/>
        <v>0</v>
      </c>
      <c r="AE198" s="63">
        <f t="shared" si="67"/>
        <v>0</v>
      </c>
      <c r="AF198" s="14"/>
    </row>
    <row r="199" ht="15" spans="1:32">
      <c r="A199" s="43" t="s">
        <v>12863</v>
      </c>
      <c r="B199" s="34">
        <f t="shared" si="49"/>
        <v>0</v>
      </c>
      <c r="C199" s="41" t="s">
        <v>12864</v>
      </c>
      <c r="D199" s="29">
        <f t="shared" si="54"/>
        <v>0</v>
      </c>
      <c r="E199" s="36">
        <f t="shared" si="50"/>
        <v>0</v>
      </c>
      <c r="F199" s="37">
        <f t="shared" si="55"/>
        <v>0</v>
      </c>
      <c r="G199" s="38">
        <f t="shared" si="65"/>
        <v>0</v>
      </c>
      <c r="H199" s="42">
        <v>0</v>
      </c>
      <c r="I199" s="36">
        <f t="shared" si="51"/>
        <v>0</v>
      </c>
      <c r="J199" s="29">
        <f t="shared" si="56"/>
        <v>0</v>
      </c>
      <c r="K199" s="36">
        <f t="shared" si="57"/>
        <v>0</v>
      </c>
      <c r="L199" s="9">
        <f t="shared" si="52"/>
        <v>0</v>
      </c>
      <c r="M199" s="51">
        <v>0</v>
      </c>
      <c r="N199" s="50">
        <f t="shared" si="66"/>
        <v>0</v>
      </c>
      <c r="O199" s="36">
        <f t="shared" si="53"/>
        <v>0</v>
      </c>
      <c r="P199" s="36">
        <f t="shared" si="58"/>
        <v>0</v>
      </c>
      <c r="R199" s="36">
        <f t="shared" si="71"/>
        <v>0</v>
      </c>
      <c r="S199" s="36">
        <f t="shared" si="71"/>
        <v>0</v>
      </c>
      <c r="T199" s="36">
        <f t="shared" si="71"/>
        <v>0</v>
      </c>
      <c r="U199" s="36">
        <f t="shared" si="71"/>
        <v>0</v>
      </c>
      <c r="V199" s="36">
        <f t="shared" si="71"/>
        <v>0</v>
      </c>
      <c r="W199" s="36">
        <f t="shared" si="71"/>
        <v>0</v>
      </c>
      <c r="X199" s="36">
        <f t="shared" si="71"/>
        <v>0</v>
      </c>
      <c r="Z199" s="36">
        <f t="shared" si="70"/>
        <v>0</v>
      </c>
      <c r="AA199" s="36">
        <f t="shared" si="70"/>
        <v>0</v>
      </c>
      <c r="AB199" s="36">
        <f t="shared" si="70"/>
        <v>0</v>
      </c>
      <c r="AC199" s="36">
        <f t="shared" si="70"/>
        <v>0</v>
      </c>
      <c r="AE199" s="63">
        <f t="shared" si="67"/>
        <v>0</v>
      </c>
      <c r="AF199" s="14"/>
    </row>
    <row r="200" ht="15" spans="1:32">
      <c r="A200" s="43" t="s">
        <v>12865</v>
      </c>
      <c r="B200" s="34">
        <f t="shared" ref="B200:B263" si="72">D200-J200</f>
        <v>0</v>
      </c>
      <c r="C200" s="41" t="s">
        <v>12866</v>
      </c>
      <c r="D200" s="29">
        <f t="shared" si="54"/>
        <v>0</v>
      </c>
      <c r="E200" s="36">
        <f t="shared" ref="E200:E263" si="73">SUMPRODUCT(E$374:E$599*(LEFT($A$374:$A$599,LEN($A200))=$A200))</f>
        <v>0</v>
      </c>
      <c r="F200" s="37">
        <f t="shared" si="55"/>
        <v>0</v>
      </c>
      <c r="G200" s="38">
        <f t="shared" si="65"/>
        <v>0</v>
      </c>
      <c r="H200" s="42">
        <v>0</v>
      </c>
      <c r="I200" s="36">
        <f t="shared" ref="I200:I263" si="74">SUMPRODUCT(I$374:I$599*(LEFT($A$374:$A$599,LEN($A200))=$A200))</f>
        <v>0</v>
      </c>
      <c r="J200" s="29">
        <f t="shared" si="56"/>
        <v>0</v>
      </c>
      <c r="K200" s="36">
        <f t="shared" si="57"/>
        <v>0</v>
      </c>
      <c r="L200" s="9">
        <f t="shared" ref="L200:L263" si="75">SUM(M200:P200)</f>
        <v>0</v>
      </c>
      <c r="M200" s="51">
        <v>0</v>
      </c>
      <c r="N200" s="50">
        <f t="shared" si="66"/>
        <v>0</v>
      </c>
      <c r="O200" s="36">
        <f t="shared" ref="O200:O263" si="76">SUMPRODUCT(O$374:O$599*(LEFT($A$374:$A$599,LEN($A200))=$A200))</f>
        <v>0</v>
      </c>
      <c r="P200" s="36">
        <f t="shared" si="58"/>
        <v>0</v>
      </c>
      <c r="R200" s="36">
        <f t="shared" si="71"/>
        <v>0</v>
      </c>
      <c r="S200" s="36">
        <f t="shared" si="71"/>
        <v>0</v>
      </c>
      <c r="T200" s="36">
        <f t="shared" si="71"/>
        <v>0</v>
      </c>
      <c r="U200" s="36">
        <f t="shared" si="71"/>
        <v>0</v>
      </c>
      <c r="V200" s="36">
        <f t="shared" si="71"/>
        <v>0</v>
      </c>
      <c r="W200" s="36">
        <f t="shared" si="71"/>
        <v>0</v>
      </c>
      <c r="X200" s="36">
        <f t="shared" si="71"/>
        <v>0</v>
      </c>
      <c r="Z200" s="36">
        <f t="shared" si="70"/>
        <v>0</v>
      </c>
      <c r="AA200" s="36">
        <f t="shared" si="70"/>
        <v>0</v>
      </c>
      <c r="AB200" s="36">
        <f t="shared" si="70"/>
        <v>0</v>
      </c>
      <c r="AC200" s="36">
        <f t="shared" si="70"/>
        <v>0</v>
      </c>
      <c r="AE200" s="63">
        <f t="shared" si="67"/>
        <v>0</v>
      </c>
      <c r="AF200" s="59"/>
    </row>
    <row r="201" ht="15" spans="1:32">
      <c r="A201" s="43" t="s">
        <v>12867</v>
      </c>
      <c r="B201" s="34">
        <f t="shared" si="72"/>
        <v>0</v>
      </c>
      <c r="C201" s="41" t="s">
        <v>12868</v>
      </c>
      <c r="D201" s="29">
        <f t="shared" ref="D201:D264" si="77">SUM(E201:F201)</f>
        <v>0</v>
      </c>
      <c r="E201" s="36">
        <f t="shared" si="73"/>
        <v>0</v>
      </c>
      <c r="F201" s="37">
        <f t="shared" ref="F201:F264" si="78">SUM(G201:I201)</f>
        <v>0</v>
      </c>
      <c r="G201" s="38">
        <f t="shared" si="65"/>
        <v>0</v>
      </c>
      <c r="H201" s="42">
        <v>0</v>
      </c>
      <c r="I201" s="36">
        <f t="shared" si="74"/>
        <v>0</v>
      </c>
      <c r="J201" s="29">
        <f t="shared" ref="J201:J264" si="79">SUM(K201:L201)</f>
        <v>0</v>
      </c>
      <c r="K201" s="36">
        <f t="shared" ref="K201:K264" si="80">SUMPRODUCT(K$374:K$599*(LEFT($A$374:$A$599,LEN($A201))=$A201))+MIN(SUMPRODUCT(P$374:P$599*(LEFT($A$374:$A$599,LEN($A201))=$A201))+AE201,0)</f>
        <v>0</v>
      </c>
      <c r="L201" s="9">
        <f t="shared" si="75"/>
        <v>0</v>
      </c>
      <c r="M201" s="51">
        <v>0</v>
      </c>
      <c r="N201" s="50">
        <f t="shared" si="66"/>
        <v>0</v>
      </c>
      <c r="O201" s="36">
        <f t="shared" si="76"/>
        <v>0</v>
      </c>
      <c r="P201" s="36">
        <f t="shared" ref="P201:P264" si="81">MAX(SUMPRODUCT(P$374:P$599*(LEFT($A$374:$A$599,LEN($A201))=$A201))+AE201,0)</f>
        <v>0</v>
      </c>
      <c r="R201" s="36">
        <f t="shared" si="71"/>
        <v>0</v>
      </c>
      <c r="S201" s="36">
        <f t="shared" si="71"/>
        <v>0</v>
      </c>
      <c r="T201" s="36">
        <f t="shared" si="71"/>
        <v>0</v>
      </c>
      <c r="U201" s="36">
        <f t="shared" si="71"/>
        <v>0</v>
      </c>
      <c r="V201" s="36">
        <f t="shared" si="71"/>
        <v>0</v>
      </c>
      <c r="W201" s="36">
        <f t="shared" si="71"/>
        <v>0</v>
      </c>
      <c r="X201" s="36">
        <f t="shared" si="71"/>
        <v>0</v>
      </c>
      <c r="Z201" s="36">
        <f t="shared" si="70"/>
        <v>0</v>
      </c>
      <c r="AA201" s="36">
        <f t="shared" si="70"/>
        <v>0</v>
      </c>
      <c r="AB201" s="36">
        <f t="shared" si="70"/>
        <v>0</v>
      </c>
      <c r="AC201" s="36">
        <f t="shared" si="70"/>
        <v>0</v>
      </c>
      <c r="AE201" s="63">
        <f t="shared" si="67"/>
        <v>0</v>
      </c>
      <c r="AF201" s="59"/>
    </row>
    <row r="202" ht="15" spans="1:32">
      <c r="A202" s="43" t="s">
        <v>12869</v>
      </c>
      <c r="B202" s="34">
        <f t="shared" si="72"/>
        <v>0</v>
      </c>
      <c r="C202" s="41" t="s">
        <v>12870</v>
      </c>
      <c r="D202" s="29">
        <f t="shared" si="77"/>
        <v>0</v>
      </c>
      <c r="E202" s="36">
        <f t="shared" si="73"/>
        <v>0</v>
      </c>
      <c r="F202" s="37">
        <f t="shared" si="78"/>
        <v>0</v>
      </c>
      <c r="G202" s="38">
        <f t="shared" si="65"/>
        <v>0</v>
      </c>
      <c r="H202" s="42">
        <v>0</v>
      </c>
      <c r="I202" s="36">
        <f t="shared" si="74"/>
        <v>0</v>
      </c>
      <c r="J202" s="29">
        <f t="shared" si="79"/>
        <v>0</v>
      </c>
      <c r="K202" s="36">
        <f t="shared" si="80"/>
        <v>0</v>
      </c>
      <c r="L202" s="9">
        <f t="shared" si="75"/>
        <v>0</v>
      </c>
      <c r="M202" s="51">
        <v>0</v>
      </c>
      <c r="N202" s="50">
        <f t="shared" si="66"/>
        <v>0</v>
      </c>
      <c r="O202" s="36">
        <f t="shared" si="76"/>
        <v>0</v>
      </c>
      <c r="P202" s="36">
        <f t="shared" si="81"/>
        <v>0</v>
      </c>
      <c r="R202" s="36">
        <f t="shared" si="71"/>
        <v>0</v>
      </c>
      <c r="S202" s="36">
        <f t="shared" si="71"/>
        <v>0</v>
      </c>
      <c r="T202" s="36">
        <f t="shared" si="71"/>
        <v>0</v>
      </c>
      <c r="U202" s="36">
        <f t="shared" si="71"/>
        <v>0</v>
      </c>
      <c r="V202" s="36">
        <f t="shared" si="71"/>
        <v>0</v>
      </c>
      <c r="W202" s="36">
        <f t="shared" si="71"/>
        <v>0</v>
      </c>
      <c r="X202" s="36">
        <f t="shared" si="71"/>
        <v>0</v>
      </c>
      <c r="Z202" s="36">
        <f t="shared" si="70"/>
        <v>0</v>
      </c>
      <c r="AA202" s="36">
        <f t="shared" si="70"/>
        <v>0</v>
      </c>
      <c r="AB202" s="36">
        <f t="shared" si="70"/>
        <v>0</v>
      </c>
      <c r="AC202" s="36">
        <f t="shared" si="70"/>
        <v>0</v>
      </c>
      <c r="AE202" s="63">
        <f t="shared" si="67"/>
        <v>0</v>
      </c>
      <c r="AF202" s="14"/>
    </row>
    <row r="203" ht="15" spans="1:32">
      <c r="A203" s="43" t="s">
        <v>12871</v>
      </c>
      <c r="B203" s="34">
        <f t="shared" si="72"/>
        <v>0</v>
      </c>
      <c r="C203" s="41" t="s">
        <v>12872</v>
      </c>
      <c r="D203" s="29">
        <f t="shared" si="77"/>
        <v>0</v>
      </c>
      <c r="E203" s="36">
        <f t="shared" si="73"/>
        <v>0</v>
      </c>
      <c r="F203" s="37">
        <f t="shared" si="78"/>
        <v>0</v>
      </c>
      <c r="G203" s="38">
        <f t="shared" si="65"/>
        <v>0</v>
      </c>
      <c r="H203" s="42">
        <v>0</v>
      </c>
      <c r="I203" s="36">
        <f t="shared" si="74"/>
        <v>0</v>
      </c>
      <c r="J203" s="29">
        <f t="shared" si="79"/>
        <v>0</v>
      </c>
      <c r="K203" s="36">
        <f t="shared" si="80"/>
        <v>0</v>
      </c>
      <c r="L203" s="9">
        <f t="shared" si="75"/>
        <v>0</v>
      </c>
      <c r="M203" s="51">
        <v>0</v>
      </c>
      <c r="N203" s="50">
        <f t="shared" si="66"/>
        <v>0</v>
      </c>
      <c r="O203" s="36">
        <f t="shared" si="76"/>
        <v>0</v>
      </c>
      <c r="P203" s="36">
        <f t="shared" si="81"/>
        <v>0</v>
      </c>
      <c r="R203" s="36">
        <f t="shared" si="71"/>
        <v>0</v>
      </c>
      <c r="S203" s="36">
        <f t="shared" si="71"/>
        <v>0</v>
      </c>
      <c r="T203" s="36">
        <f t="shared" si="71"/>
        <v>0</v>
      </c>
      <c r="U203" s="36">
        <f t="shared" si="71"/>
        <v>0</v>
      </c>
      <c r="V203" s="36">
        <f t="shared" si="71"/>
        <v>0</v>
      </c>
      <c r="W203" s="36">
        <f t="shared" si="71"/>
        <v>0</v>
      </c>
      <c r="X203" s="36">
        <f t="shared" si="71"/>
        <v>0</v>
      </c>
      <c r="Z203" s="36">
        <f t="shared" si="70"/>
        <v>0</v>
      </c>
      <c r="AA203" s="36">
        <f t="shared" si="70"/>
        <v>0</v>
      </c>
      <c r="AB203" s="36">
        <f t="shared" si="70"/>
        <v>0</v>
      </c>
      <c r="AC203" s="36">
        <f t="shared" si="70"/>
        <v>0</v>
      </c>
      <c r="AE203" s="63">
        <f t="shared" si="67"/>
        <v>0</v>
      </c>
      <c r="AF203" s="14"/>
    </row>
    <row r="204" ht="15" spans="1:32">
      <c r="A204" s="43" t="s">
        <v>12873</v>
      </c>
      <c r="B204" s="34">
        <f t="shared" si="72"/>
        <v>0</v>
      </c>
      <c r="C204" s="41" t="s">
        <v>12874</v>
      </c>
      <c r="D204" s="29">
        <f t="shared" si="77"/>
        <v>0</v>
      </c>
      <c r="E204" s="36">
        <f t="shared" si="73"/>
        <v>0</v>
      </c>
      <c r="F204" s="37">
        <f t="shared" si="78"/>
        <v>0</v>
      </c>
      <c r="G204" s="38">
        <f t="shared" si="65"/>
        <v>0</v>
      </c>
      <c r="H204" s="42">
        <v>0</v>
      </c>
      <c r="I204" s="36">
        <f t="shared" si="74"/>
        <v>0</v>
      </c>
      <c r="J204" s="29">
        <f t="shared" si="79"/>
        <v>0</v>
      </c>
      <c r="K204" s="36">
        <f t="shared" si="80"/>
        <v>0</v>
      </c>
      <c r="L204" s="9">
        <f t="shared" si="75"/>
        <v>0</v>
      </c>
      <c r="M204" s="51">
        <v>0</v>
      </c>
      <c r="N204" s="50">
        <f t="shared" si="66"/>
        <v>0</v>
      </c>
      <c r="O204" s="36">
        <f t="shared" si="76"/>
        <v>0</v>
      </c>
      <c r="P204" s="36">
        <f t="shared" si="81"/>
        <v>0</v>
      </c>
      <c r="R204" s="36">
        <f t="shared" si="71"/>
        <v>0</v>
      </c>
      <c r="S204" s="36">
        <f t="shared" si="71"/>
        <v>0</v>
      </c>
      <c r="T204" s="36">
        <f t="shared" si="71"/>
        <v>0</v>
      </c>
      <c r="U204" s="36">
        <f t="shared" si="71"/>
        <v>0</v>
      </c>
      <c r="V204" s="36">
        <f t="shared" si="71"/>
        <v>0</v>
      </c>
      <c r="W204" s="36">
        <f t="shared" si="71"/>
        <v>0</v>
      </c>
      <c r="X204" s="36">
        <f t="shared" si="71"/>
        <v>0</v>
      </c>
      <c r="Z204" s="36">
        <f t="shared" si="70"/>
        <v>0</v>
      </c>
      <c r="AA204" s="36">
        <f t="shared" si="70"/>
        <v>0</v>
      </c>
      <c r="AB204" s="36">
        <f t="shared" si="70"/>
        <v>0</v>
      </c>
      <c r="AC204" s="36">
        <f t="shared" si="70"/>
        <v>0</v>
      </c>
      <c r="AE204" s="63">
        <f t="shared" si="67"/>
        <v>0</v>
      </c>
      <c r="AF204" s="59"/>
    </row>
    <row r="205" ht="15" spans="1:32">
      <c r="A205" s="43" t="s">
        <v>12875</v>
      </c>
      <c r="B205" s="34">
        <f t="shared" si="72"/>
        <v>0</v>
      </c>
      <c r="C205" s="41" t="s">
        <v>12876</v>
      </c>
      <c r="D205" s="29">
        <f t="shared" si="77"/>
        <v>0</v>
      </c>
      <c r="E205" s="36">
        <f t="shared" si="73"/>
        <v>0</v>
      </c>
      <c r="F205" s="37">
        <f t="shared" si="78"/>
        <v>0</v>
      </c>
      <c r="G205" s="38">
        <f t="shared" si="65"/>
        <v>0</v>
      </c>
      <c r="H205" s="42">
        <v>0</v>
      </c>
      <c r="I205" s="36">
        <f t="shared" si="74"/>
        <v>0</v>
      </c>
      <c r="J205" s="29">
        <f t="shared" si="79"/>
        <v>0</v>
      </c>
      <c r="K205" s="36">
        <f t="shared" si="80"/>
        <v>0</v>
      </c>
      <c r="L205" s="9">
        <f t="shared" si="75"/>
        <v>0</v>
      </c>
      <c r="M205" s="51">
        <v>0</v>
      </c>
      <c r="N205" s="50">
        <f t="shared" si="66"/>
        <v>0</v>
      </c>
      <c r="O205" s="36">
        <f t="shared" si="76"/>
        <v>0</v>
      </c>
      <c r="P205" s="36">
        <f t="shared" si="81"/>
        <v>0</v>
      </c>
      <c r="R205" s="36">
        <f t="shared" si="71"/>
        <v>0</v>
      </c>
      <c r="S205" s="36">
        <f t="shared" si="71"/>
        <v>0</v>
      </c>
      <c r="T205" s="36">
        <f t="shared" si="71"/>
        <v>0</v>
      </c>
      <c r="U205" s="36">
        <f t="shared" si="71"/>
        <v>0</v>
      </c>
      <c r="V205" s="36">
        <f t="shared" si="71"/>
        <v>0</v>
      </c>
      <c r="W205" s="36">
        <f t="shared" si="71"/>
        <v>0</v>
      </c>
      <c r="X205" s="36">
        <f t="shared" si="71"/>
        <v>0</v>
      </c>
      <c r="Z205" s="36">
        <f t="shared" si="70"/>
        <v>0</v>
      </c>
      <c r="AA205" s="36">
        <f t="shared" si="70"/>
        <v>0</v>
      </c>
      <c r="AB205" s="36">
        <f t="shared" si="70"/>
        <v>0</v>
      </c>
      <c r="AC205" s="36">
        <f t="shared" si="70"/>
        <v>0</v>
      </c>
      <c r="AE205" s="63">
        <f t="shared" si="67"/>
        <v>0</v>
      </c>
      <c r="AF205" s="59"/>
    </row>
    <row r="206" ht="15" spans="1:32">
      <c r="A206" s="43" t="s">
        <v>12877</v>
      </c>
      <c r="B206" s="34">
        <f t="shared" si="72"/>
        <v>0</v>
      </c>
      <c r="C206" s="41" t="s">
        <v>12878</v>
      </c>
      <c r="D206" s="29">
        <f t="shared" si="77"/>
        <v>0</v>
      </c>
      <c r="E206" s="36">
        <f t="shared" si="73"/>
        <v>0</v>
      </c>
      <c r="F206" s="37">
        <f t="shared" si="78"/>
        <v>0</v>
      </c>
      <c r="G206" s="38">
        <f t="shared" si="65"/>
        <v>0</v>
      </c>
      <c r="H206" s="42">
        <v>0</v>
      </c>
      <c r="I206" s="36">
        <f t="shared" si="74"/>
        <v>0</v>
      </c>
      <c r="J206" s="29">
        <f t="shared" si="79"/>
        <v>0</v>
      </c>
      <c r="K206" s="36">
        <f t="shared" si="80"/>
        <v>0</v>
      </c>
      <c r="L206" s="9">
        <f t="shared" si="75"/>
        <v>0</v>
      </c>
      <c r="M206" s="51">
        <v>0</v>
      </c>
      <c r="N206" s="50">
        <f t="shared" si="66"/>
        <v>0</v>
      </c>
      <c r="O206" s="36">
        <f t="shared" si="76"/>
        <v>0</v>
      </c>
      <c r="P206" s="36">
        <f t="shared" si="81"/>
        <v>0</v>
      </c>
      <c r="R206" s="36">
        <f t="shared" si="71"/>
        <v>0</v>
      </c>
      <c r="S206" s="36">
        <f t="shared" si="71"/>
        <v>0</v>
      </c>
      <c r="T206" s="36">
        <f t="shared" si="71"/>
        <v>0</v>
      </c>
      <c r="U206" s="36">
        <f t="shared" si="71"/>
        <v>0</v>
      </c>
      <c r="V206" s="36">
        <f t="shared" si="71"/>
        <v>0</v>
      </c>
      <c r="W206" s="36">
        <f t="shared" si="71"/>
        <v>0</v>
      </c>
      <c r="X206" s="36">
        <f t="shared" si="71"/>
        <v>0</v>
      </c>
      <c r="Z206" s="36">
        <f t="shared" si="70"/>
        <v>0</v>
      </c>
      <c r="AA206" s="36">
        <f t="shared" si="70"/>
        <v>0</v>
      </c>
      <c r="AB206" s="36">
        <f t="shared" si="70"/>
        <v>0</v>
      </c>
      <c r="AC206" s="36">
        <f t="shared" si="70"/>
        <v>0</v>
      </c>
      <c r="AE206" s="63">
        <f t="shared" si="67"/>
        <v>0</v>
      </c>
      <c r="AF206" s="14"/>
    </row>
    <row r="207" ht="15" spans="1:32">
      <c r="A207" s="43" t="s">
        <v>12879</v>
      </c>
      <c r="B207" s="34">
        <f t="shared" si="72"/>
        <v>0</v>
      </c>
      <c r="C207" s="41" t="s">
        <v>12880</v>
      </c>
      <c r="D207" s="29">
        <f t="shared" si="77"/>
        <v>0</v>
      </c>
      <c r="E207" s="36">
        <f t="shared" si="73"/>
        <v>0</v>
      </c>
      <c r="F207" s="37">
        <f t="shared" si="78"/>
        <v>0</v>
      </c>
      <c r="G207" s="38">
        <f t="shared" si="65"/>
        <v>0</v>
      </c>
      <c r="H207" s="39">
        <v>0</v>
      </c>
      <c r="I207" s="36">
        <f t="shared" si="74"/>
        <v>0</v>
      </c>
      <c r="J207" s="29">
        <f t="shared" si="79"/>
        <v>0</v>
      </c>
      <c r="K207" s="36">
        <f t="shared" si="80"/>
        <v>0</v>
      </c>
      <c r="L207" s="9">
        <f t="shared" si="75"/>
        <v>0</v>
      </c>
      <c r="M207" s="51">
        <v>0</v>
      </c>
      <c r="N207" s="50">
        <f t="shared" si="66"/>
        <v>0</v>
      </c>
      <c r="O207" s="36">
        <f t="shared" si="76"/>
        <v>0</v>
      </c>
      <c r="P207" s="36">
        <f t="shared" si="81"/>
        <v>0</v>
      </c>
      <c r="R207" s="36">
        <f t="shared" si="71"/>
        <v>0</v>
      </c>
      <c r="S207" s="36">
        <f t="shared" si="71"/>
        <v>0</v>
      </c>
      <c r="T207" s="36">
        <f t="shared" si="71"/>
        <v>0</v>
      </c>
      <c r="U207" s="36">
        <f t="shared" si="71"/>
        <v>0</v>
      </c>
      <c r="V207" s="36">
        <f t="shared" si="71"/>
        <v>0</v>
      </c>
      <c r="W207" s="36">
        <f t="shared" si="71"/>
        <v>0</v>
      </c>
      <c r="X207" s="36">
        <f t="shared" si="71"/>
        <v>0</v>
      </c>
      <c r="Z207" s="36">
        <f t="shared" si="70"/>
        <v>0</v>
      </c>
      <c r="AA207" s="36">
        <f t="shared" si="70"/>
        <v>0</v>
      </c>
      <c r="AB207" s="36">
        <f t="shared" si="70"/>
        <v>0</v>
      </c>
      <c r="AC207" s="36">
        <f t="shared" si="70"/>
        <v>0</v>
      </c>
      <c r="AE207" s="63">
        <f t="shared" si="67"/>
        <v>0</v>
      </c>
      <c r="AF207" s="14"/>
    </row>
    <row r="208" ht="15" spans="1:32">
      <c r="A208" s="43" t="s">
        <v>12881</v>
      </c>
      <c r="B208" s="34">
        <f t="shared" si="72"/>
        <v>0</v>
      </c>
      <c r="C208" s="41" t="s">
        <v>12882</v>
      </c>
      <c r="D208" s="29">
        <f t="shared" si="77"/>
        <v>0</v>
      </c>
      <c r="E208" s="36">
        <f t="shared" si="73"/>
        <v>0</v>
      </c>
      <c r="F208" s="37">
        <f t="shared" si="78"/>
        <v>0</v>
      </c>
      <c r="G208" s="38">
        <f t="shared" si="65"/>
        <v>0</v>
      </c>
      <c r="H208" s="42">
        <v>0</v>
      </c>
      <c r="I208" s="36">
        <f t="shared" si="74"/>
        <v>0</v>
      </c>
      <c r="J208" s="29">
        <f t="shared" si="79"/>
        <v>0</v>
      </c>
      <c r="K208" s="36">
        <f t="shared" si="80"/>
        <v>0</v>
      </c>
      <c r="L208" s="9">
        <f t="shared" si="75"/>
        <v>0</v>
      </c>
      <c r="M208" s="51">
        <v>0</v>
      </c>
      <c r="N208" s="50">
        <f t="shared" si="66"/>
        <v>0</v>
      </c>
      <c r="O208" s="36">
        <f t="shared" si="76"/>
        <v>0</v>
      </c>
      <c r="P208" s="36">
        <f t="shared" si="81"/>
        <v>0</v>
      </c>
      <c r="R208" s="36">
        <f t="shared" ref="R208:X217" si="82">SUMPRODUCT(R$374:R$599*(LEFT($A$374:$A$599,LEN($A208))=$A208))</f>
        <v>0</v>
      </c>
      <c r="S208" s="36">
        <f t="shared" si="82"/>
        <v>0</v>
      </c>
      <c r="T208" s="36">
        <f t="shared" si="82"/>
        <v>0</v>
      </c>
      <c r="U208" s="36">
        <f t="shared" si="82"/>
        <v>0</v>
      </c>
      <c r="V208" s="36">
        <f t="shared" si="82"/>
        <v>0</v>
      </c>
      <c r="W208" s="36">
        <f t="shared" si="82"/>
        <v>0</v>
      </c>
      <c r="X208" s="36">
        <f t="shared" si="82"/>
        <v>0</v>
      </c>
      <c r="Z208" s="36">
        <f t="shared" ref="Z208:AC227" si="83">SUMPRODUCT(Z$374:Z$599*(LEFT($A$374:$A$599,LEN($A208))=$A208))</f>
        <v>0</v>
      </c>
      <c r="AA208" s="36">
        <f t="shared" si="83"/>
        <v>0</v>
      </c>
      <c r="AB208" s="36">
        <f t="shared" si="83"/>
        <v>0</v>
      </c>
      <c r="AC208" s="36">
        <f t="shared" si="83"/>
        <v>0</v>
      </c>
      <c r="AE208" s="63">
        <f t="shared" si="67"/>
        <v>0</v>
      </c>
      <c r="AF208" s="59"/>
    </row>
    <row r="209" ht="15" spans="1:32">
      <c r="A209" s="43" t="s">
        <v>12883</v>
      </c>
      <c r="B209" s="34">
        <f t="shared" si="72"/>
        <v>0</v>
      </c>
      <c r="C209" s="41" t="s">
        <v>12884</v>
      </c>
      <c r="D209" s="29">
        <f t="shared" si="77"/>
        <v>0</v>
      </c>
      <c r="E209" s="36">
        <f t="shared" si="73"/>
        <v>0</v>
      </c>
      <c r="F209" s="37">
        <f t="shared" si="78"/>
        <v>0</v>
      </c>
      <c r="G209" s="38">
        <f t="shared" si="65"/>
        <v>0</v>
      </c>
      <c r="H209" s="42">
        <v>0</v>
      </c>
      <c r="I209" s="36">
        <f t="shared" si="74"/>
        <v>0</v>
      </c>
      <c r="J209" s="29">
        <f t="shared" si="79"/>
        <v>0</v>
      </c>
      <c r="K209" s="36">
        <f t="shared" si="80"/>
        <v>0</v>
      </c>
      <c r="L209" s="9">
        <f t="shared" si="75"/>
        <v>0</v>
      </c>
      <c r="M209" s="51">
        <v>0</v>
      </c>
      <c r="N209" s="50">
        <f t="shared" si="66"/>
        <v>0</v>
      </c>
      <c r="O209" s="36">
        <f t="shared" si="76"/>
        <v>0</v>
      </c>
      <c r="P209" s="36">
        <f t="shared" si="81"/>
        <v>0</v>
      </c>
      <c r="R209" s="36">
        <f t="shared" si="82"/>
        <v>0</v>
      </c>
      <c r="S209" s="36">
        <f t="shared" si="82"/>
        <v>0</v>
      </c>
      <c r="T209" s="36">
        <f t="shared" si="82"/>
        <v>0</v>
      </c>
      <c r="U209" s="36">
        <f t="shared" si="82"/>
        <v>0</v>
      </c>
      <c r="V209" s="36">
        <f t="shared" si="82"/>
        <v>0</v>
      </c>
      <c r="W209" s="36">
        <f t="shared" si="82"/>
        <v>0</v>
      </c>
      <c r="X209" s="36">
        <f t="shared" si="82"/>
        <v>0</v>
      </c>
      <c r="Z209" s="36">
        <f t="shared" si="83"/>
        <v>0</v>
      </c>
      <c r="AA209" s="36">
        <f t="shared" si="83"/>
        <v>0</v>
      </c>
      <c r="AB209" s="36">
        <f t="shared" si="83"/>
        <v>0</v>
      </c>
      <c r="AC209" s="36">
        <f t="shared" si="83"/>
        <v>0</v>
      </c>
      <c r="AE209" s="63">
        <f t="shared" si="67"/>
        <v>0</v>
      </c>
      <c r="AF209" s="59"/>
    </row>
    <row r="210" ht="15" spans="1:32">
      <c r="A210" s="43" t="s">
        <v>12885</v>
      </c>
      <c r="B210" s="34">
        <f t="shared" si="72"/>
        <v>0</v>
      </c>
      <c r="C210" s="41" t="s">
        <v>12886</v>
      </c>
      <c r="D210" s="29">
        <f t="shared" si="77"/>
        <v>0</v>
      </c>
      <c r="E210" s="36">
        <f t="shared" si="73"/>
        <v>0</v>
      </c>
      <c r="F210" s="37">
        <f t="shared" si="78"/>
        <v>0</v>
      </c>
      <c r="G210" s="38">
        <f t="shared" si="65"/>
        <v>0</v>
      </c>
      <c r="H210" s="42">
        <v>0</v>
      </c>
      <c r="I210" s="36">
        <f t="shared" si="74"/>
        <v>0</v>
      </c>
      <c r="J210" s="29">
        <f t="shared" si="79"/>
        <v>0</v>
      </c>
      <c r="K210" s="36">
        <f t="shared" si="80"/>
        <v>0</v>
      </c>
      <c r="L210" s="9">
        <f t="shared" si="75"/>
        <v>0</v>
      </c>
      <c r="M210" s="51">
        <v>0</v>
      </c>
      <c r="N210" s="50">
        <f t="shared" si="66"/>
        <v>0</v>
      </c>
      <c r="O210" s="36">
        <f t="shared" si="76"/>
        <v>0</v>
      </c>
      <c r="P210" s="36">
        <f t="shared" si="81"/>
        <v>0</v>
      </c>
      <c r="R210" s="36">
        <f t="shared" si="82"/>
        <v>0</v>
      </c>
      <c r="S210" s="36">
        <f t="shared" si="82"/>
        <v>0</v>
      </c>
      <c r="T210" s="36">
        <f t="shared" si="82"/>
        <v>0</v>
      </c>
      <c r="U210" s="36">
        <f t="shared" si="82"/>
        <v>0</v>
      </c>
      <c r="V210" s="36">
        <f t="shared" si="82"/>
        <v>0</v>
      </c>
      <c r="W210" s="36">
        <f t="shared" si="82"/>
        <v>0</v>
      </c>
      <c r="X210" s="36">
        <f t="shared" si="82"/>
        <v>0</v>
      </c>
      <c r="Z210" s="36">
        <f t="shared" si="83"/>
        <v>0</v>
      </c>
      <c r="AA210" s="36">
        <f t="shared" si="83"/>
        <v>0</v>
      </c>
      <c r="AB210" s="36">
        <f t="shared" si="83"/>
        <v>0</v>
      </c>
      <c r="AC210" s="36">
        <f t="shared" si="83"/>
        <v>0</v>
      </c>
      <c r="AE210" s="63">
        <f t="shared" si="67"/>
        <v>0</v>
      </c>
      <c r="AF210" s="14"/>
    </row>
    <row r="211" ht="15" spans="1:32">
      <c r="A211" s="43" t="s">
        <v>12887</v>
      </c>
      <c r="B211" s="34">
        <f t="shared" si="72"/>
        <v>0</v>
      </c>
      <c r="C211" s="41" t="s">
        <v>12888</v>
      </c>
      <c r="D211" s="29">
        <f t="shared" si="77"/>
        <v>0</v>
      </c>
      <c r="E211" s="36">
        <f t="shared" si="73"/>
        <v>0</v>
      </c>
      <c r="F211" s="37">
        <f t="shared" si="78"/>
        <v>0</v>
      </c>
      <c r="G211" s="38">
        <f t="shared" si="65"/>
        <v>0</v>
      </c>
      <c r="H211" s="42">
        <v>0</v>
      </c>
      <c r="I211" s="36">
        <f t="shared" si="74"/>
        <v>0</v>
      </c>
      <c r="J211" s="29">
        <f t="shared" si="79"/>
        <v>0</v>
      </c>
      <c r="K211" s="36">
        <f t="shared" si="80"/>
        <v>0</v>
      </c>
      <c r="L211" s="9">
        <f t="shared" si="75"/>
        <v>0</v>
      </c>
      <c r="M211" s="51">
        <v>0</v>
      </c>
      <c r="N211" s="50">
        <f t="shared" si="66"/>
        <v>0</v>
      </c>
      <c r="O211" s="36">
        <f t="shared" si="76"/>
        <v>0</v>
      </c>
      <c r="P211" s="36">
        <f t="shared" si="81"/>
        <v>0</v>
      </c>
      <c r="R211" s="36">
        <f t="shared" si="82"/>
        <v>0</v>
      </c>
      <c r="S211" s="36">
        <f t="shared" si="82"/>
        <v>0</v>
      </c>
      <c r="T211" s="36">
        <f t="shared" si="82"/>
        <v>0</v>
      </c>
      <c r="U211" s="36">
        <f t="shared" si="82"/>
        <v>0</v>
      </c>
      <c r="V211" s="36">
        <f t="shared" si="82"/>
        <v>0</v>
      </c>
      <c r="W211" s="36">
        <f t="shared" si="82"/>
        <v>0</v>
      </c>
      <c r="X211" s="36">
        <f t="shared" si="82"/>
        <v>0</v>
      </c>
      <c r="Z211" s="36">
        <f t="shared" si="83"/>
        <v>0</v>
      </c>
      <c r="AA211" s="36">
        <f t="shared" si="83"/>
        <v>0</v>
      </c>
      <c r="AB211" s="36">
        <f t="shared" si="83"/>
        <v>0</v>
      </c>
      <c r="AC211" s="36">
        <f t="shared" si="83"/>
        <v>0</v>
      </c>
      <c r="AE211" s="63">
        <f t="shared" si="67"/>
        <v>0</v>
      </c>
      <c r="AF211" s="14"/>
    </row>
    <row r="212" ht="15" spans="1:32">
      <c r="A212" s="43" t="s">
        <v>12889</v>
      </c>
      <c r="B212" s="34">
        <f t="shared" si="72"/>
        <v>0</v>
      </c>
      <c r="C212" s="41" t="s">
        <v>12890</v>
      </c>
      <c r="D212" s="29">
        <f t="shared" si="77"/>
        <v>0</v>
      </c>
      <c r="E212" s="36">
        <f t="shared" si="73"/>
        <v>0</v>
      </c>
      <c r="F212" s="37">
        <f t="shared" si="78"/>
        <v>0</v>
      </c>
      <c r="G212" s="38">
        <f t="shared" si="65"/>
        <v>0</v>
      </c>
      <c r="H212" s="42">
        <v>0</v>
      </c>
      <c r="I212" s="36">
        <f t="shared" si="74"/>
        <v>0</v>
      </c>
      <c r="J212" s="29">
        <f t="shared" si="79"/>
        <v>0</v>
      </c>
      <c r="K212" s="36">
        <f t="shared" si="80"/>
        <v>0</v>
      </c>
      <c r="L212" s="9">
        <f t="shared" si="75"/>
        <v>0</v>
      </c>
      <c r="M212" s="51">
        <v>0</v>
      </c>
      <c r="N212" s="50">
        <f t="shared" si="66"/>
        <v>0</v>
      </c>
      <c r="O212" s="36">
        <f t="shared" si="76"/>
        <v>0</v>
      </c>
      <c r="P212" s="36">
        <f t="shared" si="81"/>
        <v>0</v>
      </c>
      <c r="R212" s="36">
        <f t="shared" si="82"/>
        <v>0</v>
      </c>
      <c r="S212" s="36">
        <f t="shared" si="82"/>
        <v>0</v>
      </c>
      <c r="T212" s="36">
        <f t="shared" si="82"/>
        <v>0</v>
      </c>
      <c r="U212" s="36">
        <f t="shared" si="82"/>
        <v>0</v>
      </c>
      <c r="V212" s="36">
        <f t="shared" si="82"/>
        <v>0</v>
      </c>
      <c r="W212" s="36">
        <f t="shared" si="82"/>
        <v>0</v>
      </c>
      <c r="X212" s="36">
        <f t="shared" si="82"/>
        <v>0</v>
      </c>
      <c r="Z212" s="36">
        <f t="shared" si="83"/>
        <v>0</v>
      </c>
      <c r="AA212" s="36">
        <f t="shared" si="83"/>
        <v>0</v>
      </c>
      <c r="AB212" s="36">
        <f t="shared" si="83"/>
        <v>0</v>
      </c>
      <c r="AC212" s="36">
        <f t="shared" si="83"/>
        <v>0</v>
      </c>
      <c r="AE212" s="63">
        <f t="shared" si="67"/>
        <v>0</v>
      </c>
      <c r="AF212" s="59"/>
    </row>
    <row r="213" ht="15" spans="1:32">
      <c r="A213" s="43" t="s">
        <v>12891</v>
      </c>
      <c r="B213" s="34">
        <f t="shared" si="72"/>
        <v>0</v>
      </c>
      <c r="C213" s="41" t="s">
        <v>12892</v>
      </c>
      <c r="D213" s="29">
        <f t="shared" si="77"/>
        <v>0</v>
      </c>
      <c r="E213" s="36">
        <f t="shared" si="73"/>
        <v>0</v>
      </c>
      <c r="F213" s="37">
        <f t="shared" si="78"/>
        <v>0</v>
      </c>
      <c r="G213" s="38">
        <f t="shared" si="65"/>
        <v>0</v>
      </c>
      <c r="H213" s="42">
        <v>0</v>
      </c>
      <c r="I213" s="36">
        <f t="shared" si="74"/>
        <v>0</v>
      </c>
      <c r="J213" s="29">
        <f t="shared" si="79"/>
        <v>0</v>
      </c>
      <c r="K213" s="36">
        <f t="shared" si="80"/>
        <v>0</v>
      </c>
      <c r="L213" s="9">
        <f t="shared" si="75"/>
        <v>0</v>
      </c>
      <c r="M213" s="51">
        <v>0</v>
      </c>
      <c r="N213" s="50">
        <f t="shared" si="66"/>
        <v>0</v>
      </c>
      <c r="O213" s="36">
        <f t="shared" si="76"/>
        <v>0</v>
      </c>
      <c r="P213" s="36">
        <f t="shared" si="81"/>
        <v>0</v>
      </c>
      <c r="R213" s="36">
        <f t="shared" si="82"/>
        <v>0</v>
      </c>
      <c r="S213" s="36">
        <f t="shared" si="82"/>
        <v>0</v>
      </c>
      <c r="T213" s="36">
        <f t="shared" si="82"/>
        <v>0</v>
      </c>
      <c r="U213" s="36">
        <f t="shared" si="82"/>
        <v>0</v>
      </c>
      <c r="V213" s="36">
        <f t="shared" si="82"/>
        <v>0</v>
      </c>
      <c r="W213" s="36">
        <f t="shared" si="82"/>
        <v>0</v>
      </c>
      <c r="X213" s="36">
        <f t="shared" si="82"/>
        <v>0</v>
      </c>
      <c r="Z213" s="36">
        <f t="shared" si="83"/>
        <v>0</v>
      </c>
      <c r="AA213" s="36">
        <f t="shared" si="83"/>
        <v>0</v>
      </c>
      <c r="AB213" s="36">
        <f t="shared" si="83"/>
        <v>0</v>
      </c>
      <c r="AC213" s="36">
        <f t="shared" si="83"/>
        <v>0</v>
      </c>
      <c r="AE213" s="63">
        <f t="shared" si="67"/>
        <v>0</v>
      </c>
      <c r="AF213" s="59"/>
    </row>
    <row r="214" ht="15" spans="1:32">
      <c r="A214" s="43" t="s">
        <v>12893</v>
      </c>
      <c r="B214" s="34">
        <f t="shared" si="72"/>
        <v>0</v>
      </c>
      <c r="C214" s="41" t="s">
        <v>12894</v>
      </c>
      <c r="D214" s="29">
        <f t="shared" si="77"/>
        <v>0</v>
      </c>
      <c r="E214" s="36">
        <f t="shared" si="73"/>
        <v>0</v>
      </c>
      <c r="F214" s="37">
        <f t="shared" si="78"/>
        <v>0</v>
      </c>
      <c r="G214" s="38">
        <f t="shared" si="65"/>
        <v>0</v>
      </c>
      <c r="H214" s="42">
        <v>0</v>
      </c>
      <c r="I214" s="36">
        <f t="shared" si="74"/>
        <v>0</v>
      </c>
      <c r="J214" s="29">
        <f t="shared" si="79"/>
        <v>0</v>
      </c>
      <c r="K214" s="36">
        <f t="shared" si="80"/>
        <v>0</v>
      </c>
      <c r="L214" s="9">
        <f t="shared" si="75"/>
        <v>0</v>
      </c>
      <c r="M214" s="51">
        <v>0</v>
      </c>
      <c r="N214" s="50">
        <f t="shared" si="66"/>
        <v>0</v>
      </c>
      <c r="O214" s="36">
        <f t="shared" si="76"/>
        <v>0</v>
      </c>
      <c r="P214" s="36">
        <f t="shared" si="81"/>
        <v>0</v>
      </c>
      <c r="R214" s="36">
        <f t="shared" si="82"/>
        <v>0</v>
      </c>
      <c r="S214" s="36">
        <f t="shared" si="82"/>
        <v>0</v>
      </c>
      <c r="T214" s="36">
        <f t="shared" si="82"/>
        <v>0</v>
      </c>
      <c r="U214" s="36">
        <f t="shared" si="82"/>
        <v>0</v>
      </c>
      <c r="V214" s="36">
        <f t="shared" si="82"/>
        <v>0</v>
      </c>
      <c r="W214" s="36">
        <f t="shared" si="82"/>
        <v>0</v>
      </c>
      <c r="X214" s="36">
        <f t="shared" si="82"/>
        <v>0</v>
      </c>
      <c r="Z214" s="36">
        <f t="shared" si="83"/>
        <v>0</v>
      </c>
      <c r="AA214" s="36">
        <f t="shared" si="83"/>
        <v>0</v>
      </c>
      <c r="AB214" s="36">
        <f t="shared" si="83"/>
        <v>0</v>
      </c>
      <c r="AC214" s="36">
        <f t="shared" si="83"/>
        <v>0</v>
      </c>
      <c r="AE214" s="63">
        <f t="shared" si="67"/>
        <v>0</v>
      </c>
      <c r="AF214" s="14"/>
    </row>
    <row r="215" ht="15" spans="1:32">
      <c r="A215" s="43" t="s">
        <v>12895</v>
      </c>
      <c r="B215" s="34">
        <f t="shared" si="72"/>
        <v>0</v>
      </c>
      <c r="C215" s="41" t="s">
        <v>12896</v>
      </c>
      <c r="D215" s="29">
        <f t="shared" si="77"/>
        <v>0</v>
      </c>
      <c r="E215" s="36">
        <f t="shared" si="73"/>
        <v>0</v>
      </c>
      <c r="F215" s="37">
        <f t="shared" si="78"/>
        <v>0</v>
      </c>
      <c r="G215" s="38">
        <f t="shared" si="65"/>
        <v>0</v>
      </c>
      <c r="H215" s="42">
        <v>0</v>
      </c>
      <c r="I215" s="36">
        <f t="shared" si="74"/>
        <v>0</v>
      </c>
      <c r="J215" s="29">
        <f t="shared" si="79"/>
        <v>0</v>
      </c>
      <c r="K215" s="36">
        <f t="shared" si="80"/>
        <v>0</v>
      </c>
      <c r="L215" s="9">
        <f t="shared" si="75"/>
        <v>0</v>
      </c>
      <c r="M215" s="51">
        <v>0</v>
      </c>
      <c r="N215" s="50">
        <f t="shared" si="66"/>
        <v>0</v>
      </c>
      <c r="O215" s="36">
        <f t="shared" si="76"/>
        <v>0</v>
      </c>
      <c r="P215" s="36">
        <f t="shared" si="81"/>
        <v>0</v>
      </c>
      <c r="R215" s="36">
        <f t="shared" si="82"/>
        <v>0</v>
      </c>
      <c r="S215" s="36">
        <f t="shared" si="82"/>
        <v>0</v>
      </c>
      <c r="T215" s="36">
        <f t="shared" si="82"/>
        <v>0</v>
      </c>
      <c r="U215" s="36">
        <f t="shared" si="82"/>
        <v>0</v>
      </c>
      <c r="V215" s="36">
        <f t="shared" si="82"/>
        <v>0</v>
      </c>
      <c r="W215" s="36">
        <f t="shared" si="82"/>
        <v>0</v>
      </c>
      <c r="X215" s="36">
        <f t="shared" si="82"/>
        <v>0</v>
      </c>
      <c r="Z215" s="36">
        <f t="shared" si="83"/>
        <v>0</v>
      </c>
      <c r="AA215" s="36">
        <f t="shared" si="83"/>
        <v>0</v>
      </c>
      <c r="AB215" s="36">
        <f t="shared" si="83"/>
        <v>0</v>
      </c>
      <c r="AC215" s="36">
        <f t="shared" si="83"/>
        <v>0</v>
      </c>
      <c r="AE215" s="63">
        <f t="shared" si="67"/>
        <v>0</v>
      </c>
      <c r="AF215" s="14"/>
    </row>
    <row r="216" ht="15" spans="1:32">
      <c r="A216" s="43" t="s">
        <v>12897</v>
      </c>
      <c r="B216" s="34">
        <f t="shared" si="72"/>
        <v>0</v>
      </c>
      <c r="C216" s="41" t="s">
        <v>12898</v>
      </c>
      <c r="D216" s="29">
        <f t="shared" si="77"/>
        <v>0</v>
      </c>
      <c r="E216" s="36">
        <f t="shared" si="73"/>
        <v>0</v>
      </c>
      <c r="F216" s="37">
        <f t="shared" si="78"/>
        <v>0</v>
      </c>
      <c r="G216" s="38">
        <f t="shared" si="65"/>
        <v>0</v>
      </c>
      <c r="H216" s="42">
        <v>0</v>
      </c>
      <c r="I216" s="36">
        <f t="shared" si="74"/>
        <v>0</v>
      </c>
      <c r="J216" s="29">
        <f t="shared" si="79"/>
        <v>0</v>
      </c>
      <c r="K216" s="36">
        <f t="shared" si="80"/>
        <v>0</v>
      </c>
      <c r="L216" s="9">
        <f t="shared" si="75"/>
        <v>0</v>
      </c>
      <c r="M216" s="51">
        <v>0</v>
      </c>
      <c r="N216" s="50">
        <f t="shared" si="66"/>
        <v>0</v>
      </c>
      <c r="O216" s="36">
        <f t="shared" si="76"/>
        <v>0</v>
      </c>
      <c r="P216" s="36">
        <f t="shared" si="81"/>
        <v>0</v>
      </c>
      <c r="R216" s="36">
        <f t="shared" si="82"/>
        <v>0</v>
      </c>
      <c r="S216" s="36">
        <f t="shared" si="82"/>
        <v>0</v>
      </c>
      <c r="T216" s="36">
        <f t="shared" si="82"/>
        <v>0</v>
      </c>
      <c r="U216" s="36">
        <f t="shared" si="82"/>
        <v>0</v>
      </c>
      <c r="V216" s="36">
        <f t="shared" si="82"/>
        <v>0</v>
      </c>
      <c r="W216" s="36">
        <f t="shared" si="82"/>
        <v>0</v>
      </c>
      <c r="X216" s="36">
        <f t="shared" si="82"/>
        <v>0</v>
      </c>
      <c r="Z216" s="36">
        <f t="shared" si="83"/>
        <v>0</v>
      </c>
      <c r="AA216" s="36">
        <f t="shared" si="83"/>
        <v>0</v>
      </c>
      <c r="AB216" s="36">
        <f t="shared" si="83"/>
        <v>0</v>
      </c>
      <c r="AC216" s="36">
        <f t="shared" si="83"/>
        <v>0</v>
      </c>
      <c r="AE216" s="63">
        <f t="shared" si="67"/>
        <v>0</v>
      </c>
      <c r="AF216" s="59"/>
    </row>
    <row r="217" ht="15" spans="1:32">
      <c r="A217" s="43" t="s">
        <v>12899</v>
      </c>
      <c r="B217" s="34">
        <f t="shared" si="72"/>
        <v>0</v>
      </c>
      <c r="C217" s="41" t="s">
        <v>12900</v>
      </c>
      <c r="D217" s="29">
        <f t="shared" si="77"/>
        <v>0</v>
      </c>
      <c r="E217" s="36">
        <f t="shared" si="73"/>
        <v>0</v>
      </c>
      <c r="F217" s="37">
        <f t="shared" si="78"/>
        <v>0</v>
      </c>
      <c r="G217" s="38">
        <f t="shared" si="65"/>
        <v>0</v>
      </c>
      <c r="H217" s="42">
        <v>0</v>
      </c>
      <c r="I217" s="36">
        <f t="shared" si="74"/>
        <v>0</v>
      </c>
      <c r="J217" s="29">
        <f t="shared" si="79"/>
        <v>0</v>
      </c>
      <c r="K217" s="36">
        <f t="shared" si="80"/>
        <v>0</v>
      </c>
      <c r="L217" s="9">
        <f t="shared" si="75"/>
        <v>0</v>
      </c>
      <c r="M217" s="51">
        <v>0</v>
      </c>
      <c r="N217" s="50">
        <f t="shared" si="66"/>
        <v>0</v>
      </c>
      <c r="O217" s="36">
        <f t="shared" si="76"/>
        <v>0</v>
      </c>
      <c r="P217" s="36">
        <f t="shared" si="81"/>
        <v>0</v>
      </c>
      <c r="R217" s="36">
        <f t="shared" si="82"/>
        <v>0</v>
      </c>
      <c r="S217" s="36">
        <f t="shared" si="82"/>
        <v>0</v>
      </c>
      <c r="T217" s="36">
        <f t="shared" si="82"/>
        <v>0</v>
      </c>
      <c r="U217" s="36">
        <f t="shared" si="82"/>
        <v>0</v>
      </c>
      <c r="V217" s="36">
        <f t="shared" si="82"/>
        <v>0</v>
      </c>
      <c r="W217" s="36">
        <f t="shared" si="82"/>
        <v>0</v>
      </c>
      <c r="X217" s="36">
        <f t="shared" si="82"/>
        <v>0</v>
      </c>
      <c r="Z217" s="36">
        <f t="shared" si="83"/>
        <v>0</v>
      </c>
      <c r="AA217" s="36">
        <f t="shared" si="83"/>
        <v>0</v>
      </c>
      <c r="AB217" s="36">
        <f t="shared" si="83"/>
        <v>0</v>
      </c>
      <c r="AC217" s="36">
        <f t="shared" si="83"/>
        <v>0</v>
      </c>
      <c r="AE217" s="63">
        <f t="shared" si="67"/>
        <v>0</v>
      </c>
      <c r="AF217" s="59"/>
    </row>
    <row r="218" ht="15" spans="1:32">
      <c r="A218" s="43" t="s">
        <v>12901</v>
      </c>
      <c r="B218" s="34">
        <f t="shared" si="72"/>
        <v>0</v>
      </c>
      <c r="C218" s="41" t="s">
        <v>12902</v>
      </c>
      <c r="D218" s="29">
        <f t="shared" si="77"/>
        <v>0</v>
      </c>
      <c r="E218" s="36">
        <f t="shared" si="73"/>
        <v>0</v>
      </c>
      <c r="F218" s="37">
        <f t="shared" si="78"/>
        <v>0</v>
      </c>
      <c r="G218" s="38">
        <f t="shared" si="65"/>
        <v>0</v>
      </c>
      <c r="H218" s="42">
        <v>0</v>
      </c>
      <c r="I218" s="36">
        <f t="shared" si="74"/>
        <v>0</v>
      </c>
      <c r="J218" s="29">
        <f t="shared" si="79"/>
        <v>0</v>
      </c>
      <c r="K218" s="36">
        <f t="shared" si="80"/>
        <v>0</v>
      </c>
      <c r="L218" s="9">
        <f t="shared" si="75"/>
        <v>0</v>
      </c>
      <c r="M218" s="51">
        <v>0</v>
      </c>
      <c r="N218" s="50">
        <f t="shared" si="66"/>
        <v>0</v>
      </c>
      <c r="O218" s="36">
        <f t="shared" si="76"/>
        <v>0</v>
      </c>
      <c r="P218" s="36">
        <f t="shared" si="81"/>
        <v>0</v>
      </c>
      <c r="R218" s="36">
        <f t="shared" ref="R218:X227" si="84">SUMPRODUCT(R$374:R$599*(LEFT($A$374:$A$599,LEN($A218))=$A218))</f>
        <v>0</v>
      </c>
      <c r="S218" s="36">
        <f t="shared" si="84"/>
        <v>0</v>
      </c>
      <c r="T218" s="36">
        <f t="shared" si="84"/>
        <v>0</v>
      </c>
      <c r="U218" s="36">
        <f t="shared" si="84"/>
        <v>0</v>
      </c>
      <c r="V218" s="36">
        <f t="shared" si="84"/>
        <v>0</v>
      </c>
      <c r="W218" s="36">
        <f t="shared" si="84"/>
        <v>0</v>
      </c>
      <c r="X218" s="36">
        <f t="shared" si="84"/>
        <v>0</v>
      </c>
      <c r="Z218" s="36">
        <f t="shared" si="83"/>
        <v>0</v>
      </c>
      <c r="AA218" s="36">
        <f t="shared" si="83"/>
        <v>0</v>
      </c>
      <c r="AB218" s="36">
        <f t="shared" si="83"/>
        <v>0</v>
      </c>
      <c r="AC218" s="36">
        <f t="shared" si="83"/>
        <v>0</v>
      </c>
      <c r="AE218" s="63">
        <f t="shared" si="67"/>
        <v>0</v>
      </c>
      <c r="AF218" s="14"/>
    </row>
    <row r="219" ht="15" spans="1:32">
      <c r="A219" s="43" t="s">
        <v>12903</v>
      </c>
      <c r="B219" s="34">
        <f t="shared" si="72"/>
        <v>0</v>
      </c>
      <c r="C219" s="41" t="s">
        <v>12904</v>
      </c>
      <c r="D219" s="29">
        <f t="shared" si="77"/>
        <v>0</v>
      </c>
      <c r="E219" s="36">
        <f t="shared" si="73"/>
        <v>0</v>
      </c>
      <c r="F219" s="37">
        <f t="shared" si="78"/>
        <v>0</v>
      </c>
      <c r="G219" s="38">
        <f t="shared" si="65"/>
        <v>0</v>
      </c>
      <c r="H219" s="39">
        <v>0</v>
      </c>
      <c r="I219" s="36">
        <f t="shared" si="74"/>
        <v>0</v>
      </c>
      <c r="J219" s="29">
        <f t="shared" si="79"/>
        <v>0</v>
      </c>
      <c r="K219" s="36">
        <f t="shared" si="80"/>
        <v>0</v>
      </c>
      <c r="L219" s="9">
        <f t="shared" si="75"/>
        <v>0</v>
      </c>
      <c r="M219" s="51">
        <v>0</v>
      </c>
      <c r="N219" s="50">
        <f t="shared" si="66"/>
        <v>0</v>
      </c>
      <c r="O219" s="36">
        <f t="shared" si="76"/>
        <v>0</v>
      </c>
      <c r="P219" s="36">
        <f t="shared" si="81"/>
        <v>0</v>
      </c>
      <c r="R219" s="36">
        <f t="shared" si="84"/>
        <v>0</v>
      </c>
      <c r="S219" s="36">
        <f t="shared" si="84"/>
        <v>0</v>
      </c>
      <c r="T219" s="36">
        <f t="shared" si="84"/>
        <v>0</v>
      </c>
      <c r="U219" s="36">
        <f t="shared" si="84"/>
        <v>0</v>
      </c>
      <c r="V219" s="36">
        <f t="shared" si="84"/>
        <v>0</v>
      </c>
      <c r="W219" s="36">
        <f t="shared" si="84"/>
        <v>0</v>
      </c>
      <c r="X219" s="36">
        <f t="shared" si="84"/>
        <v>0</v>
      </c>
      <c r="Z219" s="36">
        <f t="shared" si="83"/>
        <v>0</v>
      </c>
      <c r="AA219" s="36">
        <f t="shared" si="83"/>
        <v>0</v>
      </c>
      <c r="AB219" s="36">
        <f t="shared" si="83"/>
        <v>0</v>
      </c>
      <c r="AC219" s="36">
        <f t="shared" si="83"/>
        <v>0</v>
      </c>
      <c r="AE219" s="63">
        <f t="shared" si="67"/>
        <v>0</v>
      </c>
      <c r="AF219" s="14"/>
    </row>
    <row r="220" ht="15" spans="1:32">
      <c r="A220" s="43" t="s">
        <v>12905</v>
      </c>
      <c r="B220" s="34">
        <f t="shared" si="72"/>
        <v>0</v>
      </c>
      <c r="C220" s="41" t="s">
        <v>12906</v>
      </c>
      <c r="D220" s="29">
        <f t="shared" si="77"/>
        <v>0</v>
      </c>
      <c r="E220" s="36">
        <f t="shared" si="73"/>
        <v>0</v>
      </c>
      <c r="F220" s="37">
        <f t="shared" si="78"/>
        <v>0</v>
      </c>
      <c r="G220" s="38">
        <f t="shared" si="65"/>
        <v>0</v>
      </c>
      <c r="H220" s="42">
        <v>0</v>
      </c>
      <c r="I220" s="36">
        <f t="shared" si="74"/>
        <v>0</v>
      </c>
      <c r="J220" s="29">
        <f t="shared" si="79"/>
        <v>0</v>
      </c>
      <c r="K220" s="36">
        <f t="shared" si="80"/>
        <v>0</v>
      </c>
      <c r="L220" s="9">
        <f t="shared" si="75"/>
        <v>0</v>
      </c>
      <c r="M220" s="51">
        <v>0</v>
      </c>
      <c r="N220" s="50">
        <f t="shared" si="66"/>
        <v>0</v>
      </c>
      <c r="O220" s="36">
        <f t="shared" si="76"/>
        <v>0</v>
      </c>
      <c r="P220" s="36">
        <f t="shared" si="81"/>
        <v>0</v>
      </c>
      <c r="R220" s="36">
        <f t="shared" si="84"/>
        <v>0</v>
      </c>
      <c r="S220" s="36">
        <f t="shared" si="84"/>
        <v>0</v>
      </c>
      <c r="T220" s="36">
        <f t="shared" si="84"/>
        <v>0</v>
      </c>
      <c r="U220" s="36">
        <f t="shared" si="84"/>
        <v>0</v>
      </c>
      <c r="V220" s="36">
        <f t="shared" si="84"/>
        <v>0</v>
      </c>
      <c r="W220" s="36">
        <f t="shared" si="84"/>
        <v>0</v>
      </c>
      <c r="X220" s="36">
        <f t="shared" si="84"/>
        <v>0</v>
      </c>
      <c r="Z220" s="36">
        <f t="shared" si="83"/>
        <v>0</v>
      </c>
      <c r="AA220" s="36">
        <f t="shared" si="83"/>
        <v>0</v>
      </c>
      <c r="AB220" s="36">
        <f t="shared" si="83"/>
        <v>0</v>
      </c>
      <c r="AC220" s="36">
        <f t="shared" si="83"/>
        <v>0</v>
      </c>
      <c r="AE220" s="63">
        <f t="shared" si="67"/>
        <v>0</v>
      </c>
      <c r="AF220" s="59"/>
    </row>
    <row r="221" ht="15" spans="1:32">
      <c r="A221" s="43" t="s">
        <v>12907</v>
      </c>
      <c r="B221" s="34">
        <f t="shared" si="72"/>
        <v>0</v>
      </c>
      <c r="C221" s="41" t="s">
        <v>12908</v>
      </c>
      <c r="D221" s="29">
        <f t="shared" si="77"/>
        <v>0</v>
      </c>
      <c r="E221" s="36">
        <f t="shared" si="73"/>
        <v>0</v>
      </c>
      <c r="F221" s="37">
        <f t="shared" si="78"/>
        <v>0</v>
      </c>
      <c r="G221" s="38">
        <f t="shared" si="65"/>
        <v>0</v>
      </c>
      <c r="H221" s="42">
        <v>0</v>
      </c>
      <c r="I221" s="36">
        <f t="shared" si="74"/>
        <v>0</v>
      </c>
      <c r="J221" s="29">
        <f t="shared" si="79"/>
        <v>0</v>
      </c>
      <c r="K221" s="36">
        <f t="shared" si="80"/>
        <v>0</v>
      </c>
      <c r="L221" s="9">
        <f t="shared" si="75"/>
        <v>0</v>
      </c>
      <c r="M221" s="51">
        <v>0</v>
      </c>
      <c r="N221" s="50">
        <f t="shared" si="66"/>
        <v>0</v>
      </c>
      <c r="O221" s="36">
        <f t="shared" si="76"/>
        <v>0</v>
      </c>
      <c r="P221" s="36">
        <f t="shared" si="81"/>
        <v>0</v>
      </c>
      <c r="R221" s="36">
        <f t="shared" si="84"/>
        <v>0</v>
      </c>
      <c r="S221" s="36">
        <f t="shared" si="84"/>
        <v>0</v>
      </c>
      <c r="T221" s="36">
        <f t="shared" si="84"/>
        <v>0</v>
      </c>
      <c r="U221" s="36">
        <f t="shared" si="84"/>
        <v>0</v>
      </c>
      <c r="V221" s="36">
        <f t="shared" si="84"/>
        <v>0</v>
      </c>
      <c r="W221" s="36">
        <f t="shared" si="84"/>
        <v>0</v>
      </c>
      <c r="X221" s="36">
        <f t="shared" si="84"/>
        <v>0</v>
      </c>
      <c r="Z221" s="36">
        <f t="shared" si="83"/>
        <v>0</v>
      </c>
      <c r="AA221" s="36">
        <f t="shared" si="83"/>
        <v>0</v>
      </c>
      <c r="AB221" s="36">
        <f t="shared" si="83"/>
        <v>0</v>
      </c>
      <c r="AC221" s="36">
        <f t="shared" si="83"/>
        <v>0</v>
      </c>
      <c r="AE221" s="63">
        <f t="shared" si="67"/>
        <v>0</v>
      </c>
      <c r="AF221" s="59"/>
    </row>
    <row r="222" ht="15" spans="1:32">
      <c r="A222" s="43" t="s">
        <v>12909</v>
      </c>
      <c r="B222" s="34">
        <f t="shared" si="72"/>
        <v>0</v>
      </c>
      <c r="C222" s="41" t="s">
        <v>12910</v>
      </c>
      <c r="D222" s="29">
        <f t="shared" si="77"/>
        <v>0</v>
      </c>
      <c r="E222" s="36">
        <f t="shared" si="73"/>
        <v>0</v>
      </c>
      <c r="F222" s="37">
        <f t="shared" si="78"/>
        <v>0</v>
      </c>
      <c r="G222" s="38">
        <f t="shared" si="65"/>
        <v>0</v>
      </c>
      <c r="H222" s="42">
        <v>0</v>
      </c>
      <c r="I222" s="36">
        <f t="shared" si="74"/>
        <v>0</v>
      </c>
      <c r="J222" s="29">
        <f t="shared" si="79"/>
        <v>0</v>
      </c>
      <c r="K222" s="36">
        <f t="shared" si="80"/>
        <v>0</v>
      </c>
      <c r="L222" s="9">
        <f t="shared" si="75"/>
        <v>0</v>
      </c>
      <c r="M222" s="51">
        <v>0</v>
      </c>
      <c r="N222" s="50">
        <f t="shared" si="66"/>
        <v>0</v>
      </c>
      <c r="O222" s="36">
        <f t="shared" si="76"/>
        <v>0</v>
      </c>
      <c r="P222" s="36">
        <f t="shared" si="81"/>
        <v>0</v>
      </c>
      <c r="R222" s="36">
        <f t="shared" si="84"/>
        <v>0</v>
      </c>
      <c r="S222" s="36">
        <f t="shared" si="84"/>
        <v>0</v>
      </c>
      <c r="T222" s="36">
        <f t="shared" si="84"/>
        <v>0</v>
      </c>
      <c r="U222" s="36">
        <f t="shared" si="84"/>
        <v>0</v>
      </c>
      <c r="V222" s="36">
        <f t="shared" si="84"/>
        <v>0</v>
      </c>
      <c r="W222" s="36">
        <f t="shared" si="84"/>
        <v>0</v>
      </c>
      <c r="X222" s="36">
        <f t="shared" si="84"/>
        <v>0</v>
      </c>
      <c r="Z222" s="36">
        <f t="shared" si="83"/>
        <v>0</v>
      </c>
      <c r="AA222" s="36">
        <f t="shared" si="83"/>
        <v>0</v>
      </c>
      <c r="AB222" s="36">
        <f t="shared" si="83"/>
        <v>0</v>
      </c>
      <c r="AC222" s="36">
        <f t="shared" si="83"/>
        <v>0</v>
      </c>
      <c r="AE222" s="63">
        <f t="shared" si="67"/>
        <v>0</v>
      </c>
      <c r="AF222" s="14"/>
    </row>
    <row r="223" ht="15" spans="1:32">
      <c r="A223" s="43" t="s">
        <v>12911</v>
      </c>
      <c r="B223" s="34">
        <f t="shared" si="72"/>
        <v>0</v>
      </c>
      <c r="C223" s="41" t="s">
        <v>12912</v>
      </c>
      <c r="D223" s="29">
        <f t="shared" si="77"/>
        <v>0</v>
      </c>
      <c r="E223" s="36">
        <f t="shared" si="73"/>
        <v>0</v>
      </c>
      <c r="F223" s="37">
        <f t="shared" si="78"/>
        <v>0</v>
      </c>
      <c r="G223" s="38">
        <f t="shared" si="65"/>
        <v>0</v>
      </c>
      <c r="H223" s="42">
        <v>0</v>
      </c>
      <c r="I223" s="36">
        <f t="shared" si="74"/>
        <v>0</v>
      </c>
      <c r="J223" s="29">
        <f t="shared" si="79"/>
        <v>0</v>
      </c>
      <c r="K223" s="36">
        <f t="shared" si="80"/>
        <v>0</v>
      </c>
      <c r="L223" s="9">
        <f t="shared" si="75"/>
        <v>0</v>
      </c>
      <c r="M223" s="51">
        <v>0</v>
      </c>
      <c r="N223" s="50">
        <f t="shared" si="66"/>
        <v>0</v>
      </c>
      <c r="O223" s="36">
        <f t="shared" si="76"/>
        <v>0</v>
      </c>
      <c r="P223" s="36">
        <f t="shared" si="81"/>
        <v>0</v>
      </c>
      <c r="R223" s="36">
        <f t="shared" si="84"/>
        <v>0</v>
      </c>
      <c r="S223" s="36">
        <f t="shared" si="84"/>
        <v>0</v>
      </c>
      <c r="T223" s="36">
        <f t="shared" si="84"/>
        <v>0</v>
      </c>
      <c r="U223" s="36">
        <f t="shared" si="84"/>
        <v>0</v>
      </c>
      <c r="V223" s="36">
        <f t="shared" si="84"/>
        <v>0</v>
      </c>
      <c r="W223" s="36">
        <f t="shared" si="84"/>
        <v>0</v>
      </c>
      <c r="X223" s="36">
        <f t="shared" si="84"/>
        <v>0</v>
      </c>
      <c r="Z223" s="36">
        <f t="shared" si="83"/>
        <v>0</v>
      </c>
      <c r="AA223" s="36">
        <f t="shared" si="83"/>
        <v>0</v>
      </c>
      <c r="AB223" s="36">
        <f t="shared" si="83"/>
        <v>0</v>
      </c>
      <c r="AC223" s="36">
        <f t="shared" si="83"/>
        <v>0</v>
      </c>
      <c r="AE223" s="63">
        <f t="shared" si="67"/>
        <v>0</v>
      </c>
      <c r="AF223" s="14"/>
    </row>
    <row r="224" ht="15" spans="1:32">
      <c r="A224" s="43" t="s">
        <v>12913</v>
      </c>
      <c r="B224" s="34">
        <f t="shared" si="72"/>
        <v>0</v>
      </c>
      <c r="C224" s="41" t="s">
        <v>12914</v>
      </c>
      <c r="D224" s="29">
        <f t="shared" si="77"/>
        <v>0</v>
      </c>
      <c r="E224" s="36">
        <f t="shared" si="73"/>
        <v>0</v>
      </c>
      <c r="F224" s="37">
        <f t="shared" si="78"/>
        <v>0</v>
      </c>
      <c r="G224" s="38">
        <f t="shared" si="65"/>
        <v>0</v>
      </c>
      <c r="H224" s="42">
        <v>0</v>
      </c>
      <c r="I224" s="36">
        <f t="shared" si="74"/>
        <v>0</v>
      </c>
      <c r="J224" s="29">
        <f t="shared" si="79"/>
        <v>0</v>
      </c>
      <c r="K224" s="36">
        <f t="shared" si="80"/>
        <v>0</v>
      </c>
      <c r="L224" s="9">
        <f t="shared" si="75"/>
        <v>0</v>
      </c>
      <c r="M224" s="51">
        <v>0</v>
      </c>
      <c r="N224" s="50">
        <f t="shared" si="66"/>
        <v>0</v>
      </c>
      <c r="O224" s="36">
        <f t="shared" si="76"/>
        <v>0</v>
      </c>
      <c r="P224" s="36">
        <f t="shared" si="81"/>
        <v>0</v>
      </c>
      <c r="R224" s="36">
        <f t="shared" si="84"/>
        <v>0</v>
      </c>
      <c r="S224" s="36">
        <f t="shared" si="84"/>
        <v>0</v>
      </c>
      <c r="T224" s="36">
        <f t="shared" si="84"/>
        <v>0</v>
      </c>
      <c r="U224" s="36">
        <f t="shared" si="84"/>
        <v>0</v>
      </c>
      <c r="V224" s="36">
        <f t="shared" si="84"/>
        <v>0</v>
      </c>
      <c r="W224" s="36">
        <f t="shared" si="84"/>
        <v>0</v>
      </c>
      <c r="X224" s="36">
        <f t="shared" si="84"/>
        <v>0</v>
      </c>
      <c r="Z224" s="36">
        <f t="shared" si="83"/>
        <v>0</v>
      </c>
      <c r="AA224" s="36">
        <f t="shared" si="83"/>
        <v>0</v>
      </c>
      <c r="AB224" s="36">
        <f t="shared" si="83"/>
        <v>0</v>
      </c>
      <c r="AC224" s="36">
        <f t="shared" si="83"/>
        <v>0</v>
      </c>
      <c r="AE224" s="63">
        <f t="shared" si="67"/>
        <v>0</v>
      </c>
      <c r="AF224" s="59"/>
    </row>
    <row r="225" ht="15" spans="1:32">
      <c r="A225" s="43" t="s">
        <v>12915</v>
      </c>
      <c r="B225" s="34">
        <f t="shared" si="72"/>
        <v>0</v>
      </c>
      <c r="C225" s="41" t="s">
        <v>12916</v>
      </c>
      <c r="D225" s="29">
        <f t="shared" si="77"/>
        <v>0</v>
      </c>
      <c r="E225" s="36">
        <f t="shared" si="73"/>
        <v>0</v>
      </c>
      <c r="F225" s="37">
        <f t="shared" si="78"/>
        <v>0</v>
      </c>
      <c r="G225" s="38">
        <f t="shared" si="65"/>
        <v>0</v>
      </c>
      <c r="H225" s="42">
        <v>0</v>
      </c>
      <c r="I225" s="36">
        <f t="shared" si="74"/>
        <v>0</v>
      </c>
      <c r="J225" s="29">
        <f t="shared" si="79"/>
        <v>0</v>
      </c>
      <c r="K225" s="36">
        <f t="shared" si="80"/>
        <v>0</v>
      </c>
      <c r="L225" s="9">
        <f t="shared" si="75"/>
        <v>0</v>
      </c>
      <c r="M225" s="51">
        <v>0</v>
      </c>
      <c r="N225" s="50">
        <f t="shared" si="66"/>
        <v>0</v>
      </c>
      <c r="O225" s="36">
        <f t="shared" si="76"/>
        <v>0</v>
      </c>
      <c r="P225" s="36">
        <f t="shared" si="81"/>
        <v>0</v>
      </c>
      <c r="R225" s="36">
        <f t="shared" si="84"/>
        <v>0</v>
      </c>
      <c r="S225" s="36">
        <f t="shared" si="84"/>
        <v>0</v>
      </c>
      <c r="T225" s="36">
        <f t="shared" si="84"/>
        <v>0</v>
      </c>
      <c r="U225" s="36">
        <f t="shared" si="84"/>
        <v>0</v>
      </c>
      <c r="V225" s="36">
        <f t="shared" si="84"/>
        <v>0</v>
      </c>
      <c r="W225" s="36">
        <f t="shared" si="84"/>
        <v>0</v>
      </c>
      <c r="X225" s="36">
        <f t="shared" si="84"/>
        <v>0</v>
      </c>
      <c r="Z225" s="36">
        <f t="shared" si="83"/>
        <v>0</v>
      </c>
      <c r="AA225" s="36">
        <f t="shared" si="83"/>
        <v>0</v>
      </c>
      <c r="AB225" s="36">
        <f t="shared" si="83"/>
        <v>0</v>
      </c>
      <c r="AC225" s="36">
        <f t="shared" si="83"/>
        <v>0</v>
      </c>
      <c r="AE225" s="63">
        <f t="shared" si="67"/>
        <v>0</v>
      </c>
      <c r="AF225" s="59"/>
    </row>
    <row r="226" ht="15" spans="1:32">
      <c r="A226" s="43" t="s">
        <v>12917</v>
      </c>
      <c r="B226" s="34">
        <f t="shared" si="72"/>
        <v>0</v>
      </c>
      <c r="C226" s="41" t="s">
        <v>12918</v>
      </c>
      <c r="D226" s="29">
        <f t="shared" si="77"/>
        <v>0</v>
      </c>
      <c r="E226" s="36">
        <f t="shared" si="73"/>
        <v>0</v>
      </c>
      <c r="F226" s="37">
        <f t="shared" si="78"/>
        <v>0</v>
      </c>
      <c r="G226" s="38">
        <f t="shared" si="65"/>
        <v>0</v>
      </c>
      <c r="H226" s="42">
        <v>0</v>
      </c>
      <c r="I226" s="36">
        <f t="shared" si="74"/>
        <v>0</v>
      </c>
      <c r="J226" s="29">
        <f t="shared" si="79"/>
        <v>0</v>
      </c>
      <c r="K226" s="36">
        <f t="shared" si="80"/>
        <v>0</v>
      </c>
      <c r="L226" s="9">
        <f t="shared" si="75"/>
        <v>0</v>
      </c>
      <c r="M226" s="51">
        <v>0</v>
      </c>
      <c r="N226" s="50">
        <f t="shared" si="66"/>
        <v>0</v>
      </c>
      <c r="O226" s="36">
        <f t="shared" si="76"/>
        <v>0</v>
      </c>
      <c r="P226" s="36">
        <f t="shared" si="81"/>
        <v>0</v>
      </c>
      <c r="R226" s="36">
        <f t="shared" si="84"/>
        <v>0</v>
      </c>
      <c r="S226" s="36">
        <f t="shared" si="84"/>
        <v>0</v>
      </c>
      <c r="T226" s="36">
        <f t="shared" si="84"/>
        <v>0</v>
      </c>
      <c r="U226" s="36">
        <f t="shared" si="84"/>
        <v>0</v>
      </c>
      <c r="V226" s="36">
        <f t="shared" si="84"/>
        <v>0</v>
      </c>
      <c r="W226" s="36">
        <f t="shared" si="84"/>
        <v>0</v>
      </c>
      <c r="X226" s="36">
        <f t="shared" si="84"/>
        <v>0</v>
      </c>
      <c r="Z226" s="36">
        <f t="shared" si="83"/>
        <v>0</v>
      </c>
      <c r="AA226" s="36">
        <f t="shared" si="83"/>
        <v>0</v>
      </c>
      <c r="AB226" s="36">
        <f t="shared" si="83"/>
        <v>0</v>
      </c>
      <c r="AC226" s="36">
        <f t="shared" si="83"/>
        <v>0</v>
      </c>
      <c r="AE226" s="63">
        <f t="shared" si="67"/>
        <v>0</v>
      </c>
      <c r="AF226" s="14"/>
    </row>
    <row r="227" ht="15" spans="1:32">
      <c r="A227" s="43" t="s">
        <v>12919</v>
      </c>
      <c r="B227" s="34">
        <f t="shared" si="72"/>
        <v>0</v>
      </c>
      <c r="C227" s="41" t="s">
        <v>12920</v>
      </c>
      <c r="D227" s="29">
        <f t="shared" si="77"/>
        <v>0</v>
      </c>
      <c r="E227" s="36">
        <f t="shared" si="73"/>
        <v>0</v>
      </c>
      <c r="F227" s="37">
        <f t="shared" si="78"/>
        <v>0</v>
      </c>
      <c r="G227" s="38">
        <f t="shared" si="65"/>
        <v>0</v>
      </c>
      <c r="H227" s="42">
        <v>0</v>
      </c>
      <c r="I227" s="36">
        <f t="shared" si="74"/>
        <v>0</v>
      </c>
      <c r="J227" s="29">
        <f t="shared" si="79"/>
        <v>0</v>
      </c>
      <c r="K227" s="36">
        <f t="shared" si="80"/>
        <v>0</v>
      </c>
      <c r="L227" s="9">
        <f t="shared" si="75"/>
        <v>0</v>
      </c>
      <c r="M227" s="51">
        <v>0</v>
      </c>
      <c r="N227" s="50">
        <f t="shared" si="66"/>
        <v>0</v>
      </c>
      <c r="O227" s="36">
        <f t="shared" si="76"/>
        <v>0</v>
      </c>
      <c r="P227" s="36">
        <f t="shared" si="81"/>
        <v>0</v>
      </c>
      <c r="R227" s="36">
        <f t="shared" si="84"/>
        <v>0</v>
      </c>
      <c r="S227" s="36">
        <f t="shared" si="84"/>
        <v>0</v>
      </c>
      <c r="T227" s="36">
        <f t="shared" si="84"/>
        <v>0</v>
      </c>
      <c r="U227" s="36">
        <f t="shared" si="84"/>
        <v>0</v>
      </c>
      <c r="V227" s="36">
        <f t="shared" si="84"/>
        <v>0</v>
      </c>
      <c r="W227" s="36">
        <f t="shared" si="84"/>
        <v>0</v>
      </c>
      <c r="X227" s="36">
        <f t="shared" si="84"/>
        <v>0</v>
      </c>
      <c r="Z227" s="36">
        <f t="shared" si="83"/>
        <v>0</v>
      </c>
      <c r="AA227" s="36">
        <f t="shared" si="83"/>
        <v>0</v>
      </c>
      <c r="AB227" s="36">
        <f t="shared" si="83"/>
        <v>0</v>
      </c>
      <c r="AC227" s="36">
        <f t="shared" si="83"/>
        <v>0</v>
      </c>
      <c r="AE227" s="63">
        <f t="shared" si="67"/>
        <v>0</v>
      </c>
      <c r="AF227" s="14"/>
    </row>
    <row r="228" ht="15" spans="1:32">
      <c r="A228" s="43" t="s">
        <v>12921</v>
      </c>
      <c r="B228" s="34">
        <f t="shared" si="72"/>
        <v>0</v>
      </c>
      <c r="C228" s="41" t="s">
        <v>12922</v>
      </c>
      <c r="D228" s="29">
        <f t="shared" si="77"/>
        <v>0</v>
      </c>
      <c r="E228" s="36">
        <f t="shared" si="73"/>
        <v>0</v>
      </c>
      <c r="F228" s="37">
        <f t="shared" si="78"/>
        <v>0</v>
      </c>
      <c r="G228" s="38">
        <f t="shared" si="65"/>
        <v>0</v>
      </c>
      <c r="H228" s="42">
        <v>0</v>
      </c>
      <c r="I228" s="36">
        <f t="shared" si="74"/>
        <v>0</v>
      </c>
      <c r="J228" s="29">
        <f t="shared" si="79"/>
        <v>0</v>
      </c>
      <c r="K228" s="36">
        <f t="shared" si="80"/>
        <v>0</v>
      </c>
      <c r="L228" s="9">
        <f t="shared" si="75"/>
        <v>0</v>
      </c>
      <c r="M228" s="51">
        <v>0</v>
      </c>
      <c r="N228" s="50">
        <f t="shared" si="66"/>
        <v>0</v>
      </c>
      <c r="O228" s="36">
        <f t="shared" si="76"/>
        <v>0</v>
      </c>
      <c r="P228" s="36">
        <f t="shared" si="81"/>
        <v>0</v>
      </c>
      <c r="R228" s="36">
        <f t="shared" ref="R228:X237" si="85">SUMPRODUCT(R$374:R$599*(LEFT($A$374:$A$599,LEN($A228))=$A228))</f>
        <v>0</v>
      </c>
      <c r="S228" s="36">
        <f t="shared" si="85"/>
        <v>0</v>
      </c>
      <c r="T228" s="36">
        <f t="shared" si="85"/>
        <v>0</v>
      </c>
      <c r="U228" s="36">
        <f t="shared" si="85"/>
        <v>0</v>
      </c>
      <c r="V228" s="36">
        <f t="shared" si="85"/>
        <v>0</v>
      </c>
      <c r="W228" s="36">
        <f t="shared" si="85"/>
        <v>0</v>
      </c>
      <c r="X228" s="36">
        <f t="shared" si="85"/>
        <v>0</v>
      </c>
      <c r="Z228" s="36">
        <f t="shared" ref="Z228:AC247" si="86">SUMPRODUCT(Z$374:Z$599*(LEFT($A$374:$A$599,LEN($A228))=$A228))</f>
        <v>0</v>
      </c>
      <c r="AA228" s="36">
        <f t="shared" si="86"/>
        <v>0</v>
      </c>
      <c r="AB228" s="36">
        <f t="shared" si="86"/>
        <v>0</v>
      </c>
      <c r="AC228" s="36">
        <f t="shared" si="86"/>
        <v>0</v>
      </c>
      <c r="AE228" s="63">
        <f t="shared" si="67"/>
        <v>0</v>
      </c>
      <c r="AF228" s="59"/>
    </row>
    <row r="229" ht="15" spans="1:32">
      <c r="A229" s="43" t="s">
        <v>12923</v>
      </c>
      <c r="B229" s="34">
        <f t="shared" si="72"/>
        <v>0</v>
      </c>
      <c r="C229" s="41" t="s">
        <v>12924</v>
      </c>
      <c r="D229" s="29">
        <f t="shared" si="77"/>
        <v>0</v>
      </c>
      <c r="E229" s="36">
        <f t="shared" si="73"/>
        <v>0</v>
      </c>
      <c r="F229" s="37">
        <f t="shared" si="78"/>
        <v>0</v>
      </c>
      <c r="G229" s="38">
        <f t="shared" si="65"/>
        <v>0</v>
      </c>
      <c r="H229" s="42">
        <v>0</v>
      </c>
      <c r="I229" s="36">
        <f t="shared" si="74"/>
        <v>0</v>
      </c>
      <c r="J229" s="29">
        <f t="shared" si="79"/>
        <v>0</v>
      </c>
      <c r="K229" s="36">
        <f t="shared" si="80"/>
        <v>0</v>
      </c>
      <c r="L229" s="9">
        <f t="shared" si="75"/>
        <v>0</v>
      </c>
      <c r="M229" s="51">
        <v>0</v>
      </c>
      <c r="N229" s="50">
        <f t="shared" si="66"/>
        <v>0</v>
      </c>
      <c r="O229" s="36">
        <f t="shared" si="76"/>
        <v>0</v>
      </c>
      <c r="P229" s="36">
        <f t="shared" si="81"/>
        <v>0</v>
      </c>
      <c r="R229" s="36">
        <f t="shared" si="85"/>
        <v>0</v>
      </c>
      <c r="S229" s="36">
        <f t="shared" si="85"/>
        <v>0</v>
      </c>
      <c r="T229" s="36">
        <f t="shared" si="85"/>
        <v>0</v>
      </c>
      <c r="U229" s="36">
        <f t="shared" si="85"/>
        <v>0</v>
      </c>
      <c r="V229" s="36">
        <f t="shared" si="85"/>
        <v>0</v>
      </c>
      <c r="W229" s="36">
        <f t="shared" si="85"/>
        <v>0</v>
      </c>
      <c r="X229" s="36">
        <f t="shared" si="85"/>
        <v>0</v>
      </c>
      <c r="Z229" s="36">
        <f t="shared" si="86"/>
        <v>0</v>
      </c>
      <c r="AA229" s="36">
        <f t="shared" si="86"/>
        <v>0</v>
      </c>
      <c r="AB229" s="36">
        <f t="shared" si="86"/>
        <v>0</v>
      </c>
      <c r="AC229" s="36">
        <f t="shared" si="86"/>
        <v>0</v>
      </c>
      <c r="AE229" s="63">
        <f t="shared" si="67"/>
        <v>0</v>
      </c>
      <c r="AF229" s="59"/>
    </row>
    <row r="230" ht="15" spans="1:32">
      <c r="A230" s="43" t="s">
        <v>12925</v>
      </c>
      <c r="B230" s="34">
        <f t="shared" si="72"/>
        <v>0</v>
      </c>
      <c r="C230" s="41" t="s">
        <v>12926</v>
      </c>
      <c r="D230" s="29">
        <f t="shared" si="77"/>
        <v>0</v>
      </c>
      <c r="E230" s="36">
        <f t="shared" si="73"/>
        <v>0</v>
      </c>
      <c r="F230" s="37">
        <f t="shared" si="78"/>
        <v>0</v>
      </c>
      <c r="G230" s="38">
        <f t="shared" si="65"/>
        <v>0</v>
      </c>
      <c r="H230" s="42">
        <v>0</v>
      </c>
      <c r="I230" s="36">
        <f t="shared" si="74"/>
        <v>0</v>
      </c>
      <c r="J230" s="29">
        <f t="shared" si="79"/>
        <v>0</v>
      </c>
      <c r="K230" s="36">
        <f t="shared" si="80"/>
        <v>0</v>
      </c>
      <c r="L230" s="9">
        <f t="shared" si="75"/>
        <v>0</v>
      </c>
      <c r="M230" s="51">
        <v>0</v>
      </c>
      <c r="N230" s="50">
        <f t="shared" si="66"/>
        <v>0</v>
      </c>
      <c r="O230" s="36">
        <f t="shared" si="76"/>
        <v>0</v>
      </c>
      <c r="P230" s="36">
        <f t="shared" si="81"/>
        <v>0</v>
      </c>
      <c r="R230" s="36">
        <f t="shared" si="85"/>
        <v>0</v>
      </c>
      <c r="S230" s="36">
        <f t="shared" si="85"/>
        <v>0</v>
      </c>
      <c r="T230" s="36">
        <f t="shared" si="85"/>
        <v>0</v>
      </c>
      <c r="U230" s="36">
        <f t="shared" si="85"/>
        <v>0</v>
      </c>
      <c r="V230" s="36">
        <f t="shared" si="85"/>
        <v>0</v>
      </c>
      <c r="W230" s="36">
        <f t="shared" si="85"/>
        <v>0</v>
      </c>
      <c r="X230" s="36">
        <f t="shared" si="85"/>
        <v>0</v>
      </c>
      <c r="Z230" s="36">
        <f t="shared" si="86"/>
        <v>0</v>
      </c>
      <c r="AA230" s="36">
        <f t="shared" si="86"/>
        <v>0</v>
      </c>
      <c r="AB230" s="36">
        <f t="shared" si="86"/>
        <v>0</v>
      </c>
      <c r="AC230" s="36">
        <f t="shared" si="86"/>
        <v>0</v>
      </c>
      <c r="AE230" s="63">
        <f t="shared" si="67"/>
        <v>0</v>
      </c>
      <c r="AF230" s="14"/>
    </row>
    <row r="231" ht="15" spans="1:32">
      <c r="A231" s="43" t="s">
        <v>12927</v>
      </c>
      <c r="B231" s="34">
        <f t="shared" si="72"/>
        <v>0</v>
      </c>
      <c r="C231" s="41" t="s">
        <v>12928</v>
      </c>
      <c r="D231" s="29">
        <f t="shared" si="77"/>
        <v>0</v>
      </c>
      <c r="E231" s="36">
        <f t="shared" si="73"/>
        <v>0</v>
      </c>
      <c r="F231" s="37">
        <f t="shared" si="78"/>
        <v>0</v>
      </c>
      <c r="G231" s="38">
        <f t="shared" si="65"/>
        <v>0</v>
      </c>
      <c r="H231" s="42">
        <v>0</v>
      </c>
      <c r="I231" s="36">
        <f t="shared" si="74"/>
        <v>0</v>
      </c>
      <c r="J231" s="29">
        <f t="shared" si="79"/>
        <v>0</v>
      </c>
      <c r="K231" s="36">
        <f t="shared" si="80"/>
        <v>0</v>
      </c>
      <c r="L231" s="9">
        <f t="shared" si="75"/>
        <v>0</v>
      </c>
      <c r="M231" s="51">
        <v>0</v>
      </c>
      <c r="N231" s="50">
        <f t="shared" si="66"/>
        <v>0</v>
      </c>
      <c r="O231" s="36">
        <f t="shared" si="76"/>
        <v>0</v>
      </c>
      <c r="P231" s="36">
        <f t="shared" si="81"/>
        <v>0</v>
      </c>
      <c r="R231" s="36">
        <f t="shared" si="85"/>
        <v>0</v>
      </c>
      <c r="S231" s="36">
        <f t="shared" si="85"/>
        <v>0</v>
      </c>
      <c r="T231" s="36">
        <f t="shared" si="85"/>
        <v>0</v>
      </c>
      <c r="U231" s="36">
        <f t="shared" si="85"/>
        <v>0</v>
      </c>
      <c r="V231" s="36">
        <f t="shared" si="85"/>
        <v>0</v>
      </c>
      <c r="W231" s="36">
        <f t="shared" si="85"/>
        <v>0</v>
      </c>
      <c r="X231" s="36">
        <f t="shared" si="85"/>
        <v>0</v>
      </c>
      <c r="Z231" s="36">
        <f t="shared" si="86"/>
        <v>0</v>
      </c>
      <c r="AA231" s="36">
        <f t="shared" si="86"/>
        <v>0</v>
      </c>
      <c r="AB231" s="36">
        <f t="shared" si="86"/>
        <v>0</v>
      </c>
      <c r="AC231" s="36">
        <f t="shared" si="86"/>
        <v>0</v>
      </c>
      <c r="AE231" s="63">
        <f t="shared" si="67"/>
        <v>0</v>
      </c>
      <c r="AF231" s="14"/>
    </row>
    <row r="232" ht="15" spans="1:32">
      <c r="A232" s="43" t="s">
        <v>12929</v>
      </c>
      <c r="B232" s="34">
        <f t="shared" si="72"/>
        <v>0</v>
      </c>
      <c r="C232" s="41" t="s">
        <v>12930</v>
      </c>
      <c r="D232" s="29">
        <f t="shared" si="77"/>
        <v>0</v>
      </c>
      <c r="E232" s="36">
        <f t="shared" si="73"/>
        <v>0</v>
      </c>
      <c r="F232" s="37">
        <f t="shared" si="78"/>
        <v>0</v>
      </c>
      <c r="G232" s="38">
        <f t="shared" si="65"/>
        <v>0</v>
      </c>
      <c r="H232" s="39">
        <v>0</v>
      </c>
      <c r="I232" s="36">
        <f t="shared" si="74"/>
        <v>0</v>
      </c>
      <c r="J232" s="29">
        <f t="shared" si="79"/>
        <v>0</v>
      </c>
      <c r="K232" s="36">
        <f t="shared" si="80"/>
        <v>0</v>
      </c>
      <c r="L232" s="9">
        <f t="shared" si="75"/>
        <v>0</v>
      </c>
      <c r="M232" s="51">
        <v>0</v>
      </c>
      <c r="N232" s="50">
        <f t="shared" si="66"/>
        <v>0</v>
      </c>
      <c r="O232" s="36">
        <f t="shared" si="76"/>
        <v>0</v>
      </c>
      <c r="P232" s="36">
        <f t="shared" si="81"/>
        <v>0</v>
      </c>
      <c r="R232" s="36">
        <f t="shared" si="85"/>
        <v>0</v>
      </c>
      <c r="S232" s="36">
        <f t="shared" si="85"/>
        <v>0</v>
      </c>
      <c r="T232" s="36">
        <f t="shared" si="85"/>
        <v>0</v>
      </c>
      <c r="U232" s="36">
        <f t="shared" si="85"/>
        <v>0</v>
      </c>
      <c r="V232" s="36">
        <f t="shared" si="85"/>
        <v>0</v>
      </c>
      <c r="W232" s="36">
        <f t="shared" si="85"/>
        <v>0</v>
      </c>
      <c r="X232" s="36">
        <f t="shared" si="85"/>
        <v>0</v>
      </c>
      <c r="Z232" s="36">
        <f t="shared" si="86"/>
        <v>0</v>
      </c>
      <c r="AA232" s="36">
        <f t="shared" si="86"/>
        <v>0</v>
      </c>
      <c r="AB232" s="36">
        <f t="shared" si="86"/>
        <v>0</v>
      </c>
      <c r="AC232" s="36">
        <f t="shared" si="86"/>
        <v>0</v>
      </c>
      <c r="AE232" s="63">
        <f t="shared" si="67"/>
        <v>0</v>
      </c>
      <c r="AF232" s="59"/>
    </row>
    <row r="233" ht="15" spans="1:32">
      <c r="A233" s="43" t="s">
        <v>12931</v>
      </c>
      <c r="B233" s="34">
        <f t="shared" si="72"/>
        <v>0</v>
      </c>
      <c r="C233" s="41" t="s">
        <v>12932</v>
      </c>
      <c r="D233" s="29">
        <f t="shared" si="77"/>
        <v>0</v>
      </c>
      <c r="E233" s="36">
        <f t="shared" si="73"/>
        <v>0</v>
      </c>
      <c r="F233" s="37">
        <f t="shared" si="78"/>
        <v>0</v>
      </c>
      <c r="G233" s="38">
        <f t="shared" ref="G233:G296" si="87">U233+S233</f>
        <v>0</v>
      </c>
      <c r="H233" s="42">
        <v>0</v>
      </c>
      <c r="I233" s="36">
        <f t="shared" si="74"/>
        <v>0</v>
      </c>
      <c r="J233" s="29">
        <f t="shared" si="79"/>
        <v>0</v>
      </c>
      <c r="K233" s="36">
        <f t="shared" si="80"/>
        <v>0</v>
      </c>
      <c r="L233" s="9">
        <f t="shared" si="75"/>
        <v>0</v>
      </c>
      <c r="M233" s="51">
        <v>0</v>
      </c>
      <c r="N233" s="50">
        <f t="shared" ref="N233:N296" si="88">V233+X233</f>
        <v>0</v>
      </c>
      <c r="O233" s="36">
        <f t="shared" si="76"/>
        <v>0</v>
      </c>
      <c r="P233" s="36">
        <f t="shared" si="81"/>
        <v>0</v>
      </c>
      <c r="R233" s="36">
        <f t="shared" si="85"/>
        <v>0</v>
      </c>
      <c r="S233" s="36">
        <f t="shared" si="85"/>
        <v>0</v>
      </c>
      <c r="T233" s="36">
        <f t="shared" si="85"/>
        <v>0</v>
      </c>
      <c r="U233" s="36">
        <f t="shared" si="85"/>
        <v>0</v>
      </c>
      <c r="V233" s="36">
        <f t="shared" si="85"/>
        <v>0</v>
      </c>
      <c r="W233" s="36">
        <f t="shared" si="85"/>
        <v>0</v>
      </c>
      <c r="X233" s="36">
        <f t="shared" si="85"/>
        <v>0</v>
      </c>
      <c r="Z233" s="36">
        <f t="shared" si="86"/>
        <v>0</v>
      </c>
      <c r="AA233" s="36">
        <f t="shared" si="86"/>
        <v>0</v>
      </c>
      <c r="AB233" s="36">
        <f t="shared" si="86"/>
        <v>0</v>
      </c>
      <c r="AC233" s="36">
        <f t="shared" si="86"/>
        <v>0</v>
      </c>
      <c r="AE233" s="63">
        <f t="shared" ref="AE233:AE296" si="89">+(AC233-T233)+(W233-AA233)</f>
        <v>0</v>
      </c>
      <c r="AF233" s="59"/>
    </row>
    <row r="234" ht="15" spans="1:32">
      <c r="A234" s="43" t="s">
        <v>12933</v>
      </c>
      <c r="B234" s="34">
        <f t="shared" si="72"/>
        <v>0</v>
      </c>
      <c r="C234" s="41" t="s">
        <v>12934</v>
      </c>
      <c r="D234" s="29">
        <f t="shared" si="77"/>
        <v>0</v>
      </c>
      <c r="E234" s="36">
        <f t="shared" si="73"/>
        <v>0</v>
      </c>
      <c r="F234" s="37">
        <f t="shared" si="78"/>
        <v>0</v>
      </c>
      <c r="G234" s="38">
        <f t="shared" si="87"/>
        <v>0</v>
      </c>
      <c r="H234" s="42">
        <v>0</v>
      </c>
      <c r="I234" s="36">
        <f t="shared" si="74"/>
        <v>0</v>
      </c>
      <c r="J234" s="29">
        <f t="shared" si="79"/>
        <v>0</v>
      </c>
      <c r="K234" s="36">
        <f t="shared" si="80"/>
        <v>0</v>
      </c>
      <c r="L234" s="9">
        <f t="shared" si="75"/>
        <v>0</v>
      </c>
      <c r="M234" s="51">
        <v>0</v>
      </c>
      <c r="N234" s="50">
        <f t="shared" si="88"/>
        <v>0</v>
      </c>
      <c r="O234" s="36">
        <f t="shared" si="76"/>
        <v>0</v>
      </c>
      <c r="P234" s="36">
        <f t="shared" si="81"/>
        <v>0</v>
      </c>
      <c r="R234" s="36">
        <f t="shared" si="85"/>
        <v>0</v>
      </c>
      <c r="S234" s="36">
        <f t="shared" si="85"/>
        <v>0</v>
      </c>
      <c r="T234" s="36">
        <f t="shared" si="85"/>
        <v>0</v>
      </c>
      <c r="U234" s="36">
        <f t="shared" si="85"/>
        <v>0</v>
      </c>
      <c r="V234" s="36">
        <f t="shared" si="85"/>
        <v>0</v>
      </c>
      <c r="W234" s="36">
        <f t="shared" si="85"/>
        <v>0</v>
      </c>
      <c r="X234" s="36">
        <f t="shared" si="85"/>
        <v>0</v>
      </c>
      <c r="Z234" s="36">
        <f t="shared" si="86"/>
        <v>0</v>
      </c>
      <c r="AA234" s="36">
        <f t="shared" si="86"/>
        <v>0</v>
      </c>
      <c r="AB234" s="36">
        <f t="shared" si="86"/>
        <v>0</v>
      </c>
      <c r="AC234" s="36">
        <f t="shared" si="86"/>
        <v>0</v>
      </c>
      <c r="AE234" s="63">
        <f t="shared" si="89"/>
        <v>0</v>
      </c>
      <c r="AF234" s="14"/>
    </row>
    <row r="235" ht="15" spans="1:32">
      <c r="A235" s="43" t="s">
        <v>12935</v>
      </c>
      <c r="B235" s="34">
        <f t="shared" si="72"/>
        <v>0</v>
      </c>
      <c r="C235" s="41" t="s">
        <v>12936</v>
      </c>
      <c r="D235" s="29">
        <f t="shared" si="77"/>
        <v>0</v>
      </c>
      <c r="E235" s="36">
        <f t="shared" si="73"/>
        <v>0</v>
      </c>
      <c r="F235" s="37">
        <f t="shared" si="78"/>
        <v>0</v>
      </c>
      <c r="G235" s="38">
        <f t="shared" si="87"/>
        <v>0</v>
      </c>
      <c r="H235" s="42">
        <v>0</v>
      </c>
      <c r="I235" s="36">
        <f t="shared" si="74"/>
        <v>0</v>
      </c>
      <c r="J235" s="29">
        <f t="shared" si="79"/>
        <v>0</v>
      </c>
      <c r="K235" s="36">
        <f t="shared" si="80"/>
        <v>0</v>
      </c>
      <c r="L235" s="9">
        <f t="shared" si="75"/>
        <v>0</v>
      </c>
      <c r="M235" s="51">
        <v>0</v>
      </c>
      <c r="N235" s="50">
        <f t="shared" si="88"/>
        <v>0</v>
      </c>
      <c r="O235" s="36">
        <f t="shared" si="76"/>
        <v>0</v>
      </c>
      <c r="P235" s="36">
        <f t="shared" si="81"/>
        <v>0</v>
      </c>
      <c r="R235" s="36">
        <f t="shared" si="85"/>
        <v>0</v>
      </c>
      <c r="S235" s="36">
        <f t="shared" si="85"/>
        <v>0</v>
      </c>
      <c r="T235" s="36">
        <f t="shared" si="85"/>
        <v>0</v>
      </c>
      <c r="U235" s="36">
        <f t="shared" si="85"/>
        <v>0</v>
      </c>
      <c r="V235" s="36">
        <f t="shared" si="85"/>
        <v>0</v>
      </c>
      <c r="W235" s="36">
        <f t="shared" si="85"/>
        <v>0</v>
      </c>
      <c r="X235" s="36">
        <f t="shared" si="85"/>
        <v>0</v>
      </c>
      <c r="Z235" s="36">
        <f t="shared" si="86"/>
        <v>0</v>
      </c>
      <c r="AA235" s="36">
        <f t="shared" si="86"/>
        <v>0</v>
      </c>
      <c r="AB235" s="36">
        <f t="shared" si="86"/>
        <v>0</v>
      </c>
      <c r="AC235" s="36">
        <f t="shared" si="86"/>
        <v>0</v>
      </c>
      <c r="AE235" s="63">
        <f t="shared" si="89"/>
        <v>0</v>
      </c>
      <c r="AF235" s="14"/>
    </row>
    <row r="236" ht="15" spans="1:32">
      <c r="A236" s="43" t="s">
        <v>12937</v>
      </c>
      <c r="B236" s="34">
        <f t="shared" si="72"/>
        <v>0</v>
      </c>
      <c r="C236" s="41" t="s">
        <v>12938</v>
      </c>
      <c r="D236" s="29">
        <f t="shared" si="77"/>
        <v>0</v>
      </c>
      <c r="E236" s="36">
        <f t="shared" si="73"/>
        <v>0</v>
      </c>
      <c r="F236" s="37">
        <f t="shared" si="78"/>
        <v>0</v>
      </c>
      <c r="G236" s="38">
        <f t="shared" si="87"/>
        <v>0</v>
      </c>
      <c r="H236" s="42">
        <v>0</v>
      </c>
      <c r="I236" s="36">
        <f t="shared" si="74"/>
        <v>0</v>
      </c>
      <c r="J236" s="29">
        <f t="shared" si="79"/>
        <v>0</v>
      </c>
      <c r="K236" s="36">
        <f t="shared" si="80"/>
        <v>0</v>
      </c>
      <c r="L236" s="9">
        <f t="shared" si="75"/>
        <v>0</v>
      </c>
      <c r="M236" s="51">
        <v>0</v>
      </c>
      <c r="N236" s="50">
        <f t="shared" si="88"/>
        <v>0</v>
      </c>
      <c r="O236" s="36">
        <f t="shared" si="76"/>
        <v>0</v>
      </c>
      <c r="P236" s="36">
        <f t="shared" si="81"/>
        <v>0</v>
      </c>
      <c r="R236" s="36">
        <f t="shared" si="85"/>
        <v>0</v>
      </c>
      <c r="S236" s="36">
        <f t="shared" si="85"/>
        <v>0</v>
      </c>
      <c r="T236" s="36">
        <f t="shared" si="85"/>
        <v>0</v>
      </c>
      <c r="U236" s="36">
        <f t="shared" si="85"/>
        <v>0</v>
      </c>
      <c r="V236" s="36">
        <f t="shared" si="85"/>
        <v>0</v>
      </c>
      <c r="W236" s="36">
        <f t="shared" si="85"/>
        <v>0</v>
      </c>
      <c r="X236" s="36">
        <f t="shared" si="85"/>
        <v>0</v>
      </c>
      <c r="Z236" s="36">
        <f t="shared" si="86"/>
        <v>0</v>
      </c>
      <c r="AA236" s="36">
        <f t="shared" si="86"/>
        <v>0</v>
      </c>
      <c r="AB236" s="36">
        <f t="shared" si="86"/>
        <v>0</v>
      </c>
      <c r="AC236" s="36">
        <f t="shared" si="86"/>
        <v>0</v>
      </c>
      <c r="AE236" s="63">
        <f t="shared" si="89"/>
        <v>0</v>
      </c>
      <c r="AF236" s="59"/>
    </row>
    <row r="237" ht="15" spans="1:32">
      <c r="A237" s="43" t="s">
        <v>12939</v>
      </c>
      <c r="B237" s="34">
        <f t="shared" si="72"/>
        <v>0</v>
      </c>
      <c r="C237" s="41" t="s">
        <v>12940</v>
      </c>
      <c r="D237" s="29">
        <f t="shared" si="77"/>
        <v>0</v>
      </c>
      <c r="E237" s="36">
        <f t="shared" si="73"/>
        <v>0</v>
      </c>
      <c r="F237" s="37">
        <f t="shared" si="78"/>
        <v>0</v>
      </c>
      <c r="G237" s="38">
        <f t="shared" si="87"/>
        <v>0</v>
      </c>
      <c r="H237" s="39">
        <v>0</v>
      </c>
      <c r="I237" s="36">
        <f t="shared" si="74"/>
        <v>0</v>
      </c>
      <c r="J237" s="29">
        <f t="shared" si="79"/>
        <v>0</v>
      </c>
      <c r="K237" s="36">
        <f t="shared" si="80"/>
        <v>0</v>
      </c>
      <c r="L237" s="9">
        <f t="shared" si="75"/>
        <v>0</v>
      </c>
      <c r="M237" s="64">
        <v>0</v>
      </c>
      <c r="N237" s="50">
        <f t="shared" si="88"/>
        <v>0</v>
      </c>
      <c r="O237" s="36">
        <f t="shared" si="76"/>
        <v>0</v>
      </c>
      <c r="P237" s="36">
        <f t="shared" si="81"/>
        <v>0</v>
      </c>
      <c r="R237" s="36">
        <f t="shared" si="85"/>
        <v>0</v>
      </c>
      <c r="S237" s="36">
        <f t="shared" si="85"/>
        <v>0</v>
      </c>
      <c r="T237" s="36">
        <f t="shared" si="85"/>
        <v>0</v>
      </c>
      <c r="U237" s="36">
        <f t="shared" si="85"/>
        <v>0</v>
      </c>
      <c r="V237" s="36">
        <f t="shared" si="85"/>
        <v>0</v>
      </c>
      <c r="W237" s="36">
        <f t="shared" si="85"/>
        <v>0</v>
      </c>
      <c r="X237" s="36">
        <f t="shared" si="85"/>
        <v>0</v>
      </c>
      <c r="Z237" s="36">
        <f t="shared" si="86"/>
        <v>0</v>
      </c>
      <c r="AA237" s="36">
        <f t="shared" si="86"/>
        <v>0</v>
      </c>
      <c r="AB237" s="36">
        <f t="shared" si="86"/>
        <v>0</v>
      </c>
      <c r="AC237" s="36">
        <f t="shared" si="86"/>
        <v>0</v>
      </c>
      <c r="AE237" s="63">
        <f t="shared" si="89"/>
        <v>0</v>
      </c>
      <c r="AF237" s="59"/>
    </row>
    <row r="238" ht="15" spans="1:32">
      <c r="A238" s="43" t="s">
        <v>12941</v>
      </c>
      <c r="B238" s="34">
        <f t="shared" si="72"/>
        <v>0</v>
      </c>
      <c r="C238" s="41" t="s">
        <v>12942</v>
      </c>
      <c r="D238" s="29">
        <f t="shared" si="77"/>
        <v>0</v>
      </c>
      <c r="E238" s="36">
        <f t="shared" si="73"/>
        <v>0</v>
      </c>
      <c r="F238" s="37">
        <f t="shared" si="78"/>
        <v>0</v>
      </c>
      <c r="G238" s="38">
        <f t="shared" si="87"/>
        <v>0</v>
      </c>
      <c r="H238" s="42">
        <v>0</v>
      </c>
      <c r="I238" s="36">
        <f t="shared" si="74"/>
        <v>0</v>
      </c>
      <c r="J238" s="29">
        <f t="shared" si="79"/>
        <v>0</v>
      </c>
      <c r="K238" s="36">
        <f t="shared" si="80"/>
        <v>0</v>
      </c>
      <c r="L238" s="9">
        <f t="shared" si="75"/>
        <v>0</v>
      </c>
      <c r="M238" s="51">
        <v>0</v>
      </c>
      <c r="N238" s="50">
        <f t="shared" si="88"/>
        <v>0</v>
      </c>
      <c r="O238" s="36">
        <f t="shared" si="76"/>
        <v>0</v>
      </c>
      <c r="P238" s="36">
        <f t="shared" si="81"/>
        <v>0</v>
      </c>
      <c r="R238" s="36">
        <f t="shared" ref="R238:X247" si="90">SUMPRODUCT(R$374:R$599*(LEFT($A$374:$A$599,LEN($A238))=$A238))</f>
        <v>0</v>
      </c>
      <c r="S238" s="36">
        <f t="shared" si="90"/>
        <v>0</v>
      </c>
      <c r="T238" s="36">
        <f t="shared" si="90"/>
        <v>0</v>
      </c>
      <c r="U238" s="36">
        <f t="shared" si="90"/>
        <v>0</v>
      </c>
      <c r="V238" s="36">
        <f t="shared" si="90"/>
        <v>0</v>
      </c>
      <c r="W238" s="36">
        <f t="shared" si="90"/>
        <v>0</v>
      </c>
      <c r="X238" s="36">
        <f t="shared" si="90"/>
        <v>0</v>
      </c>
      <c r="Z238" s="36">
        <f t="shared" si="86"/>
        <v>0</v>
      </c>
      <c r="AA238" s="36">
        <f t="shared" si="86"/>
        <v>0</v>
      </c>
      <c r="AB238" s="36">
        <f t="shared" si="86"/>
        <v>0</v>
      </c>
      <c r="AC238" s="36">
        <f t="shared" si="86"/>
        <v>0</v>
      </c>
      <c r="AE238" s="63">
        <f t="shared" si="89"/>
        <v>0</v>
      </c>
      <c r="AF238" s="14"/>
    </row>
    <row r="239" ht="15" spans="1:32">
      <c r="A239" s="43" t="s">
        <v>12943</v>
      </c>
      <c r="B239" s="34">
        <f t="shared" si="72"/>
        <v>0</v>
      </c>
      <c r="C239" s="41" t="s">
        <v>12944</v>
      </c>
      <c r="D239" s="29">
        <f t="shared" si="77"/>
        <v>0</v>
      </c>
      <c r="E239" s="36">
        <f t="shared" si="73"/>
        <v>0</v>
      </c>
      <c r="F239" s="37">
        <f t="shared" si="78"/>
        <v>0</v>
      </c>
      <c r="G239" s="38">
        <f t="shared" si="87"/>
        <v>0</v>
      </c>
      <c r="H239" s="39">
        <v>0</v>
      </c>
      <c r="I239" s="36">
        <f t="shared" si="74"/>
        <v>0</v>
      </c>
      <c r="J239" s="29">
        <f t="shared" si="79"/>
        <v>0</v>
      </c>
      <c r="K239" s="36">
        <f t="shared" si="80"/>
        <v>0</v>
      </c>
      <c r="L239" s="9">
        <f t="shared" si="75"/>
        <v>0</v>
      </c>
      <c r="M239" s="51">
        <v>0</v>
      </c>
      <c r="N239" s="50">
        <f t="shared" si="88"/>
        <v>0</v>
      </c>
      <c r="O239" s="36">
        <f t="shared" si="76"/>
        <v>0</v>
      </c>
      <c r="P239" s="36">
        <f t="shared" si="81"/>
        <v>0</v>
      </c>
      <c r="R239" s="36">
        <f t="shared" si="90"/>
        <v>0</v>
      </c>
      <c r="S239" s="36">
        <f t="shared" si="90"/>
        <v>0</v>
      </c>
      <c r="T239" s="36">
        <f t="shared" si="90"/>
        <v>0</v>
      </c>
      <c r="U239" s="36">
        <f t="shared" si="90"/>
        <v>0</v>
      </c>
      <c r="V239" s="36">
        <f t="shared" si="90"/>
        <v>0</v>
      </c>
      <c r="W239" s="36">
        <f t="shared" si="90"/>
        <v>0</v>
      </c>
      <c r="X239" s="36">
        <f t="shared" si="90"/>
        <v>0</v>
      </c>
      <c r="Z239" s="36">
        <f t="shared" si="86"/>
        <v>0</v>
      </c>
      <c r="AA239" s="36">
        <f t="shared" si="86"/>
        <v>0</v>
      </c>
      <c r="AB239" s="36">
        <f t="shared" si="86"/>
        <v>0</v>
      </c>
      <c r="AC239" s="36">
        <f t="shared" si="86"/>
        <v>0</v>
      </c>
      <c r="AE239" s="63">
        <f t="shared" si="89"/>
        <v>0</v>
      </c>
      <c r="AF239" s="14"/>
    </row>
    <row r="240" ht="15" spans="1:32">
      <c r="A240" s="43" t="s">
        <v>12945</v>
      </c>
      <c r="B240" s="34">
        <f t="shared" si="72"/>
        <v>0</v>
      </c>
      <c r="C240" s="41" t="s">
        <v>12946</v>
      </c>
      <c r="D240" s="29">
        <f t="shared" si="77"/>
        <v>0</v>
      </c>
      <c r="E240" s="36">
        <f t="shared" si="73"/>
        <v>0</v>
      </c>
      <c r="F240" s="37">
        <f t="shared" si="78"/>
        <v>0</v>
      </c>
      <c r="G240" s="38">
        <f t="shared" si="87"/>
        <v>0</v>
      </c>
      <c r="H240" s="42">
        <v>0</v>
      </c>
      <c r="I240" s="36">
        <f t="shared" si="74"/>
        <v>0</v>
      </c>
      <c r="J240" s="29">
        <f t="shared" si="79"/>
        <v>0</v>
      </c>
      <c r="K240" s="36">
        <f t="shared" si="80"/>
        <v>0</v>
      </c>
      <c r="L240" s="9">
        <f t="shared" si="75"/>
        <v>0</v>
      </c>
      <c r="M240" s="51">
        <v>0</v>
      </c>
      <c r="N240" s="50">
        <f t="shared" si="88"/>
        <v>0</v>
      </c>
      <c r="O240" s="36">
        <f t="shared" si="76"/>
        <v>0</v>
      </c>
      <c r="P240" s="36">
        <f t="shared" si="81"/>
        <v>0</v>
      </c>
      <c r="R240" s="36">
        <f t="shared" si="90"/>
        <v>0</v>
      </c>
      <c r="S240" s="36">
        <f t="shared" si="90"/>
        <v>0</v>
      </c>
      <c r="T240" s="36">
        <f t="shared" si="90"/>
        <v>0</v>
      </c>
      <c r="U240" s="36">
        <f t="shared" si="90"/>
        <v>0</v>
      </c>
      <c r="V240" s="36">
        <f t="shared" si="90"/>
        <v>0</v>
      </c>
      <c r="W240" s="36">
        <f t="shared" si="90"/>
        <v>0</v>
      </c>
      <c r="X240" s="36">
        <f t="shared" si="90"/>
        <v>0</v>
      </c>
      <c r="Z240" s="36">
        <f t="shared" si="86"/>
        <v>0</v>
      </c>
      <c r="AA240" s="36">
        <f t="shared" si="86"/>
        <v>0</v>
      </c>
      <c r="AB240" s="36">
        <f t="shared" si="86"/>
        <v>0</v>
      </c>
      <c r="AC240" s="36">
        <f t="shared" si="86"/>
        <v>0</v>
      </c>
      <c r="AE240" s="63">
        <f t="shared" si="89"/>
        <v>0</v>
      </c>
      <c r="AF240" s="59"/>
    </row>
    <row r="241" ht="15" spans="1:32">
      <c r="A241" s="43" t="s">
        <v>12947</v>
      </c>
      <c r="B241" s="34">
        <f t="shared" si="72"/>
        <v>0</v>
      </c>
      <c r="C241" s="41" t="s">
        <v>12948</v>
      </c>
      <c r="D241" s="29">
        <f t="shared" si="77"/>
        <v>0</v>
      </c>
      <c r="E241" s="36">
        <f t="shared" si="73"/>
        <v>0</v>
      </c>
      <c r="F241" s="37">
        <f t="shared" si="78"/>
        <v>0</v>
      </c>
      <c r="G241" s="38">
        <f t="shared" si="87"/>
        <v>0</v>
      </c>
      <c r="H241" s="42">
        <v>0</v>
      </c>
      <c r="I241" s="36">
        <f t="shared" si="74"/>
        <v>0</v>
      </c>
      <c r="J241" s="29">
        <f t="shared" si="79"/>
        <v>0</v>
      </c>
      <c r="K241" s="36">
        <f t="shared" si="80"/>
        <v>0</v>
      </c>
      <c r="L241" s="9">
        <f t="shared" si="75"/>
        <v>0</v>
      </c>
      <c r="M241" s="51">
        <v>0</v>
      </c>
      <c r="N241" s="50">
        <f t="shared" si="88"/>
        <v>0</v>
      </c>
      <c r="O241" s="36">
        <f t="shared" si="76"/>
        <v>0</v>
      </c>
      <c r="P241" s="36">
        <f t="shared" si="81"/>
        <v>0</v>
      </c>
      <c r="R241" s="36">
        <f t="shared" si="90"/>
        <v>0</v>
      </c>
      <c r="S241" s="36">
        <f t="shared" si="90"/>
        <v>0</v>
      </c>
      <c r="T241" s="36">
        <f t="shared" si="90"/>
        <v>0</v>
      </c>
      <c r="U241" s="36">
        <f t="shared" si="90"/>
        <v>0</v>
      </c>
      <c r="V241" s="36">
        <f t="shared" si="90"/>
        <v>0</v>
      </c>
      <c r="W241" s="36">
        <f t="shared" si="90"/>
        <v>0</v>
      </c>
      <c r="X241" s="36">
        <f t="shared" si="90"/>
        <v>0</v>
      </c>
      <c r="Z241" s="36">
        <f t="shared" si="86"/>
        <v>0</v>
      </c>
      <c r="AA241" s="36">
        <f t="shared" si="86"/>
        <v>0</v>
      </c>
      <c r="AB241" s="36">
        <f t="shared" si="86"/>
        <v>0</v>
      </c>
      <c r="AC241" s="36">
        <f t="shared" si="86"/>
        <v>0</v>
      </c>
      <c r="AE241" s="63">
        <f t="shared" si="89"/>
        <v>0</v>
      </c>
      <c r="AF241" s="59"/>
    </row>
    <row r="242" ht="15" spans="1:32">
      <c r="A242" s="43" t="s">
        <v>12949</v>
      </c>
      <c r="B242" s="34">
        <f t="shared" si="72"/>
        <v>0</v>
      </c>
      <c r="C242" s="41" t="s">
        <v>12950</v>
      </c>
      <c r="D242" s="29">
        <f t="shared" si="77"/>
        <v>0</v>
      </c>
      <c r="E242" s="36">
        <f t="shared" si="73"/>
        <v>0</v>
      </c>
      <c r="F242" s="37">
        <f t="shared" si="78"/>
        <v>0</v>
      </c>
      <c r="G242" s="38">
        <f t="shared" si="87"/>
        <v>0</v>
      </c>
      <c r="H242" s="42">
        <v>0</v>
      </c>
      <c r="I242" s="36">
        <f t="shared" si="74"/>
        <v>0</v>
      </c>
      <c r="J242" s="29">
        <f t="shared" si="79"/>
        <v>0</v>
      </c>
      <c r="K242" s="36">
        <f t="shared" si="80"/>
        <v>0</v>
      </c>
      <c r="L242" s="9">
        <f t="shared" si="75"/>
        <v>0</v>
      </c>
      <c r="M242" s="51">
        <v>0</v>
      </c>
      <c r="N242" s="50">
        <f t="shared" si="88"/>
        <v>0</v>
      </c>
      <c r="O242" s="36">
        <f t="shared" si="76"/>
        <v>0</v>
      </c>
      <c r="P242" s="36">
        <f t="shared" si="81"/>
        <v>0</v>
      </c>
      <c r="R242" s="36">
        <f t="shared" si="90"/>
        <v>0</v>
      </c>
      <c r="S242" s="36">
        <f t="shared" si="90"/>
        <v>0</v>
      </c>
      <c r="T242" s="36">
        <f t="shared" si="90"/>
        <v>0</v>
      </c>
      <c r="U242" s="36">
        <f t="shared" si="90"/>
        <v>0</v>
      </c>
      <c r="V242" s="36">
        <f t="shared" si="90"/>
        <v>0</v>
      </c>
      <c r="W242" s="36">
        <f t="shared" si="90"/>
        <v>0</v>
      </c>
      <c r="X242" s="36">
        <f t="shared" si="90"/>
        <v>0</v>
      </c>
      <c r="Z242" s="36">
        <f t="shared" si="86"/>
        <v>0</v>
      </c>
      <c r="AA242" s="36">
        <f t="shared" si="86"/>
        <v>0</v>
      </c>
      <c r="AB242" s="36">
        <f t="shared" si="86"/>
        <v>0</v>
      </c>
      <c r="AC242" s="36">
        <f t="shared" si="86"/>
        <v>0</v>
      </c>
      <c r="AE242" s="63">
        <f t="shared" si="89"/>
        <v>0</v>
      </c>
      <c r="AF242" s="14"/>
    </row>
    <row r="243" ht="15" spans="1:32">
      <c r="A243" s="43" t="s">
        <v>12951</v>
      </c>
      <c r="B243" s="34">
        <f t="shared" si="72"/>
        <v>0</v>
      </c>
      <c r="C243" s="41" t="s">
        <v>12952</v>
      </c>
      <c r="D243" s="29">
        <f t="shared" si="77"/>
        <v>0</v>
      </c>
      <c r="E243" s="36">
        <f t="shared" si="73"/>
        <v>0</v>
      </c>
      <c r="F243" s="37">
        <f t="shared" si="78"/>
        <v>0</v>
      </c>
      <c r="G243" s="38">
        <f t="shared" si="87"/>
        <v>0</v>
      </c>
      <c r="H243" s="42">
        <v>0</v>
      </c>
      <c r="I243" s="36">
        <f t="shared" si="74"/>
        <v>0</v>
      </c>
      <c r="J243" s="29">
        <f t="shared" si="79"/>
        <v>0</v>
      </c>
      <c r="K243" s="36">
        <f t="shared" si="80"/>
        <v>0</v>
      </c>
      <c r="L243" s="9">
        <f t="shared" si="75"/>
        <v>0</v>
      </c>
      <c r="M243" s="51">
        <v>0</v>
      </c>
      <c r="N243" s="50">
        <f t="shared" si="88"/>
        <v>0</v>
      </c>
      <c r="O243" s="36">
        <f t="shared" si="76"/>
        <v>0</v>
      </c>
      <c r="P243" s="36">
        <f t="shared" si="81"/>
        <v>0</v>
      </c>
      <c r="R243" s="36">
        <f t="shared" si="90"/>
        <v>0</v>
      </c>
      <c r="S243" s="36">
        <f t="shared" si="90"/>
        <v>0</v>
      </c>
      <c r="T243" s="36">
        <f t="shared" si="90"/>
        <v>0</v>
      </c>
      <c r="U243" s="36">
        <f t="shared" si="90"/>
        <v>0</v>
      </c>
      <c r="V243" s="36">
        <f t="shared" si="90"/>
        <v>0</v>
      </c>
      <c r="W243" s="36">
        <f t="shared" si="90"/>
        <v>0</v>
      </c>
      <c r="X243" s="36">
        <f t="shared" si="90"/>
        <v>0</v>
      </c>
      <c r="Z243" s="36">
        <f t="shared" si="86"/>
        <v>0</v>
      </c>
      <c r="AA243" s="36">
        <f t="shared" si="86"/>
        <v>0</v>
      </c>
      <c r="AB243" s="36">
        <f t="shared" si="86"/>
        <v>0</v>
      </c>
      <c r="AC243" s="36">
        <f t="shared" si="86"/>
        <v>0</v>
      </c>
      <c r="AE243" s="63">
        <f t="shared" si="89"/>
        <v>0</v>
      </c>
      <c r="AF243" s="14"/>
    </row>
    <row r="244" ht="15" spans="1:32">
      <c r="A244" s="43" t="s">
        <v>12953</v>
      </c>
      <c r="B244" s="34">
        <f t="shared" si="72"/>
        <v>0</v>
      </c>
      <c r="C244" s="41" t="s">
        <v>12954</v>
      </c>
      <c r="D244" s="29">
        <f t="shared" si="77"/>
        <v>0</v>
      </c>
      <c r="E244" s="36">
        <f t="shared" si="73"/>
        <v>0</v>
      </c>
      <c r="F244" s="37">
        <f t="shared" si="78"/>
        <v>0</v>
      </c>
      <c r="G244" s="38">
        <f t="shared" si="87"/>
        <v>0</v>
      </c>
      <c r="H244" s="42">
        <v>0</v>
      </c>
      <c r="I244" s="36">
        <f t="shared" si="74"/>
        <v>0</v>
      </c>
      <c r="J244" s="29">
        <f t="shared" si="79"/>
        <v>0</v>
      </c>
      <c r="K244" s="36">
        <f t="shared" si="80"/>
        <v>0</v>
      </c>
      <c r="L244" s="9">
        <f t="shared" si="75"/>
        <v>0</v>
      </c>
      <c r="M244" s="51">
        <v>0</v>
      </c>
      <c r="N244" s="50">
        <f t="shared" si="88"/>
        <v>0</v>
      </c>
      <c r="O244" s="36">
        <f t="shared" si="76"/>
        <v>0</v>
      </c>
      <c r="P244" s="36">
        <f t="shared" si="81"/>
        <v>0</v>
      </c>
      <c r="R244" s="36">
        <f t="shared" si="90"/>
        <v>0</v>
      </c>
      <c r="S244" s="36">
        <f t="shared" si="90"/>
        <v>0</v>
      </c>
      <c r="T244" s="36">
        <f t="shared" si="90"/>
        <v>0</v>
      </c>
      <c r="U244" s="36">
        <f t="shared" si="90"/>
        <v>0</v>
      </c>
      <c r="V244" s="36">
        <f t="shared" si="90"/>
        <v>0</v>
      </c>
      <c r="W244" s="36">
        <f t="shared" si="90"/>
        <v>0</v>
      </c>
      <c r="X244" s="36">
        <f t="shared" si="90"/>
        <v>0</v>
      </c>
      <c r="Z244" s="36">
        <f t="shared" si="86"/>
        <v>0</v>
      </c>
      <c r="AA244" s="36">
        <f t="shared" si="86"/>
        <v>0</v>
      </c>
      <c r="AB244" s="36">
        <f t="shared" si="86"/>
        <v>0</v>
      </c>
      <c r="AC244" s="36">
        <f t="shared" si="86"/>
        <v>0</v>
      </c>
      <c r="AE244" s="63">
        <f t="shared" si="89"/>
        <v>0</v>
      </c>
      <c r="AF244" s="59"/>
    </row>
    <row r="245" ht="15" spans="1:32">
      <c r="A245" s="43" t="s">
        <v>12955</v>
      </c>
      <c r="B245" s="34">
        <f t="shared" si="72"/>
        <v>0</v>
      </c>
      <c r="C245" s="41" t="s">
        <v>12956</v>
      </c>
      <c r="D245" s="29">
        <f t="shared" si="77"/>
        <v>0</v>
      </c>
      <c r="E245" s="36">
        <f t="shared" si="73"/>
        <v>0</v>
      </c>
      <c r="F245" s="37">
        <f t="shared" si="78"/>
        <v>0</v>
      </c>
      <c r="G245" s="38">
        <f t="shared" si="87"/>
        <v>0</v>
      </c>
      <c r="H245" s="42">
        <v>0</v>
      </c>
      <c r="I245" s="36">
        <f t="shared" si="74"/>
        <v>0</v>
      </c>
      <c r="J245" s="29">
        <f t="shared" si="79"/>
        <v>0</v>
      </c>
      <c r="K245" s="36">
        <f t="shared" si="80"/>
        <v>0</v>
      </c>
      <c r="L245" s="9">
        <f t="shared" si="75"/>
        <v>0</v>
      </c>
      <c r="M245" s="51">
        <v>0</v>
      </c>
      <c r="N245" s="50">
        <f t="shared" si="88"/>
        <v>0</v>
      </c>
      <c r="O245" s="36">
        <f t="shared" si="76"/>
        <v>0</v>
      </c>
      <c r="P245" s="36">
        <f t="shared" si="81"/>
        <v>0</v>
      </c>
      <c r="R245" s="36">
        <f t="shared" si="90"/>
        <v>0</v>
      </c>
      <c r="S245" s="36">
        <f t="shared" si="90"/>
        <v>0</v>
      </c>
      <c r="T245" s="36">
        <f t="shared" si="90"/>
        <v>0</v>
      </c>
      <c r="U245" s="36">
        <f t="shared" si="90"/>
        <v>0</v>
      </c>
      <c r="V245" s="36">
        <f t="shared" si="90"/>
        <v>0</v>
      </c>
      <c r="W245" s="36">
        <f t="shared" si="90"/>
        <v>0</v>
      </c>
      <c r="X245" s="36">
        <f t="shared" si="90"/>
        <v>0</v>
      </c>
      <c r="Z245" s="36">
        <f t="shared" si="86"/>
        <v>0</v>
      </c>
      <c r="AA245" s="36">
        <f t="shared" si="86"/>
        <v>0</v>
      </c>
      <c r="AB245" s="36">
        <f t="shared" si="86"/>
        <v>0</v>
      </c>
      <c r="AC245" s="36">
        <f t="shared" si="86"/>
        <v>0</v>
      </c>
      <c r="AE245" s="63">
        <f t="shared" si="89"/>
        <v>0</v>
      </c>
      <c r="AF245" s="59"/>
    </row>
    <row r="246" ht="15" spans="1:32">
      <c r="A246" s="43" t="s">
        <v>12957</v>
      </c>
      <c r="B246" s="34">
        <f t="shared" si="72"/>
        <v>0</v>
      </c>
      <c r="C246" s="41" t="s">
        <v>12958</v>
      </c>
      <c r="D246" s="29">
        <f t="shared" si="77"/>
        <v>0</v>
      </c>
      <c r="E246" s="36">
        <f t="shared" si="73"/>
        <v>0</v>
      </c>
      <c r="F246" s="37">
        <f t="shared" si="78"/>
        <v>0</v>
      </c>
      <c r="G246" s="38">
        <f t="shared" si="87"/>
        <v>0</v>
      </c>
      <c r="H246" s="42">
        <v>0</v>
      </c>
      <c r="I246" s="36">
        <f t="shared" si="74"/>
        <v>0</v>
      </c>
      <c r="J246" s="29">
        <f t="shared" si="79"/>
        <v>0</v>
      </c>
      <c r="K246" s="36">
        <f t="shared" si="80"/>
        <v>0</v>
      </c>
      <c r="L246" s="9">
        <f t="shared" si="75"/>
        <v>0</v>
      </c>
      <c r="M246" s="51">
        <v>0</v>
      </c>
      <c r="N246" s="50">
        <f t="shared" si="88"/>
        <v>0</v>
      </c>
      <c r="O246" s="36">
        <f t="shared" si="76"/>
        <v>0</v>
      </c>
      <c r="P246" s="36">
        <f t="shared" si="81"/>
        <v>0</v>
      </c>
      <c r="R246" s="36">
        <f t="shared" si="90"/>
        <v>0</v>
      </c>
      <c r="S246" s="36">
        <f t="shared" si="90"/>
        <v>0</v>
      </c>
      <c r="T246" s="36">
        <f t="shared" si="90"/>
        <v>0</v>
      </c>
      <c r="U246" s="36">
        <f t="shared" si="90"/>
        <v>0</v>
      </c>
      <c r="V246" s="36">
        <f t="shared" si="90"/>
        <v>0</v>
      </c>
      <c r="W246" s="36">
        <f t="shared" si="90"/>
        <v>0</v>
      </c>
      <c r="X246" s="36">
        <f t="shared" si="90"/>
        <v>0</v>
      </c>
      <c r="Z246" s="36">
        <f t="shared" si="86"/>
        <v>0</v>
      </c>
      <c r="AA246" s="36">
        <f t="shared" si="86"/>
        <v>0</v>
      </c>
      <c r="AB246" s="36">
        <f t="shared" si="86"/>
        <v>0</v>
      </c>
      <c r="AC246" s="36">
        <f t="shared" si="86"/>
        <v>0</v>
      </c>
      <c r="AE246" s="63">
        <f t="shared" si="89"/>
        <v>0</v>
      </c>
      <c r="AF246" s="14"/>
    </row>
    <row r="247" ht="15" spans="1:32">
      <c r="A247" s="43" t="s">
        <v>12959</v>
      </c>
      <c r="B247" s="34">
        <f t="shared" si="72"/>
        <v>0</v>
      </c>
      <c r="C247" s="41" t="s">
        <v>12960</v>
      </c>
      <c r="D247" s="29">
        <f t="shared" si="77"/>
        <v>0</v>
      </c>
      <c r="E247" s="36">
        <f t="shared" si="73"/>
        <v>0</v>
      </c>
      <c r="F247" s="37">
        <f t="shared" si="78"/>
        <v>0</v>
      </c>
      <c r="G247" s="38">
        <f t="shared" si="87"/>
        <v>0</v>
      </c>
      <c r="H247" s="42">
        <v>0</v>
      </c>
      <c r="I247" s="36">
        <f t="shared" si="74"/>
        <v>0</v>
      </c>
      <c r="J247" s="29">
        <f t="shared" si="79"/>
        <v>0</v>
      </c>
      <c r="K247" s="36">
        <f t="shared" si="80"/>
        <v>0</v>
      </c>
      <c r="L247" s="9">
        <f t="shared" si="75"/>
        <v>0</v>
      </c>
      <c r="M247" s="51">
        <v>0</v>
      </c>
      <c r="N247" s="50">
        <f t="shared" si="88"/>
        <v>0</v>
      </c>
      <c r="O247" s="36">
        <f t="shared" si="76"/>
        <v>0</v>
      </c>
      <c r="P247" s="36">
        <f t="shared" si="81"/>
        <v>0</v>
      </c>
      <c r="R247" s="36">
        <f t="shared" si="90"/>
        <v>0</v>
      </c>
      <c r="S247" s="36">
        <f t="shared" si="90"/>
        <v>0</v>
      </c>
      <c r="T247" s="36">
        <f t="shared" si="90"/>
        <v>0</v>
      </c>
      <c r="U247" s="36">
        <f t="shared" si="90"/>
        <v>0</v>
      </c>
      <c r="V247" s="36">
        <f t="shared" si="90"/>
        <v>0</v>
      </c>
      <c r="W247" s="36">
        <f t="shared" si="90"/>
        <v>0</v>
      </c>
      <c r="X247" s="36">
        <f t="shared" si="90"/>
        <v>0</v>
      </c>
      <c r="Z247" s="36">
        <f t="shared" si="86"/>
        <v>0</v>
      </c>
      <c r="AA247" s="36">
        <f t="shared" si="86"/>
        <v>0</v>
      </c>
      <c r="AB247" s="36">
        <f t="shared" si="86"/>
        <v>0</v>
      </c>
      <c r="AC247" s="36">
        <f t="shared" si="86"/>
        <v>0</v>
      </c>
      <c r="AE247" s="63">
        <f t="shared" si="89"/>
        <v>0</v>
      </c>
      <c r="AF247" s="14"/>
    </row>
    <row r="248" ht="15" spans="1:32">
      <c r="A248" s="43" t="s">
        <v>12961</v>
      </c>
      <c r="B248" s="34">
        <f t="shared" si="72"/>
        <v>0</v>
      </c>
      <c r="C248" s="41" t="s">
        <v>12962</v>
      </c>
      <c r="D248" s="29">
        <f t="shared" si="77"/>
        <v>0</v>
      </c>
      <c r="E248" s="36">
        <f t="shared" si="73"/>
        <v>0</v>
      </c>
      <c r="F248" s="37">
        <f t="shared" si="78"/>
        <v>0</v>
      </c>
      <c r="G248" s="38">
        <f t="shared" si="87"/>
        <v>0</v>
      </c>
      <c r="H248" s="42">
        <v>0</v>
      </c>
      <c r="I248" s="36">
        <f t="shared" si="74"/>
        <v>0</v>
      </c>
      <c r="J248" s="29">
        <f t="shared" si="79"/>
        <v>0</v>
      </c>
      <c r="K248" s="36">
        <f t="shared" si="80"/>
        <v>0</v>
      </c>
      <c r="L248" s="9">
        <f t="shared" si="75"/>
        <v>0</v>
      </c>
      <c r="M248" s="51">
        <v>0</v>
      </c>
      <c r="N248" s="50">
        <f t="shared" si="88"/>
        <v>0</v>
      </c>
      <c r="O248" s="36">
        <f t="shared" si="76"/>
        <v>0</v>
      </c>
      <c r="P248" s="36">
        <f t="shared" si="81"/>
        <v>0</v>
      </c>
      <c r="R248" s="36">
        <f t="shared" ref="R248:X257" si="91">SUMPRODUCT(R$374:R$599*(LEFT($A$374:$A$599,LEN($A248))=$A248))</f>
        <v>0</v>
      </c>
      <c r="S248" s="36">
        <f t="shared" si="91"/>
        <v>0</v>
      </c>
      <c r="T248" s="36">
        <f t="shared" si="91"/>
        <v>0</v>
      </c>
      <c r="U248" s="36">
        <f t="shared" si="91"/>
        <v>0</v>
      </c>
      <c r="V248" s="36">
        <f t="shared" si="91"/>
        <v>0</v>
      </c>
      <c r="W248" s="36">
        <f t="shared" si="91"/>
        <v>0</v>
      </c>
      <c r="X248" s="36">
        <f t="shared" si="91"/>
        <v>0</v>
      </c>
      <c r="Z248" s="36">
        <f t="shared" ref="Z248:AC267" si="92">SUMPRODUCT(Z$374:Z$599*(LEFT($A$374:$A$599,LEN($A248))=$A248))</f>
        <v>0</v>
      </c>
      <c r="AA248" s="36">
        <f t="shared" si="92"/>
        <v>0</v>
      </c>
      <c r="AB248" s="36">
        <f t="shared" si="92"/>
        <v>0</v>
      </c>
      <c r="AC248" s="36">
        <f t="shared" si="92"/>
        <v>0</v>
      </c>
      <c r="AE248" s="63">
        <f t="shared" si="89"/>
        <v>0</v>
      </c>
      <c r="AF248" s="59"/>
    </row>
    <row r="249" ht="15" spans="1:32">
      <c r="A249" s="43" t="s">
        <v>12963</v>
      </c>
      <c r="B249" s="34">
        <f t="shared" si="72"/>
        <v>0</v>
      </c>
      <c r="C249" s="41" t="s">
        <v>12964</v>
      </c>
      <c r="D249" s="29">
        <f t="shared" si="77"/>
        <v>0</v>
      </c>
      <c r="E249" s="36">
        <f t="shared" si="73"/>
        <v>0</v>
      </c>
      <c r="F249" s="37">
        <f t="shared" si="78"/>
        <v>0</v>
      </c>
      <c r="G249" s="38">
        <f t="shared" si="87"/>
        <v>0</v>
      </c>
      <c r="H249" s="42">
        <v>0</v>
      </c>
      <c r="I249" s="36">
        <f t="shared" si="74"/>
        <v>0</v>
      </c>
      <c r="J249" s="29">
        <f t="shared" si="79"/>
        <v>0</v>
      </c>
      <c r="K249" s="36">
        <f t="shared" si="80"/>
        <v>0</v>
      </c>
      <c r="L249" s="9">
        <f t="shared" si="75"/>
        <v>0</v>
      </c>
      <c r="M249" s="51">
        <v>0</v>
      </c>
      <c r="N249" s="50">
        <f t="shared" si="88"/>
        <v>0</v>
      </c>
      <c r="O249" s="36">
        <f t="shared" si="76"/>
        <v>0</v>
      </c>
      <c r="P249" s="36">
        <f t="shared" si="81"/>
        <v>0</v>
      </c>
      <c r="R249" s="36">
        <f t="shared" si="91"/>
        <v>0</v>
      </c>
      <c r="S249" s="36">
        <f t="shared" si="91"/>
        <v>0</v>
      </c>
      <c r="T249" s="36">
        <f t="shared" si="91"/>
        <v>0</v>
      </c>
      <c r="U249" s="36">
        <f t="shared" si="91"/>
        <v>0</v>
      </c>
      <c r="V249" s="36">
        <f t="shared" si="91"/>
        <v>0</v>
      </c>
      <c r="W249" s="36">
        <f t="shared" si="91"/>
        <v>0</v>
      </c>
      <c r="X249" s="36">
        <f t="shared" si="91"/>
        <v>0</v>
      </c>
      <c r="Z249" s="36">
        <f t="shared" si="92"/>
        <v>0</v>
      </c>
      <c r="AA249" s="36">
        <f t="shared" si="92"/>
        <v>0</v>
      </c>
      <c r="AB249" s="36">
        <f t="shared" si="92"/>
        <v>0</v>
      </c>
      <c r="AC249" s="36">
        <f t="shared" si="92"/>
        <v>0</v>
      </c>
      <c r="AE249" s="63">
        <f t="shared" si="89"/>
        <v>0</v>
      </c>
      <c r="AF249" s="59"/>
    </row>
    <row r="250" ht="15" spans="1:32">
      <c r="A250" s="43" t="s">
        <v>12965</v>
      </c>
      <c r="B250" s="34">
        <f t="shared" si="72"/>
        <v>0</v>
      </c>
      <c r="C250" s="41" t="s">
        <v>12966</v>
      </c>
      <c r="D250" s="29">
        <f t="shared" si="77"/>
        <v>0</v>
      </c>
      <c r="E250" s="36">
        <f t="shared" si="73"/>
        <v>0</v>
      </c>
      <c r="F250" s="37">
        <f t="shared" si="78"/>
        <v>0</v>
      </c>
      <c r="G250" s="38">
        <f t="shared" si="87"/>
        <v>0</v>
      </c>
      <c r="H250" s="42">
        <v>0</v>
      </c>
      <c r="I250" s="36">
        <f t="shared" si="74"/>
        <v>0</v>
      </c>
      <c r="J250" s="29">
        <f t="shared" si="79"/>
        <v>0</v>
      </c>
      <c r="K250" s="36">
        <f t="shared" si="80"/>
        <v>0</v>
      </c>
      <c r="L250" s="9">
        <f t="shared" si="75"/>
        <v>0</v>
      </c>
      <c r="M250" s="51">
        <v>0</v>
      </c>
      <c r="N250" s="50">
        <f t="shared" si="88"/>
        <v>0</v>
      </c>
      <c r="O250" s="36">
        <f t="shared" si="76"/>
        <v>0</v>
      </c>
      <c r="P250" s="36">
        <f t="shared" si="81"/>
        <v>0</v>
      </c>
      <c r="R250" s="36">
        <f t="shared" si="91"/>
        <v>0</v>
      </c>
      <c r="S250" s="36">
        <f t="shared" si="91"/>
        <v>0</v>
      </c>
      <c r="T250" s="36">
        <f t="shared" si="91"/>
        <v>0</v>
      </c>
      <c r="U250" s="36">
        <f t="shared" si="91"/>
        <v>0</v>
      </c>
      <c r="V250" s="36">
        <f t="shared" si="91"/>
        <v>0</v>
      </c>
      <c r="W250" s="36">
        <f t="shared" si="91"/>
        <v>0</v>
      </c>
      <c r="X250" s="36">
        <f t="shared" si="91"/>
        <v>0</v>
      </c>
      <c r="Z250" s="36">
        <f t="shared" si="92"/>
        <v>0</v>
      </c>
      <c r="AA250" s="36">
        <f t="shared" si="92"/>
        <v>0</v>
      </c>
      <c r="AB250" s="36">
        <f t="shared" si="92"/>
        <v>0</v>
      </c>
      <c r="AC250" s="36">
        <f t="shared" si="92"/>
        <v>0</v>
      </c>
      <c r="AE250" s="63">
        <f t="shared" si="89"/>
        <v>0</v>
      </c>
      <c r="AF250" s="14"/>
    </row>
    <row r="251" ht="15" spans="1:32">
      <c r="A251" s="43" t="s">
        <v>12967</v>
      </c>
      <c r="B251" s="34">
        <f t="shared" si="72"/>
        <v>0</v>
      </c>
      <c r="C251" s="41" t="s">
        <v>12968</v>
      </c>
      <c r="D251" s="29">
        <f t="shared" si="77"/>
        <v>0</v>
      </c>
      <c r="E251" s="36">
        <f t="shared" si="73"/>
        <v>0</v>
      </c>
      <c r="F251" s="37">
        <f t="shared" si="78"/>
        <v>0</v>
      </c>
      <c r="G251" s="38">
        <f t="shared" si="87"/>
        <v>0</v>
      </c>
      <c r="H251" s="39">
        <v>0</v>
      </c>
      <c r="I251" s="36">
        <f t="shared" si="74"/>
        <v>0</v>
      </c>
      <c r="J251" s="29">
        <f t="shared" si="79"/>
        <v>0</v>
      </c>
      <c r="K251" s="36">
        <f t="shared" si="80"/>
        <v>0</v>
      </c>
      <c r="L251" s="9">
        <f t="shared" si="75"/>
        <v>0</v>
      </c>
      <c r="M251" s="51">
        <v>0</v>
      </c>
      <c r="N251" s="50">
        <f t="shared" si="88"/>
        <v>0</v>
      </c>
      <c r="O251" s="36">
        <f t="shared" si="76"/>
        <v>0</v>
      </c>
      <c r="P251" s="36">
        <f t="shared" si="81"/>
        <v>0</v>
      </c>
      <c r="R251" s="36">
        <f t="shared" si="91"/>
        <v>0</v>
      </c>
      <c r="S251" s="36">
        <f t="shared" si="91"/>
        <v>0</v>
      </c>
      <c r="T251" s="36">
        <f t="shared" si="91"/>
        <v>0</v>
      </c>
      <c r="U251" s="36">
        <f t="shared" si="91"/>
        <v>0</v>
      </c>
      <c r="V251" s="36">
        <f t="shared" si="91"/>
        <v>0</v>
      </c>
      <c r="W251" s="36">
        <f t="shared" si="91"/>
        <v>0</v>
      </c>
      <c r="X251" s="36">
        <f t="shared" si="91"/>
        <v>0</v>
      </c>
      <c r="Z251" s="36">
        <f t="shared" si="92"/>
        <v>0</v>
      </c>
      <c r="AA251" s="36">
        <f t="shared" si="92"/>
        <v>0</v>
      </c>
      <c r="AB251" s="36">
        <f t="shared" si="92"/>
        <v>0</v>
      </c>
      <c r="AC251" s="36">
        <f t="shared" si="92"/>
        <v>0</v>
      </c>
      <c r="AE251" s="63">
        <f t="shared" si="89"/>
        <v>0</v>
      </c>
      <c r="AF251" s="14"/>
    </row>
    <row r="252" ht="15" spans="1:32">
      <c r="A252" s="43" t="s">
        <v>12969</v>
      </c>
      <c r="B252" s="34">
        <f t="shared" si="72"/>
        <v>0</v>
      </c>
      <c r="C252" s="41" t="s">
        <v>12970</v>
      </c>
      <c r="D252" s="29">
        <f t="shared" si="77"/>
        <v>0</v>
      </c>
      <c r="E252" s="36">
        <f t="shared" si="73"/>
        <v>0</v>
      </c>
      <c r="F252" s="37">
        <f t="shared" si="78"/>
        <v>0</v>
      </c>
      <c r="G252" s="38">
        <f t="shared" si="87"/>
        <v>0</v>
      </c>
      <c r="H252" s="42">
        <v>0</v>
      </c>
      <c r="I252" s="36">
        <f t="shared" si="74"/>
        <v>0</v>
      </c>
      <c r="J252" s="29">
        <f t="shared" si="79"/>
        <v>0</v>
      </c>
      <c r="K252" s="36">
        <f t="shared" si="80"/>
        <v>0</v>
      </c>
      <c r="L252" s="9">
        <f t="shared" si="75"/>
        <v>0</v>
      </c>
      <c r="M252" s="51">
        <v>0</v>
      </c>
      <c r="N252" s="50">
        <f t="shared" si="88"/>
        <v>0</v>
      </c>
      <c r="O252" s="36">
        <f t="shared" si="76"/>
        <v>0</v>
      </c>
      <c r="P252" s="36">
        <f t="shared" si="81"/>
        <v>0</v>
      </c>
      <c r="R252" s="36">
        <f t="shared" si="91"/>
        <v>0</v>
      </c>
      <c r="S252" s="36">
        <f t="shared" si="91"/>
        <v>0</v>
      </c>
      <c r="T252" s="36">
        <f t="shared" si="91"/>
        <v>0</v>
      </c>
      <c r="U252" s="36">
        <f t="shared" si="91"/>
        <v>0</v>
      </c>
      <c r="V252" s="36">
        <f t="shared" si="91"/>
        <v>0</v>
      </c>
      <c r="W252" s="36">
        <f t="shared" si="91"/>
        <v>0</v>
      </c>
      <c r="X252" s="36">
        <f t="shared" si="91"/>
        <v>0</v>
      </c>
      <c r="Z252" s="36">
        <f t="shared" si="92"/>
        <v>0</v>
      </c>
      <c r="AA252" s="36">
        <f t="shared" si="92"/>
        <v>0</v>
      </c>
      <c r="AB252" s="36">
        <f t="shared" si="92"/>
        <v>0</v>
      </c>
      <c r="AC252" s="36">
        <f t="shared" si="92"/>
        <v>0</v>
      </c>
      <c r="AE252" s="63">
        <f t="shared" si="89"/>
        <v>0</v>
      </c>
      <c r="AF252" s="59"/>
    </row>
    <row r="253" ht="15" spans="1:32">
      <c r="A253" s="43" t="s">
        <v>12971</v>
      </c>
      <c r="B253" s="34">
        <f t="shared" si="72"/>
        <v>0</v>
      </c>
      <c r="C253" s="41" t="s">
        <v>12972</v>
      </c>
      <c r="D253" s="29">
        <f t="shared" si="77"/>
        <v>0</v>
      </c>
      <c r="E253" s="36">
        <f t="shared" si="73"/>
        <v>0</v>
      </c>
      <c r="F253" s="37">
        <f t="shared" si="78"/>
        <v>0</v>
      </c>
      <c r="G253" s="38">
        <f t="shared" si="87"/>
        <v>0</v>
      </c>
      <c r="H253" s="42">
        <v>0</v>
      </c>
      <c r="I253" s="36">
        <f t="shared" si="74"/>
        <v>0</v>
      </c>
      <c r="J253" s="29">
        <f t="shared" si="79"/>
        <v>0</v>
      </c>
      <c r="K253" s="36">
        <f t="shared" si="80"/>
        <v>0</v>
      </c>
      <c r="L253" s="9">
        <f t="shared" si="75"/>
        <v>0</v>
      </c>
      <c r="M253" s="51">
        <v>0</v>
      </c>
      <c r="N253" s="50">
        <f t="shared" si="88"/>
        <v>0</v>
      </c>
      <c r="O253" s="36">
        <f t="shared" si="76"/>
        <v>0</v>
      </c>
      <c r="P253" s="36">
        <f t="shared" si="81"/>
        <v>0</v>
      </c>
      <c r="R253" s="36">
        <f t="shared" si="91"/>
        <v>0</v>
      </c>
      <c r="S253" s="36">
        <f t="shared" si="91"/>
        <v>0</v>
      </c>
      <c r="T253" s="36">
        <f t="shared" si="91"/>
        <v>0</v>
      </c>
      <c r="U253" s="36">
        <f t="shared" si="91"/>
        <v>0</v>
      </c>
      <c r="V253" s="36">
        <f t="shared" si="91"/>
        <v>0</v>
      </c>
      <c r="W253" s="36">
        <f t="shared" si="91"/>
        <v>0</v>
      </c>
      <c r="X253" s="36">
        <f t="shared" si="91"/>
        <v>0</v>
      </c>
      <c r="Z253" s="36">
        <f t="shared" si="92"/>
        <v>0</v>
      </c>
      <c r="AA253" s="36">
        <f t="shared" si="92"/>
        <v>0</v>
      </c>
      <c r="AB253" s="36">
        <f t="shared" si="92"/>
        <v>0</v>
      </c>
      <c r="AC253" s="36">
        <f t="shared" si="92"/>
        <v>0</v>
      </c>
      <c r="AE253" s="63">
        <f t="shared" si="89"/>
        <v>0</v>
      </c>
      <c r="AF253" s="59"/>
    </row>
    <row r="254" ht="15" spans="1:32">
      <c r="A254" s="43" t="s">
        <v>12973</v>
      </c>
      <c r="B254" s="34">
        <f t="shared" si="72"/>
        <v>0</v>
      </c>
      <c r="C254" s="41" t="s">
        <v>12974</v>
      </c>
      <c r="D254" s="29">
        <f t="shared" si="77"/>
        <v>0</v>
      </c>
      <c r="E254" s="36">
        <f t="shared" si="73"/>
        <v>0</v>
      </c>
      <c r="F254" s="37">
        <f t="shared" si="78"/>
        <v>0</v>
      </c>
      <c r="G254" s="38">
        <f t="shared" si="87"/>
        <v>0</v>
      </c>
      <c r="H254" s="42">
        <v>0</v>
      </c>
      <c r="I254" s="36">
        <f t="shared" si="74"/>
        <v>0</v>
      </c>
      <c r="J254" s="29">
        <f t="shared" si="79"/>
        <v>0</v>
      </c>
      <c r="K254" s="36">
        <f t="shared" si="80"/>
        <v>0</v>
      </c>
      <c r="L254" s="9">
        <f t="shared" si="75"/>
        <v>0</v>
      </c>
      <c r="M254" s="51">
        <v>0</v>
      </c>
      <c r="N254" s="50">
        <f t="shared" si="88"/>
        <v>0</v>
      </c>
      <c r="O254" s="36">
        <f t="shared" si="76"/>
        <v>0</v>
      </c>
      <c r="P254" s="36">
        <f t="shared" si="81"/>
        <v>0</v>
      </c>
      <c r="R254" s="36">
        <f t="shared" si="91"/>
        <v>0</v>
      </c>
      <c r="S254" s="36">
        <f t="shared" si="91"/>
        <v>0</v>
      </c>
      <c r="T254" s="36">
        <f t="shared" si="91"/>
        <v>0</v>
      </c>
      <c r="U254" s="36">
        <f t="shared" si="91"/>
        <v>0</v>
      </c>
      <c r="V254" s="36">
        <f t="shared" si="91"/>
        <v>0</v>
      </c>
      <c r="W254" s="36">
        <f t="shared" si="91"/>
        <v>0</v>
      </c>
      <c r="X254" s="36">
        <f t="shared" si="91"/>
        <v>0</v>
      </c>
      <c r="Z254" s="36">
        <f t="shared" si="92"/>
        <v>0</v>
      </c>
      <c r="AA254" s="36">
        <f t="shared" si="92"/>
        <v>0</v>
      </c>
      <c r="AB254" s="36">
        <f t="shared" si="92"/>
        <v>0</v>
      </c>
      <c r="AC254" s="36">
        <f t="shared" si="92"/>
        <v>0</v>
      </c>
      <c r="AE254" s="63">
        <f t="shared" si="89"/>
        <v>0</v>
      </c>
      <c r="AF254" s="14"/>
    </row>
    <row r="255" ht="15" spans="1:32">
      <c r="A255" s="43" t="s">
        <v>12975</v>
      </c>
      <c r="B255" s="34">
        <f t="shared" si="72"/>
        <v>0</v>
      </c>
      <c r="C255" s="41" t="s">
        <v>12976</v>
      </c>
      <c r="D255" s="29">
        <f t="shared" si="77"/>
        <v>0</v>
      </c>
      <c r="E255" s="36">
        <f t="shared" si="73"/>
        <v>0</v>
      </c>
      <c r="F255" s="37">
        <f t="shared" si="78"/>
        <v>0</v>
      </c>
      <c r="G255" s="38">
        <f t="shared" si="87"/>
        <v>0</v>
      </c>
      <c r="H255" s="42">
        <v>0</v>
      </c>
      <c r="I255" s="36">
        <f t="shared" si="74"/>
        <v>0</v>
      </c>
      <c r="J255" s="29">
        <f t="shared" si="79"/>
        <v>0</v>
      </c>
      <c r="K255" s="36">
        <f t="shared" si="80"/>
        <v>0</v>
      </c>
      <c r="L255" s="9">
        <f t="shared" si="75"/>
        <v>0</v>
      </c>
      <c r="M255" s="51">
        <v>0</v>
      </c>
      <c r="N255" s="50">
        <f t="shared" si="88"/>
        <v>0</v>
      </c>
      <c r="O255" s="36">
        <f t="shared" si="76"/>
        <v>0</v>
      </c>
      <c r="P255" s="36">
        <f t="shared" si="81"/>
        <v>0</v>
      </c>
      <c r="R255" s="36">
        <f t="shared" si="91"/>
        <v>0</v>
      </c>
      <c r="S255" s="36">
        <f t="shared" si="91"/>
        <v>0</v>
      </c>
      <c r="T255" s="36">
        <f t="shared" si="91"/>
        <v>0</v>
      </c>
      <c r="U255" s="36">
        <f t="shared" si="91"/>
        <v>0</v>
      </c>
      <c r="V255" s="36">
        <f t="shared" si="91"/>
        <v>0</v>
      </c>
      <c r="W255" s="36">
        <f t="shared" si="91"/>
        <v>0</v>
      </c>
      <c r="X255" s="36">
        <f t="shared" si="91"/>
        <v>0</v>
      </c>
      <c r="Z255" s="36">
        <f t="shared" si="92"/>
        <v>0</v>
      </c>
      <c r="AA255" s="36">
        <f t="shared" si="92"/>
        <v>0</v>
      </c>
      <c r="AB255" s="36">
        <f t="shared" si="92"/>
        <v>0</v>
      </c>
      <c r="AC255" s="36">
        <f t="shared" si="92"/>
        <v>0</v>
      </c>
      <c r="AE255" s="63">
        <f t="shared" si="89"/>
        <v>0</v>
      </c>
      <c r="AF255" s="14"/>
    </row>
    <row r="256" ht="15" spans="1:32">
      <c r="A256" s="43" t="s">
        <v>12977</v>
      </c>
      <c r="B256" s="34">
        <f t="shared" si="72"/>
        <v>0</v>
      </c>
      <c r="C256" s="41" t="s">
        <v>12978</v>
      </c>
      <c r="D256" s="29">
        <f t="shared" si="77"/>
        <v>0</v>
      </c>
      <c r="E256" s="36">
        <f t="shared" si="73"/>
        <v>0</v>
      </c>
      <c r="F256" s="37">
        <f t="shared" si="78"/>
        <v>0</v>
      </c>
      <c r="G256" s="38">
        <f t="shared" si="87"/>
        <v>0</v>
      </c>
      <c r="H256" s="42">
        <v>0</v>
      </c>
      <c r="I256" s="36">
        <f t="shared" si="74"/>
        <v>0</v>
      </c>
      <c r="J256" s="29">
        <f t="shared" si="79"/>
        <v>0</v>
      </c>
      <c r="K256" s="36">
        <f t="shared" si="80"/>
        <v>0</v>
      </c>
      <c r="L256" s="9">
        <f t="shared" si="75"/>
        <v>0</v>
      </c>
      <c r="M256" s="51">
        <v>0</v>
      </c>
      <c r="N256" s="50">
        <f t="shared" si="88"/>
        <v>0</v>
      </c>
      <c r="O256" s="36">
        <f t="shared" si="76"/>
        <v>0</v>
      </c>
      <c r="P256" s="36">
        <f t="shared" si="81"/>
        <v>0</v>
      </c>
      <c r="R256" s="36">
        <f t="shared" si="91"/>
        <v>0</v>
      </c>
      <c r="S256" s="36">
        <f t="shared" si="91"/>
        <v>0</v>
      </c>
      <c r="T256" s="36">
        <f t="shared" si="91"/>
        <v>0</v>
      </c>
      <c r="U256" s="36">
        <f t="shared" si="91"/>
        <v>0</v>
      </c>
      <c r="V256" s="36">
        <f t="shared" si="91"/>
        <v>0</v>
      </c>
      <c r="W256" s="36">
        <f t="shared" si="91"/>
        <v>0</v>
      </c>
      <c r="X256" s="36">
        <f t="shared" si="91"/>
        <v>0</v>
      </c>
      <c r="Z256" s="36">
        <f t="shared" si="92"/>
        <v>0</v>
      </c>
      <c r="AA256" s="36">
        <f t="shared" si="92"/>
        <v>0</v>
      </c>
      <c r="AB256" s="36">
        <f t="shared" si="92"/>
        <v>0</v>
      </c>
      <c r="AC256" s="36">
        <f t="shared" si="92"/>
        <v>0</v>
      </c>
      <c r="AE256" s="63">
        <f t="shared" si="89"/>
        <v>0</v>
      </c>
      <c r="AF256" s="59"/>
    </row>
    <row r="257" ht="15" spans="1:32">
      <c r="A257" s="43" t="s">
        <v>12979</v>
      </c>
      <c r="B257" s="34">
        <f t="shared" si="72"/>
        <v>0</v>
      </c>
      <c r="C257" s="41" t="s">
        <v>12980</v>
      </c>
      <c r="D257" s="29">
        <f t="shared" si="77"/>
        <v>0</v>
      </c>
      <c r="E257" s="36">
        <f t="shared" si="73"/>
        <v>0</v>
      </c>
      <c r="F257" s="37">
        <f t="shared" si="78"/>
        <v>0</v>
      </c>
      <c r="G257" s="38">
        <f t="shared" si="87"/>
        <v>0</v>
      </c>
      <c r="H257" s="42">
        <v>0</v>
      </c>
      <c r="I257" s="36">
        <f t="shared" si="74"/>
        <v>0</v>
      </c>
      <c r="J257" s="29">
        <f t="shared" si="79"/>
        <v>0</v>
      </c>
      <c r="K257" s="36">
        <f t="shared" si="80"/>
        <v>0</v>
      </c>
      <c r="L257" s="9">
        <f t="shared" si="75"/>
        <v>0</v>
      </c>
      <c r="M257" s="51">
        <v>0</v>
      </c>
      <c r="N257" s="50">
        <f t="shared" si="88"/>
        <v>0</v>
      </c>
      <c r="O257" s="36">
        <f t="shared" si="76"/>
        <v>0</v>
      </c>
      <c r="P257" s="36">
        <f t="shared" si="81"/>
        <v>0</v>
      </c>
      <c r="R257" s="36">
        <f t="shared" si="91"/>
        <v>0</v>
      </c>
      <c r="S257" s="36">
        <f t="shared" si="91"/>
        <v>0</v>
      </c>
      <c r="T257" s="36">
        <f t="shared" si="91"/>
        <v>0</v>
      </c>
      <c r="U257" s="36">
        <f t="shared" si="91"/>
        <v>0</v>
      </c>
      <c r="V257" s="36">
        <f t="shared" si="91"/>
        <v>0</v>
      </c>
      <c r="W257" s="36">
        <f t="shared" si="91"/>
        <v>0</v>
      </c>
      <c r="X257" s="36">
        <f t="shared" si="91"/>
        <v>0</v>
      </c>
      <c r="Z257" s="36">
        <f t="shared" si="92"/>
        <v>0</v>
      </c>
      <c r="AA257" s="36">
        <f t="shared" si="92"/>
        <v>0</v>
      </c>
      <c r="AB257" s="36">
        <f t="shared" si="92"/>
        <v>0</v>
      </c>
      <c r="AC257" s="36">
        <f t="shared" si="92"/>
        <v>0</v>
      </c>
      <c r="AE257" s="63">
        <f t="shared" si="89"/>
        <v>0</v>
      </c>
      <c r="AF257" s="59"/>
    </row>
    <row r="258" ht="15" spans="1:32">
      <c r="A258" s="43" t="s">
        <v>12981</v>
      </c>
      <c r="B258" s="34">
        <f t="shared" si="72"/>
        <v>0</v>
      </c>
      <c r="C258" s="41" t="s">
        <v>12982</v>
      </c>
      <c r="D258" s="29">
        <f t="shared" si="77"/>
        <v>0</v>
      </c>
      <c r="E258" s="36">
        <f t="shared" si="73"/>
        <v>0</v>
      </c>
      <c r="F258" s="37">
        <f t="shared" si="78"/>
        <v>0</v>
      </c>
      <c r="G258" s="38">
        <f t="shared" si="87"/>
        <v>0</v>
      </c>
      <c r="H258" s="42">
        <v>0</v>
      </c>
      <c r="I258" s="36">
        <f t="shared" si="74"/>
        <v>0</v>
      </c>
      <c r="J258" s="29">
        <f t="shared" si="79"/>
        <v>0</v>
      </c>
      <c r="K258" s="36">
        <f t="shared" si="80"/>
        <v>0</v>
      </c>
      <c r="L258" s="9">
        <f t="shared" si="75"/>
        <v>0</v>
      </c>
      <c r="M258" s="51">
        <v>0</v>
      </c>
      <c r="N258" s="50">
        <f t="shared" si="88"/>
        <v>0</v>
      </c>
      <c r="O258" s="36">
        <f t="shared" si="76"/>
        <v>0</v>
      </c>
      <c r="P258" s="36">
        <f t="shared" si="81"/>
        <v>0</v>
      </c>
      <c r="R258" s="36">
        <f t="shared" ref="R258:X267" si="93">SUMPRODUCT(R$374:R$599*(LEFT($A$374:$A$599,LEN($A258))=$A258))</f>
        <v>0</v>
      </c>
      <c r="S258" s="36">
        <f t="shared" si="93"/>
        <v>0</v>
      </c>
      <c r="T258" s="36">
        <f t="shared" si="93"/>
        <v>0</v>
      </c>
      <c r="U258" s="36">
        <f t="shared" si="93"/>
        <v>0</v>
      </c>
      <c r="V258" s="36">
        <f t="shared" si="93"/>
        <v>0</v>
      </c>
      <c r="W258" s="36">
        <f t="shared" si="93"/>
        <v>0</v>
      </c>
      <c r="X258" s="36">
        <f t="shared" si="93"/>
        <v>0</v>
      </c>
      <c r="Z258" s="36">
        <f t="shared" si="92"/>
        <v>0</v>
      </c>
      <c r="AA258" s="36">
        <f t="shared" si="92"/>
        <v>0</v>
      </c>
      <c r="AB258" s="36">
        <f t="shared" si="92"/>
        <v>0</v>
      </c>
      <c r="AC258" s="36">
        <f t="shared" si="92"/>
        <v>0</v>
      </c>
      <c r="AE258" s="63">
        <f t="shared" si="89"/>
        <v>0</v>
      </c>
      <c r="AF258" s="14"/>
    </row>
    <row r="259" ht="15" spans="1:32">
      <c r="A259" s="43" t="s">
        <v>12983</v>
      </c>
      <c r="B259" s="34">
        <f t="shared" si="72"/>
        <v>0</v>
      </c>
      <c r="C259" s="41" t="s">
        <v>12984</v>
      </c>
      <c r="D259" s="29">
        <f t="shared" si="77"/>
        <v>0</v>
      </c>
      <c r="E259" s="36">
        <f t="shared" si="73"/>
        <v>0</v>
      </c>
      <c r="F259" s="37">
        <f t="shared" si="78"/>
        <v>0</v>
      </c>
      <c r="G259" s="38">
        <f t="shared" si="87"/>
        <v>0</v>
      </c>
      <c r="H259" s="42">
        <v>0</v>
      </c>
      <c r="I259" s="36">
        <f t="shared" si="74"/>
        <v>0</v>
      </c>
      <c r="J259" s="29">
        <f t="shared" si="79"/>
        <v>0</v>
      </c>
      <c r="K259" s="36">
        <f t="shared" si="80"/>
        <v>0</v>
      </c>
      <c r="L259" s="9">
        <f t="shared" si="75"/>
        <v>0</v>
      </c>
      <c r="M259" s="51">
        <v>0</v>
      </c>
      <c r="N259" s="50">
        <f t="shared" si="88"/>
        <v>0</v>
      </c>
      <c r="O259" s="36">
        <f t="shared" si="76"/>
        <v>0</v>
      </c>
      <c r="P259" s="36">
        <f t="shared" si="81"/>
        <v>0</v>
      </c>
      <c r="R259" s="36">
        <f t="shared" si="93"/>
        <v>0</v>
      </c>
      <c r="S259" s="36">
        <f t="shared" si="93"/>
        <v>0</v>
      </c>
      <c r="T259" s="36">
        <f t="shared" si="93"/>
        <v>0</v>
      </c>
      <c r="U259" s="36">
        <f t="shared" si="93"/>
        <v>0</v>
      </c>
      <c r="V259" s="36">
        <f t="shared" si="93"/>
        <v>0</v>
      </c>
      <c r="W259" s="36">
        <f t="shared" si="93"/>
        <v>0</v>
      </c>
      <c r="X259" s="36">
        <f t="shared" si="93"/>
        <v>0</v>
      </c>
      <c r="Z259" s="36">
        <f t="shared" si="92"/>
        <v>0</v>
      </c>
      <c r="AA259" s="36">
        <f t="shared" si="92"/>
        <v>0</v>
      </c>
      <c r="AB259" s="36">
        <f t="shared" si="92"/>
        <v>0</v>
      </c>
      <c r="AC259" s="36">
        <f t="shared" si="92"/>
        <v>0</v>
      </c>
      <c r="AE259" s="63">
        <f t="shared" si="89"/>
        <v>0</v>
      </c>
      <c r="AF259" s="14"/>
    </row>
    <row r="260" ht="15" spans="1:32">
      <c r="A260" s="43" t="s">
        <v>12985</v>
      </c>
      <c r="B260" s="34">
        <f t="shared" si="72"/>
        <v>0</v>
      </c>
      <c r="C260" s="41" t="s">
        <v>12986</v>
      </c>
      <c r="D260" s="29">
        <f t="shared" si="77"/>
        <v>0</v>
      </c>
      <c r="E260" s="36">
        <f t="shared" si="73"/>
        <v>0</v>
      </c>
      <c r="F260" s="37">
        <f t="shared" si="78"/>
        <v>0</v>
      </c>
      <c r="G260" s="38">
        <f t="shared" si="87"/>
        <v>0</v>
      </c>
      <c r="H260" s="42">
        <v>0</v>
      </c>
      <c r="I260" s="36">
        <f t="shared" si="74"/>
        <v>0</v>
      </c>
      <c r="J260" s="29">
        <f t="shared" si="79"/>
        <v>0</v>
      </c>
      <c r="K260" s="36">
        <f t="shared" si="80"/>
        <v>0</v>
      </c>
      <c r="L260" s="9">
        <f t="shared" si="75"/>
        <v>0</v>
      </c>
      <c r="M260" s="51">
        <v>0</v>
      </c>
      <c r="N260" s="50">
        <f t="shared" si="88"/>
        <v>0</v>
      </c>
      <c r="O260" s="36">
        <f t="shared" si="76"/>
        <v>0</v>
      </c>
      <c r="P260" s="36">
        <f t="shared" si="81"/>
        <v>0</v>
      </c>
      <c r="R260" s="36">
        <f t="shared" si="93"/>
        <v>0</v>
      </c>
      <c r="S260" s="36">
        <f t="shared" si="93"/>
        <v>0</v>
      </c>
      <c r="T260" s="36">
        <f t="shared" si="93"/>
        <v>0</v>
      </c>
      <c r="U260" s="36">
        <f t="shared" si="93"/>
        <v>0</v>
      </c>
      <c r="V260" s="36">
        <f t="shared" si="93"/>
        <v>0</v>
      </c>
      <c r="W260" s="36">
        <f t="shared" si="93"/>
        <v>0</v>
      </c>
      <c r="X260" s="36">
        <f t="shared" si="93"/>
        <v>0</v>
      </c>
      <c r="Z260" s="36">
        <f t="shared" si="92"/>
        <v>0</v>
      </c>
      <c r="AA260" s="36">
        <f t="shared" si="92"/>
        <v>0</v>
      </c>
      <c r="AB260" s="36">
        <f t="shared" si="92"/>
        <v>0</v>
      </c>
      <c r="AC260" s="36">
        <f t="shared" si="92"/>
        <v>0</v>
      </c>
      <c r="AE260" s="63">
        <f t="shared" si="89"/>
        <v>0</v>
      </c>
      <c r="AF260" s="59"/>
    </row>
    <row r="261" ht="15" spans="1:32">
      <c r="A261" s="43" t="s">
        <v>12987</v>
      </c>
      <c r="B261" s="34">
        <f t="shared" si="72"/>
        <v>0</v>
      </c>
      <c r="C261" s="41" t="s">
        <v>12988</v>
      </c>
      <c r="D261" s="29">
        <f t="shared" si="77"/>
        <v>0</v>
      </c>
      <c r="E261" s="36">
        <f t="shared" si="73"/>
        <v>0</v>
      </c>
      <c r="F261" s="37">
        <f t="shared" si="78"/>
        <v>0</v>
      </c>
      <c r="G261" s="38">
        <f t="shared" si="87"/>
        <v>0</v>
      </c>
      <c r="H261" s="42">
        <v>0</v>
      </c>
      <c r="I261" s="36">
        <f t="shared" si="74"/>
        <v>0</v>
      </c>
      <c r="J261" s="29">
        <f t="shared" si="79"/>
        <v>0</v>
      </c>
      <c r="K261" s="36">
        <f t="shared" si="80"/>
        <v>0</v>
      </c>
      <c r="L261" s="9">
        <f t="shared" si="75"/>
        <v>0</v>
      </c>
      <c r="M261" s="51">
        <v>0</v>
      </c>
      <c r="N261" s="50">
        <f t="shared" si="88"/>
        <v>0</v>
      </c>
      <c r="O261" s="36">
        <f t="shared" si="76"/>
        <v>0</v>
      </c>
      <c r="P261" s="36">
        <f t="shared" si="81"/>
        <v>0</v>
      </c>
      <c r="R261" s="36">
        <f t="shared" si="93"/>
        <v>0</v>
      </c>
      <c r="S261" s="36">
        <f t="shared" si="93"/>
        <v>0</v>
      </c>
      <c r="T261" s="36">
        <f t="shared" si="93"/>
        <v>0</v>
      </c>
      <c r="U261" s="36">
        <f t="shared" si="93"/>
        <v>0</v>
      </c>
      <c r="V261" s="36">
        <f t="shared" si="93"/>
        <v>0</v>
      </c>
      <c r="W261" s="36">
        <f t="shared" si="93"/>
        <v>0</v>
      </c>
      <c r="X261" s="36">
        <f t="shared" si="93"/>
        <v>0</v>
      </c>
      <c r="Z261" s="36">
        <f t="shared" si="92"/>
        <v>0</v>
      </c>
      <c r="AA261" s="36">
        <f t="shared" si="92"/>
        <v>0</v>
      </c>
      <c r="AB261" s="36">
        <f t="shared" si="92"/>
        <v>0</v>
      </c>
      <c r="AC261" s="36">
        <f t="shared" si="92"/>
        <v>0</v>
      </c>
      <c r="AE261" s="63">
        <f t="shared" si="89"/>
        <v>0</v>
      </c>
      <c r="AF261" s="59"/>
    </row>
    <row r="262" ht="15" spans="1:32">
      <c r="A262" s="43" t="s">
        <v>12989</v>
      </c>
      <c r="B262" s="34">
        <f t="shared" si="72"/>
        <v>0</v>
      </c>
      <c r="C262" s="41" t="s">
        <v>12990</v>
      </c>
      <c r="D262" s="29">
        <f t="shared" si="77"/>
        <v>0</v>
      </c>
      <c r="E262" s="36">
        <f t="shared" si="73"/>
        <v>0</v>
      </c>
      <c r="F262" s="37">
        <f t="shared" si="78"/>
        <v>0</v>
      </c>
      <c r="G262" s="38">
        <f t="shared" si="87"/>
        <v>0</v>
      </c>
      <c r="H262" s="42">
        <v>0</v>
      </c>
      <c r="I262" s="36">
        <f t="shared" si="74"/>
        <v>0</v>
      </c>
      <c r="J262" s="29">
        <f t="shared" si="79"/>
        <v>0</v>
      </c>
      <c r="K262" s="36">
        <f t="shared" si="80"/>
        <v>0</v>
      </c>
      <c r="L262" s="9">
        <f t="shared" si="75"/>
        <v>0</v>
      </c>
      <c r="M262" s="51">
        <v>0</v>
      </c>
      <c r="N262" s="50">
        <f t="shared" si="88"/>
        <v>0</v>
      </c>
      <c r="O262" s="36">
        <f t="shared" si="76"/>
        <v>0</v>
      </c>
      <c r="P262" s="36">
        <f t="shared" si="81"/>
        <v>0</v>
      </c>
      <c r="R262" s="36">
        <f t="shared" si="93"/>
        <v>0</v>
      </c>
      <c r="S262" s="36">
        <f t="shared" si="93"/>
        <v>0</v>
      </c>
      <c r="T262" s="36">
        <f t="shared" si="93"/>
        <v>0</v>
      </c>
      <c r="U262" s="36">
        <f t="shared" si="93"/>
        <v>0</v>
      </c>
      <c r="V262" s="36">
        <f t="shared" si="93"/>
        <v>0</v>
      </c>
      <c r="W262" s="36">
        <f t="shared" si="93"/>
        <v>0</v>
      </c>
      <c r="X262" s="36">
        <f t="shared" si="93"/>
        <v>0</v>
      </c>
      <c r="Z262" s="36">
        <f t="shared" si="92"/>
        <v>0</v>
      </c>
      <c r="AA262" s="36">
        <f t="shared" si="92"/>
        <v>0</v>
      </c>
      <c r="AB262" s="36">
        <f t="shared" si="92"/>
        <v>0</v>
      </c>
      <c r="AC262" s="36">
        <f t="shared" si="92"/>
        <v>0</v>
      </c>
      <c r="AE262" s="63">
        <f t="shared" si="89"/>
        <v>0</v>
      </c>
      <c r="AF262" s="14"/>
    </row>
    <row r="263" ht="15" spans="1:32">
      <c r="A263" s="43" t="s">
        <v>12991</v>
      </c>
      <c r="B263" s="34">
        <f t="shared" si="72"/>
        <v>0</v>
      </c>
      <c r="C263" s="41" t="s">
        <v>12992</v>
      </c>
      <c r="D263" s="29">
        <f t="shared" si="77"/>
        <v>0</v>
      </c>
      <c r="E263" s="36">
        <f t="shared" si="73"/>
        <v>0</v>
      </c>
      <c r="F263" s="37">
        <f t="shared" si="78"/>
        <v>0</v>
      </c>
      <c r="G263" s="38">
        <f t="shared" si="87"/>
        <v>0</v>
      </c>
      <c r="H263" s="39">
        <v>0</v>
      </c>
      <c r="I263" s="36">
        <f t="shared" si="74"/>
        <v>0</v>
      </c>
      <c r="J263" s="29">
        <f t="shared" si="79"/>
        <v>0</v>
      </c>
      <c r="K263" s="36">
        <f t="shared" si="80"/>
        <v>0</v>
      </c>
      <c r="L263" s="9">
        <f t="shared" si="75"/>
        <v>0</v>
      </c>
      <c r="M263" s="51">
        <v>0</v>
      </c>
      <c r="N263" s="50">
        <f t="shared" si="88"/>
        <v>0</v>
      </c>
      <c r="O263" s="36">
        <f t="shared" si="76"/>
        <v>0</v>
      </c>
      <c r="P263" s="36">
        <f t="shared" si="81"/>
        <v>0</v>
      </c>
      <c r="R263" s="36">
        <f t="shared" si="93"/>
        <v>0</v>
      </c>
      <c r="S263" s="36">
        <f t="shared" si="93"/>
        <v>0</v>
      </c>
      <c r="T263" s="36">
        <f t="shared" si="93"/>
        <v>0</v>
      </c>
      <c r="U263" s="36">
        <f t="shared" si="93"/>
        <v>0</v>
      </c>
      <c r="V263" s="36">
        <f t="shared" si="93"/>
        <v>0</v>
      </c>
      <c r="W263" s="36">
        <f t="shared" si="93"/>
        <v>0</v>
      </c>
      <c r="X263" s="36">
        <f t="shared" si="93"/>
        <v>0</v>
      </c>
      <c r="Z263" s="36">
        <f t="shared" si="92"/>
        <v>0</v>
      </c>
      <c r="AA263" s="36">
        <f t="shared" si="92"/>
        <v>0</v>
      </c>
      <c r="AB263" s="36">
        <f t="shared" si="92"/>
        <v>0</v>
      </c>
      <c r="AC263" s="36">
        <f t="shared" si="92"/>
        <v>0</v>
      </c>
      <c r="AE263" s="63">
        <f t="shared" si="89"/>
        <v>0</v>
      </c>
      <c r="AF263" s="14"/>
    </row>
    <row r="264" ht="15" spans="1:32">
      <c r="A264" s="43" t="s">
        <v>12993</v>
      </c>
      <c r="B264" s="34">
        <f t="shared" ref="B264:B327" si="94">D264-J264</f>
        <v>0</v>
      </c>
      <c r="C264" s="41" t="s">
        <v>12994</v>
      </c>
      <c r="D264" s="29">
        <f t="shared" si="77"/>
        <v>0</v>
      </c>
      <c r="E264" s="36">
        <f t="shared" ref="E264:E327" si="95">SUMPRODUCT(E$374:E$599*(LEFT($A$374:$A$599,LEN($A264))=$A264))</f>
        <v>0</v>
      </c>
      <c r="F264" s="37">
        <f t="shared" si="78"/>
        <v>0</v>
      </c>
      <c r="G264" s="38">
        <f t="shared" si="87"/>
        <v>0</v>
      </c>
      <c r="H264" s="42">
        <v>0</v>
      </c>
      <c r="I264" s="36">
        <f t="shared" ref="I264:I327" si="96">SUMPRODUCT(I$374:I$599*(LEFT($A$374:$A$599,LEN($A264))=$A264))</f>
        <v>0</v>
      </c>
      <c r="J264" s="29">
        <f t="shared" si="79"/>
        <v>0</v>
      </c>
      <c r="K264" s="36">
        <f t="shared" si="80"/>
        <v>0</v>
      </c>
      <c r="L264" s="9">
        <f t="shared" ref="L264:L327" si="97">SUM(M264:P264)</f>
        <v>0</v>
      </c>
      <c r="M264" s="51">
        <v>0</v>
      </c>
      <c r="N264" s="50">
        <f t="shared" si="88"/>
        <v>0</v>
      </c>
      <c r="O264" s="36">
        <f t="shared" ref="O264:O327" si="98">SUMPRODUCT(O$374:O$599*(LEFT($A$374:$A$599,LEN($A264))=$A264))</f>
        <v>0</v>
      </c>
      <c r="P264" s="36">
        <f t="shared" si="81"/>
        <v>0</v>
      </c>
      <c r="R264" s="36">
        <f t="shared" si="93"/>
        <v>0</v>
      </c>
      <c r="S264" s="36">
        <f t="shared" si="93"/>
        <v>0</v>
      </c>
      <c r="T264" s="36">
        <f t="shared" si="93"/>
        <v>0</v>
      </c>
      <c r="U264" s="36">
        <f t="shared" si="93"/>
        <v>0</v>
      </c>
      <c r="V264" s="36">
        <f t="shared" si="93"/>
        <v>0</v>
      </c>
      <c r="W264" s="36">
        <f t="shared" si="93"/>
        <v>0</v>
      </c>
      <c r="X264" s="36">
        <f t="shared" si="93"/>
        <v>0</v>
      </c>
      <c r="Z264" s="36">
        <f t="shared" si="92"/>
        <v>0</v>
      </c>
      <c r="AA264" s="36">
        <f t="shared" si="92"/>
        <v>0</v>
      </c>
      <c r="AB264" s="36">
        <f t="shared" si="92"/>
        <v>0</v>
      </c>
      <c r="AC264" s="36">
        <f t="shared" si="92"/>
        <v>0</v>
      </c>
      <c r="AE264" s="63">
        <f t="shared" si="89"/>
        <v>0</v>
      </c>
      <c r="AF264" s="59"/>
    </row>
    <row r="265" ht="15" spans="1:32">
      <c r="A265" s="43" t="s">
        <v>12995</v>
      </c>
      <c r="B265" s="34">
        <f t="shared" si="94"/>
        <v>0</v>
      </c>
      <c r="C265" s="41" t="s">
        <v>12996</v>
      </c>
      <c r="D265" s="29">
        <f t="shared" ref="D265:D328" si="99">SUM(E265:F265)</f>
        <v>0</v>
      </c>
      <c r="E265" s="36">
        <f t="shared" si="95"/>
        <v>0</v>
      </c>
      <c r="F265" s="37">
        <f t="shared" ref="F265:F328" si="100">SUM(G265:I265)</f>
        <v>0</v>
      </c>
      <c r="G265" s="38">
        <f t="shared" si="87"/>
        <v>0</v>
      </c>
      <c r="H265" s="42">
        <v>0</v>
      </c>
      <c r="I265" s="36">
        <f t="shared" si="96"/>
        <v>0</v>
      </c>
      <c r="J265" s="29">
        <f t="shared" ref="J265:J328" si="101">SUM(K265:L265)</f>
        <v>0</v>
      </c>
      <c r="K265" s="36">
        <f t="shared" ref="K265:K328" si="102">SUMPRODUCT(K$374:K$599*(LEFT($A$374:$A$599,LEN($A265))=$A265))+MIN(SUMPRODUCT(P$374:P$599*(LEFT($A$374:$A$599,LEN($A265))=$A265))+AE265,0)</f>
        <v>0</v>
      </c>
      <c r="L265" s="9">
        <f t="shared" si="97"/>
        <v>0</v>
      </c>
      <c r="M265" s="51">
        <v>0</v>
      </c>
      <c r="N265" s="50">
        <f t="shared" si="88"/>
        <v>0</v>
      </c>
      <c r="O265" s="36">
        <f t="shared" si="98"/>
        <v>0</v>
      </c>
      <c r="P265" s="36">
        <f t="shared" ref="P265:P328" si="103">MAX(SUMPRODUCT(P$374:P$599*(LEFT($A$374:$A$599,LEN($A265))=$A265))+AE265,0)</f>
        <v>0</v>
      </c>
      <c r="R265" s="36">
        <f t="shared" si="93"/>
        <v>0</v>
      </c>
      <c r="S265" s="36">
        <f t="shared" si="93"/>
        <v>0</v>
      </c>
      <c r="T265" s="36">
        <f t="shared" si="93"/>
        <v>0</v>
      </c>
      <c r="U265" s="36">
        <f t="shared" si="93"/>
        <v>0</v>
      </c>
      <c r="V265" s="36">
        <f t="shared" si="93"/>
        <v>0</v>
      </c>
      <c r="W265" s="36">
        <f t="shared" si="93"/>
        <v>0</v>
      </c>
      <c r="X265" s="36">
        <f t="shared" si="93"/>
        <v>0</v>
      </c>
      <c r="Z265" s="36">
        <f t="shared" si="92"/>
        <v>0</v>
      </c>
      <c r="AA265" s="36">
        <f t="shared" si="92"/>
        <v>0</v>
      </c>
      <c r="AB265" s="36">
        <f t="shared" si="92"/>
        <v>0</v>
      </c>
      <c r="AC265" s="36">
        <f t="shared" si="92"/>
        <v>0</v>
      </c>
      <c r="AE265" s="63">
        <f t="shared" si="89"/>
        <v>0</v>
      </c>
      <c r="AF265" s="59"/>
    </row>
    <row r="266" ht="15" spans="1:32">
      <c r="A266" s="43" t="s">
        <v>12997</v>
      </c>
      <c r="B266" s="34">
        <f t="shared" si="94"/>
        <v>0</v>
      </c>
      <c r="C266" s="41" t="s">
        <v>12998</v>
      </c>
      <c r="D266" s="29">
        <f t="shared" si="99"/>
        <v>0</v>
      </c>
      <c r="E266" s="36">
        <f t="shared" si="95"/>
        <v>0</v>
      </c>
      <c r="F266" s="37">
        <f t="shared" si="100"/>
        <v>0</v>
      </c>
      <c r="G266" s="38">
        <f t="shared" si="87"/>
        <v>0</v>
      </c>
      <c r="H266" s="42">
        <v>0</v>
      </c>
      <c r="I266" s="36">
        <f t="shared" si="96"/>
        <v>0</v>
      </c>
      <c r="J266" s="29">
        <f t="shared" si="101"/>
        <v>0</v>
      </c>
      <c r="K266" s="36">
        <f t="shared" si="102"/>
        <v>0</v>
      </c>
      <c r="L266" s="9">
        <f t="shared" si="97"/>
        <v>0</v>
      </c>
      <c r="M266" s="51">
        <v>0</v>
      </c>
      <c r="N266" s="50">
        <f t="shared" si="88"/>
        <v>0</v>
      </c>
      <c r="O266" s="36">
        <f t="shared" si="98"/>
        <v>0</v>
      </c>
      <c r="P266" s="36">
        <f t="shared" si="103"/>
        <v>0</v>
      </c>
      <c r="R266" s="36">
        <f t="shared" si="93"/>
        <v>0</v>
      </c>
      <c r="S266" s="36">
        <f t="shared" si="93"/>
        <v>0</v>
      </c>
      <c r="T266" s="36">
        <f t="shared" si="93"/>
        <v>0</v>
      </c>
      <c r="U266" s="36">
        <f t="shared" si="93"/>
        <v>0</v>
      </c>
      <c r="V266" s="36">
        <f t="shared" si="93"/>
        <v>0</v>
      </c>
      <c r="W266" s="36">
        <f t="shared" si="93"/>
        <v>0</v>
      </c>
      <c r="X266" s="36">
        <f t="shared" si="93"/>
        <v>0</v>
      </c>
      <c r="Z266" s="36">
        <f t="shared" si="92"/>
        <v>0</v>
      </c>
      <c r="AA266" s="36">
        <f t="shared" si="92"/>
        <v>0</v>
      </c>
      <c r="AB266" s="36">
        <f t="shared" si="92"/>
        <v>0</v>
      </c>
      <c r="AC266" s="36">
        <f t="shared" si="92"/>
        <v>0</v>
      </c>
      <c r="AE266" s="63">
        <f t="shared" si="89"/>
        <v>0</v>
      </c>
      <c r="AF266" s="14"/>
    </row>
    <row r="267" ht="15" spans="1:32">
      <c r="A267" s="43" t="s">
        <v>12999</v>
      </c>
      <c r="B267" s="34">
        <f t="shared" si="94"/>
        <v>0</v>
      </c>
      <c r="C267" s="41" t="s">
        <v>13000</v>
      </c>
      <c r="D267" s="29">
        <f t="shared" si="99"/>
        <v>0</v>
      </c>
      <c r="E267" s="36">
        <f t="shared" si="95"/>
        <v>0</v>
      </c>
      <c r="F267" s="37">
        <f t="shared" si="100"/>
        <v>0</v>
      </c>
      <c r="G267" s="38">
        <f t="shared" si="87"/>
        <v>0</v>
      </c>
      <c r="H267" s="42">
        <v>0</v>
      </c>
      <c r="I267" s="36">
        <f t="shared" si="96"/>
        <v>0</v>
      </c>
      <c r="J267" s="29">
        <f t="shared" si="101"/>
        <v>0</v>
      </c>
      <c r="K267" s="36">
        <f t="shared" si="102"/>
        <v>0</v>
      </c>
      <c r="L267" s="9">
        <f t="shared" si="97"/>
        <v>0</v>
      </c>
      <c r="M267" s="51">
        <v>0</v>
      </c>
      <c r="N267" s="50">
        <f t="shared" si="88"/>
        <v>0</v>
      </c>
      <c r="O267" s="36">
        <f t="shared" si="98"/>
        <v>0</v>
      </c>
      <c r="P267" s="36">
        <f t="shared" si="103"/>
        <v>0</v>
      </c>
      <c r="R267" s="36">
        <f t="shared" si="93"/>
        <v>0</v>
      </c>
      <c r="S267" s="36">
        <f t="shared" si="93"/>
        <v>0</v>
      </c>
      <c r="T267" s="36">
        <f t="shared" si="93"/>
        <v>0</v>
      </c>
      <c r="U267" s="36">
        <f t="shared" si="93"/>
        <v>0</v>
      </c>
      <c r="V267" s="36">
        <f t="shared" si="93"/>
        <v>0</v>
      </c>
      <c r="W267" s="36">
        <f t="shared" si="93"/>
        <v>0</v>
      </c>
      <c r="X267" s="36">
        <f t="shared" si="93"/>
        <v>0</v>
      </c>
      <c r="Z267" s="36">
        <f t="shared" si="92"/>
        <v>0</v>
      </c>
      <c r="AA267" s="36">
        <f t="shared" si="92"/>
        <v>0</v>
      </c>
      <c r="AB267" s="36">
        <f t="shared" si="92"/>
        <v>0</v>
      </c>
      <c r="AC267" s="36">
        <f t="shared" si="92"/>
        <v>0</v>
      </c>
      <c r="AE267" s="63">
        <f t="shared" si="89"/>
        <v>0</v>
      </c>
      <c r="AF267" s="14"/>
    </row>
    <row r="268" ht="15" spans="1:32">
      <c r="A268" s="43" t="s">
        <v>13001</v>
      </c>
      <c r="B268" s="34">
        <f t="shared" si="94"/>
        <v>0</v>
      </c>
      <c r="C268" s="41" t="s">
        <v>13002</v>
      </c>
      <c r="D268" s="29">
        <f t="shared" si="99"/>
        <v>0</v>
      </c>
      <c r="E268" s="36">
        <f t="shared" si="95"/>
        <v>0</v>
      </c>
      <c r="F268" s="37">
        <f t="shared" si="100"/>
        <v>0</v>
      </c>
      <c r="G268" s="38">
        <f t="shared" si="87"/>
        <v>0</v>
      </c>
      <c r="H268" s="42">
        <v>0</v>
      </c>
      <c r="I268" s="36">
        <f t="shared" si="96"/>
        <v>0</v>
      </c>
      <c r="J268" s="29">
        <f t="shared" si="101"/>
        <v>0</v>
      </c>
      <c r="K268" s="36">
        <f t="shared" si="102"/>
        <v>0</v>
      </c>
      <c r="L268" s="9">
        <f t="shared" si="97"/>
        <v>0</v>
      </c>
      <c r="M268" s="51">
        <v>0</v>
      </c>
      <c r="N268" s="50">
        <f t="shared" si="88"/>
        <v>0</v>
      </c>
      <c r="O268" s="36">
        <f t="shared" si="98"/>
        <v>0</v>
      </c>
      <c r="P268" s="36">
        <f t="shared" si="103"/>
        <v>0</v>
      </c>
      <c r="R268" s="36">
        <f t="shared" ref="R268:X277" si="104">SUMPRODUCT(R$374:R$599*(LEFT($A$374:$A$599,LEN($A268))=$A268))</f>
        <v>0</v>
      </c>
      <c r="S268" s="36">
        <f t="shared" si="104"/>
        <v>0</v>
      </c>
      <c r="T268" s="36">
        <f t="shared" si="104"/>
        <v>0</v>
      </c>
      <c r="U268" s="36">
        <f t="shared" si="104"/>
        <v>0</v>
      </c>
      <c r="V268" s="36">
        <f t="shared" si="104"/>
        <v>0</v>
      </c>
      <c r="W268" s="36">
        <f t="shared" si="104"/>
        <v>0</v>
      </c>
      <c r="X268" s="36">
        <f t="shared" si="104"/>
        <v>0</v>
      </c>
      <c r="Z268" s="36">
        <f t="shared" ref="Z268:AC287" si="105">SUMPRODUCT(Z$374:Z$599*(LEFT($A$374:$A$599,LEN($A268))=$A268))</f>
        <v>0</v>
      </c>
      <c r="AA268" s="36">
        <f t="shared" si="105"/>
        <v>0</v>
      </c>
      <c r="AB268" s="36">
        <f t="shared" si="105"/>
        <v>0</v>
      </c>
      <c r="AC268" s="36">
        <f t="shared" si="105"/>
        <v>0</v>
      </c>
      <c r="AE268" s="63">
        <f t="shared" si="89"/>
        <v>0</v>
      </c>
      <c r="AF268" s="59"/>
    </row>
    <row r="269" ht="15" spans="1:32">
      <c r="A269" s="43" t="s">
        <v>13003</v>
      </c>
      <c r="B269" s="34">
        <f t="shared" si="94"/>
        <v>0</v>
      </c>
      <c r="C269" s="41" t="s">
        <v>13004</v>
      </c>
      <c r="D269" s="29">
        <f t="shared" si="99"/>
        <v>0</v>
      </c>
      <c r="E269" s="36">
        <f t="shared" si="95"/>
        <v>0</v>
      </c>
      <c r="F269" s="37">
        <f t="shared" si="100"/>
        <v>0</v>
      </c>
      <c r="G269" s="38">
        <f t="shared" si="87"/>
        <v>0</v>
      </c>
      <c r="H269" s="42">
        <v>0</v>
      </c>
      <c r="I269" s="36">
        <f t="shared" si="96"/>
        <v>0</v>
      </c>
      <c r="J269" s="29">
        <f t="shared" si="101"/>
        <v>0</v>
      </c>
      <c r="K269" s="36">
        <f t="shared" si="102"/>
        <v>0</v>
      </c>
      <c r="L269" s="9">
        <f t="shared" si="97"/>
        <v>0</v>
      </c>
      <c r="M269" s="51">
        <v>0</v>
      </c>
      <c r="N269" s="50">
        <f t="shared" si="88"/>
        <v>0</v>
      </c>
      <c r="O269" s="36">
        <f t="shared" si="98"/>
        <v>0</v>
      </c>
      <c r="P269" s="36">
        <f t="shared" si="103"/>
        <v>0</v>
      </c>
      <c r="R269" s="36">
        <f t="shared" si="104"/>
        <v>0</v>
      </c>
      <c r="S269" s="36">
        <f t="shared" si="104"/>
        <v>0</v>
      </c>
      <c r="T269" s="36">
        <f t="shared" si="104"/>
        <v>0</v>
      </c>
      <c r="U269" s="36">
        <f t="shared" si="104"/>
        <v>0</v>
      </c>
      <c r="V269" s="36">
        <f t="shared" si="104"/>
        <v>0</v>
      </c>
      <c r="W269" s="36">
        <f t="shared" si="104"/>
        <v>0</v>
      </c>
      <c r="X269" s="36">
        <f t="shared" si="104"/>
        <v>0</v>
      </c>
      <c r="Z269" s="36">
        <f t="shared" si="105"/>
        <v>0</v>
      </c>
      <c r="AA269" s="36">
        <f t="shared" si="105"/>
        <v>0</v>
      </c>
      <c r="AB269" s="36">
        <f t="shared" si="105"/>
        <v>0</v>
      </c>
      <c r="AC269" s="36">
        <f t="shared" si="105"/>
        <v>0</v>
      </c>
      <c r="AE269" s="63">
        <f t="shared" si="89"/>
        <v>0</v>
      </c>
      <c r="AF269" s="59"/>
    </row>
    <row r="270" ht="15" spans="1:32">
      <c r="A270" s="43" t="s">
        <v>13005</v>
      </c>
      <c r="B270" s="34">
        <f t="shared" si="94"/>
        <v>0</v>
      </c>
      <c r="C270" s="41" t="s">
        <v>13006</v>
      </c>
      <c r="D270" s="29">
        <f t="shared" si="99"/>
        <v>0</v>
      </c>
      <c r="E270" s="36">
        <f t="shared" si="95"/>
        <v>0</v>
      </c>
      <c r="F270" s="37">
        <f t="shared" si="100"/>
        <v>0</v>
      </c>
      <c r="G270" s="38">
        <f t="shared" si="87"/>
        <v>0</v>
      </c>
      <c r="H270" s="39">
        <v>0</v>
      </c>
      <c r="I270" s="36">
        <f t="shared" si="96"/>
        <v>0</v>
      </c>
      <c r="J270" s="29">
        <f t="shared" si="101"/>
        <v>0</v>
      </c>
      <c r="K270" s="36">
        <f t="shared" si="102"/>
        <v>0</v>
      </c>
      <c r="L270" s="9">
        <f t="shared" si="97"/>
        <v>0</v>
      </c>
      <c r="M270" s="51">
        <v>0</v>
      </c>
      <c r="N270" s="50">
        <f t="shared" si="88"/>
        <v>0</v>
      </c>
      <c r="O270" s="36">
        <f t="shared" si="98"/>
        <v>0</v>
      </c>
      <c r="P270" s="36">
        <f t="shared" si="103"/>
        <v>0</v>
      </c>
      <c r="R270" s="36">
        <f t="shared" si="104"/>
        <v>0</v>
      </c>
      <c r="S270" s="36">
        <f t="shared" si="104"/>
        <v>0</v>
      </c>
      <c r="T270" s="36">
        <f t="shared" si="104"/>
        <v>0</v>
      </c>
      <c r="U270" s="36">
        <f t="shared" si="104"/>
        <v>0</v>
      </c>
      <c r="V270" s="36">
        <f t="shared" si="104"/>
        <v>0</v>
      </c>
      <c r="W270" s="36">
        <f t="shared" si="104"/>
        <v>0</v>
      </c>
      <c r="X270" s="36">
        <f t="shared" si="104"/>
        <v>0</v>
      </c>
      <c r="Z270" s="36">
        <f t="shared" si="105"/>
        <v>0</v>
      </c>
      <c r="AA270" s="36">
        <f t="shared" si="105"/>
        <v>0</v>
      </c>
      <c r="AB270" s="36">
        <f t="shared" si="105"/>
        <v>0</v>
      </c>
      <c r="AC270" s="36">
        <f t="shared" si="105"/>
        <v>0</v>
      </c>
      <c r="AE270" s="63">
        <f t="shared" si="89"/>
        <v>0</v>
      </c>
      <c r="AF270" s="14"/>
    </row>
    <row r="271" ht="15" spans="1:32">
      <c r="A271" s="43" t="s">
        <v>13007</v>
      </c>
      <c r="B271" s="34">
        <f t="shared" si="94"/>
        <v>0</v>
      </c>
      <c r="C271" s="41" t="s">
        <v>13008</v>
      </c>
      <c r="D271" s="29">
        <f t="shared" si="99"/>
        <v>0</v>
      </c>
      <c r="E271" s="36">
        <f t="shared" si="95"/>
        <v>0</v>
      </c>
      <c r="F271" s="37">
        <f t="shared" si="100"/>
        <v>0</v>
      </c>
      <c r="G271" s="38">
        <f t="shared" si="87"/>
        <v>0</v>
      </c>
      <c r="H271" s="42">
        <v>0</v>
      </c>
      <c r="I271" s="36">
        <f t="shared" si="96"/>
        <v>0</v>
      </c>
      <c r="J271" s="29">
        <f t="shared" si="101"/>
        <v>0</v>
      </c>
      <c r="K271" s="36">
        <f t="shared" si="102"/>
        <v>0</v>
      </c>
      <c r="L271" s="9">
        <f t="shared" si="97"/>
        <v>0</v>
      </c>
      <c r="M271" s="51">
        <v>0</v>
      </c>
      <c r="N271" s="50">
        <f t="shared" si="88"/>
        <v>0</v>
      </c>
      <c r="O271" s="36">
        <f t="shared" si="98"/>
        <v>0</v>
      </c>
      <c r="P271" s="36">
        <f t="shared" si="103"/>
        <v>0</v>
      </c>
      <c r="R271" s="36">
        <f t="shared" si="104"/>
        <v>0</v>
      </c>
      <c r="S271" s="36">
        <f t="shared" si="104"/>
        <v>0</v>
      </c>
      <c r="T271" s="36">
        <f t="shared" si="104"/>
        <v>0</v>
      </c>
      <c r="U271" s="36">
        <f t="shared" si="104"/>
        <v>0</v>
      </c>
      <c r="V271" s="36">
        <f t="shared" si="104"/>
        <v>0</v>
      </c>
      <c r="W271" s="36">
        <f t="shared" si="104"/>
        <v>0</v>
      </c>
      <c r="X271" s="36">
        <f t="shared" si="104"/>
        <v>0</v>
      </c>
      <c r="Z271" s="36">
        <f t="shared" si="105"/>
        <v>0</v>
      </c>
      <c r="AA271" s="36">
        <f t="shared" si="105"/>
        <v>0</v>
      </c>
      <c r="AB271" s="36">
        <f t="shared" si="105"/>
        <v>0</v>
      </c>
      <c r="AC271" s="36">
        <f t="shared" si="105"/>
        <v>0</v>
      </c>
      <c r="AE271" s="63">
        <f t="shared" si="89"/>
        <v>0</v>
      </c>
      <c r="AF271" s="14"/>
    </row>
    <row r="272" ht="15" spans="1:32">
      <c r="A272" s="43" t="s">
        <v>13009</v>
      </c>
      <c r="B272" s="34">
        <f t="shared" si="94"/>
        <v>0</v>
      </c>
      <c r="C272" s="41" t="s">
        <v>13010</v>
      </c>
      <c r="D272" s="29">
        <f t="shared" si="99"/>
        <v>0</v>
      </c>
      <c r="E272" s="36">
        <f t="shared" si="95"/>
        <v>0</v>
      </c>
      <c r="F272" s="37">
        <f t="shared" si="100"/>
        <v>0</v>
      </c>
      <c r="G272" s="38">
        <f t="shared" si="87"/>
        <v>0</v>
      </c>
      <c r="H272" s="42">
        <v>0</v>
      </c>
      <c r="I272" s="36">
        <f t="shared" si="96"/>
        <v>0</v>
      </c>
      <c r="J272" s="29">
        <f t="shared" si="101"/>
        <v>0</v>
      </c>
      <c r="K272" s="36">
        <f t="shared" si="102"/>
        <v>0</v>
      </c>
      <c r="L272" s="9">
        <f t="shared" si="97"/>
        <v>0</v>
      </c>
      <c r="M272" s="51">
        <v>0</v>
      </c>
      <c r="N272" s="50">
        <f t="shared" si="88"/>
        <v>0</v>
      </c>
      <c r="O272" s="36">
        <f t="shared" si="98"/>
        <v>0</v>
      </c>
      <c r="P272" s="36">
        <f t="shared" si="103"/>
        <v>0</v>
      </c>
      <c r="R272" s="36">
        <f t="shared" si="104"/>
        <v>0</v>
      </c>
      <c r="S272" s="36">
        <f t="shared" si="104"/>
        <v>0</v>
      </c>
      <c r="T272" s="36">
        <f t="shared" si="104"/>
        <v>0</v>
      </c>
      <c r="U272" s="36">
        <f t="shared" si="104"/>
        <v>0</v>
      </c>
      <c r="V272" s="36">
        <f t="shared" si="104"/>
        <v>0</v>
      </c>
      <c r="W272" s="36">
        <f t="shared" si="104"/>
        <v>0</v>
      </c>
      <c r="X272" s="36">
        <f t="shared" si="104"/>
        <v>0</v>
      </c>
      <c r="Z272" s="36">
        <f t="shared" si="105"/>
        <v>0</v>
      </c>
      <c r="AA272" s="36">
        <f t="shared" si="105"/>
        <v>0</v>
      </c>
      <c r="AB272" s="36">
        <f t="shared" si="105"/>
        <v>0</v>
      </c>
      <c r="AC272" s="36">
        <f t="shared" si="105"/>
        <v>0</v>
      </c>
      <c r="AE272" s="63">
        <f t="shared" si="89"/>
        <v>0</v>
      </c>
      <c r="AF272" s="59"/>
    </row>
    <row r="273" ht="15" spans="1:32">
      <c r="A273" s="43" t="s">
        <v>13011</v>
      </c>
      <c r="B273" s="34">
        <f t="shared" si="94"/>
        <v>0</v>
      </c>
      <c r="C273" s="41" t="s">
        <v>13012</v>
      </c>
      <c r="D273" s="29">
        <f t="shared" si="99"/>
        <v>0</v>
      </c>
      <c r="E273" s="36">
        <f t="shared" si="95"/>
        <v>0</v>
      </c>
      <c r="F273" s="37">
        <f t="shared" si="100"/>
        <v>0</v>
      </c>
      <c r="G273" s="38">
        <f t="shared" si="87"/>
        <v>0</v>
      </c>
      <c r="H273" s="42">
        <v>0</v>
      </c>
      <c r="I273" s="36">
        <f t="shared" si="96"/>
        <v>0</v>
      </c>
      <c r="J273" s="29">
        <f t="shared" si="101"/>
        <v>0</v>
      </c>
      <c r="K273" s="36">
        <f t="shared" si="102"/>
        <v>0</v>
      </c>
      <c r="L273" s="9">
        <f t="shared" si="97"/>
        <v>0</v>
      </c>
      <c r="M273" s="51">
        <v>0</v>
      </c>
      <c r="N273" s="50">
        <f t="shared" si="88"/>
        <v>0</v>
      </c>
      <c r="O273" s="36">
        <f t="shared" si="98"/>
        <v>0</v>
      </c>
      <c r="P273" s="36">
        <f t="shared" si="103"/>
        <v>0</v>
      </c>
      <c r="R273" s="36">
        <f t="shared" si="104"/>
        <v>0</v>
      </c>
      <c r="S273" s="36">
        <f t="shared" si="104"/>
        <v>0</v>
      </c>
      <c r="T273" s="36">
        <f t="shared" si="104"/>
        <v>0</v>
      </c>
      <c r="U273" s="36">
        <f t="shared" si="104"/>
        <v>0</v>
      </c>
      <c r="V273" s="36">
        <f t="shared" si="104"/>
        <v>0</v>
      </c>
      <c r="W273" s="36">
        <f t="shared" si="104"/>
        <v>0</v>
      </c>
      <c r="X273" s="36">
        <f t="shared" si="104"/>
        <v>0</v>
      </c>
      <c r="Z273" s="36">
        <f t="shared" si="105"/>
        <v>0</v>
      </c>
      <c r="AA273" s="36">
        <f t="shared" si="105"/>
        <v>0</v>
      </c>
      <c r="AB273" s="36">
        <f t="shared" si="105"/>
        <v>0</v>
      </c>
      <c r="AC273" s="36">
        <f t="shared" si="105"/>
        <v>0</v>
      </c>
      <c r="AE273" s="63">
        <f t="shared" si="89"/>
        <v>0</v>
      </c>
      <c r="AF273" s="59"/>
    </row>
    <row r="274" ht="15" spans="1:32">
      <c r="A274" s="43" t="s">
        <v>13013</v>
      </c>
      <c r="B274" s="34">
        <f t="shared" si="94"/>
        <v>0</v>
      </c>
      <c r="C274" s="41" t="s">
        <v>13014</v>
      </c>
      <c r="D274" s="29">
        <f t="shared" si="99"/>
        <v>0</v>
      </c>
      <c r="E274" s="36">
        <f t="shared" si="95"/>
        <v>0</v>
      </c>
      <c r="F274" s="37">
        <f t="shared" si="100"/>
        <v>0</v>
      </c>
      <c r="G274" s="38">
        <f t="shared" si="87"/>
        <v>0</v>
      </c>
      <c r="H274" s="42">
        <v>0</v>
      </c>
      <c r="I274" s="36">
        <f t="shared" si="96"/>
        <v>0</v>
      </c>
      <c r="J274" s="29">
        <f t="shared" si="101"/>
        <v>0</v>
      </c>
      <c r="K274" s="36">
        <f t="shared" si="102"/>
        <v>0</v>
      </c>
      <c r="L274" s="9">
        <f t="shared" si="97"/>
        <v>0</v>
      </c>
      <c r="M274" s="51">
        <v>0</v>
      </c>
      <c r="N274" s="50">
        <f t="shared" si="88"/>
        <v>0</v>
      </c>
      <c r="O274" s="36">
        <f t="shared" si="98"/>
        <v>0</v>
      </c>
      <c r="P274" s="36">
        <f t="shared" si="103"/>
        <v>0</v>
      </c>
      <c r="R274" s="36">
        <f t="shared" si="104"/>
        <v>0</v>
      </c>
      <c r="S274" s="36">
        <f t="shared" si="104"/>
        <v>0</v>
      </c>
      <c r="T274" s="36">
        <f t="shared" si="104"/>
        <v>0</v>
      </c>
      <c r="U274" s="36">
        <f t="shared" si="104"/>
        <v>0</v>
      </c>
      <c r="V274" s="36">
        <f t="shared" si="104"/>
        <v>0</v>
      </c>
      <c r="W274" s="36">
        <f t="shared" si="104"/>
        <v>0</v>
      </c>
      <c r="X274" s="36">
        <f t="shared" si="104"/>
        <v>0</v>
      </c>
      <c r="Z274" s="36">
        <f t="shared" si="105"/>
        <v>0</v>
      </c>
      <c r="AA274" s="36">
        <f t="shared" si="105"/>
        <v>0</v>
      </c>
      <c r="AB274" s="36">
        <f t="shared" si="105"/>
        <v>0</v>
      </c>
      <c r="AC274" s="36">
        <f t="shared" si="105"/>
        <v>0</v>
      </c>
      <c r="AE274" s="63">
        <f t="shared" si="89"/>
        <v>0</v>
      </c>
      <c r="AF274" s="14"/>
    </row>
    <row r="275" ht="15" spans="1:32">
      <c r="A275" s="43" t="s">
        <v>13015</v>
      </c>
      <c r="B275" s="34">
        <f t="shared" si="94"/>
        <v>0</v>
      </c>
      <c r="C275" s="41" t="s">
        <v>13016</v>
      </c>
      <c r="D275" s="29">
        <f t="shared" si="99"/>
        <v>0</v>
      </c>
      <c r="E275" s="36">
        <f t="shared" si="95"/>
        <v>0</v>
      </c>
      <c r="F275" s="37">
        <f t="shared" si="100"/>
        <v>0</v>
      </c>
      <c r="G275" s="38">
        <f t="shared" si="87"/>
        <v>0</v>
      </c>
      <c r="H275" s="42">
        <v>0</v>
      </c>
      <c r="I275" s="36">
        <f t="shared" si="96"/>
        <v>0</v>
      </c>
      <c r="J275" s="29">
        <f t="shared" si="101"/>
        <v>0</v>
      </c>
      <c r="K275" s="36">
        <f t="shared" si="102"/>
        <v>0</v>
      </c>
      <c r="L275" s="9">
        <f t="shared" si="97"/>
        <v>0</v>
      </c>
      <c r="M275" s="51">
        <v>0</v>
      </c>
      <c r="N275" s="50">
        <f t="shared" si="88"/>
        <v>0</v>
      </c>
      <c r="O275" s="36">
        <f t="shared" si="98"/>
        <v>0</v>
      </c>
      <c r="P275" s="36">
        <f t="shared" si="103"/>
        <v>0</v>
      </c>
      <c r="R275" s="36">
        <f t="shared" si="104"/>
        <v>0</v>
      </c>
      <c r="S275" s="36">
        <f t="shared" si="104"/>
        <v>0</v>
      </c>
      <c r="T275" s="36">
        <f t="shared" si="104"/>
        <v>0</v>
      </c>
      <c r="U275" s="36">
        <f t="shared" si="104"/>
        <v>0</v>
      </c>
      <c r="V275" s="36">
        <f t="shared" si="104"/>
        <v>0</v>
      </c>
      <c r="W275" s="36">
        <f t="shared" si="104"/>
        <v>0</v>
      </c>
      <c r="X275" s="36">
        <f t="shared" si="104"/>
        <v>0</v>
      </c>
      <c r="Z275" s="36">
        <f t="shared" si="105"/>
        <v>0</v>
      </c>
      <c r="AA275" s="36">
        <f t="shared" si="105"/>
        <v>0</v>
      </c>
      <c r="AB275" s="36">
        <f t="shared" si="105"/>
        <v>0</v>
      </c>
      <c r="AC275" s="36">
        <f t="shared" si="105"/>
        <v>0</v>
      </c>
      <c r="AE275" s="63">
        <f t="shared" si="89"/>
        <v>0</v>
      </c>
      <c r="AF275" s="14"/>
    </row>
    <row r="276" ht="15" spans="1:32">
      <c r="A276" s="43" t="s">
        <v>13017</v>
      </c>
      <c r="B276" s="34">
        <f t="shared" si="94"/>
        <v>0</v>
      </c>
      <c r="C276" s="41" t="s">
        <v>13018</v>
      </c>
      <c r="D276" s="29">
        <f t="shared" si="99"/>
        <v>0</v>
      </c>
      <c r="E276" s="36">
        <f t="shared" si="95"/>
        <v>0</v>
      </c>
      <c r="F276" s="37">
        <f t="shared" si="100"/>
        <v>0</v>
      </c>
      <c r="G276" s="38">
        <f t="shared" si="87"/>
        <v>0</v>
      </c>
      <c r="H276" s="42">
        <v>0</v>
      </c>
      <c r="I276" s="36">
        <f t="shared" si="96"/>
        <v>0</v>
      </c>
      <c r="J276" s="29">
        <f t="shared" si="101"/>
        <v>0</v>
      </c>
      <c r="K276" s="36">
        <f t="shared" si="102"/>
        <v>0</v>
      </c>
      <c r="L276" s="9">
        <f t="shared" si="97"/>
        <v>0</v>
      </c>
      <c r="M276" s="51">
        <v>0</v>
      </c>
      <c r="N276" s="50">
        <f t="shared" si="88"/>
        <v>0</v>
      </c>
      <c r="O276" s="36">
        <f t="shared" si="98"/>
        <v>0</v>
      </c>
      <c r="P276" s="36">
        <f t="shared" si="103"/>
        <v>0</v>
      </c>
      <c r="R276" s="36">
        <f t="shared" si="104"/>
        <v>0</v>
      </c>
      <c r="S276" s="36">
        <f t="shared" si="104"/>
        <v>0</v>
      </c>
      <c r="T276" s="36">
        <f t="shared" si="104"/>
        <v>0</v>
      </c>
      <c r="U276" s="36">
        <f t="shared" si="104"/>
        <v>0</v>
      </c>
      <c r="V276" s="36">
        <f t="shared" si="104"/>
        <v>0</v>
      </c>
      <c r="W276" s="36">
        <f t="shared" si="104"/>
        <v>0</v>
      </c>
      <c r="X276" s="36">
        <f t="shared" si="104"/>
        <v>0</v>
      </c>
      <c r="Z276" s="36">
        <f t="shared" si="105"/>
        <v>0</v>
      </c>
      <c r="AA276" s="36">
        <f t="shared" si="105"/>
        <v>0</v>
      </c>
      <c r="AB276" s="36">
        <f t="shared" si="105"/>
        <v>0</v>
      </c>
      <c r="AC276" s="36">
        <f t="shared" si="105"/>
        <v>0</v>
      </c>
      <c r="AE276" s="63">
        <f t="shared" si="89"/>
        <v>0</v>
      </c>
      <c r="AF276" s="59"/>
    </row>
    <row r="277" ht="15" spans="1:32">
      <c r="A277" s="43" t="s">
        <v>13019</v>
      </c>
      <c r="B277" s="34">
        <f t="shared" si="94"/>
        <v>0</v>
      </c>
      <c r="C277" s="41" t="s">
        <v>13020</v>
      </c>
      <c r="D277" s="29">
        <f t="shared" si="99"/>
        <v>0</v>
      </c>
      <c r="E277" s="36">
        <f t="shared" si="95"/>
        <v>0</v>
      </c>
      <c r="F277" s="37">
        <f t="shared" si="100"/>
        <v>0</v>
      </c>
      <c r="G277" s="38">
        <f t="shared" si="87"/>
        <v>0</v>
      </c>
      <c r="H277" s="42">
        <v>0</v>
      </c>
      <c r="I277" s="36">
        <f t="shared" si="96"/>
        <v>0</v>
      </c>
      <c r="J277" s="29">
        <f t="shared" si="101"/>
        <v>0</v>
      </c>
      <c r="K277" s="36">
        <f t="shared" si="102"/>
        <v>0</v>
      </c>
      <c r="L277" s="9">
        <f t="shared" si="97"/>
        <v>0</v>
      </c>
      <c r="M277" s="51">
        <v>0</v>
      </c>
      <c r="N277" s="50">
        <f t="shared" si="88"/>
        <v>0</v>
      </c>
      <c r="O277" s="36">
        <f t="shared" si="98"/>
        <v>0</v>
      </c>
      <c r="P277" s="36">
        <f t="shared" si="103"/>
        <v>0</v>
      </c>
      <c r="R277" s="36">
        <f t="shared" si="104"/>
        <v>0</v>
      </c>
      <c r="S277" s="36">
        <f t="shared" si="104"/>
        <v>0</v>
      </c>
      <c r="T277" s="36">
        <f t="shared" si="104"/>
        <v>0</v>
      </c>
      <c r="U277" s="36">
        <f t="shared" si="104"/>
        <v>0</v>
      </c>
      <c r="V277" s="36">
        <f t="shared" si="104"/>
        <v>0</v>
      </c>
      <c r="W277" s="36">
        <f t="shared" si="104"/>
        <v>0</v>
      </c>
      <c r="X277" s="36">
        <f t="shared" si="104"/>
        <v>0</v>
      </c>
      <c r="Z277" s="36">
        <f t="shared" si="105"/>
        <v>0</v>
      </c>
      <c r="AA277" s="36">
        <f t="shared" si="105"/>
        <v>0</v>
      </c>
      <c r="AB277" s="36">
        <f t="shared" si="105"/>
        <v>0</v>
      </c>
      <c r="AC277" s="36">
        <f t="shared" si="105"/>
        <v>0</v>
      </c>
      <c r="AE277" s="63">
        <f t="shared" si="89"/>
        <v>0</v>
      </c>
      <c r="AF277" s="59"/>
    </row>
    <row r="278" ht="15" spans="1:32">
      <c r="A278" s="43" t="s">
        <v>13021</v>
      </c>
      <c r="B278" s="34">
        <f t="shared" si="94"/>
        <v>0</v>
      </c>
      <c r="C278" s="41" t="s">
        <v>13022</v>
      </c>
      <c r="D278" s="29">
        <f t="shared" si="99"/>
        <v>0</v>
      </c>
      <c r="E278" s="36">
        <f t="shared" si="95"/>
        <v>0</v>
      </c>
      <c r="F278" s="37">
        <f t="shared" si="100"/>
        <v>0</v>
      </c>
      <c r="G278" s="38">
        <f t="shared" si="87"/>
        <v>0</v>
      </c>
      <c r="H278" s="42">
        <v>0</v>
      </c>
      <c r="I278" s="36">
        <f t="shared" si="96"/>
        <v>0</v>
      </c>
      <c r="J278" s="29">
        <f t="shared" si="101"/>
        <v>0</v>
      </c>
      <c r="K278" s="36">
        <f t="shared" si="102"/>
        <v>0</v>
      </c>
      <c r="L278" s="9">
        <f t="shared" si="97"/>
        <v>0</v>
      </c>
      <c r="M278" s="51">
        <v>0</v>
      </c>
      <c r="N278" s="50">
        <f t="shared" si="88"/>
        <v>0</v>
      </c>
      <c r="O278" s="36">
        <f t="shared" si="98"/>
        <v>0</v>
      </c>
      <c r="P278" s="36">
        <f t="shared" si="103"/>
        <v>0</v>
      </c>
      <c r="R278" s="36">
        <f t="shared" ref="R278:X287" si="106">SUMPRODUCT(R$374:R$599*(LEFT($A$374:$A$599,LEN($A278))=$A278))</f>
        <v>0</v>
      </c>
      <c r="S278" s="36">
        <f t="shared" si="106"/>
        <v>0</v>
      </c>
      <c r="T278" s="36">
        <f t="shared" si="106"/>
        <v>0</v>
      </c>
      <c r="U278" s="36">
        <f t="shared" si="106"/>
        <v>0</v>
      </c>
      <c r="V278" s="36">
        <f t="shared" si="106"/>
        <v>0</v>
      </c>
      <c r="W278" s="36">
        <f t="shared" si="106"/>
        <v>0</v>
      </c>
      <c r="X278" s="36">
        <f t="shared" si="106"/>
        <v>0</v>
      </c>
      <c r="Z278" s="36">
        <f t="shared" si="105"/>
        <v>0</v>
      </c>
      <c r="AA278" s="36">
        <f t="shared" si="105"/>
        <v>0</v>
      </c>
      <c r="AB278" s="36">
        <f t="shared" si="105"/>
        <v>0</v>
      </c>
      <c r="AC278" s="36">
        <f t="shared" si="105"/>
        <v>0</v>
      </c>
      <c r="AE278" s="63">
        <f t="shared" si="89"/>
        <v>0</v>
      </c>
      <c r="AF278" s="14"/>
    </row>
    <row r="279" ht="15" spans="1:32">
      <c r="A279" s="43" t="s">
        <v>13023</v>
      </c>
      <c r="B279" s="34">
        <f t="shared" si="94"/>
        <v>0</v>
      </c>
      <c r="C279" s="41" t="s">
        <v>13024</v>
      </c>
      <c r="D279" s="29">
        <f t="shared" si="99"/>
        <v>0</v>
      </c>
      <c r="E279" s="36">
        <f t="shared" si="95"/>
        <v>0</v>
      </c>
      <c r="F279" s="37">
        <f t="shared" si="100"/>
        <v>0</v>
      </c>
      <c r="G279" s="38">
        <f t="shared" si="87"/>
        <v>0</v>
      </c>
      <c r="H279" s="42">
        <v>0</v>
      </c>
      <c r="I279" s="36">
        <f t="shared" si="96"/>
        <v>0</v>
      </c>
      <c r="J279" s="29">
        <f t="shared" si="101"/>
        <v>0</v>
      </c>
      <c r="K279" s="36">
        <f t="shared" si="102"/>
        <v>0</v>
      </c>
      <c r="L279" s="9">
        <f t="shared" si="97"/>
        <v>0</v>
      </c>
      <c r="M279" s="51">
        <v>0</v>
      </c>
      <c r="N279" s="50">
        <f t="shared" si="88"/>
        <v>0</v>
      </c>
      <c r="O279" s="36">
        <f t="shared" si="98"/>
        <v>0</v>
      </c>
      <c r="P279" s="36">
        <f t="shared" si="103"/>
        <v>0</v>
      </c>
      <c r="R279" s="36">
        <f t="shared" si="106"/>
        <v>0</v>
      </c>
      <c r="S279" s="36">
        <f t="shared" si="106"/>
        <v>0</v>
      </c>
      <c r="T279" s="36">
        <f t="shared" si="106"/>
        <v>0</v>
      </c>
      <c r="U279" s="36">
        <f t="shared" si="106"/>
        <v>0</v>
      </c>
      <c r="V279" s="36">
        <f t="shared" si="106"/>
        <v>0</v>
      </c>
      <c r="W279" s="36">
        <f t="shared" si="106"/>
        <v>0</v>
      </c>
      <c r="X279" s="36">
        <f t="shared" si="106"/>
        <v>0</v>
      </c>
      <c r="Z279" s="36">
        <f t="shared" si="105"/>
        <v>0</v>
      </c>
      <c r="AA279" s="36">
        <f t="shared" si="105"/>
        <v>0</v>
      </c>
      <c r="AB279" s="36">
        <f t="shared" si="105"/>
        <v>0</v>
      </c>
      <c r="AC279" s="36">
        <f t="shared" si="105"/>
        <v>0</v>
      </c>
      <c r="AE279" s="63">
        <f t="shared" si="89"/>
        <v>0</v>
      </c>
      <c r="AF279" s="14"/>
    </row>
    <row r="280" ht="15" spans="1:32">
      <c r="A280" s="43" t="s">
        <v>13025</v>
      </c>
      <c r="B280" s="34">
        <f t="shared" si="94"/>
        <v>0</v>
      </c>
      <c r="C280" s="41" t="s">
        <v>13026</v>
      </c>
      <c r="D280" s="29">
        <f t="shared" si="99"/>
        <v>0</v>
      </c>
      <c r="E280" s="36">
        <f t="shared" si="95"/>
        <v>0</v>
      </c>
      <c r="F280" s="37">
        <f t="shared" si="100"/>
        <v>0</v>
      </c>
      <c r="G280" s="38">
        <f t="shared" si="87"/>
        <v>0</v>
      </c>
      <c r="H280" s="42">
        <v>0</v>
      </c>
      <c r="I280" s="36">
        <f t="shared" si="96"/>
        <v>0</v>
      </c>
      <c r="J280" s="29">
        <f t="shared" si="101"/>
        <v>0</v>
      </c>
      <c r="K280" s="36">
        <f t="shared" si="102"/>
        <v>0</v>
      </c>
      <c r="L280" s="9">
        <f t="shared" si="97"/>
        <v>0</v>
      </c>
      <c r="M280" s="51">
        <v>0</v>
      </c>
      <c r="N280" s="50">
        <f t="shared" si="88"/>
        <v>0</v>
      </c>
      <c r="O280" s="36">
        <f t="shared" si="98"/>
        <v>0</v>
      </c>
      <c r="P280" s="36">
        <f t="shared" si="103"/>
        <v>0</v>
      </c>
      <c r="R280" s="36">
        <f t="shared" si="106"/>
        <v>0</v>
      </c>
      <c r="S280" s="36">
        <f t="shared" si="106"/>
        <v>0</v>
      </c>
      <c r="T280" s="36">
        <f t="shared" si="106"/>
        <v>0</v>
      </c>
      <c r="U280" s="36">
        <f t="shared" si="106"/>
        <v>0</v>
      </c>
      <c r="V280" s="36">
        <f t="shared" si="106"/>
        <v>0</v>
      </c>
      <c r="W280" s="36">
        <f t="shared" si="106"/>
        <v>0</v>
      </c>
      <c r="X280" s="36">
        <f t="shared" si="106"/>
        <v>0</v>
      </c>
      <c r="Z280" s="36">
        <f t="shared" si="105"/>
        <v>0</v>
      </c>
      <c r="AA280" s="36">
        <f t="shared" si="105"/>
        <v>0</v>
      </c>
      <c r="AB280" s="36">
        <f t="shared" si="105"/>
        <v>0</v>
      </c>
      <c r="AC280" s="36">
        <f t="shared" si="105"/>
        <v>0</v>
      </c>
      <c r="AE280" s="63">
        <f t="shared" si="89"/>
        <v>0</v>
      </c>
      <c r="AF280" s="59"/>
    </row>
    <row r="281" ht="15" spans="1:32">
      <c r="A281" s="43" t="s">
        <v>13027</v>
      </c>
      <c r="B281" s="34">
        <f t="shared" si="94"/>
        <v>0</v>
      </c>
      <c r="C281" s="41" t="s">
        <v>13028</v>
      </c>
      <c r="D281" s="29">
        <f t="shared" si="99"/>
        <v>0</v>
      </c>
      <c r="E281" s="36">
        <f t="shared" si="95"/>
        <v>0</v>
      </c>
      <c r="F281" s="37">
        <f t="shared" si="100"/>
        <v>0</v>
      </c>
      <c r="G281" s="38">
        <f t="shared" si="87"/>
        <v>0</v>
      </c>
      <c r="H281" s="42">
        <v>0</v>
      </c>
      <c r="I281" s="36">
        <f t="shared" si="96"/>
        <v>0</v>
      </c>
      <c r="J281" s="29">
        <f t="shared" si="101"/>
        <v>0</v>
      </c>
      <c r="K281" s="36">
        <f t="shared" si="102"/>
        <v>0</v>
      </c>
      <c r="L281" s="9">
        <f t="shared" si="97"/>
        <v>0</v>
      </c>
      <c r="M281" s="51">
        <v>0</v>
      </c>
      <c r="N281" s="50">
        <f t="shared" si="88"/>
        <v>0</v>
      </c>
      <c r="O281" s="36">
        <f t="shared" si="98"/>
        <v>0</v>
      </c>
      <c r="P281" s="36">
        <f t="shared" si="103"/>
        <v>0</v>
      </c>
      <c r="R281" s="36">
        <f t="shared" si="106"/>
        <v>0</v>
      </c>
      <c r="S281" s="36">
        <f t="shared" si="106"/>
        <v>0</v>
      </c>
      <c r="T281" s="36">
        <f t="shared" si="106"/>
        <v>0</v>
      </c>
      <c r="U281" s="36">
        <f t="shared" si="106"/>
        <v>0</v>
      </c>
      <c r="V281" s="36">
        <f t="shared" si="106"/>
        <v>0</v>
      </c>
      <c r="W281" s="36">
        <f t="shared" si="106"/>
        <v>0</v>
      </c>
      <c r="X281" s="36">
        <f t="shared" si="106"/>
        <v>0</v>
      </c>
      <c r="Z281" s="36">
        <f t="shared" si="105"/>
        <v>0</v>
      </c>
      <c r="AA281" s="36">
        <f t="shared" si="105"/>
        <v>0</v>
      </c>
      <c r="AB281" s="36">
        <f t="shared" si="105"/>
        <v>0</v>
      </c>
      <c r="AC281" s="36">
        <f t="shared" si="105"/>
        <v>0</v>
      </c>
      <c r="AE281" s="63">
        <f t="shared" si="89"/>
        <v>0</v>
      </c>
      <c r="AF281" s="59"/>
    </row>
    <row r="282" ht="15" spans="1:32">
      <c r="A282" s="43" t="s">
        <v>13029</v>
      </c>
      <c r="B282" s="34">
        <f t="shared" si="94"/>
        <v>0</v>
      </c>
      <c r="C282" s="41" t="s">
        <v>13030</v>
      </c>
      <c r="D282" s="29">
        <f t="shared" si="99"/>
        <v>0</v>
      </c>
      <c r="E282" s="36">
        <f t="shared" si="95"/>
        <v>0</v>
      </c>
      <c r="F282" s="37">
        <f t="shared" si="100"/>
        <v>0</v>
      </c>
      <c r="G282" s="38">
        <f t="shared" si="87"/>
        <v>0</v>
      </c>
      <c r="H282" s="42">
        <v>0</v>
      </c>
      <c r="I282" s="36">
        <f t="shared" si="96"/>
        <v>0</v>
      </c>
      <c r="J282" s="29">
        <f t="shared" si="101"/>
        <v>0</v>
      </c>
      <c r="K282" s="36">
        <f t="shared" si="102"/>
        <v>0</v>
      </c>
      <c r="L282" s="9">
        <f t="shared" si="97"/>
        <v>0</v>
      </c>
      <c r="M282" s="51">
        <v>0</v>
      </c>
      <c r="N282" s="50">
        <f t="shared" si="88"/>
        <v>0</v>
      </c>
      <c r="O282" s="36">
        <f t="shared" si="98"/>
        <v>0</v>
      </c>
      <c r="P282" s="36">
        <f t="shared" si="103"/>
        <v>0</v>
      </c>
      <c r="R282" s="36">
        <f t="shared" si="106"/>
        <v>0</v>
      </c>
      <c r="S282" s="36">
        <f t="shared" si="106"/>
        <v>0</v>
      </c>
      <c r="T282" s="36">
        <f t="shared" si="106"/>
        <v>0</v>
      </c>
      <c r="U282" s="36">
        <f t="shared" si="106"/>
        <v>0</v>
      </c>
      <c r="V282" s="36">
        <f t="shared" si="106"/>
        <v>0</v>
      </c>
      <c r="W282" s="36">
        <f t="shared" si="106"/>
        <v>0</v>
      </c>
      <c r="X282" s="36">
        <f t="shared" si="106"/>
        <v>0</v>
      </c>
      <c r="Z282" s="36">
        <f t="shared" si="105"/>
        <v>0</v>
      </c>
      <c r="AA282" s="36">
        <f t="shared" si="105"/>
        <v>0</v>
      </c>
      <c r="AB282" s="36">
        <f t="shared" si="105"/>
        <v>0</v>
      </c>
      <c r="AC282" s="36">
        <f t="shared" si="105"/>
        <v>0</v>
      </c>
      <c r="AE282" s="63">
        <f t="shared" si="89"/>
        <v>0</v>
      </c>
      <c r="AF282" s="14"/>
    </row>
    <row r="283" ht="15" spans="1:32">
      <c r="A283" s="43" t="s">
        <v>13031</v>
      </c>
      <c r="B283" s="34">
        <f t="shared" si="94"/>
        <v>0</v>
      </c>
      <c r="C283" s="41" t="s">
        <v>13032</v>
      </c>
      <c r="D283" s="29">
        <f t="shared" si="99"/>
        <v>0</v>
      </c>
      <c r="E283" s="36">
        <f t="shared" si="95"/>
        <v>0</v>
      </c>
      <c r="F283" s="37">
        <f t="shared" si="100"/>
        <v>0</v>
      </c>
      <c r="G283" s="38">
        <f t="shared" si="87"/>
        <v>0</v>
      </c>
      <c r="H283" s="42">
        <v>0</v>
      </c>
      <c r="I283" s="36">
        <f t="shared" si="96"/>
        <v>0</v>
      </c>
      <c r="J283" s="29">
        <f t="shared" si="101"/>
        <v>0</v>
      </c>
      <c r="K283" s="36">
        <f t="shared" si="102"/>
        <v>0</v>
      </c>
      <c r="L283" s="9">
        <f t="shared" si="97"/>
        <v>0</v>
      </c>
      <c r="M283" s="51">
        <v>0</v>
      </c>
      <c r="N283" s="50">
        <f t="shared" si="88"/>
        <v>0</v>
      </c>
      <c r="O283" s="36">
        <f t="shared" si="98"/>
        <v>0</v>
      </c>
      <c r="P283" s="36">
        <f t="shared" si="103"/>
        <v>0</v>
      </c>
      <c r="R283" s="36">
        <f t="shared" si="106"/>
        <v>0</v>
      </c>
      <c r="S283" s="36">
        <f t="shared" si="106"/>
        <v>0</v>
      </c>
      <c r="T283" s="36">
        <f t="shared" si="106"/>
        <v>0</v>
      </c>
      <c r="U283" s="36">
        <f t="shared" si="106"/>
        <v>0</v>
      </c>
      <c r="V283" s="36">
        <f t="shared" si="106"/>
        <v>0</v>
      </c>
      <c r="W283" s="36">
        <f t="shared" si="106"/>
        <v>0</v>
      </c>
      <c r="X283" s="36">
        <f t="shared" si="106"/>
        <v>0</v>
      </c>
      <c r="Z283" s="36">
        <f t="shared" si="105"/>
        <v>0</v>
      </c>
      <c r="AA283" s="36">
        <f t="shared" si="105"/>
        <v>0</v>
      </c>
      <c r="AB283" s="36">
        <f t="shared" si="105"/>
        <v>0</v>
      </c>
      <c r="AC283" s="36">
        <f t="shared" si="105"/>
        <v>0</v>
      </c>
      <c r="AE283" s="63">
        <f t="shared" si="89"/>
        <v>0</v>
      </c>
      <c r="AF283" s="14"/>
    </row>
    <row r="284" ht="15" spans="1:32">
      <c r="A284" s="43" t="s">
        <v>13033</v>
      </c>
      <c r="B284" s="34">
        <f t="shared" si="94"/>
        <v>0</v>
      </c>
      <c r="C284" s="41" t="s">
        <v>13034</v>
      </c>
      <c r="D284" s="29">
        <f t="shared" si="99"/>
        <v>0</v>
      </c>
      <c r="E284" s="36">
        <f t="shared" si="95"/>
        <v>0</v>
      </c>
      <c r="F284" s="37">
        <f t="shared" si="100"/>
        <v>0</v>
      </c>
      <c r="G284" s="38">
        <f t="shared" si="87"/>
        <v>0</v>
      </c>
      <c r="H284" s="39">
        <v>0</v>
      </c>
      <c r="I284" s="36">
        <f t="shared" si="96"/>
        <v>0</v>
      </c>
      <c r="J284" s="29">
        <f t="shared" si="101"/>
        <v>0</v>
      </c>
      <c r="K284" s="36">
        <f t="shared" si="102"/>
        <v>0</v>
      </c>
      <c r="L284" s="9">
        <f t="shared" si="97"/>
        <v>0</v>
      </c>
      <c r="M284" s="51">
        <v>0</v>
      </c>
      <c r="N284" s="50">
        <f t="shared" si="88"/>
        <v>0</v>
      </c>
      <c r="O284" s="36">
        <f t="shared" si="98"/>
        <v>0</v>
      </c>
      <c r="P284" s="36">
        <f t="shared" si="103"/>
        <v>0</v>
      </c>
      <c r="R284" s="36">
        <f t="shared" si="106"/>
        <v>0</v>
      </c>
      <c r="S284" s="36">
        <f t="shared" si="106"/>
        <v>0</v>
      </c>
      <c r="T284" s="36">
        <f t="shared" si="106"/>
        <v>0</v>
      </c>
      <c r="U284" s="36">
        <f t="shared" si="106"/>
        <v>0</v>
      </c>
      <c r="V284" s="36">
        <f t="shared" si="106"/>
        <v>0</v>
      </c>
      <c r="W284" s="36">
        <f t="shared" si="106"/>
        <v>0</v>
      </c>
      <c r="X284" s="36">
        <f t="shared" si="106"/>
        <v>0</v>
      </c>
      <c r="Z284" s="36">
        <f t="shared" si="105"/>
        <v>0</v>
      </c>
      <c r="AA284" s="36">
        <f t="shared" si="105"/>
        <v>0</v>
      </c>
      <c r="AB284" s="36">
        <f t="shared" si="105"/>
        <v>0</v>
      </c>
      <c r="AC284" s="36">
        <f t="shared" si="105"/>
        <v>0</v>
      </c>
      <c r="AE284" s="63">
        <f t="shared" si="89"/>
        <v>0</v>
      </c>
      <c r="AF284" s="59"/>
    </row>
    <row r="285" ht="15" spans="1:32">
      <c r="A285" s="43" t="s">
        <v>13035</v>
      </c>
      <c r="B285" s="34">
        <f t="shared" si="94"/>
        <v>0</v>
      </c>
      <c r="C285" s="41" t="s">
        <v>13036</v>
      </c>
      <c r="D285" s="29">
        <f t="shared" si="99"/>
        <v>0</v>
      </c>
      <c r="E285" s="36">
        <f t="shared" si="95"/>
        <v>0</v>
      </c>
      <c r="F285" s="37">
        <f t="shared" si="100"/>
        <v>0</v>
      </c>
      <c r="G285" s="38">
        <f t="shared" si="87"/>
        <v>0</v>
      </c>
      <c r="H285" s="42">
        <v>0</v>
      </c>
      <c r="I285" s="36">
        <f t="shared" si="96"/>
        <v>0</v>
      </c>
      <c r="J285" s="29">
        <f t="shared" si="101"/>
        <v>0</v>
      </c>
      <c r="K285" s="36">
        <f t="shared" si="102"/>
        <v>0</v>
      </c>
      <c r="L285" s="9">
        <f t="shared" si="97"/>
        <v>0</v>
      </c>
      <c r="M285" s="51">
        <v>0</v>
      </c>
      <c r="N285" s="50">
        <f t="shared" si="88"/>
        <v>0</v>
      </c>
      <c r="O285" s="36">
        <f t="shared" si="98"/>
        <v>0</v>
      </c>
      <c r="P285" s="36">
        <f t="shared" si="103"/>
        <v>0</v>
      </c>
      <c r="R285" s="36">
        <f t="shared" si="106"/>
        <v>0</v>
      </c>
      <c r="S285" s="36">
        <f t="shared" si="106"/>
        <v>0</v>
      </c>
      <c r="T285" s="36">
        <f t="shared" si="106"/>
        <v>0</v>
      </c>
      <c r="U285" s="36">
        <f t="shared" si="106"/>
        <v>0</v>
      </c>
      <c r="V285" s="36">
        <f t="shared" si="106"/>
        <v>0</v>
      </c>
      <c r="W285" s="36">
        <f t="shared" si="106"/>
        <v>0</v>
      </c>
      <c r="X285" s="36">
        <f t="shared" si="106"/>
        <v>0</v>
      </c>
      <c r="Z285" s="36">
        <f t="shared" si="105"/>
        <v>0</v>
      </c>
      <c r="AA285" s="36">
        <f t="shared" si="105"/>
        <v>0</v>
      </c>
      <c r="AB285" s="36">
        <f t="shared" si="105"/>
        <v>0</v>
      </c>
      <c r="AC285" s="36">
        <f t="shared" si="105"/>
        <v>0</v>
      </c>
      <c r="AE285" s="63">
        <f t="shared" si="89"/>
        <v>0</v>
      </c>
      <c r="AF285" s="59"/>
    </row>
    <row r="286" ht="15" spans="1:32">
      <c r="A286" s="43" t="s">
        <v>13037</v>
      </c>
      <c r="B286" s="34">
        <f t="shared" si="94"/>
        <v>0</v>
      </c>
      <c r="C286" s="41" t="s">
        <v>13038</v>
      </c>
      <c r="D286" s="29">
        <f t="shared" si="99"/>
        <v>0</v>
      </c>
      <c r="E286" s="36">
        <f t="shared" si="95"/>
        <v>0</v>
      </c>
      <c r="F286" s="37">
        <f t="shared" si="100"/>
        <v>0</v>
      </c>
      <c r="G286" s="38">
        <f t="shared" si="87"/>
        <v>0</v>
      </c>
      <c r="H286" s="42">
        <v>0</v>
      </c>
      <c r="I286" s="36">
        <f t="shared" si="96"/>
        <v>0</v>
      </c>
      <c r="J286" s="29">
        <f t="shared" si="101"/>
        <v>0</v>
      </c>
      <c r="K286" s="36">
        <f t="shared" si="102"/>
        <v>0</v>
      </c>
      <c r="L286" s="9">
        <f t="shared" si="97"/>
        <v>0</v>
      </c>
      <c r="M286" s="51">
        <v>0</v>
      </c>
      <c r="N286" s="50">
        <f t="shared" si="88"/>
        <v>0</v>
      </c>
      <c r="O286" s="36">
        <f t="shared" si="98"/>
        <v>0</v>
      </c>
      <c r="P286" s="36">
        <f t="shared" si="103"/>
        <v>0</v>
      </c>
      <c r="R286" s="36">
        <f t="shared" si="106"/>
        <v>0</v>
      </c>
      <c r="S286" s="36">
        <f t="shared" si="106"/>
        <v>0</v>
      </c>
      <c r="T286" s="36">
        <f t="shared" si="106"/>
        <v>0</v>
      </c>
      <c r="U286" s="36">
        <f t="shared" si="106"/>
        <v>0</v>
      </c>
      <c r="V286" s="36">
        <f t="shared" si="106"/>
        <v>0</v>
      </c>
      <c r="W286" s="36">
        <f t="shared" si="106"/>
        <v>0</v>
      </c>
      <c r="X286" s="36">
        <f t="shared" si="106"/>
        <v>0</v>
      </c>
      <c r="Z286" s="36">
        <f t="shared" si="105"/>
        <v>0</v>
      </c>
      <c r="AA286" s="36">
        <f t="shared" si="105"/>
        <v>0</v>
      </c>
      <c r="AB286" s="36">
        <f t="shared" si="105"/>
        <v>0</v>
      </c>
      <c r="AC286" s="36">
        <f t="shared" si="105"/>
        <v>0</v>
      </c>
      <c r="AE286" s="63">
        <f t="shared" si="89"/>
        <v>0</v>
      </c>
      <c r="AF286" s="14"/>
    </row>
    <row r="287" ht="15" spans="1:32">
      <c r="A287" s="43" t="s">
        <v>13039</v>
      </c>
      <c r="B287" s="34">
        <f t="shared" si="94"/>
        <v>0</v>
      </c>
      <c r="C287" s="41" t="s">
        <v>13040</v>
      </c>
      <c r="D287" s="29">
        <f t="shared" si="99"/>
        <v>0</v>
      </c>
      <c r="E287" s="36">
        <f t="shared" si="95"/>
        <v>0</v>
      </c>
      <c r="F287" s="37">
        <f t="shared" si="100"/>
        <v>0</v>
      </c>
      <c r="G287" s="38">
        <f t="shared" si="87"/>
        <v>0</v>
      </c>
      <c r="H287" s="42">
        <v>0</v>
      </c>
      <c r="I287" s="36">
        <f t="shared" si="96"/>
        <v>0</v>
      </c>
      <c r="J287" s="29">
        <f t="shared" si="101"/>
        <v>0</v>
      </c>
      <c r="K287" s="36">
        <f t="shared" si="102"/>
        <v>0</v>
      </c>
      <c r="L287" s="9">
        <f t="shared" si="97"/>
        <v>0</v>
      </c>
      <c r="M287" s="51">
        <v>0</v>
      </c>
      <c r="N287" s="50">
        <f t="shared" si="88"/>
        <v>0</v>
      </c>
      <c r="O287" s="36">
        <f t="shared" si="98"/>
        <v>0</v>
      </c>
      <c r="P287" s="36">
        <f t="shared" si="103"/>
        <v>0</v>
      </c>
      <c r="R287" s="36">
        <f t="shared" si="106"/>
        <v>0</v>
      </c>
      <c r="S287" s="36">
        <f t="shared" si="106"/>
        <v>0</v>
      </c>
      <c r="T287" s="36">
        <f t="shared" si="106"/>
        <v>0</v>
      </c>
      <c r="U287" s="36">
        <f t="shared" si="106"/>
        <v>0</v>
      </c>
      <c r="V287" s="36">
        <f t="shared" si="106"/>
        <v>0</v>
      </c>
      <c r="W287" s="36">
        <f t="shared" si="106"/>
        <v>0</v>
      </c>
      <c r="X287" s="36">
        <f t="shared" si="106"/>
        <v>0</v>
      </c>
      <c r="Z287" s="36">
        <f t="shared" si="105"/>
        <v>0</v>
      </c>
      <c r="AA287" s="36">
        <f t="shared" si="105"/>
        <v>0</v>
      </c>
      <c r="AB287" s="36">
        <f t="shared" si="105"/>
        <v>0</v>
      </c>
      <c r="AC287" s="36">
        <f t="shared" si="105"/>
        <v>0</v>
      </c>
      <c r="AE287" s="63">
        <f t="shared" si="89"/>
        <v>0</v>
      </c>
      <c r="AF287" s="14"/>
    </row>
    <row r="288" ht="15" spans="1:32">
      <c r="A288" s="43" t="s">
        <v>13041</v>
      </c>
      <c r="B288" s="34">
        <f t="shared" si="94"/>
        <v>0</v>
      </c>
      <c r="C288" s="41" t="s">
        <v>13042</v>
      </c>
      <c r="D288" s="29">
        <f t="shared" si="99"/>
        <v>0</v>
      </c>
      <c r="E288" s="36">
        <f t="shared" si="95"/>
        <v>0</v>
      </c>
      <c r="F288" s="37">
        <f t="shared" si="100"/>
        <v>0</v>
      </c>
      <c r="G288" s="38">
        <f t="shared" si="87"/>
        <v>0</v>
      </c>
      <c r="H288" s="42">
        <v>0</v>
      </c>
      <c r="I288" s="36">
        <f t="shared" si="96"/>
        <v>0</v>
      </c>
      <c r="J288" s="29">
        <f t="shared" si="101"/>
        <v>0</v>
      </c>
      <c r="K288" s="36">
        <f t="shared" si="102"/>
        <v>0</v>
      </c>
      <c r="L288" s="9">
        <f t="shared" si="97"/>
        <v>0</v>
      </c>
      <c r="M288" s="51">
        <v>0</v>
      </c>
      <c r="N288" s="50">
        <f t="shared" si="88"/>
        <v>0</v>
      </c>
      <c r="O288" s="36">
        <f t="shared" si="98"/>
        <v>0</v>
      </c>
      <c r="P288" s="36">
        <f t="shared" si="103"/>
        <v>0</v>
      </c>
      <c r="R288" s="36">
        <f t="shared" ref="R288:X297" si="107">SUMPRODUCT(R$374:R$599*(LEFT($A$374:$A$599,LEN($A288))=$A288))</f>
        <v>0</v>
      </c>
      <c r="S288" s="36">
        <f t="shared" si="107"/>
        <v>0</v>
      </c>
      <c r="T288" s="36">
        <f t="shared" si="107"/>
        <v>0</v>
      </c>
      <c r="U288" s="36">
        <f t="shared" si="107"/>
        <v>0</v>
      </c>
      <c r="V288" s="36">
        <f t="shared" si="107"/>
        <v>0</v>
      </c>
      <c r="W288" s="36">
        <f t="shared" si="107"/>
        <v>0</v>
      </c>
      <c r="X288" s="36">
        <f t="shared" si="107"/>
        <v>0</v>
      </c>
      <c r="Z288" s="36">
        <f t="shared" ref="Z288:AC307" si="108">SUMPRODUCT(Z$374:Z$599*(LEFT($A$374:$A$599,LEN($A288))=$A288))</f>
        <v>0</v>
      </c>
      <c r="AA288" s="36">
        <f t="shared" si="108"/>
        <v>0</v>
      </c>
      <c r="AB288" s="36">
        <f t="shared" si="108"/>
        <v>0</v>
      </c>
      <c r="AC288" s="36">
        <f t="shared" si="108"/>
        <v>0</v>
      </c>
      <c r="AE288" s="63">
        <f t="shared" si="89"/>
        <v>0</v>
      </c>
      <c r="AF288" s="59"/>
    </row>
    <row r="289" ht="15" spans="1:32">
      <c r="A289" s="43" t="s">
        <v>13043</v>
      </c>
      <c r="B289" s="34">
        <f t="shared" si="94"/>
        <v>0</v>
      </c>
      <c r="C289" s="41" t="s">
        <v>13044</v>
      </c>
      <c r="D289" s="29">
        <f t="shared" si="99"/>
        <v>0</v>
      </c>
      <c r="E289" s="36">
        <f t="shared" si="95"/>
        <v>0</v>
      </c>
      <c r="F289" s="37">
        <f t="shared" si="100"/>
        <v>0</v>
      </c>
      <c r="G289" s="38">
        <f t="shared" si="87"/>
        <v>0</v>
      </c>
      <c r="H289" s="42">
        <v>0</v>
      </c>
      <c r="I289" s="36">
        <f t="shared" si="96"/>
        <v>0</v>
      </c>
      <c r="J289" s="29">
        <f t="shared" si="101"/>
        <v>0</v>
      </c>
      <c r="K289" s="36">
        <f t="shared" si="102"/>
        <v>0</v>
      </c>
      <c r="L289" s="9">
        <f t="shared" si="97"/>
        <v>0</v>
      </c>
      <c r="M289" s="51">
        <v>0</v>
      </c>
      <c r="N289" s="50">
        <f t="shared" si="88"/>
        <v>0</v>
      </c>
      <c r="O289" s="36">
        <f t="shared" si="98"/>
        <v>0</v>
      </c>
      <c r="P289" s="36">
        <f t="shared" si="103"/>
        <v>0</v>
      </c>
      <c r="R289" s="36">
        <f t="shared" si="107"/>
        <v>0</v>
      </c>
      <c r="S289" s="36">
        <f t="shared" si="107"/>
        <v>0</v>
      </c>
      <c r="T289" s="36">
        <f t="shared" si="107"/>
        <v>0</v>
      </c>
      <c r="U289" s="36">
        <f t="shared" si="107"/>
        <v>0</v>
      </c>
      <c r="V289" s="36">
        <f t="shared" si="107"/>
        <v>0</v>
      </c>
      <c r="W289" s="36">
        <f t="shared" si="107"/>
        <v>0</v>
      </c>
      <c r="X289" s="36">
        <f t="shared" si="107"/>
        <v>0</v>
      </c>
      <c r="Z289" s="36">
        <f t="shared" si="108"/>
        <v>0</v>
      </c>
      <c r="AA289" s="36">
        <f t="shared" si="108"/>
        <v>0</v>
      </c>
      <c r="AB289" s="36">
        <f t="shared" si="108"/>
        <v>0</v>
      </c>
      <c r="AC289" s="36">
        <f t="shared" si="108"/>
        <v>0</v>
      </c>
      <c r="AE289" s="63">
        <f t="shared" si="89"/>
        <v>0</v>
      </c>
      <c r="AF289" s="59"/>
    </row>
    <row r="290" ht="15" spans="1:32">
      <c r="A290" s="43" t="s">
        <v>13045</v>
      </c>
      <c r="B290" s="34">
        <f t="shared" si="94"/>
        <v>0</v>
      </c>
      <c r="C290" s="41" t="s">
        <v>13046</v>
      </c>
      <c r="D290" s="29">
        <f t="shared" si="99"/>
        <v>0</v>
      </c>
      <c r="E290" s="36">
        <f t="shared" si="95"/>
        <v>0</v>
      </c>
      <c r="F290" s="37">
        <f t="shared" si="100"/>
        <v>0</v>
      </c>
      <c r="G290" s="38">
        <f t="shared" si="87"/>
        <v>0</v>
      </c>
      <c r="H290" s="42">
        <v>0</v>
      </c>
      <c r="I290" s="36">
        <f t="shared" si="96"/>
        <v>0</v>
      </c>
      <c r="J290" s="29">
        <f t="shared" si="101"/>
        <v>0</v>
      </c>
      <c r="K290" s="36">
        <f t="shared" si="102"/>
        <v>0</v>
      </c>
      <c r="L290" s="9">
        <f t="shared" si="97"/>
        <v>0</v>
      </c>
      <c r="M290" s="51">
        <v>0</v>
      </c>
      <c r="N290" s="50">
        <f t="shared" si="88"/>
        <v>0</v>
      </c>
      <c r="O290" s="36">
        <f t="shared" si="98"/>
        <v>0</v>
      </c>
      <c r="P290" s="36">
        <f t="shared" si="103"/>
        <v>0</v>
      </c>
      <c r="R290" s="36">
        <f t="shared" si="107"/>
        <v>0</v>
      </c>
      <c r="S290" s="36">
        <f t="shared" si="107"/>
        <v>0</v>
      </c>
      <c r="T290" s="36">
        <f t="shared" si="107"/>
        <v>0</v>
      </c>
      <c r="U290" s="36">
        <f t="shared" si="107"/>
        <v>0</v>
      </c>
      <c r="V290" s="36">
        <f t="shared" si="107"/>
        <v>0</v>
      </c>
      <c r="W290" s="36">
        <f t="shared" si="107"/>
        <v>0</v>
      </c>
      <c r="X290" s="36">
        <f t="shared" si="107"/>
        <v>0</v>
      </c>
      <c r="Z290" s="36">
        <f t="shared" si="108"/>
        <v>0</v>
      </c>
      <c r="AA290" s="36">
        <f t="shared" si="108"/>
        <v>0</v>
      </c>
      <c r="AB290" s="36">
        <f t="shared" si="108"/>
        <v>0</v>
      </c>
      <c r="AC290" s="36">
        <f t="shared" si="108"/>
        <v>0</v>
      </c>
      <c r="AE290" s="63">
        <f t="shared" si="89"/>
        <v>0</v>
      </c>
      <c r="AF290" s="14"/>
    </row>
    <row r="291" ht="15" spans="1:32">
      <c r="A291" s="43" t="s">
        <v>13047</v>
      </c>
      <c r="B291" s="34">
        <f t="shared" si="94"/>
        <v>0</v>
      </c>
      <c r="C291" s="41" t="s">
        <v>13048</v>
      </c>
      <c r="D291" s="29">
        <f t="shared" si="99"/>
        <v>0</v>
      </c>
      <c r="E291" s="36">
        <f t="shared" si="95"/>
        <v>0</v>
      </c>
      <c r="F291" s="37">
        <f t="shared" si="100"/>
        <v>0</v>
      </c>
      <c r="G291" s="38">
        <f t="shared" si="87"/>
        <v>0</v>
      </c>
      <c r="H291" s="42">
        <v>0</v>
      </c>
      <c r="I291" s="36">
        <f t="shared" si="96"/>
        <v>0</v>
      </c>
      <c r="J291" s="29">
        <f t="shared" si="101"/>
        <v>0</v>
      </c>
      <c r="K291" s="36">
        <f t="shared" si="102"/>
        <v>0</v>
      </c>
      <c r="L291" s="9">
        <f t="shared" si="97"/>
        <v>0</v>
      </c>
      <c r="M291" s="51">
        <v>0</v>
      </c>
      <c r="N291" s="50">
        <f t="shared" si="88"/>
        <v>0</v>
      </c>
      <c r="O291" s="36">
        <f t="shared" si="98"/>
        <v>0</v>
      </c>
      <c r="P291" s="36">
        <f t="shared" si="103"/>
        <v>0</v>
      </c>
      <c r="R291" s="36">
        <f t="shared" si="107"/>
        <v>0</v>
      </c>
      <c r="S291" s="36">
        <f t="shared" si="107"/>
        <v>0</v>
      </c>
      <c r="T291" s="36">
        <f t="shared" si="107"/>
        <v>0</v>
      </c>
      <c r="U291" s="36">
        <f t="shared" si="107"/>
        <v>0</v>
      </c>
      <c r="V291" s="36">
        <f t="shared" si="107"/>
        <v>0</v>
      </c>
      <c r="W291" s="36">
        <f t="shared" si="107"/>
        <v>0</v>
      </c>
      <c r="X291" s="36">
        <f t="shared" si="107"/>
        <v>0</v>
      </c>
      <c r="Z291" s="36">
        <f t="shared" si="108"/>
        <v>0</v>
      </c>
      <c r="AA291" s="36">
        <f t="shared" si="108"/>
        <v>0</v>
      </c>
      <c r="AB291" s="36">
        <f t="shared" si="108"/>
        <v>0</v>
      </c>
      <c r="AC291" s="36">
        <f t="shared" si="108"/>
        <v>0</v>
      </c>
      <c r="AE291" s="63">
        <f t="shared" si="89"/>
        <v>0</v>
      </c>
      <c r="AF291" s="14"/>
    </row>
    <row r="292" ht="15" spans="1:32">
      <c r="A292" s="43" t="s">
        <v>13049</v>
      </c>
      <c r="B292" s="34">
        <f t="shared" si="94"/>
        <v>0</v>
      </c>
      <c r="C292" s="41" t="s">
        <v>13050</v>
      </c>
      <c r="D292" s="29">
        <f t="shared" si="99"/>
        <v>0</v>
      </c>
      <c r="E292" s="36">
        <f t="shared" si="95"/>
        <v>0</v>
      </c>
      <c r="F292" s="37">
        <f t="shared" si="100"/>
        <v>0</v>
      </c>
      <c r="G292" s="38">
        <f t="shared" si="87"/>
        <v>0</v>
      </c>
      <c r="H292" s="39">
        <v>0</v>
      </c>
      <c r="I292" s="36">
        <f t="shared" si="96"/>
        <v>0</v>
      </c>
      <c r="J292" s="29">
        <f t="shared" si="101"/>
        <v>0</v>
      </c>
      <c r="K292" s="36">
        <f t="shared" si="102"/>
        <v>0</v>
      </c>
      <c r="L292" s="9">
        <f t="shared" si="97"/>
        <v>0</v>
      </c>
      <c r="M292" s="51">
        <v>0</v>
      </c>
      <c r="N292" s="50">
        <f t="shared" si="88"/>
        <v>0</v>
      </c>
      <c r="O292" s="36">
        <f t="shared" si="98"/>
        <v>0</v>
      </c>
      <c r="P292" s="36">
        <f t="shared" si="103"/>
        <v>0</v>
      </c>
      <c r="R292" s="36">
        <f t="shared" si="107"/>
        <v>0</v>
      </c>
      <c r="S292" s="36">
        <f t="shared" si="107"/>
        <v>0</v>
      </c>
      <c r="T292" s="36">
        <f t="shared" si="107"/>
        <v>0</v>
      </c>
      <c r="U292" s="36">
        <f t="shared" si="107"/>
        <v>0</v>
      </c>
      <c r="V292" s="36">
        <f t="shared" si="107"/>
        <v>0</v>
      </c>
      <c r="W292" s="36">
        <f t="shared" si="107"/>
        <v>0</v>
      </c>
      <c r="X292" s="36">
        <f t="shared" si="107"/>
        <v>0</v>
      </c>
      <c r="Z292" s="36">
        <f t="shared" si="108"/>
        <v>0</v>
      </c>
      <c r="AA292" s="36">
        <f t="shared" si="108"/>
        <v>0</v>
      </c>
      <c r="AB292" s="36">
        <f t="shared" si="108"/>
        <v>0</v>
      </c>
      <c r="AC292" s="36">
        <f t="shared" si="108"/>
        <v>0</v>
      </c>
      <c r="AE292" s="63">
        <f t="shared" si="89"/>
        <v>0</v>
      </c>
      <c r="AF292" s="59"/>
    </row>
    <row r="293" ht="15" spans="1:32">
      <c r="A293" s="43" t="s">
        <v>13051</v>
      </c>
      <c r="B293" s="34">
        <f t="shared" si="94"/>
        <v>0</v>
      </c>
      <c r="C293" s="41" t="s">
        <v>13052</v>
      </c>
      <c r="D293" s="29">
        <f t="shared" si="99"/>
        <v>0</v>
      </c>
      <c r="E293" s="36">
        <f t="shared" si="95"/>
        <v>0</v>
      </c>
      <c r="F293" s="37">
        <f t="shared" si="100"/>
        <v>0</v>
      </c>
      <c r="G293" s="38">
        <f t="shared" si="87"/>
        <v>0</v>
      </c>
      <c r="H293" s="42">
        <v>0</v>
      </c>
      <c r="I293" s="36">
        <f t="shared" si="96"/>
        <v>0</v>
      </c>
      <c r="J293" s="29">
        <f t="shared" si="101"/>
        <v>0</v>
      </c>
      <c r="K293" s="36">
        <f t="shared" si="102"/>
        <v>0</v>
      </c>
      <c r="L293" s="9">
        <f t="shared" si="97"/>
        <v>0</v>
      </c>
      <c r="M293" s="51">
        <v>0</v>
      </c>
      <c r="N293" s="50">
        <f t="shared" si="88"/>
        <v>0</v>
      </c>
      <c r="O293" s="36">
        <f t="shared" si="98"/>
        <v>0</v>
      </c>
      <c r="P293" s="36">
        <f t="shared" si="103"/>
        <v>0</v>
      </c>
      <c r="R293" s="36">
        <f t="shared" si="107"/>
        <v>0</v>
      </c>
      <c r="S293" s="36">
        <f t="shared" si="107"/>
        <v>0</v>
      </c>
      <c r="T293" s="36">
        <f t="shared" si="107"/>
        <v>0</v>
      </c>
      <c r="U293" s="36">
        <f t="shared" si="107"/>
        <v>0</v>
      </c>
      <c r="V293" s="36">
        <f t="shared" si="107"/>
        <v>0</v>
      </c>
      <c r="W293" s="36">
        <f t="shared" si="107"/>
        <v>0</v>
      </c>
      <c r="X293" s="36">
        <f t="shared" si="107"/>
        <v>0</v>
      </c>
      <c r="Z293" s="36">
        <f t="shared" si="108"/>
        <v>0</v>
      </c>
      <c r="AA293" s="36">
        <f t="shared" si="108"/>
        <v>0</v>
      </c>
      <c r="AB293" s="36">
        <f t="shared" si="108"/>
        <v>0</v>
      </c>
      <c r="AC293" s="36">
        <f t="shared" si="108"/>
        <v>0</v>
      </c>
      <c r="AE293" s="63">
        <f t="shared" si="89"/>
        <v>0</v>
      </c>
      <c r="AF293" s="59"/>
    </row>
    <row r="294" ht="15" spans="1:32">
      <c r="A294" s="43" t="s">
        <v>13053</v>
      </c>
      <c r="B294" s="34">
        <f t="shared" si="94"/>
        <v>0</v>
      </c>
      <c r="C294" s="41" t="s">
        <v>13054</v>
      </c>
      <c r="D294" s="29">
        <f t="shared" si="99"/>
        <v>0</v>
      </c>
      <c r="E294" s="36">
        <f t="shared" si="95"/>
        <v>0</v>
      </c>
      <c r="F294" s="37">
        <f t="shared" si="100"/>
        <v>0</v>
      </c>
      <c r="G294" s="38">
        <f t="shared" si="87"/>
        <v>0</v>
      </c>
      <c r="H294" s="42">
        <v>0</v>
      </c>
      <c r="I294" s="36">
        <f t="shared" si="96"/>
        <v>0</v>
      </c>
      <c r="J294" s="29">
        <f t="shared" si="101"/>
        <v>0</v>
      </c>
      <c r="K294" s="36">
        <f t="shared" si="102"/>
        <v>0</v>
      </c>
      <c r="L294" s="9">
        <f t="shared" si="97"/>
        <v>0</v>
      </c>
      <c r="M294" s="51">
        <v>0</v>
      </c>
      <c r="N294" s="50">
        <f t="shared" si="88"/>
        <v>0</v>
      </c>
      <c r="O294" s="36">
        <f t="shared" si="98"/>
        <v>0</v>
      </c>
      <c r="P294" s="36">
        <f t="shared" si="103"/>
        <v>0</v>
      </c>
      <c r="R294" s="36">
        <f t="shared" si="107"/>
        <v>0</v>
      </c>
      <c r="S294" s="36">
        <f t="shared" si="107"/>
        <v>0</v>
      </c>
      <c r="T294" s="36">
        <f t="shared" si="107"/>
        <v>0</v>
      </c>
      <c r="U294" s="36">
        <f t="shared" si="107"/>
        <v>0</v>
      </c>
      <c r="V294" s="36">
        <f t="shared" si="107"/>
        <v>0</v>
      </c>
      <c r="W294" s="36">
        <f t="shared" si="107"/>
        <v>0</v>
      </c>
      <c r="X294" s="36">
        <f t="shared" si="107"/>
        <v>0</v>
      </c>
      <c r="Z294" s="36">
        <f t="shared" si="108"/>
        <v>0</v>
      </c>
      <c r="AA294" s="36">
        <f t="shared" si="108"/>
        <v>0</v>
      </c>
      <c r="AB294" s="36">
        <f t="shared" si="108"/>
        <v>0</v>
      </c>
      <c r="AC294" s="36">
        <f t="shared" si="108"/>
        <v>0</v>
      </c>
      <c r="AE294" s="63">
        <f t="shared" si="89"/>
        <v>0</v>
      </c>
      <c r="AF294" s="14"/>
    </row>
    <row r="295" ht="15" spans="1:32">
      <c r="A295" s="43" t="s">
        <v>13055</v>
      </c>
      <c r="B295" s="34">
        <f t="shared" si="94"/>
        <v>0</v>
      </c>
      <c r="C295" s="41" t="s">
        <v>13056</v>
      </c>
      <c r="D295" s="29">
        <f t="shared" si="99"/>
        <v>0</v>
      </c>
      <c r="E295" s="36">
        <f t="shared" si="95"/>
        <v>0</v>
      </c>
      <c r="F295" s="37">
        <f t="shared" si="100"/>
        <v>0</v>
      </c>
      <c r="G295" s="38">
        <f t="shared" si="87"/>
        <v>0</v>
      </c>
      <c r="H295" s="42">
        <v>0</v>
      </c>
      <c r="I295" s="36">
        <f t="shared" si="96"/>
        <v>0</v>
      </c>
      <c r="J295" s="29">
        <f t="shared" si="101"/>
        <v>0</v>
      </c>
      <c r="K295" s="36">
        <f t="shared" si="102"/>
        <v>0</v>
      </c>
      <c r="L295" s="9">
        <f t="shared" si="97"/>
        <v>0</v>
      </c>
      <c r="M295" s="51">
        <v>0</v>
      </c>
      <c r="N295" s="50">
        <f t="shared" si="88"/>
        <v>0</v>
      </c>
      <c r="O295" s="36">
        <f t="shared" si="98"/>
        <v>0</v>
      </c>
      <c r="P295" s="36">
        <f t="shared" si="103"/>
        <v>0</v>
      </c>
      <c r="R295" s="36">
        <f t="shared" si="107"/>
        <v>0</v>
      </c>
      <c r="S295" s="36">
        <f t="shared" si="107"/>
        <v>0</v>
      </c>
      <c r="T295" s="36">
        <f t="shared" si="107"/>
        <v>0</v>
      </c>
      <c r="U295" s="36">
        <f t="shared" si="107"/>
        <v>0</v>
      </c>
      <c r="V295" s="36">
        <f t="shared" si="107"/>
        <v>0</v>
      </c>
      <c r="W295" s="36">
        <f t="shared" si="107"/>
        <v>0</v>
      </c>
      <c r="X295" s="36">
        <f t="shared" si="107"/>
        <v>0</v>
      </c>
      <c r="Z295" s="36">
        <f t="shared" si="108"/>
        <v>0</v>
      </c>
      <c r="AA295" s="36">
        <f t="shared" si="108"/>
        <v>0</v>
      </c>
      <c r="AB295" s="36">
        <f t="shared" si="108"/>
        <v>0</v>
      </c>
      <c r="AC295" s="36">
        <f t="shared" si="108"/>
        <v>0</v>
      </c>
      <c r="AE295" s="63">
        <f t="shared" si="89"/>
        <v>0</v>
      </c>
      <c r="AF295" s="14"/>
    </row>
    <row r="296" ht="15" spans="1:32">
      <c r="A296" s="43" t="s">
        <v>13057</v>
      </c>
      <c r="B296" s="34">
        <f t="shared" si="94"/>
        <v>0</v>
      </c>
      <c r="C296" s="41" t="s">
        <v>13058</v>
      </c>
      <c r="D296" s="29">
        <f t="shared" si="99"/>
        <v>0</v>
      </c>
      <c r="E296" s="36">
        <f t="shared" si="95"/>
        <v>0</v>
      </c>
      <c r="F296" s="37">
        <f t="shared" si="100"/>
        <v>0</v>
      </c>
      <c r="G296" s="38">
        <f t="shared" si="87"/>
        <v>0</v>
      </c>
      <c r="H296" s="42">
        <v>0</v>
      </c>
      <c r="I296" s="36">
        <f t="shared" si="96"/>
        <v>0</v>
      </c>
      <c r="J296" s="29">
        <f t="shared" si="101"/>
        <v>0</v>
      </c>
      <c r="K296" s="36">
        <f t="shared" si="102"/>
        <v>0</v>
      </c>
      <c r="L296" s="9">
        <f t="shared" si="97"/>
        <v>0</v>
      </c>
      <c r="M296" s="51">
        <v>0</v>
      </c>
      <c r="N296" s="50">
        <f t="shared" si="88"/>
        <v>0</v>
      </c>
      <c r="O296" s="36">
        <f t="shared" si="98"/>
        <v>0</v>
      </c>
      <c r="P296" s="36">
        <f t="shared" si="103"/>
        <v>0</v>
      </c>
      <c r="R296" s="36">
        <f t="shared" si="107"/>
        <v>0</v>
      </c>
      <c r="S296" s="36">
        <f t="shared" si="107"/>
        <v>0</v>
      </c>
      <c r="T296" s="36">
        <f t="shared" si="107"/>
        <v>0</v>
      </c>
      <c r="U296" s="36">
        <f t="shared" si="107"/>
        <v>0</v>
      </c>
      <c r="V296" s="36">
        <f t="shared" si="107"/>
        <v>0</v>
      </c>
      <c r="W296" s="36">
        <f t="shared" si="107"/>
        <v>0</v>
      </c>
      <c r="X296" s="36">
        <f t="shared" si="107"/>
        <v>0</v>
      </c>
      <c r="Z296" s="36">
        <f t="shared" si="108"/>
        <v>0</v>
      </c>
      <c r="AA296" s="36">
        <f t="shared" si="108"/>
        <v>0</v>
      </c>
      <c r="AB296" s="36">
        <f t="shared" si="108"/>
        <v>0</v>
      </c>
      <c r="AC296" s="36">
        <f t="shared" si="108"/>
        <v>0</v>
      </c>
      <c r="AE296" s="63">
        <f t="shared" si="89"/>
        <v>0</v>
      </c>
      <c r="AF296" s="59"/>
    </row>
    <row r="297" ht="15" spans="1:32">
      <c r="A297" s="43" t="s">
        <v>13059</v>
      </c>
      <c r="B297" s="34">
        <f t="shared" si="94"/>
        <v>0</v>
      </c>
      <c r="C297" s="41" t="s">
        <v>13060</v>
      </c>
      <c r="D297" s="29">
        <f t="shared" si="99"/>
        <v>0</v>
      </c>
      <c r="E297" s="36">
        <f t="shared" si="95"/>
        <v>0</v>
      </c>
      <c r="F297" s="37">
        <f t="shared" si="100"/>
        <v>0</v>
      </c>
      <c r="G297" s="38">
        <f t="shared" ref="G297:G360" si="109">U297+S297</f>
        <v>0</v>
      </c>
      <c r="H297" s="42">
        <v>0</v>
      </c>
      <c r="I297" s="36">
        <f t="shared" si="96"/>
        <v>0</v>
      </c>
      <c r="J297" s="29">
        <f t="shared" si="101"/>
        <v>0</v>
      </c>
      <c r="K297" s="36">
        <f t="shared" si="102"/>
        <v>0</v>
      </c>
      <c r="L297" s="9">
        <f t="shared" si="97"/>
        <v>0</v>
      </c>
      <c r="M297" s="51">
        <v>0</v>
      </c>
      <c r="N297" s="50">
        <f t="shared" ref="N297:N360" si="110">V297+X297</f>
        <v>0</v>
      </c>
      <c r="O297" s="36">
        <f t="shared" si="98"/>
        <v>0</v>
      </c>
      <c r="P297" s="36">
        <f t="shared" si="103"/>
        <v>0</v>
      </c>
      <c r="R297" s="36">
        <f t="shared" si="107"/>
        <v>0</v>
      </c>
      <c r="S297" s="36">
        <f t="shared" si="107"/>
        <v>0</v>
      </c>
      <c r="T297" s="36">
        <f t="shared" si="107"/>
        <v>0</v>
      </c>
      <c r="U297" s="36">
        <f t="shared" si="107"/>
        <v>0</v>
      </c>
      <c r="V297" s="36">
        <f t="shared" si="107"/>
        <v>0</v>
      </c>
      <c r="W297" s="36">
        <f t="shared" si="107"/>
        <v>0</v>
      </c>
      <c r="X297" s="36">
        <f t="shared" si="107"/>
        <v>0</v>
      </c>
      <c r="Z297" s="36">
        <f t="shared" si="108"/>
        <v>0</v>
      </c>
      <c r="AA297" s="36">
        <f t="shared" si="108"/>
        <v>0</v>
      </c>
      <c r="AB297" s="36">
        <f t="shared" si="108"/>
        <v>0</v>
      </c>
      <c r="AC297" s="36">
        <f t="shared" si="108"/>
        <v>0</v>
      </c>
      <c r="AE297" s="63">
        <f t="shared" ref="AE297:AE360" si="111">+(AC297-T297)+(W297-AA297)</f>
        <v>0</v>
      </c>
      <c r="AF297" s="59"/>
    </row>
    <row r="298" ht="15" spans="1:32">
      <c r="A298" s="43" t="s">
        <v>13061</v>
      </c>
      <c r="B298" s="34">
        <f t="shared" si="94"/>
        <v>0</v>
      </c>
      <c r="C298" s="41" t="s">
        <v>13062</v>
      </c>
      <c r="D298" s="29">
        <f t="shared" si="99"/>
        <v>0</v>
      </c>
      <c r="E298" s="36">
        <f t="shared" si="95"/>
        <v>0</v>
      </c>
      <c r="F298" s="37">
        <f t="shared" si="100"/>
        <v>0</v>
      </c>
      <c r="G298" s="38">
        <f t="shared" si="109"/>
        <v>0</v>
      </c>
      <c r="H298" s="42">
        <v>0</v>
      </c>
      <c r="I298" s="36">
        <f t="shared" si="96"/>
        <v>0</v>
      </c>
      <c r="J298" s="29">
        <f t="shared" si="101"/>
        <v>0</v>
      </c>
      <c r="K298" s="36">
        <f t="shared" si="102"/>
        <v>0</v>
      </c>
      <c r="L298" s="9">
        <f t="shared" si="97"/>
        <v>0</v>
      </c>
      <c r="M298" s="51">
        <v>0</v>
      </c>
      <c r="N298" s="50">
        <f t="shared" si="110"/>
        <v>0</v>
      </c>
      <c r="O298" s="36">
        <f t="shared" si="98"/>
        <v>0</v>
      </c>
      <c r="P298" s="36">
        <f t="shared" si="103"/>
        <v>0</v>
      </c>
      <c r="R298" s="36">
        <f t="shared" ref="R298:X307" si="112">SUMPRODUCT(R$374:R$599*(LEFT($A$374:$A$599,LEN($A298))=$A298))</f>
        <v>0</v>
      </c>
      <c r="S298" s="36">
        <f t="shared" si="112"/>
        <v>0</v>
      </c>
      <c r="T298" s="36">
        <f t="shared" si="112"/>
        <v>0</v>
      </c>
      <c r="U298" s="36">
        <f t="shared" si="112"/>
        <v>0</v>
      </c>
      <c r="V298" s="36">
        <f t="shared" si="112"/>
        <v>0</v>
      </c>
      <c r="W298" s="36">
        <f t="shared" si="112"/>
        <v>0</v>
      </c>
      <c r="X298" s="36">
        <f t="shared" si="112"/>
        <v>0</v>
      </c>
      <c r="Z298" s="36">
        <f t="shared" si="108"/>
        <v>0</v>
      </c>
      <c r="AA298" s="36">
        <f t="shared" si="108"/>
        <v>0</v>
      </c>
      <c r="AB298" s="36">
        <f t="shared" si="108"/>
        <v>0</v>
      </c>
      <c r="AC298" s="36">
        <f t="shared" si="108"/>
        <v>0</v>
      </c>
      <c r="AE298" s="63">
        <f t="shared" si="111"/>
        <v>0</v>
      </c>
      <c r="AF298" s="14"/>
    </row>
    <row r="299" ht="15" spans="1:32">
      <c r="A299" s="43" t="s">
        <v>13063</v>
      </c>
      <c r="B299" s="34">
        <f t="shared" si="94"/>
        <v>0</v>
      </c>
      <c r="C299" s="41" t="s">
        <v>13064</v>
      </c>
      <c r="D299" s="29">
        <f t="shared" si="99"/>
        <v>0</v>
      </c>
      <c r="E299" s="36">
        <f t="shared" si="95"/>
        <v>0</v>
      </c>
      <c r="F299" s="37">
        <f t="shared" si="100"/>
        <v>0</v>
      </c>
      <c r="G299" s="38">
        <f t="shared" si="109"/>
        <v>0</v>
      </c>
      <c r="H299" s="42">
        <v>0</v>
      </c>
      <c r="I299" s="36">
        <f t="shared" si="96"/>
        <v>0</v>
      </c>
      <c r="J299" s="29">
        <f t="shared" si="101"/>
        <v>0</v>
      </c>
      <c r="K299" s="36">
        <f t="shared" si="102"/>
        <v>0</v>
      </c>
      <c r="L299" s="9">
        <f t="shared" si="97"/>
        <v>0</v>
      </c>
      <c r="M299" s="51">
        <v>0</v>
      </c>
      <c r="N299" s="50">
        <f t="shared" si="110"/>
        <v>0</v>
      </c>
      <c r="O299" s="36">
        <f t="shared" si="98"/>
        <v>0</v>
      </c>
      <c r="P299" s="36">
        <f t="shared" si="103"/>
        <v>0</v>
      </c>
      <c r="R299" s="36">
        <f t="shared" si="112"/>
        <v>0</v>
      </c>
      <c r="S299" s="36">
        <f t="shared" si="112"/>
        <v>0</v>
      </c>
      <c r="T299" s="36">
        <f t="shared" si="112"/>
        <v>0</v>
      </c>
      <c r="U299" s="36">
        <f t="shared" si="112"/>
        <v>0</v>
      </c>
      <c r="V299" s="36">
        <f t="shared" si="112"/>
        <v>0</v>
      </c>
      <c r="W299" s="36">
        <f t="shared" si="112"/>
        <v>0</v>
      </c>
      <c r="X299" s="36">
        <f t="shared" si="112"/>
        <v>0</v>
      </c>
      <c r="Z299" s="36">
        <f t="shared" si="108"/>
        <v>0</v>
      </c>
      <c r="AA299" s="36">
        <f t="shared" si="108"/>
        <v>0</v>
      </c>
      <c r="AB299" s="36">
        <f t="shared" si="108"/>
        <v>0</v>
      </c>
      <c r="AC299" s="36">
        <f t="shared" si="108"/>
        <v>0</v>
      </c>
      <c r="AE299" s="63">
        <f t="shared" si="111"/>
        <v>0</v>
      </c>
      <c r="AF299" s="14"/>
    </row>
    <row r="300" ht="15" spans="1:32">
      <c r="A300" s="43" t="s">
        <v>13065</v>
      </c>
      <c r="B300" s="34">
        <f t="shared" si="94"/>
        <v>0</v>
      </c>
      <c r="C300" s="41" t="s">
        <v>13066</v>
      </c>
      <c r="D300" s="29">
        <f t="shared" si="99"/>
        <v>0</v>
      </c>
      <c r="E300" s="36">
        <f t="shared" si="95"/>
        <v>0</v>
      </c>
      <c r="F300" s="37">
        <f t="shared" si="100"/>
        <v>0</v>
      </c>
      <c r="G300" s="38">
        <f t="shared" si="109"/>
        <v>0</v>
      </c>
      <c r="H300" s="39">
        <v>0</v>
      </c>
      <c r="I300" s="36">
        <f t="shared" si="96"/>
        <v>0</v>
      </c>
      <c r="J300" s="29">
        <f t="shared" si="101"/>
        <v>0</v>
      </c>
      <c r="K300" s="36">
        <f t="shared" si="102"/>
        <v>0</v>
      </c>
      <c r="L300" s="9">
        <f t="shared" si="97"/>
        <v>0</v>
      </c>
      <c r="M300" s="51">
        <v>0</v>
      </c>
      <c r="N300" s="50">
        <f t="shared" si="110"/>
        <v>0</v>
      </c>
      <c r="O300" s="36">
        <f t="shared" si="98"/>
        <v>0</v>
      </c>
      <c r="P300" s="36">
        <f t="shared" si="103"/>
        <v>0</v>
      </c>
      <c r="R300" s="36">
        <f t="shared" si="112"/>
        <v>0</v>
      </c>
      <c r="S300" s="36">
        <f t="shared" si="112"/>
        <v>0</v>
      </c>
      <c r="T300" s="36">
        <f t="shared" si="112"/>
        <v>0</v>
      </c>
      <c r="U300" s="36">
        <f t="shared" si="112"/>
        <v>0</v>
      </c>
      <c r="V300" s="36">
        <f t="shared" si="112"/>
        <v>0</v>
      </c>
      <c r="W300" s="36">
        <f t="shared" si="112"/>
        <v>0</v>
      </c>
      <c r="X300" s="36">
        <f t="shared" si="112"/>
        <v>0</v>
      </c>
      <c r="Z300" s="36">
        <f t="shared" si="108"/>
        <v>0</v>
      </c>
      <c r="AA300" s="36">
        <f t="shared" si="108"/>
        <v>0</v>
      </c>
      <c r="AB300" s="36">
        <f t="shared" si="108"/>
        <v>0</v>
      </c>
      <c r="AC300" s="36">
        <f t="shared" si="108"/>
        <v>0</v>
      </c>
      <c r="AE300" s="63">
        <f t="shared" si="111"/>
        <v>0</v>
      </c>
      <c r="AF300" s="59"/>
    </row>
    <row r="301" ht="15" spans="1:32">
      <c r="A301" s="43" t="s">
        <v>13067</v>
      </c>
      <c r="B301" s="34">
        <f t="shared" si="94"/>
        <v>0</v>
      </c>
      <c r="C301" s="41" t="s">
        <v>13068</v>
      </c>
      <c r="D301" s="29">
        <f t="shared" si="99"/>
        <v>0</v>
      </c>
      <c r="E301" s="36">
        <f t="shared" si="95"/>
        <v>0</v>
      </c>
      <c r="F301" s="37">
        <f t="shared" si="100"/>
        <v>0</v>
      </c>
      <c r="G301" s="38">
        <f t="shared" si="109"/>
        <v>0</v>
      </c>
      <c r="H301" s="42">
        <v>0</v>
      </c>
      <c r="I301" s="36">
        <f t="shared" si="96"/>
        <v>0</v>
      </c>
      <c r="J301" s="29">
        <f t="shared" si="101"/>
        <v>0</v>
      </c>
      <c r="K301" s="36">
        <f t="shared" si="102"/>
        <v>0</v>
      </c>
      <c r="L301" s="9">
        <f t="shared" si="97"/>
        <v>0</v>
      </c>
      <c r="M301" s="51">
        <v>0</v>
      </c>
      <c r="N301" s="50">
        <f t="shared" si="110"/>
        <v>0</v>
      </c>
      <c r="O301" s="36">
        <f t="shared" si="98"/>
        <v>0</v>
      </c>
      <c r="P301" s="36">
        <f t="shared" si="103"/>
        <v>0</v>
      </c>
      <c r="R301" s="36">
        <f t="shared" si="112"/>
        <v>0</v>
      </c>
      <c r="S301" s="36">
        <f t="shared" si="112"/>
        <v>0</v>
      </c>
      <c r="T301" s="36">
        <f t="shared" si="112"/>
        <v>0</v>
      </c>
      <c r="U301" s="36">
        <f t="shared" si="112"/>
        <v>0</v>
      </c>
      <c r="V301" s="36">
        <f t="shared" si="112"/>
        <v>0</v>
      </c>
      <c r="W301" s="36">
        <f t="shared" si="112"/>
        <v>0</v>
      </c>
      <c r="X301" s="36">
        <f t="shared" si="112"/>
        <v>0</v>
      </c>
      <c r="Z301" s="36">
        <f t="shared" si="108"/>
        <v>0</v>
      </c>
      <c r="AA301" s="36">
        <f t="shared" si="108"/>
        <v>0</v>
      </c>
      <c r="AB301" s="36">
        <f t="shared" si="108"/>
        <v>0</v>
      </c>
      <c r="AC301" s="36">
        <f t="shared" si="108"/>
        <v>0</v>
      </c>
      <c r="AE301" s="63">
        <f t="shared" si="111"/>
        <v>0</v>
      </c>
      <c r="AF301" s="59"/>
    </row>
    <row r="302" ht="15" spans="1:32">
      <c r="A302" s="43" t="s">
        <v>13069</v>
      </c>
      <c r="B302" s="34">
        <f t="shared" si="94"/>
        <v>0</v>
      </c>
      <c r="C302" s="41" t="s">
        <v>13070</v>
      </c>
      <c r="D302" s="29">
        <f t="shared" si="99"/>
        <v>0</v>
      </c>
      <c r="E302" s="36">
        <f t="shared" si="95"/>
        <v>0</v>
      </c>
      <c r="F302" s="37">
        <f t="shared" si="100"/>
        <v>0</v>
      </c>
      <c r="G302" s="38">
        <f t="shared" si="109"/>
        <v>0</v>
      </c>
      <c r="H302" s="42">
        <v>0</v>
      </c>
      <c r="I302" s="36">
        <f t="shared" si="96"/>
        <v>0</v>
      </c>
      <c r="J302" s="29">
        <f t="shared" si="101"/>
        <v>0</v>
      </c>
      <c r="K302" s="36">
        <f t="shared" si="102"/>
        <v>0</v>
      </c>
      <c r="L302" s="9">
        <f t="shared" si="97"/>
        <v>0</v>
      </c>
      <c r="M302" s="51">
        <v>0</v>
      </c>
      <c r="N302" s="50">
        <f t="shared" si="110"/>
        <v>0</v>
      </c>
      <c r="O302" s="36">
        <f t="shared" si="98"/>
        <v>0</v>
      </c>
      <c r="P302" s="36">
        <f t="shared" si="103"/>
        <v>0</v>
      </c>
      <c r="R302" s="36">
        <f t="shared" si="112"/>
        <v>0</v>
      </c>
      <c r="S302" s="36">
        <f t="shared" si="112"/>
        <v>0</v>
      </c>
      <c r="T302" s="36">
        <f t="shared" si="112"/>
        <v>0</v>
      </c>
      <c r="U302" s="36">
        <f t="shared" si="112"/>
        <v>0</v>
      </c>
      <c r="V302" s="36">
        <f t="shared" si="112"/>
        <v>0</v>
      </c>
      <c r="W302" s="36">
        <f t="shared" si="112"/>
        <v>0</v>
      </c>
      <c r="X302" s="36">
        <f t="shared" si="112"/>
        <v>0</v>
      </c>
      <c r="Z302" s="36">
        <f t="shared" si="108"/>
        <v>0</v>
      </c>
      <c r="AA302" s="36">
        <f t="shared" si="108"/>
        <v>0</v>
      </c>
      <c r="AB302" s="36">
        <f t="shared" si="108"/>
        <v>0</v>
      </c>
      <c r="AC302" s="36">
        <f t="shared" si="108"/>
        <v>0</v>
      </c>
      <c r="AE302" s="63">
        <f t="shared" si="111"/>
        <v>0</v>
      </c>
      <c r="AF302" s="14"/>
    </row>
    <row r="303" ht="15" spans="1:32">
      <c r="A303" s="43" t="s">
        <v>13071</v>
      </c>
      <c r="B303" s="34">
        <f t="shared" si="94"/>
        <v>0</v>
      </c>
      <c r="C303" s="41" t="s">
        <v>13072</v>
      </c>
      <c r="D303" s="29">
        <f t="shared" si="99"/>
        <v>0</v>
      </c>
      <c r="E303" s="36">
        <f t="shared" si="95"/>
        <v>0</v>
      </c>
      <c r="F303" s="37">
        <f t="shared" si="100"/>
        <v>0</v>
      </c>
      <c r="G303" s="38">
        <f t="shared" si="109"/>
        <v>0</v>
      </c>
      <c r="H303" s="42">
        <v>0</v>
      </c>
      <c r="I303" s="36">
        <f t="shared" si="96"/>
        <v>0</v>
      </c>
      <c r="J303" s="29">
        <f t="shared" si="101"/>
        <v>0</v>
      </c>
      <c r="K303" s="36">
        <f t="shared" si="102"/>
        <v>0</v>
      </c>
      <c r="L303" s="9">
        <f t="shared" si="97"/>
        <v>0</v>
      </c>
      <c r="M303" s="51">
        <v>0</v>
      </c>
      <c r="N303" s="50">
        <f t="shared" si="110"/>
        <v>0</v>
      </c>
      <c r="O303" s="36">
        <f t="shared" si="98"/>
        <v>0</v>
      </c>
      <c r="P303" s="36">
        <f t="shared" si="103"/>
        <v>0</v>
      </c>
      <c r="R303" s="36">
        <f t="shared" si="112"/>
        <v>0</v>
      </c>
      <c r="S303" s="36">
        <f t="shared" si="112"/>
        <v>0</v>
      </c>
      <c r="T303" s="36">
        <f t="shared" si="112"/>
        <v>0</v>
      </c>
      <c r="U303" s="36">
        <f t="shared" si="112"/>
        <v>0</v>
      </c>
      <c r="V303" s="36">
        <f t="shared" si="112"/>
        <v>0</v>
      </c>
      <c r="W303" s="36">
        <f t="shared" si="112"/>
        <v>0</v>
      </c>
      <c r="X303" s="36">
        <f t="shared" si="112"/>
        <v>0</v>
      </c>
      <c r="Z303" s="36">
        <f t="shared" si="108"/>
        <v>0</v>
      </c>
      <c r="AA303" s="36">
        <f t="shared" si="108"/>
        <v>0</v>
      </c>
      <c r="AB303" s="36">
        <f t="shared" si="108"/>
        <v>0</v>
      </c>
      <c r="AC303" s="36">
        <f t="shared" si="108"/>
        <v>0</v>
      </c>
      <c r="AE303" s="63">
        <f t="shared" si="111"/>
        <v>0</v>
      </c>
      <c r="AF303" s="14"/>
    </row>
    <row r="304" ht="15" spans="1:32">
      <c r="A304" s="43" t="s">
        <v>13073</v>
      </c>
      <c r="B304" s="34">
        <f t="shared" si="94"/>
        <v>0</v>
      </c>
      <c r="C304" s="41" t="s">
        <v>13074</v>
      </c>
      <c r="D304" s="29">
        <f t="shared" si="99"/>
        <v>0</v>
      </c>
      <c r="E304" s="36">
        <f t="shared" si="95"/>
        <v>0</v>
      </c>
      <c r="F304" s="37">
        <f t="shared" si="100"/>
        <v>0</v>
      </c>
      <c r="G304" s="38">
        <f t="shared" si="109"/>
        <v>0</v>
      </c>
      <c r="H304" s="42">
        <v>0</v>
      </c>
      <c r="I304" s="36">
        <f t="shared" si="96"/>
        <v>0</v>
      </c>
      <c r="J304" s="29">
        <f t="shared" si="101"/>
        <v>0</v>
      </c>
      <c r="K304" s="36">
        <f t="shared" si="102"/>
        <v>0</v>
      </c>
      <c r="L304" s="9">
        <f t="shared" si="97"/>
        <v>0</v>
      </c>
      <c r="M304" s="51">
        <v>0</v>
      </c>
      <c r="N304" s="50">
        <f t="shared" si="110"/>
        <v>0</v>
      </c>
      <c r="O304" s="36">
        <f t="shared" si="98"/>
        <v>0</v>
      </c>
      <c r="P304" s="36">
        <f t="shared" si="103"/>
        <v>0</v>
      </c>
      <c r="R304" s="36">
        <f t="shared" si="112"/>
        <v>0</v>
      </c>
      <c r="S304" s="36">
        <f t="shared" si="112"/>
        <v>0</v>
      </c>
      <c r="T304" s="36">
        <f t="shared" si="112"/>
        <v>0</v>
      </c>
      <c r="U304" s="36">
        <f t="shared" si="112"/>
        <v>0</v>
      </c>
      <c r="V304" s="36">
        <f t="shared" si="112"/>
        <v>0</v>
      </c>
      <c r="W304" s="36">
        <f t="shared" si="112"/>
        <v>0</v>
      </c>
      <c r="X304" s="36">
        <f t="shared" si="112"/>
        <v>0</v>
      </c>
      <c r="Z304" s="36">
        <f t="shared" si="108"/>
        <v>0</v>
      </c>
      <c r="AA304" s="36">
        <f t="shared" si="108"/>
        <v>0</v>
      </c>
      <c r="AB304" s="36">
        <f t="shared" si="108"/>
        <v>0</v>
      </c>
      <c r="AC304" s="36">
        <f t="shared" si="108"/>
        <v>0</v>
      </c>
      <c r="AE304" s="63">
        <f t="shared" si="111"/>
        <v>0</v>
      </c>
      <c r="AF304" s="59"/>
    </row>
    <row r="305" ht="15" spans="1:32">
      <c r="A305" s="43" t="s">
        <v>13075</v>
      </c>
      <c r="B305" s="34">
        <f t="shared" si="94"/>
        <v>0</v>
      </c>
      <c r="C305" s="41" t="s">
        <v>13076</v>
      </c>
      <c r="D305" s="29">
        <f t="shared" si="99"/>
        <v>0</v>
      </c>
      <c r="E305" s="36">
        <f t="shared" si="95"/>
        <v>0</v>
      </c>
      <c r="F305" s="37">
        <f t="shared" si="100"/>
        <v>0</v>
      </c>
      <c r="G305" s="38">
        <f t="shared" si="109"/>
        <v>0</v>
      </c>
      <c r="H305" s="42">
        <v>0</v>
      </c>
      <c r="I305" s="36">
        <f t="shared" si="96"/>
        <v>0</v>
      </c>
      <c r="J305" s="29">
        <f t="shared" si="101"/>
        <v>0</v>
      </c>
      <c r="K305" s="36">
        <f t="shared" si="102"/>
        <v>0</v>
      </c>
      <c r="L305" s="9">
        <f t="shared" si="97"/>
        <v>0</v>
      </c>
      <c r="M305" s="51">
        <v>0</v>
      </c>
      <c r="N305" s="50">
        <f t="shared" si="110"/>
        <v>0</v>
      </c>
      <c r="O305" s="36">
        <f t="shared" si="98"/>
        <v>0</v>
      </c>
      <c r="P305" s="36">
        <f t="shared" si="103"/>
        <v>0</v>
      </c>
      <c r="R305" s="36">
        <f t="shared" si="112"/>
        <v>0</v>
      </c>
      <c r="S305" s="36">
        <f t="shared" si="112"/>
        <v>0</v>
      </c>
      <c r="T305" s="36">
        <f t="shared" si="112"/>
        <v>0</v>
      </c>
      <c r="U305" s="36">
        <f t="shared" si="112"/>
        <v>0</v>
      </c>
      <c r="V305" s="36">
        <f t="shared" si="112"/>
        <v>0</v>
      </c>
      <c r="W305" s="36">
        <f t="shared" si="112"/>
        <v>0</v>
      </c>
      <c r="X305" s="36">
        <f t="shared" si="112"/>
        <v>0</v>
      </c>
      <c r="Z305" s="36">
        <f t="shared" si="108"/>
        <v>0</v>
      </c>
      <c r="AA305" s="36">
        <f t="shared" si="108"/>
        <v>0</v>
      </c>
      <c r="AB305" s="36">
        <f t="shared" si="108"/>
        <v>0</v>
      </c>
      <c r="AC305" s="36">
        <f t="shared" si="108"/>
        <v>0</v>
      </c>
      <c r="AE305" s="63">
        <f t="shared" si="111"/>
        <v>0</v>
      </c>
      <c r="AF305" s="59"/>
    </row>
    <row r="306" ht="15" spans="1:32">
      <c r="A306" s="43" t="s">
        <v>13077</v>
      </c>
      <c r="B306" s="34">
        <f t="shared" si="94"/>
        <v>0</v>
      </c>
      <c r="C306" s="41" t="s">
        <v>13078</v>
      </c>
      <c r="D306" s="29">
        <f t="shared" si="99"/>
        <v>0</v>
      </c>
      <c r="E306" s="36">
        <f t="shared" si="95"/>
        <v>0</v>
      </c>
      <c r="F306" s="37">
        <f t="shared" si="100"/>
        <v>0</v>
      </c>
      <c r="G306" s="38">
        <f t="shared" si="109"/>
        <v>0</v>
      </c>
      <c r="H306" s="42">
        <v>0</v>
      </c>
      <c r="I306" s="36">
        <f t="shared" si="96"/>
        <v>0</v>
      </c>
      <c r="J306" s="29">
        <f t="shared" si="101"/>
        <v>0</v>
      </c>
      <c r="K306" s="36">
        <f t="shared" si="102"/>
        <v>0</v>
      </c>
      <c r="L306" s="9">
        <f t="shared" si="97"/>
        <v>0</v>
      </c>
      <c r="M306" s="51">
        <v>0</v>
      </c>
      <c r="N306" s="50">
        <f t="shared" si="110"/>
        <v>0</v>
      </c>
      <c r="O306" s="36">
        <f t="shared" si="98"/>
        <v>0</v>
      </c>
      <c r="P306" s="36">
        <f t="shared" si="103"/>
        <v>0</v>
      </c>
      <c r="R306" s="36">
        <f t="shared" si="112"/>
        <v>0</v>
      </c>
      <c r="S306" s="36">
        <f t="shared" si="112"/>
        <v>0</v>
      </c>
      <c r="T306" s="36">
        <f t="shared" si="112"/>
        <v>0</v>
      </c>
      <c r="U306" s="36">
        <f t="shared" si="112"/>
        <v>0</v>
      </c>
      <c r="V306" s="36">
        <f t="shared" si="112"/>
        <v>0</v>
      </c>
      <c r="W306" s="36">
        <f t="shared" si="112"/>
        <v>0</v>
      </c>
      <c r="X306" s="36">
        <f t="shared" si="112"/>
        <v>0</v>
      </c>
      <c r="Z306" s="36">
        <f t="shared" si="108"/>
        <v>0</v>
      </c>
      <c r="AA306" s="36">
        <f t="shared" si="108"/>
        <v>0</v>
      </c>
      <c r="AB306" s="36">
        <f t="shared" si="108"/>
        <v>0</v>
      </c>
      <c r="AC306" s="36">
        <f t="shared" si="108"/>
        <v>0</v>
      </c>
      <c r="AE306" s="63">
        <f t="shared" si="111"/>
        <v>0</v>
      </c>
      <c r="AF306" s="14"/>
    </row>
    <row r="307" ht="15" spans="1:32">
      <c r="A307" s="43" t="s">
        <v>13079</v>
      </c>
      <c r="B307" s="34">
        <f t="shared" si="94"/>
        <v>0</v>
      </c>
      <c r="C307" s="41" t="s">
        <v>13080</v>
      </c>
      <c r="D307" s="29">
        <f t="shared" si="99"/>
        <v>0</v>
      </c>
      <c r="E307" s="36">
        <f t="shared" si="95"/>
        <v>0</v>
      </c>
      <c r="F307" s="37">
        <f t="shared" si="100"/>
        <v>0</v>
      </c>
      <c r="G307" s="38">
        <f t="shared" si="109"/>
        <v>0</v>
      </c>
      <c r="H307" s="42">
        <v>0</v>
      </c>
      <c r="I307" s="36">
        <f t="shared" si="96"/>
        <v>0</v>
      </c>
      <c r="J307" s="29">
        <f t="shared" si="101"/>
        <v>0</v>
      </c>
      <c r="K307" s="36">
        <f t="shared" si="102"/>
        <v>0</v>
      </c>
      <c r="L307" s="9">
        <f t="shared" si="97"/>
        <v>0</v>
      </c>
      <c r="M307" s="51">
        <v>0</v>
      </c>
      <c r="N307" s="50">
        <f t="shared" si="110"/>
        <v>0</v>
      </c>
      <c r="O307" s="36">
        <f t="shared" si="98"/>
        <v>0</v>
      </c>
      <c r="P307" s="36">
        <f t="shared" si="103"/>
        <v>0</v>
      </c>
      <c r="R307" s="36">
        <f t="shared" si="112"/>
        <v>0</v>
      </c>
      <c r="S307" s="36">
        <f t="shared" si="112"/>
        <v>0</v>
      </c>
      <c r="T307" s="36">
        <f t="shared" si="112"/>
        <v>0</v>
      </c>
      <c r="U307" s="36">
        <f t="shared" si="112"/>
        <v>0</v>
      </c>
      <c r="V307" s="36">
        <f t="shared" si="112"/>
        <v>0</v>
      </c>
      <c r="W307" s="36">
        <f t="shared" si="112"/>
        <v>0</v>
      </c>
      <c r="X307" s="36">
        <f t="shared" si="112"/>
        <v>0</v>
      </c>
      <c r="Z307" s="36">
        <f t="shared" si="108"/>
        <v>0</v>
      </c>
      <c r="AA307" s="36">
        <f t="shared" si="108"/>
        <v>0</v>
      </c>
      <c r="AB307" s="36">
        <f t="shared" si="108"/>
        <v>0</v>
      </c>
      <c r="AC307" s="36">
        <f t="shared" si="108"/>
        <v>0</v>
      </c>
      <c r="AE307" s="63">
        <f t="shared" si="111"/>
        <v>0</v>
      </c>
      <c r="AF307" s="14"/>
    </row>
    <row r="308" ht="15" spans="1:32">
      <c r="A308" s="43" t="s">
        <v>13081</v>
      </c>
      <c r="B308" s="34">
        <f t="shared" si="94"/>
        <v>0</v>
      </c>
      <c r="C308" s="41" t="s">
        <v>13082</v>
      </c>
      <c r="D308" s="29">
        <f t="shared" si="99"/>
        <v>0</v>
      </c>
      <c r="E308" s="36">
        <f t="shared" si="95"/>
        <v>0</v>
      </c>
      <c r="F308" s="37">
        <f t="shared" si="100"/>
        <v>0</v>
      </c>
      <c r="G308" s="38">
        <f t="shared" si="109"/>
        <v>0</v>
      </c>
      <c r="H308" s="42">
        <v>0</v>
      </c>
      <c r="I308" s="36">
        <f t="shared" si="96"/>
        <v>0</v>
      </c>
      <c r="J308" s="29">
        <f t="shared" si="101"/>
        <v>0</v>
      </c>
      <c r="K308" s="36">
        <f t="shared" si="102"/>
        <v>0</v>
      </c>
      <c r="L308" s="9">
        <f t="shared" si="97"/>
        <v>0</v>
      </c>
      <c r="M308" s="51">
        <v>0</v>
      </c>
      <c r="N308" s="50">
        <f t="shared" si="110"/>
        <v>0</v>
      </c>
      <c r="O308" s="36">
        <f t="shared" si="98"/>
        <v>0</v>
      </c>
      <c r="P308" s="36">
        <f t="shared" si="103"/>
        <v>0</v>
      </c>
      <c r="R308" s="36">
        <f t="shared" ref="R308:X317" si="113">SUMPRODUCT(R$374:R$599*(LEFT($A$374:$A$599,LEN($A308))=$A308))</f>
        <v>0</v>
      </c>
      <c r="S308" s="36">
        <f t="shared" si="113"/>
        <v>0</v>
      </c>
      <c r="T308" s="36">
        <f t="shared" si="113"/>
        <v>0</v>
      </c>
      <c r="U308" s="36">
        <f t="shared" si="113"/>
        <v>0</v>
      </c>
      <c r="V308" s="36">
        <f t="shared" si="113"/>
        <v>0</v>
      </c>
      <c r="W308" s="36">
        <f t="shared" si="113"/>
        <v>0</v>
      </c>
      <c r="X308" s="36">
        <f t="shared" si="113"/>
        <v>0</v>
      </c>
      <c r="Z308" s="36">
        <f t="shared" ref="Z308:AC327" si="114">SUMPRODUCT(Z$374:Z$599*(LEFT($A$374:$A$599,LEN($A308))=$A308))</f>
        <v>0</v>
      </c>
      <c r="AA308" s="36">
        <f t="shared" si="114"/>
        <v>0</v>
      </c>
      <c r="AB308" s="36">
        <f t="shared" si="114"/>
        <v>0</v>
      </c>
      <c r="AC308" s="36">
        <f t="shared" si="114"/>
        <v>0</v>
      </c>
      <c r="AE308" s="63">
        <f t="shared" si="111"/>
        <v>0</v>
      </c>
      <c r="AF308" s="59"/>
    </row>
    <row r="309" ht="15" spans="1:32">
      <c r="A309" s="43" t="s">
        <v>13083</v>
      </c>
      <c r="B309" s="34">
        <f t="shared" si="94"/>
        <v>0</v>
      </c>
      <c r="C309" s="41" t="s">
        <v>13084</v>
      </c>
      <c r="D309" s="29">
        <f t="shared" si="99"/>
        <v>0</v>
      </c>
      <c r="E309" s="36">
        <f t="shared" si="95"/>
        <v>0</v>
      </c>
      <c r="F309" s="37">
        <f t="shared" si="100"/>
        <v>0</v>
      </c>
      <c r="G309" s="38">
        <f t="shared" si="109"/>
        <v>0</v>
      </c>
      <c r="H309" s="42">
        <v>0</v>
      </c>
      <c r="I309" s="36">
        <f t="shared" si="96"/>
        <v>0</v>
      </c>
      <c r="J309" s="29">
        <f t="shared" si="101"/>
        <v>0</v>
      </c>
      <c r="K309" s="36">
        <f t="shared" si="102"/>
        <v>0</v>
      </c>
      <c r="L309" s="9">
        <f t="shared" si="97"/>
        <v>0</v>
      </c>
      <c r="M309" s="51">
        <v>0</v>
      </c>
      <c r="N309" s="50">
        <f t="shared" si="110"/>
        <v>0</v>
      </c>
      <c r="O309" s="36">
        <f t="shared" si="98"/>
        <v>0</v>
      </c>
      <c r="P309" s="36">
        <f t="shared" si="103"/>
        <v>0</v>
      </c>
      <c r="R309" s="36">
        <f t="shared" si="113"/>
        <v>0</v>
      </c>
      <c r="S309" s="36">
        <f t="shared" si="113"/>
        <v>0</v>
      </c>
      <c r="T309" s="36">
        <f t="shared" si="113"/>
        <v>0</v>
      </c>
      <c r="U309" s="36">
        <f t="shared" si="113"/>
        <v>0</v>
      </c>
      <c r="V309" s="36">
        <f t="shared" si="113"/>
        <v>0</v>
      </c>
      <c r="W309" s="36">
        <f t="shared" si="113"/>
        <v>0</v>
      </c>
      <c r="X309" s="36">
        <f t="shared" si="113"/>
        <v>0</v>
      </c>
      <c r="Z309" s="36">
        <f t="shared" si="114"/>
        <v>0</v>
      </c>
      <c r="AA309" s="36">
        <f t="shared" si="114"/>
        <v>0</v>
      </c>
      <c r="AB309" s="36">
        <f t="shared" si="114"/>
        <v>0</v>
      </c>
      <c r="AC309" s="36">
        <f t="shared" si="114"/>
        <v>0</v>
      </c>
      <c r="AE309" s="63">
        <f t="shared" si="111"/>
        <v>0</v>
      </c>
      <c r="AF309" s="59"/>
    </row>
    <row r="310" ht="15" spans="1:32">
      <c r="A310" s="43" t="s">
        <v>13085</v>
      </c>
      <c r="B310" s="34">
        <f t="shared" si="94"/>
        <v>0</v>
      </c>
      <c r="C310" s="41" t="s">
        <v>13086</v>
      </c>
      <c r="D310" s="29">
        <f t="shared" si="99"/>
        <v>0</v>
      </c>
      <c r="E310" s="36">
        <f t="shared" si="95"/>
        <v>0</v>
      </c>
      <c r="F310" s="37">
        <f t="shared" si="100"/>
        <v>0</v>
      </c>
      <c r="G310" s="38">
        <f t="shared" si="109"/>
        <v>0</v>
      </c>
      <c r="H310" s="42">
        <v>0</v>
      </c>
      <c r="I310" s="36">
        <f t="shared" si="96"/>
        <v>0</v>
      </c>
      <c r="J310" s="29">
        <f t="shared" si="101"/>
        <v>0</v>
      </c>
      <c r="K310" s="36">
        <f t="shared" si="102"/>
        <v>0</v>
      </c>
      <c r="L310" s="9">
        <f t="shared" si="97"/>
        <v>0</v>
      </c>
      <c r="M310" s="51">
        <v>0</v>
      </c>
      <c r="N310" s="50">
        <f t="shared" si="110"/>
        <v>0</v>
      </c>
      <c r="O310" s="36">
        <f t="shared" si="98"/>
        <v>0</v>
      </c>
      <c r="P310" s="36">
        <f t="shared" si="103"/>
        <v>0</v>
      </c>
      <c r="R310" s="36">
        <f t="shared" si="113"/>
        <v>0</v>
      </c>
      <c r="S310" s="36">
        <f t="shared" si="113"/>
        <v>0</v>
      </c>
      <c r="T310" s="36">
        <f t="shared" si="113"/>
        <v>0</v>
      </c>
      <c r="U310" s="36">
        <f t="shared" si="113"/>
        <v>0</v>
      </c>
      <c r="V310" s="36">
        <f t="shared" si="113"/>
        <v>0</v>
      </c>
      <c r="W310" s="36">
        <f t="shared" si="113"/>
        <v>0</v>
      </c>
      <c r="X310" s="36">
        <f t="shared" si="113"/>
        <v>0</v>
      </c>
      <c r="Z310" s="36">
        <f t="shared" si="114"/>
        <v>0</v>
      </c>
      <c r="AA310" s="36">
        <f t="shared" si="114"/>
        <v>0</v>
      </c>
      <c r="AB310" s="36">
        <f t="shared" si="114"/>
        <v>0</v>
      </c>
      <c r="AC310" s="36">
        <f t="shared" si="114"/>
        <v>0</v>
      </c>
      <c r="AE310" s="63">
        <f t="shared" si="111"/>
        <v>0</v>
      </c>
      <c r="AF310" s="14"/>
    </row>
    <row r="311" ht="15" spans="1:32">
      <c r="A311" s="43" t="s">
        <v>13087</v>
      </c>
      <c r="B311" s="34">
        <f t="shared" si="94"/>
        <v>0</v>
      </c>
      <c r="C311" s="41" t="s">
        <v>13088</v>
      </c>
      <c r="D311" s="29">
        <f t="shared" si="99"/>
        <v>0</v>
      </c>
      <c r="E311" s="36">
        <f t="shared" si="95"/>
        <v>0</v>
      </c>
      <c r="F311" s="37">
        <f t="shared" si="100"/>
        <v>0</v>
      </c>
      <c r="G311" s="38">
        <f t="shared" si="109"/>
        <v>0</v>
      </c>
      <c r="H311" s="42">
        <v>0</v>
      </c>
      <c r="I311" s="36">
        <f t="shared" si="96"/>
        <v>0</v>
      </c>
      <c r="J311" s="29">
        <f t="shared" si="101"/>
        <v>0</v>
      </c>
      <c r="K311" s="36">
        <f t="shared" si="102"/>
        <v>0</v>
      </c>
      <c r="L311" s="9">
        <f t="shared" si="97"/>
        <v>0</v>
      </c>
      <c r="M311" s="51">
        <v>0</v>
      </c>
      <c r="N311" s="50">
        <f t="shared" si="110"/>
        <v>0</v>
      </c>
      <c r="O311" s="36">
        <f t="shared" si="98"/>
        <v>0</v>
      </c>
      <c r="P311" s="36">
        <f t="shared" si="103"/>
        <v>0</v>
      </c>
      <c r="R311" s="36">
        <f t="shared" si="113"/>
        <v>0</v>
      </c>
      <c r="S311" s="36">
        <f t="shared" si="113"/>
        <v>0</v>
      </c>
      <c r="T311" s="36">
        <f t="shared" si="113"/>
        <v>0</v>
      </c>
      <c r="U311" s="36">
        <f t="shared" si="113"/>
        <v>0</v>
      </c>
      <c r="V311" s="36">
        <f t="shared" si="113"/>
        <v>0</v>
      </c>
      <c r="W311" s="36">
        <f t="shared" si="113"/>
        <v>0</v>
      </c>
      <c r="X311" s="36">
        <f t="shared" si="113"/>
        <v>0</v>
      </c>
      <c r="Z311" s="36">
        <f t="shared" si="114"/>
        <v>0</v>
      </c>
      <c r="AA311" s="36">
        <f t="shared" si="114"/>
        <v>0</v>
      </c>
      <c r="AB311" s="36">
        <f t="shared" si="114"/>
        <v>0</v>
      </c>
      <c r="AC311" s="36">
        <f t="shared" si="114"/>
        <v>0</v>
      </c>
      <c r="AE311" s="63">
        <f t="shared" si="111"/>
        <v>0</v>
      </c>
      <c r="AF311" s="14"/>
    </row>
    <row r="312" ht="15" spans="1:32">
      <c r="A312" s="43" t="s">
        <v>13089</v>
      </c>
      <c r="B312" s="34">
        <f t="shared" si="94"/>
        <v>0</v>
      </c>
      <c r="C312" s="41" t="s">
        <v>13090</v>
      </c>
      <c r="D312" s="29">
        <f t="shared" si="99"/>
        <v>0</v>
      </c>
      <c r="E312" s="36">
        <f t="shared" si="95"/>
        <v>0</v>
      </c>
      <c r="F312" s="37">
        <f t="shared" si="100"/>
        <v>0</v>
      </c>
      <c r="G312" s="38">
        <f t="shared" si="109"/>
        <v>0</v>
      </c>
      <c r="H312" s="42">
        <v>0</v>
      </c>
      <c r="I312" s="36">
        <f t="shared" si="96"/>
        <v>0</v>
      </c>
      <c r="J312" s="29">
        <f t="shared" si="101"/>
        <v>0</v>
      </c>
      <c r="K312" s="36">
        <f t="shared" si="102"/>
        <v>0</v>
      </c>
      <c r="L312" s="9">
        <f t="shared" si="97"/>
        <v>0</v>
      </c>
      <c r="M312" s="51">
        <v>0</v>
      </c>
      <c r="N312" s="50">
        <f t="shared" si="110"/>
        <v>0</v>
      </c>
      <c r="O312" s="36">
        <f t="shared" si="98"/>
        <v>0</v>
      </c>
      <c r="P312" s="36">
        <f t="shared" si="103"/>
        <v>0</v>
      </c>
      <c r="R312" s="36">
        <f t="shared" si="113"/>
        <v>0</v>
      </c>
      <c r="S312" s="36">
        <f t="shared" si="113"/>
        <v>0</v>
      </c>
      <c r="T312" s="36">
        <f t="shared" si="113"/>
        <v>0</v>
      </c>
      <c r="U312" s="36">
        <f t="shared" si="113"/>
        <v>0</v>
      </c>
      <c r="V312" s="36">
        <f t="shared" si="113"/>
        <v>0</v>
      </c>
      <c r="W312" s="36">
        <f t="shared" si="113"/>
        <v>0</v>
      </c>
      <c r="X312" s="36">
        <f t="shared" si="113"/>
        <v>0</v>
      </c>
      <c r="Z312" s="36">
        <f t="shared" si="114"/>
        <v>0</v>
      </c>
      <c r="AA312" s="36">
        <f t="shared" si="114"/>
        <v>0</v>
      </c>
      <c r="AB312" s="36">
        <f t="shared" si="114"/>
        <v>0</v>
      </c>
      <c r="AC312" s="36">
        <f t="shared" si="114"/>
        <v>0</v>
      </c>
      <c r="AE312" s="63">
        <f t="shared" si="111"/>
        <v>0</v>
      </c>
      <c r="AF312" s="59"/>
    </row>
    <row r="313" ht="15" spans="1:32">
      <c r="A313" s="43" t="s">
        <v>13091</v>
      </c>
      <c r="B313" s="34">
        <f t="shared" si="94"/>
        <v>0</v>
      </c>
      <c r="C313" s="41" t="s">
        <v>13092</v>
      </c>
      <c r="D313" s="29">
        <f t="shared" si="99"/>
        <v>0</v>
      </c>
      <c r="E313" s="36">
        <f t="shared" si="95"/>
        <v>0</v>
      </c>
      <c r="F313" s="37">
        <f t="shared" si="100"/>
        <v>0</v>
      </c>
      <c r="G313" s="38">
        <f t="shared" si="109"/>
        <v>0</v>
      </c>
      <c r="H313" s="39">
        <v>0</v>
      </c>
      <c r="I313" s="36">
        <f t="shared" si="96"/>
        <v>0</v>
      </c>
      <c r="J313" s="29">
        <f t="shared" si="101"/>
        <v>0</v>
      </c>
      <c r="K313" s="36">
        <f t="shared" si="102"/>
        <v>0</v>
      </c>
      <c r="L313" s="9">
        <f t="shared" si="97"/>
        <v>0</v>
      </c>
      <c r="M313" s="51">
        <v>0</v>
      </c>
      <c r="N313" s="50">
        <f t="shared" si="110"/>
        <v>0</v>
      </c>
      <c r="O313" s="36">
        <f t="shared" si="98"/>
        <v>0</v>
      </c>
      <c r="P313" s="36">
        <f t="shared" si="103"/>
        <v>0</v>
      </c>
      <c r="R313" s="36">
        <f t="shared" si="113"/>
        <v>0</v>
      </c>
      <c r="S313" s="36">
        <f t="shared" si="113"/>
        <v>0</v>
      </c>
      <c r="T313" s="36">
        <f t="shared" si="113"/>
        <v>0</v>
      </c>
      <c r="U313" s="36">
        <f t="shared" si="113"/>
        <v>0</v>
      </c>
      <c r="V313" s="36">
        <f t="shared" si="113"/>
        <v>0</v>
      </c>
      <c r="W313" s="36">
        <f t="shared" si="113"/>
        <v>0</v>
      </c>
      <c r="X313" s="36">
        <f t="shared" si="113"/>
        <v>0</v>
      </c>
      <c r="Z313" s="36">
        <f t="shared" si="114"/>
        <v>0</v>
      </c>
      <c r="AA313" s="36">
        <f t="shared" si="114"/>
        <v>0</v>
      </c>
      <c r="AB313" s="36">
        <f t="shared" si="114"/>
        <v>0</v>
      </c>
      <c r="AC313" s="36">
        <f t="shared" si="114"/>
        <v>0</v>
      </c>
      <c r="AE313" s="63">
        <f t="shared" si="111"/>
        <v>0</v>
      </c>
      <c r="AF313" s="59"/>
    </row>
    <row r="314" ht="15" spans="1:32">
      <c r="A314" s="43" t="s">
        <v>13093</v>
      </c>
      <c r="B314" s="34">
        <f t="shared" si="94"/>
        <v>0</v>
      </c>
      <c r="C314" s="41" t="s">
        <v>13094</v>
      </c>
      <c r="D314" s="29">
        <f t="shared" si="99"/>
        <v>0</v>
      </c>
      <c r="E314" s="36">
        <f t="shared" si="95"/>
        <v>0</v>
      </c>
      <c r="F314" s="37">
        <f t="shared" si="100"/>
        <v>0</v>
      </c>
      <c r="G314" s="38">
        <f t="shared" si="109"/>
        <v>0</v>
      </c>
      <c r="H314" s="42">
        <v>0</v>
      </c>
      <c r="I314" s="36">
        <f t="shared" si="96"/>
        <v>0</v>
      </c>
      <c r="J314" s="29">
        <f t="shared" si="101"/>
        <v>0</v>
      </c>
      <c r="K314" s="36">
        <f t="shared" si="102"/>
        <v>0</v>
      </c>
      <c r="L314" s="9">
        <f t="shared" si="97"/>
        <v>0</v>
      </c>
      <c r="M314" s="51">
        <v>0</v>
      </c>
      <c r="N314" s="50">
        <f t="shared" si="110"/>
        <v>0</v>
      </c>
      <c r="O314" s="36">
        <f t="shared" si="98"/>
        <v>0</v>
      </c>
      <c r="P314" s="36">
        <f t="shared" si="103"/>
        <v>0</v>
      </c>
      <c r="R314" s="36">
        <f t="shared" si="113"/>
        <v>0</v>
      </c>
      <c r="S314" s="36">
        <f t="shared" si="113"/>
        <v>0</v>
      </c>
      <c r="T314" s="36">
        <f t="shared" si="113"/>
        <v>0</v>
      </c>
      <c r="U314" s="36">
        <f t="shared" si="113"/>
        <v>0</v>
      </c>
      <c r="V314" s="36">
        <f t="shared" si="113"/>
        <v>0</v>
      </c>
      <c r="W314" s="36">
        <f t="shared" si="113"/>
        <v>0</v>
      </c>
      <c r="X314" s="36">
        <f t="shared" si="113"/>
        <v>0</v>
      </c>
      <c r="Z314" s="36">
        <f t="shared" si="114"/>
        <v>0</v>
      </c>
      <c r="AA314" s="36">
        <f t="shared" si="114"/>
        <v>0</v>
      </c>
      <c r="AB314" s="36">
        <f t="shared" si="114"/>
        <v>0</v>
      </c>
      <c r="AC314" s="36">
        <f t="shared" si="114"/>
        <v>0</v>
      </c>
      <c r="AE314" s="63">
        <f t="shared" si="111"/>
        <v>0</v>
      </c>
      <c r="AF314" s="14"/>
    </row>
    <row r="315" ht="15" spans="1:32">
      <c r="A315" s="43" t="s">
        <v>13095</v>
      </c>
      <c r="B315" s="34">
        <f t="shared" si="94"/>
        <v>0</v>
      </c>
      <c r="C315" s="41" t="s">
        <v>13096</v>
      </c>
      <c r="D315" s="29">
        <f t="shared" si="99"/>
        <v>0</v>
      </c>
      <c r="E315" s="36">
        <f t="shared" si="95"/>
        <v>0</v>
      </c>
      <c r="F315" s="37">
        <f t="shared" si="100"/>
        <v>0</v>
      </c>
      <c r="G315" s="38">
        <f t="shared" si="109"/>
        <v>0</v>
      </c>
      <c r="H315" s="42">
        <v>0</v>
      </c>
      <c r="I315" s="36">
        <f t="shared" si="96"/>
        <v>0</v>
      </c>
      <c r="J315" s="29">
        <f t="shared" si="101"/>
        <v>0</v>
      </c>
      <c r="K315" s="36">
        <f t="shared" si="102"/>
        <v>0</v>
      </c>
      <c r="L315" s="9">
        <f t="shared" si="97"/>
        <v>0</v>
      </c>
      <c r="M315" s="51">
        <v>0</v>
      </c>
      <c r="N315" s="50">
        <f t="shared" si="110"/>
        <v>0</v>
      </c>
      <c r="O315" s="36">
        <f t="shared" si="98"/>
        <v>0</v>
      </c>
      <c r="P315" s="36">
        <f t="shared" si="103"/>
        <v>0</v>
      </c>
      <c r="R315" s="36">
        <f t="shared" si="113"/>
        <v>0</v>
      </c>
      <c r="S315" s="36">
        <f t="shared" si="113"/>
        <v>0</v>
      </c>
      <c r="T315" s="36">
        <f t="shared" si="113"/>
        <v>0</v>
      </c>
      <c r="U315" s="36">
        <f t="shared" si="113"/>
        <v>0</v>
      </c>
      <c r="V315" s="36">
        <f t="shared" si="113"/>
        <v>0</v>
      </c>
      <c r="W315" s="36">
        <f t="shared" si="113"/>
        <v>0</v>
      </c>
      <c r="X315" s="36">
        <f t="shared" si="113"/>
        <v>0</v>
      </c>
      <c r="Z315" s="36">
        <f t="shared" si="114"/>
        <v>0</v>
      </c>
      <c r="AA315" s="36">
        <f t="shared" si="114"/>
        <v>0</v>
      </c>
      <c r="AB315" s="36">
        <f t="shared" si="114"/>
        <v>0</v>
      </c>
      <c r="AC315" s="36">
        <f t="shared" si="114"/>
        <v>0</v>
      </c>
      <c r="AE315" s="63">
        <f t="shared" si="111"/>
        <v>0</v>
      </c>
      <c r="AF315" s="14"/>
    </row>
    <row r="316" ht="15" spans="1:32">
      <c r="A316" s="43" t="s">
        <v>13097</v>
      </c>
      <c r="B316" s="34">
        <f t="shared" si="94"/>
        <v>0</v>
      </c>
      <c r="C316" s="41" t="s">
        <v>13098</v>
      </c>
      <c r="D316" s="29">
        <f t="shared" si="99"/>
        <v>0</v>
      </c>
      <c r="E316" s="36">
        <f t="shared" si="95"/>
        <v>0</v>
      </c>
      <c r="F316" s="37">
        <f t="shared" si="100"/>
        <v>0</v>
      </c>
      <c r="G316" s="38">
        <f t="shared" si="109"/>
        <v>0</v>
      </c>
      <c r="H316" s="42">
        <v>0</v>
      </c>
      <c r="I316" s="36">
        <f t="shared" si="96"/>
        <v>0</v>
      </c>
      <c r="J316" s="29">
        <f t="shared" si="101"/>
        <v>0</v>
      </c>
      <c r="K316" s="36">
        <f t="shared" si="102"/>
        <v>0</v>
      </c>
      <c r="L316" s="9">
        <f t="shared" si="97"/>
        <v>0</v>
      </c>
      <c r="M316" s="51">
        <v>0</v>
      </c>
      <c r="N316" s="50">
        <f t="shared" si="110"/>
        <v>0</v>
      </c>
      <c r="O316" s="36">
        <f t="shared" si="98"/>
        <v>0</v>
      </c>
      <c r="P316" s="36">
        <f t="shared" si="103"/>
        <v>0</v>
      </c>
      <c r="R316" s="36">
        <f t="shared" si="113"/>
        <v>0</v>
      </c>
      <c r="S316" s="36">
        <f t="shared" si="113"/>
        <v>0</v>
      </c>
      <c r="T316" s="36">
        <f t="shared" si="113"/>
        <v>0</v>
      </c>
      <c r="U316" s="36">
        <f t="shared" si="113"/>
        <v>0</v>
      </c>
      <c r="V316" s="36">
        <f t="shared" si="113"/>
        <v>0</v>
      </c>
      <c r="W316" s="36">
        <f t="shared" si="113"/>
        <v>0</v>
      </c>
      <c r="X316" s="36">
        <f t="shared" si="113"/>
        <v>0</v>
      </c>
      <c r="Z316" s="36">
        <f t="shared" si="114"/>
        <v>0</v>
      </c>
      <c r="AA316" s="36">
        <f t="shared" si="114"/>
        <v>0</v>
      </c>
      <c r="AB316" s="36">
        <f t="shared" si="114"/>
        <v>0</v>
      </c>
      <c r="AC316" s="36">
        <f t="shared" si="114"/>
        <v>0</v>
      </c>
      <c r="AE316" s="63">
        <f t="shared" si="111"/>
        <v>0</v>
      </c>
      <c r="AF316" s="59"/>
    </row>
    <row r="317" ht="15" spans="1:32">
      <c r="A317" s="43" t="s">
        <v>13099</v>
      </c>
      <c r="B317" s="34">
        <f t="shared" si="94"/>
        <v>0</v>
      </c>
      <c r="C317" s="41" t="s">
        <v>13100</v>
      </c>
      <c r="D317" s="29">
        <f t="shared" si="99"/>
        <v>0</v>
      </c>
      <c r="E317" s="36">
        <f t="shared" si="95"/>
        <v>0</v>
      </c>
      <c r="F317" s="37">
        <f t="shared" si="100"/>
        <v>0</v>
      </c>
      <c r="G317" s="38">
        <f t="shared" si="109"/>
        <v>0</v>
      </c>
      <c r="H317" s="42">
        <v>0</v>
      </c>
      <c r="I317" s="36">
        <f t="shared" si="96"/>
        <v>0</v>
      </c>
      <c r="J317" s="29">
        <f t="shared" si="101"/>
        <v>0</v>
      </c>
      <c r="K317" s="36">
        <f t="shared" si="102"/>
        <v>0</v>
      </c>
      <c r="L317" s="9">
        <f t="shared" si="97"/>
        <v>0</v>
      </c>
      <c r="M317" s="51">
        <v>0</v>
      </c>
      <c r="N317" s="50">
        <f t="shared" si="110"/>
        <v>0</v>
      </c>
      <c r="O317" s="36">
        <f t="shared" si="98"/>
        <v>0</v>
      </c>
      <c r="P317" s="36">
        <f t="shared" si="103"/>
        <v>0</v>
      </c>
      <c r="R317" s="36">
        <f t="shared" si="113"/>
        <v>0</v>
      </c>
      <c r="S317" s="36">
        <f t="shared" si="113"/>
        <v>0</v>
      </c>
      <c r="T317" s="36">
        <f t="shared" si="113"/>
        <v>0</v>
      </c>
      <c r="U317" s="36">
        <f t="shared" si="113"/>
        <v>0</v>
      </c>
      <c r="V317" s="36">
        <f t="shared" si="113"/>
        <v>0</v>
      </c>
      <c r="W317" s="36">
        <f t="shared" si="113"/>
        <v>0</v>
      </c>
      <c r="X317" s="36">
        <f t="shared" si="113"/>
        <v>0</v>
      </c>
      <c r="Z317" s="36">
        <f t="shared" si="114"/>
        <v>0</v>
      </c>
      <c r="AA317" s="36">
        <f t="shared" si="114"/>
        <v>0</v>
      </c>
      <c r="AB317" s="36">
        <f t="shared" si="114"/>
        <v>0</v>
      </c>
      <c r="AC317" s="36">
        <f t="shared" si="114"/>
        <v>0</v>
      </c>
      <c r="AE317" s="63">
        <f t="shared" si="111"/>
        <v>0</v>
      </c>
      <c r="AF317" s="59"/>
    </row>
    <row r="318" ht="15" spans="1:32">
      <c r="A318" s="43" t="s">
        <v>13101</v>
      </c>
      <c r="B318" s="34">
        <f t="shared" si="94"/>
        <v>0</v>
      </c>
      <c r="C318" s="41" t="s">
        <v>13102</v>
      </c>
      <c r="D318" s="29">
        <f t="shared" si="99"/>
        <v>0</v>
      </c>
      <c r="E318" s="36">
        <f t="shared" si="95"/>
        <v>0</v>
      </c>
      <c r="F318" s="37">
        <f t="shared" si="100"/>
        <v>0</v>
      </c>
      <c r="G318" s="38">
        <f t="shared" si="109"/>
        <v>0</v>
      </c>
      <c r="H318" s="42">
        <v>0</v>
      </c>
      <c r="I318" s="36">
        <f t="shared" si="96"/>
        <v>0</v>
      </c>
      <c r="J318" s="29">
        <f t="shared" si="101"/>
        <v>0</v>
      </c>
      <c r="K318" s="36">
        <f t="shared" si="102"/>
        <v>0</v>
      </c>
      <c r="L318" s="9">
        <f t="shared" si="97"/>
        <v>0</v>
      </c>
      <c r="M318" s="51">
        <v>0</v>
      </c>
      <c r="N318" s="50">
        <f t="shared" si="110"/>
        <v>0</v>
      </c>
      <c r="O318" s="36">
        <f t="shared" si="98"/>
        <v>0</v>
      </c>
      <c r="P318" s="36">
        <f t="shared" si="103"/>
        <v>0</v>
      </c>
      <c r="R318" s="36">
        <f t="shared" ref="R318:X327" si="115">SUMPRODUCT(R$374:R$599*(LEFT($A$374:$A$599,LEN($A318))=$A318))</f>
        <v>0</v>
      </c>
      <c r="S318" s="36">
        <f t="shared" si="115"/>
        <v>0</v>
      </c>
      <c r="T318" s="36">
        <f t="shared" si="115"/>
        <v>0</v>
      </c>
      <c r="U318" s="36">
        <f t="shared" si="115"/>
        <v>0</v>
      </c>
      <c r="V318" s="36">
        <f t="shared" si="115"/>
        <v>0</v>
      </c>
      <c r="W318" s="36">
        <f t="shared" si="115"/>
        <v>0</v>
      </c>
      <c r="X318" s="36">
        <f t="shared" si="115"/>
        <v>0</v>
      </c>
      <c r="Z318" s="36">
        <f t="shared" si="114"/>
        <v>0</v>
      </c>
      <c r="AA318" s="36">
        <f t="shared" si="114"/>
        <v>0</v>
      </c>
      <c r="AB318" s="36">
        <f t="shared" si="114"/>
        <v>0</v>
      </c>
      <c r="AC318" s="36">
        <f t="shared" si="114"/>
        <v>0</v>
      </c>
      <c r="AE318" s="63">
        <f t="shared" si="111"/>
        <v>0</v>
      </c>
      <c r="AF318" s="14"/>
    </row>
    <row r="319" ht="15" spans="1:32">
      <c r="A319" s="43" t="s">
        <v>13103</v>
      </c>
      <c r="B319" s="34">
        <f t="shared" si="94"/>
        <v>0</v>
      </c>
      <c r="C319" s="41" t="s">
        <v>13104</v>
      </c>
      <c r="D319" s="29">
        <f t="shared" si="99"/>
        <v>0</v>
      </c>
      <c r="E319" s="36">
        <f t="shared" si="95"/>
        <v>0</v>
      </c>
      <c r="F319" s="37">
        <f t="shared" si="100"/>
        <v>0</v>
      </c>
      <c r="G319" s="38">
        <f t="shared" si="109"/>
        <v>0</v>
      </c>
      <c r="H319" s="42">
        <v>0</v>
      </c>
      <c r="I319" s="36">
        <f t="shared" si="96"/>
        <v>0</v>
      </c>
      <c r="J319" s="29">
        <f t="shared" si="101"/>
        <v>0</v>
      </c>
      <c r="K319" s="36">
        <f t="shared" si="102"/>
        <v>0</v>
      </c>
      <c r="L319" s="9">
        <f t="shared" si="97"/>
        <v>0</v>
      </c>
      <c r="M319" s="51">
        <v>0</v>
      </c>
      <c r="N319" s="50">
        <f t="shared" si="110"/>
        <v>0</v>
      </c>
      <c r="O319" s="36">
        <f t="shared" si="98"/>
        <v>0</v>
      </c>
      <c r="P319" s="36">
        <f t="shared" si="103"/>
        <v>0</v>
      </c>
      <c r="R319" s="36">
        <f t="shared" si="115"/>
        <v>0</v>
      </c>
      <c r="S319" s="36">
        <f t="shared" si="115"/>
        <v>0</v>
      </c>
      <c r="T319" s="36">
        <f t="shared" si="115"/>
        <v>0</v>
      </c>
      <c r="U319" s="36">
        <f t="shared" si="115"/>
        <v>0</v>
      </c>
      <c r="V319" s="36">
        <f t="shared" si="115"/>
        <v>0</v>
      </c>
      <c r="W319" s="36">
        <f t="shared" si="115"/>
        <v>0</v>
      </c>
      <c r="X319" s="36">
        <f t="shared" si="115"/>
        <v>0</v>
      </c>
      <c r="Z319" s="36">
        <f t="shared" si="114"/>
        <v>0</v>
      </c>
      <c r="AA319" s="36">
        <f t="shared" si="114"/>
        <v>0</v>
      </c>
      <c r="AB319" s="36">
        <f t="shared" si="114"/>
        <v>0</v>
      </c>
      <c r="AC319" s="36">
        <f t="shared" si="114"/>
        <v>0</v>
      </c>
      <c r="AE319" s="63">
        <f t="shared" si="111"/>
        <v>0</v>
      </c>
      <c r="AF319" s="14"/>
    </row>
    <row r="320" ht="15" spans="1:32">
      <c r="A320" s="43" t="s">
        <v>13105</v>
      </c>
      <c r="B320" s="34">
        <f t="shared" si="94"/>
        <v>0</v>
      </c>
      <c r="C320" s="41" t="s">
        <v>13106</v>
      </c>
      <c r="D320" s="29">
        <f t="shared" si="99"/>
        <v>0</v>
      </c>
      <c r="E320" s="36">
        <f t="shared" si="95"/>
        <v>0</v>
      </c>
      <c r="F320" s="37">
        <f t="shared" si="100"/>
        <v>0</v>
      </c>
      <c r="G320" s="38">
        <f t="shared" si="109"/>
        <v>0</v>
      </c>
      <c r="H320" s="42">
        <v>0</v>
      </c>
      <c r="I320" s="36">
        <f t="shared" si="96"/>
        <v>0</v>
      </c>
      <c r="J320" s="29">
        <f t="shared" si="101"/>
        <v>0</v>
      </c>
      <c r="K320" s="36">
        <f t="shared" si="102"/>
        <v>0</v>
      </c>
      <c r="L320" s="9">
        <f t="shared" si="97"/>
        <v>0</v>
      </c>
      <c r="M320" s="51">
        <v>0</v>
      </c>
      <c r="N320" s="50">
        <f t="shared" si="110"/>
        <v>0</v>
      </c>
      <c r="O320" s="36">
        <f t="shared" si="98"/>
        <v>0</v>
      </c>
      <c r="P320" s="36">
        <f t="shared" si="103"/>
        <v>0</v>
      </c>
      <c r="R320" s="36">
        <f t="shared" si="115"/>
        <v>0</v>
      </c>
      <c r="S320" s="36">
        <f t="shared" si="115"/>
        <v>0</v>
      </c>
      <c r="T320" s="36">
        <f t="shared" si="115"/>
        <v>0</v>
      </c>
      <c r="U320" s="36">
        <f t="shared" si="115"/>
        <v>0</v>
      </c>
      <c r="V320" s="36">
        <f t="shared" si="115"/>
        <v>0</v>
      </c>
      <c r="W320" s="36">
        <f t="shared" si="115"/>
        <v>0</v>
      </c>
      <c r="X320" s="36">
        <f t="shared" si="115"/>
        <v>0</v>
      </c>
      <c r="Z320" s="36">
        <f t="shared" si="114"/>
        <v>0</v>
      </c>
      <c r="AA320" s="36">
        <f t="shared" si="114"/>
        <v>0</v>
      </c>
      <c r="AB320" s="36">
        <f t="shared" si="114"/>
        <v>0</v>
      </c>
      <c r="AC320" s="36">
        <f t="shared" si="114"/>
        <v>0</v>
      </c>
      <c r="AE320" s="63">
        <f t="shared" si="111"/>
        <v>0</v>
      </c>
      <c r="AF320" s="59"/>
    </row>
    <row r="321" ht="15" spans="1:32">
      <c r="A321" s="43" t="s">
        <v>13107</v>
      </c>
      <c r="B321" s="34">
        <f t="shared" si="94"/>
        <v>0</v>
      </c>
      <c r="C321" s="41" t="s">
        <v>13108</v>
      </c>
      <c r="D321" s="29">
        <f t="shared" si="99"/>
        <v>0</v>
      </c>
      <c r="E321" s="36">
        <f t="shared" si="95"/>
        <v>0</v>
      </c>
      <c r="F321" s="37">
        <f t="shared" si="100"/>
        <v>0</v>
      </c>
      <c r="G321" s="38">
        <f t="shared" si="109"/>
        <v>0</v>
      </c>
      <c r="H321" s="42">
        <v>0</v>
      </c>
      <c r="I321" s="36">
        <f t="shared" si="96"/>
        <v>0</v>
      </c>
      <c r="J321" s="29">
        <f t="shared" si="101"/>
        <v>0</v>
      </c>
      <c r="K321" s="36">
        <f t="shared" si="102"/>
        <v>0</v>
      </c>
      <c r="L321" s="9">
        <f t="shared" si="97"/>
        <v>0</v>
      </c>
      <c r="M321" s="51">
        <v>0</v>
      </c>
      <c r="N321" s="50">
        <f t="shared" si="110"/>
        <v>0</v>
      </c>
      <c r="O321" s="36">
        <f t="shared" si="98"/>
        <v>0</v>
      </c>
      <c r="P321" s="36">
        <f t="shared" si="103"/>
        <v>0</v>
      </c>
      <c r="R321" s="36">
        <f t="shared" si="115"/>
        <v>0</v>
      </c>
      <c r="S321" s="36">
        <f t="shared" si="115"/>
        <v>0</v>
      </c>
      <c r="T321" s="36">
        <f t="shared" si="115"/>
        <v>0</v>
      </c>
      <c r="U321" s="36">
        <f t="shared" si="115"/>
        <v>0</v>
      </c>
      <c r="V321" s="36">
        <f t="shared" si="115"/>
        <v>0</v>
      </c>
      <c r="W321" s="36">
        <f t="shared" si="115"/>
        <v>0</v>
      </c>
      <c r="X321" s="36">
        <f t="shared" si="115"/>
        <v>0</v>
      </c>
      <c r="Z321" s="36">
        <f t="shared" si="114"/>
        <v>0</v>
      </c>
      <c r="AA321" s="36">
        <f t="shared" si="114"/>
        <v>0</v>
      </c>
      <c r="AB321" s="36">
        <f t="shared" si="114"/>
        <v>0</v>
      </c>
      <c r="AC321" s="36">
        <f t="shared" si="114"/>
        <v>0</v>
      </c>
      <c r="AE321" s="63">
        <f t="shared" si="111"/>
        <v>0</v>
      </c>
      <c r="AF321" s="59"/>
    </row>
    <row r="322" ht="15" spans="1:32">
      <c r="A322" s="43" t="s">
        <v>13109</v>
      </c>
      <c r="B322" s="34">
        <f t="shared" si="94"/>
        <v>0</v>
      </c>
      <c r="C322" s="41" t="s">
        <v>13110</v>
      </c>
      <c r="D322" s="29">
        <f t="shared" si="99"/>
        <v>0</v>
      </c>
      <c r="E322" s="36">
        <f t="shared" si="95"/>
        <v>0</v>
      </c>
      <c r="F322" s="37">
        <f t="shared" si="100"/>
        <v>0</v>
      </c>
      <c r="G322" s="38">
        <f t="shared" si="109"/>
        <v>0</v>
      </c>
      <c r="H322" s="42">
        <v>0</v>
      </c>
      <c r="I322" s="36">
        <f t="shared" si="96"/>
        <v>0</v>
      </c>
      <c r="J322" s="29">
        <f t="shared" si="101"/>
        <v>0</v>
      </c>
      <c r="K322" s="36">
        <f t="shared" si="102"/>
        <v>0</v>
      </c>
      <c r="L322" s="9">
        <f t="shared" si="97"/>
        <v>0</v>
      </c>
      <c r="M322" s="51">
        <v>0</v>
      </c>
      <c r="N322" s="50">
        <f t="shared" si="110"/>
        <v>0</v>
      </c>
      <c r="O322" s="36">
        <f t="shared" si="98"/>
        <v>0</v>
      </c>
      <c r="P322" s="36">
        <f t="shared" si="103"/>
        <v>0</v>
      </c>
      <c r="R322" s="36">
        <f t="shared" si="115"/>
        <v>0</v>
      </c>
      <c r="S322" s="36">
        <f t="shared" si="115"/>
        <v>0</v>
      </c>
      <c r="T322" s="36">
        <f t="shared" si="115"/>
        <v>0</v>
      </c>
      <c r="U322" s="36">
        <f t="shared" si="115"/>
        <v>0</v>
      </c>
      <c r="V322" s="36">
        <f t="shared" si="115"/>
        <v>0</v>
      </c>
      <c r="W322" s="36">
        <f t="shared" si="115"/>
        <v>0</v>
      </c>
      <c r="X322" s="36">
        <f t="shared" si="115"/>
        <v>0</v>
      </c>
      <c r="Z322" s="36">
        <f t="shared" si="114"/>
        <v>0</v>
      </c>
      <c r="AA322" s="36">
        <f t="shared" si="114"/>
        <v>0</v>
      </c>
      <c r="AB322" s="36">
        <f t="shared" si="114"/>
        <v>0</v>
      </c>
      <c r="AC322" s="36">
        <f t="shared" si="114"/>
        <v>0</v>
      </c>
      <c r="AE322" s="63">
        <f t="shared" si="111"/>
        <v>0</v>
      </c>
      <c r="AF322" s="14"/>
    </row>
    <row r="323" ht="15" spans="1:32">
      <c r="A323" s="43" t="s">
        <v>13111</v>
      </c>
      <c r="B323" s="34">
        <f t="shared" si="94"/>
        <v>0</v>
      </c>
      <c r="C323" s="41" t="s">
        <v>13112</v>
      </c>
      <c r="D323" s="29">
        <f t="shared" si="99"/>
        <v>0</v>
      </c>
      <c r="E323" s="36">
        <f t="shared" si="95"/>
        <v>0</v>
      </c>
      <c r="F323" s="37">
        <f t="shared" si="100"/>
        <v>0</v>
      </c>
      <c r="G323" s="38">
        <f t="shared" si="109"/>
        <v>0</v>
      </c>
      <c r="H323" s="42">
        <v>0</v>
      </c>
      <c r="I323" s="36">
        <f t="shared" si="96"/>
        <v>0</v>
      </c>
      <c r="J323" s="29">
        <f t="shared" si="101"/>
        <v>0</v>
      </c>
      <c r="K323" s="36">
        <f t="shared" si="102"/>
        <v>0</v>
      </c>
      <c r="L323" s="9">
        <f t="shared" si="97"/>
        <v>0</v>
      </c>
      <c r="M323" s="51">
        <v>0</v>
      </c>
      <c r="N323" s="50">
        <f t="shared" si="110"/>
        <v>0</v>
      </c>
      <c r="O323" s="36">
        <f t="shared" si="98"/>
        <v>0</v>
      </c>
      <c r="P323" s="36">
        <f t="shared" si="103"/>
        <v>0</v>
      </c>
      <c r="R323" s="36">
        <f t="shared" si="115"/>
        <v>0</v>
      </c>
      <c r="S323" s="36">
        <f t="shared" si="115"/>
        <v>0</v>
      </c>
      <c r="T323" s="36">
        <f t="shared" si="115"/>
        <v>0</v>
      </c>
      <c r="U323" s="36">
        <f t="shared" si="115"/>
        <v>0</v>
      </c>
      <c r="V323" s="36">
        <f t="shared" si="115"/>
        <v>0</v>
      </c>
      <c r="W323" s="36">
        <f t="shared" si="115"/>
        <v>0</v>
      </c>
      <c r="X323" s="36">
        <f t="shared" si="115"/>
        <v>0</v>
      </c>
      <c r="Z323" s="36">
        <f t="shared" si="114"/>
        <v>0</v>
      </c>
      <c r="AA323" s="36">
        <f t="shared" si="114"/>
        <v>0</v>
      </c>
      <c r="AB323" s="36">
        <f t="shared" si="114"/>
        <v>0</v>
      </c>
      <c r="AC323" s="36">
        <f t="shared" si="114"/>
        <v>0</v>
      </c>
      <c r="AE323" s="63">
        <f t="shared" si="111"/>
        <v>0</v>
      </c>
      <c r="AF323" s="14"/>
    </row>
    <row r="324" ht="15" spans="1:32">
      <c r="A324" s="43" t="s">
        <v>13113</v>
      </c>
      <c r="B324" s="34">
        <f t="shared" si="94"/>
        <v>0</v>
      </c>
      <c r="C324" s="41" t="s">
        <v>13114</v>
      </c>
      <c r="D324" s="29">
        <f t="shared" si="99"/>
        <v>0</v>
      </c>
      <c r="E324" s="36">
        <f t="shared" si="95"/>
        <v>0</v>
      </c>
      <c r="F324" s="37">
        <f t="shared" si="100"/>
        <v>0</v>
      </c>
      <c r="G324" s="38">
        <f t="shared" si="109"/>
        <v>0</v>
      </c>
      <c r="H324" s="42">
        <v>0</v>
      </c>
      <c r="I324" s="36">
        <f t="shared" si="96"/>
        <v>0</v>
      </c>
      <c r="J324" s="29">
        <f t="shared" si="101"/>
        <v>0</v>
      </c>
      <c r="K324" s="36">
        <f t="shared" si="102"/>
        <v>0</v>
      </c>
      <c r="L324" s="9">
        <f t="shared" si="97"/>
        <v>0</v>
      </c>
      <c r="M324" s="51">
        <v>0</v>
      </c>
      <c r="N324" s="50">
        <f t="shared" si="110"/>
        <v>0</v>
      </c>
      <c r="O324" s="36">
        <f t="shared" si="98"/>
        <v>0</v>
      </c>
      <c r="P324" s="36">
        <f t="shared" si="103"/>
        <v>0</v>
      </c>
      <c r="R324" s="36">
        <f t="shared" si="115"/>
        <v>0</v>
      </c>
      <c r="S324" s="36">
        <f t="shared" si="115"/>
        <v>0</v>
      </c>
      <c r="T324" s="36">
        <f t="shared" si="115"/>
        <v>0</v>
      </c>
      <c r="U324" s="36">
        <f t="shared" si="115"/>
        <v>0</v>
      </c>
      <c r="V324" s="36">
        <f t="shared" si="115"/>
        <v>0</v>
      </c>
      <c r="W324" s="36">
        <f t="shared" si="115"/>
        <v>0</v>
      </c>
      <c r="X324" s="36">
        <f t="shared" si="115"/>
        <v>0</v>
      </c>
      <c r="Z324" s="36">
        <f t="shared" si="114"/>
        <v>0</v>
      </c>
      <c r="AA324" s="36">
        <f t="shared" si="114"/>
        <v>0</v>
      </c>
      <c r="AB324" s="36">
        <f t="shared" si="114"/>
        <v>0</v>
      </c>
      <c r="AC324" s="36">
        <f t="shared" si="114"/>
        <v>0</v>
      </c>
      <c r="AE324" s="63">
        <f t="shared" si="111"/>
        <v>0</v>
      </c>
      <c r="AF324" s="59"/>
    </row>
    <row r="325" ht="15" spans="1:32">
      <c r="A325" s="43" t="s">
        <v>13115</v>
      </c>
      <c r="B325" s="34">
        <f t="shared" si="94"/>
        <v>0</v>
      </c>
      <c r="C325" s="41" t="s">
        <v>13116</v>
      </c>
      <c r="D325" s="29">
        <f t="shared" si="99"/>
        <v>0</v>
      </c>
      <c r="E325" s="36">
        <f t="shared" si="95"/>
        <v>0</v>
      </c>
      <c r="F325" s="37">
        <f t="shared" si="100"/>
        <v>0</v>
      </c>
      <c r="G325" s="38">
        <f t="shared" si="109"/>
        <v>0</v>
      </c>
      <c r="H325" s="42">
        <v>0</v>
      </c>
      <c r="I325" s="36">
        <f t="shared" si="96"/>
        <v>0</v>
      </c>
      <c r="J325" s="29">
        <f t="shared" si="101"/>
        <v>0</v>
      </c>
      <c r="K325" s="36">
        <f t="shared" si="102"/>
        <v>0</v>
      </c>
      <c r="L325" s="9">
        <f t="shared" si="97"/>
        <v>0</v>
      </c>
      <c r="M325" s="51">
        <v>0</v>
      </c>
      <c r="N325" s="50">
        <f t="shared" si="110"/>
        <v>0</v>
      </c>
      <c r="O325" s="36">
        <f t="shared" si="98"/>
        <v>0</v>
      </c>
      <c r="P325" s="36">
        <f t="shared" si="103"/>
        <v>0</v>
      </c>
      <c r="R325" s="36">
        <f t="shared" si="115"/>
        <v>0</v>
      </c>
      <c r="S325" s="36">
        <f t="shared" si="115"/>
        <v>0</v>
      </c>
      <c r="T325" s="36">
        <f t="shared" si="115"/>
        <v>0</v>
      </c>
      <c r="U325" s="36">
        <f t="shared" si="115"/>
        <v>0</v>
      </c>
      <c r="V325" s="36">
        <f t="shared" si="115"/>
        <v>0</v>
      </c>
      <c r="W325" s="36">
        <f t="shared" si="115"/>
        <v>0</v>
      </c>
      <c r="X325" s="36">
        <f t="shared" si="115"/>
        <v>0</v>
      </c>
      <c r="Z325" s="36">
        <f t="shared" si="114"/>
        <v>0</v>
      </c>
      <c r="AA325" s="36">
        <f t="shared" si="114"/>
        <v>0</v>
      </c>
      <c r="AB325" s="36">
        <f t="shared" si="114"/>
        <v>0</v>
      </c>
      <c r="AC325" s="36">
        <f t="shared" si="114"/>
        <v>0</v>
      </c>
      <c r="AE325" s="63">
        <f t="shared" si="111"/>
        <v>0</v>
      </c>
      <c r="AF325" s="59"/>
    </row>
    <row r="326" ht="15" spans="1:32">
      <c r="A326" s="43" t="s">
        <v>13117</v>
      </c>
      <c r="B326" s="34">
        <f t="shared" si="94"/>
        <v>0</v>
      </c>
      <c r="C326" s="41" t="s">
        <v>13118</v>
      </c>
      <c r="D326" s="29">
        <f t="shared" si="99"/>
        <v>0</v>
      </c>
      <c r="E326" s="36">
        <f t="shared" si="95"/>
        <v>0</v>
      </c>
      <c r="F326" s="37">
        <f t="shared" si="100"/>
        <v>0</v>
      </c>
      <c r="G326" s="38">
        <f t="shared" si="109"/>
        <v>0</v>
      </c>
      <c r="H326" s="42">
        <v>0</v>
      </c>
      <c r="I326" s="36">
        <f t="shared" si="96"/>
        <v>0</v>
      </c>
      <c r="J326" s="29">
        <f t="shared" si="101"/>
        <v>0</v>
      </c>
      <c r="K326" s="36">
        <f t="shared" si="102"/>
        <v>0</v>
      </c>
      <c r="L326" s="9">
        <f t="shared" si="97"/>
        <v>0</v>
      </c>
      <c r="M326" s="51">
        <v>0</v>
      </c>
      <c r="N326" s="50">
        <f t="shared" si="110"/>
        <v>0</v>
      </c>
      <c r="O326" s="36">
        <f t="shared" si="98"/>
        <v>0</v>
      </c>
      <c r="P326" s="36">
        <f t="shared" si="103"/>
        <v>0</v>
      </c>
      <c r="R326" s="36">
        <f t="shared" si="115"/>
        <v>0</v>
      </c>
      <c r="S326" s="36">
        <f t="shared" si="115"/>
        <v>0</v>
      </c>
      <c r="T326" s="36">
        <f t="shared" si="115"/>
        <v>0</v>
      </c>
      <c r="U326" s="36">
        <f t="shared" si="115"/>
        <v>0</v>
      </c>
      <c r="V326" s="36">
        <f t="shared" si="115"/>
        <v>0</v>
      </c>
      <c r="W326" s="36">
        <f t="shared" si="115"/>
        <v>0</v>
      </c>
      <c r="X326" s="36">
        <f t="shared" si="115"/>
        <v>0</v>
      </c>
      <c r="Z326" s="36">
        <f t="shared" si="114"/>
        <v>0</v>
      </c>
      <c r="AA326" s="36">
        <f t="shared" si="114"/>
        <v>0</v>
      </c>
      <c r="AB326" s="36">
        <f t="shared" si="114"/>
        <v>0</v>
      </c>
      <c r="AC326" s="36">
        <f t="shared" si="114"/>
        <v>0</v>
      </c>
      <c r="AE326" s="63">
        <f t="shared" si="111"/>
        <v>0</v>
      </c>
      <c r="AF326" s="14"/>
    </row>
    <row r="327" ht="15" spans="1:32">
      <c r="A327" s="43" t="s">
        <v>13119</v>
      </c>
      <c r="B327" s="34">
        <f t="shared" si="94"/>
        <v>0</v>
      </c>
      <c r="C327" s="41" t="s">
        <v>13120</v>
      </c>
      <c r="D327" s="29">
        <f t="shared" si="99"/>
        <v>0</v>
      </c>
      <c r="E327" s="36">
        <f t="shared" si="95"/>
        <v>0</v>
      </c>
      <c r="F327" s="37">
        <f t="shared" si="100"/>
        <v>0</v>
      </c>
      <c r="G327" s="38">
        <f t="shared" si="109"/>
        <v>0</v>
      </c>
      <c r="H327" s="42">
        <v>0</v>
      </c>
      <c r="I327" s="36">
        <f t="shared" si="96"/>
        <v>0</v>
      </c>
      <c r="J327" s="29">
        <f t="shared" si="101"/>
        <v>0</v>
      </c>
      <c r="K327" s="36">
        <f t="shared" si="102"/>
        <v>0</v>
      </c>
      <c r="L327" s="9">
        <f t="shared" si="97"/>
        <v>0</v>
      </c>
      <c r="M327" s="51">
        <v>0</v>
      </c>
      <c r="N327" s="50">
        <f t="shared" si="110"/>
        <v>0</v>
      </c>
      <c r="O327" s="36">
        <f t="shared" si="98"/>
        <v>0</v>
      </c>
      <c r="P327" s="36">
        <f t="shared" si="103"/>
        <v>0</v>
      </c>
      <c r="R327" s="36">
        <f t="shared" si="115"/>
        <v>0</v>
      </c>
      <c r="S327" s="36">
        <f t="shared" si="115"/>
        <v>0</v>
      </c>
      <c r="T327" s="36">
        <f t="shared" si="115"/>
        <v>0</v>
      </c>
      <c r="U327" s="36">
        <f t="shared" si="115"/>
        <v>0</v>
      </c>
      <c r="V327" s="36">
        <f t="shared" si="115"/>
        <v>0</v>
      </c>
      <c r="W327" s="36">
        <f t="shared" si="115"/>
        <v>0</v>
      </c>
      <c r="X327" s="36">
        <f t="shared" si="115"/>
        <v>0</v>
      </c>
      <c r="Z327" s="36">
        <f t="shared" si="114"/>
        <v>0</v>
      </c>
      <c r="AA327" s="36">
        <f t="shared" si="114"/>
        <v>0</v>
      </c>
      <c r="AB327" s="36">
        <f t="shared" si="114"/>
        <v>0</v>
      </c>
      <c r="AC327" s="36">
        <f t="shared" si="114"/>
        <v>0</v>
      </c>
      <c r="AE327" s="63">
        <f t="shared" si="111"/>
        <v>0</v>
      </c>
      <c r="AF327" s="14"/>
    </row>
    <row r="328" ht="15" spans="1:32">
      <c r="A328" s="43" t="s">
        <v>13121</v>
      </c>
      <c r="B328" s="34">
        <f t="shared" ref="B328:B373" si="116">D328-J328</f>
        <v>0</v>
      </c>
      <c r="C328" s="41" t="s">
        <v>13122</v>
      </c>
      <c r="D328" s="29">
        <f t="shared" si="99"/>
        <v>0</v>
      </c>
      <c r="E328" s="36">
        <f t="shared" ref="E328:E373" si="117">SUMPRODUCT(E$374:E$599*(LEFT($A$374:$A$599,LEN($A328))=$A328))</f>
        <v>0</v>
      </c>
      <c r="F328" s="37">
        <f t="shared" si="100"/>
        <v>0</v>
      </c>
      <c r="G328" s="38">
        <f t="shared" si="109"/>
        <v>0</v>
      </c>
      <c r="H328" s="39">
        <v>0</v>
      </c>
      <c r="I328" s="36">
        <f t="shared" ref="I328:I373" si="118">SUMPRODUCT(I$374:I$599*(LEFT($A$374:$A$599,LEN($A328))=$A328))</f>
        <v>0</v>
      </c>
      <c r="J328" s="29">
        <f t="shared" si="101"/>
        <v>0</v>
      </c>
      <c r="K328" s="36">
        <f t="shared" si="102"/>
        <v>0</v>
      </c>
      <c r="L328" s="9">
        <f t="shared" ref="L328:L373" si="119">SUM(M328:P328)</f>
        <v>0</v>
      </c>
      <c r="M328" s="51">
        <v>0</v>
      </c>
      <c r="N328" s="50">
        <f t="shared" si="110"/>
        <v>0</v>
      </c>
      <c r="O328" s="36">
        <f t="shared" ref="O328:O373" si="120">SUMPRODUCT(O$374:O$599*(LEFT($A$374:$A$599,LEN($A328))=$A328))</f>
        <v>0</v>
      </c>
      <c r="P328" s="36">
        <f t="shared" si="103"/>
        <v>0</v>
      </c>
      <c r="R328" s="36">
        <f t="shared" ref="R328:X337" si="121">SUMPRODUCT(R$374:R$599*(LEFT($A$374:$A$599,LEN($A328))=$A328))</f>
        <v>0</v>
      </c>
      <c r="S328" s="36">
        <f t="shared" si="121"/>
        <v>0</v>
      </c>
      <c r="T328" s="36">
        <f t="shared" si="121"/>
        <v>0</v>
      </c>
      <c r="U328" s="36">
        <f t="shared" si="121"/>
        <v>0</v>
      </c>
      <c r="V328" s="36">
        <f t="shared" si="121"/>
        <v>0</v>
      </c>
      <c r="W328" s="36">
        <f t="shared" si="121"/>
        <v>0</v>
      </c>
      <c r="X328" s="36">
        <f t="shared" si="121"/>
        <v>0</v>
      </c>
      <c r="Z328" s="36">
        <f t="shared" ref="Z328:AC347" si="122">SUMPRODUCT(Z$374:Z$599*(LEFT($A$374:$A$599,LEN($A328))=$A328))</f>
        <v>0</v>
      </c>
      <c r="AA328" s="36">
        <f t="shared" si="122"/>
        <v>0</v>
      </c>
      <c r="AB328" s="36">
        <f t="shared" si="122"/>
        <v>0</v>
      </c>
      <c r="AC328" s="36">
        <f t="shared" si="122"/>
        <v>0</v>
      </c>
      <c r="AE328" s="63">
        <f t="shared" si="111"/>
        <v>0</v>
      </c>
      <c r="AF328" s="59"/>
    </row>
    <row r="329" ht="15" spans="1:32">
      <c r="A329" s="43" t="s">
        <v>13123</v>
      </c>
      <c r="B329" s="34">
        <f t="shared" si="116"/>
        <v>0</v>
      </c>
      <c r="C329" s="41" t="s">
        <v>13124</v>
      </c>
      <c r="D329" s="29">
        <f t="shared" ref="D329:D373" si="123">SUM(E329:F329)</f>
        <v>0</v>
      </c>
      <c r="E329" s="36">
        <f t="shared" si="117"/>
        <v>0</v>
      </c>
      <c r="F329" s="37">
        <f t="shared" ref="F329:F373" si="124">SUM(G329:I329)</f>
        <v>0</v>
      </c>
      <c r="G329" s="38">
        <f t="shared" si="109"/>
        <v>0</v>
      </c>
      <c r="H329" s="42">
        <v>0</v>
      </c>
      <c r="I329" s="36">
        <f t="shared" si="118"/>
        <v>0</v>
      </c>
      <c r="J329" s="29">
        <f t="shared" ref="J329:J373" si="125">SUM(K329:L329)</f>
        <v>0</v>
      </c>
      <c r="K329" s="36">
        <f t="shared" ref="K329:K373" si="126">SUMPRODUCT(K$374:K$599*(LEFT($A$374:$A$599,LEN($A329))=$A329))+MIN(SUMPRODUCT(P$374:P$599*(LEFT($A$374:$A$599,LEN($A329))=$A329))+AE329,0)</f>
        <v>0</v>
      </c>
      <c r="L329" s="9">
        <f t="shared" si="119"/>
        <v>0</v>
      </c>
      <c r="M329" s="51">
        <v>0</v>
      </c>
      <c r="N329" s="50">
        <f t="shared" si="110"/>
        <v>0</v>
      </c>
      <c r="O329" s="36">
        <f t="shared" si="120"/>
        <v>0</v>
      </c>
      <c r="P329" s="36">
        <f t="shared" ref="P329:P373" si="127">MAX(SUMPRODUCT(P$374:P$599*(LEFT($A$374:$A$599,LEN($A329))=$A329))+AE329,0)</f>
        <v>0</v>
      </c>
      <c r="R329" s="36">
        <f t="shared" si="121"/>
        <v>0</v>
      </c>
      <c r="S329" s="36">
        <f t="shared" si="121"/>
        <v>0</v>
      </c>
      <c r="T329" s="36">
        <f t="shared" si="121"/>
        <v>0</v>
      </c>
      <c r="U329" s="36">
        <f t="shared" si="121"/>
        <v>0</v>
      </c>
      <c r="V329" s="36">
        <f t="shared" si="121"/>
        <v>0</v>
      </c>
      <c r="W329" s="36">
        <f t="shared" si="121"/>
        <v>0</v>
      </c>
      <c r="X329" s="36">
        <f t="shared" si="121"/>
        <v>0</v>
      </c>
      <c r="Z329" s="36">
        <f t="shared" si="122"/>
        <v>0</v>
      </c>
      <c r="AA329" s="36">
        <f t="shared" si="122"/>
        <v>0</v>
      </c>
      <c r="AB329" s="36">
        <f t="shared" si="122"/>
        <v>0</v>
      </c>
      <c r="AC329" s="36">
        <f t="shared" si="122"/>
        <v>0</v>
      </c>
      <c r="AE329" s="63">
        <f t="shared" si="111"/>
        <v>0</v>
      </c>
      <c r="AF329" s="59"/>
    </row>
    <row r="330" ht="15" spans="1:32">
      <c r="A330" s="43" t="s">
        <v>13125</v>
      </c>
      <c r="B330" s="34">
        <f t="shared" si="116"/>
        <v>0</v>
      </c>
      <c r="C330" s="41" t="s">
        <v>13126</v>
      </c>
      <c r="D330" s="29">
        <f t="shared" si="123"/>
        <v>0</v>
      </c>
      <c r="E330" s="36">
        <f t="shared" si="117"/>
        <v>0</v>
      </c>
      <c r="F330" s="37">
        <f t="shared" si="124"/>
        <v>0</v>
      </c>
      <c r="G330" s="38">
        <f t="shared" si="109"/>
        <v>0</v>
      </c>
      <c r="H330" s="42">
        <v>0</v>
      </c>
      <c r="I330" s="36">
        <f t="shared" si="118"/>
        <v>0</v>
      </c>
      <c r="J330" s="29">
        <f t="shared" si="125"/>
        <v>0</v>
      </c>
      <c r="K330" s="36">
        <f t="shared" si="126"/>
        <v>0</v>
      </c>
      <c r="L330" s="9">
        <f t="shared" si="119"/>
        <v>0</v>
      </c>
      <c r="M330" s="51">
        <v>0</v>
      </c>
      <c r="N330" s="50">
        <f t="shared" si="110"/>
        <v>0</v>
      </c>
      <c r="O330" s="36">
        <f t="shared" si="120"/>
        <v>0</v>
      </c>
      <c r="P330" s="36">
        <f t="shared" si="127"/>
        <v>0</v>
      </c>
      <c r="R330" s="36">
        <f t="shared" si="121"/>
        <v>0</v>
      </c>
      <c r="S330" s="36">
        <f t="shared" si="121"/>
        <v>0</v>
      </c>
      <c r="T330" s="36">
        <f t="shared" si="121"/>
        <v>0</v>
      </c>
      <c r="U330" s="36">
        <f t="shared" si="121"/>
        <v>0</v>
      </c>
      <c r="V330" s="36">
        <f t="shared" si="121"/>
        <v>0</v>
      </c>
      <c r="W330" s="36">
        <f t="shared" si="121"/>
        <v>0</v>
      </c>
      <c r="X330" s="36">
        <f t="shared" si="121"/>
        <v>0</v>
      </c>
      <c r="Z330" s="36">
        <f t="shared" si="122"/>
        <v>0</v>
      </c>
      <c r="AA330" s="36">
        <f t="shared" si="122"/>
        <v>0</v>
      </c>
      <c r="AB330" s="36">
        <f t="shared" si="122"/>
        <v>0</v>
      </c>
      <c r="AC330" s="36">
        <f t="shared" si="122"/>
        <v>0</v>
      </c>
      <c r="AE330" s="63">
        <f t="shared" si="111"/>
        <v>0</v>
      </c>
      <c r="AF330" s="14"/>
    </row>
    <row r="331" ht="15" spans="1:32">
      <c r="A331" s="43" t="s">
        <v>13127</v>
      </c>
      <c r="B331" s="34">
        <f t="shared" si="116"/>
        <v>0</v>
      </c>
      <c r="C331" s="41" t="s">
        <v>13128</v>
      </c>
      <c r="D331" s="29">
        <f t="shared" si="123"/>
        <v>0</v>
      </c>
      <c r="E331" s="36">
        <f t="shared" si="117"/>
        <v>0</v>
      </c>
      <c r="F331" s="37">
        <f t="shared" si="124"/>
        <v>0</v>
      </c>
      <c r="G331" s="38">
        <f t="shared" si="109"/>
        <v>0</v>
      </c>
      <c r="H331" s="42">
        <v>0</v>
      </c>
      <c r="I331" s="36">
        <f t="shared" si="118"/>
        <v>0</v>
      </c>
      <c r="J331" s="29">
        <f t="shared" si="125"/>
        <v>0</v>
      </c>
      <c r="K331" s="36">
        <f t="shared" si="126"/>
        <v>0</v>
      </c>
      <c r="L331" s="9">
        <f t="shared" si="119"/>
        <v>0</v>
      </c>
      <c r="M331" s="51">
        <v>0</v>
      </c>
      <c r="N331" s="50">
        <f t="shared" si="110"/>
        <v>0</v>
      </c>
      <c r="O331" s="36">
        <f t="shared" si="120"/>
        <v>0</v>
      </c>
      <c r="P331" s="36">
        <f t="shared" si="127"/>
        <v>0</v>
      </c>
      <c r="R331" s="36">
        <f t="shared" si="121"/>
        <v>0</v>
      </c>
      <c r="S331" s="36">
        <f t="shared" si="121"/>
        <v>0</v>
      </c>
      <c r="T331" s="36">
        <f t="shared" si="121"/>
        <v>0</v>
      </c>
      <c r="U331" s="36">
        <f t="shared" si="121"/>
        <v>0</v>
      </c>
      <c r="V331" s="36">
        <f t="shared" si="121"/>
        <v>0</v>
      </c>
      <c r="W331" s="36">
        <f t="shared" si="121"/>
        <v>0</v>
      </c>
      <c r="X331" s="36">
        <f t="shared" si="121"/>
        <v>0</v>
      </c>
      <c r="Z331" s="36">
        <f t="shared" si="122"/>
        <v>0</v>
      </c>
      <c r="AA331" s="36">
        <f t="shared" si="122"/>
        <v>0</v>
      </c>
      <c r="AB331" s="36">
        <f t="shared" si="122"/>
        <v>0</v>
      </c>
      <c r="AC331" s="36">
        <f t="shared" si="122"/>
        <v>0</v>
      </c>
      <c r="AE331" s="63">
        <f t="shared" si="111"/>
        <v>0</v>
      </c>
      <c r="AF331" s="14"/>
    </row>
    <row r="332" ht="15" spans="1:32">
      <c r="A332" s="43" t="s">
        <v>13129</v>
      </c>
      <c r="B332" s="34">
        <f t="shared" si="116"/>
        <v>0</v>
      </c>
      <c r="C332" s="41" t="s">
        <v>13130</v>
      </c>
      <c r="D332" s="29">
        <f t="shared" si="123"/>
        <v>0</v>
      </c>
      <c r="E332" s="36">
        <f t="shared" si="117"/>
        <v>0</v>
      </c>
      <c r="F332" s="37">
        <f t="shared" si="124"/>
        <v>0</v>
      </c>
      <c r="G332" s="38">
        <f t="shared" si="109"/>
        <v>0</v>
      </c>
      <c r="H332" s="42">
        <v>0</v>
      </c>
      <c r="I332" s="36">
        <f t="shared" si="118"/>
        <v>0</v>
      </c>
      <c r="J332" s="29">
        <f t="shared" si="125"/>
        <v>0</v>
      </c>
      <c r="K332" s="36">
        <f t="shared" si="126"/>
        <v>0</v>
      </c>
      <c r="L332" s="9">
        <f t="shared" si="119"/>
        <v>0</v>
      </c>
      <c r="M332" s="51">
        <v>0</v>
      </c>
      <c r="N332" s="50">
        <f t="shared" si="110"/>
        <v>0</v>
      </c>
      <c r="O332" s="36">
        <f t="shared" si="120"/>
        <v>0</v>
      </c>
      <c r="P332" s="36">
        <f t="shared" si="127"/>
        <v>0</v>
      </c>
      <c r="R332" s="36">
        <f t="shared" si="121"/>
        <v>0</v>
      </c>
      <c r="S332" s="36">
        <f t="shared" si="121"/>
        <v>0</v>
      </c>
      <c r="T332" s="36">
        <f t="shared" si="121"/>
        <v>0</v>
      </c>
      <c r="U332" s="36">
        <f t="shared" si="121"/>
        <v>0</v>
      </c>
      <c r="V332" s="36">
        <f t="shared" si="121"/>
        <v>0</v>
      </c>
      <c r="W332" s="36">
        <f t="shared" si="121"/>
        <v>0</v>
      </c>
      <c r="X332" s="36">
        <f t="shared" si="121"/>
        <v>0</v>
      </c>
      <c r="Z332" s="36">
        <f t="shared" si="122"/>
        <v>0</v>
      </c>
      <c r="AA332" s="36">
        <f t="shared" si="122"/>
        <v>0</v>
      </c>
      <c r="AB332" s="36">
        <f t="shared" si="122"/>
        <v>0</v>
      </c>
      <c r="AC332" s="36">
        <f t="shared" si="122"/>
        <v>0</v>
      </c>
      <c r="AE332" s="63">
        <f t="shared" si="111"/>
        <v>0</v>
      </c>
      <c r="AF332" s="59"/>
    </row>
    <row r="333" ht="15" spans="1:32">
      <c r="A333" s="43" t="s">
        <v>13131</v>
      </c>
      <c r="B333" s="34">
        <f t="shared" si="116"/>
        <v>0</v>
      </c>
      <c r="C333" s="41" t="s">
        <v>13132</v>
      </c>
      <c r="D333" s="29">
        <f t="shared" si="123"/>
        <v>0</v>
      </c>
      <c r="E333" s="36">
        <f t="shared" si="117"/>
        <v>0</v>
      </c>
      <c r="F333" s="37">
        <f t="shared" si="124"/>
        <v>0</v>
      </c>
      <c r="G333" s="38">
        <f t="shared" si="109"/>
        <v>0</v>
      </c>
      <c r="H333" s="42">
        <v>0</v>
      </c>
      <c r="I333" s="36">
        <f t="shared" si="118"/>
        <v>0</v>
      </c>
      <c r="J333" s="29">
        <f t="shared" si="125"/>
        <v>0</v>
      </c>
      <c r="K333" s="36">
        <f t="shared" si="126"/>
        <v>0</v>
      </c>
      <c r="L333" s="9">
        <f t="shared" si="119"/>
        <v>0</v>
      </c>
      <c r="M333" s="51">
        <v>0</v>
      </c>
      <c r="N333" s="50">
        <f t="shared" si="110"/>
        <v>0</v>
      </c>
      <c r="O333" s="36">
        <f t="shared" si="120"/>
        <v>0</v>
      </c>
      <c r="P333" s="36">
        <f t="shared" si="127"/>
        <v>0</v>
      </c>
      <c r="R333" s="36">
        <f t="shared" si="121"/>
        <v>0</v>
      </c>
      <c r="S333" s="36">
        <f t="shared" si="121"/>
        <v>0</v>
      </c>
      <c r="T333" s="36">
        <f t="shared" si="121"/>
        <v>0</v>
      </c>
      <c r="U333" s="36">
        <f t="shared" si="121"/>
        <v>0</v>
      </c>
      <c r="V333" s="36">
        <f t="shared" si="121"/>
        <v>0</v>
      </c>
      <c r="W333" s="36">
        <f t="shared" si="121"/>
        <v>0</v>
      </c>
      <c r="X333" s="36">
        <f t="shared" si="121"/>
        <v>0</v>
      </c>
      <c r="Z333" s="36">
        <f t="shared" si="122"/>
        <v>0</v>
      </c>
      <c r="AA333" s="36">
        <f t="shared" si="122"/>
        <v>0</v>
      </c>
      <c r="AB333" s="36">
        <f t="shared" si="122"/>
        <v>0</v>
      </c>
      <c r="AC333" s="36">
        <f t="shared" si="122"/>
        <v>0</v>
      </c>
      <c r="AE333" s="63">
        <f t="shared" si="111"/>
        <v>0</v>
      </c>
      <c r="AF333" s="59"/>
    </row>
    <row r="334" ht="15" spans="1:32">
      <c r="A334" s="43" t="s">
        <v>13133</v>
      </c>
      <c r="B334" s="34">
        <f t="shared" si="116"/>
        <v>0</v>
      </c>
      <c r="C334" s="41" t="s">
        <v>13134</v>
      </c>
      <c r="D334" s="29">
        <f t="shared" si="123"/>
        <v>0</v>
      </c>
      <c r="E334" s="36">
        <f t="shared" si="117"/>
        <v>0</v>
      </c>
      <c r="F334" s="37">
        <f t="shared" si="124"/>
        <v>0</v>
      </c>
      <c r="G334" s="38">
        <f t="shared" si="109"/>
        <v>0</v>
      </c>
      <c r="H334" s="42">
        <v>0</v>
      </c>
      <c r="I334" s="36">
        <f t="shared" si="118"/>
        <v>0</v>
      </c>
      <c r="J334" s="29">
        <f t="shared" si="125"/>
        <v>0</v>
      </c>
      <c r="K334" s="36">
        <f t="shared" si="126"/>
        <v>0</v>
      </c>
      <c r="L334" s="9">
        <f t="shared" si="119"/>
        <v>0</v>
      </c>
      <c r="M334" s="51">
        <v>0</v>
      </c>
      <c r="N334" s="50">
        <f t="shared" si="110"/>
        <v>0</v>
      </c>
      <c r="O334" s="36">
        <f t="shared" si="120"/>
        <v>0</v>
      </c>
      <c r="P334" s="36">
        <f t="shared" si="127"/>
        <v>0</v>
      </c>
      <c r="R334" s="36">
        <f t="shared" si="121"/>
        <v>0</v>
      </c>
      <c r="S334" s="36">
        <f t="shared" si="121"/>
        <v>0</v>
      </c>
      <c r="T334" s="36">
        <f t="shared" si="121"/>
        <v>0</v>
      </c>
      <c r="U334" s="36">
        <f t="shared" si="121"/>
        <v>0</v>
      </c>
      <c r="V334" s="36">
        <f t="shared" si="121"/>
        <v>0</v>
      </c>
      <c r="W334" s="36">
        <f t="shared" si="121"/>
        <v>0</v>
      </c>
      <c r="X334" s="36">
        <f t="shared" si="121"/>
        <v>0</v>
      </c>
      <c r="Z334" s="36">
        <f t="shared" si="122"/>
        <v>0</v>
      </c>
      <c r="AA334" s="36">
        <f t="shared" si="122"/>
        <v>0</v>
      </c>
      <c r="AB334" s="36">
        <f t="shared" si="122"/>
        <v>0</v>
      </c>
      <c r="AC334" s="36">
        <f t="shared" si="122"/>
        <v>0</v>
      </c>
      <c r="AE334" s="63">
        <f t="shared" si="111"/>
        <v>0</v>
      </c>
      <c r="AF334" s="14"/>
    </row>
    <row r="335" ht="15" spans="1:32">
      <c r="A335" s="43" t="s">
        <v>13135</v>
      </c>
      <c r="B335" s="34">
        <f t="shared" si="116"/>
        <v>0</v>
      </c>
      <c r="C335" s="41" t="s">
        <v>13136</v>
      </c>
      <c r="D335" s="29">
        <f t="shared" si="123"/>
        <v>0</v>
      </c>
      <c r="E335" s="36">
        <f t="shared" si="117"/>
        <v>0</v>
      </c>
      <c r="F335" s="37">
        <f t="shared" si="124"/>
        <v>0</v>
      </c>
      <c r="G335" s="38">
        <f t="shared" si="109"/>
        <v>0</v>
      </c>
      <c r="H335" s="42">
        <v>0</v>
      </c>
      <c r="I335" s="36">
        <f t="shared" si="118"/>
        <v>0</v>
      </c>
      <c r="J335" s="29">
        <f t="shared" si="125"/>
        <v>0</v>
      </c>
      <c r="K335" s="36">
        <f t="shared" si="126"/>
        <v>0</v>
      </c>
      <c r="L335" s="9">
        <f t="shared" si="119"/>
        <v>0</v>
      </c>
      <c r="M335" s="51">
        <v>0</v>
      </c>
      <c r="N335" s="50">
        <f t="shared" si="110"/>
        <v>0</v>
      </c>
      <c r="O335" s="36">
        <f t="shared" si="120"/>
        <v>0</v>
      </c>
      <c r="P335" s="36">
        <f t="shared" si="127"/>
        <v>0</v>
      </c>
      <c r="R335" s="36">
        <f t="shared" si="121"/>
        <v>0</v>
      </c>
      <c r="S335" s="36">
        <f t="shared" si="121"/>
        <v>0</v>
      </c>
      <c r="T335" s="36">
        <f t="shared" si="121"/>
        <v>0</v>
      </c>
      <c r="U335" s="36">
        <f t="shared" si="121"/>
        <v>0</v>
      </c>
      <c r="V335" s="36">
        <f t="shared" si="121"/>
        <v>0</v>
      </c>
      <c r="W335" s="36">
        <f t="shared" si="121"/>
        <v>0</v>
      </c>
      <c r="X335" s="36">
        <f t="shared" si="121"/>
        <v>0</v>
      </c>
      <c r="Z335" s="36">
        <f t="shared" si="122"/>
        <v>0</v>
      </c>
      <c r="AA335" s="36">
        <f t="shared" si="122"/>
        <v>0</v>
      </c>
      <c r="AB335" s="36">
        <f t="shared" si="122"/>
        <v>0</v>
      </c>
      <c r="AC335" s="36">
        <f t="shared" si="122"/>
        <v>0</v>
      </c>
      <c r="AE335" s="63">
        <f t="shared" si="111"/>
        <v>0</v>
      </c>
      <c r="AF335" s="14"/>
    </row>
    <row r="336" ht="15" spans="1:32">
      <c r="A336" s="43" t="s">
        <v>13137</v>
      </c>
      <c r="B336" s="34">
        <f t="shared" si="116"/>
        <v>0</v>
      </c>
      <c r="C336" s="41" t="s">
        <v>13138</v>
      </c>
      <c r="D336" s="29">
        <f t="shared" si="123"/>
        <v>0</v>
      </c>
      <c r="E336" s="36">
        <f t="shared" si="117"/>
        <v>0</v>
      </c>
      <c r="F336" s="37">
        <f t="shared" si="124"/>
        <v>0</v>
      </c>
      <c r="G336" s="38">
        <f t="shared" si="109"/>
        <v>0</v>
      </c>
      <c r="H336" s="42">
        <v>0</v>
      </c>
      <c r="I336" s="36">
        <f t="shared" si="118"/>
        <v>0</v>
      </c>
      <c r="J336" s="29">
        <f t="shared" si="125"/>
        <v>0</v>
      </c>
      <c r="K336" s="36">
        <f t="shared" si="126"/>
        <v>0</v>
      </c>
      <c r="L336" s="9">
        <f t="shared" si="119"/>
        <v>0</v>
      </c>
      <c r="M336" s="51">
        <v>0</v>
      </c>
      <c r="N336" s="50">
        <f t="shared" si="110"/>
        <v>0</v>
      </c>
      <c r="O336" s="36">
        <f t="shared" si="120"/>
        <v>0</v>
      </c>
      <c r="P336" s="36">
        <f t="shared" si="127"/>
        <v>0</v>
      </c>
      <c r="R336" s="36">
        <f t="shared" si="121"/>
        <v>0</v>
      </c>
      <c r="S336" s="36">
        <f t="shared" si="121"/>
        <v>0</v>
      </c>
      <c r="T336" s="36">
        <f t="shared" si="121"/>
        <v>0</v>
      </c>
      <c r="U336" s="36">
        <f t="shared" si="121"/>
        <v>0</v>
      </c>
      <c r="V336" s="36">
        <f t="shared" si="121"/>
        <v>0</v>
      </c>
      <c r="W336" s="36">
        <f t="shared" si="121"/>
        <v>0</v>
      </c>
      <c r="X336" s="36">
        <f t="shared" si="121"/>
        <v>0</v>
      </c>
      <c r="Z336" s="36">
        <f t="shared" si="122"/>
        <v>0</v>
      </c>
      <c r="AA336" s="36">
        <f t="shared" si="122"/>
        <v>0</v>
      </c>
      <c r="AB336" s="36">
        <f t="shared" si="122"/>
        <v>0</v>
      </c>
      <c r="AC336" s="36">
        <f t="shared" si="122"/>
        <v>0</v>
      </c>
      <c r="AE336" s="63">
        <f t="shared" si="111"/>
        <v>0</v>
      </c>
      <c r="AF336" s="59"/>
    </row>
    <row r="337" ht="15" spans="1:32">
      <c r="A337" s="43" t="s">
        <v>13139</v>
      </c>
      <c r="B337" s="34">
        <f t="shared" si="116"/>
        <v>0</v>
      </c>
      <c r="C337" s="41" t="s">
        <v>13140</v>
      </c>
      <c r="D337" s="29">
        <f t="shared" si="123"/>
        <v>0</v>
      </c>
      <c r="E337" s="36">
        <f t="shared" si="117"/>
        <v>0</v>
      </c>
      <c r="F337" s="37">
        <f t="shared" si="124"/>
        <v>0</v>
      </c>
      <c r="G337" s="38">
        <f t="shared" si="109"/>
        <v>0</v>
      </c>
      <c r="H337" s="42">
        <v>0</v>
      </c>
      <c r="I337" s="36">
        <f t="shared" si="118"/>
        <v>0</v>
      </c>
      <c r="J337" s="29">
        <f t="shared" si="125"/>
        <v>0</v>
      </c>
      <c r="K337" s="36">
        <f t="shared" si="126"/>
        <v>0</v>
      </c>
      <c r="L337" s="9">
        <f t="shared" si="119"/>
        <v>0</v>
      </c>
      <c r="M337" s="51">
        <v>0</v>
      </c>
      <c r="N337" s="50">
        <f t="shared" si="110"/>
        <v>0</v>
      </c>
      <c r="O337" s="36">
        <f t="shared" si="120"/>
        <v>0</v>
      </c>
      <c r="P337" s="36">
        <f t="shared" si="127"/>
        <v>0</v>
      </c>
      <c r="R337" s="36">
        <f t="shared" si="121"/>
        <v>0</v>
      </c>
      <c r="S337" s="36">
        <f t="shared" si="121"/>
        <v>0</v>
      </c>
      <c r="T337" s="36">
        <f t="shared" si="121"/>
        <v>0</v>
      </c>
      <c r="U337" s="36">
        <f t="shared" si="121"/>
        <v>0</v>
      </c>
      <c r="V337" s="36">
        <f t="shared" si="121"/>
        <v>0</v>
      </c>
      <c r="W337" s="36">
        <f t="shared" si="121"/>
        <v>0</v>
      </c>
      <c r="X337" s="36">
        <f t="shared" si="121"/>
        <v>0</v>
      </c>
      <c r="Z337" s="36">
        <f t="shared" si="122"/>
        <v>0</v>
      </c>
      <c r="AA337" s="36">
        <f t="shared" si="122"/>
        <v>0</v>
      </c>
      <c r="AB337" s="36">
        <f t="shared" si="122"/>
        <v>0</v>
      </c>
      <c r="AC337" s="36">
        <f t="shared" si="122"/>
        <v>0</v>
      </c>
      <c r="AE337" s="63">
        <f t="shared" si="111"/>
        <v>0</v>
      </c>
      <c r="AF337" s="59"/>
    </row>
    <row r="338" ht="15" spans="1:32">
      <c r="A338" s="43" t="s">
        <v>13141</v>
      </c>
      <c r="B338" s="34">
        <f t="shared" si="116"/>
        <v>0</v>
      </c>
      <c r="C338" s="41" t="s">
        <v>13142</v>
      </c>
      <c r="D338" s="29">
        <f t="shared" si="123"/>
        <v>0</v>
      </c>
      <c r="E338" s="36">
        <f t="shared" si="117"/>
        <v>0</v>
      </c>
      <c r="F338" s="37">
        <f t="shared" si="124"/>
        <v>0</v>
      </c>
      <c r="G338" s="38">
        <f t="shared" si="109"/>
        <v>0</v>
      </c>
      <c r="H338" s="42">
        <v>0</v>
      </c>
      <c r="I338" s="36">
        <f t="shared" si="118"/>
        <v>0</v>
      </c>
      <c r="J338" s="29">
        <f t="shared" si="125"/>
        <v>0</v>
      </c>
      <c r="K338" s="36">
        <f t="shared" si="126"/>
        <v>0</v>
      </c>
      <c r="L338" s="9">
        <f t="shared" si="119"/>
        <v>0</v>
      </c>
      <c r="M338" s="51">
        <v>0</v>
      </c>
      <c r="N338" s="50">
        <f t="shared" si="110"/>
        <v>0</v>
      </c>
      <c r="O338" s="36">
        <f t="shared" si="120"/>
        <v>0</v>
      </c>
      <c r="P338" s="36">
        <f t="shared" si="127"/>
        <v>0</v>
      </c>
      <c r="R338" s="36">
        <f t="shared" ref="R338:X347" si="128">SUMPRODUCT(R$374:R$599*(LEFT($A$374:$A$599,LEN($A338))=$A338))</f>
        <v>0</v>
      </c>
      <c r="S338" s="36">
        <f t="shared" si="128"/>
        <v>0</v>
      </c>
      <c r="T338" s="36">
        <f t="shared" si="128"/>
        <v>0</v>
      </c>
      <c r="U338" s="36">
        <f t="shared" si="128"/>
        <v>0</v>
      </c>
      <c r="V338" s="36">
        <f t="shared" si="128"/>
        <v>0</v>
      </c>
      <c r="W338" s="36">
        <f t="shared" si="128"/>
        <v>0</v>
      </c>
      <c r="X338" s="36">
        <f t="shared" si="128"/>
        <v>0</v>
      </c>
      <c r="Z338" s="36">
        <f t="shared" si="122"/>
        <v>0</v>
      </c>
      <c r="AA338" s="36">
        <f t="shared" si="122"/>
        <v>0</v>
      </c>
      <c r="AB338" s="36">
        <f t="shared" si="122"/>
        <v>0</v>
      </c>
      <c r="AC338" s="36">
        <f t="shared" si="122"/>
        <v>0</v>
      </c>
      <c r="AE338" s="63">
        <f t="shared" si="111"/>
        <v>0</v>
      </c>
      <c r="AF338" s="14"/>
    </row>
    <row r="339" ht="15" spans="1:32">
      <c r="A339" s="43" t="s">
        <v>13143</v>
      </c>
      <c r="B339" s="34">
        <f t="shared" si="116"/>
        <v>0</v>
      </c>
      <c r="C339" s="41" t="s">
        <v>13144</v>
      </c>
      <c r="D339" s="29">
        <f t="shared" si="123"/>
        <v>0</v>
      </c>
      <c r="E339" s="36">
        <f t="shared" si="117"/>
        <v>0</v>
      </c>
      <c r="F339" s="37">
        <f t="shared" si="124"/>
        <v>0</v>
      </c>
      <c r="G339" s="38">
        <f t="shared" si="109"/>
        <v>0</v>
      </c>
      <c r="H339" s="42">
        <v>0</v>
      </c>
      <c r="I339" s="36">
        <f t="shared" si="118"/>
        <v>0</v>
      </c>
      <c r="J339" s="29">
        <f t="shared" si="125"/>
        <v>0</v>
      </c>
      <c r="K339" s="36">
        <f t="shared" si="126"/>
        <v>0</v>
      </c>
      <c r="L339" s="9">
        <f t="shared" si="119"/>
        <v>0</v>
      </c>
      <c r="M339" s="51">
        <v>0</v>
      </c>
      <c r="N339" s="50">
        <f t="shared" si="110"/>
        <v>0</v>
      </c>
      <c r="O339" s="36">
        <f t="shared" si="120"/>
        <v>0</v>
      </c>
      <c r="P339" s="36">
        <f t="shared" si="127"/>
        <v>0</v>
      </c>
      <c r="R339" s="36">
        <f t="shared" si="128"/>
        <v>0</v>
      </c>
      <c r="S339" s="36">
        <f t="shared" si="128"/>
        <v>0</v>
      </c>
      <c r="T339" s="36">
        <f t="shared" si="128"/>
        <v>0</v>
      </c>
      <c r="U339" s="36">
        <f t="shared" si="128"/>
        <v>0</v>
      </c>
      <c r="V339" s="36">
        <f t="shared" si="128"/>
        <v>0</v>
      </c>
      <c r="W339" s="36">
        <f t="shared" si="128"/>
        <v>0</v>
      </c>
      <c r="X339" s="36">
        <f t="shared" si="128"/>
        <v>0</v>
      </c>
      <c r="Z339" s="36">
        <f t="shared" si="122"/>
        <v>0</v>
      </c>
      <c r="AA339" s="36">
        <f t="shared" si="122"/>
        <v>0</v>
      </c>
      <c r="AB339" s="36">
        <f t="shared" si="122"/>
        <v>0</v>
      </c>
      <c r="AC339" s="36">
        <f t="shared" si="122"/>
        <v>0</v>
      </c>
      <c r="AE339" s="63">
        <f t="shared" si="111"/>
        <v>0</v>
      </c>
      <c r="AF339" s="14"/>
    </row>
    <row r="340" ht="15" spans="1:32">
      <c r="A340" s="43" t="s">
        <v>13145</v>
      </c>
      <c r="B340" s="34">
        <f t="shared" si="116"/>
        <v>0</v>
      </c>
      <c r="C340" s="41" t="s">
        <v>13146</v>
      </c>
      <c r="D340" s="29">
        <f t="shared" si="123"/>
        <v>0</v>
      </c>
      <c r="E340" s="36">
        <f t="shared" si="117"/>
        <v>0</v>
      </c>
      <c r="F340" s="37">
        <f t="shared" si="124"/>
        <v>0</v>
      </c>
      <c r="G340" s="38">
        <f t="shared" si="109"/>
        <v>0</v>
      </c>
      <c r="H340" s="42">
        <v>0</v>
      </c>
      <c r="I340" s="36">
        <f t="shared" si="118"/>
        <v>0</v>
      </c>
      <c r="J340" s="29">
        <f t="shared" si="125"/>
        <v>0</v>
      </c>
      <c r="K340" s="36">
        <f t="shared" si="126"/>
        <v>0</v>
      </c>
      <c r="L340" s="9">
        <f t="shared" si="119"/>
        <v>0</v>
      </c>
      <c r="M340" s="51">
        <v>0</v>
      </c>
      <c r="N340" s="50">
        <f t="shared" si="110"/>
        <v>0</v>
      </c>
      <c r="O340" s="36">
        <f t="shared" si="120"/>
        <v>0</v>
      </c>
      <c r="P340" s="36">
        <f t="shared" si="127"/>
        <v>0</v>
      </c>
      <c r="R340" s="36">
        <f t="shared" si="128"/>
        <v>0</v>
      </c>
      <c r="S340" s="36">
        <f t="shared" si="128"/>
        <v>0</v>
      </c>
      <c r="T340" s="36">
        <f t="shared" si="128"/>
        <v>0</v>
      </c>
      <c r="U340" s="36">
        <f t="shared" si="128"/>
        <v>0</v>
      </c>
      <c r="V340" s="36">
        <f t="shared" si="128"/>
        <v>0</v>
      </c>
      <c r="W340" s="36">
        <f t="shared" si="128"/>
        <v>0</v>
      </c>
      <c r="X340" s="36">
        <f t="shared" si="128"/>
        <v>0</v>
      </c>
      <c r="Z340" s="36">
        <f t="shared" si="122"/>
        <v>0</v>
      </c>
      <c r="AA340" s="36">
        <f t="shared" si="122"/>
        <v>0</v>
      </c>
      <c r="AB340" s="36">
        <f t="shared" si="122"/>
        <v>0</v>
      </c>
      <c r="AC340" s="36">
        <f t="shared" si="122"/>
        <v>0</v>
      </c>
      <c r="AE340" s="63">
        <f t="shared" si="111"/>
        <v>0</v>
      </c>
      <c r="AF340" s="59"/>
    </row>
    <row r="341" ht="15" spans="1:32">
      <c r="A341" s="43" t="s">
        <v>13147</v>
      </c>
      <c r="B341" s="34">
        <f t="shared" si="116"/>
        <v>0</v>
      </c>
      <c r="C341" s="41" t="s">
        <v>13148</v>
      </c>
      <c r="D341" s="29">
        <f t="shared" si="123"/>
        <v>0</v>
      </c>
      <c r="E341" s="36">
        <f t="shared" si="117"/>
        <v>0</v>
      </c>
      <c r="F341" s="37">
        <f t="shared" si="124"/>
        <v>0</v>
      </c>
      <c r="G341" s="38">
        <f t="shared" si="109"/>
        <v>0</v>
      </c>
      <c r="H341" s="42">
        <v>0</v>
      </c>
      <c r="I341" s="36">
        <f t="shared" si="118"/>
        <v>0</v>
      </c>
      <c r="J341" s="29">
        <f t="shared" si="125"/>
        <v>0</v>
      </c>
      <c r="K341" s="36">
        <f t="shared" si="126"/>
        <v>0</v>
      </c>
      <c r="L341" s="9">
        <f t="shared" si="119"/>
        <v>0</v>
      </c>
      <c r="M341" s="51">
        <v>0</v>
      </c>
      <c r="N341" s="50">
        <f t="shared" si="110"/>
        <v>0</v>
      </c>
      <c r="O341" s="36">
        <f t="shared" si="120"/>
        <v>0</v>
      </c>
      <c r="P341" s="36">
        <f t="shared" si="127"/>
        <v>0</v>
      </c>
      <c r="R341" s="36">
        <f t="shared" si="128"/>
        <v>0</v>
      </c>
      <c r="S341" s="36">
        <f t="shared" si="128"/>
        <v>0</v>
      </c>
      <c r="T341" s="36">
        <f t="shared" si="128"/>
        <v>0</v>
      </c>
      <c r="U341" s="36">
        <f t="shared" si="128"/>
        <v>0</v>
      </c>
      <c r="V341" s="36">
        <f t="shared" si="128"/>
        <v>0</v>
      </c>
      <c r="W341" s="36">
        <f t="shared" si="128"/>
        <v>0</v>
      </c>
      <c r="X341" s="36">
        <f t="shared" si="128"/>
        <v>0</v>
      </c>
      <c r="Z341" s="36">
        <f t="shared" si="122"/>
        <v>0</v>
      </c>
      <c r="AA341" s="36">
        <f t="shared" si="122"/>
        <v>0</v>
      </c>
      <c r="AB341" s="36">
        <f t="shared" si="122"/>
        <v>0</v>
      </c>
      <c r="AC341" s="36">
        <f t="shared" si="122"/>
        <v>0</v>
      </c>
      <c r="AE341" s="63">
        <f t="shared" si="111"/>
        <v>0</v>
      </c>
      <c r="AF341" s="59"/>
    </row>
    <row r="342" ht="15" spans="1:32">
      <c r="A342" s="43" t="s">
        <v>13149</v>
      </c>
      <c r="B342" s="34">
        <f t="shared" si="116"/>
        <v>0</v>
      </c>
      <c r="C342" s="41" t="s">
        <v>13150</v>
      </c>
      <c r="D342" s="29">
        <f t="shared" si="123"/>
        <v>0</v>
      </c>
      <c r="E342" s="36">
        <f t="shared" si="117"/>
        <v>0</v>
      </c>
      <c r="F342" s="37">
        <f t="shared" si="124"/>
        <v>0</v>
      </c>
      <c r="G342" s="38">
        <f t="shared" si="109"/>
        <v>0</v>
      </c>
      <c r="H342" s="42">
        <v>0</v>
      </c>
      <c r="I342" s="36">
        <f t="shared" si="118"/>
        <v>0</v>
      </c>
      <c r="J342" s="29">
        <f t="shared" si="125"/>
        <v>0</v>
      </c>
      <c r="K342" s="36">
        <f t="shared" si="126"/>
        <v>0</v>
      </c>
      <c r="L342" s="9">
        <f t="shared" si="119"/>
        <v>0</v>
      </c>
      <c r="M342" s="51">
        <v>0</v>
      </c>
      <c r="N342" s="50">
        <f t="shared" si="110"/>
        <v>0</v>
      </c>
      <c r="O342" s="36">
        <f t="shared" si="120"/>
        <v>0</v>
      </c>
      <c r="P342" s="36">
        <f t="shared" si="127"/>
        <v>0</v>
      </c>
      <c r="R342" s="36">
        <f t="shared" si="128"/>
        <v>0</v>
      </c>
      <c r="S342" s="36">
        <f t="shared" si="128"/>
        <v>0</v>
      </c>
      <c r="T342" s="36">
        <f t="shared" si="128"/>
        <v>0</v>
      </c>
      <c r="U342" s="36">
        <f t="shared" si="128"/>
        <v>0</v>
      </c>
      <c r="V342" s="36">
        <f t="shared" si="128"/>
        <v>0</v>
      </c>
      <c r="W342" s="36">
        <f t="shared" si="128"/>
        <v>0</v>
      </c>
      <c r="X342" s="36">
        <f t="shared" si="128"/>
        <v>0</v>
      </c>
      <c r="Z342" s="36">
        <f t="shared" si="122"/>
        <v>0</v>
      </c>
      <c r="AA342" s="36">
        <f t="shared" si="122"/>
        <v>0</v>
      </c>
      <c r="AB342" s="36">
        <f t="shared" si="122"/>
        <v>0</v>
      </c>
      <c r="AC342" s="36">
        <f t="shared" si="122"/>
        <v>0</v>
      </c>
      <c r="AE342" s="63">
        <f t="shared" si="111"/>
        <v>0</v>
      </c>
      <c r="AF342" s="14"/>
    </row>
    <row r="343" ht="15" spans="1:32">
      <c r="A343" s="43" t="s">
        <v>13151</v>
      </c>
      <c r="B343" s="34">
        <f t="shared" si="116"/>
        <v>0</v>
      </c>
      <c r="C343" s="41" t="s">
        <v>13152</v>
      </c>
      <c r="D343" s="29">
        <f t="shared" si="123"/>
        <v>0</v>
      </c>
      <c r="E343" s="36">
        <f t="shared" si="117"/>
        <v>0</v>
      </c>
      <c r="F343" s="37">
        <f t="shared" si="124"/>
        <v>0</v>
      </c>
      <c r="G343" s="38">
        <f t="shared" si="109"/>
        <v>0</v>
      </c>
      <c r="H343" s="42">
        <v>0</v>
      </c>
      <c r="I343" s="36">
        <f t="shared" si="118"/>
        <v>0</v>
      </c>
      <c r="J343" s="29">
        <f t="shared" si="125"/>
        <v>0</v>
      </c>
      <c r="K343" s="36">
        <f t="shared" si="126"/>
        <v>0</v>
      </c>
      <c r="L343" s="9">
        <f t="shared" si="119"/>
        <v>0</v>
      </c>
      <c r="M343" s="51">
        <v>0</v>
      </c>
      <c r="N343" s="50">
        <f t="shared" si="110"/>
        <v>0</v>
      </c>
      <c r="O343" s="36">
        <f t="shared" si="120"/>
        <v>0</v>
      </c>
      <c r="P343" s="36">
        <f t="shared" si="127"/>
        <v>0</v>
      </c>
      <c r="R343" s="36">
        <f t="shared" si="128"/>
        <v>0</v>
      </c>
      <c r="S343" s="36">
        <f t="shared" si="128"/>
        <v>0</v>
      </c>
      <c r="T343" s="36">
        <f t="shared" si="128"/>
        <v>0</v>
      </c>
      <c r="U343" s="36">
        <f t="shared" si="128"/>
        <v>0</v>
      </c>
      <c r="V343" s="36">
        <f t="shared" si="128"/>
        <v>0</v>
      </c>
      <c r="W343" s="36">
        <f t="shared" si="128"/>
        <v>0</v>
      </c>
      <c r="X343" s="36">
        <f t="shared" si="128"/>
        <v>0</v>
      </c>
      <c r="Z343" s="36">
        <f t="shared" si="122"/>
        <v>0</v>
      </c>
      <c r="AA343" s="36">
        <f t="shared" si="122"/>
        <v>0</v>
      </c>
      <c r="AB343" s="36">
        <f t="shared" si="122"/>
        <v>0</v>
      </c>
      <c r="AC343" s="36">
        <f t="shared" si="122"/>
        <v>0</v>
      </c>
      <c r="AE343" s="63">
        <f t="shared" si="111"/>
        <v>0</v>
      </c>
      <c r="AF343" s="14"/>
    </row>
    <row r="344" ht="15" spans="1:32">
      <c r="A344" s="43" t="s">
        <v>13153</v>
      </c>
      <c r="B344" s="34">
        <f t="shared" si="116"/>
        <v>0</v>
      </c>
      <c r="C344" s="41" t="s">
        <v>13154</v>
      </c>
      <c r="D344" s="29">
        <f t="shared" si="123"/>
        <v>0</v>
      </c>
      <c r="E344" s="36">
        <f t="shared" si="117"/>
        <v>0</v>
      </c>
      <c r="F344" s="37">
        <f t="shared" si="124"/>
        <v>0</v>
      </c>
      <c r="G344" s="38">
        <f t="shared" si="109"/>
        <v>0</v>
      </c>
      <c r="H344" s="39">
        <v>0</v>
      </c>
      <c r="I344" s="36">
        <f t="shared" si="118"/>
        <v>0</v>
      </c>
      <c r="J344" s="29">
        <f t="shared" si="125"/>
        <v>0</v>
      </c>
      <c r="K344" s="36">
        <f t="shared" si="126"/>
        <v>0</v>
      </c>
      <c r="L344" s="9">
        <f t="shared" si="119"/>
        <v>0</v>
      </c>
      <c r="M344" s="51">
        <v>0</v>
      </c>
      <c r="N344" s="50">
        <f t="shared" si="110"/>
        <v>0</v>
      </c>
      <c r="O344" s="36">
        <f t="shared" si="120"/>
        <v>0</v>
      </c>
      <c r="P344" s="36">
        <f t="shared" si="127"/>
        <v>0</v>
      </c>
      <c r="R344" s="36">
        <f t="shared" si="128"/>
        <v>0</v>
      </c>
      <c r="S344" s="36">
        <f t="shared" si="128"/>
        <v>0</v>
      </c>
      <c r="T344" s="36">
        <f t="shared" si="128"/>
        <v>0</v>
      </c>
      <c r="U344" s="36">
        <f t="shared" si="128"/>
        <v>0</v>
      </c>
      <c r="V344" s="36">
        <f t="shared" si="128"/>
        <v>0</v>
      </c>
      <c r="W344" s="36">
        <f t="shared" si="128"/>
        <v>0</v>
      </c>
      <c r="X344" s="36">
        <f t="shared" si="128"/>
        <v>0</v>
      </c>
      <c r="Z344" s="36">
        <f t="shared" si="122"/>
        <v>0</v>
      </c>
      <c r="AA344" s="36">
        <f t="shared" si="122"/>
        <v>0</v>
      </c>
      <c r="AB344" s="36">
        <f t="shared" si="122"/>
        <v>0</v>
      </c>
      <c r="AC344" s="36">
        <f t="shared" si="122"/>
        <v>0</v>
      </c>
      <c r="AE344" s="63">
        <f t="shared" si="111"/>
        <v>0</v>
      </c>
      <c r="AF344" s="59"/>
    </row>
    <row r="345" ht="15" spans="1:32">
      <c r="A345" s="43" t="s">
        <v>13155</v>
      </c>
      <c r="B345" s="34">
        <f t="shared" si="116"/>
        <v>0</v>
      </c>
      <c r="C345" s="41" t="s">
        <v>13156</v>
      </c>
      <c r="D345" s="29">
        <f t="shared" si="123"/>
        <v>0</v>
      </c>
      <c r="E345" s="36">
        <f t="shared" si="117"/>
        <v>0</v>
      </c>
      <c r="F345" s="37">
        <f t="shared" si="124"/>
        <v>0</v>
      </c>
      <c r="G345" s="38">
        <f t="shared" si="109"/>
        <v>0</v>
      </c>
      <c r="H345" s="42">
        <v>0</v>
      </c>
      <c r="I345" s="36">
        <f t="shared" si="118"/>
        <v>0</v>
      </c>
      <c r="J345" s="29">
        <f t="shared" si="125"/>
        <v>0</v>
      </c>
      <c r="K345" s="36">
        <f t="shared" si="126"/>
        <v>0</v>
      </c>
      <c r="L345" s="9">
        <f t="shared" si="119"/>
        <v>0</v>
      </c>
      <c r="M345" s="51">
        <v>0</v>
      </c>
      <c r="N345" s="50">
        <f t="shared" si="110"/>
        <v>0</v>
      </c>
      <c r="O345" s="36">
        <f t="shared" si="120"/>
        <v>0</v>
      </c>
      <c r="P345" s="36">
        <f t="shared" si="127"/>
        <v>0</v>
      </c>
      <c r="R345" s="36">
        <f t="shared" si="128"/>
        <v>0</v>
      </c>
      <c r="S345" s="36">
        <f t="shared" si="128"/>
        <v>0</v>
      </c>
      <c r="T345" s="36">
        <f t="shared" si="128"/>
        <v>0</v>
      </c>
      <c r="U345" s="36">
        <f t="shared" si="128"/>
        <v>0</v>
      </c>
      <c r="V345" s="36">
        <f t="shared" si="128"/>
        <v>0</v>
      </c>
      <c r="W345" s="36">
        <f t="shared" si="128"/>
        <v>0</v>
      </c>
      <c r="X345" s="36">
        <f t="shared" si="128"/>
        <v>0</v>
      </c>
      <c r="Z345" s="36">
        <f t="shared" si="122"/>
        <v>0</v>
      </c>
      <c r="AA345" s="36">
        <f t="shared" si="122"/>
        <v>0</v>
      </c>
      <c r="AB345" s="36">
        <f t="shared" si="122"/>
        <v>0</v>
      </c>
      <c r="AC345" s="36">
        <f t="shared" si="122"/>
        <v>0</v>
      </c>
      <c r="AE345" s="63">
        <f t="shared" si="111"/>
        <v>0</v>
      </c>
      <c r="AF345" s="59"/>
    </row>
    <row r="346" ht="15" spans="1:32">
      <c r="A346" s="43" t="s">
        <v>13157</v>
      </c>
      <c r="B346" s="34">
        <f t="shared" si="116"/>
        <v>0</v>
      </c>
      <c r="C346" s="41" t="s">
        <v>13158</v>
      </c>
      <c r="D346" s="29">
        <f t="shared" si="123"/>
        <v>0</v>
      </c>
      <c r="E346" s="36">
        <f t="shared" si="117"/>
        <v>0</v>
      </c>
      <c r="F346" s="37">
        <f t="shared" si="124"/>
        <v>0</v>
      </c>
      <c r="G346" s="38">
        <f t="shared" si="109"/>
        <v>0</v>
      </c>
      <c r="H346" s="42">
        <v>0</v>
      </c>
      <c r="I346" s="36">
        <f t="shared" si="118"/>
        <v>0</v>
      </c>
      <c r="J346" s="29">
        <f t="shared" si="125"/>
        <v>0</v>
      </c>
      <c r="K346" s="36">
        <f t="shared" si="126"/>
        <v>0</v>
      </c>
      <c r="L346" s="9">
        <f t="shared" si="119"/>
        <v>0</v>
      </c>
      <c r="M346" s="51">
        <v>0</v>
      </c>
      <c r="N346" s="50">
        <f t="shared" si="110"/>
        <v>0</v>
      </c>
      <c r="O346" s="36">
        <f t="shared" si="120"/>
        <v>0</v>
      </c>
      <c r="P346" s="36">
        <f t="shared" si="127"/>
        <v>0</v>
      </c>
      <c r="R346" s="36">
        <f t="shared" si="128"/>
        <v>0</v>
      </c>
      <c r="S346" s="36">
        <f t="shared" si="128"/>
        <v>0</v>
      </c>
      <c r="T346" s="36">
        <f t="shared" si="128"/>
        <v>0</v>
      </c>
      <c r="U346" s="36">
        <f t="shared" si="128"/>
        <v>0</v>
      </c>
      <c r="V346" s="36">
        <f t="shared" si="128"/>
        <v>0</v>
      </c>
      <c r="W346" s="36">
        <f t="shared" si="128"/>
        <v>0</v>
      </c>
      <c r="X346" s="36">
        <f t="shared" si="128"/>
        <v>0</v>
      </c>
      <c r="Z346" s="36">
        <f t="shared" si="122"/>
        <v>0</v>
      </c>
      <c r="AA346" s="36">
        <f t="shared" si="122"/>
        <v>0</v>
      </c>
      <c r="AB346" s="36">
        <f t="shared" si="122"/>
        <v>0</v>
      </c>
      <c r="AC346" s="36">
        <f t="shared" si="122"/>
        <v>0</v>
      </c>
      <c r="AE346" s="63">
        <f t="shared" si="111"/>
        <v>0</v>
      </c>
      <c r="AF346" s="14"/>
    </row>
    <row r="347" ht="15" spans="1:32">
      <c r="A347" s="43" t="s">
        <v>13159</v>
      </c>
      <c r="B347" s="34">
        <f t="shared" si="116"/>
        <v>0</v>
      </c>
      <c r="C347" s="41" t="s">
        <v>13160</v>
      </c>
      <c r="D347" s="29">
        <f t="shared" si="123"/>
        <v>0</v>
      </c>
      <c r="E347" s="36">
        <f t="shared" si="117"/>
        <v>0</v>
      </c>
      <c r="F347" s="37">
        <f t="shared" si="124"/>
        <v>0</v>
      </c>
      <c r="G347" s="38">
        <f t="shared" si="109"/>
        <v>0</v>
      </c>
      <c r="H347" s="42">
        <v>0</v>
      </c>
      <c r="I347" s="36">
        <f t="shared" si="118"/>
        <v>0</v>
      </c>
      <c r="J347" s="29">
        <f t="shared" si="125"/>
        <v>0</v>
      </c>
      <c r="K347" s="36">
        <f t="shared" si="126"/>
        <v>0</v>
      </c>
      <c r="L347" s="9">
        <f t="shared" si="119"/>
        <v>0</v>
      </c>
      <c r="M347" s="51">
        <v>0</v>
      </c>
      <c r="N347" s="50">
        <f t="shared" si="110"/>
        <v>0</v>
      </c>
      <c r="O347" s="36">
        <f t="shared" si="120"/>
        <v>0</v>
      </c>
      <c r="P347" s="36">
        <f t="shared" si="127"/>
        <v>0</v>
      </c>
      <c r="R347" s="36">
        <f t="shared" si="128"/>
        <v>0</v>
      </c>
      <c r="S347" s="36">
        <f t="shared" si="128"/>
        <v>0</v>
      </c>
      <c r="T347" s="36">
        <f t="shared" si="128"/>
        <v>0</v>
      </c>
      <c r="U347" s="36">
        <f t="shared" si="128"/>
        <v>0</v>
      </c>
      <c r="V347" s="36">
        <f t="shared" si="128"/>
        <v>0</v>
      </c>
      <c r="W347" s="36">
        <f t="shared" si="128"/>
        <v>0</v>
      </c>
      <c r="X347" s="36">
        <f t="shared" si="128"/>
        <v>0</v>
      </c>
      <c r="Z347" s="36">
        <f t="shared" si="122"/>
        <v>0</v>
      </c>
      <c r="AA347" s="36">
        <f t="shared" si="122"/>
        <v>0</v>
      </c>
      <c r="AB347" s="36">
        <f t="shared" si="122"/>
        <v>0</v>
      </c>
      <c r="AC347" s="36">
        <f t="shared" si="122"/>
        <v>0</v>
      </c>
      <c r="AE347" s="63">
        <f t="shared" si="111"/>
        <v>0</v>
      </c>
      <c r="AF347" s="14"/>
    </row>
    <row r="348" ht="15" spans="1:32">
      <c r="A348" s="43" t="s">
        <v>13161</v>
      </c>
      <c r="B348" s="34">
        <f t="shared" si="116"/>
        <v>0</v>
      </c>
      <c r="C348" s="41" t="s">
        <v>13162</v>
      </c>
      <c r="D348" s="29">
        <f t="shared" si="123"/>
        <v>0</v>
      </c>
      <c r="E348" s="36">
        <f t="shared" si="117"/>
        <v>0</v>
      </c>
      <c r="F348" s="37">
        <f t="shared" si="124"/>
        <v>0</v>
      </c>
      <c r="G348" s="38">
        <f t="shared" si="109"/>
        <v>0</v>
      </c>
      <c r="H348" s="42">
        <v>0</v>
      </c>
      <c r="I348" s="36">
        <f t="shared" si="118"/>
        <v>0</v>
      </c>
      <c r="J348" s="29">
        <f t="shared" si="125"/>
        <v>0</v>
      </c>
      <c r="K348" s="36">
        <f t="shared" si="126"/>
        <v>0</v>
      </c>
      <c r="L348" s="9">
        <f t="shared" si="119"/>
        <v>0</v>
      </c>
      <c r="M348" s="51">
        <v>0</v>
      </c>
      <c r="N348" s="50">
        <f t="shared" si="110"/>
        <v>0</v>
      </c>
      <c r="O348" s="36">
        <f t="shared" si="120"/>
        <v>0</v>
      </c>
      <c r="P348" s="36">
        <f t="shared" si="127"/>
        <v>0</v>
      </c>
      <c r="R348" s="36">
        <f t="shared" ref="R348:X357" si="129">SUMPRODUCT(R$374:R$599*(LEFT($A$374:$A$599,LEN($A348))=$A348))</f>
        <v>0</v>
      </c>
      <c r="S348" s="36">
        <f t="shared" si="129"/>
        <v>0</v>
      </c>
      <c r="T348" s="36">
        <f t="shared" si="129"/>
        <v>0</v>
      </c>
      <c r="U348" s="36">
        <f t="shared" si="129"/>
        <v>0</v>
      </c>
      <c r="V348" s="36">
        <f t="shared" si="129"/>
        <v>0</v>
      </c>
      <c r="W348" s="36">
        <f t="shared" si="129"/>
        <v>0</v>
      </c>
      <c r="X348" s="36">
        <f t="shared" si="129"/>
        <v>0</v>
      </c>
      <c r="Z348" s="36">
        <f t="shared" ref="Z348:AC367" si="130">SUMPRODUCT(Z$374:Z$599*(LEFT($A$374:$A$599,LEN($A348))=$A348))</f>
        <v>0</v>
      </c>
      <c r="AA348" s="36">
        <f t="shared" si="130"/>
        <v>0</v>
      </c>
      <c r="AB348" s="36">
        <f t="shared" si="130"/>
        <v>0</v>
      </c>
      <c r="AC348" s="36">
        <f t="shared" si="130"/>
        <v>0</v>
      </c>
      <c r="AE348" s="63">
        <f t="shared" si="111"/>
        <v>0</v>
      </c>
      <c r="AF348" s="59"/>
    </row>
    <row r="349" ht="15" spans="1:32">
      <c r="A349" s="43" t="s">
        <v>13163</v>
      </c>
      <c r="B349" s="34">
        <f t="shared" si="116"/>
        <v>0</v>
      </c>
      <c r="C349" s="41" t="s">
        <v>13164</v>
      </c>
      <c r="D349" s="29">
        <f t="shared" si="123"/>
        <v>0</v>
      </c>
      <c r="E349" s="36">
        <f t="shared" si="117"/>
        <v>0</v>
      </c>
      <c r="F349" s="37">
        <f t="shared" si="124"/>
        <v>0</v>
      </c>
      <c r="G349" s="38">
        <f t="shared" si="109"/>
        <v>0</v>
      </c>
      <c r="H349" s="42">
        <v>0</v>
      </c>
      <c r="I349" s="36">
        <f t="shared" si="118"/>
        <v>0</v>
      </c>
      <c r="J349" s="29">
        <f t="shared" si="125"/>
        <v>0</v>
      </c>
      <c r="K349" s="36">
        <f t="shared" si="126"/>
        <v>0</v>
      </c>
      <c r="L349" s="9">
        <f t="shared" si="119"/>
        <v>0</v>
      </c>
      <c r="M349" s="51">
        <v>0</v>
      </c>
      <c r="N349" s="50">
        <f t="shared" si="110"/>
        <v>0</v>
      </c>
      <c r="O349" s="36">
        <f t="shared" si="120"/>
        <v>0</v>
      </c>
      <c r="P349" s="36">
        <f t="shared" si="127"/>
        <v>0</v>
      </c>
      <c r="R349" s="36">
        <f t="shared" si="129"/>
        <v>0</v>
      </c>
      <c r="S349" s="36">
        <f t="shared" si="129"/>
        <v>0</v>
      </c>
      <c r="T349" s="36">
        <f t="shared" si="129"/>
        <v>0</v>
      </c>
      <c r="U349" s="36">
        <f t="shared" si="129"/>
        <v>0</v>
      </c>
      <c r="V349" s="36">
        <f t="shared" si="129"/>
        <v>0</v>
      </c>
      <c r="W349" s="36">
        <f t="shared" si="129"/>
        <v>0</v>
      </c>
      <c r="X349" s="36">
        <f t="shared" si="129"/>
        <v>0</v>
      </c>
      <c r="Z349" s="36">
        <f t="shared" si="130"/>
        <v>0</v>
      </c>
      <c r="AA349" s="36">
        <f t="shared" si="130"/>
        <v>0</v>
      </c>
      <c r="AB349" s="36">
        <f t="shared" si="130"/>
        <v>0</v>
      </c>
      <c r="AC349" s="36">
        <f t="shared" si="130"/>
        <v>0</v>
      </c>
      <c r="AE349" s="63">
        <f t="shared" si="111"/>
        <v>0</v>
      </c>
      <c r="AF349" s="59"/>
    </row>
    <row r="350" ht="15" spans="1:32">
      <c r="A350" s="43" t="s">
        <v>13165</v>
      </c>
      <c r="B350" s="34">
        <f t="shared" si="116"/>
        <v>0</v>
      </c>
      <c r="C350" s="41" t="s">
        <v>13166</v>
      </c>
      <c r="D350" s="29">
        <f t="shared" si="123"/>
        <v>0</v>
      </c>
      <c r="E350" s="36">
        <f t="shared" si="117"/>
        <v>0</v>
      </c>
      <c r="F350" s="37">
        <f t="shared" si="124"/>
        <v>0</v>
      </c>
      <c r="G350" s="38">
        <f t="shared" si="109"/>
        <v>0</v>
      </c>
      <c r="H350" s="42">
        <v>0</v>
      </c>
      <c r="I350" s="36">
        <f t="shared" si="118"/>
        <v>0</v>
      </c>
      <c r="J350" s="29">
        <f t="shared" si="125"/>
        <v>0</v>
      </c>
      <c r="K350" s="36">
        <f t="shared" si="126"/>
        <v>0</v>
      </c>
      <c r="L350" s="9">
        <f t="shared" si="119"/>
        <v>0</v>
      </c>
      <c r="M350" s="51">
        <v>0</v>
      </c>
      <c r="N350" s="50">
        <f t="shared" si="110"/>
        <v>0</v>
      </c>
      <c r="O350" s="36">
        <f t="shared" si="120"/>
        <v>0</v>
      </c>
      <c r="P350" s="36">
        <f t="shared" si="127"/>
        <v>0</v>
      </c>
      <c r="R350" s="36">
        <f t="shared" si="129"/>
        <v>0</v>
      </c>
      <c r="S350" s="36">
        <f t="shared" si="129"/>
        <v>0</v>
      </c>
      <c r="T350" s="36">
        <f t="shared" si="129"/>
        <v>0</v>
      </c>
      <c r="U350" s="36">
        <f t="shared" si="129"/>
        <v>0</v>
      </c>
      <c r="V350" s="36">
        <f t="shared" si="129"/>
        <v>0</v>
      </c>
      <c r="W350" s="36">
        <f t="shared" si="129"/>
        <v>0</v>
      </c>
      <c r="X350" s="36">
        <f t="shared" si="129"/>
        <v>0</v>
      </c>
      <c r="Z350" s="36">
        <f t="shared" si="130"/>
        <v>0</v>
      </c>
      <c r="AA350" s="36">
        <f t="shared" si="130"/>
        <v>0</v>
      </c>
      <c r="AB350" s="36">
        <f t="shared" si="130"/>
        <v>0</v>
      </c>
      <c r="AC350" s="36">
        <f t="shared" si="130"/>
        <v>0</v>
      </c>
      <c r="AE350" s="63">
        <f t="shared" si="111"/>
        <v>0</v>
      </c>
      <c r="AF350" s="14"/>
    </row>
    <row r="351" ht="15" spans="1:32">
      <c r="A351" s="43" t="s">
        <v>13167</v>
      </c>
      <c r="B351" s="34">
        <f t="shared" si="116"/>
        <v>0</v>
      </c>
      <c r="C351" s="41" t="s">
        <v>13168</v>
      </c>
      <c r="D351" s="29">
        <f t="shared" si="123"/>
        <v>0</v>
      </c>
      <c r="E351" s="36">
        <f t="shared" si="117"/>
        <v>0</v>
      </c>
      <c r="F351" s="37">
        <f t="shared" si="124"/>
        <v>0</v>
      </c>
      <c r="G351" s="38">
        <f t="shared" si="109"/>
        <v>0</v>
      </c>
      <c r="H351" s="42">
        <v>0</v>
      </c>
      <c r="I351" s="36">
        <f t="shared" si="118"/>
        <v>0</v>
      </c>
      <c r="J351" s="29">
        <f t="shared" si="125"/>
        <v>0</v>
      </c>
      <c r="K351" s="36">
        <f t="shared" si="126"/>
        <v>0</v>
      </c>
      <c r="L351" s="9">
        <f t="shared" si="119"/>
        <v>0</v>
      </c>
      <c r="M351" s="51">
        <v>0</v>
      </c>
      <c r="N351" s="50">
        <f t="shared" si="110"/>
        <v>0</v>
      </c>
      <c r="O351" s="36">
        <f t="shared" si="120"/>
        <v>0</v>
      </c>
      <c r="P351" s="36">
        <f t="shared" si="127"/>
        <v>0</v>
      </c>
      <c r="R351" s="36">
        <f t="shared" si="129"/>
        <v>0</v>
      </c>
      <c r="S351" s="36">
        <f t="shared" si="129"/>
        <v>0</v>
      </c>
      <c r="T351" s="36">
        <f t="shared" si="129"/>
        <v>0</v>
      </c>
      <c r="U351" s="36">
        <f t="shared" si="129"/>
        <v>0</v>
      </c>
      <c r="V351" s="36">
        <f t="shared" si="129"/>
        <v>0</v>
      </c>
      <c r="W351" s="36">
        <f t="shared" si="129"/>
        <v>0</v>
      </c>
      <c r="X351" s="36">
        <f t="shared" si="129"/>
        <v>0</v>
      </c>
      <c r="Z351" s="36">
        <f t="shared" si="130"/>
        <v>0</v>
      </c>
      <c r="AA351" s="36">
        <f t="shared" si="130"/>
        <v>0</v>
      </c>
      <c r="AB351" s="36">
        <f t="shared" si="130"/>
        <v>0</v>
      </c>
      <c r="AC351" s="36">
        <f t="shared" si="130"/>
        <v>0</v>
      </c>
      <c r="AE351" s="63">
        <f t="shared" si="111"/>
        <v>0</v>
      </c>
      <c r="AF351" s="14"/>
    </row>
    <row r="352" ht="15" spans="1:32">
      <c r="A352" s="43" t="s">
        <v>13169</v>
      </c>
      <c r="B352" s="34">
        <f t="shared" si="116"/>
        <v>0</v>
      </c>
      <c r="C352" s="41" t="s">
        <v>13170</v>
      </c>
      <c r="D352" s="29">
        <f t="shared" si="123"/>
        <v>0</v>
      </c>
      <c r="E352" s="36">
        <f t="shared" si="117"/>
        <v>0</v>
      </c>
      <c r="F352" s="37">
        <f t="shared" si="124"/>
        <v>0</v>
      </c>
      <c r="G352" s="38">
        <f t="shared" si="109"/>
        <v>0</v>
      </c>
      <c r="H352" s="42">
        <v>0</v>
      </c>
      <c r="I352" s="36">
        <f t="shared" si="118"/>
        <v>0</v>
      </c>
      <c r="J352" s="29">
        <f t="shared" si="125"/>
        <v>0</v>
      </c>
      <c r="K352" s="36">
        <f t="shared" si="126"/>
        <v>0</v>
      </c>
      <c r="L352" s="9">
        <f t="shared" si="119"/>
        <v>0</v>
      </c>
      <c r="M352" s="51">
        <v>0</v>
      </c>
      <c r="N352" s="50">
        <f t="shared" si="110"/>
        <v>0</v>
      </c>
      <c r="O352" s="36">
        <f t="shared" si="120"/>
        <v>0</v>
      </c>
      <c r="P352" s="36">
        <f t="shared" si="127"/>
        <v>0</v>
      </c>
      <c r="R352" s="36">
        <f t="shared" si="129"/>
        <v>0</v>
      </c>
      <c r="S352" s="36">
        <f t="shared" si="129"/>
        <v>0</v>
      </c>
      <c r="T352" s="36">
        <f t="shared" si="129"/>
        <v>0</v>
      </c>
      <c r="U352" s="36">
        <f t="shared" si="129"/>
        <v>0</v>
      </c>
      <c r="V352" s="36">
        <f t="shared" si="129"/>
        <v>0</v>
      </c>
      <c r="W352" s="36">
        <f t="shared" si="129"/>
        <v>0</v>
      </c>
      <c r="X352" s="36">
        <f t="shared" si="129"/>
        <v>0</v>
      </c>
      <c r="Z352" s="36">
        <f t="shared" si="130"/>
        <v>0</v>
      </c>
      <c r="AA352" s="36">
        <f t="shared" si="130"/>
        <v>0</v>
      </c>
      <c r="AB352" s="36">
        <f t="shared" si="130"/>
        <v>0</v>
      </c>
      <c r="AC352" s="36">
        <f t="shared" si="130"/>
        <v>0</v>
      </c>
      <c r="AE352" s="63">
        <f t="shared" si="111"/>
        <v>0</v>
      </c>
      <c r="AF352" s="59"/>
    </row>
    <row r="353" ht="15" spans="1:32">
      <c r="A353" s="43" t="s">
        <v>13171</v>
      </c>
      <c r="B353" s="34">
        <f t="shared" si="116"/>
        <v>0</v>
      </c>
      <c r="C353" s="41" t="s">
        <v>13172</v>
      </c>
      <c r="D353" s="29">
        <f t="shared" si="123"/>
        <v>0</v>
      </c>
      <c r="E353" s="36">
        <f t="shared" si="117"/>
        <v>0</v>
      </c>
      <c r="F353" s="37">
        <f t="shared" si="124"/>
        <v>0</v>
      </c>
      <c r="G353" s="38">
        <f t="shared" si="109"/>
        <v>0</v>
      </c>
      <c r="H353" s="42">
        <v>0</v>
      </c>
      <c r="I353" s="36">
        <f t="shared" si="118"/>
        <v>0</v>
      </c>
      <c r="J353" s="29">
        <f t="shared" si="125"/>
        <v>0</v>
      </c>
      <c r="K353" s="36">
        <f t="shared" si="126"/>
        <v>0</v>
      </c>
      <c r="L353" s="9">
        <f t="shared" si="119"/>
        <v>0</v>
      </c>
      <c r="M353" s="51">
        <v>0</v>
      </c>
      <c r="N353" s="50">
        <f t="shared" si="110"/>
        <v>0</v>
      </c>
      <c r="O353" s="36">
        <f t="shared" si="120"/>
        <v>0</v>
      </c>
      <c r="P353" s="36">
        <f t="shared" si="127"/>
        <v>0</v>
      </c>
      <c r="R353" s="36">
        <f t="shared" si="129"/>
        <v>0</v>
      </c>
      <c r="S353" s="36">
        <f t="shared" si="129"/>
        <v>0</v>
      </c>
      <c r="T353" s="36">
        <f t="shared" si="129"/>
        <v>0</v>
      </c>
      <c r="U353" s="36">
        <f t="shared" si="129"/>
        <v>0</v>
      </c>
      <c r="V353" s="36">
        <f t="shared" si="129"/>
        <v>0</v>
      </c>
      <c r="W353" s="36">
        <f t="shared" si="129"/>
        <v>0</v>
      </c>
      <c r="X353" s="36">
        <f t="shared" si="129"/>
        <v>0</v>
      </c>
      <c r="Z353" s="36">
        <f t="shared" si="130"/>
        <v>0</v>
      </c>
      <c r="AA353" s="36">
        <f t="shared" si="130"/>
        <v>0</v>
      </c>
      <c r="AB353" s="36">
        <f t="shared" si="130"/>
        <v>0</v>
      </c>
      <c r="AC353" s="36">
        <f t="shared" si="130"/>
        <v>0</v>
      </c>
      <c r="AE353" s="63">
        <f t="shared" si="111"/>
        <v>0</v>
      </c>
      <c r="AF353" s="59"/>
    </row>
    <row r="354" ht="15" spans="1:32">
      <c r="A354" s="43" t="s">
        <v>13173</v>
      </c>
      <c r="B354" s="34">
        <f t="shared" si="116"/>
        <v>0</v>
      </c>
      <c r="C354" s="41" t="s">
        <v>13174</v>
      </c>
      <c r="D354" s="29">
        <f t="shared" si="123"/>
        <v>0</v>
      </c>
      <c r="E354" s="36">
        <f t="shared" si="117"/>
        <v>0</v>
      </c>
      <c r="F354" s="37">
        <f t="shared" si="124"/>
        <v>0</v>
      </c>
      <c r="G354" s="38">
        <f t="shared" si="109"/>
        <v>0</v>
      </c>
      <c r="H354" s="42">
        <v>0</v>
      </c>
      <c r="I354" s="36">
        <f t="shared" si="118"/>
        <v>0</v>
      </c>
      <c r="J354" s="29">
        <f t="shared" si="125"/>
        <v>0</v>
      </c>
      <c r="K354" s="36">
        <f t="shared" si="126"/>
        <v>0</v>
      </c>
      <c r="L354" s="9">
        <f t="shared" si="119"/>
        <v>0</v>
      </c>
      <c r="M354" s="51">
        <v>0</v>
      </c>
      <c r="N354" s="50">
        <f t="shared" si="110"/>
        <v>0</v>
      </c>
      <c r="O354" s="36">
        <f t="shared" si="120"/>
        <v>0</v>
      </c>
      <c r="P354" s="36">
        <f t="shared" si="127"/>
        <v>0</v>
      </c>
      <c r="R354" s="36">
        <f t="shared" si="129"/>
        <v>0</v>
      </c>
      <c r="S354" s="36">
        <f t="shared" si="129"/>
        <v>0</v>
      </c>
      <c r="T354" s="36">
        <f t="shared" si="129"/>
        <v>0</v>
      </c>
      <c r="U354" s="36">
        <f t="shared" si="129"/>
        <v>0</v>
      </c>
      <c r="V354" s="36">
        <f t="shared" si="129"/>
        <v>0</v>
      </c>
      <c r="W354" s="36">
        <f t="shared" si="129"/>
        <v>0</v>
      </c>
      <c r="X354" s="36">
        <f t="shared" si="129"/>
        <v>0</v>
      </c>
      <c r="Z354" s="36">
        <f t="shared" si="130"/>
        <v>0</v>
      </c>
      <c r="AA354" s="36">
        <f t="shared" si="130"/>
        <v>0</v>
      </c>
      <c r="AB354" s="36">
        <f t="shared" si="130"/>
        <v>0</v>
      </c>
      <c r="AC354" s="36">
        <f t="shared" si="130"/>
        <v>0</v>
      </c>
      <c r="AE354" s="63">
        <f t="shared" si="111"/>
        <v>0</v>
      </c>
      <c r="AF354" s="14"/>
    </row>
    <row r="355" ht="15" spans="1:32">
      <c r="A355" s="43" t="s">
        <v>13175</v>
      </c>
      <c r="B355" s="34">
        <f t="shared" si="116"/>
        <v>0</v>
      </c>
      <c r="C355" s="41" t="s">
        <v>13176</v>
      </c>
      <c r="D355" s="29">
        <f t="shared" si="123"/>
        <v>0</v>
      </c>
      <c r="E355" s="36">
        <f t="shared" si="117"/>
        <v>0</v>
      </c>
      <c r="F355" s="37">
        <f t="shared" si="124"/>
        <v>0</v>
      </c>
      <c r="G355" s="38">
        <f t="shared" si="109"/>
        <v>0</v>
      </c>
      <c r="H355" s="42">
        <v>0</v>
      </c>
      <c r="I355" s="36">
        <f t="shared" si="118"/>
        <v>0</v>
      </c>
      <c r="J355" s="29">
        <f t="shared" si="125"/>
        <v>0</v>
      </c>
      <c r="K355" s="36">
        <f t="shared" si="126"/>
        <v>0</v>
      </c>
      <c r="L355" s="9">
        <f t="shared" si="119"/>
        <v>0</v>
      </c>
      <c r="M355" s="51">
        <v>0</v>
      </c>
      <c r="N355" s="50">
        <f t="shared" si="110"/>
        <v>0</v>
      </c>
      <c r="O355" s="36">
        <f t="shared" si="120"/>
        <v>0</v>
      </c>
      <c r="P355" s="36">
        <f t="shared" si="127"/>
        <v>0</v>
      </c>
      <c r="R355" s="36">
        <f t="shared" si="129"/>
        <v>0</v>
      </c>
      <c r="S355" s="36">
        <f t="shared" si="129"/>
        <v>0</v>
      </c>
      <c r="T355" s="36">
        <f t="shared" si="129"/>
        <v>0</v>
      </c>
      <c r="U355" s="36">
        <f t="shared" si="129"/>
        <v>0</v>
      </c>
      <c r="V355" s="36">
        <f t="shared" si="129"/>
        <v>0</v>
      </c>
      <c r="W355" s="36">
        <f t="shared" si="129"/>
        <v>0</v>
      </c>
      <c r="X355" s="36">
        <f t="shared" si="129"/>
        <v>0</v>
      </c>
      <c r="Z355" s="36">
        <f t="shared" si="130"/>
        <v>0</v>
      </c>
      <c r="AA355" s="36">
        <f t="shared" si="130"/>
        <v>0</v>
      </c>
      <c r="AB355" s="36">
        <f t="shared" si="130"/>
        <v>0</v>
      </c>
      <c r="AC355" s="36">
        <f t="shared" si="130"/>
        <v>0</v>
      </c>
      <c r="AE355" s="63">
        <f t="shared" si="111"/>
        <v>0</v>
      </c>
      <c r="AF355" s="14"/>
    </row>
    <row r="356" ht="15" spans="1:32">
      <c r="A356" s="43" t="s">
        <v>13177</v>
      </c>
      <c r="B356" s="34">
        <f t="shared" si="116"/>
        <v>0</v>
      </c>
      <c r="C356" s="41" t="s">
        <v>13178</v>
      </c>
      <c r="D356" s="29">
        <f t="shared" si="123"/>
        <v>0</v>
      </c>
      <c r="E356" s="36">
        <f t="shared" si="117"/>
        <v>0</v>
      </c>
      <c r="F356" s="37">
        <f t="shared" si="124"/>
        <v>0</v>
      </c>
      <c r="G356" s="38">
        <f t="shared" si="109"/>
        <v>0</v>
      </c>
      <c r="H356" s="42">
        <v>0</v>
      </c>
      <c r="I356" s="36">
        <f t="shared" si="118"/>
        <v>0</v>
      </c>
      <c r="J356" s="29">
        <f t="shared" si="125"/>
        <v>0</v>
      </c>
      <c r="K356" s="36">
        <f t="shared" si="126"/>
        <v>0</v>
      </c>
      <c r="L356" s="9">
        <f t="shared" si="119"/>
        <v>0</v>
      </c>
      <c r="M356" s="51">
        <v>0</v>
      </c>
      <c r="N356" s="50">
        <f t="shared" si="110"/>
        <v>0</v>
      </c>
      <c r="O356" s="36">
        <f t="shared" si="120"/>
        <v>0</v>
      </c>
      <c r="P356" s="36">
        <f t="shared" si="127"/>
        <v>0</v>
      </c>
      <c r="R356" s="36">
        <f t="shared" si="129"/>
        <v>0</v>
      </c>
      <c r="S356" s="36">
        <f t="shared" si="129"/>
        <v>0</v>
      </c>
      <c r="T356" s="36">
        <f t="shared" si="129"/>
        <v>0</v>
      </c>
      <c r="U356" s="36">
        <f t="shared" si="129"/>
        <v>0</v>
      </c>
      <c r="V356" s="36">
        <f t="shared" si="129"/>
        <v>0</v>
      </c>
      <c r="W356" s="36">
        <f t="shared" si="129"/>
        <v>0</v>
      </c>
      <c r="X356" s="36">
        <f t="shared" si="129"/>
        <v>0</v>
      </c>
      <c r="Z356" s="36">
        <f t="shared" si="130"/>
        <v>0</v>
      </c>
      <c r="AA356" s="36">
        <f t="shared" si="130"/>
        <v>0</v>
      </c>
      <c r="AB356" s="36">
        <f t="shared" si="130"/>
        <v>0</v>
      </c>
      <c r="AC356" s="36">
        <f t="shared" si="130"/>
        <v>0</v>
      </c>
      <c r="AE356" s="63">
        <f t="shared" si="111"/>
        <v>0</v>
      </c>
      <c r="AF356" s="59"/>
    </row>
    <row r="357" ht="15" spans="1:32">
      <c r="A357" s="43" t="s">
        <v>13179</v>
      </c>
      <c r="B357" s="34">
        <f t="shared" si="116"/>
        <v>0</v>
      </c>
      <c r="C357" s="41" t="s">
        <v>13180</v>
      </c>
      <c r="D357" s="29">
        <f t="shared" si="123"/>
        <v>0</v>
      </c>
      <c r="E357" s="36">
        <f t="shared" si="117"/>
        <v>0</v>
      </c>
      <c r="F357" s="37">
        <f t="shared" si="124"/>
        <v>0</v>
      </c>
      <c r="G357" s="38">
        <f t="shared" si="109"/>
        <v>0</v>
      </c>
      <c r="H357" s="42">
        <v>0</v>
      </c>
      <c r="I357" s="36">
        <f t="shared" si="118"/>
        <v>0</v>
      </c>
      <c r="J357" s="29">
        <f t="shared" si="125"/>
        <v>0</v>
      </c>
      <c r="K357" s="36">
        <f t="shared" si="126"/>
        <v>0</v>
      </c>
      <c r="L357" s="9">
        <f t="shared" si="119"/>
        <v>0</v>
      </c>
      <c r="M357" s="51">
        <v>0</v>
      </c>
      <c r="N357" s="50">
        <f t="shared" si="110"/>
        <v>0</v>
      </c>
      <c r="O357" s="36">
        <f t="shared" si="120"/>
        <v>0</v>
      </c>
      <c r="P357" s="36">
        <f t="shared" si="127"/>
        <v>0</v>
      </c>
      <c r="R357" s="36">
        <f t="shared" si="129"/>
        <v>0</v>
      </c>
      <c r="S357" s="36">
        <f t="shared" si="129"/>
        <v>0</v>
      </c>
      <c r="T357" s="36">
        <f t="shared" si="129"/>
        <v>0</v>
      </c>
      <c r="U357" s="36">
        <f t="shared" si="129"/>
        <v>0</v>
      </c>
      <c r="V357" s="36">
        <f t="shared" si="129"/>
        <v>0</v>
      </c>
      <c r="W357" s="36">
        <f t="shared" si="129"/>
        <v>0</v>
      </c>
      <c r="X357" s="36">
        <f t="shared" si="129"/>
        <v>0</v>
      </c>
      <c r="Z357" s="36">
        <f t="shared" si="130"/>
        <v>0</v>
      </c>
      <c r="AA357" s="36">
        <f t="shared" si="130"/>
        <v>0</v>
      </c>
      <c r="AB357" s="36">
        <f t="shared" si="130"/>
        <v>0</v>
      </c>
      <c r="AC357" s="36">
        <f t="shared" si="130"/>
        <v>0</v>
      </c>
      <c r="AE357" s="63">
        <f t="shared" si="111"/>
        <v>0</v>
      </c>
      <c r="AF357" s="59"/>
    </row>
    <row r="358" ht="15" spans="1:32">
      <c r="A358" s="43" t="s">
        <v>13181</v>
      </c>
      <c r="B358" s="34">
        <f t="shared" si="116"/>
        <v>0</v>
      </c>
      <c r="C358" s="41" t="s">
        <v>13182</v>
      </c>
      <c r="D358" s="29">
        <f t="shared" si="123"/>
        <v>0</v>
      </c>
      <c r="E358" s="36">
        <f t="shared" si="117"/>
        <v>0</v>
      </c>
      <c r="F358" s="37">
        <f t="shared" si="124"/>
        <v>0</v>
      </c>
      <c r="G358" s="38">
        <f t="shared" si="109"/>
        <v>0</v>
      </c>
      <c r="H358" s="42">
        <v>0</v>
      </c>
      <c r="I358" s="36">
        <f t="shared" si="118"/>
        <v>0</v>
      </c>
      <c r="J358" s="29">
        <f t="shared" si="125"/>
        <v>0</v>
      </c>
      <c r="K358" s="36">
        <f t="shared" si="126"/>
        <v>0</v>
      </c>
      <c r="L358" s="9">
        <f t="shared" si="119"/>
        <v>0</v>
      </c>
      <c r="M358" s="51">
        <v>0</v>
      </c>
      <c r="N358" s="50">
        <f t="shared" si="110"/>
        <v>0</v>
      </c>
      <c r="O358" s="36">
        <f t="shared" si="120"/>
        <v>0</v>
      </c>
      <c r="P358" s="36">
        <f t="shared" si="127"/>
        <v>0</v>
      </c>
      <c r="R358" s="36">
        <f t="shared" ref="R358:X367" si="131">SUMPRODUCT(R$374:R$599*(LEFT($A$374:$A$599,LEN($A358))=$A358))</f>
        <v>0</v>
      </c>
      <c r="S358" s="36">
        <f t="shared" si="131"/>
        <v>0</v>
      </c>
      <c r="T358" s="36">
        <f t="shared" si="131"/>
        <v>0</v>
      </c>
      <c r="U358" s="36">
        <f t="shared" si="131"/>
        <v>0</v>
      </c>
      <c r="V358" s="36">
        <f t="shared" si="131"/>
        <v>0</v>
      </c>
      <c r="W358" s="36">
        <f t="shared" si="131"/>
        <v>0</v>
      </c>
      <c r="X358" s="36">
        <f t="shared" si="131"/>
        <v>0</v>
      </c>
      <c r="Z358" s="36">
        <f t="shared" si="130"/>
        <v>0</v>
      </c>
      <c r="AA358" s="36">
        <f t="shared" si="130"/>
        <v>0</v>
      </c>
      <c r="AB358" s="36">
        <f t="shared" si="130"/>
        <v>0</v>
      </c>
      <c r="AC358" s="36">
        <f t="shared" si="130"/>
        <v>0</v>
      </c>
      <c r="AE358" s="63">
        <f t="shared" si="111"/>
        <v>0</v>
      </c>
      <c r="AF358" s="14"/>
    </row>
    <row r="359" ht="15" spans="1:32">
      <c r="A359" s="43" t="s">
        <v>13183</v>
      </c>
      <c r="B359" s="34">
        <f t="shared" si="116"/>
        <v>0</v>
      </c>
      <c r="C359" s="41" t="s">
        <v>13184</v>
      </c>
      <c r="D359" s="29">
        <f t="shared" si="123"/>
        <v>0</v>
      </c>
      <c r="E359" s="36">
        <f t="shared" si="117"/>
        <v>0</v>
      </c>
      <c r="F359" s="37">
        <f t="shared" si="124"/>
        <v>0</v>
      </c>
      <c r="G359" s="38">
        <f t="shared" si="109"/>
        <v>0</v>
      </c>
      <c r="H359" s="42">
        <v>0</v>
      </c>
      <c r="I359" s="36">
        <f t="shared" si="118"/>
        <v>0</v>
      </c>
      <c r="J359" s="29">
        <f t="shared" si="125"/>
        <v>0</v>
      </c>
      <c r="K359" s="36">
        <f t="shared" si="126"/>
        <v>0</v>
      </c>
      <c r="L359" s="9">
        <f t="shared" si="119"/>
        <v>0</v>
      </c>
      <c r="M359" s="51">
        <v>0</v>
      </c>
      <c r="N359" s="50">
        <f t="shared" si="110"/>
        <v>0</v>
      </c>
      <c r="O359" s="36">
        <f t="shared" si="120"/>
        <v>0</v>
      </c>
      <c r="P359" s="36">
        <f t="shared" si="127"/>
        <v>0</v>
      </c>
      <c r="R359" s="36">
        <f t="shared" si="131"/>
        <v>0</v>
      </c>
      <c r="S359" s="36">
        <f t="shared" si="131"/>
        <v>0</v>
      </c>
      <c r="T359" s="36">
        <f t="shared" si="131"/>
        <v>0</v>
      </c>
      <c r="U359" s="36">
        <f t="shared" si="131"/>
        <v>0</v>
      </c>
      <c r="V359" s="36">
        <f t="shared" si="131"/>
        <v>0</v>
      </c>
      <c r="W359" s="36">
        <f t="shared" si="131"/>
        <v>0</v>
      </c>
      <c r="X359" s="36">
        <f t="shared" si="131"/>
        <v>0</v>
      </c>
      <c r="Z359" s="36">
        <f t="shared" si="130"/>
        <v>0</v>
      </c>
      <c r="AA359" s="36">
        <f t="shared" si="130"/>
        <v>0</v>
      </c>
      <c r="AB359" s="36">
        <f t="shared" si="130"/>
        <v>0</v>
      </c>
      <c r="AC359" s="36">
        <f t="shared" si="130"/>
        <v>0</v>
      </c>
      <c r="AE359" s="63">
        <f t="shared" si="111"/>
        <v>0</v>
      </c>
      <c r="AF359" s="14"/>
    </row>
    <row r="360" ht="15" spans="1:32">
      <c r="A360" s="43" t="s">
        <v>13185</v>
      </c>
      <c r="B360" s="34">
        <f t="shared" si="116"/>
        <v>0</v>
      </c>
      <c r="C360" s="41" t="s">
        <v>13186</v>
      </c>
      <c r="D360" s="29">
        <f t="shared" si="123"/>
        <v>0</v>
      </c>
      <c r="E360" s="36">
        <f t="shared" si="117"/>
        <v>0</v>
      </c>
      <c r="F360" s="37">
        <f t="shared" si="124"/>
        <v>0</v>
      </c>
      <c r="G360" s="38">
        <f t="shared" si="109"/>
        <v>0</v>
      </c>
      <c r="H360" s="42">
        <v>0</v>
      </c>
      <c r="I360" s="36">
        <f t="shared" si="118"/>
        <v>0</v>
      </c>
      <c r="J360" s="29">
        <f t="shared" si="125"/>
        <v>0</v>
      </c>
      <c r="K360" s="36">
        <f t="shared" si="126"/>
        <v>0</v>
      </c>
      <c r="L360" s="9">
        <f t="shared" si="119"/>
        <v>0</v>
      </c>
      <c r="M360" s="51">
        <v>0</v>
      </c>
      <c r="N360" s="50">
        <f t="shared" si="110"/>
        <v>0</v>
      </c>
      <c r="O360" s="36">
        <f t="shared" si="120"/>
        <v>0</v>
      </c>
      <c r="P360" s="36">
        <f t="shared" si="127"/>
        <v>0</v>
      </c>
      <c r="R360" s="36">
        <f t="shared" si="131"/>
        <v>0</v>
      </c>
      <c r="S360" s="36">
        <f t="shared" si="131"/>
        <v>0</v>
      </c>
      <c r="T360" s="36">
        <f t="shared" si="131"/>
        <v>0</v>
      </c>
      <c r="U360" s="36">
        <f t="shared" si="131"/>
        <v>0</v>
      </c>
      <c r="V360" s="36">
        <f t="shared" si="131"/>
        <v>0</v>
      </c>
      <c r="W360" s="36">
        <f t="shared" si="131"/>
        <v>0</v>
      </c>
      <c r="X360" s="36">
        <f t="shared" si="131"/>
        <v>0</v>
      </c>
      <c r="Z360" s="36">
        <f t="shared" si="130"/>
        <v>0</v>
      </c>
      <c r="AA360" s="36">
        <f t="shared" si="130"/>
        <v>0</v>
      </c>
      <c r="AB360" s="36">
        <f t="shared" si="130"/>
        <v>0</v>
      </c>
      <c r="AC360" s="36">
        <f t="shared" si="130"/>
        <v>0</v>
      </c>
      <c r="AE360" s="63">
        <f t="shared" si="111"/>
        <v>0</v>
      </c>
      <c r="AF360" s="59"/>
    </row>
    <row r="361" ht="15" spans="1:32">
      <c r="A361" s="43" t="s">
        <v>13187</v>
      </c>
      <c r="B361" s="34">
        <f t="shared" si="116"/>
        <v>0</v>
      </c>
      <c r="C361" s="41" t="s">
        <v>13188</v>
      </c>
      <c r="D361" s="29">
        <f t="shared" si="123"/>
        <v>0</v>
      </c>
      <c r="E361" s="36">
        <f t="shared" si="117"/>
        <v>0</v>
      </c>
      <c r="F361" s="37">
        <f t="shared" si="124"/>
        <v>0</v>
      </c>
      <c r="G361" s="38">
        <f t="shared" ref="G361:G373" si="132">U361+S361</f>
        <v>0</v>
      </c>
      <c r="H361" s="42">
        <v>0</v>
      </c>
      <c r="I361" s="36">
        <f t="shared" si="118"/>
        <v>0</v>
      </c>
      <c r="J361" s="29">
        <f t="shared" si="125"/>
        <v>0</v>
      </c>
      <c r="K361" s="36">
        <f t="shared" si="126"/>
        <v>0</v>
      </c>
      <c r="L361" s="9">
        <f t="shared" si="119"/>
        <v>0</v>
      </c>
      <c r="M361" s="51">
        <v>0</v>
      </c>
      <c r="N361" s="50">
        <f t="shared" ref="N361:N373" si="133">V361+X361</f>
        <v>0</v>
      </c>
      <c r="O361" s="36">
        <f t="shared" si="120"/>
        <v>0</v>
      </c>
      <c r="P361" s="36">
        <f t="shared" si="127"/>
        <v>0</v>
      </c>
      <c r="R361" s="36">
        <f t="shared" si="131"/>
        <v>0</v>
      </c>
      <c r="S361" s="36">
        <f t="shared" si="131"/>
        <v>0</v>
      </c>
      <c r="T361" s="36">
        <f t="shared" si="131"/>
        <v>0</v>
      </c>
      <c r="U361" s="36">
        <f t="shared" si="131"/>
        <v>0</v>
      </c>
      <c r="V361" s="36">
        <f t="shared" si="131"/>
        <v>0</v>
      </c>
      <c r="W361" s="36">
        <f t="shared" si="131"/>
        <v>0</v>
      </c>
      <c r="X361" s="36">
        <f t="shared" si="131"/>
        <v>0</v>
      </c>
      <c r="Z361" s="36">
        <f t="shared" si="130"/>
        <v>0</v>
      </c>
      <c r="AA361" s="36">
        <f t="shared" si="130"/>
        <v>0</v>
      </c>
      <c r="AB361" s="36">
        <f t="shared" si="130"/>
        <v>0</v>
      </c>
      <c r="AC361" s="36">
        <f t="shared" si="130"/>
        <v>0</v>
      </c>
      <c r="AE361" s="63">
        <f t="shared" ref="AE361:AE373" si="134">+(AC361-T361)+(W361-AA361)</f>
        <v>0</v>
      </c>
      <c r="AF361" s="59"/>
    </row>
    <row r="362" ht="15" spans="1:32">
      <c r="A362" s="43" t="s">
        <v>13189</v>
      </c>
      <c r="B362" s="34">
        <f t="shared" si="116"/>
        <v>0</v>
      </c>
      <c r="C362" s="41" t="s">
        <v>13190</v>
      </c>
      <c r="D362" s="29">
        <f t="shared" si="123"/>
        <v>0</v>
      </c>
      <c r="E362" s="36">
        <f t="shared" si="117"/>
        <v>0</v>
      </c>
      <c r="F362" s="37">
        <f t="shared" si="124"/>
        <v>0</v>
      </c>
      <c r="G362" s="38">
        <f t="shared" si="132"/>
        <v>0</v>
      </c>
      <c r="H362" s="42">
        <v>0</v>
      </c>
      <c r="I362" s="36">
        <f t="shared" si="118"/>
        <v>0</v>
      </c>
      <c r="J362" s="29">
        <f t="shared" si="125"/>
        <v>0</v>
      </c>
      <c r="K362" s="36">
        <f t="shared" si="126"/>
        <v>0</v>
      </c>
      <c r="L362" s="9">
        <f t="shared" si="119"/>
        <v>0</v>
      </c>
      <c r="M362" s="51">
        <v>0</v>
      </c>
      <c r="N362" s="50">
        <f t="shared" si="133"/>
        <v>0</v>
      </c>
      <c r="O362" s="36">
        <f t="shared" si="120"/>
        <v>0</v>
      </c>
      <c r="P362" s="36">
        <f t="shared" si="127"/>
        <v>0</v>
      </c>
      <c r="R362" s="36">
        <f t="shared" si="131"/>
        <v>0</v>
      </c>
      <c r="S362" s="36">
        <f t="shared" si="131"/>
        <v>0</v>
      </c>
      <c r="T362" s="36">
        <f t="shared" si="131"/>
        <v>0</v>
      </c>
      <c r="U362" s="36">
        <f t="shared" si="131"/>
        <v>0</v>
      </c>
      <c r="V362" s="36">
        <f t="shared" si="131"/>
        <v>0</v>
      </c>
      <c r="W362" s="36">
        <f t="shared" si="131"/>
        <v>0</v>
      </c>
      <c r="X362" s="36">
        <f t="shared" si="131"/>
        <v>0</v>
      </c>
      <c r="Z362" s="36">
        <f t="shared" si="130"/>
        <v>0</v>
      </c>
      <c r="AA362" s="36">
        <f t="shared" si="130"/>
        <v>0</v>
      </c>
      <c r="AB362" s="36">
        <f t="shared" si="130"/>
        <v>0</v>
      </c>
      <c r="AC362" s="36">
        <f t="shared" si="130"/>
        <v>0</v>
      </c>
      <c r="AE362" s="63">
        <f t="shared" si="134"/>
        <v>0</v>
      </c>
      <c r="AF362" s="14"/>
    </row>
    <row r="363" ht="15" spans="1:32">
      <c r="A363" s="43" t="s">
        <v>13191</v>
      </c>
      <c r="B363" s="34">
        <f t="shared" si="116"/>
        <v>0</v>
      </c>
      <c r="C363" s="41" t="s">
        <v>13192</v>
      </c>
      <c r="D363" s="29">
        <f t="shared" si="123"/>
        <v>0</v>
      </c>
      <c r="E363" s="36">
        <f t="shared" si="117"/>
        <v>0</v>
      </c>
      <c r="F363" s="37">
        <f t="shared" si="124"/>
        <v>0</v>
      </c>
      <c r="G363" s="38">
        <f t="shared" si="132"/>
        <v>0</v>
      </c>
      <c r="H363" s="39">
        <v>0</v>
      </c>
      <c r="I363" s="36">
        <f t="shared" si="118"/>
        <v>0</v>
      </c>
      <c r="J363" s="29">
        <f t="shared" si="125"/>
        <v>0</v>
      </c>
      <c r="K363" s="36">
        <f t="shared" si="126"/>
        <v>0</v>
      </c>
      <c r="L363" s="9">
        <f t="shared" si="119"/>
        <v>0</v>
      </c>
      <c r="M363" s="51">
        <v>0</v>
      </c>
      <c r="N363" s="50">
        <f t="shared" si="133"/>
        <v>0</v>
      </c>
      <c r="O363" s="36">
        <f t="shared" si="120"/>
        <v>0</v>
      </c>
      <c r="P363" s="36">
        <f t="shared" si="127"/>
        <v>0</v>
      </c>
      <c r="R363" s="36">
        <f t="shared" si="131"/>
        <v>0</v>
      </c>
      <c r="S363" s="36">
        <f t="shared" si="131"/>
        <v>0</v>
      </c>
      <c r="T363" s="36">
        <f t="shared" si="131"/>
        <v>0</v>
      </c>
      <c r="U363" s="36">
        <f t="shared" si="131"/>
        <v>0</v>
      </c>
      <c r="V363" s="36">
        <f t="shared" si="131"/>
        <v>0</v>
      </c>
      <c r="W363" s="36">
        <f t="shared" si="131"/>
        <v>0</v>
      </c>
      <c r="X363" s="36">
        <f t="shared" si="131"/>
        <v>0</v>
      </c>
      <c r="Z363" s="36">
        <f t="shared" si="130"/>
        <v>0</v>
      </c>
      <c r="AA363" s="36">
        <f t="shared" si="130"/>
        <v>0</v>
      </c>
      <c r="AB363" s="36">
        <f t="shared" si="130"/>
        <v>0</v>
      </c>
      <c r="AC363" s="36">
        <f t="shared" si="130"/>
        <v>0</v>
      </c>
      <c r="AE363" s="63">
        <f t="shared" si="134"/>
        <v>0</v>
      </c>
      <c r="AF363" s="14"/>
    </row>
    <row r="364" ht="15" spans="1:32">
      <c r="A364" s="43" t="s">
        <v>13193</v>
      </c>
      <c r="B364" s="34">
        <f t="shared" si="116"/>
        <v>0</v>
      </c>
      <c r="C364" s="41" t="s">
        <v>13194</v>
      </c>
      <c r="D364" s="29">
        <f t="shared" si="123"/>
        <v>0</v>
      </c>
      <c r="E364" s="36">
        <f t="shared" si="117"/>
        <v>0</v>
      </c>
      <c r="F364" s="37">
        <f t="shared" si="124"/>
        <v>0</v>
      </c>
      <c r="G364" s="38">
        <f t="shared" si="132"/>
        <v>0</v>
      </c>
      <c r="H364" s="42">
        <v>0</v>
      </c>
      <c r="I364" s="36">
        <f t="shared" si="118"/>
        <v>0</v>
      </c>
      <c r="J364" s="29">
        <f t="shared" si="125"/>
        <v>0</v>
      </c>
      <c r="K364" s="36">
        <f t="shared" si="126"/>
        <v>0</v>
      </c>
      <c r="L364" s="9">
        <f t="shared" si="119"/>
        <v>0</v>
      </c>
      <c r="M364" s="51">
        <v>0</v>
      </c>
      <c r="N364" s="50">
        <f t="shared" si="133"/>
        <v>0</v>
      </c>
      <c r="O364" s="36">
        <f t="shared" si="120"/>
        <v>0</v>
      </c>
      <c r="P364" s="36">
        <f t="shared" si="127"/>
        <v>0</v>
      </c>
      <c r="R364" s="36">
        <f t="shared" si="131"/>
        <v>0</v>
      </c>
      <c r="S364" s="36">
        <f t="shared" si="131"/>
        <v>0</v>
      </c>
      <c r="T364" s="36">
        <f t="shared" si="131"/>
        <v>0</v>
      </c>
      <c r="U364" s="36">
        <f t="shared" si="131"/>
        <v>0</v>
      </c>
      <c r="V364" s="36">
        <f t="shared" si="131"/>
        <v>0</v>
      </c>
      <c r="W364" s="36">
        <f t="shared" si="131"/>
        <v>0</v>
      </c>
      <c r="X364" s="36">
        <f t="shared" si="131"/>
        <v>0</v>
      </c>
      <c r="Z364" s="36">
        <f t="shared" si="130"/>
        <v>0</v>
      </c>
      <c r="AA364" s="36">
        <f t="shared" si="130"/>
        <v>0</v>
      </c>
      <c r="AB364" s="36">
        <f t="shared" si="130"/>
        <v>0</v>
      </c>
      <c r="AC364" s="36">
        <f t="shared" si="130"/>
        <v>0</v>
      </c>
      <c r="AE364" s="63">
        <f t="shared" si="134"/>
        <v>0</v>
      </c>
      <c r="AF364" s="59"/>
    </row>
    <row r="365" ht="15" spans="1:32">
      <c r="A365" s="43" t="s">
        <v>13195</v>
      </c>
      <c r="B365" s="34">
        <f t="shared" si="116"/>
        <v>0</v>
      </c>
      <c r="C365" s="41" t="s">
        <v>13196</v>
      </c>
      <c r="D365" s="29">
        <f t="shared" si="123"/>
        <v>0</v>
      </c>
      <c r="E365" s="36">
        <f t="shared" si="117"/>
        <v>0</v>
      </c>
      <c r="F365" s="37">
        <f t="shared" si="124"/>
        <v>0</v>
      </c>
      <c r="G365" s="38">
        <f t="shared" si="132"/>
        <v>0</v>
      </c>
      <c r="H365" s="42">
        <v>0</v>
      </c>
      <c r="I365" s="36">
        <f t="shared" si="118"/>
        <v>0</v>
      </c>
      <c r="J365" s="29">
        <f t="shared" si="125"/>
        <v>0</v>
      </c>
      <c r="K365" s="36">
        <f t="shared" si="126"/>
        <v>0</v>
      </c>
      <c r="L365" s="9">
        <f t="shared" si="119"/>
        <v>0</v>
      </c>
      <c r="M365" s="51">
        <v>0</v>
      </c>
      <c r="N365" s="50">
        <f t="shared" si="133"/>
        <v>0</v>
      </c>
      <c r="O365" s="36">
        <f t="shared" si="120"/>
        <v>0</v>
      </c>
      <c r="P365" s="36">
        <f t="shared" si="127"/>
        <v>0</v>
      </c>
      <c r="R365" s="36">
        <f t="shared" si="131"/>
        <v>0</v>
      </c>
      <c r="S365" s="36">
        <f t="shared" si="131"/>
        <v>0</v>
      </c>
      <c r="T365" s="36">
        <f t="shared" si="131"/>
        <v>0</v>
      </c>
      <c r="U365" s="36">
        <f t="shared" si="131"/>
        <v>0</v>
      </c>
      <c r="V365" s="36">
        <f t="shared" si="131"/>
        <v>0</v>
      </c>
      <c r="W365" s="36">
        <f t="shared" si="131"/>
        <v>0</v>
      </c>
      <c r="X365" s="36">
        <f t="shared" si="131"/>
        <v>0</v>
      </c>
      <c r="Z365" s="36">
        <f t="shared" si="130"/>
        <v>0</v>
      </c>
      <c r="AA365" s="36">
        <f t="shared" si="130"/>
        <v>0</v>
      </c>
      <c r="AB365" s="36">
        <f t="shared" si="130"/>
        <v>0</v>
      </c>
      <c r="AC365" s="36">
        <f t="shared" si="130"/>
        <v>0</v>
      </c>
      <c r="AE365" s="63">
        <f t="shared" si="134"/>
        <v>0</v>
      </c>
      <c r="AF365" s="59"/>
    </row>
    <row r="366" ht="15" spans="1:32">
      <c r="A366" s="43" t="s">
        <v>13197</v>
      </c>
      <c r="B366" s="34">
        <f t="shared" si="116"/>
        <v>0</v>
      </c>
      <c r="C366" s="41" t="s">
        <v>13198</v>
      </c>
      <c r="D366" s="29">
        <f t="shared" si="123"/>
        <v>0</v>
      </c>
      <c r="E366" s="36">
        <f t="shared" si="117"/>
        <v>0</v>
      </c>
      <c r="F366" s="37">
        <f t="shared" si="124"/>
        <v>0</v>
      </c>
      <c r="G366" s="38">
        <f t="shared" si="132"/>
        <v>0</v>
      </c>
      <c r="H366" s="42">
        <v>0</v>
      </c>
      <c r="I366" s="36">
        <f t="shared" si="118"/>
        <v>0</v>
      </c>
      <c r="J366" s="29">
        <f t="shared" si="125"/>
        <v>0</v>
      </c>
      <c r="K366" s="36">
        <f t="shared" si="126"/>
        <v>0</v>
      </c>
      <c r="L366" s="9">
        <f t="shared" si="119"/>
        <v>0</v>
      </c>
      <c r="M366" s="51">
        <v>0</v>
      </c>
      <c r="N366" s="50">
        <f t="shared" si="133"/>
        <v>0</v>
      </c>
      <c r="O366" s="36">
        <f t="shared" si="120"/>
        <v>0</v>
      </c>
      <c r="P366" s="36">
        <f t="shared" si="127"/>
        <v>0</v>
      </c>
      <c r="R366" s="36">
        <f t="shared" si="131"/>
        <v>0</v>
      </c>
      <c r="S366" s="36">
        <f t="shared" si="131"/>
        <v>0</v>
      </c>
      <c r="T366" s="36">
        <f t="shared" si="131"/>
        <v>0</v>
      </c>
      <c r="U366" s="36">
        <f t="shared" si="131"/>
        <v>0</v>
      </c>
      <c r="V366" s="36">
        <f t="shared" si="131"/>
        <v>0</v>
      </c>
      <c r="W366" s="36">
        <f t="shared" si="131"/>
        <v>0</v>
      </c>
      <c r="X366" s="36">
        <f t="shared" si="131"/>
        <v>0</v>
      </c>
      <c r="Z366" s="36">
        <f t="shared" si="130"/>
        <v>0</v>
      </c>
      <c r="AA366" s="36">
        <f t="shared" si="130"/>
        <v>0</v>
      </c>
      <c r="AB366" s="36">
        <f t="shared" si="130"/>
        <v>0</v>
      </c>
      <c r="AC366" s="36">
        <f t="shared" si="130"/>
        <v>0</v>
      </c>
      <c r="AE366" s="63">
        <f t="shared" si="134"/>
        <v>0</v>
      </c>
      <c r="AF366" s="14"/>
    </row>
    <row r="367" ht="15" spans="1:32">
      <c r="A367" s="43" t="s">
        <v>13199</v>
      </c>
      <c r="B367" s="34">
        <f t="shared" si="116"/>
        <v>0</v>
      </c>
      <c r="C367" s="41" t="s">
        <v>13200</v>
      </c>
      <c r="D367" s="29">
        <f t="shared" si="123"/>
        <v>0</v>
      </c>
      <c r="E367" s="36">
        <f t="shared" si="117"/>
        <v>0</v>
      </c>
      <c r="F367" s="37">
        <f t="shared" si="124"/>
        <v>0</v>
      </c>
      <c r="G367" s="38">
        <f t="shared" si="132"/>
        <v>0</v>
      </c>
      <c r="H367" s="42">
        <v>0</v>
      </c>
      <c r="I367" s="36">
        <f t="shared" si="118"/>
        <v>0</v>
      </c>
      <c r="J367" s="29">
        <f t="shared" si="125"/>
        <v>0</v>
      </c>
      <c r="K367" s="36">
        <f t="shared" si="126"/>
        <v>0</v>
      </c>
      <c r="L367" s="9">
        <f t="shared" si="119"/>
        <v>0</v>
      </c>
      <c r="M367" s="51">
        <v>0</v>
      </c>
      <c r="N367" s="50">
        <f t="shared" si="133"/>
        <v>0</v>
      </c>
      <c r="O367" s="36">
        <f t="shared" si="120"/>
        <v>0</v>
      </c>
      <c r="P367" s="36">
        <f t="shared" si="127"/>
        <v>0</v>
      </c>
      <c r="R367" s="36">
        <f t="shared" si="131"/>
        <v>0</v>
      </c>
      <c r="S367" s="36">
        <f t="shared" si="131"/>
        <v>0</v>
      </c>
      <c r="T367" s="36">
        <f t="shared" si="131"/>
        <v>0</v>
      </c>
      <c r="U367" s="36">
        <f t="shared" si="131"/>
        <v>0</v>
      </c>
      <c r="V367" s="36">
        <f t="shared" si="131"/>
        <v>0</v>
      </c>
      <c r="W367" s="36">
        <f t="shared" si="131"/>
        <v>0</v>
      </c>
      <c r="X367" s="36">
        <f t="shared" si="131"/>
        <v>0</v>
      </c>
      <c r="Z367" s="36">
        <f t="shared" si="130"/>
        <v>0</v>
      </c>
      <c r="AA367" s="36">
        <f t="shared" si="130"/>
        <v>0</v>
      </c>
      <c r="AB367" s="36">
        <f t="shared" si="130"/>
        <v>0</v>
      </c>
      <c r="AC367" s="36">
        <f t="shared" si="130"/>
        <v>0</v>
      </c>
      <c r="AE367" s="63">
        <f t="shared" si="134"/>
        <v>0</v>
      </c>
      <c r="AF367" s="14"/>
    </row>
    <row r="368" ht="15" spans="1:32">
      <c r="A368" s="43" t="s">
        <v>13201</v>
      </c>
      <c r="B368" s="34">
        <f t="shared" si="116"/>
        <v>0</v>
      </c>
      <c r="C368" s="41" t="s">
        <v>13202</v>
      </c>
      <c r="D368" s="29">
        <f t="shared" si="123"/>
        <v>0</v>
      </c>
      <c r="E368" s="36">
        <f t="shared" si="117"/>
        <v>0</v>
      </c>
      <c r="F368" s="37">
        <f t="shared" si="124"/>
        <v>0</v>
      </c>
      <c r="G368" s="38">
        <f t="shared" si="132"/>
        <v>0</v>
      </c>
      <c r="H368" s="42">
        <v>0</v>
      </c>
      <c r="I368" s="36">
        <f t="shared" si="118"/>
        <v>0</v>
      </c>
      <c r="J368" s="29">
        <f t="shared" si="125"/>
        <v>0</v>
      </c>
      <c r="K368" s="36">
        <f t="shared" si="126"/>
        <v>0</v>
      </c>
      <c r="L368" s="9">
        <f t="shared" si="119"/>
        <v>0</v>
      </c>
      <c r="M368" s="51">
        <v>0</v>
      </c>
      <c r="N368" s="50">
        <f t="shared" si="133"/>
        <v>0</v>
      </c>
      <c r="O368" s="36">
        <f t="shared" si="120"/>
        <v>0</v>
      </c>
      <c r="P368" s="36">
        <f t="shared" si="127"/>
        <v>0</v>
      </c>
      <c r="R368" s="36">
        <f t="shared" ref="R368:X373" si="135">SUMPRODUCT(R$374:R$599*(LEFT($A$374:$A$599,LEN($A368))=$A368))</f>
        <v>0</v>
      </c>
      <c r="S368" s="36">
        <f t="shared" si="135"/>
        <v>0</v>
      </c>
      <c r="T368" s="36">
        <f t="shared" si="135"/>
        <v>0</v>
      </c>
      <c r="U368" s="36">
        <f t="shared" si="135"/>
        <v>0</v>
      </c>
      <c r="V368" s="36">
        <f t="shared" si="135"/>
        <v>0</v>
      </c>
      <c r="W368" s="36">
        <f t="shared" si="135"/>
        <v>0</v>
      </c>
      <c r="X368" s="36">
        <f t="shared" si="135"/>
        <v>0</v>
      </c>
      <c r="Z368" s="36">
        <f t="shared" ref="Z368:AC373" si="136">SUMPRODUCT(Z$374:Z$599*(LEFT($A$374:$A$599,LEN($A368))=$A368))</f>
        <v>0</v>
      </c>
      <c r="AA368" s="36">
        <f t="shared" si="136"/>
        <v>0</v>
      </c>
      <c r="AB368" s="36">
        <f t="shared" si="136"/>
        <v>0</v>
      </c>
      <c r="AC368" s="36">
        <f t="shared" si="136"/>
        <v>0</v>
      </c>
      <c r="AE368" s="63">
        <f t="shared" si="134"/>
        <v>0</v>
      </c>
      <c r="AF368" s="59"/>
    </row>
    <row r="369" ht="15" spans="1:32">
      <c r="A369" s="43" t="s">
        <v>13203</v>
      </c>
      <c r="B369" s="34">
        <f t="shared" si="116"/>
        <v>0</v>
      </c>
      <c r="C369" s="41" t="s">
        <v>13204</v>
      </c>
      <c r="D369" s="29">
        <f t="shared" si="123"/>
        <v>0</v>
      </c>
      <c r="E369" s="36">
        <f t="shared" si="117"/>
        <v>0</v>
      </c>
      <c r="F369" s="37">
        <f t="shared" si="124"/>
        <v>0</v>
      </c>
      <c r="G369" s="38">
        <f t="shared" si="132"/>
        <v>0</v>
      </c>
      <c r="H369" s="42">
        <v>0</v>
      </c>
      <c r="I369" s="36">
        <f t="shared" si="118"/>
        <v>0</v>
      </c>
      <c r="J369" s="29">
        <f t="shared" si="125"/>
        <v>0</v>
      </c>
      <c r="K369" s="36">
        <f t="shared" si="126"/>
        <v>0</v>
      </c>
      <c r="L369" s="9">
        <f t="shared" si="119"/>
        <v>0</v>
      </c>
      <c r="M369" s="51">
        <v>0</v>
      </c>
      <c r="N369" s="50">
        <f t="shared" si="133"/>
        <v>0</v>
      </c>
      <c r="O369" s="36">
        <f t="shared" si="120"/>
        <v>0</v>
      </c>
      <c r="P369" s="36">
        <f t="shared" si="127"/>
        <v>0</v>
      </c>
      <c r="R369" s="36">
        <f t="shared" si="135"/>
        <v>0</v>
      </c>
      <c r="S369" s="36">
        <f t="shared" si="135"/>
        <v>0</v>
      </c>
      <c r="T369" s="36">
        <f t="shared" si="135"/>
        <v>0</v>
      </c>
      <c r="U369" s="36">
        <f t="shared" si="135"/>
        <v>0</v>
      </c>
      <c r="V369" s="36">
        <f t="shared" si="135"/>
        <v>0</v>
      </c>
      <c r="W369" s="36">
        <f t="shared" si="135"/>
        <v>0</v>
      </c>
      <c r="X369" s="36">
        <f t="shared" si="135"/>
        <v>0</v>
      </c>
      <c r="Z369" s="36">
        <f t="shared" si="136"/>
        <v>0</v>
      </c>
      <c r="AA369" s="36">
        <f t="shared" si="136"/>
        <v>0</v>
      </c>
      <c r="AB369" s="36">
        <f t="shared" si="136"/>
        <v>0</v>
      </c>
      <c r="AC369" s="36">
        <f t="shared" si="136"/>
        <v>0</v>
      </c>
      <c r="AE369" s="63">
        <f t="shared" si="134"/>
        <v>0</v>
      </c>
      <c r="AF369" s="59"/>
    </row>
    <row r="370" ht="15" spans="1:32">
      <c r="A370" s="43" t="s">
        <v>13205</v>
      </c>
      <c r="B370" s="34">
        <f t="shared" si="116"/>
        <v>0</v>
      </c>
      <c r="C370" s="41" t="s">
        <v>13206</v>
      </c>
      <c r="D370" s="29">
        <f t="shared" si="123"/>
        <v>0</v>
      </c>
      <c r="E370" s="36">
        <f t="shared" si="117"/>
        <v>0</v>
      </c>
      <c r="F370" s="37">
        <f t="shared" si="124"/>
        <v>0</v>
      </c>
      <c r="G370" s="38">
        <f t="shared" si="132"/>
        <v>0</v>
      </c>
      <c r="H370" s="42">
        <v>0</v>
      </c>
      <c r="I370" s="36">
        <f t="shared" si="118"/>
        <v>0</v>
      </c>
      <c r="J370" s="29">
        <f t="shared" si="125"/>
        <v>0</v>
      </c>
      <c r="K370" s="36">
        <f t="shared" si="126"/>
        <v>0</v>
      </c>
      <c r="L370" s="9">
        <f t="shared" si="119"/>
        <v>0</v>
      </c>
      <c r="M370" s="51">
        <v>0</v>
      </c>
      <c r="N370" s="50">
        <f t="shared" si="133"/>
        <v>0</v>
      </c>
      <c r="O370" s="36">
        <f t="shared" si="120"/>
        <v>0</v>
      </c>
      <c r="P370" s="36">
        <f t="shared" si="127"/>
        <v>0</v>
      </c>
      <c r="R370" s="36">
        <f t="shared" si="135"/>
        <v>0</v>
      </c>
      <c r="S370" s="36">
        <f t="shared" si="135"/>
        <v>0</v>
      </c>
      <c r="T370" s="36">
        <f t="shared" si="135"/>
        <v>0</v>
      </c>
      <c r="U370" s="36">
        <f t="shared" si="135"/>
        <v>0</v>
      </c>
      <c r="V370" s="36">
        <f t="shared" si="135"/>
        <v>0</v>
      </c>
      <c r="W370" s="36">
        <f t="shared" si="135"/>
        <v>0</v>
      </c>
      <c r="X370" s="36">
        <f t="shared" si="135"/>
        <v>0</v>
      </c>
      <c r="Z370" s="36">
        <f t="shared" si="136"/>
        <v>0</v>
      </c>
      <c r="AA370" s="36">
        <f t="shared" si="136"/>
        <v>0</v>
      </c>
      <c r="AB370" s="36">
        <f t="shared" si="136"/>
        <v>0</v>
      </c>
      <c r="AC370" s="36">
        <f t="shared" si="136"/>
        <v>0</v>
      </c>
      <c r="AE370" s="63">
        <f t="shared" si="134"/>
        <v>0</v>
      </c>
      <c r="AF370" s="14"/>
    </row>
    <row r="371" ht="15" spans="1:32">
      <c r="A371" s="43" t="s">
        <v>13207</v>
      </c>
      <c r="B371" s="34">
        <f t="shared" si="116"/>
        <v>0</v>
      </c>
      <c r="C371" s="41" t="s">
        <v>13208</v>
      </c>
      <c r="D371" s="29">
        <f t="shared" si="123"/>
        <v>0</v>
      </c>
      <c r="E371" s="36">
        <f t="shared" si="117"/>
        <v>0</v>
      </c>
      <c r="F371" s="37">
        <f t="shared" si="124"/>
        <v>0</v>
      </c>
      <c r="G371" s="38">
        <f t="shared" si="132"/>
        <v>0</v>
      </c>
      <c r="H371" s="42">
        <v>0</v>
      </c>
      <c r="I371" s="36">
        <f t="shared" si="118"/>
        <v>0</v>
      </c>
      <c r="J371" s="29">
        <f t="shared" si="125"/>
        <v>0</v>
      </c>
      <c r="K371" s="36">
        <f t="shared" si="126"/>
        <v>0</v>
      </c>
      <c r="L371" s="9">
        <f t="shared" si="119"/>
        <v>0</v>
      </c>
      <c r="M371" s="51">
        <v>0</v>
      </c>
      <c r="N371" s="50">
        <f t="shared" si="133"/>
        <v>0</v>
      </c>
      <c r="O371" s="36">
        <f t="shared" si="120"/>
        <v>0</v>
      </c>
      <c r="P371" s="36">
        <f t="shared" si="127"/>
        <v>0</v>
      </c>
      <c r="R371" s="36">
        <f t="shared" si="135"/>
        <v>0</v>
      </c>
      <c r="S371" s="36">
        <f t="shared" si="135"/>
        <v>0</v>
      </c>
      <c r="T371" s="36">
        <f t="shared" si="135"/>
        <v>0</v>
      </c>
      <c r="U371" s="36">
        <f t="shared" si="135"/>
        <v>0</v>
      </c>
      <c r="V371" s="36">
        <f t="shared" si="135"/>
        <v>0</v>
      </c>
      <c r="W371" s="36">
        <f t="shared" si="135"/>
        <v>0</v>
      </c>
      <c r="X371" s="36">
        <f t="shared" si="135"/>
        <v>0</v>
      </c>
      <c r="Z371" s="36">
        <f t="shared" si="136"/>
        <v>0</v>
      </c>
      <c r="AA371" s="36">
        <f t="shared" si="136"/>
        <v>0</v>
      </c>
      <c r="AB371" s="36">
        <f t="shared" si="136"/>
        <v>0</v>
      </c>
      <c r="AC371" s="36">
        <f t="shared" si="136"/>
        <v>0</v>
      </c>
      <c r="AE371" s="63">
        <f t="shared" si="134"/>
        <v>0</v>
      </c>
      <c r="AF371" s="14"/>
    </row>
    <row r="372" ht="15" spans="1:32">
      <c r="A372" s="43" t="s">
        <v>13209</v>
      </c>
      <c r="B372" s="34">
        <f t="shared" si="116"/>
        <v>0</v>
      </c>
      <c r="C372" s="41" t="s">
        <v>13210</v>
      </c>
      <c r="D372" s="29">
        <f t="shared" si="123"/>
        <v>0</v>
      </c>
      <c r="E372" s="36">
        <f t="shared" si="117"/>
        <v>0</v>
      </c>
      <c r="F372" s="37">
        <f t="shared" si="124"/>
        <v>0</v>
      </c>
      <c r="G372" s="38">
        <f t="shared" si="132"/>
        <v>0</v>
      </c>
      <c r="H372" s="42">
        <v>0</v>
      </c>
      <c r="I372" s="36">
        <f t="shared" si="118"/>
        <v>0</v>
      </c>
      <c r="J372" s="29">
        <f t="shared" si="125"/>
        <v>0</v>
      </c>
      <c r="K372" s="36">
        <f t="shared" si="126"/>
        <v>0</v>
      </c>
      <c r="L372" s="9">
        <f t="shared" si="119"/>
        <v>0</v>
      </c>
      <c r="M372" s="51">
        <v>0</v>
      </c>
      <c r="N372" s="50">
        <f t="shared" si="133"/>
        <v>0</v>
      </c>
      <c r="O372" s="36">
        <f t="shared" si="120"/>
        <v>0</v>
      </c>
      <c r="P372" s="36">
        <f t="shared" si="127"/>
        <v>0</v>
      </c>
      <c r="R372" s="36">
        <f t="shared" si="135"/>
        <v>0</v>
      </c>
      <c r="S372" s="36">
        <f t="shared" si="135"/>
        <v>0</v>
      </c>
      <c r="T372" s="36">
        <f t="shared" si="135"/>
        <v>0</v>
      </c>
      <c r="U372" s="36">
        <f t="shared" si="135"/>
        <v>0</v>
      </c>
      <c r="V372" s="36">
        <f t="shared" si="135"/>
        <v>0</v>
      </c>
      <c r="W372" s="36">
        <f t="shared" si="135"/>
        <v>0</v>
      </c>
      <c r="X372" s="36">
        <f t="shared" si="135"/>
        <v>0</v>
      </c>
      <c r="Z372" s="36">
        <f t="shared" si="136"/>
        <v>0</v>
      </c>
      <c r="AA372" s="36">
        <f t="shared" si="136"/>
        <v>0</v>
      </c>
      <c r="AB372" s="36">
        <f t="shared" si="136"/>
        <v>0</v>
      </c>
      <c r="AC372" s="36">
        <f t="shared" si="136"/>
        <v>0</v>
      </c>
      <c r="AE372" s="63">
        <f t="shared" si="134"/>
        <v>0</v>
      </c>
      <c r="AF372" s="59"/>
    </row>
    <row r="373" ht="15" spans="1:32">
      <c r="A373" s="43" t="s">
        <v>13211</v>
      </c>
      <c r="B373" s="34">
        <f t="shared" si="116"/>
        <v>0</v>
      </c>
      <c r="C373" s="41" t="s">
        <v>13212</v>
      </c>
      <c r="D373" s="29">
        <f t="shared" si="123"/>
        <v>0</v>
      </c>
      <c r="E373" s="36">
        <f t="shared" si="117"/>
        <v>0</v>
      </c>
      <c r="F373" s="37">
        <f t="shared" si="124"/>
        <v>0</v>
      </c>
      <c r="G373" s="38">
        <f t="shared" si="132"/>
        <v>0</v>
      </c>
      <c r="H373" s="42">
        <v>0</v>
      </c>
      <c r="I373" s="36">
        <f t="shared" si="118"/>
        <v>0</v>
      </c>
      <c r="J373" s="29">
        <f t="shared" si="125"/>
        <v>0</v>
      </c>
      <c r="K373" s="36">
        <f t="shared" si="126"/>
        <v>0</v>
      </c>
      <c r="L373" s="9">
        <f t="shared" si="119"/>
        <v>0</v>
      </c>
      <c r="M373" s="51">
        <v>0</v>
      </c>
      <c r="N373" s="50">
        <f t="shared" si="133"/>
        <v>0</v>
      </c>
      <c r="O373" s="36">
        <f t="shared" si="120"/>
        <v>0</v>
      </c>
      <c r="P373" s="36">
        <f t="shared" si="127"/>
        <v>0</v>
      </c>
      <c r="R373" s="36">
        <f t="shared" si="135"/>
        <v>0</v>
      </c>
      <c r="S373" s="36">
        <f t="shared" si="135"/>
        <v>0</v>
      </c>
      <c r="T373" s="36">
        <f t="shared" si="135"/>
        <v>0</v>
      </c>
      <c r="U373" s="36">
        <f t="shared" si="135"/>
        <v>0</v>
      </c>
      <c r="V373" s="36">
        <f t="shared" si="135"/>
        <v>0</v>
      </c>
      <c r="W373" s="36">
        <f t="shared" si="135"/>
        <v>0</v>
      </c>
      <c r="X373" s="36">
        <f t="shared" si="135"/>
        <v>0</v>
      </c>
      <c r="Z373" s="36">
        <f t="shared" si="136"/>
        <v>0</v>
      </c>
      <c r="AA373" s="36">
        <f t="shared" si="136"/>
        <v>0</v>
      </c>
      <c r="AB373" s="36">
        <f t="shared" si="136"/>
        <v>0</v>
      </c>
      <c r="AC373" s="36">
        <f t="shared" si="136"/>
        <v>0</v>
      </c>
      <c r="AE373" s="63">
        <f t="shared" si="134"/>
        <v>0</v>
      </c>
      <c r="AF373" s="59"/>
    </row>
    <row r="374" s="17" customFormat="1" ht="15" spans="1:32">
      <c r="A374" s="65"/>
      <c r="B374" s="66"/>
      <c r="C374" s="66"/>
      <c r="D374" s="67"/>
      <c r="E374" s="67"/>
      <c r="F374" s="67"/>
      <c r="G374" s="67"/>
      <c r="H374" s="67"/>
      <c r="I374" s="67"/>
      <c r="J374" s="67"/>
      <c r="K374" s="67"/>
      <c r="L374" s="67"/>
      <c r="M374" s="67"/>
      <c r="N374" s="67"/>
      <c r="O374" s="67"/>
      <c r="P374" s="67"/>
      <c r="Q374" s="69"/>
      <c r="R374" s="67"/>
      <c r="S374" s="67"/>
      <c r="T374" s="67"/>
      <c r="U374" s="67"/>
      <c r="V374" s="67"/>
      <c r="W374" s="67"/>
      <c r="X374" s="67"/>
      <c r="Y374" s="69"/>
      <c r="Z374" s="67"/>
      <c r="AA374" s="67"/>
      <c r="AB374" s="67"/>
      <c r="AC374" s="67"/>
      <c r="AF374" s="14"/>
    </row>
    <row r="375" s="17" customFormat="1" ht="15" spans="1:32">
      <c r="A375" s="65"/>
      <c r="B375" s="66"/>
      <c r="C375" s="66"/>
      <c r="D375" s="67"/>
      <c r="E375" s="67"/>
      <c r="F375" s="67"/>
      <c r="G375" s="67"/>
      <c r="H375" s="67"/>
      <c r="I375" s="67"/>
      <c r="J375" s="67"/>
      <c r="K375" s="67"/>
      <c r="L375" s="67"/>
      <c r="M375" s="67"/>
      <c r="N375" s="67"/>
      <c r="O375" s="67"/>
      <c r="P375" s="67"/>
      <c r="Q375" s="69"/>
      <c r="R375" s="67"/>
      <c r="S375" s="67"/>
      <c r="T375" s="67"/>
      <c r="U375" s="67"/>
      <c r="V375" s="67"/>
      <c r="W375" s="67"/>
      <c r="X375" s="67"/>
      <c r="Y375" s="69"/>
      <c r="Z375" s="67"/>
      <c r="AA375" s="67"/>
      <c r="AB375" s="67"/>
      <c r="AC375" s="67"/>
      <c r="AF375" s="14"/>
    </row>
    <row r="376" s="17" customFormat="1" ht="15" spans="1:32">
      <c r="A376" s="65"/>
      <c r="B376" s="66"/>
      <c r="C376" s="66"/>
      <c r="D376" s="67"/>
      <c r="E376" s="67"/>
      <c r="F376" s="67"/>
      <c r="G376" s="67"/>
      <c r="H376" s="67"/>
      <c r="I376" s="67"/>
      <c r="J376" s="67"/>
      <c r="K376" s="67"/>
      <c r="L376" s="67"/>
      <c r="M376" s="67"/>
      <c r="N376" s="67"/>
      <c r="O376" s="67"/>
      <c r="P376" s="67"/>
      <c r="Q376" s="69"/>
      <c r="R376" s="67"/>
      <c r="S376" s="67"/>
      <c r="T376" s="67"/>
      <c r="U376" s="67"/>
      <c r="V376" s="67"/>
      <c r="W376" s="67"/>
      <c r="X376" s="67"/>
      <c r="Y376" s="69"/>
      <c r="Z376" s="67"/>
      <c r="AA376" s="67"/>
      <c r="AB376" s="67"/>
      <c r="AC376" s="67"/>
      <c r="AF376" s="59"/>
    </row>
    <row r="377" s="17" customFormat="1" ht="15" spans="1:32">
      <c r="A377" s="65"/>
      <c r="B377" s="66"/>
      <c r="C377" s="66"/>
      <c r="D377" s="67"/>
      <c r="E377" s="67"/>
      <c r="F377" s="67"/>
      <c r="G377" s="67"/>
      <c r="H377" s="67"/>
      <c r="I377" s="67"/>
      <c r="J377" s="67"/>
      <c r="K377" s="67"/>
      <c r="L377" s="67"/>
      <c r="M377" s="67"/>
      <c r="N377" s="67"/>
      <c r="O377" s="67"/>
      <c r="P377" s="67"/>
      <c r="Q377" s="69"/>
      <c r="R377" s="67"/>
      <c r="S377" s="67"/>
      <c r="T377" s="67"/>
      <c r="U377" s="67"/>
      <c r="V377" s="67"/>
      <c r="W377" s="67"/>
      <c r="X377" s="67"/>
      <c r="Y377" s="69"/>
      <c r="Z377" s="67"/>
      <c r="AA377" s="67"/>
      <c r="AB377" s="67"/>
      <c r="AC377" s="67"/>
      <c r="AF377" s="59"/>
    </row>
    <row r="378" s="17" customFormat="1" ht="15" spans="1:32">
      <c r="A378" s="65"/>
      <c r="B378" s="66"/>
      <c r="C378" s="66"/>
      <c r="D378" s="67"/>
      <c r="E378" s="67"/>
      <c r="F378" s="67"/>
      <c r="G378" s="67"/>
      <c r="H378" s="68"/>
      <c r="I378" s="67"/>
      <c r="J378" s="67"/>
      <c r="K378" s="67"/>
      <c r="L378" s="67"/>
      <c r="M378" s="68"/>
      <c r="N378" s="68"/>
      <c r="O378" s="67"/>
      <c r="P378" s="67"/>
      <c r="Q378" s="69"/>
      <c r="R378" s="67"/>
      <c r="S378" s="67"/>
      <c r="T378" s="67"/>
      <c r="U378" s="67"/>
      <c r="V378" s="67"/>
      <c r="W378" s="67"/>
      <c r="X378" s="67"/>
      <c r="Y378" s="69"/>
      <c r="Z378" s="67"/>
      <c r="AA378" s="67"/>
      <c r="AB378" s="67"/>
      <c r="AC378" s="67"/>
      <c r="AF378" s="14"/>
    </row>
    <row r="379" s="17" customFormat="1" ht="15" spans="1:32">
      <c r="A379" s="65"/>
      <c r="B379" s="66"/>
      <c r="C379" s="66"/>
      <c r="D379" s="67"/>
      <c r="E379" s="67"/>
      <c r="F379" s="67"/>
      <c r="G379" s="67"/>
      <c r="H379" s="67"/>
      <c r="I379" s="67"/>
      <c r="J379" s="67"/>
      <c r="K379" s="67"/>
      <c r="L379" s="67"/>
      <c r="M379" s="67"/>
      <c r="N379" s="67"/>
      <c r="O379" s="67"/>
      <c r="P379" s="67"/>
      <c r="Q379" s="69"/>
      <c r="R379" s="67"/>
      <c r="S379" s="67"/>
      <c r="T379" s="67"/>
      <c r="U379" s="67"/>
      <c r="V379" s="67"/>
      <c r="W379" s="67"/>
      <c r="X379" s="67"/>
      <c r="Y379" s="69"/>
      <c r="Z379" s="67"/>
      <c r="AA379" s="67"/>
      <c r="AB379" s="67"/>
      <c r="AC379" s="67"/>
      <c r="AF379" s="14"/>
    </row>
    <row r="380" s="17" customFormat="1" ht="15" spans="1:32">
      <c r="A380" s="65"/>
      <c r="B380" s="66"/>
      <c r="C380" s="66"/>
      <c r="D380" s="67"/>
      <c r="E380" s="67"/>
      <c r="F380" s="67"/>
      <c r="G380" s="67"/>
      <c r="H380" s="68"/>
      <c r="I380" s="67"/>
      <c r="J380" s="67"/>
      <c r="K380" s="67"/>
      <c r="L380" s="67"/>
      <c r="M380" s="67"/>
      <c r="N380" s="67"/>
      <c r="O380" s="67"/>
      <c r="P380" s="67"/>
      <c r="Q380" s="69"/>
      <c r="R380" s="67"/>
      <c r="S380" s="67"/>
      <c r="T380" s="67"/>
      <c r="U380" s="67"/>
      <c r="V380" s="67"/>
      <c r="W380" s="67"/>
      <c r="X380" s="67"/>
      <c r="Y380" s="69"/>
      <c r="Z380" s="67"/>
      <c r="AA380" s="67"/>
      <c r="AB380" s="67"/>
      <c r="AC380" s="67"/>
      <c r="AF380" s="59"/>
    </row>
    <row r="381" s="17" customFormat="1" ht="15" spans="1:32">
      <c r="A381" s="65"/>
      <c r="B381" s="66"/>
      <c r="C381" s="66"/>
      <c r="D381" s="67"/>
      <c r="E381" s="67"/>
      <c r="F381" s="67"/>
      <c r="G381" s="67"/>
      <c r="H381" s="67"/>
      <c r="I381" s="67"/>
      <c r="J381" s="67"/>
      <c r="K381" s="67"/>
      <c r="L381" s="67"/>
      <c r="M381" s="67"/>
      <c r="N381" s="67"/>
      <c r="O381" s="67"/>
      <c r="P381" s="67"/>
      <c r="Q381" s="69"/>
      <c r="R381" s="67"/>
      <c r="S381" s="67"/>
      <c r="T381" s="67"/>
      <c r="U381" s="67"/>
      <c r="V381" s="67"/>
      <c r="W381" s="67"/>
      <c r="X381" s="67"/>
      <c r="Y381" s="69"/>
      <c r="Z381" s="67"/>
      <c r="AA381" s="67"/>
      <c r="AB381" s="67"/>
      <c r="AC381" s="67"/>
      <c r="AF381" s="59"/>
    </row>
    <row r="382" s="17" customFormat="1" ht="15" spans="1:32">
      <c r="A382" s="65"/>
      <c r="B382" s="66"/>
      <c r="C382" s="66"/>
      <c r="D382" s="67"/>
      <c r="E382" s="67"/>
      <c r="F382" s="67"/>
      <c r="G382" s="67"/>
      <c r="H382" s="67"/>
      <c r="I382" s="67"/>
      <c r="J382" s="67"/>
      <c r="K382" s="67"/>
      <c r="L382" s="67"/>
      <c r="M382" s="67"/>
      <c r="N382" s="67"/>
      <c r="O382" s="67"/>
      <c r="P382" s="67"/>
      <c r="Q382" s="69"/>
      <c r="R382" s="67"/>
      <c r="S382" s="67"/>
      <c r="T382" s="67"/>
      <c r="U382" s="67"/>
      <c r="V382" s="67"/>
      <c r="W382" s="67"/>
      <c r="X382" s="67"/>
      <c r="Y382" s="69"/>
      <c r="Z382" s="67"/>
      <c r="AA382" s="67"/>
      <c r="AB382" s="67"/>
      <c r="AC382" s="67"/>
      <c r="AF382" s="14"/>
    </row>
    <row r="383" s="17" customFormat="1" ht="15" spans="1:32">
      <c r="A383" s="65"/>
      <c r="B383" s="66"/>
      <c r="C383" s="66"/>
      <c r="D383" s="67"/>
      <c r="E383" s="67"/>
      <c r="F383" s="67"/>
      <c r="G383" s="67"/>
      <c r="H383" s="67"/>
      <c r="I383" s="67"/>
      <c r="J383" s="67"/>
      <c r="K383" s="67"/>
      <c r="L383" s="67"/>
      <c r="M383" s="67"/>
      <c r="N383" s="67"/>
      <c r="O383" s="67"/>
      <c r="P383" s="67"/>
      <c r="Q383" s="69"/>
      <c r="R383" s="67"/>
      <c r="S383" s="67"/>
      <c r="T383" s="67"/>
      <c r="U383" s="67"/>
      <c r="V383" s="67"/>
      <c r="W383" s="67"/>
      <c r="X383" s="67"/>
      <c r="Y383" s="69"/>
      <c r="Z383" s="67"/>
      <c r="AA383" s="67"/>
      <c r="AB383" s="67"/>
      <c r="AC383" s="67"/>
      <c r="AF383" s="14"/>
    </row>
    <row r="384" s="17" customFormat="1" ht="15" spans="1:32">
      <c r="A384" s="65"/>
      <c r="B384" s="66"/>
      <c r="C384" s="66"/>
      <c r="D384" s="67"/>
      <c r="E384" s="67"/>
      <c r="F384" s="67"/>
      <c r="G384" s="67"/>
      <c r="H384" s="67"/>
      <c r="I384" s="67"/>
      <c r="J384" s="67"/>
      <c r="K384" s="67"/>
      <c r="L384" s="67"/>
      <c r="M384" s="67"/>
      <c r="N384" s="67"/>
      <c r="O384" s="67"/>
      <c r="P384" s="67"/>
      <c r="Q384" s="69"/>
      <c r="R384" s="67"/>
      <c r="S384" s="67"/>
      <c r="T384" s="67"/>
      <c r="U384" s="67"/>
      <c r="V384" s="67"/>
      <c r="W384" s="67"/>
      <c r="X384" s="67"/>
      <c r="Y384" s="69"/>
      <c r="Z384" s="67"/>
      <c r="AA384" s="67"/>
      <c r="AB384" s="67"/>
      <c r="AC384" s="67"/>
      <c r="AF384" s="59"/>
    </row>
    <row r="385" s="17" customFormat="1" ht="15" spans="1:32">
      <c r="A385" s="65"/>
      <c r="B385" s="66"/>
      <c r="C385" s="66"/>
      <c r="D385" s="67"/>
      <c r="E385" s="67"/>
      <c r="F385" s="67"/>
      <c r="G385" s="67"/>
      <c r="H385" s="67"/>
      <c r="I385" s="67"/>
      <c r="J385" s="67"/>
      <c r="K385" s="67"/>
      <c r="L385" s="67"/>
      <c r="M385" s="67"/>
      <c r="N385" s="67"/>
      <c r="O385" s="67"/>
      <c r="P385" s="67"/>
      <c r="Q385" s="69"/>
      <c r="R385" s="67"/>
      <c r="S385" s="67"/>
      <c r="T385" s="67"/>
      <c r="U385" s="67"/>
      <c r="V385" s="67"/>
      <c r="W385" s="67"/>
      <c r="X385" s="67"/>
      <c r="Y385" s="69"/>
      <c r="Z385" s="67"/>
      <c r="AA385" s="67"/>
      <c r="AB385" s="67"/>
      <c r="AC385" s="67"/>
      <c r="AF385" s="59"/>
    </row>
    <row r="386" s="17" customFormat="1" ht="15" spans="1:32">
      <c r="A386" s="65"/>
      <c r="B386" s="66"/>
      <c r="C386" s="66"/>
      <c r="D386" s="67"/>
      <c r="E386" s="67"/>
      <c r="F386" s="67"/>
      <c r="G386" s="67"/>
      <c r="H386" s="67"/>
      <c r="I386" s="67"/>
      <c r="J386" s="67"/>
      <c r="K386" s="67"/>
      <c r="L386" s="67"/>
      <c r="M386" s="67"/>
      <c r="N386" s="67"/>
      <c r="O386" s="67"/>
      <c r="P386" s="67"/>
      <c r="Q386" s="69"/>
      <c r="R386" s="67"/>
      <c r="S386" s="67"/>
      <c r="T386" s="67"/>
      <c r="U386" s="67"/>
      <c r="V386" s="67"/>
      <c r="W386" s="67"/>
      <c r="X386" s="67"/>
      <c r="Y386" s="69"/>
      <c r="Z386" s="67"/>
      <c r="AA386" s="67"/>
      <c r="AB386" s="67"/>
      <c r="AC386" s="67"/>
      <c r="AF386" s="14"/>
    </row>
    <row r="387" s="17" customFormat="1" ht="15" spans="1:32">
      <c r="A387" s="65"/>
      <c r="B387" s="66"/>
      <c r="C387" s="66"/>
      <c r="D387" s="67"/>
      <c r="E387" s="67"/>
      <c r="F387" s="67"/>
      <c r="G387" s="67"/>
      <c r="H387" s="67"/>
      <c r="I387" s="67"/>
      <c r="J387" s="67"/>
      <c r="K387" s="67"/>
      <c r="L387" s="67"/>
      <c r="M387" s="67"/>
      <c r="N387" s="67"/>
      <c r="O387" s="67"/>
      <c r="P387" s="67"/>
      <c r="Q387" s="69"/>
      <c r="R387" s="67"/>
      <c r="S387" s="67"/>
      <c r="T387" s="67"/>
      <c r="U387" s="67"/>
      <c r="V387" s="67"/>
      <c r="W387" s="67"/>
      <c r="X387" s="67"/>
      <c r="Y387" s="69"/>
      <c r="Z387" s="67"/>
      <c r="AA387" s="67"/>
      <c r="AB387" s="67"/>
      <c r="AC387" s="67"/>
      <c r="AF387" s="14"/>
    </row>
    <row r="388" s="17" customFormat="1" ht="15" spans="1:32">
      <c r="A388" s="65"/>
      <c r="B388" s="66"/>
      <c r="C388" s="66"/>
      <c r="D388" s="67"/>
      <c r="E388" s="67"/>
      <c r="F388" s="67"/>
      <c r="G388" s="67"/>
      <c r="H388" s="67"/>
      <c r="I388" s="67"/>
      <c r="J388" s="67"/>
      <c r="K388" s="67"/>
      <c r="L388" s="67"/>
      <c r="M388" s="67"/>
      <c r="N388" s="67"/>
      <c r="O388" s="67"/>
      <c r="P388" s="67"/>
      <c r="Q388" s="69"/>
      <c r="R388" s="67"/>
      <c r="S388" s="67"/>
      <c r="T388" s="67"/>
      <c r="U388" s="67"/>
      <c r="V388" s="67"/>
      <c r="W388" s="67"/>
      <c r="X388" s="67"/>
      <c r="Y388" s="69"/>
      <c r="Z388" s="67"/>
      <c r="AA388" s="67"/>
      <c r="AB388" s="67"/>
      <c r="AC388" s="67"/>
      <c r="AF388" s="59"/>
    </row>
    <row r="389" s="17" customFormat="1" ht="15" spans="1:32">
      <c r="A389" s="65"/>
      <c r="B389" s="66"/>
      <c r="C389" s="66"/>
      <c r="D389" s="67"/>
      <c r="E389" s="67"/>
      <c r="F389" s="67"/>
      <c r="G389" s="67"/>
      <c r="H389" s="67"/>
      <c r="I389" s="67"/>
      <c r="J389" s="67"/>
      <c r="K389" s="67"/>
      <c r="L389" s="67"/>
      <c r="M389" s="67"/>
      <c r="N389" s="67"/>
      <c r="O389" s="67"/>
      <c r="P389" s="67"/>
      <c r="Q389" s="69"/>
      <c r="R389" s="67"/>
      <c r="S389" s="67"/>
      <c r="T389" s="67"/>
      <c r="U389" s="67"/>
      <c r="V389" s="67"/>
      <c r="W389" s="67"/>
      <c r="X389" s="67"/>
      <c r="Y389" s="69"/>
      <c r="Z389" s="67"/>
      <c r="AA389" s="67"/>
      <c r="AB389" s="67"/>
      <c r="AC389" s="67"/>
      <c r="AF389" s="59"/>
    </row>
    <row r="390" s="17" customFormat="1" ht="15" spans="1:32">
      <c r="A390" s="65"/>
      <c r="B390" s="66"/>
      <c r="C390" s="66"/>
      <c r="D390" s="67"/>
      <c r="E390" s="67"/>
      <c r="F390" s="67"/>
      <c r="G390" s="67"/>
      <c r="H390" s="67"/>
      <c r="I390" s="67"/>
      <c r="J390" s="67"/>
      <c r="K390" s="67"/>
      <c r="L390" s="67"/>
      <c r="M390" s="67"/>
      <c r="N390" s="67"/>
      <c r="O390" s="67"/>
      <c r="P390" s="67"/>
      <c r="Q390" s="69"/>
      <c r="R390" s="67"/>
      <c r="S390" s="67"/>
      <c r="T390" s="67"/>
      <c r="U390" s="67"/>
      <c r="V390" s="67"/>
      <c r="W390" s="67"/>
      <c r="X390" s="67"/>
      <c r="Y390" s="69"/>
      <c r="Z390" s="67"/>
      <c r="AA390" s="67"/>
      <c r="AB390" s="67"/>
      <c r="AC390" s="67"/>
      <c r="AF390" s="14"/>
    </row>
    <row r="391" s="17" customFormat="1" ht="15" spans="1:32">
      <c r="A391" s="65"/>
      <c r="B391" s="66"/>
      <c r="C391" s="66"/>
      <c r="D391" s="67"/>
      <c r="E391" s="67"/>
      <c r="F391" s="67"/>
      <c r="G391" s="67"/>
      <c r="H391" s="68"/>
      <c r="I391" s="67"/>
      <c r="J391" s="67"/>
      <c r="K391" s="67"/>
      <c r="L391" s="67"/>
      <c r="M391" s="67"/>
      <c r="N391" s="67"/>
      <c r="O391" s="67"/>
      <c r="P391" s="67"/>
      <c r="Q391" s="69"/>
      <c r="R391" s="67"/>
      <c r="S391" s="67"/>
      <c r="T391" s="67"/>
      <c r="U391" s="67"/>
      <c r="V391" s="67"/>
      <c r="W391" s="67"/>
      <c r="X391" s="67"/>
      <c r="Y391" s="69"/>
      <c r="Z391" s="67"/>
      <c r="AA391" s="67"/>
      <c r="AB391" s="67"/>
      <c r="AC391" s="67"/>
      <c r="AF391" s="14"/>
    </row>
    <row r="392" s="17" customFormat="1" ht="15" spans="1:32">
      <c r="A392" s="65"/>
      <c r="B392" s="66"/>
      <c r="C392" s="66"/>
      <c r="D392" s="67"/>
      <c r="E392" s="67"/>
      <c r="F392" s="67"/>
      <c r="G392" s="67"/>
      <c r="H392" s="67"/>
      <c r="I392" s="67"/>
      <c r="J392" s="67"/>
      <c r="K392" s="67"/>
      <c r="L392" s="67"/>
      <c r="M392" s="67"/>
      <c r="N392" s="67"/>
      <c r="O392" s="67"/>
      <c r="P392" s="67"/>
      <c r="Q392" s="69"/>
      <c r="R392" s="67"/>
      <c r="S392" s="67"/>
      <c r="T392" s="67"/>
      <c r="U392" s="67"/>
      <c r="V392" s="67"/>
      <c r="W392" s="67"/>
      <c r="X392" s="67"/>
      <c r="Y392" s="69"/>
      <c r="Z392" s="67"/>
      <c r="AA392" s="67"/>
      <c r="AB392" s="67"/>
      <c r="AC392" s="67"/>
      <c r="AF392" s="59"/>
    </row>
    <row r="393" s="17" customFormat="1" ht="15" spans="1:32">
      <c r="A393" s="65"/>
      <c r="B393" s="66"/>
      <c r="C393" s="66"/>
      <c r="D393" s="67"/>
      <c r="E393" s="67"/>
      <c r="F393" s="67"/>
      <c r="G393" s="67"/>
      <c r="H393" s="67"/>
      <c r="I393" s="67"/>
      <c r="J393" s="67"/>
      <c r="K393" s="67"/>
      <c r="L393" s="67"/>
      <c r="M393" s="67"/>
      <c r="N393" s="67"/>
      <c r="O393" s="67"/>
      <c r="P393" s="67"/>
      <c r="Q393" s="69"/>
      <c r="R393" s="67"/>
      <c r="S393" s="67"/>
      <c r="T393" s="67"/>
      <c r="U393" s="67"/>
      <c r="V393" s="67"/>
      <c r="W393" s="67"/>
      <c r="X393" s="67"/>
      <c r="Y393" s="69"/>
      <c r="Z393" s="67"/>
      <c r="AA393" s="67"/>
      <c r="AB393" s="67"/>
      <c r="AC393" s="67"/>
      <c r="AF393" s="59"/>
    </row>
    <row r="394" s="17" customFormat="1" ht="15" spans="1:32">
      <c r="A394" s="65"/>
      <c r="B394" s="66"/>
      <c r="C394" s="66"/>
      <c r="D394" s="67"/>
      <c r="E394" s="67"/>
      <c r="F394" s="67"/>
      <c r="G394" s="67"/>
      <c r="H394" s="67"/>
      <c r="I394" s="67"/>
      <c r="J394" s="67"/>
      <c r="K394" s="67"/>
      <c r="L394" s="67"/>
      <c r="M394" s="67"/>
      <c r="N394" s="67"/>
      <c r="O394" s="67"/>
      <c r="P394" s="67"/>
      <c r="Q394" s="69"/>
      <c r="R394" s="67"/>
      <c r="S394" s="67"/>
      <c r="T394" s="67"/>
      <c r="U394" s="67"/>
      <c r="V394" s="67"/>
      <c r="W394" s="67"/>
      <c r="X394" s="67"/>
      <c r="Y394" s="69"/>
      <c r="Z394" s="67"/>
      <c r="AA394" s="67"/>
      <c r="AB394" s="67"/>
      <c r="AC394" s="67"/>
      <c r="AF394" s="14"/>
    </row>
    <row r="395" s="17" customFormat="1" ht="15" spans="1:32">
      <c r="A395" s="70"/>
      <c r="B395" s="66"/>
      <c r="C395" s="66"/>
      <c r="D395" s="67"/>
      <c r="E395" s="67"/>
      <c r="F395" s="67"/>
      <c r="G395" s="67"/>
      <c r="H395" s="67"/>
      <c r="I395" s="67"/>
      <c r="J395" s="67"/>
      <c r="K395" s="67"/>
      <c r="L395" s="67"/>
      <c r="M395" s="67"/>
      <c r="N395" s="67"/>
      <c r="O395" s="67"/>
      <c r="P395" s="67"/>
      <c r="Q395" s="69"/>
      <c r="R395" s="67"/>
      <c r="S395" s="67"/>
      <c r="T395" s="67"/>
      <c r="U395" s="67"/>
      <c r="V395" s="67"/>
      <c r="W395" s="67"/>
      <c r="X395" s="67"/>
      <c r="Y395" s="69"/>
      <c r="Z395" s="67"/>
      <c r="AA395" s="67"/>
      <c r="AB395" s="67"/>
      <c r="AC395" s="67"/>
      <c r="AF395" s="14"/>
    </row>
    <row r="396" s="17" customFormat="1" ht="15" spans="1:32">
      <c r="A396" s="65"/>
      <c r="B396" s="66"/>
      <c r="C396" s="66"/>
      <c r="D396" s="67"/>
      <c r="E396" s="67"/>
      <c r="F396" s="67"/>
      <c r="G396" s="67"/>
      <c r="H396" s="67"/>
      <c r="I396" s="67"/>
      <c r="J396" s="67"/>
      <c r="K396" s="67"/>
      <c r="L396" s="67"/>
      <c r="M396" s="67"/>
      <c r="N396" s="67"/>
      <c r="O396" s="67"/>
      <c r="P396" s="67"/>
      <c r="Q396" s="69"/>
      <c r="R396" s="67"/>
      <c r="S396" s="67"/>
      <c r="T396" s="67"/>
      <c r="U396" s="67"/>
      <c r="V396" s="67"/>
      <c r="W396" s="67"/>
      <c r="X396" s="67"/>
      <c r="Y396" s="69"/>
      <c r="Z396" s="67"/>
      <c r="AA396" s="67"/>
      <c r="AB396" s="67"/>
      <c r="AC396" s="67"/>
      <c r="AF396" s="59"/>
    </row>
    <row r="397" s="17" customFormat="1" ht="15" spans="1:32">
      <c r="A397" s="70"/>
      <c r="B397" s="66"/>
      <c r="C397" s="66"/>
      <c r="D397" s="67"/>
      <c r="E397" s="67"/>
      <c r="F397" s="67"/>
      <c r="G397" s="67"/>
      <c r="H397" s="67"/>
      <c r="I397" s="67"/>
      <c r="J397" s="67"/>
      <c r="K397" s="67"/>
      <c r="L397" s="67"/>
      <c r="M397" s="67"/>
      <c r="N397" s="67"/>
      <c r="O397" s="67"/>
      <c r="P397" s="67"/>
      <c r="Q397" s="69"/>
      <c r="R397" s="67"/>
      <c r="S397" s="67"/>
      <c r="T397" s="67"/>
      <c r="U397" s="67"/>
      <c r="V397" s="67"/>
      <c r="W397" s="67"/>
      <c r="X397" s="67"/>
      <c r="Y397" s="69"/>
      <c r="Z397" s="67"/>
      <c r="AA397" s="67"/>
      <c r="AB397" s="67"/>
      <c r="AC397" s="67"/>
      <c r="AF397" s="59"/>
    </row>
    <row r="398" s="17" customFormat="1" ht="15" spans="1:32">
      <c r="A398" s="70"/>
      <c r="B398" s="66"/>
      <c r="C398" s="66"/>
      <c r="D398" s="67"/>
      <c r="E398" s="67"/>
      <c r="F398" s="67"/>
      <c r="G398" s="67"/>
      <c r="H398" s="67"/>
      <c r="I398" s="67"/>
      <c r="J398" s="67"/>
      <c r="K398" s="67"/>
      <c r="L398" s="67"/>
      <c r="M398" s="67"/>
      <c r="N398" s="67"/>
      <c r="O398" s="67"/>
      <c r="P398" s="67"/>
      <c r="Q398" s="69"/>
      <c r="R398" s="67"/>
      <c r="S398" s="67"/>
      <c r="T398" s="67"/>
      <c r="U398" s="67"/>
      <c r="V398" s="67"/>
      <c r="W398" s="67"/>
      <c r="X398" s="67"/>
      <c r="Y398" s="69"/>
      <c r="Z398" s="67"/>
      <c r="AA398" s="67"/>
      <c r="AB398" s="67"/>
      <c r="AC398" s="67"/>
      <c r="AF398" s="14"/>
    </row>
    <row r="399" s="17" customFormat="1" ht="15" spans="1:32">
      <c r="A399" s="70"/>
      <c r="B399" s="66"/>
      <c r="C399" s="66"/>
      <c r="D399" s="67"/>
      <c r="E399" s="67"/>
      <c r="F399" s="67"/>
      <c r="G399" s="67"/>
      <c r="H399" s="67"/>
      <c r="I399" s="67"/>
      <c r="J399" s="67"/>
      <c r="K399" s="67"/>
      <c r="L399" s="67"/>
      <c r="M399" s="67"/>
      <c r="N399" s="67"/>
      <c r="O399" s="67"/>
      <c r="P399" s="67"/>
      <c r="Q399" s="69"/>
      <c r="R399" s="67"/>
      <c r="S399" s="67"/>
      <c r="T399" s="67"/>
      <c r="U399" s="67"/>
      <c r="V399" s="67"/>
      <c r="W399" s="67"/>
      <c r="X399" s="67"/>
      <c r="Y399" s="69"/>
      <c r="Z399" s="67"/>
      <c r="AA399" s="67"/>
      <c r="AB399" s="67"/>
      <c r="AC399" s="67"/>
      <c r="AF399" s="14"/>
    </row>
    <row r="400" s="17" customFormat="1" ht="15" spans="1:32">
      <c r="A400" s="70"/>
      <c r="B400" s="66"/>
      <c r="C400" s="66"/>
      <c r="D400" s="67"/>
      <c r="E400" s="67"/>
      <c r="F400" s="67"/>
      <c r="G400" s="67"/>
      <c r="H400" s="67"/>
      <c r="I400" s="67"/>
      <c r="J400" s="67"/>
      <c r="K400" s="67"/>
      <c r="L400" s="67"/>
      <c r="M400" s="67"/>
      <c r="N400" s="67"/>
      <c r="O400" s="67"/>
      <c r="P400" s="67"/>
      <c r="Q400" s="69"/>
      <c r="R400" s="67"/>
      <c r="S400" s="67"/>
      <c r="T400" s="67"/>
      <c r="U400" s="67"/>
      <c r="V400" s="67"/>
      <c r="W400" s="67"/>
      <c r="X400" s="67"/>
      <c r="Y400" s="69"/>
      <c r="Z400" s="67"/>
      <c r="AA400" s="67"/>
      <c r="AB400" s="67"/>
      <c r="AC400" s="67"/>
      <c r="AF400" s="59"/>
    </row>
    <row r="401" s="17" customFormat="1" ht="15" spans="1:32">
      <c r="A401" s="70"/>
      <c r="B401" s="66"/>
      <c r="C401" s="66"/>
      <c r="D401" s="67"/>
      <c r="E401" s="67"/>
      <c r="F401" s="67"/>
      <c r="G401" s="67"/>
      <c r="H401" s="67"/>
      <c r="I401" s="67"/>
      <c r="J401" s="67"/>
      <c r="K401" s="67"/>
      <c r="L401" s="67"/>
      <c r="M401" s="67"/>
      <c r="N401" s="67"/>
      <c r="O401" s="67"/>
      <c r="P401" s="67"/>
      <c r="Q401" s="69"/>
      <c r="R401" s="67"/>
      <c r="S401" s="67"/>
      <c r="T401" s="67"/>
      <c r="U401" s="67"/>
      <c r="V401" s="67"/>
      <c r="W401" s="67"/>
      <c r="X401" s="67"/>
      <c r="Y401" s="69"/>
      <c r="Z401" s="67"/>
      <c r="AA401" s="67"/>
      <c r="AB401" s="67"/>
      <c r="AC401" s="67"/>
      <c r="AF401" s="59"/>
    </row>
    <row r="402" s="17" customFormat="1" ht="15" spans="1:32">
      <c r="A402" s="70"/>
      <c r="B402" s="66"/>
      <c r="C402" s="66"/>
      <c r="D402" s="67"/>
      <c r="E402" s="67"/>
      <c r="F402" s="67"/>
      <c r="G402" s="67"/>
      <c r="H402" s="68"/>
      <c r="I402" s="67"/>
      <c r="J402" s="67"/>
      <c r="K402" s="67"/>
      <c r="L402" s="67"/>
      <c r="M402" s="67"/>
      <c r="N402" s="67"/>
      <c r="O402" s="67"/>
      <c r="P402" s="67"/>
      <c r="Q402" s="69"/>
      <c r="R402" s="67"/>
      <c r="S402" s="67"/>
      <c r="T402" s="67"/>
      <c r="U402" s="67"/>
      <c r="V402" s="67"/>
      <c r="W402" s="67"/>
      <c r="X402" s="67"/>
      <c r="Y402" s="69"/>
      <c r="Z402" s="67"/>
      <c r="AA402" s="67"/>
      <c r="AB402" s="67"/>
      <c r="AC402" s="67"/>
      <c r="AF402" s="14"/>
    </row>
    <row r="403" s="17" customFormat="1" ht="15" spans="1:32">
      <c r="A403" s="65"/>
      <c r="B403" s="66"/>
      <c r="C403" s="66"/>
      <c r="D403" s="67"/>
      <c r="E403" s="67"/>
      <c r="F403" s="67"/>
      <c r="G403" s="67"/>
      <c r="H403" s="67"/>
      <c r="I403" s="67"/>
      <c r="J403" s="67"/>
      <c r="K403" s="67"/>
      <c r="L403" s="67"/>
      <c r="M403" s="67"/>
      <c r="N403" s="67"/>
      <c r="O403" s="67"/>
      <c r="P403" s="67"/>
      <c r="Q403" s="69"/>
      <c r="R403" s="67"/>
      <c r="S403" s="67"/>
      <c r="T403" s="67"/>
      <c r="U403" s="67"/>
      <c r="V403" s="67"/>
      <c r="W403" s="67"/>
      <c r="X403" s="67"/>
      <c r="Y403" s="69"/>
      <c r="Z403" s="67"/>
      <c r="AA403" s="67"/>
      <c r="AB403" s="67"/>
      <c r="AC403" s="67"/>
      <c r="AF403" s="14"/>
    </row>
    <row r="404" s="17" customFormat="1" ht="15" spans="1:32">
      <c r="A404" s="65"/>
      <c r="B404" s="66"/>
      <c r="C404" s="66"/>
      <c r="D404" s="67"/>
      <c r="E404" s="67"/>
      <c r="F404" s="67"/>
      <c r="G404" s="67"/>
      <c r="H404" s="67"/>
      <c r="I404" s="67"/>
      <c r="J404" s="67"/>
      <c r="K404" s="67"/>
      <c r="L404" s="67"/>
      <c r="M404" s="67"/>
      <c r="N404" s="67"/>
      <c r="O404" s="67"/>
      <c r="P404" s="67"/>
      <c r="Q404" s="69"/>
      <c r="R404" s="67"/>
      <c r="S404" s="67"/>
      <c r="T404" s="67"/>
      <c r="U404" s="67"/>
      <c r="V404" s="67"/>
      <c r="W404" s="67"/>
      <c r="X404" s="67"/>
      <c r="Y404" s="69"/>
      <c r="Z404" s="67"/>
      <c r="AA404" s="67"/>
      <c r="AB404" s="67"/>
      <c r="AC404" s="67"/>
      <c r="AF404" s="59"/>
    </row>
    <row r="405" s="17" customFormat="1" ht="15" spans="1:32">
      <c r="A405" s="65"/>
      <c r="B405" s="66"/>
      <c r="C405" s="66"/>
      <c r="D405" s="67"/>
      <c r="E405" s="67"/>
      <c r="F405" s="67"/>
      <c r="G405" s="67"/>
      <c r="H405" s="67"/>
      <c r="I405" s="67"/>
      <c r="J405" s="67"/>
      <c r="K405" s="67"/>
      <c r="L405" s="67"/>
      <c r="M405" s="67"/>
      <c r="N405" s="67"/>
      <c r="O405" s="67"/>
      <c r="P405" s="67"/>
      <c r="Q405" s="69"/>
      <c r="R405" s="67"/>
      <c r="S405" s="67"/>
      <c r="T405" s="67"/>
      <c r="U405" s="67"/>
      <c r="V405" s="67"/>
      <c r="W405" s="67"/>
      <c r="X405" s="67"/>
      <c r="Y405" s="69"/>
      <c r="Z405" s="67"/>
      <c r="AA405" s="67"/>
      <c r="AB405" s="67"/>
      <c r="AC405" s="67"/>
      <c r="AF405" s="59"/>
    </row>
    <row r="406" s="17" customFormat="1" ht="15" spans="1:32">
      <c r="A406" s="65"/>
      <c r="B406" s="66"/>
      <c r="C406" s="66"/>
      <c r="D406" s="67"/>
      <c r="E406" s="67"/>
      <c r="F406" s="67"/>
      <c r="G406" s="67"/>
      <c r="H406" s="67"/>
      <c r="I406" s="67"/>
      <c r="J406" s="67"/>
      <c r="K406" s="67"/>
      <c r="L406" s="67"/>
      <c r="M406" s="67"/>
      <c r="N406" s="67"/>
      <c r="O406" s="67"/>
      <c r="P406" s="67"/>
      <c r="Q406" s="69"/>
      <c r="R406" s="67"/>
      <c r="S406" s="67"/>
      <c r="T406" s="67"/>
      <c r="U406" s="67"/>
      <c r="V406" s="67"/>
      <c r="W406" s="67"/>
      <c r="X406" s="67"/>
      <c r="Y406" s="69"/>
      <c r="Z406" s="67"/>
      <c r="AA406" s="67"/>
      <c r="AB406" s="67"/>
      <c r="AC406" s="67"/>
      <c r="AF406" s="14"/>
    </row>
    <row r="407" s="17" customFormat="1" ht="15" spans="1:32">
      <c r="A407" s="65"/>
      <c r="B407" s="66"/>
      <c r="C407" s="66"/>
      <c r="D407" s="67"/>
      <c r="E407" s="67"/>
      <c r="F407" s="67"/>
      <c r="G407" s="67"/>
      <c r="H407" s="68"/>
      <c r="I407" s="67"/>
      <c r="J407" s="67"/>
      <c r="K407" s="67"/>
      <c r="L407" s="67"/>
      <c r="M407" s="67"/>
      <c r="N407" s="67"/>
      <c r="O407" s="67"/>
      <c r="P407" s="67"/>
      <c r="Q407" s="69"/>
      <c r="R407" s="67"/>
      <c r="S407" s="67"/>
      <c r="T407" s="67"/>
      <c r="U407" s="67"/>
      <c r="V407" s="67"/>
      <c r="W407" s="67"/>
      <c r="X407" s="67"/>
      <c r="Y407" s="69"/>
      <c r="Z407" s="67"/>
      <c r="AA407" s="67"/>
      <c r="AB407" s="67"/>
      <c r="AC407" s="67"/>
      <c r="AF407" s="14"/>
    </row>
    <row r="408" s="17" customFormat="1" ht="15" spans="1:32">
      <c r="A408" s="65"/>
      <c r="B408" s="66"/>
      <c r="C408" s="66"/>
      <c r="D408" s="67"/>
      <c r="E408" s="67"/>
      <c r="F408" s="67"/>
      <c r="G408" s="67"/>
      <c r="H408" s="67"/>
      <c r="I408" s="67"/>
      <c r="J408" s="67"/>
      <c r="K408" s="67"/>
      <c r="L408" s="67"/>
      <c r="M408" s="67"/>
      <c r="N408" s="67"/>
      <c r="O408" s="67"/>
      <c r="P408" s="67"/>
      <c r="Q408" s="69"/>
      <c r="R408" s="67"/>
      <c r="S408" s="67"/>
      <c r="T408" s="67"/>
      <c r="U408" s="67"/>
      <c r="V408" s="67"/>
      <c r="W408" s="67"/>
      <c r="X408" s="67"/>
      <c r="Y408" s="69"/>
      <c r="Z408" s="67"/>
      <c r="AA408" s="67"/>
      <c r="AB408" s="67"/>
      <c r="AC408" s="67"/>
      <c r="AF408" s="59"/>
    </row>
    <row r="409" s="17" customFormat="1" ht="15" spans="1:32">
      <c r="A409" s="65"/>
      <c r="B409" s="66"/>
      <c r="C409" s="66"/>
      <c r="D409" s="67"/>
      <c r="E409" s="67"/>
      <c r="F409" s="67"/>
      <c r="G409" s="67"/>
      <c r="H409" s="67"/>
      <c r="I409" s="67"/>
      <c r="J409" s="67"/>
      <c r="K409" s="67"/>
      <c r="L409" s="67"/>
      <c r="M409" s="67"/>
      <c r="N409" s="67"/>
      <c r="O409" s="67"/>
      <c r="P409" s="67"/>
      <c r="Q409" s="69"/>
      <c r="R409" s="67"/>
      <c r="S409" s="67"/>
      <c r="T409" s="67"/>
      <c r="U409" s="67"/>
      <c r="V409" s="67"/>
      <c r="W409" s="67"/>
      <c r="X409" s="67"/>
      <c r="Y409" s="69"/>
      <c r="Z409" s="67"/>
      <c r="AA409" s="67"/>
      <c r="AB409" s="67"/>
      <c r="AC409" s="67"/>
      <c r="AF409" s="59"/>
    </row>
    <row r="410" s="17" customFormat="1" ht="15" spans="1:32">
      <c r="A410" s="65"/>
      <c r="B410" s="66"/>
      <c r="C410" s="66"/>
      <c r="D410" s="67"/>
      <c r="E410" s="67"/>
      <c r="F410" s="67"/>
      <c r="G410" s="67"/>
      <c r="H410" s="67"/>
      <c r="I410" s="67"/>
      <c r="J410" s="67"/>
      <c r="K410" s="67"/>
      <c r="L410" s="67"/>
      <c r="M410" s="67"/>
      <c r="N410" s="67"/>
      <c r="O410" s="67"/>
      <c r="P410" s="67"/>
      <c r="Q410" s="69"/>
      <c r="R410" s="67"/>
      <c r="S410" s="67"/>
      <c r="T410" s="67"/>
      <c r="U410" s="67"/>
      <c r="V410" s="67"/>
      <c r="W410" s="67"/>
      <c r="X410" s="67"/>
      <c r="Y410" s="69"/>
      <c r="Z410" s="67"/>
      <c r="AA410" s="67"/>
      <c r="AB410" s="67"/>
      <c r="AC410" s="67"/>
      <c r="AF410" s="14"/>
    </row>
    <row r="411" s="17" customFormat="1" ht="15" spans="1:32">
      <c r="A411" s="65"/>
      <c r="B411" s="66"/>
      <c r="C411" s="66"/>
      <c r="D411" s="67"/>
      <c r="E411" s="67"/>
      <c r="F411" s="67"/>
      <c r="G411" s="67"/>
      <c r="H411" s="67"/>
      <c r="I411" s="67"/>
      <c r="J411" s="67"/>
      <c r="K411" s="67"/>
      <c r="L411" s="67"/>
      <c r="M411" s="67"/>
      <c r="N411" s="67"/>
      <c r="O411" s="67"/>
      <c r="P411" s="67"/>
      <c r="Q411" s="69"/>
      <c r="R411" s="67"/>
      <c r="S411" s="67"/>
      <c r="T411" s="67"/>
      <c r="U411" s="67"/>
      <c r="V411" s="67"/>
      <c r="W411" s="67"/>
      <c r="X411" s="67"/>
      <c r="Y411" s="69"/>
      <c r="Z411" s="67"/>
      <c r="AA411" s="67"/>
      <c r="AB411" s="67"/>
      <c r="AC411" s="67"/>
      <c r="AF411" s="14"/>
    </row>
    <row r="412" s="17" customFormat="1" ht="15" spans="1:32">
      <c r="A412" s="65"/>
      <c r="B412" s="66"/>
      <c r="C412" s="66"/>
      <c r="D412" s="67"/>
      <c r="E412" s="67"/>
      <c r="F412" s="67"/>
      <c r="G412" s="67"/>
      <c r="H412" s="67"/>
      <c r="I412" s="67"/>
      <c r="J412" s="67"/>
      <c r="K412" s="67"/>
      <c r="L412" s="67"/>
      <c r="M412" s="67"/>
      <c r="N412" s="67"/>
      <c r="O412" s="67"/>
      <c r="P412" s="67"/>
      <c r="Q412" s="69"/>
      <c r="R412" s="67"/>
      <c r="S412" s="67"/>
      <c r="T412" s="67"/>
      <c r="U412" s="67"/>
      <c r="V412" s="67"/>
      <c r="W412" s="67"/>
      <c r="X412" s="67"/>
      <c r="Y412" s="69"/>
      <c r="Z412" s="67"/>
      <c r="AA412" s="67"/>
      <c r="AB412" s="67"/>
      <c r="AC412" s="67"/>
      <c r="AF412" s="59"/>
    </row>
    <row r="413" s="17" customFormat="1" ht="15" spans="1:32">
      <c r="A413" s="65"/>
      <c r="B413" s="66"/>
      <c r="C413" s="66"/>
      <c r="D413" s="67"/>
      <c r="E413" s="67"/>
      <c r="F413" s="67"/>
      <c r="G413" s="67"/>
      <c r="H413" s="67"/>
      <c r="I413" s="67"/>
      <c r="J413" s="67"/>
      <c r="K413" s="67"/>
      <c r="L413" s="67"/>
      <c r="M413" s="67"/>
      <c r="N413" s="67"/>
      <c r="O413" s="67"/>
      <c r="P413" s="67"/>
      <c r="Q413" s="69"/>
      <c r="R413" s="67"/>
      <c r="S413" s="67"/>
      <c r="T413" s="67"/>
      <c r="U413" s="67"/>
      <c r="V413" s="67"/>
      <c r="W413" s="67"/>
      <c r="X413" s="67"/>
      <c r="Y413" s="69"/>
      <c r="Z413" s="67"/>
      <c r="AA413" s="67"/>
      <c r="AB413" s="67"/>
      <c r="AC413" s="67"/>
      <c r="AF413" s="59"/>
    </row>
    <row r="414" s="17" customFormat="1" ht="15" spans="1:32">
      <c r="A414" s="65"/>
      <c r="B414" s="66"/>
      <c r="C414" s="66"/>
      <c r="D414" s="67"/>
      <c r="E414" s="67"/>
      <c r="F414" s="67"/>
      <c r="G414" s="67"/>
      <c r="H414" s="67"/>
      <c r="I414" s="67"/>
      <c r="J414" s="67"/>
      <c r="K414" s="67"/>
      <c r="L414" s="67"/>
      <c r="M414" s="67"/>
      <c r="N414" s="67"/>
      <c r="O414" s="67"/>
      <c r="P414" s="67"/>
      <c r="Q414" s="69"/>
      <c r="R414" s="67"/>
      <c r="S414" s="67"/>
      <c r="T414" s="67"/>
      <c r="U414" s="67"/>
      <c r="V414" s="67"/>
      <c r="W414" s="67"/>
      <c r="X414" s="67"/>
      <c r="Y414" s="69"/>
      <c r="Z414" s="67"/>
      <c r="AA414" s="67"/>
      <c r="AB414" s="67"/>
      <c r="AC414" s="67"/>
      <c r="AF414" s="14"/>
    </row>
    <row r="415" s="17" customFormat="1" ht="15" spans="1:32">
      <c r="A415" s="65"/>
      <c r="B415" s="66"/>
      <c r="C415" s="66"/>
      <c r="D415" s="67"/>
      <c r="E415" s="67"/>
      <c r="F415" s="67"/>
      <c r="G415" s="67"/>
      <c r="H415" s="67"/>
      <c r="I415" s="67"/>
      <c r="J415" s="67"/>
      <c r="K415" s="67"/>
      <c r="L415" s="67"/>
      <c r="M415" s="67"/>
      <c r="N415" s="67"/>
      <c r="O415" s="67"/>
      <c r="P415" s="67"/>
      <c r="Q415" s="69"/>
      <c r="R415" s="67"/>
      <c r="S415" s="67"/>
      <c r="T415" s="67"/>
      <c r="U415" s="67"/>
      <c r="V415" s="67"/>
      <c r="W415" s="67"/>
      <c r="X415" s="67"/>
      <c r="Y415" s="69"/>
      <c r="Z415" s="67"/>
      <c r="AA415" s="67"/>
      <c r="AB415" s="67"/>
      <c r="AC415" s="67"/>
      <c r="AF415" s="14"/>
    </row>
    <row r="416" s="17" customFormat="1" ht="15" spans="1:32">
      <c r="A416" s="65"/>
      <c r="B416" s="66"/>
      <c r="C416" s="66"/>
      <c r="D416" s="67"/>
      <c r="E416" s="67"/>
      <c r="F416" s="67"/>
      <c r="G416" s="67"/>
      <c r="H416" s="67"/>
      <c r="I416" s="67"/>
      <c r="J416" s="67"/>
      <c r="K416" s="67"/>
      <c r="L416" s="67"/>
      <c r="M416" s="67"/>
      <c r="N416" s="67"/>
      <c r="O416" s="67"/>
      <c r="P416" s="67"/>
      <c r="Q416" s="69"/>
      <c r="R416" s="67"/>
      <c r="S416" s="67"/>
      <c r="T416" s="67"/>
      <c r="U416" s="67"/>
      <c r="V416" s="67"/>
      <c r="W416" s="67"/>
      <c r="X416" s="67"/>
      <c r="Y416" s="69"/>
      <c r="Z416" s="67"/>
      <c r="AA416" s="67"/>
      <c r="AB416" s="67"/>
      <c r="AC416" s="67"/>
      <c r="AF416" s="59"/>
    </row>
    <row r="417" s="17" customFormat="1" ht="15" spans="1:32">
      <c r="A417" s="65"/>
      <c r="B417" s="66"/>
      <c r="C417" s="66"/>
      <c r="D417" s="67"/>
      <c r="E417" s="67"/>
      <c r="F417" s="67"/>
      <c r="G417" s="67"/>
      <c r="H417" s="67"/>
      <c r="I417" s="67"/>
      <c r="J417" s="67"/>
      <c r="K417" s="67"/>
      <c r="L417" s="67"/>
      <c r="M417" s="67"/>
      <c r="N417" s="67"/>
      <c r="O417" s="67"/>
      <c r="P417" s="67"/>
      <c r="Q417" s="69"/>
      <c r="R417" s="67"/>
      <c r="S417" s="67"/>
      <c r="T417" s="67"/>
      <c r="U417" s="67"/>
      <c r="V417" s="67"/>
      <c r="W417" s="67"/>
      <c r="X417" s="67"/>
      <c r="Y417" s="69"/>
      <c r="Z417" s="67"/>
      <c r="AA417" s="67"/>
      <c r="AB417" s="67"/>
      <c r="AC417" s="67"/>
      <c r="AF417" s="59"/>
    </row>
    <row r="418" s="17" customFormat="1" ht="15" spans="1:32">
      <c r="A418" s="65"/>
      <c r="B418" s="66"/>
      <c r="C418" s="66"/>
      <c r="D418" s="67"/>
      <c r="E418" s="67"/>
      <c r="F418" s="67"/>
      <c r="G418" s="67"/>
      <c r="H418" s="67"/>
      <c r="I418" s="67"/>
      <c r="J418" s="67"/>
      <c r="K418" s="67"/>
      <c r="L418" s="67"/>
      <c r="M418" s="67"/>
      <c r="N418" s="67"/>
      <c r="O418" s="67"/>
      <c r="P418" s="67"/>
      <c r="Q418" s="69"/>
      <c r="R418" s="67"/>
      <c r="S418" s="67"/>
      <c r="T418" s="67"/>
      <c r="U418" s="67"/>
      <c r="V418" s="67"/>
      <c r="W418" s="67"/>
      <c r="X418" s="67"/>
      <c r="Y418" s="69"/>
      <c r="Z418" s="67"/>
      <c r="AA418" s="67"/>
      <c r="AB418" s="67"/>
      <c r="AC418" s="67"/>
      <c r="AF418" s="14"/>
    </row>
    <row r="419" s="17" customFormat="1" ht="15" spans="1:32">
      <c r="A419" s="65"/>
      <c r="B419" s="66"/>
      <c r="C419" s="66"/>
      <c r="D419" s="67"/>
      <c r="E419" s="67"/>
      <c r="F419" s="67"/>
      <c r="G419" s="67"/>
      <c r="H419" s="67"/>
      <c r="I419" s="67"/>
      <c r="J419" s="67"/>
      <c r="K419" s="67"/>
      <c r="L419" s="67"/>
      <c r="M419" s="67"/>
      <c r="N419" s="67"/>
      <c r="O419" s="67"/>
      <c r="P419" s="67"/>
      <c r="Q419" s="69"/>
      <c r="R419" s="67"/>
      <c r="S419" s="67"/>
      <c r="T419" s="67"/>
      <c r="U419" s="67"/>
      <c r="V419" s="67"/>
      <c r="W419" s="67"/>
      <c r="X419" s="67"/>
      <c r="Y419" s="69"/>
      <c r="Z419" s="67"/>
      <c r="AA419" s="67"/>
      <c r="AB419" s="67"/>
      <c r="AC419" s="67"/>
      <c r="AF419" s="14"/>
    </row>
    <row r="420" s="17" customFormat="1" ht="15" spans="1:32">
      <c r="A420" s="65"/>
      <c r="B420" s="66"/>
      <c r="C420" s="66"/>
      <c r="D420" s="67"/>
      <c r="E420" s="67"/>
      <c r="F420" s="67"/>
      <c r="G420" s="67"/>
      <c r="H420" s="67"/>
      <c r="I420" s="67"/>
      <c r="J420" s="67"/>
      <c r="K420" s="67"/>
      <c r="L420" s="67"/>
      <c r="M420" s="67"/>
      <c r="N420" s="67"/>
      <c r="O420" s="67"/>
      <c r="P420" s="67"/>
      <c r="Q420" s="69"/>
      <c r="R420" s="67"/>
      <c r="S420" s="67"/>
      <c r="T420" s="67"/>
      <c r="U420" s="67"/>
      <c r="V420" s="67"/>
      <c r="W420" s="67"/>
      <c r="X420" s="67"/>
      <c r="Y420" s="69"/>
      <c r="Z420" s="67"/>
      <c r="AA420" s="67"/>
      <c r="AB420" s="67"/>
      <c r="AC420" s="67"/>
      <c r="AF420" s="59"/>
    </row>
    <row r="421" s="17" customFormat="1" ht="15" spans="1:32">
      <c r="A421" s="70"/>
      <c r="B421" s="66"/>
      <c r="C421" s="66"/>
      <c r="D421" s="67"/>
      <c r="E421" s="67"/>
      <c r="F421" s="67"/>
      <c r="G421" s="67"/>
      <c r="H421" s="68"/>
      <c r="I421" s="67"/>
      <c r="J421" s="67"/>
      <c r="K421" s="67"/>
      <c r="L421" s="67"/>
      <c r="M421" s="67"/>
      <c r="N421" s="67"/>
      <c r="O421" s="67"/>
      <c r="P421" s="67"/>
      <c r="Q421" s="69"/>
      <c r="R421" s="67"/>
      <c r="S421" s="67"/>
      <c r="T421" s="67"/>
      <c r="U421" s="67"/>
      <c r="V421" s="67"/>
      <c r="W421" s="67"/>
      <c r="X421" s="67"/>
      <c r="Y421" s="69"/>
      <c r="Z421" s="67"/>
      <c r="AA421" s="67"/>
      <c r="AB421" s="67"/>
      <c r="AC421" s="67"/>
      <c r="AF421" s="59"/>
    </row>
    <row r="422" s="17" customFormat="1" ht="15" spans="1:32">
      <c r="A422" s="65"/>
      <c r="B422" s="66"/>
      <c r="C422" s="66"/>
      <c r="D422" s="67"/>
      <c r="E422" s="67"/>
      <c r="F422" s="67"/>
      <c r="G422" s="67"/>
      <c r="H422" s="67"/>
      <c r="I422" s="67"/>
      <c r="J422" s="67"/>
      <c r="K422" s="67"/>
      <c r="L422" s="67"/>
      <c r="M422" s="67"/>
      <c r="N422" s="67"/>
      <c r="O422" s="67"/>
      <c r="P422" s="67"/>
      <c r="Q422" s="69"/>
      <c r="R422" s="67"/>
      <c r="S422" s="67"/>
      <c r="T422" s="67"/>
      <c r="U422" s="67"/>
      <c r="V422" s="67"/>
      <c r="W422" s="67"/>
      <c r="X422" s="67"/>
      <c r="Y422" s="69"/>
      <c r="Z422" s="67"/>
      <c r="AA422" s="67"/>
      <c r="AB422" s="67"/>
      <c r="AC422" s="67"/>
      <c r="AF422" s="14"/>
    </row>
    <row r="423" s="17" customFormat="1" ht="15" spans="1:32">
      <c r="A423" s="70"/>
      <c r="B423" s="66"/>
      <c r="C423" s="66"/>
      <c r="D423" s="67"/>
      <c r="E423" s="67"/>
      <c r="F423" s="67"/>
      <c r="G423" s="67"/>
      <c r="H423" s="67"/>
      <c r="I423" s="67"/>
      <c r="J423" s="67"/>
      <c r="K423" s="67"/>
      <c r="L423" s="67"/>
      <c r="M423" s="67"/>
      <c r="N423" s="67"/>
      <c r="O423" s="67"/>
      <c r="P423" s="67"/>
      <c r="Q423" s="69"/>
      <c r="R423" s="67"/>
      <c r="S423" s="67"/>
      <c r="T423" s="67"/>
      <c r="U423" s="67"/>
      <c r="V423" s="67"/>
      <c r="W423" s="67"/>
      <c r="X423" s="67"/>
      <c r="Y423" s="69"/>
      <c r="Z423" s="67"/>
      <c r="AA423" s="67"/>
      <c r="AB423" s="67"/>
      <c r="AC423" s="67"/>
      <c r="AF423" s="14"/>
    </row>
    <row r="424" s="17" customFormat="1" ht="15" spans="1:32">
      <c r="A424" s="70"/>
      <c r="B424" s="66"/>
      <c r="C424" s="66"/>
      <c r="D424" s="67"/>
      <c r="E424" s="67"/>
      <c r="F424" s="67"/>
      <c r="G424" s="67"/>
      <c r="H424" s="67"/>
      <c r="I424" s="67"/>
      <c r="J424" s="67"/>
      <c r="K424" s="67"/>
      <c r="L424" s="67"/>
      <c r="M424" s="67"/>
      <c r="N424" s="67"/>
      <c r="O424" s="67"/>
      <c r="P424" s="67"/>
      <c r="Q424" s="69"/>
      <c r="R424" s="67"/>
      <c r="S424" s="67"/>
      <c r="T424" s="67"/>
      <c r="U424" s="67"/>
      <c r="V424" s="67"/>
      <c r="W424" s="67"/>
      <c r="X424" s="67"/>
      <c r="Y424" s="69"/>
      <c r="Z424" s="67"/>
      <c r="AA424" s="67"/>
      <c r="AB424" s="67"/>
      <c r="AC424" s="67"/>
      <c r="AF424" s="59"/>
    </row>
    <row r="425" s="17" customFormat="1" ht="15" spans="1:32">
      <c r="A425" s="70"/>
      <c r="B425" s="66"/>
      <c r="C425" s="66"/>
      <c r="D425" s="67"/>
      <c r="E425" s="67"/>
      <c r="F425" s="67"/>
      <c r="G425" s="67"/>
      <c r="H425" s="67"/>
      <c r="I425" s="67"/>
      <c r="J425" s="67"/>
      <c r="K425" s="67"/>
      <c r="L425" s="67"/>
      <c r="M425" s="67"/>
      <c r="N425" s="67"/>
      <c r="O425" s="67"/>
      <c r="P425" s="67"/>
      <c r="Q425" s="69"/>
      <c r="R425" s="67"/>
      <c r="S425" s="67"/>
      <c r="T425" s="67"/>
      <c r="U425" s="67"/>
      <c r="V425" s="67"/>
      <c r="W425" s="67"/>
      <c r="X425" s="67"/>
      <c r="Y425" s="69"/>
      <c r="Z425" s="67"/>
      <c r="AA425" s="67"/>
      <c r="AB425" s="67"/>
      <c r="AC425" s="67"/>
      <c r="AF425" s="59"/>
    </row>
    <row r="426" s="17" customFormat="1" ht="15" spans="1:32">
      <c r="A426" s="65"/>
      <c r="B426" s="66"/>
      <c r="C426" s="66"/>
      <c r="D426" s="67"/>
      <c r="E426" s="67"/>
      <c r="F426" s="67"/>
      <c r="G426" s="67"/>
      <c r="H426" s="67"/>
      <c r="I426" s="67"/>
      <c r="J426" s="67"/>
      <c r="K426" s="67"/>
      <c r="L426" s="67"/>
      <c r="M426" s="67"/>
      <c r="N426" s="67"/>
      <c r="O426" s="67"/>
      <c r="P426" s="67"/>
      <c r="Q426" s="69"/>
      <c r="R426" s="67"/>
      <c r="S426" s="67"/>
      <c r="T426" s="67"/>
      <c r="U426" s="67"/>
      <c r="V426" s="67"/>
      <c r="W426" s="67"/>
      <c r="X426" s="67"/>
      <c r="Y426" s="69"/>
      <c r="Z426" s="67"/>
      <c r="AA426" s="67"/>
      <c r="AB426" s="67"/>
      <c r="AC426" s="67"/>
      <c r="AF426" s="14"/>
    </row>
    <row r="427" s="17" customFormat="1" ht="15" spans="1:32">
      <c r="A427" s="65"/>
      <c r="B427" s="66"/>
      <c r="C427" s="66"/>
      <c r="D427" s="67"/>
      <c r="E427" s="67"/>
      <c r="F427" s="67"/>
      <c r="G427" s="67"/>
      <c r="H427" s="67"/>
      <c r="I427" s="67"/>
      <c r="J427" s="67"/>
      <c r="K427" s="67"/>
      <c r="L427" s="67"/>
      <c r="M427" s="67"/>
      <c r="N427" s="67"/>
      <c r="O427" s="67"/>
      <c r="P427" s="67"/>
      <c r="Q427" s="69"/>
      <c r="R427" s="67"/>
      <c r="S427" s="67"/>
      <c r="T427" s="67"/>
      <c r="U427" s="67"/>
      <c r="V427" s="67"/>
      <c r="W427" s="67"/>
      <c r="X427" s="67"/>
      <c r="Y427" s="69"/>
      <c r="Z427" s="67"/>
      <c r="AA427" s="67"/>
      <c r="AB427" s="67"/>
      <c r="AC427" s="67"/>
      <c r="AF427" s="14"/>
    </row>
    <row r="428" s="17" customFormat="1" ht="15" spans="1:32">
      <c r="A428" s="65"/>
      <c r="B428" s="66"/>
      <c r="C428" s="66"/>
      <c r="D428" s="67"/>
      <c r="E428" s="67"/>
      <c r="F428" s="67"/>
      <c r="G428" s="67"/>
      <c r="H428" s="67"/>
      <c r="I428" s="67"/>
      <c r="J428" s="67"/>
      <c r="K428" s="67"/>
      <c r="L428" s="67"/>
      <c r="M428" s="67"/>
      <c r="N428" s="67"/>
      <c r="O428" s="67"/>
      <c r="P428" s="67"/>
      <c r="Q428" s="69"/>
      <c r="R428" s="67"/>
      <c r="S428" s="67"/>
      <c r="T428" s="67"/>
      <c r="U428" s="67"/>
      <c r="V428" s="67"/>
      <c r="W428" s="67"/>
      <c r="X428" s="67"/>
      <c r="Y428" s="69"/>
      <c r="Z428" s="67"/>
      <c r="AA428" s="67"/>
      <c r="AB428" s="67"/>
      <c r="AC428" s="67"/>
      <c r="AF428" s="59"/>
    </row>
    <row r="429" s="17" customFormat="1" ht="15" spans="1:32">
      <c r="A429" s="65"/>
      <c r="B429" s="66"/>
      <c r="C429" s="66"/>
      <c r="D429" s="67"/>
      <c r="E429" s="67"/>
      <c r="F429" s="67"/>
      <c r="G429" s="67"/>
      <c r="H429" s="67"/>
      <c r="I429" s="67"/>
      <c r="J429" s="67"/>
      <c r="K429" s="67"/>
      <c r="L429" s="67"/>
      <c r="M429" s="67"/>
      <c r="N429" s="67"/>
      <c r="O429" s="67"/>
      <c r="P429" s="67"/>
      <c r="Q429" s="69"/>
      <c r="R429" s="67"/>
      <c r="S429" s="67"/>
      <c r="T429" s="67"/>
      <c r="U429" s="67"/>
      <c r="V429" s="67"/>
      <c r="W429" s="67"/>
      <c r="X429" s="67"/>
      <c r="Y429" s="69"/>
      <c r="Z429" s="67"/>
      <c r="AA429" s="67"/>
      <c r="AB429" s="67"/>
      <c r="AC429" s="67"/>
      <c r="AF429" s="59"/>
    </row>
    <row r="430" s="17" customFormat="1" ht="15" spans="1:32">
      <c r="A430" s="65"/>
      <c r="B430" s="66"/>
      <c r="C430" s="66"/>
      <c r="D430" s="67"/>
      <c r="E430" s="67"/>
      <c r="F430" s="67"/>
      <c r="G430" s="67"/>
      <c r="H430" s="67"/>
      <c r="I430" s="67"/>
      <c r="J430" s="67"/>
      <c r="K430" s="67"/>
      <c r="L430" s="67"/>
      <c r="M430" s="67"/>
      <c r="N430" s="67"/>
      <c r="O430" s="67"/>
      <c r="P430" s="67"/>
      <c r="Q430" s="69"/>
      <c r="R430" s="67"/>
      <c r="S430" s="67"/>
      <c r="T430" s="67"/>
      <c r="U430" s="67"/>
      <c r="V430" s="67"/>
      <c r="W430" s="67"/>
      <c r="X430" s="67"/>
      <c r="Y430" s="69"/>
      <c r="Z430" s="67"/>
      <c r="AA430" s="67"/>
      <c r="AB430" s="67"/>
      <c r="AC430" s="67"/>
      <c r="AF430" s="14"/>
    </row>
    <row r="431" s="17" customFormat="1" ht="15" spans="1:32">
      <c r="A431" s="65"/>
      <c r="B431" s="66"/>
      <c r="C431" s="66"/>
      <c r="D431" s="67"/>
      <c r="E431" s="67"/>
      <c r="F431" s="67"/>
      <c r="G431" s="67"/>
      <c r="H431" s="68"/>
      <c r="I431" s="67"/>
      <c r="J431" s="67"/>
      <c r="K431" s="67"/>
      <c r="L431" s="67"/>
      <c r="M431" s="67"/>
      <c r="N431" s="67"/>
      <c r="O431" s="67"/>
      <c r="P431" s="67"/>
      <c r="Q431" s="69"/>
      <c r="R431" s="67"/>
      <c r="S431" s="67"/>
      <c r="T431" s="67"/>
      <c r="U431" s="67"/>
      <c r="V431" s="67"/>
      <c r="W431" s="67"/>
      <c r="X431" s="67"/>
      <c r="Y431" s="69"/>
      <c r="Z431" s="67"/>
      <c r="AA431" s="67"/>
      <c r="AB431" s="67"/>
      <c r="AC431" s="67"/>
      <c r="AF431" s="14"/>
    </row>
    <row r="432" s="17" customFormat="1" ht="15" spans="1:32">
      <c r="A432" s="65"/>
      <c r="B432" s="66"/>
      <c r="C432" s="66"/>
      <c r="D432" s="67"/>
      <c r="E432" s="67"/>
      <c r="F432" s="67"/>
      <c r="G432" s="67"/>
      <c r="H432" s="67"/>
      <c r="I432" s="67"/>
      <c r="J432" s="67"/>
      <c r="K432" s="67"/>
      <c r="L432" s="67"/>
      <c r="M432" s="67"/>
      <c r="N432" s="67"/>
      <c r="O432" s="67"/>
      <c r="P432" s="67"/>
      <c r="Q432" s="69"/>
      <c r="R432" s="67"/>
      <c r="S432" s="67"/>
      <c r="T432" s="67"/>
      <c r="U432" s="67"/>
      <c r="V432" s="67"/>
      <c r="W432" s="67"/>
      <c r="X432" s="67"/>
      <c r="Y432" s="69"/>
      <c r="Z432" s="67"/>
      <c r="AA432" s="67"/>
      <c r="AB432" s="67"/>
      <c r="AC432" s="67"/>
      <c r="AF432" s="59"/>
    </row>
    <row r="433" s="17" customFormat="1" ht="15" spans="1:32">
      <c r="A433" s="65"/>
      <c r="B433" s="66"/>
      <c r="C433" s="66"/>
      <c r="D433" s="67"/>
      <c r="E433" s="67"/>
      <c r="F433" s="67"/>
      <c r="G433" s="67"/>
      <c r="H433" s="67"/>
      <c r="I433" s="67"/>
      <c r="J433" s="67"/>
      <c r="K433" s="67"/>
      <c r="L433" s="67"/>
      <c r="M433" s="67"/>
      <c r="N433" s="67"/>
      <c r="O433" s="67"/>
      <c r="P433" s="67"/>
      <c r="Q433" s="69"/>
      <c r="R433" s="67"/>
      <c r="S433" s="67"/>
      <c r="T433" s="67"/>
      <c r="U433" s="67"/>
      <c r="V433" s="67"/>
      <c r="W433" s="67"/>
      <c r="X433" s="67"/>
      <c r="Y433" s="69"/>
      <c r="Z433" s="67"/>
      <c r="AA433" s="67"/>
      <c r="AB433" s="67"/>
      <c r="AC433" s="67"/>
      <c r="AF433" s="59"/>
    </row>
    <row r="434" s="17" customFormat="1" ht="15" spans="1:32">
      <c r="A434" s="65"/>
      <c r="B434" s="66"/>
      <c r="C434" s="66"/>
      <c r="D434" s="67"/>
      <c r="E434" s="67"/>
      <c r="F434" s="67"/>
      <c r="G434" s="67"/>
      <c r="H434" s="67"/>
      <c r="I434" s="67"/>
      <c r="J434" s="67"/>
      <c r="K434" s="67"/>
      <c r="L434" s="67"/>
      <c r="M434" s="67"/>
      <c r="N434" s="67"/>
      <c r="O434" s="67"/>
      <c r="P434" s="67"/>
      <c r="Q434" s="69"/>
      <c r="R434" s="67"/>
      <c r="S434" s="67"/>
      <c r="T434" s="67"/>
      <c r="U434" s="67"/>
      <c r="V434" s="67"/>
      <c r="W434" s="67"/>
      <c r="X434" s="67"/>
      <c r="Y434" s="69"/>
      <c r="Z434" s="67"/>
      <c r="AA434" s="67"/>
      <c r="AB434" s="67"/>
      <c r="AC434" s="67"/>
      <c r="AF434" s="14"/>
    </row>
    <row r="435" s="17" customFormat="1" ht="15" spans="1:32">
      <c r="A435" s="65"/>
      <c r="B435" s="66"/>
      <c r="C435" s="66"/>
      <c r="D435" s="67"/>
      <c r="E435" s="67"/>
      <c r="F435" s="67"/>
      <c r="G435" s="67"/>
      <c r="H435" s="67"/>
      <c r="I435" s="67"/>
      <c r="J435" s="67"/>
      <c r="K435" s="67"/>
      <c r="L435" s="67"/>
      <c r="M435" s="67"/>
      <c r="N435" s="67"/>
      <c r="O435" s="67"/>
      <c r="P435" s="67"/>
      <c r="Q435" s="69"/>
      <c r="R435" s="67"/>
      <c r="S435" s="67"/>
      <c r="T435" s="67"/>
      <c r="U435" s="67"/>
      <c r="V435" s="67"/>
      <c r="W435" s="67"/>
      <c r="X435" s="67"/>
      <c r="Y435" s="69"/>
      <c r="Z435" s="67"/>
      <c r="AA435" s="67"/>
      <c r="AB435" s="67"/>
      <c r="AC435" s="67"/>
      <c r="AF435" s="14"/>
    </row>
    <row r="436" s="17" customFormat="1" ht="15" spans="1:32">
      <c r="A436" s="65"/>
      <c r="B436" s="66"/>
      <c r="C436" s="66"/>
      <c r="D436" s="67"/>
      <c r="E436" s="67"/>
      <c r="F436" s="67"/>
      <c r="G436" s="67"/>
      <c r="H436" s="67"/>
      <c r="I436" s="67"/>
      <c r="J436" s="67"/>
      <c r="K436" s="67"/>
      <c r="L436" s="67"/>
      <c r="M436" s="67"/>
      <c r="N436" s="67"/>
      <c r="O436" s="67"/>
      <c r="P436" s="67"/>
      <c r="Q436" s="69"/>
      <c r="R436" s="67"/>
      <c r="S436" s="67"/>
      <c r="T436" s="67"/>
      <c r="U436" s="67"/>
      <c r="V436" s="67"/>
      <c r="W436" s="67"/>
      <c r="X436" s="67"/>
      <c r="Y436" s="69"/>
      <c r="Z436" s="67"/>
      <c r="AA436" s="67"/>
      <c r="AB436" s="67"/>
      <c r="AC436" s="67"/>
      <c r="AF436" s="59"/>
    </row>
    <row r="437" s="17" customFormat="1" ht="15" spans="1:32">
      <c r="A437" s="65"/>
      <c r="B437" s="66"/>
      <c r="C437" s="66"/>
      <c r="D437" s="67"/>
      <c r="E437" s="67"/>
      <c r="F437" s="67"/>
      <c r="G437" s="67"/>
      <c r="H437" s="67"/>
      <c r="I437" s="67"/>
      <c r="J437" s="67"/>
      <c r="K437" s="67"/>
      <c r="L437" s="67"/>
      <c r="M437" s="67"/>
      <c r="N437" s="67"/>
      <c r="O437" s="67"/>
      <c r="P437" s="67"/>
      <c r="Q437" s="69"/>
      <c r="R437" s="67"/>
      <c r="S437" s="67"/>
      <c r="T437" s="67"/>
      <c r="U437" s="67"/>
      <c r="V437" s="67"/>
      <c r="W437" s="67"/>
      <c r="X437" s="67"/>
      <c r="Y437" s="69"/>
      <c r="Z437" s="67"/>
      <c r="AA437" s="67"/>
      <c r="AB437" s="67"/>
      <c r="AC437" s="67"/>
      <c r="AF437" s="59"/>
    </row>
    <row r="438" s="17" customFormat="1" ht="15" spans="1:32">
      <c r="A438" s="65"/>
      <c r="B438" s="66"/>
      <c r="C438" s="66"/>
      <c r="D438" s="67"/>
      <c r="E438" s="67"/>
      <c r="F438" s="67"/>
      <c r="G438" s="67"/>
      <c r="H438" s="67"/>
      <c r="I438" s="67"/>
      <c r="J438" s="67"/>
      <c r="K438" s="67"/>
      <c r="L438" s="67"/>
      <c r="M438" s="67"/>
      <c r="N438" s="67"/>
      <c r="O438" s="67"/>
      <c r="P438" s="67"/>
      <c r="Q438" s="69"/>
      <c r="R438" s="67"/>
      <c r="S438" s="67"/>
      <c r="T438" s="67"/>
      <c r="U438" s="67"/>
      <c r="V438" s="67"/>
      <c r="W438" s="67"/>
      <c r="X438" s="67"/>
      <c r="Y438" s="69"/>
      <c r="Z438" s="67"/>
      <c r="AA438" s="67"/>
      <c r="AB438" s="67"/>
      <c r="AC438" s="67"/>
      <c r="AF438" s="14"/>
    </row>
    <row r="439" s="17" customFormat="1" ht="15" spans="1:32">
      <c r="A439" s="65"/>
      <c r="B439" s="66"/>
      <c r="C439" s="66"/>
      <c r="D439" s="67"/>
      <c r="E439" s="67"/>
      <c r="F439" s="67"/>
      <c r="G439" s="67"/>
      <c r="H439" s="67"/>
      <c r="I439" s="67"/>
      <c r="J439" s="67"/>
      <c r="K439" s="67"/>
      <c r="L439" s="67"/>
      <c r="M439" s="67"/>
      <c r="N439" s="67"/>
      <c r="O439" s="67"/>
      <c r="P439" s="67"/>
      <c r="Q439" s="69"/>
      <c r="R439" s="67"/>
      <c r="S439" s="67"/>
      <c r="T439" s="67"/>
      <c r="U439" s="67"/>
      <c r="V439" s="67"/>
      <c r="W439" s="67"/>
      <c r="X439" s="67"/>
      <c r="Y439" s="69"/>
      <c r="Z439" s="67"/>
      <c r="AA439" s="67"/>
      <c r="AB439" s="67"/>
      <c r="AC439" s="67"/>
      <c r="AF439" s="14"/>
    </row>
    <row r="440" s="17" customFormat="1" ht="15" spans="1:32">
      <c r="A440" s="65"/>
      <c r="B440" s="66"/>
      <c r="C440" s="66"/>
      <c r="D440" s="67"/>
      <c r="E440" s="67"/>
      <c r="F440" s="67"/>
      <c r="G440" s="67"/>
      <c r="H440" s="67"/>
      <c r="I440" s="67"/>
      <c r="J440" s="67"/>
      <c r="K440" s="67"/>
      <c r="L440" s="67"/>
      <c r="M440" s="67"/>
      <c r="N440" s="67"/>
      <c r="O440" s="67"/>
      <c r="P440" s="67"/>
      <c r="Q440" s="69"/>
      <c r="R440" s="67"/>
      <c r="S440" s="67"/>
      <c r="T440" s="67"/>
      <c r="U440" s="67"/>
      <c r="V440" s="67"/>
      <c r="W440" s="67"/>
      <c r="X440" s="67"/>
      <c r="Y440" s="69"/>
      <c r="Z440" s="67"/>
      <c r="AA440" s="67"/>
      <c r="AB440" s="67"/>
      <c r="AC440" s="67"/>
      <c r="AF440" s="59"/>
    </row>
    <row r="441" s="17" customFormat="1" ht="15" spans="1:32">
      <c r="A441" s="65"/>
      <c r="B441" s="66"/>
      <c r="C441" s="66"/>
      <c r="D441" s="67"/>
      <c r="E441" s="67"/>
      <c r="F441" s="67"/>
      <c r="G441" s="67"/>
      <c r="H441" s="67"/>
      <c r="I441" s="67"/>
      <c r="J441" s="67"/>
      <c r="K441" s="67"/>
      <c r="L441" s="67"/>
      <c r="M441" s="67"/>
      <c r="N441" s="67"/>
      <c r="O441" s="67"/>
      <c r="P441" s="67"/>
      <c r="Q441" s="69"/>
      <c r="R441" s="67"/>
      <c r="S441" s="67"/>
      <c r="T441" s="67"/>
      <c r="U441" s="67"/>
      <c r="V441" s="67"/>
      <c r="W441" s="67"/>
      <c r="X441" s="67"/>
      <c r="Y441" s="69"/>
      <c r="Z441" s="67"/>
      <c r="AA441" s="67"/>
      <c r="AB441" s="67"/>
      <c r="AC441" s="67"/>
      <c r="AF441" s="59"/>
    </row>
    <row r="442" s="17" customFormat="1" ht="15" spans="1:32">
      <c r="A442" s="65"/>
      <c r="B442" s="66"/>
      <c r="C442" s="66"/>
      <c r="D442" s="67"/>
      <c r="E442" s="67"/>
      <c r="F442" s="67"/>
      <c r="G442" s="67"/>
      <c r="H442" s="68"/>
      <c r="I442" s="67"/>
      <c r="J442" s="67"/>
      <c r="K442" s="67"/>
      <c r="L442" s="67"/>
      <c r="M442" s="67"/>
      <c r="N442" s="67"/>
      <c r="O442" s="67"/>
      <c r="P442" s="67"/>
      <c r="Q442" s="69"/>
      <c r="R442" s="67"/>
      <c r="S442" s="67"/>
      <c r="T442" s="67"/>
      <c r="U442" s="67"/>
      <c r="V442" s="67"/>
      <c r="W442" s="67"/>
      <c r="X442" s="67"/>
      <c r="Y442" s="69"/>
      <c r="Z442" s="67"/>
      <c r="AA442" s="67"/>
      <c r="AB442" s="67"/>
      <c r="AC442" s="67"/>
      <c r="AF442" s="14"/>
    </row>
    <row r="443" s="17" customFormat="1" ht="15" spans="1:32">
      <c r="A443" s="65"/>
      <c r="B443" s="66"/>
      <c r="C443" s="66"/>
      <c r="D443" s="67"/>
      <c r="E443" s="67"/>
      <c r="F443" s="67"/>
      <c r="G443" s="67"/>
      <c r="H443" s="67"/>
      <c r="I443" s="67"/>
      <c r="J443" s="67"/>
      <c r="K443" s="67"/>
      <c r="L443" s="67"/>
      <c r="M443" s="67"/>
      <c r="N443" s="67"/>
      <c r="O443" s="67"/>
      <c r="P443" s="67"/>
      <c r="Q443" s="69"/>
      <c r="R443" s="67"/>
      <c r="S443" s="67"/>
      <c r="T443" s="67"/>
      <c r="U443" s="67"/>
      <c r="V443" s="67"/>
      <c r="W443" s="67"/>
      <c r="X443" s="67"/>
      <c r="Y443" s="69"/>
      <c r="Z443" s="67"/>
      <c r="AA443" s="67"/>
      <c r="AB443" s="67"/>
      <c r="AC443" s="67"/>
      <c r="AF443" s="14"/>
    </row>
    <row r="444" s="17" customFormat="1" ht="15" spans="1:32">
      <c r="A444" s="65"/>
      <c r="B444" s="66"/>
      <c r="C444" s="66"/>
      <c r="D444" s="67"/>
      <c r="E444" s="67"/>
      <c r="F444" s="67"/>
      <c r="G444" s="67"/>
      <c r="H444" s="67"/>
      <c r="I444" s="67"/>
      <c r="J444" s="67"/>
      <c r="K444" s="67"/>
      <c r="L444" s="67"/>
      <c r="M444" s="67"/>
      <c r="N444" s="67"/>
      <c r="O444" s="67"/>
      <c r="P444" s="67"/>
      <c r="Q444" s="69"/>
      <c r="R444" s="67"/>
      <c r="S444" s="67"/>
      <c r="T444" s="67"/>
      <c r="U444" s="67"/>
      <c r="V444" s="67"/>
      <c r="W444" s="67"/>
      <c r="X444" s="67"/>
      <c r="Y444" s="69"/>
      <c r="Z444" s="67"/>
      <c r="AA444" s="67"/>
      <c r="AB444" s="67"/>
      <c r="AC444" s="67"/>
      <c r="AF444" s="59"/>
    </row>
    <row r="445" s="17" customFormat="1" ht="15" spans="1:32">
      <c r="A445" s="65"/>
      <c r="B445" s="66"/>
      <c r="C445" s="66"/>
      <c r="D445" s="67"/>
      <c r="E445" s="67"/>
      <c r="F445" s="67"/>
      <c r="G445" s="67"/>
      <c r="H445" s="67"/>
      <c r="I445" s="67"/>
      <c r="J445" s="67"/>
      <c r="K445" s="67"/>
      <c r="L445" s="67"/>
      <c r="M445" s="67"/>
      <c r="N445" s="67"/>
      <c r="O445" s="67"/>
      <c r="P445" s="67"/>
      <c r="Q445" s="69"/>
      <c r="R445" s="67"/>
      <c r="S445" s="67"/>
      <c r="T445" s="67"/>
      <c r="U445" s="67"/>
      <c r="V445" s="67"/>
      <c r="W445" s="67"/>
      <c r="X445" s="67"/>
      <c r="Y445" s="69"/>
      <c r="Z445" s="67"/>
      <c r="AA445" s="67"/>
      <c r="AB445" s="67"/>
      <c r="AC445" s="67"/>
      <c r="AF445" s="59"/>
    </row>
    <row r="446" s="17" customFormat="1" ht="15" spans="1:32">
      <c r="A446" s="70"/>
      <c r="B446" s="66"/>
      <c r="C446" s="66"/>
      <c r="D446" s="67"/>
      <c r="E446" s="67"/>
      <c r="F446" s="67"/>
      <c r="G446" s="67"/>
      <c r="H446" s="67"/>
      <c r="I446" s="67"/>
      <c r="J446" s="67"/>
      <c r="K446" s="67"/>
      <c r="L446" s="67"/>
      <c r="M446" s="67"/>
      <c r="N446" s="67"/>
      <c r="O446" s="67"/>
      <c r="P446" s="67"/>
      <c r="Q446" s="69"/>
      <c r="R446" s="67"/>
      <c r="S446" s="67"/>
      <c r="T446" s="67"/>
      <c r="U446" s="67"/>
      <c r="V446" s="67"/>
      <c r="W446" s="67"/>
      <c r="X446" s="67"/>
      <c r="Y446" s="69"/>
      <c r="Z446" s="67"/>
      <c r="AA446" s="67"/>
      <c r="AB446" s="67"/>
      <c r="AC446" s="67"/>
      <c r="AF446" s="14"/>
    </row>
    <row r="447" s="17" customFormat="1" ht="15" spans="1:32">
      <c r="A447" s="65"/>
      <c r="B447" s="66"/>
      <c r="C447" s="66"/>
      <c r="D447" s="67"/>
      <c r="E447" s="67"/>
      <c r="F447" s="67"/>
      <c r="G447" s="67"/>
      <c r="H447" s="67"/>
      <c r="I447" s="67"/>
      <c r="J447" s="67"/>
      <c r="K447" s="67"/>
      <c r="L447" s="67"/>
      <c r="M447" s="67"/>
      <c r="N447" s="67"/>
      <c r="O447" s="67"/>
      <c r="P447" s="67"/>
      <c r="Q447" s="69"/>
      <c r="R447" s="67"/>
      <c r="S447" s="67"/>
      <c r="T447" s="67"/>
      <c r="U447" s="67"/>
      <c r="V447" s="67"/>
      <c r="W447" s="67"/>
      <c r="X447" s="67"/>
      <c r="Y447" s="69"/>
      <c r="Z447" s="67"/>
      <c r="AA447" s="67"/>
      <c r="AB447" s="67"/>
      <c r="AC447" s="67"/>
      <c r="AF447" s="14"/>
    </row>
    <row r="448" s="17" customFormat="1" ht="15" spans="1:32">
      <c r="A448" s="65"/>
      <c r="B448" s="66"/>
      <c r="C448" s="66"/>
      <c r="D448" s="67"/>
      <c r="E448" s="67"/>
      <c r="F448" s="67"/>
      <c r="G448" s="67"/>
      <c r="H448" s="67"/>
      <c r="I448" s="67"/>
      <c r="J448" s="67"/>
      <c r="K448" s="67"/>
      <c r="L448" s="67"/>
      <c r="M448" s="67"/>
      <c r="N448" s="67"/>
      <c r="O448" s="67"/>
      <c r="P448" s="67"/>
      <c r="Q448" s="69"/>
      <c r="R448" s="67"/>
      <c r="S448" s="67"/>
      <c r="T448" s="67"/>
      <c r="U448" s="67"/>
      <c r="V448" s="67"/>
      <c r="W448" s="67"/>
      <c r="X448" s="67"/>
      <c r="Y448" s="69"/>
      <c r="Z448" s="67"/>
      <c r="AA448" s="67"/>
      <c r="AB448" s="67"/>
      <c r="AC448" s="67"/>
      <c r="AF448" s="59"/>
    </row>
    <row r="449" s="17" customFormat="1" ht="15" spans="1:32">
      <c r="A449" s="65"/>
      <c r="B449" s="66"/>
      <c r="C449" s="66"/>
      <c r="D449" s="67"/>
      <c r="E449" s="67"/>
      <c r="F449" s="67"/>
      <c r="G449" s="67"/>
      <c r="H449" s="67"/>
      <c r="I449" s="67"/>
      <c r="J449" s="67"/>
      <c r="K449" s="67"/>
      <c r="L449" s="67"/>
      <c r="M449" s="67"/>
      <c r="N449" s="67"/>
      <c r="O449" s="67"/>
      <c r="P449" s="67"/>
      <c r="Q449" s="69"/>
      <c r="R449" s="67"/>
      <c r="S449" s="67"/>
      <c r="T449" s="67"/>
      <c r="U449" s="67"/>
      <c r="V449" s="67"/>
      <c r="W449" s="67"/>
      <c r="X449" s="67"/>
      <c r="Y449" s="69"/>
      <c r="Z449" s="67"/>
      <c r="AA449" s="67"/>
      <c r="AB449" s="67"/>
      <c r="AC449" s="67"/>
      <c r="AF449" s="59"/>
    </row>
    <row r="450" s="17" customFormat="1" ht="15" spans="1:32">
      <c r="A450" s="65"/>
      <c r="B450" s="66"/>
      <c r="C450" s="66"/>
      <c r="D450" s="67"/>
      <c r="E450" s="67"/>
      <c r="F450" s="67"/>
      <c r="G450" s="67"/>
      <c r="H450" s="67"/>
      <c r="I450" s="67"/>
      <c r="J450" s="67"/>
      <c r="K450" s="67"/>
      <c r="L450" s="67"/>
      <c r="M450" s="67"/>
      <c r="N450" s="67"/>
      <c r="O450" s="67"/>
      <c r="P450" s="67"/>
      <c r="Q450" s="69"/>
      <c r="R450" s="67"/>
      <c r="S450" s="67"/>
      <c r="T450" s="67"/>
      <c r="U450" s="67"/>
      <c r="V450" s="67"/>
      <c r="W450" s="67"/>
      <c r="X450" s="67"/>
      <c r="Y450" s="69"/>
      <c r="Z450" s="67"/>
      <c r="AA450" s="67"/>
      <c r="AB450" s="67"/>
      <c r="AC450" s="67"/>
      <c r="AF450" s="14"/>
    </row>
    <row r="451" s="17" customFormat="1" ht="15" spans="1:32">
      <c r="A451" s="65"/>
      <c r="B451" s="66"/>
      <c r="C451" s="66"/>
      <c r="D451" s="67"/>
      <c r="E451" s="67"/>
      <c r="F451" s="67"/>
      <c r="G451" s="67"/>
      <c r="H451" s="67"/>
      <c r="I451" s="67"/>
      <c r="J451" s="67"/>
      <c r="K451" s="67"/>
      <c r="L451" s="67"/>
      <c r="M451" s="67"/>
      <c r="N451" s="67"/>
      <c r="O451" s="67"/>
      <c r="P451" s="67"/>
      <c r="Q451" s="69"/>
      <c r="R451" s="67"/>
      <c r="S451" s="67"/>
      <c r="T451" s="67"/>
      <c r="U451" s="67"/>
      <c r="V451" s="67"/>
      <c r="W451" s="67"/>
      <c r="X451" s="67"/>
      <c r="Y451" s="69"/>
      <c r="Z451" s="67"/>
      <c r="AA451" s="67"/>
      <c r="AB451" s="67"/>
      <c r="AC451" s="67"/>
      <c r="AF451" s="14"/>
    </row>
    <row r="452" s="17" customFormat="1" ht="15" spans="1:32">
      <c r="A452" s="65"/>
      <c r="B452" s="66"/>
      <c r="C452" s="66"/>
      <c r="D452" s="67"/>
      <c r="E452" s="67"/>
      <c r="F452" s="67"/>
      <c r="G452" s="67"/>
      <c r="H452" s="67"/>
      <c r="I452" s="67"/>
      <c r="J452" s="67"/>
      <c r="K452" s="67"/>
      <c r="L452" s="67"/>
      <c r="M452" s="67"/>
      <c r="N452" s="67"/>
      <c r="O452" s="67"/>
      <c r="P452" s="67"/>
      <c r="Q452" s="69"/>
      <c r="R452" s="67"/>
      <c r="S452" s="67"/>
      <c r="T452" s="67"/>
      <c r="U452" s="67"/>
      <c r="V452" s="67"/>
      <c r="W452" s="67"/>
      <c r="X452" s="67"/>
      <c r="Y452" s="69"/>
      <c r="Z452" s="67"/>
      <c r="AA452" s="67"/>
      <c r="AB452" s="67"/>
      <c r="AC452" s="67"/>
      <c r="AF452" s="59"/>
    </row>
    <row r="453" s="17" customFormat="1" ht="15" spans="1:32">
      <c r="A453" s="65"/>
      <c r="B453" s="66"/>
      <c r="C453" s="66"/>
      <c r="D453" s="67"/>
      <c r="E453" s="67"/>
      <c r="F453" s="67"/>
      <c r="G453" s="67"/>
      <c r="H453" s="67"/>
      <c r="I453" s="67"/>
      <c r="J453" s="67"/>
      <c r="K453" s="67"/>
      <c r="L453" s="67"/>
      <c r="M453" s="67"/>
      <c r="N453" s="67"/>
      <c r="O453" s="67"/>
      <c r="P453" s="67"/>
      <c r="Q453" s="69"/>
      <c r="R453" s="67"/>
      <c r="S453" s="67"/>
      <c r="T453" s="67"/>
      <c r="U453" s="67"/>
      <c r="V453" s="67"/>
      <c r="W453" s="67"/>
      <c r="X453" s="67"/>
      <c r="Y453" s="69"/>
      <c r="Z453" s="67"/>
      <c r="AA453" s="67"/>
      <c r="AB453" s="67"/>
      <c r="AC453" s="67"/>
      <c r="AF453" s="59"/>
    </row>
    <row r="454" s="17" customFormat="1" ht="15" spans="1:32">
      <c r="A454" s="65"/>
      <c r="B454" s="66"/>
      <c r="C454" s="66"/>
      <c r="D454" s="67"/>
      <c r="E454" s="67"/>
      <c r="F454" s="67"/>
      <c r="G454" s="67"/>
      <c r="H454" s="67"/>
      <c r="I454" s="67"/>
      <c r="J454" s="67"/>
      <c r="K454" s="67"/>
      <c r="L454" s="67"/>
      <c r="M454" s="67"/>
      <c r="N454" s="67"/>
      <c r="O454" s="67"/>
      <c r="P454" s="67"/>
      <c r="Q454" s="69"/>
      <c r="R454" s="67"/>
      <c r="S454" s="67"/>
      <c r="T454" s="67"/>
      <c r="U454" s="67"/>
      <c r="V454" s="67"/>
      <c r="W454" s="67"/>
      <c r="X454" s="67"/>
      <c r="Y454" s="69"/>
      <c r="Z454" s="67"/>
      <c r="AA454" s="67"/>
      <c r="AB454" s="67"/>
      <c r="AC454" s="67"/>
      <c r="AF454" s="14"/>
    </row>
    <row r="455" s="17" customFormat="1" ht="15" spans="1:32">
      <c r="A455" s="65"/>
      <c r="B455" s="66"/>
      <c r="C455" s="66"/>
      <c r="D455" s="67"/>
      <c r="E455" s="67"/>
      <c r="F455" s="67"/>
      <c r="G455" s="67"/>
      <c r="H455" s="67"/>
      <c r="I455" s="67"/>
      <c r="J455" s="67"/>
      <c r="K455" s="67"/>
      <c r="L455" s="67"/>
      <c r="M455" s="67"/>
      <c r="N455" s="67"/>
      <c r="O455" s="67"/>
      <c r="P455" s="67"/>
      <c r="Q455" s="69"/>
      <c r="R455" s="67"/>
      <c r="S455" s="67"/>
      <c r="T455" s="67"/>
      <c r="U455" s="67"/>
      <c r="V455" s="67"/>
      <c r="W455" s="67"/>
      <c r="X455" s="67"/>
      <c r="Y455" s="69"/>
      <c r="Z455" s="67"/>
      <c r="AA455" s="67"/>
      <c r="AB455" s="67"/>
      <c r="AC455" s="67"/>
      <c r="AF455" s="14"/>
    </row>
    <row r="456" s="17" customFormat="1" ht="15" spans="1:32">
      <c r="A456" s="65"/>
      <c r="B456" s="66"/>
      <c r="C456" s="66"/>
      <c r="D456" s="67"/>
      <c r="E456" s="67"/>
      <c r="F456" s="67"/>
      <c r="G456" s="67"/>
      <c r="H456" s="67"/>
      <c r="I456" s="67"/>
      <c r="J456" s="67"/>
      <c r="K456" s="67"/>
      <c r="L456" s="67"/>
      <c r="M456" s="67"/>
      <c r="N456" s="67"/>
      <c r="O456" s="67"/>
      <c r="P456" s="67"/>
      <c r="Q456" s="69"/>
      <c r="R456" s="67"/>
      <c r="S456" s="67"/>
      <c r="T456" s="67"/>
      <c r="U456" s="67"/>
      <c r="V456" s="67"/>
      <c r="W456" s="67"/>
      <c r="X456" s="67"/>
      <c r="Y456" s="69"/>
      <c r="Z456" s="67"/>
      <c r="AA456" s="67"/>
      <c r="AB456" s="67"/>
      <c r="AC456" s="67"/>
      <c r="AF456" s="59"/>
    </row>
    <row r="457" s="17" customFormat="1" ht="15" spans="1:32">
      <c r="A457" s="65"/>
      <c r="B457" s="66"/>
      <c r="C457" s="66"/>
      <c r="D457" s="67"/>
      <c r="E457" s="67"/>
      <c r="F457" s="67"/>
      <c r="G457" s="67"/>
      <c r="H457" s="67"/>
      <c r="I457" s="67"/>
      <c r="J457" s="67"/>
      <c r="K457" s="67"/>
      <c r="L457" s="67"/>
      <c r="M457" s="67"/>
      <c r="N457" s="67"/>
      <c r="O457" s="67"/>
      <c r="P457" s="67"/>
      <c r="Q457" s="69"/>
      <c r="R457" s="67"/>
      <c r="S457" s="67"/>
      <c r="T457" s="67"/>
      <c r="U457" s="67"/>
      <c r="V457" s="67"/>
      <c r="W457" s="67"/>
      <c r="X457" s="67"/>
      <c r="Y457" s="69"/>
      <c r="Z457" s="67"/>
      <c r="AA457" s="67"/>
      <c r="AB457" s="67"/>
      <c r="AC457" s="67"/>
      <c r="AF457" s="59"/>
    </row>
    <row r="458" s="17" customFormat="1" ht="15" spans="1:32">
      <c r="A458" s="65"/>
      <c r="B458" s="66"/>
      <c r="C458" s="66"/>
      <c r="D458" s="67"/>
      <c r="E458" s="67"/>
      <c r="F458" s="67"/>
      <c r="G458" s="67"/>
      <c r="H458" s="68"/>
      <c r="I458" s="67"/>
      <c r="J458" s="67"/>
      <c r="K458" s="67"/>
      <c r="L458" s="67"/>
      <c r="M458" s="67"/>
      <c r="N458" s="67"/>
      <c r="O458" s="67"/>
      <c r="P458" s="67"/>
      <c r="Q458" s="69"/>
      <c r="R458" s="67"/>
      <c r="S458" s="67"/>
      <c r="T458" s="67"/>
      <c r="U458" s="67"/>
      <c r="V458" s="67"/>
      <c r="W458" s="67"/>
      <c r="X458" s="67"/>
      <c r="Y458" s="69"/>
      <c r="Z458" s="67"/>
      <c r="AA458" s="67"/>
      <c r="AB458" s="67"/>
      <c r="AC458" s="67"/>
      <c r="AF458" s="14"/>
    </row>
    <row r="459" s="17" customFormat="1" ht="15" spans="1:32">
      <c r="A459" s="65"/>
      <c r="B459" s="66"/>
      <c r="C459" s="66"/>
      <c r="D459" s="67"/>
      <c r="E459" s="67"/>
      <c r="F459" s="67"/>
      <c r="G459" s="67"/>
      <c r="H459" s="67"/>
      <c r="I459" s="67"/>
      <c r="J459" s="67"/>
      <c r="K459" s="67"/>
      <c r="L459" s="67"/>
      <c r="M459" s="67"/>
      <c r="N459" s="67"/>
      <c r="O459" s="67"/>
      <c r="P459" s="67"/>
      <c r="Q459" s="69"/>
      <c r="R459" s="67"/>
      <c r="S459" s="67"/>
      <c r="T459" s="67"/>
      <c r="U459" s="67"/>
      <c r="V459" s="67"/>
      <c r="W459" s="67"/>
      <c r="X459" s="67"/>
      <c r="Y459" s="69"/>
      <c r="Z459" s="67"/>
      <c r="AA459" s="67"/>
      <c r="AB459" s="67"/>
      <c r="AC459" s="67"/>
      <c r="AF459" s="14"/>
    </row>
    <row r="460" s="17" customFormat="1" ht="15" spans="1:32">
      <c r="A460" s="65"/>
      <c r="B460" s="66"/>
      <c r="C460" s="66"/>
      <c r="D460" s="67"/>
      <c r="E460" s="67"/>
      <c r="F460" s="67"/>
      <c r="G460" s="67"/>
      <c r="H460" s="67"/>
      <c r="I460" s="67"/>
      <c r="J460" s="67"/>
      <c r="K460" s="67"/>
      <c r="L460" s="67"/>
      <c r="M460" s="67"/>
      <c r="N460" s="67"/>
      <c r="O460" s="67"/>
      <c r="P460" s="67"/>
      <c r="Q460" s="69"/>
      <c r="R460" s="67"/>
      <c r="S460" s="67"/>
      <c r="T460" s="67"/>
      <c r="U460" s="67"/>
      <c r="V460" s="67"/>
      <c r="W460" s="67"/>
      <c r="X460" s="67"/>
      <c r="Y460" s="69"/>
      <c r="Z460" s="67"/>
      <c r="AA460" s="67"/>
      <c r="AB460" s="67"/>
      <c r="AC460" s="67"/>
      <c r="AF460" s="59"/>
    </row>
    <row r="461" s="17" customFormat="1" ht="15" spans="1:32">
      <c r="A461" s="71"/>
      <c r="B461" s="72"/>
      <c r="C461" s="73"/>
      <c r="D461" s="67"/>
      <c r="E461" s="67"/>
      <c r="F461" s="67"/>
      <c r="G461" s="67"/>
      <c r="H461" s="67"/>
      <c r="I461" s="67"/>
      <c r="J461" s="67"/>
      <c r="K461" s="67"/>
      <c r="L461" s="67"/>
      <c r="M461" s="67"/>
      <c r="N461" s="67"/>
      <c r="O461" s="67"/>
      <c r="P461" s="67"/>
      <c r="Q461" s="69"/>
      <c r="R461" s="67"/>
      <c r="S461" s="67"/>
      <c r="T461" s="67"/>
      <c r="U461" s="67"/>
      <c r="V461" s="67"/>
      <c r="W461" s="67"/>
      <c r="X461" s="67"/>
      <c r="Y461" s="69"/>
      <c r="Z461" s="67"/>
      <c r="AA461" s="67"/>
      <c r="AB461" s="67"/>
      <c r="AC461" s="67"/>
      <c r="AF461" s="59"/>
    </row>
    <row r="462" s="17" customFormat="1" ht="15" spans="1:32">
      <c r="A462" s="65"/>
      <c r="B462" s="66"/>
      <c r="C462" s="66"/>
      <c r="D462" s="67"/>
      <c r="E462" s="67"/>
      <c r="F462" s="67"/>
      <c r="G462" s="67"/>
      <c r="H462" s="67"/>
      <c r="I462" s="67"/>
      <c r="J462" s="67"/>
      <c r="K462" s="67"/>
      <c r="L462" s="67"/>
      <c r="M462" s="67"/>
      <c r="N462" s="67"/>
      <c r="O462" s="67"/>
      <c r="P462" s="67"/>
      <c r="Q462" s="69"/>
      <c r="R462" s="67"/>
      <c r="S462" s="67"/>
      <c r="T462" s="67"/>
      <c r="U462" s="67"/>
      <c r="V462" s="67"/>
      <c r="W462" s="67"/>
      <c r="X462" s="67"/>
      <c r="Y462" s="69"/>
      <c r="Z462" s="67"/>
      <c r="AA462" s="67"/>
      <c r="AB462" s="67"/>
      <c r="AC462" s="67"/>
      <c r="AF462" s="14"/>
    </row>
    <row r="463" s="17" customFormat="1" ht="15" spans="1:32">
      <c r="A463" s="65"/>
      <c r="B463" s="66"/>
      <c r="C463" s="66"/>
      <c r="D463" s="67"/>
      <c r="E463" s="67"/>
      <c r="F463" s="67"/>
      <c r="G463" s="67"/>
      <c r="H463" s="67"/>
      <c r="I463" s="67"/>
      <c r="J463" s="67"/>
      <c r="K463" s="67"/>
      <c r="L463" s="67"/>
      <c r="M463" s="67"/>
      <c r="N463" s="67"/>
      <c r="O463" s="67"/>
      <c r="P463" s="67"/>
      <c r="Q463" s="69"/>
      <c r="R463" s="67"/>
      <c r="S463" s="67"/>
      <c r="T463" s="67"/>
      <c r="U463" s="67"/>
      <c r="V463" s="67"/>
      <c r="W463" s="67"/>
      <c r="X463" s="67"/>
      <c r="Y463" s="69"/>
      <c r="Z463" s="67"/>
      <c r="AA463" s="67"/>
      <c r="AB463" s="67"/>
      <c r="AC463" s="67"/>
      <c r="AF463" s="14"/>
    </row>
    <row r="464" s="17" customFormat="1" ht="15" spans="1:32">
      <c r="A464" s="65"/>
      <c r="B464" s="66"/>
      <c r="C464" s="66"/>
      <c r="D464" s="67"/>
      <c r="E464" s="67"/>
      <c r="F464" s="67"/>
      <c r="G464" s="67"/>
      <c r="H464" s="67"/>
      <c r="I464" s="67"/>
      <c r="J464" s="67"/>
      <c r="K464" s="67"/>
      <c r="L464" s="67"/>
      <c r="M464" s="67"/>
      <c r="N464" s="67"/>
      <c r="O464" s="67"/>
      <c r="P464" s="67"/>
      <c r="Q464" s="69"/>
      <c r="R464" s="67"/>
      <c r="S464" s="67"/>
      <c r="T464" s="67"/>
      <c r="U464" s="67"/>
      <c r="V464" s="67"/>
      <c r="W464" s="67"/>
      <c r="X464" s="67"/>
      <c r="Y464" s="69"/>
      <c r="Z464" s="67"/>
      <c r="AA464" s="67"/>
      <c r="AB464" s="67"/>
      <c r="AC464" s="67"/>
      <c r="AF464" s="59"/>
    </row>
    <row r="465" s="17" customFormat="1" ht="15" spans="1:32">
      <c r="A465" s="65"/>
      <c r="B465" s="66"/>
      <c r="C465" s="66"/>
      <c r="D465" s="67"/>
      <c r="E465" s="67"/>
      <c r="F465" s="67"/>
      <c r="G465" s="67"/>
      <c r="H465" s="67"/>
      <c r="I465" s="67"/>
      <c r="J465" s="67"/>
      <c r="K465" s="67"/>
      <c r="L465" s="67"/>
      <c r="M465" s="67"/>
      <c r="N465" s="67"/>
      <c r="O465" s="67"/>
      <c r="P465" s="67"/>
      <c r="Q465" s="69"/>
      <c r="R465" s="67"/>
      <c r="S465" s="67"/>
      <c r="T465" s="67"/>
      <c r="U465" s="67"/>
      <c r="V465" s="67"/>
      <c r="W465" s="67"/>
      <c r="X465" s="67"/>
      <c r="Y465" s="69"/>
      <c r="Z465" s="67"/>
      <c r="AA465" s="67"/>
      <c r="AB465" s="67"/>
      <c r="AC465" s="67"/>
      <c r="AF465" s="59"/>
    </row>
    <row r="466" s="17" customFormat="1" ht="15" spans="1:32">
      <c r="A466" s="65"/>
      <c r="B466" s="66"/>
      <c r="C466" s="66"/>
      <c r="D466" s="67"/>
      <c r="E466" s="67"/>
      <c r="F466" s="67"/>
      <c r="G466" s="67"/>
      <c r="H466" s="67"/>
      <c r="I466" s="67"/>
      <c r="J466" s="67"/>
      <c r="K466" s="67"/>
      <c r="L466" s="67"/>
      <c r="M466" s="67"/>
      <c r="N466" s="67"/>
      <c r="O466" s="67"/>
      <c r="P466" s="67"/>
      <c r="Q466" s="69"/>
      <c r="R466" s="67"/>
      <c r="S466" s="67"/>
      <c r="T466" s="67"/>
      <c r="U466" s="67"/>
      <c r="V466" s="67"/>
      <c r="W466" s="67"/>
      <c r="X466" s="67"/>
      <c r="Y466" s="69"/>
      <c r="Z466" s="67"/>
      <c r="AA466" s="67"/>
      <c r="AB466" s="67"/>
      <c r="AC466" s="67"/>
      <c r="AF466" s="14"/>
    </row>
    <row r="467" s="17" customFormat="1" ht="15" spans="1:32">
      <c r="A467" s="74"/>
      <c r="B467" s="75"/>
      <c r="C467" s="75"/>
      <c r="D467" s="67"/>
      <c r="E467" s="67"/>
      <c r="F467" s="67"/>
      <c r="G467" s="67"/>
      <c r="H467" s="68"/>
      <c r="I467" s="67"/>
      <c r="J467" s="67"/>
      <c r="K467" s="67"/>
      <c r="L467" s="67"/>
      <c r="M467" s="67"/>
      <c r="N467" s="67"/>
      <c r="O467" s="67"/>
      <c r="P467" s="67"/>
      <c r="Q467" s="69"/>
      <c r="R467" s="67"/>
      <c r="S467" s="67"/>
      <c r="T467" s="67"/>
      <c r="U467" s="67"/>
      <c r="V467" s="67"/>
      <c r="W467" s="67"/>
      <c r="X467" s="67"/>
      <c r="Y467" s="69"/>
      <c r="Z467" s="67"/>
      <c r="AA467" s="67"/>
      <c r="AB467" s="67"/>
      <c r="AC467" s="67"/>
      <c r="AF467" s="14"/>
    </row>
    <row r="468" s="17" customFormat="1" ht="15" spans="1:32">
      <c r="A468" s="76"/>
      <c r="B468" s="77"/>
      <c r="C468" s="78"/>
      <c r="D468" s="67"/>
      <c r="E468" s="67"/>
      <c r="F468" s="67"/>
      <c r="G468" s="67"/>
      <c r="H468" s="67"/>
      <c r="I468" s="67"/>
      <c r="J468" s="67"/>
      <c r="K468" s="67"/>
      <c r="L468" s="67"/>
      <c r="M468" s="67"/>
      <c r="N468" s="67"/>
      <c r="O468" s="67"/>
      <c r="P468" s="67"/>
      <c r="Q468" s="69"/>
      <c r="R468" s="67"/>
      <c r="S468" s="67"/>
      <c r="T468" s="67"/>
      <c r="U468" s="67"/>
      <c r="V468" s="67"/>
      <c r="W468" s="67"/>
      <c r="X468" s="67"/>
      <c r="Y468" s="69"/>
      <c r="Z468" s="67"/>
      <c r="AA468" s="67"/>
      <c r="AB468" s="67"/>
      <c r="AC468" s="67"/>
      <c r="AF468" s="59"/>
    </row>
    <row r="469" s="17" customFormat="1" ht="15" spans="1:32">
      <c r="A469" s="79"/>
      <c r="B469" s="80"/>
      <c r="C469" s="81"/>
      <c r="D469" s="67"/>
      <c r="E469" s="67"/>
      <c r="F469" s="67"/>
      <c r="G469" s="67"/>
      <c r="H469" s="67"/>
      <c r="I469" s="67"/>
      <c r="J469" s="67"/>
      <c r="K469" s="67"/>
      <c r="L469" s="67"/>
      <c r="M469" s="67"/>
      <c r="N469" s="67"/>
      <c r="O469" s="67"/>
      <c r="P469" s="67"/>
      <c r="Q469" s="69"/>
      <c r="R469" s="67"/>
      <c r="S469" s="67"/>
      <c r="T469" s="67"/>
      <c r="U469" s="67"/>
      <c r="V469" s="67"/>
      <c r="W469" s="67"/>
      <c r="X469" s="67"/>
      <c r="Y469" s="69"/>
      <c r="Z469" s="67"/>
      <c r="AA469" s="67"/>
      <c r="AB469" s="67"/>
      <c r="AC469" s="67"/>
      <c r="AF469" s="59"/>
    </row>
    <row r="470" s="17" customFormat="1" ht="15" spans="1:32">
      <c r="A470" s="82"/>
      <c r="B470" s="83"/>
      <c r="C470" s="84"/>
      <c r="D470" s="67"/>
      <c r="E470" s="67"/>
      <c r="F470" s="67"/>
      <c r="G470" s="67"/>
      <c r="H470" s="67"/>
      <c r="I470" s="67"/>
      <c r="J470" s="67"/>
      <c r="K470" s="67"/>
      <c r="L470" s="67"/>
      <c r="M470" s="67"/>
      <c r="N470" s="67"/>
      <c r="O470" s="67"/>
      <c r="P470" s="67"/>
      <c r="Q470" s="69"/>
      <c r="R470" s="67"/>
      <c r="S470" s="67"/>
      <c r="T470" s="67"/>
      <c r="U470" s="67"/>
      <c r="V470" s="67"/>
      <c r="W470" s="67"/>
      <c r="X470" s="67"/>
      <c r="Y470" s="69"/>
      <c r="Z470" s="67"/>
      <c r="AA470" s="67"/>
      <c r="AB470" s="67"/>
      <c r="AC470" s="67"/>
      <c r="AF470" s="14"/>
    </row>
    <row r="471" s="17" customFormat="1" ht="15" spans="1:32">
      <c r="A471" s="65"/>
      <c r="B471" s="66"/>
      <c r="C471" s="66"/>
      <c r="D471" s="67"/>
      <c r="E471" s="67"/>
      <c r="F471" s="67"/>
      <c r="G471" s="67"/>
      <c r="H471" s="67"/>
      <c r="I471" s="67"/>
      <c r="J471" s="67"/>
      <c r="K471" s="67"/>
      <c r="L471" s="67"/>
      <c r="M471" s="67"/>
      <c r="N471" s="67"/>
      <c r="O471" s="67"/>
      <c r="P471" s="67"/>
      <c r="Q471" s="69"/>
      <c r="R471" s="67"/>
      <c r="S471" s="67"/>
      <c r="T471" s="67"/>
      <c r="U471" s="67"/>
      <c r="V471" s="67"/>
      <c r="W471" s="67"/>
      <c r="X471" s="67"/>
      <c r="Y471" s="69"/>
      <c r="Z471" s="67"/>
      <c r="AA471" s="67"/>
      <c r="AB471" s="67"/>
      <c r="AC471" s="67"/>
      <c r="AF471" s="14"/>
    </row>
    <row r="472" s="17" customFormat="1" ht="15" spans="1:32">
      <c r="A472" s="65"/>
      <c r="B472" s="66"/>
      <c r="C472" s="66"/>
      <c r="D472" s="67"/>
      <c r="E472" s="67"/>
      <c r="F472" s="67"/>
      <c r="G472" s="67"/>
      <c r="H472" s="67"/>
      <c r="I472" s="67"/>
      <c r="J472" s="67"/>
      <c r="K472" s="67"/>
      <c r="L472" s="67"/>
      <c r="M472" s="67"/>
      <c r="N472" s="67"/>
      <c r="O472" s="67"/>
      <c r="P472" s="67"/>
      <c r="Q472" s="69"/>
      <c r="R472" s="67"/>
      <c r="S472" s="67"/>
      <c r="T472" s="67"/>
      <c r="U472" s="67"/>
      <c r="V472" s="67"/>
      <c r="W472" s="67"/>
      <c r="X472" s="67"/>
      <c r="Y472" s="69"/>
      <c r="Z472" s="67"/>
      <c r="AA472" s="67"/>
      <c r="AB472" s="67"/>
      <c r="AC472" s="67"/>
      <c r="AF472" s="59"/>
    </row>
    <row r="473" s="17" customFormat="1" ht="15" spans="1:32">
      <c r="A473" s="85"/>
      <c r="B473" s="86"/>
      <c r="C473" s="87"/>
      <c r="D473" s="67"/>
      <c r="E473" s="67"/>
      <c r="F473" s="67"/>
      <c r="G473" s="67"/>
      <c r="H473" s="67"/>
      <c r="I473" s="67"/>
      <c r="J473" s="67"/>
      <c r="K473" s="67"/>
      <c r="L473" s="67"/>
      <c r="M473" s="67"/>
      <c r="N473" s="67"/>
      <c r="O473" s="67"/>
      <c r="P473" s="67"/>
      <c r="Q473" s="69"/>
      <c r="R473" s="67"/>
      <c r="S473" s="67"/>
      <c r="T473" s="67"/>
      <c r="U473" s="67"/>
      <c r="V473" s="67"/>
      <c r="W473" s="67"/>
      <c r="X473" s="67"/>
      <c r="Y473" s="69"/>
      <c r="Z473" s="67"/>
      <c r="AA473" s="67"/>
      <c r="AB473" s="67"/>
      <c r="AC473" s="67"/>
      <c r="AF473" s="59"/>
    </row>
    <row r="474" s="17" customFormat="1" ht="15" spans="1:32">
      <c r="A474" s="65"/>
      <c r="B474" s="66"/>
      <c r="C474" s="66"/>
      <c r="D474" s="67"/>
      <c r="E474" s="67"/>
      <c r="F474" s="67"/>
      <c r="G474" s="67"/>
      <c r="H474" s="67"/>
      <c r="I474" s="67"/>
      <c r="J474" s="67"/>
      <c r="K474" s="67"/>
      <c r="L474" s="67"/>
      <c r="M474" s="67"/>
      <c r="N474" s="67"/>
      <c r="O474" s="67"/>
      <c r="P474" s="67"/>
      <c r="Q474" s="69"/>
      <c r="R474" s="67"/>
      <c r="S474" s="67"/>
      <c r="T474" s="67"/>
      <c r="U474" s="67"/>
      <c r="V474" s="67"/>
      <c r="W474" s="67"/>
      <c r="X474" s="67"/>
      <c r="Y474" s="69"/>
      <c r="Z474" s="67"/>
      <c r="AA474" s="67"/>
      <c r="AB474" s="67"/>
      <c r="AC474" s="67"/>
      <c r="AF474" s="14"/>
    </row>
    <row r="475" s="17" customFormat="1" ht="15" spans="1:32">
      <c r="A475" s="65"/>
      <c r="B475" s="66"/>
      <c r="C475" s="66"/>
      <c r="D475" s="67"/>
      <c r="E475" s="67"/>
      <c r="F475" s="67"/>
      <c r="G475" s="67"/>
      <c r="H475" s="67"/>
      <c r="I475" s="67"/>
      <c r="J475" s="67"/>
      <c r="K475" s="67"/>
      <c r="L475" s="67"/>
      <c r="M475" s="67"/>
      <c r="N475" s="67"/>
      <c r="O475" s="67"/>
      <c r="P475" s="67"/>
      <c r="Q475" s="69"/>
      <c r="R475" s="67"/>
      <c r="S475" s="67"/>
      <c r="T475" s="67"/>
      <c r="U475" s="67"/>
      <c r="V475" s="67"/>
      <c r="W475" s="67"/>
      <c r="X475" s="67"/>
      <c r="Y475" s="69"/>
      <c r="Z475" s="67"/>
      <c r="AA475" s="67"/>
      <c r="AB475" s="67"/>
      <c r="AC475" s="67"/>
      <c r="AF475" s="14"/>
    </row>
    <row r="476" s="17" customFormat="1" ht="15" spans="1:32">
      <c r="A476" s="88"/>
      <c r="B476" s="89"/>
      <c r="C476" s="90"/>
      <c r="D476" s="67"/>
      <c r="E476" s="67"/>
      <c r="F476" s="67"/>
      <c r="G476" s="67"/>
      <c r="H476" s="67"/>
      <c r="I476" s="67"/>
      <c r="J476" s="67"/>
      <c r="K476" s="67"/>
      <c r="L476" s="67"/>
      <c r="M476" s="67"/>
      <c r="N476" s="67"/>
      <c r="O476" s="67"/>
      <c r="P476" s="67"/>
      <c r="Q476" s="69"/>
      <c r="R476" s="67"/>
      <c r="S476" s="67"/>
      <c r="T476" s="67"/>
      <c r="U476" s="67"/>
      <c r="V476" s="67"/>
      <c r="W476" s="67"/>
      <c r="X476" s="67"/>
      <c r="Y476" s="69"/>
      <c r="Z476" s="67"/>
      <c r="AA476" s="67"/>
      <c r="AB476" s="67"/>
      <c r="AC476" s="67"/>
      <c r="AF476" s="59"/>
    </row>
    <row r="477" s="17" customFormat="1" ht="15" spans="1:32">
      <c r="A477" s="91"/>
      <c r="B477" s="92"/>
      <c r="C477" s="92"/>
      <c r="D477" s="67"/>
      <c r="E477" s="67"/>
      <c r="F477" s="67"/>
      <c r="G477" s="67"/>
      <c r="H477" s="67"/>
      <c r="I477" s="67"/>
      <c r="J477" s="67"/>
      <c r="K477" s="67"/>
      <c r="L477" s="67"/>
      <c r="M477" s="67"/>
      <c r="N477" s="67"/>
      <c r="O477" s="67"/>
      <c r="P477" s="67"/>
      <c r="Q477" s="69"/>
      <c r="R477" s="67"/>
      <c r="S477" s="67"/>
      <c r="T477" s="67"/>
      <c r="U477" s="67"/>
      <c r="V477" s="67"/>
      <c r="W477" s="67"/>
      <c r="X477" s="67"/>
      <c r="Y477" s="69"/>
      <c r="Z477" s="67"/>
      <c r="AA477" s="67"/>
      <c r="AB477" s="67"/>
      <c r="AC477" s="67"/>
      <c r="AF477" s="59"/>
    </row>
    <row r="478" s="17" customFormat="1" ht="15" spans="1:32">
      <c r="A478" s="65"/>
      <c r="B478" s="66"/>
      <c r="C478" s="66"/>
      <c r="D478" s="67"/>
      <c r="E478" s="67"/>
      <c r="F478" s="67"/>
      <c r="G478" s="67"/>
      <c r="H478" s="67"/>
      <c r="I478" s="67"/>
      <c r="J478" s="67"/>
      <c r="K478" s="67"/>
      <c r="L478" s="67"/>
      <c r="M478" s="67"/>
      <c r="N478" s="67"/>
      <c r="O478" s="67"/>
      <c r="P478" s="67"/>
      <c r="Q478" s="69"/>
      <c r="R478" s="67"/>
      <c r="S478" s="67"/>
      <c r="T478" s="67"/>
      <c r="U478" s="67"/>
      <c r="V478" s="67"/>
      <c r="W478" s="67"/>
      <c r="X478" s="67"/>
      <c r="Y478" s="69"/>
      <c r="Z478" s="67"/>
      <c r="AA478" s="67"/>
      <c r="AB478" s="67"/>
      <c r="AC478" s="67"/>
      <c r="AF478" s="14"/>
    </row>
    <row r="479" s="17" customFormat="1" ht="15" spans="1:32">
      <c r="A479" s="65"/>
      <c r="B479" s="66"/>
      <c r="C479" s="66"/>
      <c r="D479" s="67"/>
      <c r="E479" s="67"/>
      <c r="F479" s="67"/>
      <c r="G479" s="67"/>
      <c r="H479" s="67"/>
      <c r="I479" s="67"/>
      <c r="J479" s="67"/>
      <c r="K479" s="67"/>
      <c r="L479" s="67"/>
      <c r="M479" s="67"/>
      <c r="N479" s="67"/>
      <c r="O479" s="67"/>
      <c r="P479" s="67"/>
      <c r="Q479" s="69"/>
      <c r="R479" s="67"/>
      <c r="S479" s="67"/>
      <c r="T479" s="67"/>
      <c r="U479" s="67"/>
      <c r="V479" s="67"/>
      <c r="W479" s="67"/>
      <c r="X479" s="67"/>
      <c r="Y479" s="69"/>
      <c r="Z479" s="67"/>
      <c r="AA479" s="67"/>
      <c r="AB479" s="67"/>
      <c r="AC479" s="67"/>
      <c r="AF479" s="14"/>
    </row>
    <row r="480" s="17" customFormat="1" ht="15" spans="1:32">
      <c r="A480" s="65"/>
      <c r="B480" s="66"/>
      <c r="C480" s="66"/>
      <c r="D480" s="67"/>
      <c r="E480" s="67"/>
      <c r="F480" s="67"/>
      <c r="G480" s="67"/>
      <c r="H480" s="68"/>
      <c r="I480" s="67"/>
      <c r="J480" s="67"/>
      <c r="K480" s="67"/>
      <c r="L480" s="67"/>
      <c r="M480" s="67"/>
      <c r="N480" s="67"/>
      <c r="O480" s="67"/>
      <c r="P480" s="67"/>
      <c r="Q480" s="69"/>
      <c r="R480" s="67"/>
      <c r="S480" s="67"/>
      <c r="T480" s="67"/>
      <c r="U480" s="67"/>
      <c r="V480" s="67"/>
      <c r="W480" s="67"/>
      <c r="X480" s="67"/>
      <c r="Y480" s="69"/>
      <c r="Z480" s="67"/>
      <c r="AA480" s="67"/>
      <c r="AB480" s="67"/>
      <c r="AC480" s="67"/>
      <c r="AF480" s="59"/>
    </row>
    <row r="481" s="17" customFormat="1" ht="15" spans="1:32">
      <c r="A481" s="65"/>
      <c r="B481" s="66"/>
      <c r="C481" s="66"/>
      <c r="D481" s="93"/>
      <c r="E481" s="93"/>
      <c r="F481" s="93"/>
      <c r="G481" s="93"/>
      <c r="H481" s="93"/>
      <c r="I481" s="93"/>
      <c r="J481" s="93"/>
      <c r="K481" s="93"/>
      <c r="L481" s="93"/>
      <c r="M481" s="93"/>
      <c r="N481" s="93"/>
      <c r="O481" s="93"/>
      <c r="P481" s="93"/>
      <c r="Q481" s="69"/>
      <c r="R481" s="93"/>
      <c r="S481" s="93"/>
      <c r="T481" s="93"/>
      <c r="U481" s="93"/>
      <c r="V481" s="93"/>
      <c r="W481" s="93"/>
      <c r="X481" s="93"/>
      <c r="Y481" s="69"/>
      <c r="Z481" s="93"/>
      <c r="AA481" s="93"/>
      <c r="AB481" s="93"/>
      <c r="AC481" s="93"/>
      <c r="AF481" s="59"/>
    </row>
    <row r="482" s="17" customFormat="1" ht="15" spans="1:32">
      <c r="A482" s="65"/>
      <c r="B482" s="66"/>
      <c r="C482" s="66"/>
      <c r="D482" s="93"/>
      <c r="E482" s="93"/>
      <c r="F482" s="93"/>
      <c r="G482" s="93"/>
      <c r="H482" s="93"/>
      <c r="I482" s="93"/>
      <c r="J482" s="93"/>
      <c r="K482" s="93"/>
      <c r="L482" s="93"/>
      <c r="M482" s="93"/>
      <c r="N482" s="93"/>
      <c r="O482" s="93"/>
      <c r="P482" s="93"/>
      <c r="Q482" s="69"/>
      <c r="R482" s="93"/>
      <c r="S482" s="93"/>
      <c r="T482" s="93"/>
      <c r="U482" s="93"/>
      <c r="V482" s="93"/>
      <c r="W482" s="93"/>
      <c r="X482" s="93"/>
      <c r="Y482" s="69"/>
      <c r="Z482" s="93"/>
      <c r="AA482" s="93"/>
      <c r="AB482" s="93"/>
      <c r="AC482" s="93"/>
      <c r="AF482" s="14"/>
    </row>
    <row r="483" s="17" customFormat="1" ht="15" spans="1:32">
      <c r="A483" s="65"/>
      <c r="B483" s="66"/>
      <c r="C483" s="66"/>
      <c r="D483" s="93"/>
      <c r="E483" s="93"/>
      <c r="F483" s="93"/>
      <c r="G483" s="93"/>
      <c r="H483" s="93"/>
      <c r="I483" s="93"/>
      <c r="J483" s="93"/>
      <c r="K483" s="93"/>
      <c r="L483" s="93"/>
      <c r="M483" s="93"/>
      <c r="N483" s="93"/>
      <c r="O483" s="93"/>
      <c r="P483" s="93"/>
      <c r="Q483" s="69"/>
      <c r="R483" s="93"/>
      <c r="S483" s="93"/>
      <c r="T483" s="93"/>
      <c r="U483" s="93"/>
      <c r="V483" s="93"/>
      <c r="W483" s="93"/>
      <c r="X483" s="93"/>
      <c r="Y483" s="69"/>
      <c r="Z483" s="93"/>
      <c r="AA483" s="93"/>
      <c r="AB483" s="93"/>
      <c r="AC483" s="93"/>
      <c r="AF483" s="14"/>
    </row>
    <row r="484" s="17" customFormat="1" ht="15" spans="1:32">
      <c r="A484" s="65"/>
      <c r="B484" s="66"/>
      <c r="C484" s="66"/>
      <c r="D484" s="93"/>
      <c r="E484" s="93"/>
      <c r="F484" s="93"/>
      <c r="G484" s="93"/>
      <c r="H484" s="93"/>
      <c r="I484" s="93"/>
      <c r="J484" s="93"/>
      <c r="K484" s="93"/>
      <c r="L484" s="93"/>
      <c r="M484" s="93"/>
      <c r="N484" s="93"/>
      <c r="O484" s="93"/>
      <c r="P484" s="93"/>
      <c r="Q484" s="69"/>
      <c r="R484" s="93"/>
      <c r="S484" s="93"/>
      <c r="T484" s="93"/>
      <c r="U484" s="93"/>
      <c r="V484" s="93"/>
      <c r="W484" s="93"/>
      <c r="X484" s="93"/>
      <c r="Y484" s="69"/>
      <c r="Z484" s="93"/>
      <c r="AA484" s="93"/>
      <c r="AB484" s="93"/>
      <c r="AC484" s="93"/>
      <c r="AF484" s="59"/>
    </row>
    <row r="485" s="17" customFormat="1" ht="15" spans="1:32">
      <c r="A485" s="65"/>
      <c r="B485" s="66"/>
      <c r="C485" s="66"/>
      <c r="D485" s="93"/>
      <c r="E485" s="93"/>
      <c r="F485" s="93"/>
      <c r="G485" s="93"/>
      <c r="H485" s="93"/>
      <c r="I485" s="93"/>
      <c r="J485" s="93"/>
      <c r="K485" s="93"/>
      <c r="L485" s="93"/>
      <c r="M485" s="93"/>
      <c r="N485" s="93"/>
      <c r="O485" s="93"/>
      <c r="P485" s="93"/>
      <c r="Q485" s="69"/>
      <c r="R485" s="93"/>
      <c r="S485" s="93"/>
      <c r="T485" s="93"/>
      <c r="U485" s="93"/>
      <c r="V485" s="93"/>
      <c r="W485" s="93"/>
      <c r="X485" s="93"/>
      <c r="Y485" s="69"/>
      <c r="Z485" s="93"/>
      <c r="AA485" s="93"/>
      <c r="AB485" s="93"/>
      <c r="AC485" s="93"/>
      <c r="AF485" s="59"/>
    </row>
    <row r="486" s="17" customFormat="1" ht="15" spans="1:32">
      <c r="A486" s="65"/>
      <c r="B486" s="66"/>
      <c r="C486" s="66"/>
      <c r="D486" s="93"/>
      <c r="E486" s="93"/>
      <c r="F486" s="93"/>
      <c r="G486" s="93"/>
      <c r="H486" s="93"/>
      <c r="I486" s="93"/>
      <c r="J486" s="93"/>
      <c r="K486" s="93"/>
      <c r="L486" s="93"/>
      <c r="M486" s="93"/>
      <c r="N486" s="93"/>
      <c r="O486" s="93"/>
      <c r="P486" s="93"/>
      <c r="Q486" s="69"/>
      <c r="R486" s="93"/>
      <c r="S486" s="93"/>
      <c r="T486" s="93"/>
      <c r="U486" s="93"/>
      <c r="V486" s="93"/>
      <c r="W486" s="93"/>
      <c r="X486" s="93"/>
      <c r="Y486" s="69"/>
      <c r="Z486" s="93"/>
      <c r="AA486" s="93"/>
      <c r="AB486" s="93"/>
      <c r="AC486" s="93"/>
      <c r="AF486" s="14"/>
    </row>
    <row r="487" s="17" customFormat="1" ht="15" spans="1:32">
      <c r="A487" s="65"/>
      <c r="B487" s="66"/>
      <c r="C487" s="66"/>
      <c r="D487" s="93"/>
      <c r="E487" s="93"/>
      <c r="F487" s="93"/>
      <c r="G487" s="93"/>
      <c r="H487" s="93"/>
      <c r="I487" s="93"/>
      <c r="J487" s="93"/>
      <c r="K487" s="93"/>
      <c r="L487" s="93"/>
      <c r="M487" s="93"/>
      <c r="N487" s="93"/>
      <c r="O487" s="93"/>
      <c r="P487" s="93"/>
      <c r="Q487" s="69"/>
      <c r="R487" s="93"/>
      <c r="S487" s="93"/>
      <c r="T487" s="93"/>
      <c r="U487" s="93"/>
      <c r="V487" s="93"/>
      <c r="W487" s="93"/>
      <c r="X487" s="93"/>
      <c r="Y487" s="69"/>
      <c r="Z487" s="93"/>
      <c r="AA487" s="93"/>
      <c r="AB487" s="93"/>
      <c r="AC487" s="93"/>
      <c r="AF487" s="14"/>
    </row>
    <row r="488" s="17" customFormat="1" ht="15" spans="1:32">
      <c r="A488" s="65"/>
      <c r="B488" s="66"/>
      <c r="C488" s="66"/>
      <c r="D488" s="93"/>
      <c r="E488" s="93"/>
      <c r="F488" s="93"/>
      <c r="G488" s="93"/>
      <c r="H488" s="94"/>
      <c r="I488" s="93"/>
      <c r="J488" s="93"/>
      <c r="K488" s="93"/>
      <c r="L488" s="93"/>
      <c r="M488" s="93"/>
      <c r="N488" s="93"/>
      <c r="O488" s="93"/>
      <c r="P488" s="93"/>
      <c r="Q488" s="69"/>
      <c r="R488" s="93"/>
      <c r="S488" s="93"/>
      <c r="T488" s="93"/>
      <c r="U488" s="93"/>
      <c r="V488" s="93"/>
      <c r="W488" s="93"/>
      <c r="X488" s="93"/>
      <c r="Y488" s="69"/>
      <c r="Z488" s="93"/>
      <c r="AA488" s="93"/>
      <c r="AB488" s="93"/>
      <c r="AC488" s="93"/>
      <c r="AF488" s="59"/>
    </row>
    <row r="489" s="17" customFormat="1" ht="15" spans="1:32">
      <c r="A489" s="65"/>
      <c r="B489" s="66"/>
      <c r="C489" s="66"/>
      <c r="D489" s="67"/>
      <c r="E489" s="67"/>
      <c r="F489" s="67"/>
      <c r="G489" s="67"/>
      <c r="H489" s="67"/>
      <c r="I489" s="67"/>
      <c r="J489" s="67"/>
      <c r="K489" s="67"/>
      <c r="L489" s="67"/>
      <c r="M489" s="67"/>
      <c r="N489" s="67"/>
      <c r="O489" s="67"/>
      <c r="P489" s="67"/>
      <c r="Q489" s="69"/>
      <c r="R489" s="67"/>
      <c r="S489" s="67"/>
      <c r="T489" s="67"/>
      <c r="U489" s="67"/>
      <c r="V489" s="67"/>
      <c r="W489" s="67"/>
      <c r="X489" s="67"/>
      <c r="Y489" s="69"/>
      <c r="Z489" s="67"/>
      <c r="AA489" s="67"/>
      <c r="AB489" s="67"/>
      <c r="AC489" s="67"/>
      <c r="AF489" s="59"/>
    </row>
    <row r="490" s="17" customFormat="1" ht="15" spans="1:32">
      <c r="A490" s="65"/>
      <c r="B490" s="66"/>
      <c r="C490" s="66"/>
      <c r="D490" s="67"/>
      <c r="E490" s="67"/>
      <c r="F490" s="67"/>
      <c r="G490" s="67"/>
      <c r="H490" s="67"/>
      <c r="I490" s="67"/>
      <c r="J490" s="67"/>
      <c r="K490" s="67"/>
      <c r="L490" s="67"/>
      <c r="M490" s="67"/>
      <c r="N490" s="67"/>
      <c r="O490" s="67"/>
      <c r="P490" s="67"/>
      <c r="Q490" s="69"/>
      <c r="R490" s="67"/>
      <c r="S490" s="67"/>
      <c r="T490" s="67"/>
      <c r="U490" s="67"/>
      <c r="V490" s="67"/>
      <c r="W490" s="67"/>
      <c r="X490" s="67"/>
      <c r="Y490" s="69"/>
      <c r="Z490" s="67"/>
      <c r="AA490" s="67"/>
      <c r="AB490" s="67"/>
      <c r="AC490" s="67"/>
      <c r="AF490" s="14"/>
    </row>
    <row r="491" s="17" customFormat="1" ht="15" spans="1:32">
      <c r="A491" s="65"/>
      <c r="B491" s="66"/>
      <c r="C491" s="66"/>
      <c r="D491" s="67"/>
      <c r="E491" s="67"/>
      <c r="F491" s="67"/>
      <c r="G491" s="67"/>
      <c r="H491" s="67"/>
      <c r="I491" s="67"/>
      <c r="J491" s="67"/>
      <c r="K491" s="67"/>
      <c r="L491" s="67"/>
      <c r="M491" s="67"/>
      <c r="N491" s="67"/>
      <c r="O491" s="67"/>
      <c r="P491" s="67"/>
      <c r="Q491" s="69"/>
      <c r="R491" s="67"/>
      <c r="S491" s="67"/>
      <c r="T491" s="67"/>
      <c r="U491" s="67"/>
      <c r="V491" s="67"/>
      <c r="W491" s="67"/>
      <c r="X491" s="67"/>
      <c r="Y491" s="69"/>
      <c r="Z491" s="67"/>
      <c r="AA491" s="67"/>
      <c r="AB491" s="67"/>
      <c r="AC491" s="67"/>
      <c r="AF491" s="14"/>
    </row>
    <row r="492" s="17" customFormat="1" ht="15" spans="1:32">
      <c r="A492" s="65"/>
      <c r="B492" s="66"/>
      <c r="C492" s="66"/>
      <c r="D492" s="67"/>
      <c r="E492" s="67"/>
      <c r="F492" s="67"/>
      <c r="G492" s="67"/>
      <c r="H492" s="67"/>
      <c r="I492" s="67"/>
      <c r="J492" s="67"/>
      <c r="K492" s="67"/>
      <c r="L492" s="67"/>
      <c r="M492" s="67"/>
      <c r="N492" s="67"/>
      <c r="O492" s="67"/>
      <c r="P492" s="67"/>
      <c r="Q492" s="69"/>
      <c r="R492" s="67"/>
      <c r="S492" s="67"/>
      <c r="T492" s="67"/>
      <c r="U492" s="67"/>
      <c r="V492" s="67"/>
      <c r="W492" s="67"/>
      <c r="X492" s="67"/>
      <c r="Y492" s="69"/>
      <c r="Z492" s="67"/>
      <c r="AA492" s="67"/>
      <c r="AB492" s="67"/>
      <c r="AC492" s="67"/>
      <c r="AF492" s="59"/>
    </row>
    <row r="493" s="17" customFormat="1" ht="15" spans="1:32">
      <c r="A493" s="65"/>
      <c r="B493" s="66"/>
      <c r="C493" s="66"/>
      <c r="D493" s="67"/>
      <c r="E493" s="67"/>
      <c r="F493" s="67"/>
      <c r="G493" s="67"/>
      <c r="H493" s="67"/>
      <c r="I493" s="67"/>
      <c r="J493" s="67"/>
      <c r="K493" s="67"/>
      <c r="L493" s="67"/>
      <c r="M493" s="67"/>
      <c r="N493" s="67"/>
      <c r="O493" s="67"/>
      <c r="P493" s="67"/>
      <c r="Q493" s="69"/>
      <c r="R493" s="67"/>
      <c r="S493" s="67"/>
      <c r="T493" s="67"/>
      <c r="U493" s="67"/>
      <c r="V493" s="67"/>
      <c r="W493" s="67"/>
      <c r="X493" s="67"/>
      <c r="Y493" s="69"/>
      <c r="Z493" s="67"/>
      <c r="AA493" s="67"/>
      <c r="AB493" s="67"/>
      <c r="AC493" s="67"/>
      <c r="AF493" s="59"/>
    </row>
    <row r="494" s="17" customFormat="1" ht="15" spans="1:32">
      <c r="A494" s="65"/>
      <c r="B494" s="66"/>
      <c r="C494" s="66"/>
      <c r="D494" s="67"/>
      <c r="E494" s="67"/>
      <c r="F494" s="67"/>
      <c r="G494" s="67"/>
      <c r="H494" s="67"/>
      <c r="I494" s="67"/>
      <c r="J494" s="67"/>
      <c r="K494" s="67"/>
      <c r="L494" s="67"/>
      <c r="M494" s="67"/>
      <c r="N494" s="67"/>
      <c r="O494" s="67"/>
      <c r="P494" s="67"/>
      <c r="Q494" s="69"/>
      <c r="R494" s="67"/>
      <c r="S494" s="67"/>
      <c r="T494" s="67"/>
      <c r="U494" s="67"/>
      <c r="V494" s="67"/>
      <c r="W494" s="67"/>
      <c r="X494" s="67"/>
      <c r="Y494" s="69"/>
      <c r="Z494" s="67"/>
      <c r="AA494" s="67"/>
      <c r="AB494" s="67"/>
      <c r="AC494" s="67"/>
      <c r="AF494" s="14"/>
    </row>
    <row r="495" s="17" customFormat="1" ht="15" spans="1:32">
      <c r="A495" s="65"/>
      <c r="B495" s="66"/>
      <c r="C495" s="66"/>
      <c r="D495" s="67"/>
      <c r="E495" s="67"/>
      <c r="F495" s="67"/>
      <c r="G495" s="67"/>
      <c r="H495" s="67"/>
      <c r="I495" s="67"/>
      <c r="J495" s="67"/>
      <c r="K495" s="67"/>
      <c r="L495" s="67"/>
      <c r="M495" s="67"/>
      <c r="N495" s="67"/>
      <c r="O495" s="67"/>
      <c r="P495" s="67"/>
      <c r="Q495" s="69"/>
      <c r="R495" s="67"/>
      <c r="S495" s="67"/>
      <c r="T495" s="67"/>
      <c r="U495" s="67"/>
      <c r="V495" s="67"/>
      <c r="W495" s="67"/>
      <c r="X495" s="67"/>
      <c r="Y495" s="69"/>
      <c r="Z495" s="67"/>
      <c r="AA495" s="67"/>
      <c r="AB495" s="67"/>
      <c r="AC495" s="67"/>
      <c r="AF495" s="14"/>
    </row>
    <row r="496" s="17" customFormat="1" ht="15" spans="1:32">
      <c r="A496" s="65"/>
      <c r="B496" s="66"/>
      <c r="C496" s="66"/>
      <c r="D496" s="67"/>
      <c r="E496" s="67"/>
      <c r="F496" s="67"/>
      <c r="G496" s="67"/>
      <c r="H496" s="67"/>
      <c r="I496" s="67"/>
      <c r="J496" s="67"/>
      <c r="K496" s="67"/>
      <c r="L496" s="67"/>
      <c r="M496" s="67"/>
      <c r="N496" s="67"/>
      <c r="O496" s="67"/>
      <c r="P496" s="67"/>
      <c r="Q496" s="69"/>
      <c r="R496" s="67"/>
      <c r="S496" s="67"/>
      <c r="T496" s="67"/>
      <c r="U496" s="67"/>
      <c r="V496" s="67"/>
      <c r="W496" s="67"/>
      <c r="X496" s="67"/>
      <c r="Y496" s="69"/>
      <c r="Z496" s="67"/>
      <c r="AA496" s="67"/>
      <c r="AB496" s="67"/>
      <c r="AC496" s="67"/>
      <c r="AF496" s="59"/>
    </row>
    <row r="497" s="17" customFormat="1" ht="15" spans="1:32">
      <c r="A497" s="65"/>
      <c r="B497" s="66"/>
      <c r="C497" s="66"/>
      <c r="D497" s="67"/>
      <c r="E497" s="67"/>
      <c r="F497" s="67"/>
      <c r="G497" s="67"/>
      <c r="H497" s="67"/>
      <c r="I497" s="67"/>
      <c r="J497" s="67"/>
      <c r="K497" s="67"/>
      <c r="L497" s="67"/>
      <c r="M497" s="67"/>
      <c r="N497" s="67"/>
      <c r="O497" s="67"/>
      <c r="P497" s="67"/>
      <c r="Q497" s="69"/>
      <c r="R497" s="67"/>
      <c r="S497" s="67"/>
      <c r="T497" s="67"/>
      <c r="U497" s="67"/>
      <c r="V497" s="67"/>
      <c r="W497" s="67"/>
      <c r="X497" s="67"/>
      <c r="Y497" s="69"/>
      <c r="Z497" s="67"/>
      <c r="AA497" s="67"/>
      <c r="AB497" s="67"/>
      <c r="AC497" s="67"/>
      <c r="AF497" s="59"/>
    </row>
    <row r="498" s="17" customFormat="1" ht="15" spans="1:32">
      <c r="A498" s="65"/>
      <c r="B498" s="66"/>
      <c r="C498" s="66"/>
      <c r="D498" s="67"/>
      <c r="E498" s="67"/>
      <c r="F498" s="67"/>
      <c r="G498" s="67"/>
      <c r="H498" s="67"/>
      <c r="I498" s="67"/>
      <c r="J498" s="67"/>
      <c r="K498" s="67"/>
      <c r="L498" s="67"/>
      <c r="M498" s="67"/>
      <c r="N498" s="67"/>
      <c r="O498" s="67"/>
      <c r="P498" s="67"/>
      <c r="Q498" s="69"/>
      <c r="R498" s="67"/>
      <c r="S498" s="67"/>
      <c r="T498" s="67"/>
      <c r="U498" s="67"/>
      <c r="V498" s="67"/>
      <c r="W498" s="67"/>
      <c r="X498" s="67"/>
      <c r="Y498" s="69"/>
      <c r="Z498" s="67"/>
      <c r="AA498" s="67"/>
      <c r="AB498" s="67"/>
      <c r="AC498" s="67"/>
      <c r="AF498" s="14"/>
    </row>
    <row r="499" s="17" customFormat="1" ht="15" spans="1:32">
      <c r="A499" s="65"/>
      <c r="B499" s="66"/>
      <c r="C499" s="66"/>
      <c r="D499" s="67"/>
      <c r="E499" s="67"/>
      <c r="F499" s="67"/>
      <c r="G499" s="67"/>
      <c r="H499" s="67"/>
      <c r="I499" s="67"/>
      <c r="J499" s="67"/>
      <c r="K499" s="67"/>
      <c r="L499" s="67"/>
      <c r="M499" s="67"/>
      <c r="N499" s="67"/>
      <c r="O499" s="67"/>
      <c r="P499" s="67"/>
      <c r="Q499" s="69"/>
      <c r="R499" s="67"/>
      <c r="S499" s="67"/>
      <c r="T499" s="67"/>
      <c r="U499" s="67"/>
      <c r="V499" s="67"/>
      <c r="W499" s="67"/>
      <c r="X499" s="67"/>
      <c r="Y499" s="69"/>
      <c r="Z499" s="67"/>
      <c r="AA499" s="67"/>
      <c r="AB499" s="67"/>
      <c r="AC499" s="67"/>
      <c r="AF499" s="14"/>
    </row>
    <row r="500" s="17" customFormat="1" ht="15" spans="1:32">
      <c r="A500" s="65"/>
      <c r="B500" s="66"/>
      <c r="C500" s="66"/>
      <c r="D500" s="67"/>
      <c r="E500" s="67"/>
      <c r="F500" s="67"/>
      <c r="G500" s="67"/>
      <c r="H500" s="67"/>
      <c r="I500" s="67"/>
      <c r="J500" s="67"/>
      <c r="K500" s="67"/>
      <c r="L500" s="67"/>
      <c r="M500" s="67"/>
      <c r="N500" s="67"/>
      <c r="O500" s="67"/>
      <c r="P500" s="67"/>
      <c r="Q500" s="69"/>
      <c r="R500" s="67"/>
      <c r="S500" s="67"/>
      <c r="T500" s="67"/>
      <c r="U500" s="67"/>
      <c r="V500" s="67"/>
      <c r="W500" s="67"/>
      <c r="X500" s="67"/>
      <c r="Y500" s="69"/>
      <c r="Z500" s="67"/>
      <c r="AA500" s="67"/>
      <c r="AB500" s="67"/>
      <c r="AC500" s="67"/>
      <c r="AF500" s="59"/>
    </row>
    <row r="501" s="17" customFormat="1" ht="15" spans="1:32">
      <c r="A501" s="65"/>
      <c r="B501" s="66"/>
      <c r="C501" s="66"/>
      <c r="D501" s="67"/>
      <c r="E501" s="67"/>
      <c r="F501" s="67"/>
      <c r="G501" s="67"/>
      <c r="H501" s="67"/>
      <c r="I501" s="67"/>
      <c r="J501" s="67"/>
      <c r="K501" s="67"/>
      <c r="L501" s="67"/>
      <c r="M501" s="67"/>
      <c r="N501" s="67"/>
      <c r="O501" s="67"/>
      <c r="P501" s="67"/>
      <c r="Q501" s="69"/>
      <c r="R501" s="67"/>
      <c r="S501" s="67"/>
      <c r="T501" s="67"/>
      <c r="U501" s="67"/>
      <c r="V501" s="67"/>
      <c r="W501" s="67"/>
      <c r="X501" s="67"/>
      <c r="Y501" s="69"/>
      <c r="Z501" s="67"/>
      <c r="AA501" s="67"/>
      <c r="AB501" s="67"/>
      <c r="AC501" s="67"/>
      <c r="AF501" s="59"/>
    </row>
    <row r="502" s="17" customFormat="1" ht="15" spans="1:32">
      <c r="A502" s="65"/>
      <c r="B502" s="66"/>
      <c r="C502" s="66"/>
      <c r="D502" s="67"/>
      <c r="E502" s="67"/>
      <c r="F502" s="67"/>
      <c r="G502" s="67"/>
      <c r="H502" s="68"/>
      <c r="I502" s="67"/>
      <c r="J502" s="67"/>
      <c r="K502" s="67"/>
      <c r="L502" s="67"/>
      <c r="M502" s="67"/>
      <c r="N502" s="67"/>
      <c r="O502" s="67"/>
      <c r="P502" s="67"/>
      <c r="Q502" s="69"/>
      <c r="R502" s="67"/>
      <c r="S502" s="67"/>
      <c r="T502" s="67"/>
      <c r="U502" s="67"/>
      <c r="V502" s="67"/>
      <c r="W502" s="67"/>
      <c r="X502" s="67"/>
      <c r="Y502" s="69"/>
      <c r="Z502" s="67"/>
      <c r="AA502" s="67"/>
      <c r="AB502" s="67"/>
      <c r="AC502" s="67"/>
      <c r="AF502" s="14"/>
    </row>
    <row r="503" s="17" customFormat="1" ht="15" spans="1:32">
      <c r="A503" s="65"/>
      <c r="B503" s="66"/>
      <c r="C503" s="66"/>
      <c r="D503" s="67"/>
      <c r="E503" s="67"/>
      <c r="F503" s="67"/>
      <c r="G503" s="67"/>
      <c r="H503" s="67"/>
      <c r="I503" s="67"/>
      <c r="J503" s="67"/>
      <c r="K503" s="67"/>
      <c r="L503" s="67"/>
      <c r="M503" s="67"/>
      <c r="N503" s="67"/>
      <c r="O503" s="67"/>
      <c r="P503" s="67"/>
      <c r="Q503" s="69"/>
      <c r="R503" s="67"/>
      <c r="S503" s="67"/>
      <c r="T503" s="67"/>
      <c r="U503" s="67"/>
      <c r="V503" s="67"/>
      <c r="W503" s="67"/>
      <c r="X503" s="67"/>
      <c r="Y503" s="69"/>
      <c r="Z503" s="67"/>
      <c r="AA503" s="67"/>
      <c r="AB503" s="67"/>
      <c r="AC503" s="67"/>
      <c r="AF503" s="14"/>
    </row>
    <row r="504" s="17" customFormat="1" ht="15" spans="1:32">
      <c r="A504" s="65"/>
      <c r="B504" s="66"/>
      <c r="C504" s="66"/>
      <c r="D504" s="67"/>
      <c r="E504" s="67"/>
      <c r="F504" s="67"/>
      <c r="G504" s="67"/>
      <c r="H504" s="67"/>
      <c r="I504" s="67"/>
      <c r="J504" s="67"/>
      <c r="K504" s="67"/>
      <c r="L504" s="67"/>
      <c r="M504" s="67"/>
      <c r="N504" s="67"/>
      <c r="O504" s="67"/>
      <c r="P504" s="67"/>
      <c r="Q504" s="69"/>
      <c r="R504" s="67"/>
      <c r="S504" s="67"/>
      <c r="T504" s="67"/>
      <c r="U504" s="67"/>
      <c r="V504" s="67"/>
      <c r="W504" s="67"/>
      <c r="X504" s="67"/>
      <c r="Y504" s="69"/>
      <c r="Z504" s="67"/>
      <c r="AA504" s="67"/>
      <c r="AB504" s="67"/>
      <c r="AC504" s="67"/>
      <c r="AF504" s="59"/>
    </row>
    <row r="505" s="17" customFormat="1" ht="15" spans="1:32">
      <c r="A505" s="65"/>
      <c r="B505" s="66"/>
      <c r="C505" s="66"/>
      <c r="D505" s="67"/>
      <c r="E505" s="67"/>
      <c r="F505" s="67"/>
      <c r="G505" s="67"/>
      <c r="H505" s="67"/>
      <c r="I505" s="67"/>
      <c r="J505" s="67"/>
      <c r="K505" s="67"/>
      <c r="L505" s="67"/>
      <c r="M505" s="67"/>
      <c r="N505" s="67"/>
      <c r="O505" s="67"/>
      <c r="P505" s="67"/>
      <c r="Q505" s="69"/>
      <c r="R505" s="67"/>
      <c r="S505" s="67"/>
      <c r="T505" s="67"/>
      <c r="U505" s="67"/>
      <c r="V505" s="67"/>
      <c r="W505" s="67"/>
      <c r="X505" s="67"/>
      <c r="Y505" s="69"/>
      <c r="Z505" s="67"/>
      <c r="AA505" s="67"/>
      <c r="AB505" s="67"/>
      <c r="AC505" s="67"/>
      <c r="AF505" s="59"/>
    </row>
    <row r="506" s="17" customFormat="1" ht="15" spans="1:32">
      <c r="A506" s="65"/>
      <c r="B506" s="66"/>
      <c r="C506" s="66"/>
      <c r="D506" s="67"/>
      <c r="E506" s="67"/>
      <c r="F506" s="67"/>
      <c r="G506" s="67"/>
      <c r="H506" s="67"/>
      <c r="I506" s="67"/>
      <c r="J506" s="67"/>
      <c r="K506" s="67"/>
      <c r="L506" s="67"/>
      <c r="M506" s="67"/>
      <c r="N506" s="67"/>
      <c r="O506" s="67"/>
      <c r="P506" s="67"/>
      <c r="Q506" s="69"/>
      <c r="R506" s="67"/>
      <c r="S506" s="67"/>
      <c r="T506" s="67"/>
      <c r="U506" s="67"/>
      <c r="V506" s="67"/>
      <c r="W506" s="67"/>
      <c r="X506" s="67"/>
      <c r="Y506" s="69"/>
      <c r="Z506" s="67"/>
      <c r="AA506" s="67"/>
      <c r="AB506" s="67"/>
      <c r="AC506" s="67"/>
      <c r="AF506" s="14"/>
    </row>
    <row r="507" s="17" customFormat="1" ht="15" spans="1:32">
      <c r="A507" s="65"/>
      <c r="B507" s="66"/>
      <c r="C507" s="66"/>
      <c r="D507" s="67"/>
      <c r="E507" s="67"/>
      <c r="F507" s="67"/>
      <c r="G507" s="67"/>
      <c r="H507" s="68"/>
      <c r="I507" s="67"/>
      <c r="J507" s="67"/>
      <c r="K507" s="67"/>
      <c r="L507" s="67"/>
      <c r="M507" s="68"/>
      <c r="N507" s="68"/>
      <c r="O507" s="67"/>
      <c r="P507" s="67"/>
      <c r="Q507" s="69"/>
      <c r="R507" s="67"/>
      <c r="S507" s="67"/>
      <c r="T507" s="67"/>
      <c r="U507" s="67"/>
      <c r="V507" s="67"/>
      <c r="W507" s="67"/>
      <c r="X507" s="67"/>
      <c r="Y507" s="69"/>
      <c r="Z507" s="67"/>
      <c r="AA507" s="67"/>
      <c r="AB507" s="67"/>
      <c r="AC507" s="67"/>
      <c r="AF507" s="14"/>
    </row>
    <row r="508" s="17" customFormat="1" ht="15" spans="1:32">
      <c r="A508" s="65"/>
      <c r="B508" s="66"/>
      <c r="C508" s="66"/>
      <c r="D508" s="67"/>
      <c r="E508" s="67"/>
      <c r="F508" s="67"/>
      <c r="G508" s="67"/>
      <c r="H508" s="67"/>
      <c r="I508" s="67"/>
      <c r="J508" s="67"/>
      <c r="K508" s="67"/>
      <c r="L508" s="67"/>
      <c r="M508" s="67"/>
      <c r="N508" s="67"/>
      <c r="O508" s="67"/>
      <c r="P508" s="67"/>
      <c r="Q508" s="69"/>
      <c r="R508" s="67"/>
      <c r="S508" s="67"/>
      <c r="T508" s="67"/>
      <c r="U508" s="67"/>
      <c r="V508" s="67"/>
      <c r="W508" s="67"/>
      <c r="X508" s="67"/>
      <c r="Y508" s="69"/>
      <c r="Z508" s="67"/>
      <c r="AA508" s="67"/>
      <c r="AB508" s="67"/>
      <c r="AC508" s="67"/>
      <c r="AF508" s="59"/>
    </row>
    <row r="509" s="17" customFormat="1" ht="15" spans="1:32">
      <c r="A509" s="65"/>
      <c r="B509" s="66"/>
      <c r="C509" s="66"/>
      <c r="D509" s="67"/>
      <c r="E509" s="67"/>
      <c r="F509" s="67"/>
      <c r="G509" s="67"/>
      <c r="H509" s="68"/>
      <c r="I509" s="67"/>
      <c r="J509" s="67"/>
      <c r="K509" s="67"/>
      <c r="L509" s="67"/>
      <c r="M509" s="67"/>
      <c r="N509" s="67"/>
      <c r="O509" s="67"/>
      <c r="P509" s="67"/>
      <c r="Q509" s="69"/>
      <c r="R509" s="67"/>
      <c r="S509" s="67"/>
      <c r="T509" s="67"/>
      <c r="U509" s="67"/>
      <c r="V509" s="67"/>
      <c r="W509" s="67"/>
      <c r="X509" s="67"/>
      <c r="Y509" s="69"/>
      <c r="Z509" s="67"/>
      <c r="AA509" s="67"/>
      <c r="AB509" s="67"/>
      <c r="AC509" s="67"/>
      <c r="AF509" s="59"/>
    </row>
    <row r="510" s="17" customFormat="1" ht="15" spans="1:32">
      <c r="A510" s="65"/>
      <c r="B510" s="66"/>
      <c r="C510" s="66"/>
      <c r="D510" s="67"/>
      <c r="E510" s="67"/>
      <c r="F510" s="67"/>
      <c r="G510" s="67"/>
      <c r="H510" s="67"/>
      <c r="I510" s="67"/>
      <c r="J510" s="67"/>
      <c r="K510" s="67"/>
      <c r="L510" s="67"/>
      <c r="M510" s="67"/>
      <c r="N510" s="67"/>
      <c r="O510" s="67"/>
      <c r="P510" s="67"/>
      <c r="Q510" s="69"/>
      <c r="R510" s="67"/>
      <c r="S510" s="67"/>
      <c r="T510" s="67"/>
      <c r="U510" s="67"/>
      <c r="V510" s="67"/>
      <c r="W510" s="67"/>
      <c r="X510" s="67"/>
      <c r="Y510" s="69"/>
      <c r="Z510" s="67"/>
      <c r="AA510" s="67"/>
      <c r="AB510" s="67"/>
      <c r="AC510" s="67"/>
      <c r="AF510" s="14"/>
    </row>
    <row r="511" s="17" customFormat="1" ht="15" spans="1:32">
      <c r="A511" s="95"/>
      <c r="B511" s="96"/>
      <c r="C511" s="96"/>
      <c r="D511" s="97"/>
      <c r="E511" s="97"/>
      <c r="F511" s="97"/>
      <c r="G511" s="97"/>
      <c r="H511" s="97"/>
      <c r="I511" s="97"/>
      <c r="J511" s="97"/>
      <c r="K511" s="97"/>
      <c r="L511" s="97"/>
      <c r="M511" s="97"/>
      <c r="N511" s="97"/>
      <c r="O511" s="97"/>
      <c r="P511" s="97"/>
      <c r="Q511" s="69"/>
      <c r="R511" s="97"/>
      <c r="S511" s="97"/>
      <c r="T511" s="97"/>
      <c r="U511" s="97"/>
      <c r="V511" s="97"/>
      <c r="W511" s="97"/>
      <c r="X511" s="97"/>
      <c r="Y511" s="69"/>
      <c r="Z511" s="97"/>
      <c r="AA511" s="97"/>
      <c r="AB511" s="97"/>
      <c r="AC511" s="97"/>
      <c r="AF511" s="14"/>
    </row>
    <row r="512" s="17" customFormat="1" ht="15" spans="1:32">
      <c r="A512" s="65"/>
      <c r="B512" s="66"/>
      <c r="C512" s="66"/>
      <c r="D512" s="67"/>
      <c r="E512" s="67"/>
      <c r="F512" s="67"/>
      <c r="G512" s="67"/>
      <c r="H512" s="67"/>
      <c r="I512" s="67"/>
      <c r="J512" s="67"/>
      <c r="K512" s="67"/>
      <c r="L512" s="67"/>
      <c r="M512" s="67"/>
      <c r="N512" s="67"/>
      <c r="O512" s="67"/>
      <c r="P512" s="67"/>
      <c r="Q512" s="69"/>
      <c r="R512" s="67"/>
      <c r="S512" s="67"/>
      <c r="T512" s="67"/>
      <c r="U512" s="67"/>
      <c r="V512" s="67"/>
      <c r="W512" s="67"/>
      <c r="X512" s="67"/>
      <c r="Y512" s="69"/>
      <c r="Z512" s="67"/>
      <c r="AA512" s="67"/>
      <c r="AB512" s="67"/>
      <c r="AC512" s="67"/>
      <c r="AF512" s="59"/>
    </row>
    <row r="513" s="17" customFormat="1" ht="15" spans="1:32">
      <c r="A513" s="65"/>
      <c r="B513" s="66"/>
      <c r="C513" s="66"/>
      <c r="D513" s="67"/>
      <c r="E513" s="67"/>
      <c r="F513" s="67"/>
      <c r="G513" s="67"/>
      <c r="H513" s="67"/>
      <c r="I513" s="67"/>
      <c r="J513" s="67"/>
      <c r="K513" s="67"/>
      <c r="L513" s="67"/>
      <c r="M513" s="67"/>
      <c r="N513" s="67"/>
      <c r="O513" s="67"/>
      <c r="P513" s="67"/>
      <c r="Q513" s="69"/>
      <c r="R513" s="67"/>
      <c r="S513" s="67"/>
      <c r="T513" s="67"/>
      <c r="U513" s="67"/>
      <c r="V513" s="67"/>
      <c r="W513" s="67"/>
      <c r="X513" s="67"/>
      <c r="Y513" s="69"/>
      <c r="Z513" s="67"/>
      <c r="AA513" s="67"/>
      <c r="AB513" s="67"/>
      <c r="AC513" s="67"/>
      <c r="AF513" s="59"/>
    </row>
    <row r="514" s="17" customFormat="1" ht="15" spans="1:32">
      <c r="A514" s="65"/>
      <c r="B514" s="66"/>
      <c r="C514" s="66"/>
      <c r="D514" s="67"/>
      <c r="E514" s="67"/>
      <c r="F514" s="67"/>
      <c r="G514" s="67"/>
      <c r="H514" s="67"/>
      <c r="I514" s="67"/>
      <c r="J514" s="67"/>
      <c r="K514" s="67"/>
      <c r="L514" s="67"/>
      <c r="M514" s="67"/>
      <c r="N514" s="67"/>
      <c r="O514" s="67"/>
      <c r="P514" s="67"/>
      <c r="Q514" s="69"/>
      <c r="R514" s="67"/>
      <c r="S514" s="67"/>
      <c r="T514" s="67"/>
      <c r="U514" s="67"/>
      <c r="V514" s="67"/>
      <c r="W514" s="67"/>
      <c r="X514" s="67"/>
      <c r="Y514" s="69"/>
      <c r="Z514" s="67"/>
      <c r="AA514" s="67"/>
      <c r="AB514" s="67"/>
      <c r="AC514" s="67"/>
      <c r="AF514" s="14"/>
    </row>
    <row r="515" s="17" customFormat="1" ht="15" spans="1:32">
      <c r="A515" s="65"/>
      <c r="B515" s="66"/>
      <c r="C515" s="66"/>
      <c r="D515" s="67"/>
      <c r="E515" s="67"/>
      <c r="F515" s="67"/>
      <c r="G515" s="67"/>
      <c r="H515" s="67"/>
      <c r="I515" s="67"/>
      <c r="J515" s="67"/>
      <c r="K515" s="67"/>
      <c r="L515" s="67"/>
      <c r="M515" s="67"/>
      <c r="N515" s="67"/>
      <c r="O515" s="67"/>
      <c r="P515" s="67"/>
      <c r="Q515" s="69"/>
      <c r="R515" s="67"/>
      <c r="S515" s="67"/>
      <c r="T515" s="67"/>
      <c r="U515" s="67"/>
      <c r="V515" s="67"/>
      <c r="W515" s="67"/>
      <c r="X515" s="67"/>
      <c r="Y515" s="69"/>
      <c r="Z515" s="67"/>
      <c r="AA515" s="67"/>
      <c r="AB515" s="67"/>
      <c r="AC515" s="67"/>
      <c r="AF515" s="14"/>
    </row>
    <row r="516" s="17" customFormat="1" ht="15" spans="1:32">
      <c r="A516" s="70"/>
      <c r="B516" s="66"/>
      <c r="C516" s="66"/>
      <c r="D516" s="67"/>
      <c r="E516" s="67"/>
      <c r="F516" s="67"/>
      <c r="G516" s="67"/>
      <c r="H516" s="67"/>
      <c r="I516" s="67"/>
      <c r="J516" s="67"/>
      <c r="K516" s="67"/>
      <c r="L516" s="67"/>
      <c r="M516" s="67"/>
      <c r="N516" s="67"/>
      <c r="O516" s="67"/>
      <c r="P516" s="67"/>
      <c r="Q516" s="69"/>
      <c r="R516" s="67"/>
      <c r="S516" s="67"/>
      <c r="T516" s="67"/>
      <c r="U516" s="67"/>
      <c r="V516" s="67"/>
      <c r="W516" s="67"/>
      <c r="X516" s="67"/>
      <c r="Y516" s="69"/>
      <c r="Z516" s="67"/>
      <c r="AA516" s="67"/>
      <c r="AB516" s="67"/>
      <c r="AC516" s="67"/>
      <c r="AF516" s="59"/>
    </row>
    <row r="517" s="17" customFormat="1" ht="15" spans="1:32">
      <c r="A517" s="65"/>
      <c r="B517" s="66"/>
      <c r="C517" s="66"/>
      <c r="D517" s="67"/>
      <c r="E517" s="67"/>
      <c r="F517" s="67"/>
      <c r="G517" s="67"/>
      <c r="H517" s="67"/>
      <c r="I517" s="67"/>
      <c r="J517" s="67"/>
      <c r="K517" s="67"/>
      <c r="L517" s="67"/>
      <c r="M517" s="67"/>
      <c r="N517" s="67"/>
      <c r="O517" s="67"/>
      <c r="P517" s="67"/>
      <c r="Q517" s="69"/>
      <c r="R517" s="67"/>
      <c r="S517" s="67"/>
      <c r="T517" s="67"/>
      <c r="U517" s="67"/>
      <c r="V517" s="67"/>
      <c r="W517" s="67"/>
      <c r="X517" s="67"/>
      <c r="Y517" s="69"/>
      <c r="Z517" s="67"/>
      <c r="AA517" s="67"/>
      <c r="AB517" s="67"/>
      <c r="AC517" s="67"/>
      <c r="AF517" s="59"/>
    </row>
    <row r="518" s="17" customFormat="1" ht="15" spans="1:32">
      <c r="A518" s="65"/>
      <c r="B518" s="66"/>
      <c r="C518" s="66"/>
      <c r="D518" s="67"/>
      <c r="E518" s="67"/>
      <c r="F518" s="67"/>
      <c r="G518" s="67"/>
      <c r="H518" s="67"/>
      <c r="I518" s="67"/>
      <c r="J518" s="67"/>
      <c r="K518" s="67"/>
      <c r="L518" s="67"/>
      <c r="M518" s="67"/>
      <c r="N518" s="67"/>
      <c r="O518" s="67"/>
      <c r="P518" s="67"/>
      <c r="Q518" s="69"/>
      <c r="R518" s="67"/>
      <c r="S518" s="67"/>
      <c r="T518" s="67"/>
      <c r="U518" s="67"/>
      <c r="V518" s="67"/>
      <c r="W518" s="67"/>
      <c r="X518" s="67"/>
      <c r="Y518" s="69"/>
      <c r="Z518" s="67"/>
      <c r="AA518" s="67"/>
      <c r="AB518" s="67"/>
      <c r="AC518" s="67"/>
      <c r="AF518" s="14"/>
    </row>
    <row r="519" s="17" customFormat="1" ht="15" spans="1:32">
      <c r="A519" s="65"/>
      <c r="B519" s="66"/>
      <c r="C519" s="66"/>
      <c r="D519" s="67"/>
      <c r="E519" s="67"/>
      <c r="F519" s="67"/>
      <c r="G519" s="67"/>
      <c r="H519" s="67"/>
      <c r="I519" s="67"/>
      <c r="J519" s="67"/>
      <c r="K519" s="67"/>
      <c r="L519" s="67"/>
      <c r="M519" s="67"/>
      <c r="N519" s="67"/>
      <c r="O519" s="67"/>
      <c r="P519" s="67"/>
      <c r="Q519" s="69"/>
      <c r="R519" s="67"/>
      <c r="S519" s="67"/>
      <c r="T519" s="67"/>
      <c r="U519" s="67"/>
      <c r="V519" s="67"/>
      <c r="W519" s="67"/>
      <c r="X519" s="67"/>
      <c r="Y519" s="69"/>
      <c r="Z519" s="67"/>
      <c r="AA519" s="67"/>
      <c r="AB519" s="67"/>
      <c r="AC519" s="67"/>
      <c r="AF519" s="14"/>
    </row>
    <row r="520" s="17" customFormat="1" ht="15" spans="1:32">
      <c r="A520" s="65"/>
      <c r="B520" s="66"/>
      <c r="C520" s="66"/>
      <c r="D520" s="67"/>
      <c r="E520" s="67"/>
      <c r="F520" s="67"/>
      <c r="G520" s="67"/>
      <c r="H520" s="67"/>
      <c r="I520" s="67"/>
      <c r="J520" s="67"/>
      <c r="K520" s="67"/>
      <c r="L520" s="67"/>
      <c r="M520" s="67"/>
      <c r="N520" s="67"/>
      <c r="O520" s="67"/>
      <c r="P520" s="67"/>
      <c r="Q520" s="69"/>
      <c r="R520" s="67"/>
      <c r="S520" s="67"/>
      <c r="T520" s="67"/>
      <c r="U520" s="67"/>
      <c r="V520" s="67"/>
      <c r="W520" s="67"/>
      <c r="X520" s="67"/>
      <c r="Y520" s="69"/>
      <c r="Z520" s="67"/>
      <c r="AA520" s="67"/>
      <c r="AB520" s="67"/>
      <c r="AC520" s="67"/>
      <c r="AF520" s="59"/>
    </row>
    <row r="521" s="17" customFormat="1" ht="15" spans="1:32">
      <c r="A521" s="65"/>
      <c r="B521" s="66"/>
      <c r="C521" s="66"/>
      <c r="D521" s="67"/>
      <c r="E521" s="67"/>
      <c r="F521" s="67"/>
      <c r="G521" s="67"/>
      <c r="H521" s="67"/>
      <c r="I521" s="67"/>
      <c r="J521" s="67"/>
      <c r="K521" s="67"/>
      <c r="L521" s="67"/>
      <c r="M521" s="67"/>
      <c r="N521" s="67"/>
      <c r="O521" s="67"/>
      <c r="P521" s="67"/>
      <c r="Q521" s="69"/>
      <c r="R521" s="67"/>
      <c r="S521" s="67"/>
      <c r="T521" s="67"/>
      <c r="U521" s="67"/>
      <c r="V521" s="67"/>
      <c r="W521" s="67"/>
      <c r="X521" s="67"/>
      <c r="Y521" s="69"/>
      <c r="Z521" s="67"/>
      <c r="AA521" s="67"/>
      <c r="AB521" s="67"/>
      <c r="AC521" s="67"/>
      <c r="AF521" s="59"/>
    </row>
    <row r="522" s="17" customFormat="1" ht="15" spans="1:32">
      <c r="A522" s="65"/>
      <c r="B522" s="66"/>
      <c r="C522" s="66"/>
      <c r="D522" s="67"/>
      <c r="E522" s="67"/>
      <c r="F522" s="67"/>
      <c r="G522" s="67"/>
      <c r="H522" s="67"/>
      <c r="I522" s="67"/>
      <c r="J522" s="67"/>
      <c r="K522" s="67"/>
      <c r="L522" s="67"/>
      <c r="M522" s="67"/>
      <c r="N522" s="67"/>
      <c r="O522" s="67"/>
      <c r="P522" s="67"/>
      <c r="Q522" s="69"/>
      <c r="R522" s="67"/>
      <c r="S522" s="67"/>
      <c r="T522" s="67"/>
      <c r="U522" s="67"/>
      <c r="V522" s="67"/>
      <c r="W522" s="67"/>
      <c r="X522" s="67"/>
      <c r="Y522" s="69"/>
      <c r="Z522" s="67"/>
      <c r="AA522" s="67"/>
      <c r="AB522" s="67"/>
      <c r="AC522" s="67"/>
      <c r="AF522" s="14"/>
    </row>
    <row r="523" s="17" customFormat="1" ht="15" spans="1:32">
      <c r="A523" s="65"/>
      <c r="B523" s="66"/>
      <c r="C523" s="66"/>
      <c r="D523" s="67"/>
      <c r="E523" s="67"/>
      <c r="F523" s="67"/>
      <c r="G523" s="67"/>
      <c r="H523" s="67"/>
      <c r="I523" s="67"/>
      <c r="J523" s="67"/>
      <c r="K523" s="67"/>
      <c r="L523" s="67"/>
      <c r="M523" s="67"/>
      <c r="N523" s="67"/>
      <c r="O523" s="67"/>
      <c r="P523" s="67"/>
      <c r="Q523" s="69"/>
      <c r="R523" s="67"/>
      <c r="S523" s="67"/>
      <c r="T523" s="67"/>
      <c r="U523" s="67"/>
      <c r="V523" s="67"/>
      <c r="W523" s="67"/>
      <c r="X523" s="67"/>
      <c r="Y523" s="69"/>
      <c r="Z523" s="67"/>
      <c r="AA523" s="67"/>
      <c r="AB523" s="67"/>
      <c r="AC523" s="67"/>
      <c r="AF523" s="14"/>
    </row>
    <row r="524" s="17" customFormat="1" ht="15" spans="1:32">
      <c r="A524" s="98"/>
      <c r="B524" s="80"/>
      <c r="C524" s="80"/>
      <c r="D524" s="99"/>
      <c r="E524" s="99"/>
      <c r="F524" s="99"/>
      <c r="G524" s="99"/>
      <c r="H524" s="100"/>
      <c r="I524" s="99"/>
      <c r="J524" s="99"/>
      <c r="K524" s="99"/>
      <c r="L524" s="99"/>
      <c r="M524" s="99"/>
      <c r="N524" s="99"/>
      <c r="O524" s="99"/>
      <c r="P524" s="99"/>
      <c r="Q524" s="69"/>
      <c r="R524" s="99"/>
      <c r="S524" s="99"/>
      <c r="T524" s="99"/>
      <c r="U524" s="99"/>
      <c r="V524" s="99"/>
      <c r="W524" s="99"/>
      <c r="X524" s="99"/>
      <c r="Y524" s="69"/>
      <c r="Z524" s="99"/>
      <c r="AA524" s="99"/>
      <c r="AB524" s="99"/>
      <c r="AC524" s="99"/>
      <c r="AF524" s="59"/>
    </row>
    <row r="525" s="17" customFormat="1" ht="15" spans="1:32">
      <c r="A525" s="65"/>
      <c r="B525" s="66"/>
      <c r="C525" s="66"/>
      <c r="D525" s="67"/>
      <c r="E525" s="67"/>
      <c r="F525" s="67"/>
      <c r="G525" s="67"/>
      <c r="H525" s="67"/>
      <c r="I525" s="67"/>
      <c r="J525" s="67"/>
      <c r="K525" s="67"/>
      <c r="L525" s="67"/>
      <c r="M525" s="67"/>
      <c r="N525" s="67"/>
      <c r="O525" s="67"/>
      <c r="P525" s="67"/>
      <c r="Q525" s="69"/>
      <c r="R525" s="67"/>
      <c r="S525" s="67"/>
      <c r="T525" s="67"/>
      <c r="U525" s="67"/>
      <c r="V525" s="67"/>
      <c r="W525" s="67"/>
      <c r="X525" s="67"/>
      <c r="Y525" s="69"/>
      <c r="Z525" s="67"/>
      <c r="AA525" s="67"/>
      <c r="AB525" s="67"/>
      <c r="AC525" s="67"/>
      <c r="AF525" s="59"/>
    </row>
    <row r="526" s="17" customFormat="1" ht="15" spans="1:32">
      <c r="A526" s="65"/>
      <c r="B526" s="66"/>
      <c r="C526" s="66"/>
      <c r="D526" s="67"/>
      <c r="E526" s="67"/>
      <c r="F526" s="67"/>
      <c r="G526" s="67"/>
      <c r="H526" s="67"/>
      <c r="I526" s="67"/>
      <c r="J526" s="67"/>
      <c r="K526" s="67"/>
      <c r="L526" s="67"/>
      <c r="M526" s="67"/>
      <c r="N526" s="67"/>
      <c r="O526" s="67"/>
      <c r="P526" s="67"/>
      <c r="Q526" s="69"/>
      <c r="R526" s="67"/>
      <c r="S526" s="67"/>
      <c r="T526" s="67"/>
      <c r="U526" s="67"/>
      <c r="V526" s="67"/>
      <c r="W526" s="67"/>
      <c r="X526" s="67"/>
      <c r="Y526" s="69"/>
      <c r="Z526" s="67"/>
      <c r="AA526" s="67"/>
      <c r="AB526" s="67"/>
      <c r="AC526" s="67"/>
      <c r="AF526" s="14"/>
    </row>
    <row r="527" s="17" customFormat="1" ht="15" spans="1:32">
      <c r="A527" s="65"/>
      <c r="B527" s="66"/>
      <c r="C527" s="66"/>
      <c r="D527" s="67"/>
      <c r="E527" s="67"/>
      <c r="F527" s="67"/>
      <c r="G527" s="67"/>
      <c r="H527" s="67"/>
      <c r="I527" s="67"/>
      <c r="J527" s="67"/>
      <c r="K527" s="67"/>
      <c r="L527" s="67"/>
      <c r="M527" s="67"/>
      <c r="N527" s="67"/>
      <c r="O527" s="67"/>
      <c r="P527" s="67"/>
      <c r="Q527" s="69"/>
      <c r="R527" s="67"/>
      <c r="S527" s="67"/>
      <c r="T527" s="67"/>
      <c r="U527" s="67"/>
      <c r="V527" s="67"/>
      <c r="W527" s="67"/>
      <c r="X527" s="67"/>
      <c r="Y527" s="69"/>
      <c r="Z527" s="67"/>
      <c r="AA527" s="67"/>
      <c r="AB527" s="67"/>
      <c r="AC527" s="67"/>
      <c r="AF527" s="14"/>
    </row>
    <row r="528" s="17" customFormat="1" ht="15" spans="1:32">
      <c r="A528" s="65"/>
      <c r="B528" s="66"/>
      <c r="C528" s="66"/>
      <c r="D528" s="67"/>
      <c r="E528" s="67"/>
      <c r="F528" s="67"/>
      <c r="G528" s="67"/>
      <c r="H528" s="67"/>
      <c r="I528" s="67"/>
      <c r="J528" s="67"/>
      <c r="K528" s="67"/>
      <c r="L528" s="67"/>
      <c r="M528" s="67"/>
      <c r="N528" s="67"/>
      <c r="O528" s="67"/>
      <c r="P528" s="67"/>
      <c r="Q528" s="69"/>
      <c r="R528" s="67"/>
      <c r="S528" s="67"/>
      <c r="T528" s="67"/>
      <c r="U528" s="67"/>
      <c r="V528" s="67"/>
      <c r="W528" s="67"/>
      <c r="X528" s="67"/>
      <c r="Y528" s="69"/>
      <c r="Z528" s="67"/>
      <c r="AA528" s="67"/>
      <c r="AB528" s="67"/>
      <c r="AC528" s="67"/>
      <c r="AF528" s="59"/>
    </row>
    <row r="529" s="17" customFormat="1" ht="15" spans="1:32">
      <c r="A529" s="65"/>
      <c r="B529" s="66"/>
      <c r="C529" s="66"/>
      <c r="D529" s="67"/>
      <c r="E529" s="67"/>
      <c r="F529" s="67"/>
      <c r="G529" s="67"/>
      <c r="H529" s="67"/>
      <c r="I529" s="67"/>
      <c r="J529" s="67"/>
      <c r="K529" s="67"/>
      <c r="L529" s="67"/>
      <c r="M529" s="67"/>
      <c r="N529" s="67"/>
      <c r="O529" s="67"/>
      <c r="P529" s="67"/>
      <c r="Q529" s="69"/>
      <c r="R529" s="67"/>
      <c r="S529" s="67"/>
      <c r="T529" s="67"/>
      <c r="U529" s="67"/>
      <c r="V529" s="67"/>
      <c r="W529" s="67"/>
      <c r="X529" s="67"/>
      <c r="Y529" s="69"/>
      <c r="Z529" s="67"/>
      <c r="AA529" s="67"/>
      <c r="AB529" s="67"/>
      <c r="AC529" s="67"/>
      <c r="AF529" s="59"/>
    </row>
    <row r="530" s="17" customFormat="1" ht="15" spans="1:32">
      <c r="A530" s="65"/>
      <c r="B530" s="66"/>
      <c r="C530" s="66"/>
      <c r="D530" s="67"/>
      <c r="E530" s="67"/>
      <c r="F530" s="67"/>
      <c r="G530" s="67"/>
      <c r="H530" s="67"/>
      <c r="I530" s="67"/>
      <c r="J530" s="67"/>
      <c r="K530" s="67"/>
      <c r="L530" s="67"/>
      <c r="M530" s="67"/>
      <c r="N530" s="67"/>
      <c r="O530" s="67"/>
      <c r="P530" s="67"/>
      <c r="Q530" s="69"/>
      <c r="R530" s="67"/>
      <c r="S530" s="67"/>
      <c r="T530" s="67"/>
      <c r="U530" s="67"/>
      <c r="V530" s="67"/>
      <c r="W530" s="67"/>
      <c r="X530" s="67"/>
      <c r="Y530" s="69"/>
      <c r="Z530" s="67"/>
      <c r="AA530" s="67"/>
      <c r="AB530" s="67"/>
      <c r="AC530" s="67"/>
      <c r="AF530" s="14"/>
    </row>
    <row r="531" s="17" customFormat="1" ht="15" spans="1:32">
      <c r="A531" s="65"/>
      <c r="B531" s="66"/>
      <c r="C531" s="66"/>
      <c r="D531" s="67"/>
      <c r="E531" s="67"/>
      <c r="F531" s="67"/>
      <c r="G531" s="67"/>
      <c r="H531" s="67"/>
      <c r="I531" s="67"/>
      <c r="J531" s="67"/>
      <c r="K531" s="67"/>
      <c r="L531" s="67"/>
      <c r="M531" s="67"/>
      <c r="N531" s="67"/>
      <c r="O531" s="67"/>
      <c r="P531" s="67"/>
      <c r="Q531" s="69"/>
      <c r="R531" s="67"/>
      <c r="S531" s="67"/>
      <c r="T531" s="67"/>
      <c r="U531" s="67"/>
      <c r="V531" s="67"/>
      <c r="W531" s="67"/>
      <c r="X531" s="67"/>
      <c r="Y531" s="69"/>
      <c r="Z531" s="67"/>
      <c r="AA531" s="67"/>
      <c r="AB531" s="67"/>
      <c r="AC531" s="67"/>
      <c r="AF531" s="14"/>
    </row>
    <row r="532" s="17" customFormat="1" ht="15" spans="1:32">
      <c r="A532" s="65"/>
      <c r="B532" s="66"/>
      <c r="C532" s="66"/>
      <c r="D532" s="67"/>
      <c r="E532" s="67"/>
      <c r="F532" s="67"/>
      <c r="G532" s="67"/>
      <c r="H532" s="67"/>
      <c r="I532" s="67"/>
      <c r="J532" s="67"/>
      <c r="K532" s="67"/>
      <c r="L532" s="67"/>
      <c r="M532" s="67"/>
      <c r="N532" s="67"/>
      <c r="O532" s="67"/>
      <c r="P532" s="67"/>
      <c r="Q532" s="69"/>
      <c r="R532" s="67"/>
      <c r="S532" s="67"/>
      <c r="T532" s="67"/>
      <c r="U532" s="67"/>
      <c r="V532" s="67"/>
      <c r="W532" s="67"/>
      <c r="X532" s="67"/>
      <c r="Y532" s="69"/>
      <c r="Z532" s="67"/>
      <c r="AA532" s="67"/>
      <c r="AB532" s="67"/>
      <c r="AC532" s="67"/>
      <c r="AF532" s="59"/>
    </row>
    <row r="533" s="17" customFormat="1" ht="15" spans="1:32">
      <c r="A533" s="65"/>
      <c r="B533" s="66"/>
      <c r="C533" s="66"/>
      <c r="D533" s="67"/>
      <c r="E533" s="67"/>
      <c r="F533" s="67"/>
      <c r="G533" s="67"/>
      <c r="H533" s="67"/>
      <c r="I533" s="67"/>
      <c r="J533" s="67"/>
      <c r="K533" s="67"/>
      <c r="L533" s="67"/>
      <c r="M533" s="67"/>
      <c r="N533" s="67"/>
      <c r="O533" s="67"/>
      <c r="P533" s="67"/>
      <c r="Q533" s="69"/>
      <c r="R533" s="67"/>
      <c r="S533" s="67"/>
      <c r="T533" s="67"/>
      <c r="U533" s="67"/>
      <c r="V533" s="67"/>
      <c r="W533" s="67"/>
      <c r="X533" s="67"/>
      <c r="Y533" s="69"/>
      <c r="Z533" s="67"/>
      <c r="AA533" s="67"/>
      <c r="AB533" s="67"/>
      <c r="AC533" s="67"/>
      <c r="AF533" s="59"/>
    </row>
    <row r="534" s="17" customFormat="1" ht="15" spans="1:32">
      <c r="A534" s="65"/>
      <c r="B534" s="66"/>
      <c r="C534" s="66"/>
      <c r="D534" s="67"/>
      <c r="E534" s="67"/>
      <c r="F534" s="67"/>
      <c r="G534" s="67"/>
      <c r="H534" s="67"/>
      <c r="I534" s="67"/>
      <c r="J534" s="67"/>
      <c r="K534" s="67"/>
      <c r="L534" s="67"/>
      <c r="M534" s="67"/>
      <c r="N534" s="67"/>
      <c r="O534" s="67"/>
      <c r="P534" s="67"/>
      <c r="Q534" s="69"/>
      <c r="R534" s="67"/>
      <c r="S534" s="67"/>
      <c r="T534" s="67"/>
      <c r="U534" s="67"/>
      <c r="V534" s="67"/>
      <c r="W534" s="67"/>
      <c r="X534" s="67"/>
      <c r="Y534" s="69"/>
      <c r="Z534" s="67"/>
      <c r="AA534" s="67"/>
      <c r="AB534" s="67"/>
      <c r="AC534" s="67"/>
      <c r="AF534" s="14"/>
    </row>
    <row r="535" s="17" customFormat="1" ht="15" spans="1:32">
      <c r="A535" s="65"/>
      <c r="B535" s="66"/>
      <c r="C535" s="66"/>
      <c r="D535" s="67"/>
      <c r="E535" s="67"/>
      <c r="F535" s="67"/>
      <c r="G535" s="67"/>
      <c r="H535" s="67"/>
      <c r="I535" s="67"/>
      <c r="J535" s="67"/>
      <c r="K535" s="67"/>
      <c r="L535" s="67"/>
      <c r="M535" s="67"/>
      <c r="N535" s="67"/>
      <c r="O535" s="67"/>
      <c r="P535" s="67"/>
      <c r="Q535" s="69"/>
      <c r="R535" s="67"/>
      <c r="S535" s="67"/>
      <c r="T535" s="67"/>
      <c r="U535" s="67"/>
      <c r="V535" s="67"/>
      <c r="W535" s="67"/>
      <c r="X535" s="67"/>
      <c r="Y535" s="69"/>
      <c r="Z535" s="67"/>
      <c r="AA535" s="67"/>
      <c r="AB535" s="67"/>
      <c r="AC535" s="67"/>
      <c r="AF535" s="14"/>
    </row>
    <row r="536" s="17" customFormat="1" ht="15" spans="1:32">
      <c r="A536" s="65"/>
      <c r="B536" s="66"/>
      <c r="C536" s="66"/>
      <c r="D536" s="67"/>
      <c r="E536" s="67"/>
      <c r="F536" s="67"/>
      <c r="G536" s="67"/>
      <c r="H536" s="68"/>
      <c r="I536" s="67"/>
      <c r="J536" s="67"/>
      <c r="K536" s="67"/>
      <c r="L536" s="67"/>
      <c r="M536" s="67"/>
      <c r="N536" s="67"/>
      <c r="O536" s="67"/>
      <c r="P536" s="67"/>
      <c r="Q536" s="69"/>
      <c r="R536" s="67"/>
      <c r="S536" s="67"/>
      <c r="T536" s="67"/>
      <c r="U536" s="67"/>
      <c r="V536" s="67"/>
      <c r="W536" s="67"/>
      <c r="X536" s="67"/>
      <c r="Y536" s="69"/>
      <c r="Z536" s="67"/>
      <c r="AA536" s="67"/>
      <c r="AB536" s="67"/>
      <c r="AC536" s="67"/>
      <c r="AF536" s="59"/>
    </row>
    <row r="537" s="17" customFormat="1" ht="15" spans="1:32">
      <c r="A537" s="65"/>
      <c r="B537" s="66"/>
      <c r="C537" s="66"/>
      <c r="D537" s="67"/>
      <c r="E537" s="67"/>
      <c r="F537" s="67"/>
      <c r="G537" s="67"/>
      <c r="H537" s="67"/>
      <c r="I537" s="67"/>
      <c r="J537" s="67"/>
      <c r="K537" s="67"/>
      <c r="L537" s="67"/>
      <c r="M537" s="67"/>
      <c r="N537" s="67"/>
      <c r="O537" s="67"/>
      <c r="P537" s="67"/>
      <c r="Q537" s="69"/>
      <c r="R537" s="67"/>
      <c r="S537" s="67"/>
      <c r="T537" s="67"/>
      <c r="U537" s="67"/>
      <c r="V537" s="67"/>
      <c r="W537" s="67"/>
      <c r="X537" s="67"/>
      <c r="Y537" s="69"/>
      <c r="Z537" s="67"/>
      <c r="AA537" s="67"/>
      <c r="AB537" s="67"/>
      <c r="AC537" s="67"/>
      <c r="AF537" s="59"/>
    </row>
    <row r="538" s="17" customFormat="1" ht="15" spans="1:32">
      <c r="A538" s="65"/>
      <c r="B538" s="66"/>
      <c r="C538" s="66"/>
      <c r="D538" s="67"/>
      <c r="E538" s="67"/>
      <c r="F538" s="67"/>
      <c r="G538" s="67"/>
      <c r="H538" s="67"/>
      <c r="I538" s="67"/>
      <c r="J538" s="67"/>
      <c r="K538" s="67"/>
      <c r="L538" s="67"/>
      <c r="M538" s="67"/>
      <c r="N538" s="67"/>
      <c r="O538" s="67"/>
      <c r="P538" s="67"/>
      <c r="Q538" s="69"/>
      <c r="R538" s="67"/>
      <c r="S538" s="67"/>
      <c r="T538" s="67"/>
      <c r="U538" s="67"/>
      <c r="V538" s="67"/>
      <c r="W538" s="67"/>
      <c r="X538" s="67"/>
      <c r="Y538" s="69"/>
      <c r="Z538" s="67"/>
      <c r="AA538" s="67"/>
      <c r="AB538" s="67"/>
      <c r="AC538" s="67"/>
      <c r="AF538" s="14"/>
    </row>
    <row r="539" s="17" customFormat="1" ht="15" spans="1:32">
      <c r="A539" s="65"/>
      <c r="B539" s="66"/>
      <c r="C539" s="66"/>
      <c r="D539" s="67"/>
      <c r="E539" s="67"/>
      <c r="F539" s="67"/>
      <c r="G539" s="67"/>
      <c r="H539" s="67"/>
      <c r="I539" s="67"/>
      <c r="J539" s="67"/>
      <c r="K539" s="67"/>
      <c r="L539" s="67"/>
      <c r="M539" s="67"/>
      <c r="N539" s="67"/>
      <c r="O539" s="67"/>
      <c r="P539" s="67"/>
      <c r="Q539" s="69"/>
      <c r="R539" s="67"/>
      <c r="S539" s="67"/>
      <c r="T539" s="67"/>
      <c r="U539" s="67"/>
      <c r="V539" s="67"/>
      <c r="W539" s="67"/>
      <c r="X539" s="67"/>
      <c r="Y539" s="69"/>
      <c r="Z539" s="67"/>
      <c r="AA539" s="67"/>
      <c r="AB539" s="67"/>
      <c r="AC539" s="67"/>
      <c r="AF539" s="14"/>
    </row>
    <row r="540" s="17" customFormat="1" ht="15" spans="1:32">
      <c r="A540" s="65"/>
      <c r="B540" s="66"/>
      <c r="C540" s="66"/>
      <c r="D540" s="67"/>
      <c r="E540" s="67"/>
      <c r="F540" s="67"/>
      <c r="G540" s="67"/>
      <c r="H540" s="67"/>
      <c r="I540" s="67"/>
      <c r="J540" s="67"/>
      <c r="K540" s="67"/>
      <c r="L540" s="67"/>
      <c r="M540" s="67"/>
      <c r="N540" s="67"/>
      <c r="O540" s="67"/>
      <c r="P540" s="67"/>
      <c r="Q540" s="69"/>
      <c r="R540" s="67"/>
      <c r="S540" s="67"/>
      <c r="T540" s="67"/>
      <c r="U540" s="67"/>
      <c r="V540" s="67"/>
      <c r="W540" s="67"/>
      <c r="X540" s="67"/>
      <c r="Y540" s="69"/>
      <c r="Z540" s="67"/>
      <c r="AA540" s="67"/>
      <c r="AB540" s="67"/>
      <c r="AC540" s="67"/>
      <c r="AF540" s="59"/>
    </row>
    <row r="541" s="17" customFormat="1" ht="15" spans="1:32">
      <c r="A541" s="65"/>
      <c r="B541" s="66"/>
      <c r="C541" s="66"/>
      <c r="D541" s="67"/>
      <c r="E541" s="67"/>
      <c r="F541" s="67"/>
      <c r="G541" s="67"/>
      <c r="H541" s="67"/>
      <c r="I541" s="67"/>
      <c r="J541" s="67"/>
      <c r="K541" s="67"/>
      <c r="L541" s="67"/>
      <c r="M541" s="67"/>
      <c r="N541" s="67"/>
      <c r="O541" s="67"/>
      <c r="P541" s="67"/>
      <c r="Q541" s="69"/>
      <c r="R541" s="67"/>
      <c r="S541" s="67"/>
      <c r="T541" s="67"/>
      <c r="U541" s="67"/>
      <c r="V541" s="67"/>
      <c r="W541" s="67"/>
      <c r="X541" s="67"/>
      <c r="Y541" s="69"/>
      <c r="Z541" s="67"/>
      <c r="AA541" s="67"/>
      <c r="AB541" s="67"/>
      <c r="AC541" s="67"/>
      <c r="AF541" s="59"/>
    </row>
    <row r="542" s="17" customFormat="1" ht="15" spans="1:32">
      <c r="A542" s="65"/>
      <c r="B542" s="66"/>
      <c r="C542" s="66"/>
      <c r="D542" s="67"/>
      <c r="E542" s="67"/>
      <c r="F542" s="67"/>
      <c r="G542" s="67"/>
      <c r="H542" s="67"/>
      <c r="I542" s="67"/>
      <c r="J542" s="67"/>
      <c r="K542" s="67"/>
      <c r="L542" s="67"/>
      <c r="M542" s="67"/>
      <c r="N542" s="67"/>
      <c r="O542" s="67"/>
      <c r="P542" s="67"/>
      <c r="Q542" s="69"/>
      <c r="R542" s="67"/>
      <c r="S542" s="67"/>
      <c r="T542" s="67"/>
      <c r="U542" s="67"/>
      <c r="V542" s="67"/>
      <c r="W542" s="67"/>
      <c r="X542" s="67"/>
      <c r="Y542" s="69"/>
      <c r="Z542" s="67"/>
      <c r="AA542" s="67"/>
      <c r="AB542" s="67"/>
      <c r="AC542" s="67"/>
      <c r="AF542" s="14"/>
    </row>
    <row r="543" s="17" customFormat="1" ht="15" spans="1:32">
      <c r="A543" s="65"/>
      <c r="B543" s="66"/>
      <c r="C543" s="66"/>
      <c r="D543" s="67"/>
      <c r="E543" s="67"/>
      <c r="F543" s="67"/>
      <c r="G543" s="67"/>
      <c r="H543" s="67"/>
      <c r="I543" s="67"/>
      <c r="J543" s="67"/>
      <c r="K543" s="67"/>
      <c r="L543" s="67"/>
      <c r="M543" s="67"/>
      <c r="N543" s="67"/>
      <c r="O543" s="67"/>
      <c r="P543" s="67"/>
      <c r="Q543" s="69"/>
      <c r="R543" s="67"/>
      <c r="S543" s="67"/>
      <c r="T543" s="67"/>
      <c r="U543" s="67"/>
      <c r="V543" s="67"/>
      <c r="W543" s="67"/>
      <c r="X543" s="67"/>
      <c r="Y543" s="69"/>
      <c r="Z543" s="67"/>
      <c r="AA543" s="67"/>
      <c r="AB543" s="67"/>
      <c r="AC543" s="67"/>
      <c r="AF543" s="14"/>
    </row>
    <row r="544" s="17" customFormat="1" ht="15" spans="1:32">
      <c r="A544" s="65"/>
      <c r="B544" s="66"/>
      <c r="C544" s="66"/>
      <c r="D544" s="67"/>
      <c r="E544" s="67"/>
      <c r="F544" s="67"/>
      <c r="G544" s="67"/>
      <c r="H544" s="67"/>
      <c r="I544" s="67"/>
      <c r="J544" s="67"/>
      <c r="K544" s="67"/>
      <c r="L544" s="67"/>
      <c r="M544" s="67"/>
      <c r="N544" s="67"/>
      <c r="O544" s="67"/>
      <c r="P544" s="67"/>
      <c r="Q544" s="69"/>
      <c r="R544" s="67"/>
      <c r="S544" s="67"/>
      <c r="T544" s="67"/>
      <c r="U544" s="67"/>
      <c r="V544" s="67"/>
      <c r="W544" s="67"/>
      <c r="X544" s="67"/>
      <c r="Y544" s="69"/>
      <c r="Z544" s="67"/>
      <c r="AA544" s="67"/>
      <c r="AB544" s="67"/>
      <c r="AC544" s="67"/>
      <c r="AF544" s="59"/>
    </row>
    <row r="545" s="17" customFormat="1" ht="15" spans="1:32">
      <c r="A545" s="65"/>
      <c r="B545" s="66"/>
      <c r="C545" s="66"/>
      <c r="D545" s="67"/>
      <c r="E545" s="67"/>
      <c r="F545" s="67"/>
      <c r="G545" s="67"/>
      <c r="H545" s="68"/>
      <c r="I545" s="67"/>
      <c r="J545" s="67"/>
      <c r="K545" s="67"/>
      <c r="L545" s="67"/>
      <c r="M545" s="67"/>
      <c r="N545" s="67"/>
      <c r="O545" s="67"/>
      <c r="P545" s="67"/>
      <c r="Q545" s="69"/>
      <c r="R545" s="67"/>
      <c r="S545" s="67"/>
      <c r="T545" s="67"/>
      <c r="U545" s="67"/>
      <c r="V545" s="67"/>
      <c r="W545" s="67"/>
      <c r="X545" s="67"/>
      <c r="Y545" s="69"/>
      <c r="Z545" s="67"/>
      <c r="AA545" s="67"/>
      <c r="AB545" s="67"/>
      <c r="AC545" s="67"/>
      <c r="AF545" s="59"/>
    </row>
    <row r="546" s="17" customFormat="1" ht="15" spans="1:32">
      <c r="A546" s="65"/>
      <c r="B546" s="66"/>
      <c r="C546" s="66"/>
      <c r="D546" s="67"/>
      <c r="E546" s="67"/>
      <c r="F546" s="67"/>
      <c r="G546" s="67"/>
      <c r="H546" s="67"/>
      <c r="I546" s="67"/>
      <c r="J546" s="67"/>
      <c r="K546" s="67"/>
      <c r="L546" s="67"/>
      <c r="M546" s="67"/>
      <c r="N546" s="67"/>
      <c r="O546" s="67"/>
      <c r="P546" s="67"/>
      <c r="Q546" s="69"/>
      <c r="R546" s="67"/>
      <c r="S546" s="67"/>
      <c r="T546" s="67"/>
      <c r="U546" s="67"/>
      <c r="V546" s="67"/>
      <c r="W546" s="67"/>
      <c r="X546" s="67"/>
      <c r="Y546" s="69"/>
      <c r="Z546" s="67"/>
      <c r="AA546" s="67"/>
      <c r="AB546" s="67"/>
      <c r="AC546" s="67"/>
      <c r="AF546" s="14"/>
    </row>
    <row r="547" s="17" customFormat="1" ht="15" spans="1:32">
      <c r="A547" s="65"/>
      <c r="B547" s="66"/>
      <c r="C547" s="66"/>
      <c r="D547" s="67"/>
      <c r="E547" s="67"/>
      <c r="F547" s="67"/>
      <c r="G547" s="67"/>
      <c r="H547" s="67"/>
      <c r="I547" s="67"/>
      <c r="J547" s="67"/>
      <c r="K547" s="67"/>
      <c r="L547" s="67"/>
      <c r="M547" s="67"/>
      <c r="N547" s="67"/>
      <c r="O547" s="67"/>
      <c r="P547" s="67"/>
      <c r="Q547" s="69"/>
      <c r="R547" s="67"/>
      <c r="S547" s="67"/>
      <c r="T547" s="67"/>
      <c r="U547" s="67"/>
      <c r="V547" s="67"/>
      <c r="W547" s="67"/>
      <c r="X547" s="67"/>
      <c r="Y547" s="69"/>
      <c r="Z547" s="67"/>
      <c r="AA547" s="67"/>
      <c r="AB547" s="67"/>
      <c r="AC547" s="67"/>
      <c r="AF547" s="14"/>
    </row>
    <row r="548" s="17" customFormat="1" ht="15" spans="1:32">
      <c r="A548" s="65"/>
      <c r="B548" s="66"/>
      <c r="C548" s="66"/>
      <c r="D548" s="67"/>
      <c r="E548" s="67"/>
      <c r="F548" s="67"/>
      <c r="G548" s="67"/>
      <c r="H548" s="67"/>
      <c r="I548" s="67"/>
      <c r="J548" s="67"/>
      <c r="K548" s="67"/>
      <c r="L548" s="67"/>
      <c r="M548" s="67"/>
      <c r="N548" s="67"/>
      <c r="O548" s="67"/>
      <c r="P548" s="67"/>
      <c r="Q548" s="69"/>
      <c r="R548" s="67"/>
      <c r="S548" s="67"/>
      <c r="T548" s="67"/>
      <c r="U548" s="67"/>
      <c r="V548" s="67"/>
      <c r="W548" s="67"/>
      <c r="X548" s="67"/>
      <c r="Y548" s="69"/>
      <c r="Z548" s="67"/>
      <c r="AA548" s="67"/>
      <c r="AB548" s="67"/>
      <c r="AC548" s="67"/>
      <c r="AF548" s="59"/>
    </row>
    <row r="549" s="17" customFormat="1" ht="15" spans="1:32">
      <c r="A549" s="65"/>
      <c r="B549" s="66"/>
      <c r="C549" s="66"/>
      <c r="D549" s="67"/>
      <c r="E549" s="67"/>
      <c r="F549" s="67"/>
      <c r="G549" s="67"/>
      <c r="H549" s="67"/>
      <c r="I549" s="67"/>
      <c r="J549" s="67"/>
      <c r="K549" s="67"/>
      <c r="L549" s="67"/>
      <c r="M549" s="67"/>
      <c r="N549" s="67"/>
      <c r="O549" s="67"/>
      <c r="P549" s="67"/>
      <c r="Q549" s="69"/>
      <c r="R549" s="67"/>
      <c r="S549" s="67"/>
      <c r="T549" s="67"/>
      <c r="U549" s="67"/>
      <c r="V549" s="67"/>
      <c r="W549" s="67"/>
      <c r="X549" s="67"/>
      <c r="Y549" s="69"/>
      <c r="Z549" s="67"/>
      <c r="AA549" s="67"/>
      <c r="AB549" s="67"/>
      <c r="AC549" s="67"/>
      <c r="AF549" s="59"/>
    </row>
    <row r="550" s="17" customFormat="1" ht="15" spans="1:32">
      <c r="A550" s="65"/>
      <c r="B550" s="66"/>
      <c r="C550" s="66"/>
      <c r="D550" s="67"/>
      <c r="E550" s="67"/>
      <c r="F550" s="67"/>
      <c r="G550" s="67"/>
      <c r="H550" s="67"/>
      <c r="I550" s="67"/>
      <c r="J550" s="67"/>
      <c r="K550" s="67"/>
      <c r="L550" s="67"/>
      <c r="M550" s="67"/>
      <c r="N550" s="67"/>
      <c r="O550" s="67"/>
      <c r="P550" s="67"/>
      <c r="Q550" s="69"/>
      <c r="R550" s="67"/>
      <c r="S550" s="67"/>
      <c r="T550" s="67"/>
      <c r="U550" s="67"/>
      <c r="V550" s="67"/>
      <c r="W550" s="67"/>
      <c r="X550" s="67"/>
      <c r="Y550" s="69"/>
      <c r="Z550" s="67"/>
      <c r="AA550" s="67"/>
      <c r="AB550" s="67"/>
      <c r="AC550" s="67"/>
      <c r="AF550" s="14"/>
    </row>
    <row r="551" s="17" customFormat="1" ht="15" spans="1:32">
      <c r="A551" s="65"/>
      <c r="B551" s="66"/>
      <c r="C551" s="66"/>
      <c r="D551" s="67"/>
      <c r="E551" s="67"/>
      <c r="F551" s="67"/>
      <c r="G551" s="67"/>
      <c r="H551" s="67"/>
      <c r="I551" s="67"/>
      <c r="J551" s="67"/>
      <c r="K551" s="67"/>
      <c r="L551" s="67"/>
      <c r="M551" s="67"/>
      <c r="N551" s="67"/>
      <c r="O551" s="67"/>
      <c r="P551" s="67"/>
      <c r="Q551" s="69"/>
      <c r="R551" s="67"/>
      <c r="S551" s="67"/>
      <c r="T551" s="67"/>
      <c r="U551" s="67"/>
      <c r="V551" s="67"/>
      <c r="W551" s="67"/>
      <c r="X551" s="67"/>
      <c r="Y551" s="69"/>
      <c r="Z551" s="67"/>
      <c r="AA551" s="67"/>
      <c r="AB551" s="67"/>
      <c r="AC551" s="67"/>
      <c r="AF551" s="14"/>
    </row>
    <row r="552" s="17" customFormat="1" ht="15" spans="1:32">
      <c r="A552" s="65"/>
      <c r="B552" s="66"/>
      <c r="C552" s="66"/>
      <c r="D552" s="67"/>
      <c r="E552" s="67"/>
      <c r="F552" s="67"/>
      <c r="G552" s="67"/>
      <c r="H552" s="67"/>
      <c r="I552" s="67"/>
      <c r="J552" s="67"/>
      <c r="K552" s="67"/>
      <c r="L552" s="67"/>
      <c r="M552" s="67"/>
      <c r="N552" s="67"/>
      <c r="O552" s="67"/>
      <c r="P552" s="67"/>
      <c r="Q552" s="69"/>
      <c r="R552" s="67"/>
      <c r="S552" s="67"/>
      <c r="T552" s="67"/>
      <c r="U552" s="67"/>
      <c r="V552" s="67"/>
      <c r="W552" s="67"/>
      <c r="X552" s="67"/>
      <c r="Y552" s="69"/>
      <c r="Z552" s="67"/>
      <c r="AA552" s="67"/>
      <c r="AB552" s="67"/>
      <c r="AC552" s="67"/>
      <c r="AF552" s="59"/>
    </row>
    <row r="553" s="17" customFormat="1" ht="15" spans="1:32">
      <c r="A553" s="65"/>
      <c r="B553" s="66"/>
      <c r="C553" s="66"/>
      <c r="D553" s="67"/>
      <c r="E553" s="67"/>
      <c r="F553" s="67"/>
      <c r="G553" s="67"/>
      <c r="H553" s="67"/>
      <c r="I553" s="67"/>
      <c r="J553" s="67"/>
      <c r="K553" s="67"/>
      <c r="L553" s="67"/>
      <c r="M553" s="67"/>
      <c r="N553" s="67"/>
      <c r="O553" s="67"/>
      <c r="P553" s="67"/>
      <c r="Q553" s="69"/>
      <c r="R553" s="67"/>
      <c r="S553" s="67"/>
      <c r="T553" s="67"/>
      <c r="U553" s="67"/>
      <c r="V553" s="67"/>
      <c r="W553" s="67"/>
      <c r="X553" s="67"/>
      <c r="Y553" s="69"/>
      <c r="Z553" s="67"/>
      <c r="AA553" s="67"/>
      <c r="AB553" s="67"/>
      <c r="AC553" s="67"/>
      <c r="AF553" s="59"/>
    </row>
    <row r="554" s="17" customFormat="1" ht="15" spans="1:32">
      <c r="A554" s="65"/>
      <c r="B554" s="66"/>
      <c r="C554" s="66"/>
      <c r="D554" s="67"/>
      <c r="E554" s="67"/>
      <c r="F554" s="67"/>
      <c r="G554" s="67"/>
      <c r="H554" s="68"/>
      <c r="I554" s="67"/>
      <c r="J554" s="67"/>
      <c r="K554" s="67"/>
      <c r="L554" s="67"/>
      <c r="M554" s="67"/>
      <c r="N554" s="67"/>
      <c r="O554" s="67"/>
      <c r="P554" s="67"/>
      <c r="Q554" s="69"/>
      <c r="R554" s="67"/>
      <c r="S554" s="67"/>
      <c r="T554" s="67"/>
      <c r="U554" s="67"/>
      <c r="V554" s="67"/>
      <c r="W554" s="67"/>
      <c r="X554" s="67"/>
      <c r="Y554" s="69"/>
      <c r="Z554" s="67"/>
      <c r="AA554" s="67"/>
      <c r="AB554" s="67"/>
      <c r="AC554" s="67"/>
      <c r="AF554" s="14"/>
    </row>
    <row r="555" s="17" customFormat="1" ht="15" spans="1:32">
      <c r="A555" s="65"/>
      <c r="B555" s="66"/>
      <c r="C555" s="66"/>
      <c r="D555" s="67"/>
      <c r="E555" s="67"/>
      <c r="F555" s="67"/>
      <c r="G555" s="67"/>
      <c r="H555" s="67"/>
      <c r="I555" s="67"/>
      <c r="J555" s="67"/>
      <c r="K555" s="67"/>
      <c r="L555" s="67"/>
      <c r="M555" s="67"/>
      <c r="N555" s="67"/>
      <c r="O555" s="67"/>
      <c r="P555" s="67"/>
      <c r="Q555" s="69"/>
      <c r="R555" s="67"/>
      <c r="S555" s="67"/>
      <c r="T555" s="67"/>
      <c r="U555" s="67"/>
      <c r="V555" s="67"/>
      <c r="W555" s="67"/>
      <c r="X555" s="67"/>
      <c r="Y555" s="69"/>
      <c r="Z555" s="67"/>
      <c r="AA555" s="67"/>
      <c r="AB555" s="67"/>
      <c r="AC555" s="67"/>
      <c r="AF555" s="14"/>
    </row>
    <row r="556" s="17" customFormat="1" ht="15" spans="1:32">
      <c r="A556" s="65"/>
      <c r="B556" s="66"/>
      <c r="C556" s="66"/>
      <c r="D556" s="67"/>
      <c r="E556" s="67"/>
      <c r="F556" s="67"/>
      <c r="G556" s="67"/>
      <c r="H556" s="67"/>
      <c r="I556" s="67"/>
      <c r="J556" s="67"/>
      <c r="K556" s="67"/>
      <c r="L556" s="67"/>
      <c r="M556" s="67"/>
      <c r="N556" s="67"/>
      <c r="O556" s="67"/>
      <c r="P556" s="67"/>
      <c r="Q556" s="69"/>
      <c r="R556" s="67"/>
      <c r="S556" s="67"/>
      <c r="T556" s="67"/>
      <c r="U556" s="67"/>
      <c r="V556" s="67"/>
      <c r="W556" s="67"/>
      <c r="X556" s="67"/>
      <c r="Y556" s="69"/>
      <c r="Z556" s="67"/>
      <c r="AA556" s="67"/>
      <c r="AB556" s="67"/>
      <c r="AC556" s="67"/>
      <c r="AF556" s="59"/>
    </row>
    <row r="557" s="17" customFormat="1" ht="15" spans="1:32">
      <c r="A557" s="65"/>
      <c r="B557" s="66"/>
      <c r="C557" s="66"/>
      <c r="D557" s="67"/>
      <c r="E557" s="67"/>
      <c r="F557" s="67"/>
      <c r="G557" s="67"/>
      <c r="H557" s="67"/>
      <c r="I557" s="67"/>
      <c r="J557" s="67"/>
      <c r="K557" s="67"/>
      <c r="L557" s="67"/>
      <c r="M557" s="67"/>
      <c r="N557" s="67"/>
      <c r="O557" s="67"/>
      <c r="P557" s="67"/>
      <c r="Q557" s="69"/>
      <c r="R557" s="67"/>
      <c r="S557" s="67"/>
      <c r="T557" s="67"/>
      <c r="U557" s="67"/>
      <c r="V557" s="67"/>
      <c r="W557" s="67"/>
      <c r="X557" s="67"/>
      <c r="Y557" s="69"/>
      <c r="Z557" s="67"/>
      <c r="AA557" s="67"/>
      <c r="AB557" s="67"/>
      <c r="AC557" s="67"/>
      <c r="AF557" s="59"/>
    </row>
    <row r="558" s="17" customFormat="1" ht="15" spans="1:32">
      <c r="A558" s="65"/>
      <c r="B558" s="66"/>
      <c r="C558" s="66"/>
      <c r="D558" s="67"/>
      <c r="E558" s="67"/>
      <c r="F558" s="67"/>
      <c r="G558" s="67"/>
      <c r="H558" s="67"/>
      <c r="I558" s="67"/>
      <c r="J558" s="67"/>
      <c r="K558" s="67"/>
      <c r="L558" s="67"/>
      <c r="M558" s="67"/>
      <c r="N558" s="67"/>
      <c r="O558" s="67"/>
      <c r="P558" s="67"/>
      <c r="Q558" s="69"/>
      <c r="R558" s="67"/>
      <c r="S558" s="67"/>
      <c r="T558" s="67"/>
      <c r="U558" s="67"/>
      <c r="V558" s="67"/>
      <c r="W558" s="67"/>
      <c r="X558" s="67"/>
      <c r="Y558" s="69"/>
      <c r="Z558" s="67"/>
      <c r="AA558" s="67"/>
      <c r="AB558" s="67"/>
      <c r="AC558" s="67"/>
      <c r="AF558" s="14"/>
    </row>
    <row r="559" s="17" customFormat="1" ht="15" spans="1:32">
      <c r="A559" s="65"/>
      <c r="B559" s="66"/>
      <c r="C559" s="66"/>
      <c r="D559" s="67"/>
      <c r="E559" s="67"/>
      <c r="F559" s="67"/>
      <c r="G559" s="67"/>
      <c r="H559" s="67"/>
      <c r="I559" s="67"/>
      <c r="J559" s="67"/>
      <c r="K559" s="67"/>
      <c r="L559" s="67"/>
      <c r="M559" s="67"/>
      <c r="N559" s="67"/>
      <c r="O559" s="67"/>
      <c r="P559" s="67"/>
      <c r="Q559" s="69"/>
      <c r="R559" s="67"/>
      <c r="S559" s="67"/>
      <c r="T559" s="67"/>
      <c r="U559" s="67"/>
      <c r="V559" s="67"/>
      <c r="W559" s="67"/>
      <c r="X559" s="67"/>
      <c r="Y559" s="69"/>
      <c r="Z559" s="67"/>
      <c r="AA559" s="67"/>
      <c r="AB559" s="67"/>
      <c r="AC559" s="67"/>
      <c r="AF559" s="14"/>
    </row>
    <row r="560" s="17" customFormat="1" ht="15" spans="1:32">
      <c r="A560" s="65"/>
      <c r="B560" s="66"/>
      <c r="C560" s="66"/>
      <c r="D560" s="67"/>
      <c r="E560" s="67"/>
      <c r="F560" s="67"/>
      <c r="G560" s="67"/>
      <c r="H560" s="67"/>
      <c r="I560" s="67"/>
      <c r="J560" s="67"/>
      <c r="K560" s="67"/>
      <c r="L560" s="67"/>
      <c r="M560" s="67"/>
      <c r="N560" s="67"/>
      <c r="O560" s="67"/>
      <c r="P560" s="67"/>
      <c r="Q560" s="69"/>
      <c r="R560" s="67"/>
      <c r="S560" s="67"/>
      <c r="T560" s="67"/>
      <c r="U560" s="67"/>
      <c r="V560" s="67"/>
      <c r="W560" s="67"/>
      <c r="X560" s="67"/>
      <c r="Y560" s="69"/>
      <c r="Z560" s="67"/>
      <c r="AA560" s="67"/>
      <c r="AB560" s="67"/>
      <c r="AC560" s="67"/>
      <c r="AF560" s="59"/>
    </row>
    <row r="561" s="17" customFormat="1" ht="15" spans="1:32">
      <c r="A561" s="65"/>
      <c r="B561" s="66"/>
      <c r="C561" s="66"/>
      <c r="D561" s="67"/>
      <c r="E561" s="67"/>
      <c r="F561" s="67"/>
      <c r="G561" s="67"/>
      <c r="H561" s="67"/>
      <c r="I561" s="67"/>
      <c r="J561" s="67"/>
      <c r="K561" s="67"/>
      <c r="L561" s="67"/>
      <c r="M561" s="67"/>
      <c r="N561" s="67"/>
      <c r="O561" s="67"/>
      <c r="P561" s="67"/>
      <c r="Q561" s="69"/>
      <c r="R561" s="67"/>
      <c r="S561" s="67"/>
      <c r="T561" s="67"/>
      <c r="U561" s="67"/>
      <c r="V561" s="67"/>
      <c r="W561" s="67"/>
      <c r="X561" s="67"/>
      <c r="Y561" s="69"/>
      <c r="Z561" s="67"/>
      <c r="AA561" s="67"/>
      <c r="AB561" s="67"/>
      <c r="AC561" s="67"/>
      <c r="AF561" s="59"/>
    </row>
    <row r="562" s="17" customFormat="1" ht="15" spans="1:32">
      <c r="A562" s="65"/>
      <c r="B562" s="66"/>
      <c r="C562" s="66"/>
      <c r="D562" s="67"/>
      <c r="E562" s="67"/>
      <c r="F562" s="67"/>
      <c r="G562" s="67"/>
      <c r="H562" s="68"/>
      <c r="I562" s="67"/>
      <c r="J562" s="67"/>
      <c r="K562" s="67"/>
      <c r="L562" s="67"/>
      <c r="M562" s="67"/>
      <c r="N562" s="67"/>
      <c r="O562" s="67"/>
      <c r="P562" s="67"/>
      <c r="Q562" s="69"/>
      <c r="R562" s="67"/>
      <c r="S562" s="67"/>
      <c r="T562" s="67"/>
      <c r="U562" s="67"/>
      <c r="V562" s="67"/>
      <c r="W562" s="67"/>
      <c r="X562" s="67"/>
      <c r="Y562" s="69"/>
      <c r="Z562" s="67"/>
      <c r="AA562" s="67"/>
      <c r="AB562" s="67"/>
      <c r="AC562" s="67"/>
      <c r="AF562" s="14"/>
    </row>
    <row r="563" s="17" customFormat="1" ht="15" spans="1:32">
      <c r="A563" s="65"/>
      <c r="B563" s="66"/>
      <c r="C563" s="66"/>
      <c r="D563" s="67"/>
      <c r="E563" s="67"/>
      <c r="F563" s="67"/>
      <c r="G563" s="67"/>
      <c r="H563" s="67"/>
      <c r="I563" s="67"/>
      <c r="J563" s="67"/>
      <c r="K563" s="67"/>
      <c r="L563" s="67"/>
      <c r="M563" s="67"/>
      <c r="N563" s="67"/>
      <c r="O563" s="67"/>
      <c r="P563" s="67"/>
      <c r="Q563" s="69"/>
      <c r="R563" s="67"/>
      <c r="S563" s="67"/>
      <c r="T563" s="67"/>
      <c r="U563" s="67"/>
      <c r="V563" s="67"/>
      <c r="W563" s="67"/>
      <c r="X563" s="67"/>
      <c r="Y563" s="69"/>
      <c r="Z563" s="67"/>
      <c r="AA563" s="67"/>
      <c r="AB563" s="67"/>
      <c r="AC563" s="67"/>
      <c r="AF563" s="14"/>
    </row>
    <row r="564" s="17" customFormat="1" ht="15" spans="1:32">
      <c r="A564" s="65"/>
      <c r="B564" s="66"/>
      <c r="C564" s="66"/>
      <c r="D564" s="67"/>
      <c r="E564" s="67"/>
      <c r="F564" s="67"/>
      <c r="G564" s="67"/>
      <c r="H564" s="67"/>
      <c r="I564" s="67"/>
      <c r="J564" s="67"/>
      <c r="K564" s="67"/>
      <c r="L564" s="67"/>
      <c r="M564" s="67"/>
      <c r="N564" s="67"/>
      <c r="O564" s="67"/>
      <c r="P564" s="67"/>
      <c r="Q564" s="69"/>
      <c r="R564" s="67"/>
      <c r="S564" s="67"/>
      <c r="T564" s="67"/>
      <c r="U564" s="67"/>
      <c r="V564" s="67"/>
      <c r="W564" s="67"/>
      <c r="X564" s="67"/>
      <c r="Y564" s="69"/>
      <c r="Z564" s="67"/>
      <c r="AA564" s="67"/>
      <c r="AB564" s="67"/>
      <c r="AC564" s="67"/>
      <c r="AF564" s="59"/>
    </row>
    <row r="565" s="17" customFormat="1" ht="15" spans="1:32">
      <c r="A565" s="65"/>
      <c r="B565" s="66"/>
      <c r="C565" s="66"/>
      <c r="D565" s="67"/>
      <c r="E565" s="67"/>
      <c r="F565" s="67"/>
      <c r="G565" s="67"/>
      <c r="H565" s="67"/>
      <c r="I565" s="67"/>
      <c r="J565" s="67"/>
      <c r="K565" s="67"/>
      <c r="L565" s="67"/>
      <c r="M565" s="67"/>
      <c r="N565" s="67"/>
      <c r="O565" s="67"/>
      <c r="P565" s="67"/>
      <c r="Q565" s="69"/>
      <c r="R565" s="67"/>
      <c r="S565" s="67"/>
      <c r="T565" s="67"/>
      <c r="U565" s="67"/>
      <c r="V565" s="67"/>
      <c r="W565" s="67"/>
      <c r="X565" s="67"/>
      <c r="Y565" s="69"/>
      <c r="Z565" s="67"/>
      <c r="AA565" s="67"/>
      <c r="AB565" s="67"/>
      <c r="AC565" s="67"/>
      <c r="AF565" s="59"/>
    </row>
    <row r="566" s="17" customFormat="1" ht="15" spans="1:32">
      <c r="A566" s="65"/>
      <c r="B566" s="66"/>
      <c r="C566" s="66"/>
      <c r="D566" s="67"/>
      <c r="E566" s="67"/>
      <c r="F566" s="67"/>
      <c r="G566" s="67"/>
      <c r="H566" s="67"/>
      <c r="I566" s="67"/>
      <c r="J566" s="67"/>
      <c r="K566" s="67"/>
      <c r="L566" s="67"/>
      <c r="M566" s="67"/>
      <c r="N566" s="67"/>
      <c r="O566" s="67"/>
      <c r="P566" s="67"/>
      <c r="Q566" s="69"/>
      <c r="R566" s="67"/>
      <c r="S566" s="67"/>
      <c r="T566" s="67"/>
      <c r="U566" s="67"/>
      <c r="V566" s="67"/>
      <c r="W566" s="67"/>
      <c r="X566" s="67"/>
      <c r="Y566" s="69"/>
      <c r="Z566" s="67"/>
      <c r="AA566" s="67"/>
      <c r="AB566" s="67"/>
      <c r="AC566" s="67"/>
      <c r="AF566" s="14"/>
    </row>
    <row r="567" s="17" customFormat="1" ht="15" spans="1:32">
      <c r="A567" s="65"/>
      <c r="B567" s="66"/>
      <c r="C567" s="66"/>
      <c r="D567" s="67"/>
      <c r="E567" s="67"/>
      <c r="F567" s="67"/>
      <c r="G567" s="67"/>
      <c r="H567" s="67"/>
      <c r="I567" s="67"/>
      <c r="J567" s="67"/>
      <c r="K567" s="67"/>
      <c r="L567" s="67"/>
      <c r="M567" s="67"/>
      <c r="N567" s="67"/>
      <c r="O567" s="67"/>
      <c r="P567" s="67"/>
      <c r="Q567" s="69"/>
      <c r="R567" s="67"/>
      <c r="S567" s="67"/>
      <c r="T567" s="67"/>
      <c r="U567" s="67"/>
      <c r="V567" s="67"/>
      <c r="W567" s="67"/>
      <c r="X567" s="67"/>
      <c r="Y567" s="69"/>
      <c r="Z567" s="67"/>
      <c r="AA567" s="67"/>
      <c r="AB567" s="67"/>
      <c r="AC567" s="67"/>
      <c r="AF567" s="14"/>
    </row>
    <row r="568" s="17" customFormat="1" ht="15" spans="1:32">
      <c r="A568" s="65"/>
      <c r="B568" s="66"/>
      <c r="C568" s="66"/>
      <c r="D568" s="67"/>
      <c r="E568" s="67"/>
      <c r="F568" s="67"/>
      <c r="G568" s="67"/>
      <c r="H568" s="67"/>
      <c r="I568" s="67"/>
      <c r="J568" s="67"/>
      <c r="K568" s="67"/>
      <c r="L568" s="67"/>
      <c r="M568" s="67"/>
      <c r="N568" s="67"/>
      <c r="O568" s="67"/>
      <c r="P568" s="67"/>
      <c r="Q568" s="69"/>
      <c r="R568" s="67"/>
      <c r="S568" s="67"/>
      <c r="T568" s="67"/>
      <c r="U568" s="67"/>
      <c r="V568" s="67"/>
      <c r="W568" s="67"/>
      <c r="X568" s="67"/>
      <c r="Y568" s="69"/>
      <c r="Z568" s="67"/>
      <c r="AA568" s="67"/>
      <c r="AB568" s="67"/>
      <c r="AC568" s="67"/>
      <c r="AF568" s="59"/>
    </row>
    <row r="569" s="17" customFormat="1" ht="15" spans="1:32">
      <c r="A569" s="65"/>
      <c r="B569" s="66"/>
      <c r="C569" s="66"/>
      <c r="D569" s="67"/>
      <c r="E569" s="67"/>
      <c r="F569" s="67"/>
      <c r="G569" s="67"/>
      <c r="H569" s="67"/>
      <c r="I569" s="67"/>
      <c r="J569" s="67"/>
      <c r="K569" s="67"/>
      <c r="L569" s="67"/>
      <c r="M569" s="67"/>
      <c r="N569" s="67"/>
      <c r="O569" s="67"/>
      <c r="P569" s="67"/>
      <c r="Q569" s="69"/>
      <c r="R569" s="67"/>
      <c r="S569" s="67"/>
      <c r="T569" s="67"/>
      <c r="U569" s="67"/>
      <c r="V569" s="67"/>
      <c r="W569" s="67"/>
      <c r="X569" s="67"/>
      <c r="Y569" s="69"/>
      <c r="Z569" s="67"/>
      <c r="AA569" s="67"/>
      <c r="AB569" s="67"/>
      <c r="AC569" s="67"/>
      <c r="AF569" s="59"/>
    </row>
    <row r="570" s="17" customFormat="1" ht="15" spans="1:32">
      <c r="A570" s="65"/>
      <c r="B570" s="66"/>
      <c r="C570" s="66"/>
      <c r="D570" s="67"/>
      <c r="E570" s="67"/>
      <c r="F570" s="67"/>
      <c r="G570" s="67"/>
      <c r="H570" s="68"/>
      <c r="I570" s="67"/>
      <c r="J570" s="67"/>
      <c r="K570" s="67"/>
      <c r="L570" s="67"/>
      <c r="M570" s="67"/>
      <c r="N570" s="67"/>
      <c r="O570" s="67"/>
      <c r="P570" s="67"/>
      <c r="Q570" s="69"/>
      <c r="R570" s="67"/>
      <c r="S570" s="67"/>
      <c r="T570" s="67"/>
      <c r="U570" s="67"/>
      <c r="V570" s="67"/>
      <c r="W570" s="67"/>
      <c r="X570" s="67"/>
      <c r="Y570" s="69"/>
      <c r="Z570" s="67"/>
      <c r="AA570" s="67"/>
      <c r="AB570" s="67"/>
      <c r="AC570" s="67"/>
      <c r="AF570" s="14"/>
    </row>
    <row r="571" s="17" customFormat="1" ht="15" spans="1:32">
      <c r="A571" s="65"/>
      <c r="B571" s="66"/>
      <c r="C571" s="66"/>
      <c r="D571" s="67"/>
      <c r="E571" s="67"/>
      <c r="F571" s="67"/>
      <c r="G571" s="67"/>
      <c r="H571" s="67"/>
      <c r="I571" s="67"/>
      <c r="J571" s="67"/>
      <c r="K571" s="67"/>
      <c r="L571" s="67"/>
      <c r="M571" s="67"/>
      <c r="N571" s="67"/>
      <c r="O571" s="67"/>
      <c r="P571" s="67"/>
      <c r="Q571" s="69"/>
      <c r="R571" s="67"/>
      <c r="S571" s="67"/>
      <c r="T571" s="67"/>
      <c r="U571" s="67"/>
      <c r="V571" s="67"/>
      <c r="W571" s="67"/>
      <c r="X571" s="67"/>
      <c r="Y571" s="69"/>
      <c r="Z571" s="67"/>
      <c r="AA571" s="67"/>
      <c r="AB571" s="67"/>
      <c r="AC571" s="67"/>
      <c r="AF571" s="14"/>
    </row>
    <row r="572" s="17" customFormat="1" ht="15" spans="1:32">
      <c r="A572" s="65"/>
      <c r="B572" s="66"/>
      <c r="C572" s="66"/>
      <c r="D572" s="67"/>
      <c r="E572" s="67"/>
      <c r="F572" s="67"/>
      <c r="G572" s="67"/>
      <c r="H572" s="67"/>
      <c r="I572" s="67"/>
      <c r="J572" s="67"/>
      <c r="K572" s="67"/>
      <c r="L572" s="67"/>
      <c r="M572" s="67"/>
      <c r="N572" s="67"/>
      <c r="O572" s="67"/>
      <c r="P572" s="67"/>
      <c r="Q572" s="69"/>
      <c r="R572" s="67"/>
      <c r="S572" s="67"/>
      <c r="T572" s="67"/>
      <c r="U572" s="67"/>
      <c r="V572" s="67"/>
      <c r="W572" s="67"/>
      <c r="X572" s="67"/>
      <c r="Y572" s="69"/>
      <c r="Z572" s="67"/>
      <c r="AA572" s="67"/>
      <c r="AB572" s="67"/>
      <c r="AC572" s="67"/>
      <c r="AF572" s="59"/>
    </row>
    <row r="573" s="17" customFormat="1" ht="15" spans="1:32">
      <c r="A573" s="65"/>
      <c r="B573" s="66"/>
      <c r="C573" s="66"/>
      <c r="D573" s="67"/>
      <c r="E573" s="67"/>
      <c r="F573" s="67"/>
      <c r="G573" s="67"/>
      <c r="H573" s="67"/>
      <c r="I573" s="67"/>
      <c r="J573" s="67"/>
      <c r="K573" s="67"/>
      <c r="L573" s="67"/>
      <c r="M573" s="67"/>
      <c r="N573" s="67"/>
      <c r="O573" s="67"/>
      <c r="P573" s="67"/>
      <c r="Q573" s="69"/>
      <c r="R573" s="67"/>
      <c r="S573" s="67"/>
      <c r="T573" s="67"/>
      <c r="U573" s="67"/>
      <c r="V573" s="67"/>
      <c r="W573" s="67"/>
      <c r="X573" s="67"/>
      <c r="Y573" s="69"/>
      <c r="Z573" s="67"/>
      <c r="AA573" s="67"/>
      <c r="AB573" s="67"/>
      <c r="AC573" s="67"/>
      <c r="AF573" s="59"/>
    </row>
    <row r="574" s="17" customFormat="1" ht="15" spans="1:32">
      <c r="A574" s="65"/>
      <c r="B574" s="66"/>
      <c r="C574" s="66"/>
      <c r="D574" s="67"/>
      <c r="E574" s="67"/>
      <c r="F574" s="67"/>
      <c r="G574" s="67"/>
      <c r="H574" s="67"/>
      <c r="I574" s="67"/>
      <c r="J574" s="67"/>
      <c r="K574" s="67"/>
      <c r="L574" s="67"/>
      <c r="M574" s="67"/>
      <c r="N574" s="67"/>
      <c r="O574" s="67"/>
      <c r="P574" s="67"/>
      <c r="Q574" s="69"/>
      <c r="R574" s="67"/>
      <c r="S574" s="67"/>
      <c r="T574" s="67"/>
      <c r="U574" s="67"/>
      <c r="V574" s="67"/>
      <c r="W574" s="67"/>
      <c r="X574" s="67"/>
      <c r="Y574" s="69"/>
      <c r="Z574" s="67"/>
      <c r="AA574" s="67"/>
      <c r="AB574" s="67"/>
      <c r="AC574" s="67"/>
      <c r="AF574" s="14"/>
    </row>
    <row r="575" s="17" customFormat="1" ht="15" spans="1:32">
      <c r="A575" s="65"/>
      <c r="B575" s="66"/>
      <c r="C575" s="66"/>
      <c r="D575" s="67"/>
      <c r="E575" s="67"/>
      <c r="F575" s="67"/>
      <c r="G575" s="67"/>
      <c r="H575" s="67"/>
      <c r="I575" s="67"/>
      <c r="J575" s="67"/>
      <c r="K575" s="67"/>
      <c r="L575" s="67"/>
      <c r="M575" s="67"/>
      <c r="N575" s="67"/>
      <c r="O575" s="67"/>
      <c r="P575" s="67"/>
      <c r="Q575" s="69"/>
      <c r="R575" s="67"/>
      <c r="S575" s="67"/>
      <c r="T575" s="67"/>
      <c r="U575" s="67"/>
      <c r="V575" s="67"/>
      <c r="W575" s="67"/>
      <c r="X575" s="67"/>
      <c r="Y575" s="69"/>
      <c r="Z575" s="67"/>
      <c r="AA575" s="67"/>
      <c r="AB575" s="67"/>
      <c r="AC575" s="67"/>
      <c r="AF575" s="14"/>
    </row>
    <row r="576" s="17" customFormat="1" ht="15" spans="1:32">
      <c r="A576" s="65"/>
      <c r="B576" s="66"/>
      <c r="C576" s="66"/>
      <c r="D576" s="67"/>
      <c r="E576" s="67"/>
      <c r="F576" s="67"/>
      <c r="G576" s="67"/>
      <c r="H576" s="67"/>
      <c r="I576" s="67"/>
      <c r="J576" s="67"/>
      <c r="K576" s="67"/>
      <c r="L576" s="67"/>
      <c r="M576" s="67"/>
      <c r="N576" s="67"/>
      <c r="O576" s="67"/>
      <c r="P576" s="67"/>
      <c r="Q576" s="69"/>
      <c r="R576" s="67"/>
      <c r="S576" s="67"/>
      <c r="T576" s="67"/>
      <c r="U576" s="67"/>
      <c r="V576" s="67"/>
      <c r="W576" s="67"/>
      <c r="X576" s="67"/>
      <c r="Y576" s="69"/>
      <c r="Z576" s="67"/>
      <c r="AA576" s="67"/>
      <c r="AB576" s="67"/>
      <c r="AC576" s="67"/>
      <c r="AF576" s="59"/>
    </row>
    <row r="577" s="17" customFormat="1" ht="15" spans="1:32">
      <c r="A577" s="65"/>
      <c r="B577" s="66"/>
      <c r="C577" s="66"/>
      <c r="D577" s="67"/>
      <c r="E577" s="67"/>
      <c r="F577" s="67"/>
      <c r="G577" s="67"/>
      <c r="H577" s="67"/>
      <c r="I577" s="67"/>
      <c r="J577" s="67"/>
      <c r="K577" s="67"/>
      <c r="L577" s="67"/>
      <c r="M577" s="67"/>
      <c r="N577" s="67"/>
      <c r="O577" s="67"/>
      <c r="P577" s="67"/>
      <c r="Q577" s="69"/>
      <c r="R577" s="67"/>
      <c r="S577" s="67"/>
      <c r="T577" s="67"/>
      <c r="U577" s="67"/>
      <c r="V577" s="67"/>
      <c r="W577" s="67"/>
      <c r="X577" s="67"/>
      <c r="Y577" s="69"/>
      <c r="Z577" s="67"/>
      <c r="AA577" s="67"/>
      <c r="AB577" s="67"/>
      <c r="AC577" s="67"/>
      <c r="AF577" s="59"/>
    </row>
    <row r="578" s="17" customFormat="1" ht="15" spans="1:32">
      <c r="A578" s="65"/>
      <c r="B578" s="66"/>
      <c r="C578" s="66"/>
      <c r="D578" s="67"/>
      <c r="E578" s="67"/>
      <c r="F578" s="67"/>
      <c r="G578" s="67"/>
      <c r="H578" s="67"/>
      <c r="I578" s="67"/>
      <c r="J578" s="67"/>
      <c r="K578" s="67"/>
      <c r="L578" s="67"/>
      <c r="M578" s="67"/>
      <c r="N578" s="67"/>
      <c r="O578" s="67"/>
      <c r="P578" s="67"/>
      <c r="Q578" s="69"/>
      <c r="R578" s="67"/>
      <c r="S578" s="67"/>
      <c r="T578" s="67"/>
      <c r="U578" s="67"/>
      <c r="V578" s="67"/>
      <c r="W578" s="67"/>
      <c r="X578" s="67"/>
      <c r="Y578" s="69"/>
      <c r="Z578" s="67"/>
      <c r="AA578" s="67"/>
      <c r="AB578" s="67"/>
      <c r="AC578" s="67"/>
      <c r="AF578" s="14"/>
    </row>
    <row r="579" s="17" customFormat="1" ht="15" spans="1:32">
      <c r="A579" s="65"/>
      <c r="B579" s="66"/>
      <c r="C579" s="66"/>
      <c r="D579" s="67"/>
      <c r="E579" s="67"/>
      <c r="F579" s="67"/>
      <c r="G579" s="67"/>
      <c r="H579" s="68"/>
      <c r="I579" s="67"/>
      <c r="J579" s="67"/>
      <c r="K579" s="67"/>
      <c r="L579" s="67"/>
      <c r="M579" s="67"/>
      <c r="N579" s="67"/>
      <c r="O579" s="67"/>
      <c r="P579" s="67"/>
      <c r="Q579" s="69"/>
      <c r="R579" s="67"/>
      <c r="S579" s="67"/>
      <c r="T579" s="67"/>
      <c r="U579" s="67"/>
      <c r="V579" s="67"/>
      <c r="W579" s="67"/>
      <c r="X579" s="67"/>
      <c r="Y579" s="69"/>
      <c r="Z579" s="67"/>
      <c r="AA579" s="67"/>
      <c r="AB579" s="67"/>
      <c r="AC579" s="67"/>
      <c r="AF579" s="14"/>
    </row>
    <row r="580" s="17" customFormat="1" ht="15" spans="1:32">
      <c r="A580" s="65"/>
      <c r="B580" s="66"/>
      <c r="C580" s="66"/>
      <c r="D580" s="67"/>
      <c r="E580" s="67"/>
      <c r="F580" s="67"/>
      <c r="G580" s="67"/>
      <c r="H580" s="67"/>
      <c r="I580" s="67"/>
      <c r="J580" s="67"/>
      <c r="K580" s="67"/>
      <c r="L580" s="67"/>
      <c r="M580" s="67"/>
      <c r="N580" s="67"/>
      <c r="O580" s="67"/>
      <c r="P580" s="67"/>
      <c r="Q580" s="69"/>
      <c r="R580" s="67"/>
      <c r="S580" s="67"/>
      <c r="T580" s="67"/>
      <c r="U580" s="67"/>
      <c r="V580" s="67"/>
      <c r="W580" s="67"/>
      <c r="X580" s="67"/>
      <c r="Y580" s="69"/>
      <c r="Z580" s="67"/>
      <c r="AA580" s="67"/>
      <c r="AB580" s="67"/>
      <c r="AC580" s="67"/>
      <c r="AF580" s="59"/>
    </row>
    <row r="581" s="17" customFormat="1" ht="15" spans="1:32">
      <c r="A581" s="65"/>
      <c r="B581" s="66"/>
      <c r="C581" s="66"/>
      <c r="D581" s="67"/>
      <c r="E581" s="67"/>
      <c r="F581" s="67"/>
      <c r="G581" s="67"/>
      <c r="H581" s="67"/>
      <c r="I581" s="67"/>
      <c r="J581" s="67"/>
      <c r="K581" s="67"/>
      <c r="L581" s="67"/>
      <c r="M581" s="67"/>
      <c r="N581" s="67"/>
      <c r="O581" s="67"/>
      <c r="P581" s="67"/>
      <c r="Q581" s="69"/>
      <c r="R581" s="67"/>
      <c r="S581" s="67"/>
      <c r="T581" s="67"/>
      <c r="U581" s="67"/>
      <c r="V581" s="67"/>
      <c r="W581" s="67"/>
      <c r="X581" s="67"/>
      <c r="Y581" s="69"/>
      <c r="Z581" s="67"/>
      <c r="AA581" s="67"/>
      <c r="AB581" s="67"/>
      <c r="AC581" s="67"/>
      <c r="AF581" s="59"/>
    </row>
    <row r="582" s="17" customFormat="1" ht="15" spans="1:32">
      <c r="A582" s="65"/>
      <c r="B582" s="66"/>
      <c r="C582" s="66"/>
      <c r="D582" s="67"/>
      <c r="E582" s="67"/>
      <c r="F582" s="67"/>
      <c r="G582" s="67"/>
      <c r="H582" s="67"/>
      <c r="I582" s="67"/>
      <c r="J582" s="67"/>
      <c r="K582" s="67"/>
      <c r="L582" s="67"/>
      <c r="M582" s="67"/>
      <c r="N582" s="67"/>
      <c r="O582" s="67"/>
      <c r="P582" s="67"/>
      <c r="Q582" s="69"/>
      <c r="R582" s="67"/>
      <c r="S582" s="67"/>
      <c r="T582" s="67"/>
      <c r="U582" s="67"/>
      <c r="V582" s="67"/>
      <c r="W582" s="67"/>
      <c r="X582" s="67"/>
      <c r="Y582" s="69"/>
      <c r="Z582" s="67"/>
      <c r="AA582" s="67"/>
      <c r="AB582" s="67"/>
      <c r="AC582" s="67"/>
      <c r="AF582" s="14"/>
    </row>
    <row r="583" s="17" customFormat="1" ht="15" spans="1:32">
      <c r="A583" s="65"/>
      <c r="B583" s="66"/>
      <c r="C583" s="66"/>
      <c r="D583" s="67"/>
      <c r="E583" s="67"/>
      <c r="F583" s="67"/>
      <c r="G583" s="67"/>
      <c r="H583" s="67"/>
      <c r="I583" s="67"/>
      <c r="J583" s="67"/>
      <c r="K583" s="67"/>
      <c r="L583" s="67"/>
      <c r="M583" s="67"/>
      <c r="N583" s="67"/>
      <c r="O583" s="67"/>
      <c r="P583" s="67"/>
      <c r="Q583" s="69"/>
      <c r="R583" s="67"/>
      <c r="S583" s="67"/>
      <c r="T583" s="67"/>
      <c r="U583" s="67"/>
      <c r="V583" s="67"/>
      <c r="W583" s="67"/>
      <c r="X583" s="67"/>
      <c r="Y583" s="69"/>
      <c r="Z583" s="67"/>
      <c r="AA583" s="67"/>
      <c r="AB583" s="67"/>
      <c r="AC583" s="67"/>
      <c r="AF583" s="14"/>
    </row>
    <row r="584" s="17" customFormat="1" ht="15" spans="1:32">
      <c r="A584" s="65"/>
      <c r="B584" s="66"/>
      <c r="C584" s="66"/>
      <c r="D584" s="67"/>
      <c r="E584" s="67"/>
      <c r="F584" s="67"/>
      <c r="G584" s="67"/>
      <c r="H584" s="67"/>
      <c r="I584" s="67"/>
      <c r="J584" s="67"/>
      <c r="K584" s="67"/>
      <c r="L584" s="67"/>
      <c r="M584" s="67"/>
      <c r="N584" s="67"/>
      <c r="O584" s="67"/>
      <c r="P584" s="67"/>
      <c r="Q584" s="69"/>
      <c r="R584" s="67"/>
      <c r="S584" s="67"/>
      <c r="T584" s="67"/>
      <c r="U584" s="67"/>
      <c r="V584" s="67"/>
      <c r="W584" s="67"/>
      <c r="X584" s="67"/>
      <c r="Y584" s="69"/>
      <c r="Z584" s="67"/>
      <c r="AA584" s="67"/>
      <c r="AB584" s="67"/>
      <c r="AC584" s="67"/>
      <c r="AF584" s="59"/>
    </row>
    <row r="585" s="17" customFormat="1" ht="15" spans="1:32">
      <c r="A585" s="65"/>
      <c r="B585" s="66"/>
      <c r="C585" s="66"/>
      <c r="D585" s="67"/>
      <c r="E585" s="67"/>
      <c r="F585" s="67"/>
      <c r="G585" s="67"/>
      <c r="H585" s="67"/>
      <c r="I585" s="67"/>
      <c r="J585" s="67"/>
      <c r="K585" s="67"/>
      <c r="L585" s="67"/>
      <c r="M585" s="67"/>
      <c r="N585" s="67"/>
      <c r="O585" s="67"/>
      <c r="P585" s="67"/>
      <c r="Q585" s="69"/>
      <c r="R585" s="67"/>
      <c r="S585" s="67"/>
      <c r="T585" s="67"/>
      <c r="U585" s="67"/>
      <c r="V585" s="67"/>
      <c r="W585" s="67"/>
      <c r="X585" s="67"/>
      <c r="Y585" s="69"/>
      <c r="Z585" s="67"/>
      <c r="AA585" s="67"/>
      <c r="AB585" s="67"/>
      <c r="AC585" s="67"/>
      <c r="AF585" s="59"/>
    </row>
    <row r="586" s="17" customFormat="1" ht="15" spans="1:32">
      <c r="A586" s="65"/>
      <c r="B586" s="66"/>
      <c r="C586" s="66"/>
      <c r="D586" s="67"/>
      <c r="E586" s="67"/>
      <c r="F586" s="67"/>
      <c r="G586" s="67"/>
      <c r="H586" s="67"/>
      <c r="I586" s="67"/>
      <c r="J586" s="67"/>
      <c r="K586" s="67"/>
      <c r="L586" s="67"/>
      <c r="M586" s="67"/>
      <c r="N586" s="67"/>
      <c r="O586" s="67"/>
      <c r="P586" s="67"/>
      <c r="Q586" s="69"/>
      <c r="R586" s="67"/>
      <c r="S586" s="67"/>
      <c r="T586" s="67"/>
      <c r="U586" s="67"/>
      <c r="V586" s="67"/>
      <c r="W586" s="67"/>
      <c r="X586" s="67"/>
      <c r="Y586" s="69"/>
      <c r="Z586" s="67"/>
      <c r="AA586" s="67"/>
      <c r="AB586" s="67"/>
      <c r="AC586" s="67"/>
      <c r="AF586" s="14"/>
    </row>
    <row r="587" s="17" customFormat="1" ht="15" spans="1:32">
      <c r="A587" s="65"/>
      <c r="B587" s="66"/>
      <c r="C587" s="66"/>
      <c r="D587" s="67"/>
      <c r="E587" s="67"/>
      <c r="F587" s="67"/>
      <c r="G587" s="67"/>
      <c r="H587" s="68"/>
      <c r="I587" s="67"/>
      <c r="J587" s="67"/>
      <c r="K587" s="67"/>
      <c r="L587" s="67"/>
      <c r="M587" s="67"/>
      <c r="N587" s="67"/>
      <c r="O587" s="67"/>
      <c r="P587" s="67"/>
      <c r="Q587" s="69"/>
      <c r="R587" s="67"/>
      <c r="S587" s="67"/>
      <c r="T587" s="67"/>
      <c r="U587" s="67"/>
      <c r="V587" s="67"/>
      <c r="W587" s="67"/>
      <c r="X587" s="67"/>
      <c r="Y587" s="69"/>
      <c r="Z587" s="67"/>
      <c r="AA587" s="67"/>
      <c r="AB587" s="67"/>
      <c r="AC587" s="67"/>
      <c r="AF587" s="14"/>
    </row>
    <row r="588" s="17" customFormat="1" ht="15" spans="1:32">
      <c r="A588" s="65"/>
      <c r="B588" s="66"/>
      <c r="C588" s="66"/>
      <c r="D588" s="67"/>
      <c r="E588" s="67"/>
      <c r="F588" s="67"/>
      <c r="G588" s="67"/>
      <c r="H588" s="67"/>
      <c r="I588" s="67"/>
      <c r="J588" s="67"/>
      <c r="K588" s="67"/>
      <c r="L588" s="67"/>
      <c r="M588" s="67"/>
      <c r="N588" s="67"/>
      <c r="O588" s="67"/>
      <c r="P588" s="67"/>
      <c r="Q588" s="69"/>
      <c r="R588" s="67"/>
      <c r="S588" s="67"/>
      <c r="T588" s="67"/>
      <c r="U588" s="67"/>
      <c r="V588" s="67"/>
      <c r="W588" s="67"/>
      <c r="X588" s="67"/>
      <c r="Y588" s="69"/>
      <c r="Z588" s="67"/>
      <c r="AA588" s="67"/>
      <c r="AB588" s="67"/>
      <c r="AC588" s="67"/>
      <c r="AF588" s="59"/>
    </row>
    <row r="589" s="17" customFormat="1" ht="15" spans="1:32">
      <c r="A589" s="65"/>
      <c r="B589" s="66"/>
      <c r="C589" s="66"/>
      <c r="D589" s="67"/>
      <c r="E589" s="67"/>
      <c r="F589" s="67"/>
      <c r="G589" s="67"/>
      <c r="H589" s="67"/>
      <c r="I589" s="67"/>
      <c r="J589" s="67"/>
      <c r="K589" s="67"/>
      <c r="L589" s="67"/>
      <c r="M589" s="67"/>
      <c r="N589" s="67"/>
      <c r="O589" s="67"/>
      <c r="P589" s="67"/>
      <c r="Q589" s="69"/>
      <c r="R589" s="67"/>
      <c r="S589" s="67"/>
      <c r="T589" s="67"/>
      <c r="U589" s="67"/>
      <c r="V589" s="67"/>
      <c r="W589" s="67"/>
      <c r="X589" s="67"/>
      <c r="Y589" s="69"/>
      <c r="Z589" s="67"/>
      <c r="AA589" s="67"/>
      <c r="AB589" s="67"/>
      <c r="AC589" s="67"/>
      <c r="AF589" s="59"/>
    </row>
    <row r="590" s="17" customFormat="1" ht="15" spans="1:32">
      <c r="A590" s="65"/>
      <c r="B590" s="66"/>
      <c r="C590" s="66"/>
      <c r="D590" s="67"/>
      <c r="E590" s="67"/>
      <c r="F590" s="67"/>
      <c r="G590" s="67"/>
      <c r="H590" s="67"/>
      <c r="I590" s="67"/>
      <c r="J590" s="67"/>
      <c r="K590" s="67"/>
      <c r="L590" s="67"/>
      <c r="M590" s="67"/>
      <c r="N590" s="67"/>
      <c r="O590" s="67"/>
      <c r="P590" s="67"/>
      <c r="Q590" s="69"/>
      <c r="R590" s="67"/>
      <c r="S590" s="67"/>
      <c r="T590" s="67"/>
      <c r="U590" s="67"/>
      <c r="V590" s="67"/>
      <c r="W590" s="67"/>
      <c r="X590" s="67"/>
      <c r="Y590" s="69"/>
      <c r="Z590" s="67"/>
      <c r="AA590" s="67"/>
      <c r="AB590" s="67"/>
      <c r="AC590" s="67"/>
      <c r="AF590" s="14"/>
    </row>
    <row r="591" s="17" customFormat="1" ht="15" spans="1:32">
      <c r="A591" s="65"/>
      <c r="B591" s="66"/>
      <c r="C591" s="66"/>
      <c r="D591" s="67"/>
      <c r="E591" s="67"/>
      <c r="F591" s="67"/>
      <c r="G591" s="67"/>
      <c r="H591" s="67"/>
      <c r="I591" s="67"/>
      <c r="J591" s="67"/>
      <c r="K591" s="67"/>
      <c r="L591" s="67"/>
      <c r="M591" s="67"/>
      <c r="N591" s="67"/>
      <c r="O591" s="67"/>
      <c r="P591" s="67"/>
      <c r="Q591" s="69"/>
      <c r="R591" s="67"/>
      <c r="S591" s="67"/>
      <c r="T591" s="67"/>
      <c r="U591" s="67"/>
      <c r="V591" s="67"/>
      <c r="W591" s="67"/>
      <c r="X591" s="67"/>
      <c r="Y591" s="69"/>
      <c r="Z591" s="67"/>
      <c r="AA591" s="67"/>
      <c r="AB591" s="67"/>
      <c r="AC591" s="67"/>
      <c r="AF591" s="14"/>
    </row>
    <row r="592" s="17" customFormat="1" ht="15" spans="1:32">
      <c r="A592" s="70"/>
      <c r="B592" s="66"/>
      <c r="C592" s="66"/>
      <c r="D592" s="67"/>
      <c r="E592" s="67"/>
      <c r="F592" s="67"/>
      <c r="G592" s="67"/>
      <c r="H592" s="67"/>
      <c r="I592" s="67"/>
      <c r="J592" s="67"/>
      <c r="K592" s="67"/>
      <c r="L592" s="67"/>
      <c r="M592" s="67"/>
      <c r="N592" s="67"/>
      <c r="O592" s="67"/>
      <c r="P592" s="67"/>
      <c r="Q592" s="69"/>
      <c r="R592" s="67"/>
      <c r="S592" s="67"/>
      <c r="T592" s="67"/>
      <c r="U592" s="67"/>
      <c r="V592" s="67"/>
      <c r="W592" s="67"/>
      <c r="X592" s="67"/>
      <c r="Y592" s="69"/>
      <c r="Z592" s="67"/>
      <c r="AA592" s="67"/>
      <c r="AB592" s="67"/>
      <c r="AC592" s="67"/>
      <c r="AF592" s="59"/>
    </row>
    <row r="593" s="17" customFormat="1" ht="15" spans="1:32">
      <c r="A593" s="101"/>
      <c r="B593" s="66"/>
      <c r="C593" s="66"/>
      <c r="D593" s="102"/>
      <c r="E593" s="102"/>
      <c r="F593" s="102"/>
      <c r="G593" s="102"/>
      <c r="H593" s="102"/>
      <c r="I593" s="102"/>
      <c r="J593" s="102"/>
      <c r="K593" s="102"/>
      <c r="L593" s="102"/>
      <c r="M593" s="102"/>
      <c r="N593" s="102"/>
      <c r="O593" s="102"/>
      <c r="P593" s="102"/>
      <c r="Q593" s="69"/>
      <c r="R593" s="102"/>
      <c r="S593" s="102"/>
      <c r="T593" s="102"/>
      <c r="U593" s="102"/>
      <c r="V593" s="102"/>
      <c r="W593" s="102"/>
      <c r="X593" s="102"/>
      <c r="Y593" s="69"/>
      <c r="Z593" s="102"/>
      <c r="AA593" s="102"/>
      <c r="AB593" s="102"/>
      <c r="AC593" s="102"/>
      <c r="AF593" s="59"/>
    </row>
    <row r="594" s="17" customFormat="1" ht="15" spans="1:32">
      <c r="A594" s="101"/>
      <c r="B594" s="66"/>
      <c r="C594" s="66"/>
      <c r="D594" s="102"/>
      <c r="E594" s="102"/>
      <c r="F594" s="102"/>
      <c r="G594" s="102"/>
      <c r="H594" s="102"/>
      <c r="I594" s="102"/>
      <c r="J594" s="102"/>
      <c r="K594" s="102"/>
      <c r="L594" s="102"/>
      <c r="M594" s="102"/>
      <c r="N594" s="102"/>
      <c r="O594" s="102"/>
      <c r="P594" s="102"/>
      <c r="Q594" s="69"/>
      <c r="R594" s="102"/>
      <c r="S594" s="102"/>
      <c r="T594" s="102"/>
      <c r="U594" s="102"/>
      <c r="V594" s="102"/>
      <c r="W594" s="102"/>
      <c r="X594" s="102"/>
      <c r="Y594" s="69"/>
      <c r="Z594" s="102"/>
      <c r="AA594" s="102"/>
      <c r="AB594" s="102"/>
      <c r="AC594" s="102"/>
      <c r="AF594" s="14"/>
    </row>
    <row r="595" s="17" customFormat="1" ht="15" spans="1:32">
      <c r="A595" s="101"/>
      <c r="B595" s="66"/>
      <c r="C595" s="66"/>
      <c r="D595" s="102"/>
      <c r="E595" s="102"/>
      <c r="F595" s="102"/>
      <c r="G595" s="102"/>
      <c r="H595" s="102"/>
      <c r="I595" s="102"/>
      <c r="J595" s="102"/>
      <c r="K595" s="102"/>
      <c r="L595" s="102"/>
      <c r="M595" s="102"/>
      <c r="N595" s="102"/>
      <c r="O595" s="102"/>
      <c r="P595" s="102"/>
      <c r="Q595" s="69"/>
      <c r="R595" s="102"/>
      <c r="S595" s="102"/>
      <c r="T595" s="102"/>
      <c r="U595" s="102"/>
      <c r="V595" s="102"/>
      <c r="W595" s="102"/>
      <c r="X595" s="102"/>
      <c r="Y595" s="69"/>
      <c r="Z595" s="102"/>
      <c r="AA595" s="102"/>
      <c r="AB595" s="102"/>
      <c r="AC595" s="102"/>
      <c r="AF595" s="14"/>
    </row>
    <row r="596" s="17" customFormat="1" ht="15" spans="1:32">
      <c r="A596" s="101"/>
      <c r="B596" s="66"/>
      <c r="C596" s="66"/>
      <c r="D596" s="102"/>
      <c r="E596" s="102"/>
      <c r="F596" s="102"/>
      <c r="G596" s="102"/>
      <c r="H596" s="103"/>
      <c r="I596" s="102"/>
      <c r="J596" s="102"/>
      <c r="K596" s="102"/>
      <c r="L596" s="102"/>
      <c r="M596" s="102"/>
      <c r="N596" s="102"/>
      <c r="O596" s="102"/>
      <c r="P596" s="102"/>
      <c r="Q596" s="69"/>
      <c r="R596" s="102"/>
      <c r="S596" s="102"/>
      <c r="T596" s="102"/>
      <c r="U596" s="102"/>
      <c r="V596" s="102"/>
      <c r="W596" s="102"/>
      <c r="X596" s="102"/>
      <c r="Y596" s="69"/>
      <c r="Z596" s="102"/>
      <c r="AA596" s="102"/>
      <c r="AB596" s="102"/>
      <c r="AC596" s="102"/>
      <c r="AF596" s="59"/>
    </row>
    <row r="597" s="17" customFormat="1" ht="15" spans="1:32">
      <c r="A597" s="101"/>
      <c r="B597" s="66"/>
      <c r="C597" s="66"/>
      <c r="D597" s="102"/>
      <c r="E597" s="102"/>
      <c r="F597" s="102"/>
      <c r="G597" s="102"/>
      <c r="H597" s="102"/>
      <c r="I597" s="102"/>
      <c r="J597" s="102"/>
      <c r="K597" s="102"/>
      <c r="L597" s="102"/>
      <c r="M597" s="102"/>
      <c r="N597" s="102"/>
      <c r="O597" s="102"/>
      <c r="P597" s="102"/>
      <c r="Q597" s="69"/>
      <c r="R597" s="102"/>
      <c r="S597" s="102"/>
      <c r="T597" s="102"/>
      <c r="U597" s="102"/>
      <c r="V597" s="102"/>
      <c r="W597" s="102"/>
      <c r="X597" s="102"/>
      <c r="Y597" s="69"/>
      <c r="Z597" s="102"/>
      <c r="AA597" s="102"/>
      <c r="AB597" s="102"/>
      <c r="AC597" s="102"/>
      <c r="AF597" s="59"/>
    </row>
    <row r="598" s="17" customFormat="1" ht="15" spans="1:32">
      <c r="A598" s="101"/>
      <c r="B598" s="66"/>
      <c r="C598" s="66"/>
      <c r="D598" s="102"/>
      <c r="E598" s="102"/>
      <c r="F598" s="102"/>
      <c r="G598" s="102"/>
      <c r="H598" s="102"/>
      <c r="I598" s="102"/>
      <c r="J598" s="102"/>
      <c r="K598" s="102"/>
      <c r="L598" s="102"/>
      <c r="M598" s="102"/>
      <c r="N598" s="102"/>
      <c r="O598" s="102"/>
      <c r="P598" s="102"/>
      <c r="Q598" s="69"/>
      <c r="R598" s="102"/>
      <c r="S598" s="102"/>
      <c r="T598" s="102"/>
      <c r="U598" s="102"/>
      <c r="V598" s="102"/>
      <c r="W598" s="102"/>
      <c r="X598" s="102"/>
      <c r="Y598" s="69"/>
      <c r="Z598" s="102"/>
      <c r="AA598" s="102"/>
      <c r="AB598" s="102"/>
      <c r="AC598" s="102"/>
      <c r="AF598" s="14"/>
    </row>
    <row r="599" s="17" customFormat="1" ht="15" spans="1:32">
      <c r="A599" s="101"/>
      <c r="B599" s="66"/>
      <c r="C599" s="66"/>
      <c r="D599" s="102"/>
      <c r="E599" s="102"/>
      <c r="F599" s="102"/>
      <c r="G599" s="102"/>
      <c r="H599" s="102"/>
      <c r="I599" s="102"/>
      <c r="J599" s="102"/>
      <c r="K599" s="102"/>
      <c r="L599" s="102"/>
      <c r="M599" s="102"/>
      <c r="N599" s="102"/>
      <c r="O599" s="102"/>
      <c r="P599" s="102"/>
      <c r="Q599" s="69"/>
      <c r="R599" s="102"/>
      <c r="S599" s="102"/>
      <c r="T599" s="102"/>
      <c r="U599" s="102"/>
      <c r="V599" s="102"/>
      <c r="W599" s="102"/>
      <c r="X599" s="102"/>
      <c r="Y599" s="69"/>
      <c r="Z599" s="102"/>
      <c r="AA599" s="102"/>
      <c r="AB599" s="102"/>
      <c r="AC599" s="102"/>
      <c r="AF599" s="14"/>
    </row>
  </sheetData>
  <sheetProtection algorithmName="SHA-512" hashValue="9J6NYh3dppbAD9zHTK29osnoTehm6E/V/0z6LBuNCI8QGf9MrgeK7RYTEFZrCT4s+peeduGK3MFtkKE6+2mrjw==" saltValue="TtHsp/cmmgmCIwzQfS/jIA==" spinCount="100000" sheet="1" autoFilter="0" objects="1" scenarios="1"/>
  <autoFilter ref="A7:AF373">
    <extLst/>
  </autoFilter>
  <mergeCells count="12">
    <mergeCell ref="R2:U2"/>
    <mergeCell ref="V2:X2"/>
    <mergeCell ref="Z2:AC2"/>
    <mergeCell ref="A3:C3"/>
    <mergeCell ref="D3:I3"/>
    <mergeCell ref="J3:P3"/>
    <mergeCell ref="R3:U3"/>
    <mergeCell ref="V3:X3"/>
    <mergeCell ref="Z4:AA4"/>
    <mergeCell ref="AB4:AC4"/>
    <mergeCell ref="A5:C5"/>
    <mergeCell ref="AE2:AE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showGridLines="0" showZeros="0" workbookViewId="0">
      <selection activeCell="A9" sqref="A9"/>
    </sheetView>
  </sheetViews>
  <sheetFormatPr defaultColWidth="8.775" defaultRowHeight="14.25"/>
  <cols>
    <col min="1" max="1" width="117.216666666667" style="429" customWidth="1"/>
    <col min="2" max="16384" width="8.775" style="429"/>
  </cols>
  <sheetData>
    <row r="1" ht="48.75" customHeight="1" spans="1:1">
      <c r="A1" s="430" t="s">
        <v>9650</v>
      </c>
    </row>
    <row r="2" ht="25.5" customHeight="1" spans="1:1">
      <c r="A2" s="430"/>
    </row>
    <row r="3" s="427" customFormat="1" ht="28.2" customHeight="1" spans="1:1">
      <c r="A3" s="431" t="s">
        <v>9651</v>
      </c>
    </row>
    <row r="4" s="427" customFormat="1" ht="28.2" customHeight="1" spans="1:1">
      <c r="A4" s="431" t="s">
        <v>9652</v>
      </c>
    </row>
    <row r="5" s="427" customFormat="1" ht="28.2" customHeight="1" spans="1:1">
      <c r="A5" s="431" t="s">
        <v>9653</v>
      </c>
    </row>
    <row r="6" s="427" customFormat="1" ht="28.2" customHeight="1" spans="1:1">
      <c r="A6" s="431" t="s">
        <v>9654</v>
      </c>
    </row>
    <row r="7" s="427" customFormat="1" ht="28.2" customHeight="1" spans="1:1">
      <c r="A7" s="431" t="s">
        <v>9655</v>
      </c>
    </row>
    <row r="8" s="427" customFormat="1" ht="28.2" customHeight="1" spans="1:1">
      <c r="A8" s="431" t="s">
        <v>9656</v>
      </c>
    </row>
    <row r="9" s="427" customFormat="1" ht="28.2" customHeight="1" spans="1:1">
      <c r="A9" s="431" t="s">
        <v>9657</v>
      </c>
    </row>
    <row r="10" s="427" customFormat="1" ht="28.2" customHeight="1" spans="1:1">
      <c r="A10" s="431" t="s">
        <v>9658</v>
      </c>
    </row>
    <row r="11" s="427" customFormat="1" ht="28.2" customHeight="1" spans="1:1">
      <c r="A11" s="431" t="s">
        <v>9659</v>
      </c>
    </row>
    <row r="12" s="427" customFormat="1" ht="28.2" customHeight="1" spans="1:1">
      <c r="A12" s="431" t="s">
        <v>9660</v>
      </c>
    </row>
    <row r="13" s="427" customFormat="1" ht="28.2" customHeight="1" spans="1:1">
      <c r="A13" s="431" t="s">
        <v>9661</v>
      </c>
    </row>
    <row r="14" s="427" customFormat="1" ht="28.2" customHeight="1" spans="1:1">
      <c r="A14" s="431" t="s">
        <v>9662</v>
      </c>
    </row>
    <row r="15" s="428" customFormat="1" ht="28.2" customHeight="1" spans="1:1">
      <c r="A15" s="431" t="s">
        <v>9663</v>
      </c>
    </row>
    <row r="16" ht="28.2" customHeight="1" spans="1:1">
      <c r="A16" s="431" t="s">
        <v>9664</v>
      </c>
    </row>
  </sheetData>
  <sheetProtection algorithmName="SHA-512" hashValue="c+bIGD77dsF4qlcV5h8ZTaXvPQBWrHP8JjPxnpCCykRGzDjZYHXEvglzU5VnCmSRp3awL3UmF9SsIrj/ivhzDg==" saltValue="5mfkOFiyYxDrCf1fu7LXSg==" spinCount="100000" sheet="1" autoFilter="0" objects="1" scenarios="1"/>
  <printOptions horizontalCentered="1"/>
  <pageMargins left="0.75" right="0.75" top="1.26" bottom="0.66" header="0.22" footer="0.51"/>
  <pageSetup paperSize="9" orientation="landscape"/>
  <headerFooter alignWithMargins="0"/>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DX9"/>
  <sheetViews>
    <sheetView showGridLines="0" showZeros="0" zoomScale="97" zoomScaleNormal="97" workbookViewId="0">
      <pane xSplit="4" ySplit="9" topLeftCell="BAF10" activePane="bottomRight" state="frozen"/>
      <selection/>
      <selection pane="topRight"/>
      <selection pane="bottomLeft"/>
      <selection pane="bottomRight" activeCell="BAT6" sqref="BAT6"/>
    </sheetView>
  </sheetViews>
  <sheetFormatPr defaultColWidth="6.33333333333333" defaultRowHeight="13.5"/>
  <cols>
    <col min="1" max="1" width="7.66666666666667" style="2" customWidth="1"/>
    <col min="2" max="2" width="4.66666666666667" style="2" customWidth="1"/>
    <col min="3" max="3" width="16.775" style="2" customWidth="1"/>
    <col min="4" max="4" width="14.1083333333333" style="2" customWidth="1"/>
    <col min="5" max="27" width="5.775" style="2" customWidth="1"/>
    <col min="28" max="28" width="5.775" style="3" customWidth="1"/>
    <col min="29" max="29" width="5.775" style="2" customWidth="1"/>
    <col min="30" max="4734" width="5.775" customWidth="1"/>
    <col min="4790" max="4791" width="5.88333333333333" customWidth="1"/>
    <col min="4792" max="4792" width="1.66666666666667" customWidth="1"/>
    <col min="4828" max="4828" width="8" customWidth="1"/>
    <col min="4829" max="4829" width="7.55833333333333" customWidth="1"/>
    <col min="4830" max="4830" width="1.66666666666667" customWidth="1"/>
    <col min="4857" max="4857" width="4.55833333333333" customWidth="1"/>
    <col min="4859" max="4859" width="1.66666666666667" customWidth="1"/>
    <col min="4860" max="4860" width="5.21666666666667" customWidth="1"/>
  </cols>
  <sheetData>
    <row r="1" spans="5:4856">
      <c r="E1" s="2" t="s">
        <v>9665</v>
      </c>
      <c r="AE1" s="11" t="s">
        <v>14279</v>
      </c>
      <c r="AYX1" s="11" t="s">
        <v>14280</v>
      </c>
      <c r="BEA1" t="s">
        <v>14281</v>
      </c>
      <c r="BFN1" s="11" t="s">
        <v>12388</v>
      </c>
      <c r="BOA1" s="11"/>
      <c r="BWN1" s="11"/>
      <c r="CFA1" s="11"/>
      <c r="CNN1" s="11"/>
      <c r="CWA1" s="11"/>
      <c r="DEN1" s="11"/>
      <c r="DMF1" s="11" t="s">
        <v>12398</v>
      </c>
      <c r="EDL1" s="11" t="s">
        <v>13305</v>
      </c>
      <c r="EDR1" s="11" t="s">
        <v>14282</v>
      </c>
      <c r="EGE1" s="11"/>
      <c r="EQW1" t="s">
        <v>14283</v>
      </c>
      <c r="FAY1" s="11" t="s">
        <v>13943</v>
      </c>
      <c r="FPT1" s="11" t="s">
        <v>14284</v>
      </c>
      <c r="FST1" t="s">
        <v>14285</v>
      </c>
      <c r="FUL1" s="11" t="s">
        <v>14286</v>
      </c>
      <c r="FYD1" s="11" t="s">
        <v>14196</v>
      </c>
      <c r="FZC1" s="11" t="s">
        <v>14287</v>
      </c>
      <c r="GBI1" s="11" t="s">
        <v>14288</v>
      </c>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U1" s="11" t="s">
        <v>14289</v>
      </c>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row>
    <row r="2" ht="161.4" customHeight="1" spans="1:4860">
      <c r="A2" s="4" t="s">
        <v>12448</v>
      </c>
      <c r="B2" s="4" t="s">
        <v>14251</v>
      </c>
      <c r="C2" s="5" t="s">
        <v>14290</v>
      </c>
      <c r="D2" s="5" t="s">
        <v>14291</v>
      </c>
      <c r="E2" s="6" t="s">
        <v>14292</v>
      </c>
      <c r="F2" s="6" t="s">
        <v>14293</v>
      </c>
      <c r="G2" s="6" t="s">
        <v>14294</v>
      </c>
      <c r="H2" s="6" t="s">
        <v>14295</v>
      </c>
      <c r="I2" s="6" t="s">
        <v>14296</v>
      </c>
      <c r="J2" s="6" t="s">
        <v>14297</v>
      </c>
      <c r="K2" s="6" t="s">
        <v>14298</v>
      </c>
      <c r="L2" s="6" t="s">
        <v>14299</v>
      </c>
      <c r="M2" s="6" t="s">
        <v>14300</v>
      </c>
      <c r="N2" s="6" t="s">
        <v>14301</v>
      </c>
      <c r="O2" s="6" t="s">
        <v>14302</v>
      </c>
      <c r="P2" s="6" t="s">
        <v>14303</v>
      </c>
      <c r="Q2" s="6" t="s">
        <v>14304</v>
      </c>
      <c r="R2" s="6" t="s">
        <v>14305</v>
      </c>
      <c r="S2" s="6" t="s">
        <v>14306</v>
      </c>
      <c r="T2" s="6" t="s">
        <v>14307</v>
      </c>
      <c r="U2" s="6" t="s">
        <v>14308</v>
      </c>
      <c r="V2" s="6" t="s">
        <v>14309</v>
      </c>
      <c r="W2" s="6" t="s">
        <v>14310</v>
      </c>
      <c r="X2" s="6" t="s">
        <v>14311</v>
      </c>
      <c r="Y2" s="6" t="s">
        <v>14312</v>
      </c>
      <c r="Z2" s="6" t="s">
        <v>14313</v>
      </c>
      <c r="AA2" s="6" t="s">
        <v>14314</v>
      </c>
      <c r="AB2" s="6" t="s">
        <v>14315</v>
      </c>
      <c r="AC2" s="6" t="s">
        <v>14316</v>
      </c>
      <c r="AD2" s="6" t="s">
        <v>9727</v>
      </c>
      <c r="AE2" s="6" t="s">
        <v>14317</v>
      </c>
      <c r="AF2" s="6" t="s">
        <v>14318</v>
      </c>
      <c r="AG2" s="6" t="s">
        <v>14319</v>
      </c>
      <c r="AH2" s="6" t="s">
        <v>14320</v>
      </c>
      <c r="AI2" s="6" t="s">
        <v>14321</v>
      </c>
      <c r="AJ2" s="6" t="s">
        <v>14322</v>
      </c>
      <c r="AK2" s="6" t="s">
        <v>14323</v>
      </c>
      <c r="AL2" s="6" t="s">
        <v>14324</v>
      </c>
      <c r="AM2" s="6" t="s">
        <v>14325</v>
      </c>
      <c r="AN2" s="6" t="s">
        <v>14326</v>
      </c>
      <c r="AO2" s="6" t="s">
        <v>14327</v>
      </c>
      <c r="AP2" s="6" t="s">
        <v>14328</v>
      </c>
      <c r="AQ2" s="6" t="s">
        <v>14329</v>
      </c>
      <c r="AR2" s="6" t="s">
        <v>14330</v>
      </c>
      <c r="AS2" s="6" t="s">
        <v>14331</v>
      </c>
      <c r="AT2" s="6" t="s">
        <v>14332</v>
      </c>
      <c r="AU2" s="6" t="s">
        <v>14333</v>
      </c>
      <c r="AV2" s="6" t="s">
        <v>14334</v>
      </c>
      <c r="AW2" s="6" t="s">
        <v>14335</v>
      </c>
      <c r="AX2" s="6" t="s">
        <v>14336</v>
      </c>
      <c r="AY2" s="6" t="s">
        <v>14337</v>
      </c>
      <c r="AZ2" s="6" t="s">
        <v>14338</v>
      </c>
      <c r="BA2" s="6" t="s">
        <v>14339</v>
      </c>
      <c r="BB2" s="6" t="s">
        <v>14340</v>
      </c>
      <c r="BC2" s="6" t="s">
        <v>14341</v>
      </c>
      <c r="BD2" s="6" t="s">
        <v>14342</v>
      </c>
      <c r="BE2" s="6" t="s">
        <v>14343</v>
      </c>
      <c r="BF2" s="6" t="s">
        <v>14344</v>
      </c>
      <c r="BG2" s="6" t="s">
        <v>14345</v>
      </c>
      <c r="BH2" s="6" t="s">
        <v>14346</v>
      </c>
      <c r="BI2" s="6" t="s">
        <v>14347</v>
      </c>
      <c r="BJ2" s="6" t="s">
        <v>14348</v>
      </c>
      <c r="BK2" s="6" t="s">
        <v>14349</v>
      </c>
      <c r="BL2" s="6" t="s">
        <v>14350</v>
      </c>
      <c r="BM2" s="6" t="s">
        <v>14351</v>
      </c>
      <c r="BN2" s="6" t="s">
        <v>14352</v>
      </c>
      <c r="BO2" s="6" t="s">
        <v>14353</v>
      </c>
      <c r="BP2" s="6" t="s">
        <v>14354</v>
      </c>
      <c r="BQ2" s="6" t="s">
        <v>14355</v>
      </c>
      <c r="BR2" s="6" t="s">
        <v>14356</v>
      </c>
      <c r="BS2" s="6" t="s">
        <v>14357</v>
      </c>
      <c r="BT2" s="6" t="s">
        <v>14358</v>
      </c>
      <c r="BU2" s="6" t="s">
        <v>14359</v>
      </c>
      <c r="BV2" s="6" t="s">
        <v>14360</v>
      </c>
      <c r="BW2" s="6" t="s">
        <v>14361</v>
      </c>
      <c r="BX2" s="6" t="s">
        <v>14362</v>
      </c>
      <c r="BY2" s="6" t="s">
        <v>14363</v>
      </c>
      <c r="BZ2" s="6" t="s">
        <v>14364</v>
      </c>
      <c r="CA2" s="6" t="s">
        <v>14365</v>
      </c>
      <c r="CB2" s="6" t="s">
        <v>14366</v>
      </c>
      <c r="CC2" s="6" t="s">
        <v>14367</v>
      </c>
      <c r="CD2" s="6" t="s">
        <v>14368</v>
      </c>
      <c r="CE2" s="6" t="s">
        <v>14369</v>
      </c>
      <c r="CF2" s="6" t="s">
        <v>14370</v>
      </c>
      <c r="CG2" s="6" t="s">
        <v>14371</v>
      </c>
      <c r="CH2" s="6" t="s">
        <v>14372</v>
      </c>
      <c r="CI2" s="6" t="s">
        <v>14373</v>
      </c>
      <c r="CJ2" s="6" t="s">
        <v>14374</v>
      </c>
      <c r="CK2" s="6" t="s">
        <v>14375</v>
      </c>
      <c r="CL2" s="6" t="s">
        <v>14376</v>
      </c>
      <c r="CM2" s="6" t="s">
        <v>14377</v>
      </c>
      <c r="CN2" s="6" t="s">
        <v>14378</v>
      </c>
      <c r="CO2" s="6" t="s">
        <v>14379</v>
      </c>
      <c r="CP2" s="6" t="s">
        <v>14380</v>
      </c>
      <c r="CQ2" s="6" t="s">
        <v>14381</v>
      </c>
      <c r="CR2" s="6" t="s">
        <v>14382</v>
      </c>
      <c r="CS2" s="6" t="s">
        <v>14383</v>
      </c>
      <c r="CT2" s="6" t="s">
        <v>14384</v>
      </c>
      <c r="CU2" s="6" t="s">
        <v>14385</v>
      </c>
      <c r="CV2" s="6" t="s">
        <v>14386</v>
      </c>
      <c r="CW2" s="6" t="s">
        <v>14387</v>
      </c>
      <c r="CX2" s="6" t="s">
        <v>14388</v>
      </c>
      <c r="CY2" s="6" t="s">
        <v>14389</v>
      </c>
      <c r="CZ2" s="6" t="s">
        <v>14390</v>
      </c>
      <c r="DA2" s="6" t="s">
        <v>14391</v>
      </c>
      <c r="DB2" s="6" t="s">
        <v>14392</v>
      </c>
      <c r="DC2" s="6" t="s">
        <v>14393</v>
      </c>
      <c r="DD2" s="6" t="s">
        <v>14394</v>
      </c>
      <c r="DE2" s="6" t="s">
        <v>14395</v>
      </c>
      <c r="DF2" s="6" t="s">
        <v>14396</v>
      </c>
      <c r="DG2" s="6" t="s">
        <v>14397</v>
      </c>
      <c r="DH2" s="6" t="s">
        <v>14398</v>
      </c>
      <c r="DI2" s="6" t="s">
        <v>14399</v>
      </c>
      <c r="DJ2" s="6" t="s">
        <v>14400</v>
      </c>
      <c r="DK2" s="6" t="s">
        <v>14401</v>
      </c>
      <c r="DL2" s="6" t="s">
        <v>14402</v>
      </c>
      <c r="DM2" s="6" t="s">
        <v>14403</v>
      </c>
      <c r="DN2" s="6" t="s">
        <v>14404</v>
      </c>
      <c r="DO2" s="6" t="s">
        <v>14405</v>
      </c>
      <c r="DP2" s="6" t="s">
        <v>14406</v>
      </c>
      <c r="DQ2" s="6" t="s">
        <v>14407</v>
      </c>
      <c r="DR2" s="6" t="s">
        <v>14408</v>
      </c>
      <c r="DS2" s="6" t="s">
        <v>14409</v>
      </c>
      <c r="DT2" s="6" t="s">
        <v>14410</v>
      </c>
      <c r="DU2" s="6" t="s">
        <v>14411</v>
      </c>
      <c r="DV2" s="6" t="s">
        <v>14412</v>
      </c>
      <c r="DW2" s="6" t="s">
        <v>14413</v>
      </c>
      <c r="DX2" s="6" t="s">
        <v>14414</v>
      </c>
      <c r="DY2" s="6" t="s">
        <v>14415</v>
      </c>
      <c r="DZ2" s="6" t="s">
        <v>14416</v>
      </c>
      <c r="EA2" s="6" t="s">
        <v>14417</v>
      </c>
      <c r="EB2" s="6" t="s">
        <v>14418</v>
      </c>
      <c r="EC2" s="6" t="s">
        <v>14419</v>
      </c>
      <c r="ED2" s="6" t="s">
        <v>14420</v>
      </c>
      <c r="EE2" s="6" t="s">
        <v>14421</v>
      </c>
      <c r="EF2" s="6" t="s">
        <v>14422</v>
      </c>
      <c r="EG2" s="6" t="s">
        <v>14423</v>
      </c>
      <c r="EH2" s="6" t="s">
        <v>14424</v>
      </c>
      <c r="EI2" s="6" t="s">
        <v>14425</v>
      </c>
      <c r="EJ2" s="6" t="s">
        <v>14426</v>
      </c>
      <c r="EK2" s="6" t="s">
        <v>14427</v>
      </c>
      <c r="EL2" s="6" t="s">
        <v>14428</v>
      </c>
      <c r="EM2" s="6" t="s">
        <v>14429</v>
      </c>
      <c r="EN2" s="6" t="s">
        <v>14430</v>
      </c>
      <c r="EO2" s="6" t="s">
        <v>14431</v>
      </c>
      <c r="EP2" s="6" t="s">
        <v>14432</v>
      </c>
      <c r="EQ2" s="6" t="s">
        <v>14433</v>
      </c>
      <c r="ER2" s="6" t="s">
        <v>14434</v>
      </c>
      <c r="ES2" s="6" t="s">
        <v>14435</v>
      </c>
      <c r="ET2" s="6" t="s">
        <v>14436</v>
      </c>
      <c r="EU2" s="6" t="s">
        <v>14437</v>
      </c>
      <c r="EV2" s="6" t="s">
        <v>14438</v>
      </c>
      <c r="EW2" s="6" t="s">
        <v>14439</v>
      </c>
      <c r="EX2" s="6" t="s">
        <v>14440</v>
      </c>
      <c r="EY2" s="6" t="s">
        <v>14441</v>
      </c>
      <c r="EZ2" s="6" t="s">
        <v>14442</v>
      </c>
      <c r="FA2" s="6" t="s">
        <v>14443</v>
      </c>
      <c r="FB2" s="6" t="s">
        <v>14444</v>
      </c>
      <c r="FC2" s="6" t="s">
        <v>14445</v>
      </c>
      <c r="FD2" s="6" t="s">
        <v>14446</v>
      </c>
      <c r="FE2" s="6" t="s">
        <v>14447</v>
      </c>
      <c r="FF2" s="6" t="s">
        <v>14448</v>
      </c>
      <c r="FG2" s="6" t="s">
        <v>14449</v>
      </c>
      <c r="FH2" s="6" t="s">
        <v>14450</v>
      </c>
      <c r="FI2" s="6" t="s">
        <v>14451</v>
      </c>
      <c r="FJ2" s="6" t="s">
        <v>14452</v>
      </c>
      <c r="FK2" s="6" t="s">
        <v>14453</v>
      </c>
      <c r="FL2" s="6" t="s">
        <v>14454</v>
      </c>
      <c r="FM2" s="6" t="s">
        <v>14455</v>
      </c>
      <c r="FN2" s="6" t="s">
        <v>14456</v>
      </c>
      <c r="FO2" s="6" t="s">
        <v>14457</v>
      </c>
      <c r="FP2" s="6" t="s">
        <v>14458</v>
      </c>
      <c r="FQ2" s="6" t="s">
        <v>14459</v>
      </c>
      <c r="FR2" s="6" t="s">
        <v>14460</v>
      </c>
      <c r="FS2" s="6" t="s">
        <v>14461</v>
      </c>
      <c r="FT2" s="6" t="s">
        <v>14462</v>
      </c>
      <c r="FU2" s="6" t="s">
        <v>14463</v>
      </c>
      <c r="FV2" s="6" t="s">
        <v>14464</v>
      </c>
      <c r="FW2" s="6" t="s">
        <v>14465</v>
      </c>
      <c r="FX2" s="6" t="s">
        <v>14466</v>
      </c>
      <c r="FY2" s="6" t="s">
        <v>14467</v>
      </c>
      <c r="FZ2" s="6" t="s">
        <v>14468</v>
      </c>
      <c r="GA2" s="6" t="s">
        <v>14469</v>
      </c>
      <c r="GB2" s="6" t="s">
        <v>14470</v>
      </c>
      <c r="GC2" s="6" t="s">
        <v>14471</v>
      </c>
      <c r="GD2" s="6" t="s">
        <v>14472</v>
      </c>
      <c r="GE2" s="6" t="s">
        <v>14473</v>
      </c>
      <c r="GF2" s="6" t="s">
        <v>14474</v>
      </c>
      <c r="GG2" s="6" t="s">
        <v>14475</v>
      </c>
      <c r="GH2" s="6" t="s">
        <v>14476</v>
      </c>
      <c r="GI2" s="6" t="s">
        <v>14477</v>
      </c>
      <c r="GJ2" s="6" t="s">
        <v>14478</v>
      </c>
      <c r="GK2" s="6" t="s">
        <v>14479</v>
      </c>
      <c r="GL2" s="6" t="s">
        <v>14480</v>
      </c>
      <c r="GM2" s="6" t="s">
        <v>14481</v>
      </c>
      <c r="GN2" s="6" t="s">
        <v>14482</v>
      </c>
      <c r="GO2" s="6" t="s">
        <v>14483</v>
      </c>
      <c r="GP2" s="6" t="s">
        <v>14484</v>
      </c>
      <c r="GQ2" s="6" t="s">
        <v>14485</v>
      </c>
      <c r="GR2" s="6" t="s">
        <v>14486</v>
      </c>
      <c r="GS2" s="6" t="s">
        <v>14487</v>
      </c>
      <c r="GT2" s="6" t="s">
        <v>14488</v>
      </c>
      <c r="GU2" s="6" t="s">
        <v>14489</v>
      </c>
      <c r="GV2" s="6" t="s">
        <v>14490</v>
      </c>
      <c r="GW2" s="6" t="s">
        <v>14491</v>
      </c>
      <c r="GX2" s="6" t="s">
        <v>14492</v>
      </c>
      <c r="GY2" s="6" t="s">
        <v>14493</v>
      </c>
      <c r="GZ2" s="6" t="s">
        <v>14494</v>
      </c>
      <c r="HA2" s="6" t="s">
        <v>14495</v>
      </c>
      <c r="HB2" s="6" t="s">
        <v>14496</v>
      </c>
      <c r="HC2" s="6" t="s">
        <v>14497</v>
      </c>
      <c r="HD2" s="6" t="s">
        <v>14498</v>
      </c>
      <c r="HE2" s="6" t="s">
        <v>14499</v>
      </c>
      <c r="HF2" s="6" t="s">
        <v>14500</v>
      </c>
      <c r="HG2" s="6" t="s">
        <v>14501</v>
      </c>
      <c r="HH2" s="6" t="s">
        <v>14502</v>
      </c>
      <c r="HI2" s="6" t="s">
        <v>14503</v>
      </c>
      <c r="HJ2" s="6" t="s">
        <v>14504</v>
      </c>
      <c r="HK2" s="6" t="s">
        <v>14505</v>
      </c>
      <c r="HL2" s="6" t="s">
        <v>14506</v>
      </c>
      <c r="HM2" s="6" t="s">
        <v>14507</v>
      </c>
      <c r="HN2" s="6" t="s">
        <v>14508</v>
      </c>
      <c r="HO2" s="6" t="s">
        <v>14509</v>
      </c>
      <c r="HP2" s="6" t="s">
        <v>14510</v>
      </c>
      <c r="HQ2" s="6" t="s">
        <v>14511</v>
      </c>
      <c r="HR2" s="6" t="s">
        <v>14512</v>
      </c>
      <c r="HS2" s="6" t="s">
        <v>14513</v>
      </c>
      <c r="HT2" s="6" t="s">
        <v>14514</v>
      </c>
      <c r="HU2" s="6" t="s">
        <v>14515</v>
      </c>
      <c r="HV2" s="6" t="s">
        <v>14516</v>
      </c>
      <c r="HW2" s="6" t="s">
        <v>14517</v>
      </c>
      <c r="HX2" s="6" t="s">
        <v>14518</v>
      </c>
      <c r="HY2" s="6" t="s">
        <v>14519</v>
      </c>
      <c r="HZ2" s="6" t="s">
        <v>14520</v>
      </c>
      <c r="IA2" s="6" t="s">
        <v>14521</v>
      </c>
      <c r="IB2" s="6" t="s">
        <v>14522</v>
      </c>
      <c r="IC2" s="6" t="s">
        <v>14523</v>
      </c>
      <c r="ID2" s="6" t="s">
        <v>14524</v>
      </c>
      <c r="IE2" s="6" t="s">
        <v>14525</v>
      </c>
      <c r="IF2" s="6" t="s">
        <v>14526</v>
      </c>
      <c r="IG2" s="6" t="s">
        <v>14527</v>
      </c>
      <c r="IH2" s="6" t="s">
        <v>14528</v>
      </c>
      <c r="II2" s="6" t="s">
        <v>14529</v>
      </c>
      <c r="IJ2" s="6" t="s">
        <v>14530</v>
      </c>
      <c r="IK2" s="6" t="s">
        <v>14531</v>
      </c>
      <c r="IL2" s="6" t="s">
        <v>14532</v>
      </c>
      <c r="IM2" s="6" t="s">
        <v>12280</v>
      </c>
      <c r="IN2" s="6" t="s">
        <v>14533</v>
      </c>
      <c r="IO2" s="6" t="s">
        <v>14534</v>
      </c>
      <c r="IP2" s="6" t="s">
        <v>14535</v>
      </c>
      <c r="IQ2" s="6" t="s">
        <v>14536</v>
      </c>
      <c r="IR2" s="6" t="s">
        <v>14537</v>
      </c>
      <c r="IS2" s="6" t="s">
        <v>14538</v>
      </c>
      <c r="IT2" s="6" t="s">
        <v>14539</v>
      </c>
      <c r="IU2" s="6" t="s">
        <v>14540</v>
      </c>
      <c r="IV2" s="6" t="s">
        <v>14541</v>
      </c>
      <c r="IW2" s="6" t="s">
        <v>14542</v>
      </c>
      <c r="IX2" s="6" t="s">
        <v>14543</v>
      </c>
      <c r="IY2" s="6" t="s">
        <v>14544</v>
      </c>
      <c r="IZ2" s="6" t="s">
        <v>14545</v>
      </c>
      <c r="JA2" s="6" t="s">
        <v>14546</v>
      </c>
      <c r="JB2" s="6" t="s">
        <v>14547</v>
      </c>
      <c r="JC2" s="6" t="s">
        <v>14548</v>
      </c>
      <c r="JD2" s="6" t="s">
        <v>14549</v>
      </c>
      <c r="JE2" s="6" t="s">
        <v>14550</v>
      </c>
      <c r="JF2" s="6" t="s">
        <v>14551</v>
      </c>
      <c r="JG2" s="6" t="s">
        <v>14552</v>
      </c>
      <c r="JH2" s="6" t="s">
        <v>14553</v>
      </c>
      <c r="JI2" s="6" t="s">
        <v>14554</v>
      </c>
      <c r="JJ2" s="6" t="s">
        <v>14555</v>
      </c>
      <c r="JK2" s="6" t="s">
        <v>14556</v>
      </c>
      <c r="JL2" s="6" t="s">
        <v>14557</v>
      </c>
      <c r="JM2" s="6" t="s">
        <v>14558</v>
      </c>
      <c r="JN2" s="6" t="s">
        <v>14559</v>
      </c>
      <c r="JO2" s="6" t="s">
        <v>14560</v>
      </c>
      <c r="JP2" s="6" t="s">
        <v>14561</v>
      </c>
      <c r="JQ2" s="6" t="s">
        <v>14562</v>
      </c>
      <c r="JR2" s="6" t="s">
        <v>14563</v>
      </c>
      <c r="JS2" s="6" t="s">
        <v>14564</v>
      </c>
      <c r="JT2" s="6" t="s">
        <v>14565</v>
      </c>
      <c r="JU2" s="6" t="s">
        <v>14566</v>
      </c>
      <c r="JV2" s="6" t="s">
        <v>14567</v>
      </c>
      <c r="JW2" s="6" t="s">
        <v>14568</v>
      </c>
      <c r="JX2" s="6" t="s">
        <v>14569</v>
      </c>
      <c r="JY2" s="6" t="s">
        <v>14570</v>
      </c>
      <c r="JZ2" s="6" t="s">
        <v>14571</v>
      </c>
      <c r="KA2" s="6" t="s">
        <v>14572</v>
      </c>
      <c r="KB2" s="6" t="s">
        <v>14573</v>
      </c>
      <c r="KC2" s="6" t="s">
        <v>14574</v>
      </c>
      <c r="KD2" s="6" t="s">
        <v>14575</v>
      </c>
      <c r="KE2" s="6" t="s">
        <v>14576</v>
      </c>
      <c r="KF2" s="6" t="s">
        <v>14577</v>
      </c>
      <c r="KG2" s="6" t="s">
        <v>14578</v>
      </c>
      <c r="KH2" s="6" t="s">
        <v>14579</v>
      </c>
      <c r="KI2" s="6" t="s">
        <v>14580</v>
      </c>
      <c r="KJ2" s="6" t="s">
        <v>14581</v>
      </c>
      <c r="KK2" s="6" t="s">
        <v>14582</v>
      </c>
      <c r="KL2" s="6" t="s">
        <v>14583</v>
      </c>
      <c r="KM2" s="6" t="s">
        <v>14584</v>
      </c>
      <c r="KN2" s="6" t="s">
        <v>14585</v>
      </c>
      <c r="KO2" s="6" t="s">
        <v>14586</v>
      </c>
      <c r="KP2" s="6" t="s">
        <v>14587</v>
      </c>
      <c r="KQ2" s="6" t="s">
        <v>14588</v>
      </c>
      <c r="KR2" s="6" t="s">
        <v>14589</v>
      </c>
      <c r="KS2" s="6" t="s">
        <v>14590</v>
      </c>
      <c r="KT2" s="6" t="s">
        <v>14591</v>
      </c>
      <c r="KU2" s="6" t="s">
        <v>14592</v>
      </c>
      <c r="KV2" s="6" t="s">
        <v>14593</v>
      </c>
      <c r="KW2" s="6" t="s">
        <v>14594</v>
      </c>
      <c r="KX2" s="6" t="s">
        <v>14595</v>
      </c>
      <c r="KY2" s="6" t="s">
        <v>14596</v>
      </c>
      <c r="KZ2" s="6" t="s">
        <v>14597</v>
      </c>
      <c r="LA2" s="6" t="s">
        <v>14598</v>
      </c>
      <c r="LB2" s="6" t="s">
        <v>14599</v>
      </c>
      <c r="LC2" s="6" t="s">
        <v>14600</v>
      </c>
      <c r="LD2" s="6" t="s">
        <v>14601</v>
      </c>
      <c r="LE2" s="6" t="s">
        <v>14602</v>
      </c>
      <c r="LF2" s="6" t="s">
        <v>14603</v>
      </c>
      <c r="LG2" s="6" t="s">
        <v>14604</v>
      </c>
      <c r="LH2" s="6" t="s">
        <v>14605</v>
      </c>
      <c r="LI2" s="6" t="s">
        <v>14606</v>
      </c>
      <c r="LJ2" s="6" t="s">
        <v>14607</v>
      </c>
      <c r="LK2" s="6" t="s">
        <v>14608</v>
      </c>
      <c r="LL2" s="6" t="s">
        <v>14609</v>
      </c>
      <c r="LM2" s="6" t="s">
        <v>14610</v>
      </c>
      <c r="LN2" s="6" t="s">
        <v>14611</v>
      </c>
      <c r="LO2" s="6" t="s">
        <v>14612</v>
      </c>
      <c r="LP2" s="6" t="s">
        <v>14613</v>
      </c>
      <c r="LQ2" s="6" t="s">
        <v>14614</v>
      </c>
      <c r="LR2" s="6" t="s">
        <v>14615</v>
      </c>
      <c r="LS2" s="6" t="s">
        <v>14616</v>
      </c>
      <c r="LT2" s="6" t="s">
        <v>14617</v>
      </c>
      <c r="LU2" s="6" t="s">
        <v>14618</v>
      </c>
      <c r="LV2" s="6" t="s">
        <v>14619</v>
      </c>
      <c r="LW2" s="6" t="s">
        <v>14620</v>
      </c>
      <c r="LX2" s="6" t="s">
        <v>14621</v>
      </c>
      <c r="LY2" s="6" t="s">
        <v>14622</v>
      </c>
      <c r="LZ2" s="6" t="s">
        <v>14623</v>
      </c>
      <c r="MA2" s="6" t="s">
        <v>14624</v>
      </c>
      <c r="MB2" s="6" t="s">
        <v>14625</v>
      </c>
      <c r="MC2" s="6" t="s">
        <v>14626</v>
      </c>
      <c r="MD2" s="6" t="s">
        <v>14627</v>
      </c>
      <c r="ME2" s="6" t="s">
        <v>14628</v>
      </c>
      <c r="MF2" s="6" t="s">
        <v>14629</v>
      </c>
      <c r="MG2" s="6" t="s">
        <v>14630</v>
      </c>
      <c r="MH2" s="6" t="s">
        <v>14631</v>
      </c>
      <c r="MI2" s="6" t="s">
        <v>14632</v>
      </c>
      <c r="MJ2" s="6" t="s">
        <v>14633</v>
      </c>
      <c r="MK2" s="6" t="s">
        <v>14634</v>
      </c>
      <c r="ML2" s="6" t="s">
        <v>14635</v>
      </c>
      <c r="MM2" s="6" t="s">
        <v>14636</v>
      </c>
      <c r="MN2" s="6" t="s">
        <v>14637</v>
      </c>
      <c r="MO2" s="6" t="s">
        <v>14638</v>
      </c>
      <c r="MP2" s="6" t="s">
        <v>14639</v>
      </c>
      <c r="MQ2" s="6" t="s">
        <v>14640</v>
      </c>
      <c r="MR2" s="6" t="s">
        <v>14641</v>
      </c>
      <c r="MS2" s="6" t="s">
        <v>14642</v>
      </c>
      <c r="MT2" s="6" t="s">
        <v>14643</v>
      </c>
      <c r="MU2" s="6" t="s">
        <v>14644</v>
      </c>
      <c r="MV2" s="6" t="s">
        <v>14645</v>
      </c>
      <c r="MW2" s="6" t="s">
        <v>14646</v>
      </c>
      <c r="MX2" s="6" t="s">
        <v>14647</v>
      </c>
      <c r="MY2" s="6" t="s">
        <v>14648</v>
      </c>
      <c r="MZ2" s="6" t="s">
        <v>14649</v>
      </c>
      <c r="NA2" s="6" t="s">
        <v>14650</v>
      </c>
      <c r="NB2" s="6" t="s">
        <v>14651</v>
      </c>
      <c r="NC2" s="6" t="s">
        <v>14652</v>
      </c>
      <c r="ND2" s="6" t="s">
        <v>14653</v>
      </c>
      <c r="NE2" s="6" t="s">
        <v>14654</v>
      </c>
      <c r="NF2" s="6" t="s">
        <v>14655</v>
      </c>
      <c r="NG2" s="6" t="s">
        <v>14656</v>
      </c>
      <c r="NH2" s="6" t="s">
        <v>14657</v>
      </c>
      <c r="NI2" s="6" t="s">
        <v>14658</v>
      </c>
      <c r="NJ2" s="6" t="s">
        <v>14659</v>
      </c>
      <c r="NK2" s="6" t="s">
        <v>14660</v>
      </c>
      <c r="NL2" s="6" t="s">
        <v>14661</v>
      </c>
      <c r="NM2" s="6" t="s">
        <v>14662</v>
      </c>
      <c r="NN2" s="6" t="s">
        <v>14663</v>
      </c>
      <c r="NO2" s="6" t="s">
        <v>14664</v>
      </c>
      <c r="NP2" s="6" t="s">
        <v>14665</v>
      </c>
      <c r="NQ2" s="6" t="s">
        <v>14666</v>
      </c>
      <c r="NR2" s="6" t="s">
        <v>14667</v>
      </c>
      <c r="NS2" s="6" t="s">
        <v>14668</v>
      </c>
      <c r="NT2" s="6" t="s">
        <v>14669</v>
      </c>
      <c r="NU2" s="6" t="s">
        <v>14670</v>
      </c>
      <c r="NV2" s="6" t="s">
        <v>14671</v>
      </c>
      <c r="NW2" s="6" t="s">
        <v>14672</v>
      </c>
      <c r="NX2" s="6" t="s">
        <v>14673</v>
      </c>
      <c r="NY2" s="6" t="s">
        <v>14674</v>
      </c>
      <c r="NZ2" s="6" t="s">
        <v>14675</v>
      </c>
      <c r="OA2" s="6" t="s">
        <v>14676</v>
      </c>
      <c r="OB2" s="6" t="s">
        <v>14677</v>
      </c>
      <c r="OC2" s="6" t="s">
        <v>14678</v>
      </c>
      <c r="OD2" s="6" t="s">
        <v>14679</v>
      </c>
      <c r="OE2" s="6" t="s">
        <v>14680</v>
      </c>
      <c r="OF2" s="6" t="s">
        <v>14681</v>
      </c>
      <c r="OG2" s="6" t="s">
        <v>14682</v>
      </c>
      <c r="OH2" s="6" t="s">
        <v>14683</v>
      </c>
      <c r="OI2" s="6" t="s">
        <v>14684</v>
      </c>
      <c r="OJ2" s="6" t="s">
        <v>14685</v>
      </c>
      <c r="OK2" s="6" t="s">
        <v>14686</v>
      </c>
      <c r="OL2" s="6" t="s">
        <v>14687</v>
      </c>
      <c r="OM2" s="6" t="s">
        <v>14688</v>
      </c>
      <c r="ON2" s="6" t="s">
        <v>14689</v>
      </c>
      <c r="OO2" s="6" t="s">
        <v>14690</v>
      </c>
      <c r="OP2" s="6" t="s">
        <v>14691</v>
      </c>
      <c r="OQ2" s="6" t="s">
        <v>14692</v>
      </c>
      <c r="OR2" s="6" t="s">
        <v>14693</v>
      </c>
      <c r="OS2" s="6" t="s">
        <v>14694</v>
      </c>
      <c r="OT2" s="6" t="s">
        <v>14695</v>
      </c>
      <c r="OU2" s="6" t="s">
        <v>14696</v>
      </c>
      <c r="OV2" s="6" t="s">
        <v>14697</v>
      </c>
      <c r="OW2" s="6" t="s">
        <v>14698</v>
      </c>
      <c r="OX2" s="6" t="s">
        <v>14699</v>
      </c>
      <c r="OY2" s="6" t="s">
        <v>14700</v>
      </c>
      <c r="OZ2" s="6" t="s">
        <v>14701</v>
      </c>
      <c r="PA2" s="6" t="s">
        <v>14702</v>
      </c>
      <c r="PB2" s="6" t="s">
        <v>14703</v>
      </c>
      <c r="PC2" s="6" t="s">
        <v>14704</v>
      </c>
      <c r="PD2" s="6" t="s">
        <v>14705</v>
      </c>
      <c r="PE2" s="6" t="s">
        <v>14706</v>
      </c>
      <c r="PF2" s="6" t="s">
        <v>14707</v>
      </c>
      <c r="PG2" s="6" t="s">
        <v>14708</v>
      </c>
      <c r="PH2" s="6" t="s">
        <v>14709</v>
      </c>
      <c r="PI2" s="6" t="s">
        <v>14710</v>
      </c>
      <c r="PJ2" s="6" t="s">
        <v>14711</v>
      </c>
      <c r="PK2" s="6" t="s">
        <v>14712</v>
      </c>
      <c r="PL2" s="6" t="s">
        <v>14713</v>
      </c>
      <c r="PM2" s="6" t="s">
        <v>14714</v>
      </c>
      <c r="PN2" s="6" t="s">
        <v>14715</v>
      </c>
      <c r="PO2" s="6" t="s">
        <v>14716</v>
      </c>
      <c r="PP2" s="6" t="s">
        <v>14717</v>
      </c>
      <c r="PQ2" s="6" t="s">
        <v>14718</v>
      </c>
      <c r="PR2" s="6" t="s">
        <v>14719</v>
      </c>
      <c r="PS2" s="6" t="s">
        <v>14720</v>
      </c>
      <c r="PT2" s="6" t="s">
        <v>14721</v>
      </c>
      <c r="PU2" s="6" t="s">
        <v>14722</v>
      </c>
      <c r="PV2" s="6" t="s">
        <v>14723</v>
      </c>
      <c r="PW2" s="6" t="s">
        <v>14724</v>
      </c>
      <c r="PX2" s="6" t="s">
        <v>14725</v>
      </c>
      <c r="PY2" s="6" t="s">
        <v>14726</v>
      </c>
      <c r="PZ2" s="6" t="s">
        <v>14727</v>
      </c>
      <c r="QA2" s="6" t="s">
        <v>14728</v>
      </c>
      <c r="QB2" s="6" t="s">
        <v>14729</v>
      </c>
      <c r="QC2" s="6" t="s">
        <v>14730</v>
      </c>
      <c r="QD2" s="6" t="s">
        <v>14731</v>
      </c>
      <c r="QE2" s="6" t="s">
        <v>14732</v>
      </c>
      <c r="QF2" s="6" t="s">
        <v>14733</v>
      </c>
      <c r="QG2" s="6" t="s">
        <v>14734</v>
      </c>
      <c r="QH2" s="6" t="s">
        <v>14735</v>
      </c>
      <c r="QI2" s="6" t="s">
        <v>14736</v>
      </c>
      <c r="QJ2" s="6" t="s">
        <v>14737</v>
      </c>
      <c r="QK2" s="6" t="s">
        <v>14738</v>
      </c>
      <c r="QL2" s="6" t="s">
        <v>14739</v>
      </c>
      <c r="QM2" s="6" t="s">
        <v>14740</v>
      </c>
      <c r="QN2" s="6" t="s">
        <v>14741</v>
      </c>
      <c r="QO2" s="6" t="s">
        <v>14742</v>
      </c>
      <c r="QP2" s="6" t="s">
        <v>14743</v>
      </c>
      <c r="QQ2" s="6" t="s">
        <v>14744</v>
      </c>
      <c r="QR2" s="6" t="s">
        <v>14745</v>
      </c>
      <c r="QS2" s="6" t="s">
        <v>14746</v>
      </c>
      <c r="QT2" s="6" t="s">
        <v>14747</v>
      </c>
      <c r="QU2" s="6" t="s">
        <v>14748</v>
      </c>
      <c r="QV2" s="6" t="s">
        <v>14749</v>
      </c>
      <c r="QW2" s="6" t="s">
        <v>14750</v>
      </c>
      <c r="QX2" s="6" t="s">
        <v>14751</v>
      </c>
      <c r="QY2" s="6" t="s">
        <v>14752</v>
      </c>
      <c r="QZ2" s="6" t="s">
        <v>14753</v>
      </c>
      <c r="RA2" s="6" t="s">
        <v>14754</v>
      </c>
      <c r="RB2" s="6" t="s">
        <v>14755</v>
      </c>
      <c r="RC2" s="6" t="s">
        <v>14756</v>
      </c>
      <c r="RD2" s="6" t="s">
        <v>14757</v>
      </c>
      <c r="RE2" s="6" t="s">
        <v>14758</v>
      </c>
      <c r="RF2" s="6" t="s">
        <v>14759</v>
      </c>
      <c r="RG2" s="6" t="s">
        <v>14760</v>
      </c>
      <c r="RH2" s="6" t="s">
        <v>14761</v>
      </c>
      <c r="RI2" s="6" t="s">
        <v>14762</v>
      </c>
      <c r="RJ2" s="6" t="s">
        <v>14763</v>
      </c>
      <c r="RK2" s="6" t="s">
        <v>14764</v>
      </c>
      <c r="RL2" s="6" t="s">
        <v>14765</v>
      </c>
      <c r="RM2" s="6" t="s">
        <v>14766</v>
      </c>
      <c r="RN2" s="6" t="s">
        <v>14767</v>
      </c>
      <c r="RO2" s="6" t="s">
        <v>14768</v>
      </c>
      <c r="RP2" s="6" t="s">
        <v>14769</v>
      </c>
      <c r="RQ2" s="6" t="s">
        <v>14770</v>
      </c>
      <c r="RR2" s="6" t="s">
        <v>14771</v>
      </c>
      <c r="RS2" s="6" t="s">
        <v>14772</v>
      </c>
      <c r="RT2" s="6" t="s">
        <v>14773</v>
      </c>
      <c r="RU2" s="6" t="s">
        <v>14774</v>
      </c>
      <c r="RV2" s="6" t="s">
        <v>14775</v>
      </c>
      <c r="RW2" s="6" t="s">
        <v>14776</v>
      </c>
      <c r="RX2" s="6" t="s">
        <v>14777</v>
      </c>
      <c r="RY2" s="6" t="s">
        <v>14778</v>
      </c>
      <c r="RZ2" s="6" t="s">
        <v>14779</v>
      </c>
      <c r="SA2" s="6" t="s">
        <v>14780</v>
      </c>
      <c r="SB2" s="6" t="s">
        <v>14781</v>
      </c>
      <c r="SC2" s="6" t="s">
        <v>14782</v>
      </c>
      <c r="SD2" s="6" t="s">
        <v>14783</v>
      </c>
      <c r="SE2" s="6" t="s">
        <v>14784</v>
      </c>
      <c r="SF2" s="6" t="s">
        <v>14785</v>
      </c>
      <c r="SG2" s="6" t="s">
        <v>14786</v>
      </c>
      <c r="SH2" s="6" t="s">
        <v>14787</v>
      </c>
      <c r="SI2" s="6" t="s">
        <v>14788</v>
      </c>
      <c r="SJ2" s="6" t="s">
        <v>14789</v>
      </c>
      <c r="SK2" s="6" t="s">
        <v>14790</v>
      </c>
      <c r="SL2" s="6" t="s">
        <v>14791</v>
      </c>
      <c r="SM2" s="6" t="s">
        <v>14792</v>
      </c>
      <c r="SN2" s="6" t="s">
        <v>14793</v>
      </c>
      <c r="SO2" s="6" t="s">
        <v>14794</v>
      </c>
      <c r="SP2" s="6" t="s">
        <v>14795</v>
      </c>
      <c r="SQ2" s="6" t="s">
        <v>14796</v>
      </c>
      <c r="SR2" s="6" t="s">
        <v>14797</v>
      </c>
      <c r="SS2" s="6" t="s">
        <v>14798</v>
      </c>
      <c r="ST2" s="6" t="s">
        <v>14799</v>
      </c>
      <c r="SU2" s="6" t="s">
        <v>14800</v>
      </c>
      <c r="SV2" s="6" t="s">
        <v>14801</v>
      </c>
      <c r="SW2" s="6" t="s">
        <v>14802</v>
      </c>
      <c r="SX2" s="6" t="s">
        <v>14803</v>
      </c>
      <c r="SY2" s="6" t="s">
        <v>14804</v>
      </c>
      <c r="SZ2" s="6" t="s">
        <v>14805</v>
      </c>
      <c r="TA2" s="6" t="s">
        <v>14806</v>
      </c>
      <c r="TB2" s="6" t="s">
        <v>14807</v>
      </c>
      <c r="TC2" s="6" t="s">
        <v>14808</v>
      </c>
      <c r="TD2" s="6" t="s">
        <v>14809</v>
      </c>
      <c r="TE2" s="6" t="s">
        <v>14810</v>
      </c>
      <c r="TF2" s="6" t="s">
        <v>14811</v>
      </c>
      <c r="TG2" s="6" t="s">
        <v>14812</v>
      </c>
      <c r="TH2" s="6" t="s">
        <v>14813</v>
      </c>
      <c r="TI2" s="6" t="s">
        <v>14814</v>
      </c>
      <c r="TJ2" s="6" t="s">
        <v>14815</v>
      </c>
      <c r="TK2" s="6" t="s">
        <v>14816</v>
      </c>
      <c r="TL2" s="6" t="s">
        <v>14817</v>
      </c>
      <c r="TM2" s="6" t="s">
        <v>14818</v>
      </c>
      <c r="TN2" s="6" t="s">
        <v>14819</v>
      </c>
      <c r="TO2" s="6" t="s">
        <v>14820</v>
      </c>
      <c r="TP2" s="6" t="s">
        <v>14821</v>
      </c>
      <c r="TQ2" s="6" t="s">
        <v>14822</v>
      </c>
      <c r="TR2" s="6" t="s">
        <v>14823</v>
      </c>
      <c r="TS2" s="6" t="s">
        <v>14824</v>
      </c>
      <c r="TT2" s="6" t="s">
        <v>14825</v>
      </c>
      <c r="TU2" s="6" t="s">
        <v>14826</v>
      </c>
      <c r="TV2" s="6" t="s">
        <v>14827</v>
      </c>
      <c r="TW2" s="6" t="s">
        <v>14828</v>
      </c>
      <c r="TX2" s="6" t="s">
        <v>14829</v>
      </c>
      <c r="TY2" s="6" t="s">
        <v>14830</v>
      </c>
      <c r="TZ2" s="6" t="s">
        <v>14831</v>
      </c>
      <c r="UA2" s="6" t="s">
        <v>14832</v>
      </c>
      <c r="UB2" s="6" t="s">
        <v>14833</v>
      </c>
      <c r="UC2" s="6" t="s">
        <v>14834</v>
      </c>
      <c r="UD2" s="6" t="s">
        <v>14835</v>
      </c>
      <c r="UE2" s="6" t="s">
        <v>14836</v>
      </c>
      <c r="UF2" s="6" t="s">
        <v>14837</v>
      </c>
      <c r="UG2" s="6" t="s">
        <v>14838</v>
      </c>
      <c r="UH2" s="6" t="s">
        <v>14839</v>
      </c>
      <c r="UI2" s="6" t="s">
        <v>14840</v>
      </c>
      <c r="UJ2" s="6" t="s">
        <v>14841</v>
      </c>
      <c r="UK2" s="6" t="s">
        <v>14842</v>
      </c>
      <c r="UL2" s="6" t="s">
        <v>14843</v>
      </c>
      <c r="UM2" s="6" t="s">
        <v>14844</v>
      </c>
      <c r="UN2" s="6" t="s">
        <v>14845</v>
      </c>
      <c r="UO2" s="6" t="s">
        <v>14846</v>
      </c>
      <c r="UP2" s="6" t="s">
        <v>14847</v>
      </c>
      <c r="UQ2" s="6" t="s">
        <v>14848</v>
      </c>
      <c r="UR2" s="6" t="s">
        <v>14849</v>
      </c>
      <c r="US2" s="6" t="s">
        <v>14850</v>
      </c>
      <c r="UT2" s="6" t="s">
        <v>14851</v>
      </c>
      <c r="UU2" s="6" t="s">
        <v>14852</v>
      </c>
      <c r="UV2" s="6" t="s">
        <v>14853</v>
      </c>
      <c r="UW2" s="6" t="s">
        <v>14854</v>
      </c>
      <c r="UX2" s="6" t="s">
        <v>14855</v>
      </c>
      <c r="UY2" s="6" t="s">
        <v>14856</v>
      </c>
      <c r="UZ2" s="6" t="s">
        <v>14857</v>
      </c>
      <c r="VA2" s="6" t="s">
        <v>14858</v>
      </c>
      <c r="VB2" s="6" t="s">
        <v>14859</v>
      </c>
      <c r="VC2" s="6" t="s">
        <v>14860</v>
      </c>
      <c r="VD2" s="6" t="s">
        <v>14861</v>
      </c>
      <c r="VE2" s="6" t="s">
        <v>14862</v>
      </c>
      <c r="VF2" s="6" t="s">
        <v>14863</v>
      </c>
      <c r="VG2" s="6" t="s">
        <v>14864</v>
      </c>
      <c r="VH2" s="6" t="s">
        <v>14865</v>
      </c>
      <c r="VI2" s="6" t="s">
        <v>14866</v>
      </c>
      <c r="VJ2" s="6" t="s">
        <v>14867</v>
      </c>
      <c r="VK2" s="6" t="s">
        <v>14868</v>
      </c>
      <c r="VL2" s="6" t="s">
        <v>14869</v>
      </c>
      <c r="VM2" s="6" t="s">
        <v>14870</v>
      </c>
      <c r="VN2" s="6" t="s">
        <v>14871</v>
      </c>
      <c r="VO2" s="6" t="s">
        <v>14872</v>
      </c>
      <c r="VP2" s="6" t="s">
        <v>14873</v>
      </c>
      <c r="VQ2" s="6" t="s">
        <v>14874</v>
      </c>
      <c r="VR2" s="6" t="s">
        <v>14875</v>
      </c>
      <c r="VS2" s="6" t="s">
        <v>14876</v>
      </c>
      <c r="VT2" s="6" t="s">
        <v>14877</v>
      </c>
      <c r="VU2" s="6" t="s">
        <v>14878</v>
      </c>
      <c r="VV2" s="6" t="s">
        <v>14879</v>
      </c>
      <c r="VW2" s="6" t="s">
        <v>14880</v>
      </c>
      <c r="VX2" s="6" t="s">
        <v>14881</v>
      </c>
      <c r="VY2" s="6" t="s">
        <v>14882</v>
      </c>
      <c r="VZ2" s="6" t="s">
        <v>14883</v>
      </c>
      <c r="WA2" s="6" t="s">
        <v>14884</v>
      </c>
      <c r="WB2" s="6" t="s">
        <v>14885</v>
      </c>
      <c r="WC2" s="6" t="s">
        <v>14886</v>
      </c>
      <c r="WD2" s="6" t="s">
        <v>14887</v>
      </c>
      <c r="WE2" s="6" t="s">
        <v>14888</v>
      </c>
      <c r="WF2" s="6" t="s">
        <v>14889</v>
      </c>
      <c r="WG2" s="6" t="s">
        <v>14890</v>
      </c>
      <c r="WH2" s="6" t="s">
        <v>14891</v>
      </c>
      <c r="WI2" s="6" t="s">
        <v>14892</v>
      </c>
      <c r="WJ2" s="6" t="s">
        <v>14893</v>
      </c>
      <c r="WK2" s="6" t="s">
        <v>14894</v>
      </c>
      <c r="WL2" s="6" t="s">
        <v>14895</v>
      </c>
      <c r="WM2" s="6" t="s">
        <v>14896</v>
      </c>
      <c r="WN2" s="6" t="s">
        <v>14897</v>
      </c>
      <c r="WO2" s="6" t="s">
        <v>14898</v>
      </c>
      <c r="WP2" s="6" t="s">
        <v>14899</v>
      </c>
      <c r="WQ2" s="6" t="s">
        <v>14900</v>
      </c>
      <c r="WR2" s="6" t="s">
        <v>14901</v>
      </c>
      <c r="WS2" s="6" t="s">
        <v>14902</v>
      </c>
      <c r="WT2" s="6" t="s">
        <v>14903</v>
      </c>
      <c r="WU2" s="6" t="s">
        <v>14904</v>
      </c>
      <c r="WV2" s="6" t="s">
        <v>14905</v>
      </c>
      <c r="WW2" s="6" t="s">
        <v>14906</v>
      </c>
      <c r="WX2" s="6" t="s">
        <v>14907</v>
      </c>
      <c r="WY2" s="6" t="s">
        <v>14908</v>
      </c>
      <c r="WZ2" s="6" t="s">
        <v>14909</v>
      </c>
      <c r="XA2" s="6" t="s">
        <v>14910</v>
      </c>
      <c r="XB2" s="6" t="s">
        <v>14911</v>
      </c>
      <c r="XC2" s="6" t="s">
        <v>14912</v>
      </c>
      <c r="XD2" s="6" t="s">
        <v>14913</v>
      </c>
      <c r="XE2" s="6" t="s">
        <v>14914</v>
      </c>
      <c r="XF2" s="6" t="s">
        <v>14915</v>
      </c>
      <c r="XG2" s="6" t="s">
        <v>14916</v>
      </c>
      <c r="XH2" s="6" t="s">
        <v>14917</v>
      </c>
      <c r="XI2" s="6" t="s">
        <v>14918</v>
      </c>
      <c r="XJ2" s="6" t="s">
        <v>14919</v>
      </c>
      <c r="XK2" s="6" t="s">
        <v>14920</v>
      </c>
      <c r="XL2" s="6" t="s">
        <v>14921</v>
      </c>
      <c r="XM2" s="6" t="s">
        <v>14922</v>
      </c>
      <c r="XN2" s="6" t="s">
        <v>14923</v>
      </c>
      <c r="XO2" s="6" t="s">
        <v>14924</v>
      </c>
      <c r="XP2" s="6" t="s">
        <v>14925</v>
      </c>
      <c r="XQ2" s="6" t="s">
        <v>14926</v>
      </c>
      <c r="XR2" s="6" t="s">
        <v>14927</v>
      </c>
      <c r="XS2" s="6" t="s">
        <v>14928</v>
      </c>
      <c r="XT2" s="6" t="s">
        <v>14929</v>
      </c>
      <c r="XU2" s="6" t="s">
        <v>14930</v>
      </c>
      <c r="XV2" s="6" t="s">
        <v>14931</v>
      </c>
      <c r="XW2" s="6" t="s">
        <v>14932</v>
      </c>
      <c r="XX2" s="6" t="s">
        <v>14933</v>
      </c>
      <c r="XY2" s="6" t="s">
        <v>14934</v>
      </c>
      <c r="XZ2" s="6" t="s">
        <v>14935</v>
      </c>
      <c r="YA2" s="6" t="s">
        <v>14936</v>
      </c>
      <c r="YB2" s="6" t="s">
        <v>14937</v>
      </c>
      <c r="YC2" s="6" t="s">
        <v>14938</v>
      </c>
      <c r="YD2" s="6" t="s">
        <v>14939</v>
      </c>
      <c r="YE2" s="6" t="s">
        <v>14940</v>
      </c>
      <c r="YF2" s="6" t="s">
        <v>14941</v>
      </c>
      <c r="YG2" s="6" t="s">
        <v>14942</v>
      </c>
      <c r="YH2" s="6" t="s">
        <v>14943</v>
      </c>
      <c r="YI2" s="6" t="s">
        <v>14944</v>
      </c>
      <c r="YJ2" s="6" t="s">
        <v>14945</v>
      </c>
      <c r="YK2" s="6" t="s">
        <v>14946</v>
      </c>
      <c r="YL2" s="6" t="s">
        <v>14947</v>
      </c>
      <c r="YM2" s="6" t="s">
        <v>14948</v>
      </c>
      <c r="YN2" s="6" t="s">
        <v>14949</v>
      </c>
      <c r="YO2" s="6" t="s">
        <v>14950</v>
      </c>
      <c r="YP2" s="6" t="s">
        <v>14951</v>
      </c>
      <c r="YQ2" s="6" t="s">
        <v>14952</v>
      </c>
      <c r="YR2" s="6" t="s">
        <v>14953</v>
      </c>
      <c r="YS2" s="6" t="s">
        <v>14954</v>
      </c>
      <c r="YT2" s="6" t="s">
        <v>14955</v>
      </c>
      <c r="YU2" s="6" t="s">
        <v>14956</v>
      </c>
      <c r="YV2" s="6" t="s">
        <v>14957</v>
      </c>
      <c r="YW2" s="6" t="s">
        <v>14958</v>
      </c>
      <c r="YX2" s="6" t="s">
        <v>14959</v>
      </c>
      <c r="YY2" s="6" t="s">
        <v>14960</v>
      </c>
      <c r="YZ2" s="6" t="s">
        <v>14961</v>
      </c>
      <c r="ZA2" s="6" t="s">
        <v>14962</v>
      </c>
      <c r="ZB2" s="6" t="s">
        <v>14963</v>
      </c>
      <c r="ZC2" s="6" t="s">
        <v>14964</v>
      </c>
      <c r="ZD2" s="6" t="s">
        <v>14965</v>
      </c>
      <c r="ZE2" s="6" t="s">
        <v>14966</v>
      </c>
      <c r="ZF2" s="6" t="s">
        <v>14967</v>
      </c>
      <c r="ZG2" s="6" t="s">
        <v>14968</v>
      </c>
      <c r="ZH2" s="6" t="s">
        <v>14969</v>
      </c>
      <c r="ZI2" s="6" t="s">
        <v>14970</v>
      </c>
      <c r="ZJ2" s="6" t="s">
        <v>14971</v>
      </c>
      <c r="ZK2" s="6" t="s">
        <v>14972</v>
      </c>
      <c r="ZL2" s="6" t="s">
        <v>14973</v>
      </c>
      <c r="ZM2" s="6" t="s">
        <v>14974</v>
      </c>
      <c r="ZN2" s="6" t="s">
        <v>14975</v>
      </c>
      <c r="ZO2" s="6" t="s">
        <v>14976</v>
      </c>
      <c r="ZP2" s="6" t="s">
        <v>14977</v>
      </c>
      <c r="ZQ2" s="6" t="s">
        <v>14978</v>
      </c>
      <c r="ZR2" s="6" t="s">
        <v>14979</v>
      </c>
      <c r="ZS2" s="6" t="s">
        <v>14980</v>
      </c>
      <c r="ZT2" s="6" t="s">
        <v>14981</v>
      </c>
      <c r="ZU2" s="6" t="s">
        <v>14982</v>
      </c>
      <c r="ZV2" s="6" t="s">
        <v>14983</v>
      </c>
      <c r="ZW2" s="6" t="s">
        <v>14984</v>
      </c>
      <c r="ZX2" s="6" t="s">
        <v>14985</v>
      </c>
      <c r="ZY2" s="6" t="s">
        <v>14986</v>
      </c>
      <c r="ZZ2" s="6" t="s">
        <v>14987</v>
      </c>
      <c r="AAA2" s="6" t="s">
        <v>14988</v>
      </c>
      <c r="AAB2" s="6" t="s">
        <v>14989</v>
      </c>
      <c r="AAC2" s="6" t="s">
        <v>14990</v>
      </c>
      <c r="AAD2" s="6" t="s">
        <v>14991</v>
      </c>
      <c r="AAE2" s="6" t="s">
        <v>14992</v>
      </c>
      <c r="AAF2" s="6" t="s">
        <v>14993</v>
      </c>
      <c r="AAG2" s="6" t="s">
        <v>14994</v>
      </c>
      <c r="AAH2" s="6" t="s">
        <v>14995</v>
      </c>
      <c r="AAI2" s="6" t="s">
        <v>14996</v>
      </c>
      <c r="AAJ2" s="6" t="s">
        <v>14997</v>
      </c>
      <c r="AAK2" s="6" t="s">
        <v>14998</v>
      </c>
      <c r="AAL2" s="6" t="s">
        <v>14999</v>
      </c>
      <c r="AAM2" s="6" t="s">
        <v>15000</v>
      </c>
      <c r="AAN2" s="6" t="s">
        <v>15001</v>
      </c>
      <c r="AAO2" s="6" t="s">
        <v>15002</v>
      </c>
      <c r="AAP2" s="6" t="s">
        <v>15003</v>
      </c>
      <c r="AAQ2" s="6" t="s">
        <v>15004</v>
      </c>
      <c r="AAR2" s="6" t="s">
        <v>15005</v>
      </c>
      <c r="AAS2" s="6" t="s">
        <v>15006</v>
      </c>
      <c r="AAT2" s="6" t="s">
        <v>15007</v>
      </c>
      <c r="AAU2" s="6" t="s">
        <v>15008</v>
      </c>
      <c r="AAV2" s="6" t="s">
        <v>15009</v>
      </c>
      <c r="AAW2" s="6" t="s">
        <v>15010</v>
      </c>
      <c r="AAX2" s="6" t="s">
        <v>15011</v>
      </c>
      <c r="AAY2" s="6" t="s">
        <v>15012</v>
      </c>
      <c r="AAZ2" s="6" t="s">
        <v>15013</v>
      </c>
      <c r="ABA2" s="6" t="s">
        <v>15014</v>
      </c>
      <c r="ABB2" s="6" t="s">
        <v>15015</v>
      </c>
      <c r="ABC2" s="6" t="s">
        <v>15016</v>
      </c>
      <c r="ABD2" s="6" t="s">
        <v>15017</v>
      </c>
      <c r="ABE2" s="6" t="s">
        <v>15018</v>
      </c>
      <c r="ABF2" s="6" t="s">
        <v>15019</v>
      </c>
      <c r="ABG2" s="6" t="s">
        <v>15020</v>
      </c>
      <c r="ABH2" s="6" t="s">
        <v>15021</v>
      </c>
      <c r="ABI2" s="6" t="s">
        <v>15022</v>
      </c>
      <c r="ABJ2" s="6" t="s">
        <v>15023</v>
      </c>
      <c r="ABK2" s="6" t="s">
        <v>15024</v>
      </c>
      <c r="ABL2" s="6" t="s">
        <v>15025</v>
      </c>
      <c r="ABM2" s="6" t="s">
        <v>15026</v>
      </c>
      <c r="ABN2" s="6" t="s">
        <v>15027</v>
      </c>
      <c r="ABO2" s="6" t="s">
        <v>15028</v>
      </c>
      <c r="ABP2" s="6" t="s">
        <v>15029</v>
      </c>
      <c r="ABQ2" s="6" t="s">
        <v>15030</v>
      </c>
      <c r="ABR2" s="6" t="s">
        <v>15031</v>
      </c>
      <c r="ABS2" s="6" t="s">
        <v>15032</v>
      </c>
      <c r="ABT2" s="6" t="s">
        <v>15033</v>
      </c>
      <c r="ABU2" s="6" t="s">
        <v>15034</v>
      </c>
      <c r="ABV2" s="6" t="s">
        <v>15035</v>
      </c>
      <c r="ABW2" s="6" t="s">
        <v>15036</v>
      </c>
      <c r="ABX2" s="6" t="s">
        <v>15037</v>
      </c>
      <c r="ABY2" s="6" t="s">
        <v>15038</v>
      </c>
      <c r="ABZ2" s="6" t="s">
        <v>15039</v>
      </c>
      <c r="ACA2" s="6" t="s">
        <v>15040</v>
      </c>
      <c r="ACB2" s="6" t="s">
        <v>15041</v>
      </c>
      <c r="ACC2" s="6" t="s">
        <v>15042</v>
      </c>
      <c r="ACD2" s="6" t="s">
        <v>15043</v>
      </c>
      <c r="ACE2" s="6" t="s">
        <v>15044</v>
      </c>
      <c r="ACF2" s="6" t="s">
        <v>15045</v>
      </c>
      <c r="ACG2" s="6" t="s">
        <v>15046</v>
      </c>
      <c r="ACH2" s="6" t="s">
        <v>15047</v>
      </c>
      <c r="ACI2" s="6" t="s">
        <v>15048</v>
      </c>
      <c r="ACJ2" s="6" t="s">
        <v>15049</v>
      </c>
      <c r="ACK2" s="6" t="s">
        <v>15050</v>
      </c>
      <c r="ACL2" s="6" t="s">
        <v>15051</v>
      </c>
      <c r="ACM2" s="6" t="s">
        <v>15052</v>
      </c>
      <c r="ACN2" s="6" t="s">
        <v>15053</v>
      </c>
      <c r="ACO2" s="6" t="s">
        <v>15054</v>
      </c>
      <c r="ACP2" s="6" t="s">
        <v>15055</v>
      </c>
      <c r="ACQ2" s="6" t="s">
        <v>15056</v>
      </c>
      <c r="ACR2" s="6" t="s">
        <v>15057</v>
      </c>
      <c r="ACS2" s="6" t="s">
        <v>15058</v>
      </c>
      <c r="ACT2" s="6" t="s">
        <v>15059</v>
      </c>
      <c r="ACU2" s="6" t="s">
        <v>15060</v>
      </c>
      <c r="ACV2" s="6" t="s">
        <v>15061</v>
      </c>
      <c r="ACW2" s="6" t="s">
        <v>15062</v>
      </c>
      <c r="ACX2" s="6" t="s">
        <v>15063</v>
      </c>
      <c r="ACY2" s="6" t="s">
        <v>15064</v>
      </c>
      <c r="ACZ2" s="6" t="s">
        <v>15065</v>
      </c>
      <c r="ADA2" s="6" t="s">
        <v>15066</v>
      </c>
      <c r="ADB2" s="6" t="s">
        <v>15067</v>
      </c>
      <c r="ADC2" s="6" t="s">
        <v>15068</v>
      </c>
      <c r="ADD2" s="6" t="s">
        <v>15069</v>
      </c>
      <c r="ADE2" s="6" t="s">
        <v>15070</v>
      </c>
      <c r="ADF2" s="6" t="s">
        <v>15071</v>
      </c>
      <c r="ADG2" s="6" t="s">
        <v>15072</v>
      </c>
      <c r="ADH2" s="6" t="s">
        <v>15073</v>
      </c>
      <c r="ADI2" s="6" t="s">
        <v>15074</v>
      </c>
      <c r="ADJ2" s="6" t="s">
        <v>15075</v>
      </c>
      <c r="ADK2" s="6" t="s">
        <v>15076</v>
      </c>
      <c r="ADL2" s="6" t="s">
        <v>15077</v>
      </c>
      <c r="ADM2" s="6" t="s">
        <v>15078</v>
      </c>
      <c r="ADN2" s="6" t="s">
        <v>15079</v>
      </c>
      <c r="ADO2" s="6" t="s">
        <v>15080</v>
      </c>
      <c r="ADP2" s="6" t="s">
        <v>15081</v>
      </c>
      <c r="ADQ2" s="6" t="s">
        <v>15082</v>
      </c>
      <c r="ADR2" s="6" t="s">
        <v>15083</v>
      </c>
      <c r="ADS2" s="6" t="s">
        <v>15084</v>
      </c>
      <c r="ADT2" s="6" t="s">
        <v>15085</v>
      </c>
      <c r="ADU2" s="6" t="s">
        <v>15086</v>
      </c>
      <c r="ADV2" s="6" t="s">
        <v>15087</v>
      </c>
      <c r="ADW2" s="6" t="s">
        <v>15088</v>
      </c>
      <c r="ADX2" s="6" t="s">
        <v>15089</v>
      </c>
      <c r="ADY2" s="6" t="s">
        <v>15090</v>
      </c>
      <c r="ADZ2" s="6" t="s">
        <v>15091</v>
      </c>
      <c r="AEA2" s="6" t="s">
        <v>15092</v>
      </c>
      <c r="AEB2" s="6" t="s">
        <v>15093</v>
      </c>
      <c r="AEC2" s="6" t="s">
        <v>15094</v>
      </c>
      <c r="AED2" s="6" t="s">
        <v>15095</v>
      </c>
      <c r="AEE2" s="6" t="s">
        <v>15096</v>
      </c>
      <c r="AEF2" s="6" t="s">
        <v>15097</v>
      </c>
      <c r="AEG2" s="6" t="s">
        <v>15098</v>
      </c>
      <c r="AEH2" s="6" t="s">
        <v>15099</v>
      </c>
      <c r="AEI2" s="6" t="s">
        <v>15100</v>
      </c>
      <c r="AEJ2" s="6" t="s">
        <v>15101</v>
      </c>
      <c r="AEK2" s="6" t="s">
        <v>15102</v>
      </c>
      <c r="AEL2" s="6" t="s">
        <v>15103</v>
      </c>
      <c r="AEM2" s="6" t="s">
        <v>15104</v>
      </c>
      <c r="AEN2" s="6" t="s">
        <v>15105</v>
      </c>
      <c r="AEO2" s="6" t="s">
        <v>15106</v>
      </c>
      <c r="AEP2" s="6" t="s">
        <v>15107</v>
      </c>
      <c r="AEQ2" s="6" t="s">
        <v>15108</v>
      </c>
      <c r="AER2" s="6" t="s">
        <v>15109</v>
      </c>
      <c r="AES2" s="6" t="s">
        <v>15110</v>
      </c>
      <c r="AET2" s="6" t="s">
        <v>15111</v>
      </c>
      <c r="AEU2" s="6" t="s">
        <v>15112</v>
      </c>
      <c r="AEV2" s="6" t="s">
        <v>15113</v>
      </c>
      <c r="AEW2" s="6" t="s">
        <v>15114</v>
      </c>
      <c r="AEX2" s="6" t="s">
        <v>15115</v>
      </c>
      <c r="AEY2" s="6" t="s">
        <v>15116</v>
      </c>
      <c r="AEZ2" s="6" t="s">
        <v>15117</v>
      </c>
      <c r="AFA2" s="6" t="s">
        <v>15118</v>
      </c>
      <c r="AFB2" s="6" t="s">
        <v>15119</v>
      </c>
      <c r="AFC2" s="6" t="s">
        <v>15120</v>
      </c>
      <c r="AFD2" s="6" t="s">
        <v>15121</v>
      </c>
      <c r="AFE2" s="6" t="s">
        <v>15122</v>
      </c>
      <c r="AFF2" s="6" t="s">
        <v>15123</v>
      </c>
      <c r="AFG2" s="6" t="s">
        <v>15124</v>
      </c>
      <c r="AFH2" s="6" t="s">
        <v>15125</v>
      </c>
      <c r="AFI2" s="6" t="s">
        <v>15126</v>
      </c>
      <c r="AFJ2" s="6" t="s">
        <v>15127</v>
      </c>
      <c r="AFK2" s="6" t="s">
        <v>15128</v>
      </c>
      <c r="AFL2" s="6" t="s">
        <v>15129</v>
      </c>
      <c r="AFM2" s="6" t="s">
        <v>15130</v>
      </c>
      <c r="AFN2" s="6" t="s">
        <v>15131</v>
      </c>
      <c r="AFO2" s="6" t="s">
        <v>15132</v>
      </c>
      <c r="AFP2" s="6" t="s">
        <v>15133</v>
      </c>
      <c r="AFQ2" s="6" t="s">
        <v>15134</v>
      </c>
      <c r="AFR2" s="6" t="s">
        <v>15135</v>
      </c>
      <c r="AFS2" s="6" t="s">
        <v>15136</v>
      </c>
      <c r="AFT2" s="6" t="s">
        <v>15137</v>
      </c>
      <c r="AFU2" s="6" t="s">
        <v>15138</v>
      </c>
      <c r="AFV2" s="6" t="s">
        <v>15139</v>
      </c>
      <c r="AFW2" s="6" t="s">
        <v>15140</v>
      </c>
      <c r="AFX2" s="6" t="s">
        <v>15141</v>
      </c>
      <c r="AFY2" s="6" t="s">
        <v>15142</v>
      </c>
      <c r="AFZ2" s="6" t="s">
        <v>15143</v>
      </c>
      <c r="AGA2" s="6" t="s">
        <v>15144</v>
      </c>
      <c r="AGB2" s="6" t="s">
        <v>15145</v>
      </c>
      <c r="AGC2" s="6" t="s">
        <v>15146</v>
      </c>
      <c r="AGD2" s="6" t="s">
        <v>15147</v>
      </c>
      <c r="AGE2" s="6" t="s">
        <v>15148</v>
      </c>
      <c r="AGF2" s="6" t="s">
        <v>15149</v>
      </c>
      <c r="AGG2" s="6" t="s">
        <v>15150</v>
      </c>
      <c r="AGH2" s="6" t="s">
        <v>15151</v>
      </c>
      <c r="AGI2" s="6" t="s">
        <v>15152</v>
      </c>
      <c r="AGJ2" s="6" t="s">
        <v>15153</v>
      </c>
      <c r="AGK2" s="6" t="s">
        <v>15154</v>
      </c>
      <c r="AGL2" s="6" t="s">
        <v>15155</v>
      </c>
      <c r="AGM2" s="6" t="s">
        <v>15156</v>
      </c>
      <c r="AGN2" s="6" t="s">
        <v>15157</v>
      </c>
      <c r="AGO2" s="6" t="s">
        <v>15158</v>
      </c>
      <c r="AGP2" s="6" t="s">
        <v>15159</v>
      </c>
      <c r="AGQ2" s="6" t="s">
        <v>15160</v>
      </c>
      <c r="AGR2" s="6" t="s">
        <v>15161</v>
      </c>
      <c r="AGS2" s="6" t="s">
        <v>15162</v>
      </c>
      <c r="AGT2" s="6" t="s">
        <v>15163</v>
      </c>
      <c r="AGU2" s="6" t="s">
        <v>15164</v>
      </c>
      <c r="AGV2" s="6" t="s">
        <v>15165</v>
      </c>
      <c r="AGW2" s="6" t="s">
        <v>15166</v>
      </c>
      <c r="AGX2" s="6" t="s">
        <v>15167</v>
      </c>
      <c r="AGY2" s="6" t="s">
        <v>15168</v>
      </c>
      <c r="AGZ2" s="6" t="s">
        <v>15169</v>
      </c>
      <c r="AHA2" s="6" t="s">
        <v>15170</v>
      </c>
      <c r="AHB2" s="6" t="s">
        <v>15171</v>
      </c>
      <c r="AHC2" s="6" t="s">
        <v>15172</v>
      </c>
      <c r="AHD2" s="6" t="s">
        <v>15173</v>
      </c>
      <c r="AHE2" s="6" t="s">
        <v>15174</v>
      </c>
      <c r="AHF2" s="6" t="s">
        <v>15175</v>
      </c>
      <c r="AHG2" s="6" t="s">
        <v>15176</v>
      </c>
      <c r="AHH2" s="6" t="s">
        <v>15177</v>
      </c>
      <c r="AHI2" s="6" t="s">
        <v>15178</v>
      </c>
      <c r="AHJ2" s="6" t="s">
        <v>15179</v>
      </c>
      <c r="AHK2" s="6" t="s">
        <v>15180</v>
      </c>
      <c r="AHL2" s="6" t="s">
        <v>15181</v>
      </c>
      <c r="AHM2" s="6" t="s">
        <v>15182</v>
      </c>
      <c r="AHN2" s="6" t="s">
        <v>15183</v>
      </c>
      <c r="AHO2" s="6" t="s">
        <v>15184</v>
      </c>
      <c r="AHP2" s="6" t="s">
        <v>15185</v>
      </c>
      <c r="AHQ2" s="6" t="s">
        <v>15186</v>
      </c>
      <c r="AHR2" s="6" t="s">
        <v>15187</v>
      </c>
      <c r="AHS2" s="6" t="s">
        <v>15188</v>
      </c>
      <c r="AHT2" s="6" t="s">
        <v>15189</v>
      </c>
      <c r="AHU2" s="6" t="s">
        <v>15190</v>
      </c>
      <c r="AHV2" s="6" t="s">
        <v>15191</v>
      </c>
      <c r="AHW2" s="6" t="s">
        <v>15192</v>
      </c>
      <c r="AHX2" s="6" t="s">
        <v>15193</v>
      </c>
      <c r="AHY2" s="6" t="s">
        <v>15194</v>
      </c>
      <c r="AHZ2" s="6" t="s">
        <v>15195</v>
      </c>
      <c r="AIA2" s="6" t="s">
        <v>15196</v>
      </c>
      <c r="AIB2" s="6" t="s">
        <v>15197</v>
      </c>
      <c r="AIC2" s="6" t="s">
        <v>15198</v>
      </c>
      <c r="AID2" s="6" t="s">
        <v>15199</v>
      </c>
      <c r="AIE2" s="6" t="s">
        <v>15200</v>
      </c>
      <c r="AIF2" s="6" t="s">
        <v>15201</v>
      </c>
      <c r="AIG2" s="6" t="s">
        <v>15202</v>
      </c>
      <c r="AIH2" s="6" t="s">
        <v>15203</v>
      </c>
      <c r="AII2" s="6" t="s">
        <v>15204</v>
      </c>
      <c r="AIJ2" s="6" t="s">
        <v>15205</v>
      </c>
      <c r="AIK2" s="6" t="s">
        <v>15206</v>
      </c>
      <c r="AIL2" s="6" t="s">
        <v>15207</v>
      </c>
      <c r="AIM2" s="6" t="s">
        <v>15208</v>
      </c>
      <c r="AIN2" s="6" t="s">
        <v>15209</v>
      </c>
      <c r="AIO2" s="6" t="s">
        <v>15210</v>
      </c>
      <c r="AIP2" s="6" t="s">
        <v>15211</v>
      </c>
      <c r="AIQ2" s="6" t="s">
        <v>15212</v>
      </c>
      <c r="AIR2" s="6" t="s">
        <v>15213</v>
      </c>
      <c r="AIS2" s="6" t="s">
        <v>15214</v>
      </c>
      <c r="AIT2" s="6" t="s">
        <v>15215</v>
      </c>
      <c r="AIU2" s="6" t="s">
        <v>15216</v>
      </c>
      <c r="AIV2" s="6" t="s">
        <v>15217</v>
      </c>
      <c r="AIW2" s="6" t="s">
        <v>15218</v>
      </c>
      <c r="AIX2" s="6" t="s">
        <v>15219</v>
      </c>
      <c r="AIY2" s="6" t="s">
        <v>15220</v>
      </c>
      <c r="AIZ2" s="6" t="s">
        <v>15221</v>
      </c>
      <c r="AJA2" s="6" t="s">
        <v>15222</v>
      </c>
      <c r="AJB2" s="6" t="s">
        <v>15223</v>
      </c>
      <c r="AJC2" s="6" t="s">
        <v>15224</v>
      </c>
      <c r="AJD2" s="6" t="s">
        <v>15225</v>
      </c>
      <c r="AJE2" s="6" t="s">
        <v>15226</v>
      </c>
      <c r="AJF2" s="6" t="s">
        <v>15227</v>
      </c>
      <c r="AJG2" s="6" t="s">
        <v>15228</v>
      </c>
      <c r="AJH2" s="6" t="s">
        <v>15229</v>
      </c>
      <c r="AJI2" s="6" t="s">
        <v>15230</v>
      </c>
      <c r="AJJ2" s="6" t="s">
        <v>15231</v>
      </c>
      <c r="AJK2" s="6" t="s">
        <v>15232</v>
      </c>
      <c r="AJL2" s="6" t="s">
        <v>15233</v>
      </c>
      <c r="AJM2" s="6" t="s">
        <v>15234</v>
      </c>
      <c r="AJN2" s="6" t="s">
        <v>15235</v>
      </c>
      <c r="AJO2" s="6" t="s">
        <v>15236</v>
      </c>
      <c r="AJP2" s="6" t="s">
        <v>15237</v>
      </c>
      <c r="AJQ2" s="6" t="s">
        <v>15238</v>
      </c>
      <c r="AJR2" s="6" t="s">
        <v>15239</v>
      </c>
      <c r="AJS2" s="6" t="s">
        <v>15240</v>
      </c>
      <c r="AJT2" s="6" t="s">
        <v>15241</v>
      </c>
      <c r="AJU2" s="6" t="s">
        <v>15242</v>
      </c>
      <c r="AJV2" s="6" t="s">
        <v>15243</v>
      </c>
      <c r="AJW2" s="6" t="s">
        <v>15244</v>
      </c>
      <c r="AJX2" s="6" t="s">
        <v>15245</v>
      </c>
      <c r="AJY2" s="6" t="s">
        <v>15246</v>
      </c>
      <c r="AJZ2" s="6" t="s">
        <v>15247</v>
      </c>
      <c r="AKA2" s="6" t="s">
        <v>15248</v>
      </c>
      <c r="AKB2" s="6" t="s">
        <v>15249</v>
      </c>
      <c r="AKC2" s="6" t="s">
        <v>15250</v>
      </c>
      <c r="AKD2" s="6" t="s">
        <v>15251</v>
      </c>
      <c r="AKE2" s="6" t="s">
        <v>15252</v>
      </c>
      <c r="AKF2" s="6" t="s">
        <v>15253</v>
      </c>
      <c r="AKG2" s="6" t="s">
        <v>15254</v>
      </c>
      <c r="AKH2" s="6" t="s">
        <v>15255</v>
      </c>
      <c r="AKI2" s="6" t="s">
        <v>15256</v>
      </c>
      <c r="AKJ2" s="6" t="s">
        <v>15257</v>
      </c>
      <c r="AKK2" s="6" t="s">
        <v>15258</v>
      </c>
      <c r="AKL2" s="6" t="s">
        <v>15259</v>
      </c>
      <c r="AKM2" s="6" t="s">
        <v>15260</v>
      </c>
      <c r="AKN2" s="6" t="s">
        <v>15261</v>
      </c>
      <c r="AKO2" s="6" t="s">
        <v>15262</v>
      </c>
      <c r="AKP2" s="6" t="s">
        <v>15263</v>
      </c>
      <c r="AKQ2" s="6" t="s">
        <v>15264</v>
      </c>
      <c r="AKR2" s="6" t="s">
        <v>15265</v>
      </c>
      <c r="AKS2" s="6" t="s">
        <v>15266</v>
      </c>
      <c r="AKT2" s="6" t="s">
        <v>15267</v>
      </c>
      <c r="AKU2" s="6" t="s">
        <v>15268</v>
      </c>
      <c r="AKV2" s="6" t="s">
        <v>15269</v>
      </c>
      <c r="AKW2" s="6" t="s">
        <v>15270</v>
      </c>
      <c r="AKX2" s="6" t="s">
        <v>15271</v>
      </c>
      <c r="AKY2" s="6" t="s">
        <v>15272</v>
      </c>
      <c r="AKZ2" s="6" t="s">
        <v>15273</v>
      </c>
      <c r="ALA2" s="6" t="s">
        <v>15274</v>
      </c>
      <c r="ALB2" s="6" t="s">
        <v>15275</v>
      </c>
      <c r="ALC2" s="6" t="s">
        <v>15276</v>
      </c>
      <c r="ALD2" s="6" t="s">
        <v>15277</v>
      </c>
      <c r="ALE2" s="6" t="s">
        <v>15278</v>
      </c>
      <c r="ALF2" s="6" t="s">
        <v>15279</v>
      </c>
      <c r="ALG2" s="6" t="s">
        <v>15280</v>
      </c>
      <c r="ALH2" s="6" t="s">
        <v>15281</v>
      </c>
      <c r="ALI2" s="6" t="s">
        <v>15282</v>
      </c>
      <c r="ALJ2" s="6" t="s">
        <v>15283</v>
      </c>
      <c r="ALK2" s="6" t="s">
        <v>15284</v>
      </c>
      <c r="ALL2" s="6" t="s">
        <v>15285</v>
      </c>
      <c r="ALM2" s="6" t="s">
        <v>15286</v>
      </c>
      <c r="ALN2" s="6" t="s">
        <v>15287</v>
      </c>
      <c r="ALO2" s="6" t="s">
        <v>15288</v>
      </c>
      <c r="ALP2" s="6" t="s">
        <v>15289</v>
      </c>
      <c r="ALQ2" s="6" t="s">
        <v>15290</v>
      </c>
      <c r="ALR2" s="6" t="s">
        <v>15291</v>
      </c>
      <c r="ALS2" s="6" t="s">
        <v>15292</v>
      </c>
      <c r="ALT2" s="6" t="s">
        <v>15293</v>
      </c>
      <c r="ALU2" s="6" t="s">
        <v>15294</v>
      </c>
      <c r="ALV2" s="6" t="s">
        <v>15295</v>
      </c>
      <c r="ALW2" s="6" t="s">
        <v>15296</v>
      </c>
      <c r="ALX2" s="6" t="s">
        <v>15297</v>
      </c>
      <c r="ALY2" s="6" t="s">
        <v>15298</v>
      </c>
      <c r="ALZ2" s="6" t="s">
        <v>15299</v>
      </c>
      <c r="AMA2" s="6" t="s">
        <v>15300</v>
      </c>
      <c r="AMB2" s="6" t="s">
        <v>15301</v>
      </c>
      <c r="AMC2" s="6" t="s">
        <v>15302</v>
      </c>
      <c r="AMD2" s="6" t="s">
        <v>15303</v>
      </c>
      <c r="AME2" s="6" t="s">
        <v>15304</v>
      </c>
      <c r="AMF2" s="6" t="s">
        <v>15305</v>
      </c>
      <c r="AMG2" s="6" t="s">
        <v>15306</v>
      </c>
      <c r="AMH2" s="6" t="s">
        <v>15307</v>
      </c>
      <c r="AMI2" s="6" t="s">
        <v>15308</v>
      </c>
      <c r="AMJ2" s="6" t="s">
        <v>15309</v>
      </c>
      <c r="AMK2" s="6" t="s">
        <v>15310</v>
      </c>
      <c r="AML2" s="6" t="s">
        <v>15311</v>
      </c>
      <c r="AMM2" s="6" t="s">
        <v>15312</v>
      </c>
      <c r="AMN2" s="6" t="s">
        <v>15313</v>
      </c>
      <c r="AMO2" s="6" t="s">
        <v>15314</v>
      </c>
      <c r="AMP2" s="6" t="s">
        <v>15315</v>
      </c>
      <c r="AMQ2" s="6" t="s">
        <v>15316</v>
      </c>
      <c r="AMR2" s="6" t="s">
        <v>15317</v>
      </c>
      <c r="AMS2" s="6" t="s">
        <v>15318</v>
      </c>
      <c r="AMT2" s="6" t="s">
        <v>15319</v>
      </c>
      <c r="AMU2" s="6" t="s">
        <v>15320</v>
      </c>
      <c r="AMV2" s="6" t="s">
        <v>15321</v>
      </c>
      <c r="AMW2" s="6" t="s">
        <v>15322</v>
      </c>
      <c r="AMX2" s="6" t="s">
        <v>15323</v>
      </c>
      <c r="AMY2" s="6" t="s">
        <v>15324</v>
      </c>
      <c r="AMZ2" s="6" t="s">
        <v>15325</v>
      </c>
      <c r="ANA2" s="6" t="s">
        <v>15326</v>
      </c>
      <c r="ANB2" s="6" t="s">
        <v>15327</v>
      </c>
      <c r="ANC2" s="6" t="s">
        <v>15328</v>
      </c>
      <c r="AND2" s="6" t="s">
        <v>15329</v>
      </c>
      <c r="ANE2" s="6" t="s">
        <v>15330</v>
      </c>
      <c r="ANF2" s="6" t="s">
        <v>15331</v>
      </c>
      <c r="ANG2" s="6" t="s">
        <v>15332</v>
      </c>
      <c r="ANH2" s="6" t="s">
        <v>15333</v>
      </c>
      <c r="ANI2" s="6" t="s">
        <v>15334</v>
      </c>
      <c r="ANJ2" s="6" t="s">
        <v>15335</v>
      </c>
      <c r="ANK2" s="6" t="s">
        <v>15336</v>
      </c>
      <c r="ANL2" s="6" t="s">
        <v>15337</v>
      </c>
      <c r="ANM2" s="6" t="s">
        <v>15338</v>
      </c>
      <c r="ANN2" s="6" t="s">
        <v>15339</v>
      </c>
      <c r="ANO2" s="6" t="s">
        <v>15340</v>
      </c>
      <c r="ANP2" s="6" t="s">
        <v>15341</v>
      </c>
      <c r="ANQ2" s="6" t="s">
        <v>15342</v>
      </c>
      <c r="ANR2" s="6" t="s">
        <v>15343</v>
      </c>
      <c r="ANS2" s="6" t="s">
        <v>15344</v>
      </c>
      <c r="ANT2" s="6" t="s">
        <v>15345</v>
      </c>
      <c r="ANU2" s="6" t="s">
        <v>15346</v>
      </c>
      <c r="ANV2" s="6" t="s">
        <v>15347</v>
      </c>
      <c r="ANW2" s="6" t="s">
        <v>15348</v>
      </c>
      <c r="ANX2" s="6" t="s">
        <v>15349</v>
      </c>
      <c r="ANY2" s="6" t="s">
        <v>15350</v>
      </c>
      <c r="ANZ2" s="6" t="s">
        <v>15351</v>
      </c>
      <c r="AOA2" s="6" t="s">
        <v>15352</v>
      </c>
      <c r="AOB2" s="6" t="s">
        <v>15353</v>
      </c>
      <c r="AOC2" s="6" t="s">
        <v>15354</v>
      </c>
      <c r="AOD2" s="6" t="s">
        <v>15355</v>
      </c>
      <c r="AOE2" s="6" t="s">
        <v>15356</v>
      </c>
      <c r="AOF2" s="6" t="s">
        <v>15357</v>
      </c>
      <c r="AOG2" s="6" t="s">
        <v>15358</v>
      </c>
      <c r="AOH2" s="6" t="s">
        <v>15359</v>
      </c>
      <c r="AOI2" s="6" t="s">
        <v>15360</v>
      </c>
      <c r="AOJ2" s="6" t="s">
        <v>15361</v>
      </c>
      <c r="AOK2" s="6" t="s">
        <v>15362</v>
      </c>
      <c r="AOL2" s="6" t="s">
        <v>15363</v>
      </c>
      <c r="AOM2" s="6" t="s">
        <v>15364</v>
      </c>
      <c r="AON2" s="6" t="s">
        <v>15365</v>
      </c>
      <c r="AOO2" s="6" t="s">
        <v>15366</v>
      </c>
      <c r="AOP2" s="6" t="s">
        <v>15367</v>
      </c>
      <c r="AOQ2" s="6" t="s">
        <v>15368</v>
      </c>
      <c r="AOR2" s="6" t="s">
        <v>15369</v>
      </c>
      <c r="AOS2" s="6" t="s">
        <v>15370</v>
      </c>
      <c r="AOT2" s="6" t="s">
        <v>15371</v>
      </c>
      <c r="AOU2" s="6" t="s">
        <v>15372</v>
      </c>
      <c r="AOV2" s="6" t="s">
        <v>15373</v>
      </c>
      <c r="AOW2" s="6" t="s">
        <v>15374</v>
      </c>
      <c r="AOX2" s="6" t="s">
        <v>15375</v>
      </c>
      <c r="AOY2" s="6" t="s">
        <v>15376</v>
      </c>
      <c r="AOZ2" s="6" t="s">
        <v>15377</v>
      </c>
      <c r="APA2" s="6" t="s">
        <v>15378</v>
      </c>
      <c r="APB2" s="6" t="s">
        <v>15379</v>
      </c>
      <c r="APC2" s="6" t="s">
        <v>15380</v>
      </c>
      <c r="APD2" s="6" t="s">
        <v>15381</v>
      </c>
      <c r="APE2" s="6" t="s">
        <v>15382</v>
      </c>
      <c r="APF2" s="6" t="s">
        <v>15383</v>
      </c>
      <c r="APG2" s="6" t="s">
        <v>15384</v>
      </c>
      <c r="APH2" s="6" t="s">
        <v>15385</v>
      </c>
      <c r="API2" s="6" t="s">
        <v>15386</v>
      </c>
      <c r="APJ2" s="6" t="s">
        <v>15387</v>
      </c>
      <c r="APK2" s="6" t="s">
        <v>15388</v>
      </c>
      <c r="APL2" s="6" t="s">
        <v>15389</v>
      </c>
      <c r="APM2" s="6" t="s">
        <v>15390</v>
      </c>
      <c r="APN2" s="6" t="s">
        <v>15391</v>
      </c>
      <c r="APO2" s="6" t="s">
        <v>15392</v>
      </c>
      <c r="APP2" s="6" t="s">
        <v>15393</v>
      </c>
      <c r="APQ2" s="6" t="s">
        <v>15394</v>
      </c>
      <c r="APR2" s="6" t="s">
        <v>15395</v>
      </c>
      <c r="APS2" s="6" t="s">
        <v>15396</v>
      </c>
      <c r="APT2" s="6" t="s">
        <v>15397</v>
      </c>
      <c r="APU2" s="6" t="s">
        <v>15398</v>
      </c>
      <c r="APV2" s="6" t="s">
        <v>15399</v>
      </c>
      <c r="APW2" s="6" t="s">
        <v>15400</v>
      </c>
      <c r="APX2" s="6" t="s">
        <v>15401</v>
      </c>
      <c r="APY2" s="6" t="s">
        <v>15402</v>
      </c>
      <c r="APZ2" s="6" t="s">
        <v>15403</v>
      </c>
      <c r="AQA2" s="6" t="s">
        <v>15404</v>
      </c>
      <c r="AQB2" s="6" t="s">
        <v>15405</v>
      </c>
      <c r="AQC2" s="6" t="s">
        <v>15406</v>
      </c>
      <c r="AQD2" s="6" t="s">
        <v>15407</v>
      </c>
      <c r="AQE2" s="6" t="s">
        <v>15408</v>
      </c>
      <c r="AQF2" s="6" t="s">
        <v>15409</v>
      </c>
      <c r="AQG2" s="6" t="s">
        <v>15410</v>
      </c>
      <c r="AQH2" s="6" t="s">
        <v>15411</v>
      </c>
      <c r="AQI2" s="6" t="s">
        <v>15412</v>
      </c>
      <c r="AQJ2" s="6" t="s">
        <v>15413</v>
      </c>
      <c r="AQK2" s="6" t="s">
        <v>15414</v>
      </c>
      <c r="AQL2" s="6" t="s">
        <v>15415</v>
      </c>
      <c r="AQM2" s="6" t="s">
        <v>15416</v>
      </c>
      <c r="AQN2" s="6" t="s">
        <v>15417</v>
      </c>
      <c r="AQO2" s="6" t="s">
        <v>15418</v>
      </c>
      <c r="AQP2" s="6" t="s">
        <v>15419</v>
      </c>
      <c r="AQQ2" s="6" t="s">
        <v>15420</v>
      </c>
      <c r="AQR2" s="6" t="s">
        <v>15421</v>
      </c>
      <c r="AQS2" s="6" t="s">
        <v>15422</v>
      </c>
      <c r="AQT2" s="6" t="s">
        <v>15423</v>
      </c>
      <c r="AQU2" s="6" t="s">
        <v>15424</v>
      </c>
      <c r="AQV2" s="6" t="s">
        <v>15425</v>
      </c>
      <c r="AQW2" s="6" t="s">
        <v>15426</v>
      </c>
      <c r="AQX2" s="6" t="s">
        <v>15427</v>
      </c>
      <c r="AQY2" s="6" t="s">
        <v>15428</v>
      </c>
      <c r="AQZ2" s="6" t="s">
        <v>15429</v>
      </c>
      <c r="ARA2" s="6" t="s">
        <v>15430</v>
      </c>
      <c r="ARB2" s="6" t="s">
        <v>15431</v>
      </c>
      <c r="ARC2" s="6" t="s">
        <v>15432</v>
      </c>
      <c r="ARD2" s="6" t="s">
        <v>15433</v>
      </c>
      <c r="ARE2" s="6" t="s">
        <v>15434</v>
      </c>
      <c r="ARF2" s="6" t="s">
        <v>15435</v>
      </c>
      <c r="ARG2" s="6" t="s">
        <v>15436</v>
      </c>
      <c r="ARH2" s="6" t="s">
        <v>15437</v>
      </c>
      <c r="ARI2" s="6" t="s">
        <v>15438</v>
      </c>
      <c r="ARJ2" s="6" t="s">
        <v>15439</v>
      </c>
      <c r="ARK2" s="6" t="s">
        <v>15440</v>
      </c>
      <c r="ARL2" s="6" t="s">
        <v>15441</v>
      </c>
      <c r="ARM2" s="6" t="s">
        <v>15442</v>
      </c>
      <c r="ARN2" s="6" t="s">
        <v>15443</v>
      </c>
      <c r="ARO2" s="6" t="s">
        <v>15444</v>
      </c>
      <c r="ARP2" s="6" t="s">
        <v>15445</v>
      </c>
      <c r="ARQ2" s="6" t="s">
        <v>15446</v>
      </c>
      <c r="ARR2" s="6" t="s">
        <v>15447</v>
      </c>
      <c r="ARS2" s="6" t="s">
        <v>15448</v>
      </c>
      <c r="ART2" s="6" t="s">
        <v>15449</v>
      </c>
      <c r="ARU2" s="6" t="s">
        <v>15450</v>
      </c>
      <c r="ARV2" s="6" t="s">
        <v>15451</v>
      </c>
      <c r="ARW2" s="6" t="s">
        <v>15452</v>
      </c>
      <c r="ARX2" s="6" t="s">
        <v>15453</v>
      </c>
      <c r="ARY2" s="6" t="s">
        <v>15454</v>
      </c>
      <c r="ARZ2" s="6" t="s">
        <v>15455</v>
      </c>
      <c r="ASA2" s="6" t="s">
        <v>15456</v>
      </c>
      <c r="ASB2" s="6" t="s">
        <v>15457</v>
      </c>
      <c r="ASC2" s="6" t="s">
        <v>15458</v>
      </c>
      <c r="ASD2" s="6" t="s">
        <v>15459</v>
      </c>
      <c r="ASE2" s="6" t="s">
        <v>15460</v>
      </c>
      <c r="ASF2" s="6" t="s">
        <v>15461</v>
      </c>
      <c r="ASG2" s="6" t="s">
        <v>15462</v>
      </c>
      <c r="ASH2" s="6" t="s">
        <v>15463</v>
      </c>
      <c r="ASI2" s="6" t="s">
        <v>15464</v>
      </c>
      <c r="ASJ2" s="6" t="s">
        <v>15465</v>
      </c>
      <c r="ASK2" s="6" t="s">
        <v>15466</v>
      </c>
      <c r="ASL2" s="6" t="s">
        <v>15467</v>
      </c>
      <c r="ASM2" s="6" t="s">
        <v>15468</v>
      </c>
      <c r="ASN2" s="6" t="s">
        <v>15469</v>
      </c>
      <c r="ASO2" s="6" t="s">
        <v>15470</v>
      </c>
      <c r="ASP2" s="6" t="s">
        <v>15471</v>
      </c>
      <c r="ASQ2" s="6" t="s">
        <v>15472</v>
      </c>
      <c r="ASR2" s="6" t="s">
        <v>15473</v>
      </c>
      <c r="ASS2" s="6" t="s">
        <v>15474</v>
      </c>
      <c r="AST2" s="6" t="s">
        <v>15475</v>
      </c>
      <c r="ASU2" s="6" t="s">
        <v>15476</v>
      </c>
      <c r="ASV2" s="6" t="s">
        <v>15477</v>
      </c>
      <c r="ASW2" s="6" t="s">
        <v>15478</v>
      </c>
      <c r="ASX2" s="6" t="s">
        <v>15479</v>
      </c>
      <c r="ASY2" s="6" t="s">
        <v>15480</v>
      </c>
      <c r="ASZ2" s="6" t="s">
        <v>15481</v>
      </c>
      <c r="ATA2" s="6" t="s">
        <v>15482</v>
      </c>
      <c r="ATB2" s="6" t="s">
        <v>15483</v>
      </c>
      <c r="ATC2" s="6" t="s">
        <v>15484</v>
      </c>
      <c r="ATD2" s="6" t="s">
        <v>15485</v>
      </c>
      <c r="ATE2" s="6" t="s">
        <v>15486</v>
      </c>
      <c r="ATF2" s="6" t="s">
        <v>15487</v>
      </c>
      <c r="ATG2" s="6" t="s">
        <v>15488</v>
      </c>
      <c r="ATH2" s="6" t="s">
        <v>15489</v>
      </c>
      <c r="ATI2" s="6" t="s">
        <v>15490</v>
      </c>
      <c r="ATJ2" s="6" t="s">
        <v>15491</v>
      </c>
      <c r="ATK2" s="6" t="s">
        <v>15492</v>
      </c>
      <c r="ATL2" s="6" t="s">
        <v>15493</v>
      </c>
      <c r="ATM2" s="6" t="s">
        <v>15494</v>
      </c>
      <c r="ATN2" s="6" t="s">
        <v>15495</v>
      </c>
      <c r="ATO2" s="6" t="s">
        <v>15496</v>
      </c>
      <c r="ATP2" s="6" t="s">
        <v>15497</v>
      </c>
      <c r="ATQ2" s="6" t="s">
        <v>15498</v>
      </c>
      <c r="ATR2" s="6" t="s">
        <v>15499</v>
      </c>
      <c r="ATS2" s="6" t="s">
        <v>15500</v>
      </c>
      <c r="ATT2" s="6" t="s">
        <v>15501</v>
      </c>
      <c r="ATU2" s="6" t="s">
        <v>15502</v>
      </c>
      <c r="ATV2" s="6" t="s">
        <v>15503</v>
      </c>
      <c r="ATW2" s="6" t="s">
        <v>15504</v>
      </c>
      <c r="ATX2" s="6" t="s">
        <v>15505</v>
      </c>
      <c r="ATY2" s="6" t="s">
        <v>15506</v>
      </c>
      <c r="ATZ2" s="6" t="s">
        <v>15507</v>
      </c>
      <c r="AUA2" s="6" t="s">
        <v>15508</v>
      </c>
      <c r="AUB2" s="6" t="s">
        <v>15509</v>
      </c>
      <c r="AUC2" s="6" t="s">
        <v>15510</v>
      </c>
      <c r="AUD2" s="6" t="s">
        <v>15511</v>
      </c>
      <c r="AUE2" s="6" t="s">
        <v>15512</v>
      </c>
      <c r="AUF2" s="6" t="s">
        <v>15513</v>
      </c>
      <c r="AUG2" s="6" t="s">
        <v>15514</v>
      </c>
      <c r="AUH2" s="6" t="s">
        <v>15515</v>
      </c>
      <c r="AUI2" s="6" t="s">
        <v>15516</v>
      </c>
      <c r="AUJ2" s="6" t="s">
        <v>15517</v>
      </c>
      <c r="AUK2" s="6" t="s">
        <v>15518</v>
      </c>
      <c r="AUL2" s="6" t="s">
        <v>15519</v>
      </c>
      <c r="AUM2" s="6" t="s">
        <v>15520</v>
      </c>
      <c r="AUN2" s="6" t="s">
        <v>15521</v>
      </c>
      <c r="AUO2" s="6" t="s">
        <v>15522</v>
      </c>
      <c r="AUP2" s="6" t="s">
        <v>15523</v>
      </c>
      <c r="AUQ2" s="6" t="s">
        <v>15524</v>
      </c>
      <c r="AUR2" s="6" t="s">
        <v>15525</v>
      </c>
      <c r="AUS2" s="6" t="s">
        <v>15526</v>
      </c>
      <c r="AUT2" s="6" t="s">
        <v>15527</v>
      </c>
      <c r="AUU2" s="6" t="s">
        <v>15528</v>
      </c>
      <c r="AUV2" s="6" t="s">
        <v>15529</v>
      </c>
      <c r="AUW2" s="6" t="s">
        <v>15530</v>
      </c>
      <c r="AUX2" s="6" t="s">
        <v>15531</v>
      </c>
      <c r="AUY2" s="6" t="s">
        <v>15532</v>
      </c>
      <c r="AUZ2" s="6" t="s">
        <v>15533</v>
      </c>
      <c r="AVA2" s="6" t="s">
        <v>15534</v>
      </c>
      <c r="AVB2" s="6" t="s">
        <v>15535</v>
      </c>
      <c r="AVC2" s="6" t="s">
        <v>15536</v>
      </c>
      <c r="AVD2" s="6" t="s">
        <v>15537</v>
      </c>
      <c r="AVE2" s="6" t="s">
        <v>15538</v>
      </c>
      <c r="AVF2" s="6" t="s">
        <v>15539</v>
      </c>
      <c r="AVG2" s="6" t="s">
        <v>15540</v>
      </c>
      <c r="AVH2" s="6" t="s">
        <v>15541</v>
      </c>
      <c r="AVI2" s="6" t="s">
        <v>15542</v>
      </c>
      <c r="AVJ2" s="6" t="s">
        <v>15543</v>
      </c>
      <c r="AVK2" s="6" t="s">
        <v>15544</v>
      </c>
      <c r="AVL2" s="6" t="s">
        <v>15545</v>
      </c>
      <c r="AVM2" s="6" t="s">
        <v>15546</v>
      </c>
      <c r="AVN2" s="6" t="s">
        <v>15547</v>
      </c>
      <c r="AVO2" s="6" t="s">
        <v>15548</v>
      </c>
      <c r="AVP2" s="6" t="s">
        <v>15549</v>
      </c>
      <c r="AVQ2" s="6" t="s">
        <v>15550</v>
      </c>
      <c r="AVR2" s="6" t="s">
        <v>15551</v>
      </c>
      <c r="AVS2" s="6" t="s">
        <v>15552</v>
      </c>
      <c r="AVT2" s="6" t="s">
        <v>15553</v>
      </c>
      <c r="AVU2" s="6" t="s">
        <v>15554</v>
      </c>
      <c r="AVV2" s="6" t="s">
        <v>15555</v>
      </c>
      <c r="AVW2" s="6" t="s">
        <v>15556</v>
      </c>
      <c r="AVX2" s="6" t="s">
        <v>15557</v>
      </c>
      <c r="AVY2" s="6" t="s">
        <v>15558</v>
      </c>
      <c r="AVZ2" s="6" t="s">
        <v>15559</v>
      </c>
      <c r="AWA2" s="6" t="s">
        <v>15560</v>
      </c>
      <c r="AWB2" s="6" t="s">
        <v>15561</v>
      </c>
      <c r="AWC2" s="6" t="s">
        <v>15562</v>
      </c>
      <c r="AWD2" s="6" t="s">
        <v>15563</v>
      </c>
      <c r="AWE2" s="6" t="s">
        <v>15564</v>
      </c>
      <c r="AWF2" s="6" t="s">
        <v>15565</v>
      </c>
      <c r="AWG2" s="6" t="s">
        <v>15566</v>
      </c>
      <c r="AWH2" s="6" t="s">
        <v>15567</v>
      </c>
      <c r="AWI2" s="6" t="s">
        <v>15568</v>
      </c>
      <c r="AWJ2" s="6" t="s">
        <v>15569</v>
      </c>
      <c r="AWK2" s="6" t="s">
        <v>15570</v>
      </c>
      <c r="AWL2" s="6" t="s">
        <v>15571</v>
      </c>
      <c r="AWM2" s="6" t="s">
        <v>15572</v>
      </c>
      <c r="AWN2" s="6" t="s">
        <v>15573</v>
      </c>
      <c r="AWO2" s="6" t="s">
        <v>15574</v>
      </c>
      <c r="AWP2" s="6" t="s">
        <v>15575</v>
      </c>
      <c r="AWQ2" s="6" t="s">
        <v>15576</v>
      </c>
      <c r="AWR2" s="6" t="s">
        <v>15577</v>
      </c>
      <c r="AWS2" s="6" t="s">
        <v>15578</v>
      </c>
      <c r="AWT2" s="6" t="s">
        <v>15579</v>
      </c>
      <c r="AWU2" s="6" t="s">
        <v>15580</v>
      </c>
      <c r="AWV2" s="6" t="s">
        <v>15581</v>
      </c>
      <c r="AWW2" s="6" t="s">
        <v>15582</v>
      </c>
      <c r="AWX2" s="6" t="s">
        <v>15583</v>
      </c>
      <c r="AWY2" s="6" t="s">
        <v>15584</v>
      </c>
      <c r="AWZ2" s="6" t="s">
        <v>15585</v>
      </c>
      <c r="AXA2" s="6" t="s">
        <v>15586</v>
      </c>
      <c r="AXB2" s="6" t="s">
        <v>15587</v>
      </c>
      <c r="AXC2" s="6" t="s">
        <v>15588</v>
      </c>
      <c r="AXD2" s="6" t="s">
        <v>15589</v>
      </c>
      <c r="AXE2" s="6" t="s">
        <v>15590</v>
      </c>
      <c r="AXF2" s="6" t="s">
        <v>15591</v>
      </c>
      <c r="AXG2" s="6" t="s">
        <v>15592</v>
      </c>
      <c r="AXH2" s="6" t="s">
        <v>15593</v>
      </c>
      <c r="AXI2" s="6" t="s">
        <v>15594</v>
      </c>
      <c r="AXJ2" s="6" t="s">
        <v>15595</v>
      </c>
      <c r="AXK2" s="6" t="s">
        <v>15596</v>
      </c>
      <c r="AXL2" s="6" t="s">
        <v>15597</v>
      </c>
      <c r="AXM2" s="6" t="s">
        <v>15598</v>
      </c>
      <c r="AXN2" s="6" t="s">
        <v>15599</v>
      </c>
      <c r="AXO2" s="6" t="s">
        <v>15600</v>
      </c>
      <c r="AXP2" s="6" t="s">
        <v>15601</v>
      </c>
      <c r="AXQ2" s="6" t="s">
        <v>15602</v>
      </c>
      <c r="AXR2" s="6" t="s">
        <v>15603</v>
      </c>
      <c r="AXS2" s="6" t="s">
        <v>15604</v>
      </c>
      <c r="AXT2" s="6" t="s">
        <v>15605</v>
      </c>
      <c r="AXU2" s="6" t="s">
        <v>15606</v>
      </c>
      <c r="AXV2" s="6" t="s">
        <v>15607</v>
      </c>
      <c r="AXW2" s="6" t="s">
        <v>15608</v>
      </c>
      <c r="AXX2" s="6" t="s">
        <v>15609</v>
      </c>
      <c r="AXY2" s="6" t="s">
        <v>15610</v>
      </c>
      <c r="AXZ2" s="6" t="s">
        <v>15611</v>
      </c>
      <c r="AYA2" s="6" t="s">
        <v>15612</v>
      </c>
      <c r="AYB2" s="6" t="s">
        <v>15613</v>
      </c>
      <c r="AYC2" s="6" t="s">
        <v>15614</v>
      </c>
      <c r="AYD2" s="6" t="s">
        <v>15615</v>
      </c>
      <c r="AYE2" s="6" t="s">
        <v>15616</v>
      </c>
      <c r="AYF2" s="6" t="s">
        <v>15617</v>
      </c>
      <c r="AYG2" s="6" t="s">
        <v>15618</v>
      </c>
      <c r="AYH2" s="6" t="s">
        <v>15619</v>
      </c>
      <c r="AYI2" s="6" t="s">
        <v>15620</v>
      </c>
      <c r="AYJ2" s="6" t="s">
        <v>15621</v>
      </c>
      <c r="AYK2" s="6" t="s">
        <v>15622</v>
      </c>
      <c r="AYL2" s="6" t="s">
        <v>15623</v>
      </c>
      <c r="AYM2" s="6" t="s">
        <v>15624</v>
      </c>
      <c r="AYN2" s="6" t="s">
        <v>15625</v>
      </c>
      <c r="AYO2" s="6" t="s">
        <v>15626</v>
      </c>
      <c r="AYP2" s="6" t="s">
        <v>15627</v>
      </c>
      <c r="AYQ2" s="6" t="s">
        <v>15628</v>
      </c>
      <c r="AYR2" s="6" t="s">
        <v>15629</v>
      </c>
      <c r="AYS2" s="6" t="s">
        <v>15630</v>
      </c>
      <c r="AYT2" s="6" t="s">
        <v>15631</v>
      </c>
      <c r="AYU2" s="6" t="s">
        <v>15632</v>
      </c>
      <c r="AYV2" s="6" t="s">
        <v>15633</v>
      </c>
      <c r="AYW2" s="6" t="s">
        <v>15634</v>
      </c>
      <c r="AYX2" s="6" t="s">
        <v>15635</v>
      </c>
      <c r="AYY2" s="6" t="s">
        <v>15636</v>
      </c>
      <c r="AYZ2" s="6" t="s">
        <v>15637</v>
      </c>
      <c r="AZA2" s="6" t="s">
        <v>15638</v>
      </c>
      <c r="AZB2" s="6" t="s">
        <v>15639</v>
      </c>
      <c r="AZC2" s="6" t="s">
        <v>15640</v>
      </c>
      <c r="AZD2" s="6" t="s">
        <v>15641</v>
      </c>
      <c r="AZE2" s="6" t="s">
        <v>15642</v>
      </c>
      <c r="AZF2" s="6" t="s">
        <v>15643</v>
      </c>
      <c r="AZG2" s="6" t="s">
        <v>15644</v>
      </c>
      <c r="AZH2" s="6" t="s">
        <v>15645</v>
      </c>
      <c r="AZI2" s="6" t="s">
        <v>15646</v>
      </c>
      <c r="AZJ2" s="6" t="s">
        <v>15647</v>
      </c>
      <c r="AZK2" s="6" t="s">
        <v>15648</v>
      </c>
      <c r="AZL2" s="6" t="s">
        <v>15649</v>
      </c>
      <c r="AZM2" s="6" t="s">
        <v>15650</v>
      </c>
      <c r="AZN2" s="6" t="s">
        <v>15651</v>
      </c>
      <c r="AZO2" s="6" t="s">
        <v>15652</v>
      </c>
      <c r="AZP2" s="6" t="s">
        <v>15653</v>
      </c>
      <c r="AZQ2" s="6" t="s">
        <v>15654</v>
      </c>
      <c r="AZR2" s="6" t="s">
        <v>15655</v>
      </c>
      <c r="AZS2" s="6" t="s">
        <v>15656</v>
      </c>
      <c r="AZT2" s="6" t="s">
        <v>15657</v>
      </c>
      <c r="AZU2" s="6" t="s">
        <v>15658</v>
      </c>
      <c r="AZV2" s="6" t="s">
        <v>15659</v>
      </c>
      <c r="AZW2" s="6" t="s">
        <v>15660</v>
      </c>
      <c r="AZX2" s="6" t="s">
        <v>15661</v>
      </c>
      <c r="AZY2" s="6" t="s">
        <v>15662</v>
      </c>
      <c r="AZZ2" s="6" t="s">
        <v>15663</v>
      </c>
      <c r="BAA2" s="6" t="s">
        <v>15664</v>
      </c>
      <c r="BAB2" s="6" t="s">
        <v>15665</v>
      </c>
      <c r="BAC2" s="6" t="s">
        <v>15666</v>
      </c>
      <c r="BAD2" s="6" t="s">
        <v>15667</v>
      </c>
      <c r="BAE2" s="6" t="s">
        <v>15668</v>
      </c>
      <c r="BAF2" s="6" t="s">
        <v>15669</v>
      </c>
      <c r="BAG2" s="6" t="s">
        <v>15670</v>
      </c>
      <c r="BAH2" s="6" t="s">
        <v>15671</v>
      </c>
      <c r="BAI2" s="6" t="s">
        <v>15672</v>
      </c>
      <c r="BAJ2" s="6" t="s">
        <v>15673</v>
      </c>
      <c r="BAK2" s="6" t="s">
        <v>15674</v>
      </c>
      <c r="BAL2" s="6" t="s">
        <v>15675</v>
      </c>
      <c r="BAM2" s="6" t="s">
        <v>15676</v>
      </c>
      <c r="BAN2" s="6" t="s">
        <v>15677</v>
      </c>
      <c r="BAO2" s="6" t="s">
        <v>15678</v>
      </c>
      <c r="BAP2" s="6" t="s">
        <v>15679</v>
      </c>
      <c r="BAQ2" s="6" t="s">
        <v>15680</v>
      </c>
      <c r="BAR2" s="6" t="s">
        <v>15681</v>
      </c>
      <c r="BAS2" s="6" t="s">
        <v>15682</v>
      </c>
      <c r="BAT2" s="6" t="s">
        <v>15683</v>
      </c>
      <c r="BAU2" s="6" t="s">
        <v>15684</v>
      </c>
      <c r="BAV2" s="6" t="s">
        <v>15685</v>
      </c>
      <c r="BAW2" s="6" t="s">
        <v>15686</v>
      </c>
      <c r="BAX2" s="6" t="s">
        <v>15687</v>
      </c>
      <c r="BAY2" s="6" t="s">
        <v>15688</v>
      </c>
      <c r="BAZ2" s="6" t="s">
        <v>15689</v>
      </c>
      <c r="BBA2" s="6" t="s">
        <v>15690</v>
      </c>
      <c r="BBB2" s="6" t="s">
        <v>15691</v>
      </c>
      <c r="BBC2" s="6" t="s">
        <v>15692</v>
      </c>
      <c r="BBD2" s="6" t="s">
        <v>15693</v>
      </c>
      <c r="BBE2" s="6" t="s">
        <v>15694</v>
      </c>
      <c r="BBF2" s="6" t="s">
        <v>15695</v>
      </c>
      <c r="BBG2" s="6" t="s">
        <v>15696</v>
      </c>
      <c r="BBH2" s="6" t="s">
        <v>15697</v>
      </c>
      <c r="BBI2" s="6" t="s">
        <v>15698</v>
      </c>
      <c r="BBJ2" s="6" t="s">
        <v>15699</v>
      </c>
      <c r="BBK2" s="6" t="s">
        <v>15700</v>
      </c>
      <c r="BBL2" s="6" t="s">
        <v>15701</v>
      </c>
      <c r="BBM2" s="6" t="s">
        <v>15702</v>
      </c>
      <c r="BBN2" s="6" t="s">
        <v>15703</v>
      </c>
      <c r="BBO2" s="6" t="s">
        <v>15704</v>
      </c>
      <c r="BBP2" s="6" t="s">
        <v>15705</v>
      </c>
      <c r="BBQ2" s="6" t="s">
        <v>15706</v>
      </c>
      <c r="BBR2" s="6" t="s">
        <v>15707</v>
      </c>
      <c r="BBS2" s="6" t="s">
        <v>15708</v>
      </c>
      <c r="BBT2" s="6" t="s">
        <v>15709</v>
      </c>
      <c r="BBU2" s="6" t="s">
        <v>15710</v>
      </c>
      <c r="BBV2" s="6" t="s">
        <v>15711</v>
      </c>
      <c r="BBW2" s="6" t="s">
        <v>15712</v>
      </c>
      <c r="BBX2" s="6" t="s">
        <v>15713</v>
      </c>
      <c r="BBY2" s="6" t="s">
        <v>15714</v>
      </c>
      <c r="BBZ2" s="6" t="s">
        <v>15715</v>
      </c>
      <c r="BCA2" s="6" t="s">
        <v>15716</v>
      </c>
      <c r="BCB2" s="6" t="s">
        <v>15717</v>
      </c>
      <c r="BCC2" s="6" t="s">
        <v>15718</v>
      </c>
      <c r="BCD2" s="6" t="s">
        <v>15719</v>
      </c>
      <c r="BCE2" s="6" t="s">
        <v>15720</v>
      </c>
      <c r="BCF2" s="6" t="s">
        <v>15721</v>
      </c>
      <c r="BCG2" s="6" t="s">
        <v>15722</v>
      </c>
      <c r="BCH2" s="6" t="s">
        <v>15723</v>
      </c>
      <c r="BCI2" s="6" t="s">
        <v>15724</v>
      </c>
      <c r="BCJ2" s="6" t="s">
        <v>15725</v>
      </c>
      <c r="BCK2" s="6" t="s">
        <v>15726</v>
      </c>
      <c r="BCL2" s="6" t="s">
        <v>15727</v>
      </c>
      <c r="BCM2" s="6" t="s">
        <v>15728</v>
      </c>
      <c r="BCN2" s="6" t="s">
        <v>15729</v>
      </c>
      <c r="BCO2" s="6" t="s">
        <v>15730</v>
      </c>
      <c r="BCP2" s="6" t="s">
        <v>15731</v>
      </c>
      <c r="BCQ2" s="6" t="s">
        <v>15732</v>
      </c>
      <c r="BCR2" s="6" t="s">
        <v>15733</v>
      </c>
      <c r="BCS2" s="6" t="s">
        <v>15734</v>
      </c>
      <c r="BCT2" s="6" t="s">
        <v>15735</v>
      </c>
      <c r="BCU2" s="6" t="s">
        <v>15736</v>
      </c>
      <c r="BCV2" s="6" t="s">
        <v>15737</v>
      </c>
      <c r="BCW2" s="6" t="s">
        <v>15738</v>
      </c>
      <c r="BCX2" s="6" t="s">
        <v>15739</v>
      </c>
      <c r="BCY2" s="6" t="s">
        <v>15740</v>
      </c>
      <c r="BCZ2" s="6" t="s">
        <v>15741</v>
      </c>
      <c r="BDA2" s="6" t="s">
        <v>15742</v>
      </c>
      <c r="BDB2" s="6" t="s">
        <v>15743</v>
      </c>
      <c r="BDC2" s="6" t="s">
        <v>15744</v>
      </c>
      <c r="BDD2" s="6" t="s">
        <v>15745</v>
      </c>
      <c r="BDE2" s="6" t="s">
        <v>15746</v>
      </c>
      <c r="BDF2" s="6" t="s">
        <v>15747</v>
      </c>
      <c r="BDG2" s="6" t="s">
        <v>15748</v>
      </c>
      <c r="BDH2" s="6" t="s">
        <v>15749</v>
      </c>
      <c r="BDI2" s="6" t="s">
        <v>15750</v>
      </c>
      <c r="BDJ2" s="6" t="s">
        <v>15751</v>
      </c>
      <c r="BDK2" s="6" t="s">
        <v>15752</v>
      </c>
      <c r="BDL2" s="6" t="s">
        <v>15753</v>
      </c>
      <c r="BDM2" s="6" t="s">
        <v>15754</v>
      </c>
      <c r="BDN2" s="6" t="s">
        <v>15755</v>
      </c>
      <c r="BDO2" s="6" t="s">
        <v>15756</v>
      </c>
      <c r="BDP2" s="6" t="s">
        <v>15757</v>
      </c>
      <c r="BDQ2" s="6" t="s">
        <v>15758</v>
      </c>
      <c r="BDR2" s="6" t="s">
        <v>15759</v>
      </c>
      <c r="BDS2" s="6" t="s">
        <v>15760</v>
      </c>
      <c r="BDT2" s="6" t="s">
        <v>15761</v>
      </c>
      <c r="BDU2" s="6" t="s">
        <v>15762</v>
      </c>
      <c r="BDV2" s="6" t="s">
        <v>15763</v>
      </c>
      <c r="BDW2" s="6" t="s">
        <v>15764</v>
      </c>
      <c r="BDX2" s="6" t="s">
        <v>15765</v>
      </c>
      <c r="BDY2" s="6" t="s">
        <v>15766</v>
      </c>
      <c r="BDZ2" s="6" t="s">
        <v>15767</v>
      </c>
      <c r="BEA2" s="6" t="s">
        <v>15707</v>
      </c>
      <c r="BEB2" s="6" t="s">
        <v>15708</v>
      </c>
      <c r="BEC2" s="6" t="s">
        <v>15768</v>
      </c>
      <c r="BED2" s="6" t="s">
        <v>15769</v>
      </c>
      <c r="BEE2" s="6" t="s">
        <v>15770</v>
      </c>
      <c r="BEF2" s="6" t="s">
        <v>15713</v>
      </c>
      <c r="BEG2" s="6" t="s">
        <v>15714</v>
      </c>
      <c r="BEH2" s="6" t="s">
        <v>15715</v>
      </c>
      <c r="BEI2" s="6" t="s">
        <v>15722</v>
      </c>
      <c r="BEJ2" s="6" t="s">
        <v>15724</v>
      </c>
      <c r="BEK2" s="6" t="s">
        <v>15725</v>
      </c>
      <c r="BEL2" s="6" t="s">
        <v>15726</v>
      </c>
      <c r="BEM2" s="6" t="s">
        <v>15727</v>
      </c>
      <c r="BEN2" s="6" t="s">
        <v>15731</v>
      </c>
      <c r="BEO2" s="6" t="s">
        <v>15732</v>
      </c>
      <c r="BEP2" s="6" t="s">
        <v>15733</v>
      </c>
      <c r="BEQ2" s="6" t="s">
        <v>15734</v>
      </c>
      <c r="BER2" s="6" t="s">
        <v>15739</v>
      </c>
      <c r="BES2" s="6" t="s">
        <v>15740</v>
      </c>
      <c r="BET2" s="6" t="s">
        <v>15741</v>
      </c>
      <c r="BEU2" s="6" t="s">
        <v>15746</v>
      </c>
      <c r="BEV2" s="6" t="s">
        <v>15771</v>
      </c>
      <c r="BEW2" s="6" t="s">
        <v>15772</v>
      </c>
      <c r="BEX2" s="6" t="s">
        <v>15773</v>
      </c>
      <c r="BEY2" s="6" t="s">
        <v>15750</v>
      </c>
      <c r="BEZ2" s="6" t="s">
        <v>15751</v>
      </c>
      <c r="BFA2" s="6" t="s">
        <v>15752</v>
      </c>
      <c r="BFB2" s="6" t="s">
        <v>15774</v>
      </c>
      <c r="BFC2" s="6" t="s">
        <v>15775</v>
      </c>
      <c r="BFD2" s="6" t="s">
        <v>15754</v>
      </c>
      <c r="BFE2" s="6" t="s">
        <v>15755</v>
      </c>
      <c r="BFF2" s="6" t="s">
        <v>15757</v>
      </c>
      <c r="BFG2" s="6" t="s">
        <v>15758</v>
      </c>
      <c r="BFH2" s="6" t="s">
        <v>15759</v>
      </c>
      <c r="BFI2" s="6" t="s">
        <v>15760</v>
      </c>
      <c r="BFJ2" s="6" t="s">
        <v>15763</v>
      </c>
      <c r="BFK2" s="6" t="s">
        <v>15764</v>
      </c>
      <c r="BFL2" s="6" t="s">
        <v>15765</v>
      </c>
      <c r="BFM2" s="6" t="s">
        <v>15766</v>
      </c>
      <c r="BFN2" s="6" t="s">
        <v>15776</v>
      </c>
      <c r="BFO2" s="6" t="s">
        <v>15777</v>
      </c>
      <c r="BFP2" s="6" t="s">
        <v>15778</v>
      </c>
      <c r="BFQ2" s="6" t="s">
        <v>15779</v>
      </c>
      <c r="BFR2" s="6" t="s">
        <v>15780</v>
      </c>
      <c r="BFS2" s="6" t="s">
        <v>15781</v>
      </c>
      <c r="BFT2" s="6" t="s">
        <v>15782</v>
      </c>
      <c r="BFU2" s="6" t="s">
        <v>15783</v>
      </c>
      <c r="BFV2" s="6" t="s">
        <v>15784</v>
      </c>
      <c r="BFW2" s="6" t="s">
        <v>15785</v>
      </c>
      <c r="BFX2" s="6" t="s">
        <v>15786</v>
      </c>
      <c r="BFY2" s="6" t="s">
        <v>15787</v>
      </c>
      <c r="BFZ2" s="6" t="s">
        <v>15788</v>
      </c>
      <c r="BGA2" s="6" t="s">
        <v>15789</v>
      </c>
      <c r="BGB2" s="6" t="s">
        <v>15790</v>
      </c>
      <c r="BGC2" s="6" t="s">
        <v>15791</v>
      </c>
      <c r="BGD2" s="6" t="s">
        <v>15792</v>
      </c>
      <c r="BGE2" s="6" t="s">
        <v>15793</v>
      </c>
      <c r="BGF2" s="6" t="s">
        <v>15794</v>
      </c>
      <c r="BGG2" s="6" t="s">
        <v>15795</v>
      </c>
      <c r="BGH2" s="6" t="s">
        <v>15796</v>
      </c>
      <c r="BGI2" s="6" t="s">
        <v>15797</v>
      </c>
      <c r="BGJ2" s="6" t="s">
        <v>15798</v>
      </c>
      <c r="BGK2" s="6" t="s">
        <v>15799</v>
      </c>
      <c r="BGL2" s="6" t="s">
        <v>15800</v>
      </c>
      <c r="BGM2" s="6" t="s">
        <v>15801</v>
      </c>
      <c r="BGN2" s="6" t="s">
        <v>15802</v>
      </c>
      <c r="BGO2" s="6" t="s">
        <v>15803</v>
      </c>
      <c r="BGP2" s="6" t="s">
        <v>15804</v>
      </c>
      <c r="BGQ2" s="6" t="s">
        <v>15805</v>
      </c>
      <c r="BGR2" s="6" t="s">
        <v>15806</v>
      </c>
      <c r="BGS2" s="6" t="s">
        <v>15807</v>
      </c>
      <c r="BGT2" s="6" t="s">
        <v>15808</v>
      </c>
      <c r="BGU2" s="6" t="s">
        <v>15809</v>
      </c>
      <c r="BGV2" s="6" t="s">
        <v>15810</v>
      </c>
      <c r="BGW2" s="6" t="s">
        <v>15811</v>
      </c>
      <c r="BGX2" s="6" t="s">
        <v>15812</v>
      </c>
      <c r="BGY2" s="6" t="s">
        <v>15813</v>
      </c>
      <c r="BGZ2" s="6" t="s">
        <v>15814</v>
      </c>
      <c r="BHA2" s="6" t="s">
        <v>15815</v>
      </c>
      <c r="BHB2" s="6" t="s">
        <v>15816</v>
      </c>
      <c r="BHC2" s="6" t="s">
        <v>15817</v>
      </c>
      <c r="BHD2" s="6" t="s">
        <v>15818</v>
      </c>
      <c r="BHE2" s="6" t="s">
        <v>15819</v>
      </c>
      <c r="BHF2" s="6" t="s">
        <v>15820</v>
      </c>
      <c r="BHG2" s="6" t="s">
        <v>15821</v>
      </c>
      <c r="BHH2" s="6" t="s">
        <v>15822</v>
      </c>
      <c r="BHI2" s="6" t="s">
        <v>15823</v>
      </c>
      <c r="BHJ2" s="6" t="s">
        <v>15824</v>
      </c>
      <c r="BHK2" s="6" t="s">
        <v>15825</v>
      </c>
      <c r="BHL2" s="6" t="s">
        <v>15826</v>
      </c>
      <c r="BHM2" s="6" t="s">
        <v>15827</v>
      </c>
      <c r="BHN2" s="6" t="s">
        <v>15828</v>
      </c>
      <c r="BHO2" s="6" t="s">
        <v>15829</v>
      </c>
      <c r="BHP2" s="6" t="s">
        <v>15830</v>
      </c>
      <c r="BHQ2" s="6" t="s">
        <v>15831</v>
      </c>
      <c r="BHR2" s="6" t="s">
        <v>15832</v>
      </c>
      <c r="BHS2" s="6" t="s">
        <v>15833</v>
      </c>
      <c r="BHT2" s="6" t="s">
        <v>15834</v>
      </c>
      <c r="BHU2" s="6" t="s">
        <v>15835</v>
      </c>
      <c r="BHV2" s="6" t="s">
        <v>15836</v>
      </c>
      <c r="BHW2" s="6" t="s">
        <v>15837</v>
      </c>
      <c r="BHX2" s="6" t="s">
        <v>15838</v>
      </c>
      <c r="BHY2" s="6" t="s">
        <v>15839</v>
      </c>
      <c r="BHZ2" s="6" t="s">
        <v>15840</v>
      </c>
      <c r="BIA2" s="6" t="s">
        <v>15841</v>
      </c>
      <c r="BIB2" s="6" t="s">
        <v>15842</v>
      </c>
      <c r="BIC2" s="6" t="s">
        <v>15843</v>
      </c>
      <c r="BID2" s="6" t="s">
        <v>15844</v>
      </c>
      <c r="BIE2" s="6" t="s">
        <v>15845</v>
      </c>
      <c r="BIF2" s="6" t="s">
        <v>15846</v>
      </c>
      <c r="BIG2" s="6" t="s">
        <v>15847</v>
      </c>
      <c r="BIH2" s="6" t="s">
        <v>15848</v>
      </c>
      <c r="BII2" s="6" t="s">
        <v>15849</v>
      </c>
      <c r="BIJ2" s="6" t="s">
        <v>15850</v>
      </c>
      <c r="BIK2" s="6" t="s">
        <v>15851</v>
      </c>
      <c r="BIL2" s="6" t="s">
        <v>15852</v>
      </c>
      <c r="BIM2" s="6" t="s">
        <v>15853</v>
      </c>
      <c r="BIN2" s="6" t="s">
        <v>15854</v>
      </c>
      <c r="BIO2" s="6" t="s">
        <v>15855</v>
      </c>
      <c r="BIP2" s="6" t="s">
        <v>15856</v>
      </c>
      <c r="BIQ2" s="6" t="s">
        <v>15857</v>
      </c>
      <c r="BIR2" s="6" t="s">
        <v>15858</v>
      </c>
      <c r="BIS2" s="6" t="s">
        <v>15859</v>
      </c>
      <c r="BIT2" s="6" t="s">
        <v>15860</v>
      </c>
      <c r="BIU2" s="6" t="s">
        <v>15861</v>
      </c>
      <c r="BIV2" s="6" t="s">
        <v>15862</v>
      </c>
      <c r="BIW2" s="6" t="s">
        <v>15863</v>
      </c>
      <c r="BIX2" s="6" t="s">
        <v>15864</v>
      </c>
      <c r="BIY2" s="6" t="s">
        <v>15865</v>
      </c>
      <c r="BIZ2" s="6" t="s">
        <v>15866</v>
      </c>
      <c r="BJA2" s="6" t="s">
        <v>15867</v>
      </c>
      <c r="BJB2" s="6" t="s">
        <v>15868</v>
      </c>
      <c r="BJC2" s="6" t="s">
        <v>15869</v>
      </c>
      <c r="BJD2" s="6" t="s">
        <v>15870</v>
      </c>
      <c r="BJE2" s="6" t="s">
        <v>15871</v>
      </c>
      <c r="BJF2" s="6" t="s">
        <v>15872</v>
      </c>
      <c r="BJG2" s="6" t="s">
        <v>15873</v>
      </c>
      <c r="BJH2" s="6" t="s">
        <v>15874</v>
      </c>
      <c r="BJI2" s="6" t="s">
        <v>15875</v>
      </c>
      <c r="BJJ2" s="6" t="s">
        <v>15876</v>
      </c>
      <c r="BJK2" s="6" t="s">
        <v>15877</v>
      </c>
      <c r="BJL2" s="6" t="s">
        <v>15878</v>
      </c>
      <c r="BJM2" s="6" t="s">
        <v>15879</v>
      </c>
      <c r="BJN2" s="6" t="s">
        <v>15880</v>
      </c>
      <c r="BJO2" s="6" t="s">
        <v>15881</v>
      </c>
      <c r="BJP2" s="6" t="s">
        <v>15882</v>
      </c>
      <c r="BJQ2" s="6" t="s">
        <v>15883</v>
      </c>
      <c r="BJR2" s="6" t="s">
        <v>15884</v>
      </c>
      <c r="BJS2" s="6" t="s">
        <v>15885</v>
      </c>
      <c r="BJT2" s="6" t="s">
        <v>15886</v>
      </c>
      <c r="BJU2" s="6" t="s">
        <v>15887</v>
      </c>
      <c r="BJV2" s="6" t="s">
        <v>15888</v>
      </c>
      <c r="BJW2" s="6" t="s">
        <v>15889</v>
      </c>
      <c r="BJX2" s="6" t="s">
        <v>15890</v>
      </c>
      <c r="BJY2" s="6" t="s">
        <v>15891</v>
      </c>
      <c r="BJZ2" s="6" t="s">
        <v>15892</v>
      </c>
      <c r="BKA2" s="6" t="s">
        <v>15893</v>
      </c>
      <c r="BKB2" s="6" t="s">
        <v>15894</v>
      </c>
      <c r="BKC2" s="6" t="s">
        <v>15895</v>
      </c>
      <c r="BKD2" s="6" t="s">
        <v>15896</v>
      </c>
      <c r="BKE2" s="6" t="s">
        <v>15897</v>
      </c>
      <c r="BKF2" s="6" t="s">
        <v>15898</v>
      </c>
      <c r="BKG2" s="6" t="s">
        <v>15899</v>
      </c>
      <c r="BKH2" s="6" t="s">
        <v>15900</v>
      </c>
      <c r="BKI2" s="6" t="s">
        <v>15901</v>
      </c>
      <c r="BKJ2" s="6" t="s">
        <v>15902</v>
      </c>
      <c r="BKK2" s="6" t="s">
        <v>15903</v>
      </c>
      <c r="BKL2" s="6" t="s">
        <v>15904</v>
      </c>
      <c r="BKM2" s="6" t="s">
        <v>15905</v>
      </c>
      <c r="BKN2" s="6" t="s">
        <v>15906</v>
      </c>
      <c r="BKO2" s="6" t="s">
        <v>15907</v>
      </c>
      <c r="BKP2" s="6" t="s">
        <v>15908</v>
      </c>
      <c r="BKQ2" s="6" t="s">
        <v>15909</v>
      </c>
      <c r="BKR2" s="6" t="s">
        <v>15910</v>
      </c>
      <c r="BKS2" s="6" t="s">
        <v>15911</v>
      </c>
      <c r="BKT2" s="6" t="s">
        <v>15912</v>
      </c>
      <c r="BKU2" s="6" t="s">
        <v>15913</v>
      </c>
      <c r="BKV2" s="6" t="s">
        <v>15914</v>
      </c>
      <c r="BKW2" s="6" t="s">
        <v>15915</v>
      </c>
      <c r="BKX2" s="6" t="s">
        <v>15916</v>
      </c>
      <c r="BKY2" s="6" t="s">
        <v>15917</v>
      </c>
      <c r="BKZ2" s="6" t="s">
        <v>15918</v>
      </c>
      <c r="BLA2" s="6" t="s">
        <v>15919</v>
      </c>
      <c r="BLB2" s="6" t="s">
        <v>15920</v>
      </c>
      <c r="BLC2" s="6" t="s">
        <v>15921</v>
      </c>
      <c r="BLD2" s="6" t="s">
        <v>15922</v>
      </c>
      <c r="BLE2" s="6" t="s">
        <v>15923</v>
      </c>
      <c r="BLF2" s="6" t="s">
        <v>15924</v>
      </c>
      <c r="BLG2" s="6" t="s">
        <v>15925</v>
      </c>
      <c r="BLH2" s="6" t="s">
        <v>15926</v>
      </c>
      <c r="BLI2" s="6" t="s">
        <v>15927</v>
      </c>
      <c r="BLJ2" s="6" t="s">
        <v>15928</v>
      </c>
      <c r="BLK2" s="6" t="s">
        <v>15929</v>
      </c>
      <c r="BLL2" s="6" t="s">
        <v>15930</v>
      </c>
      <c r="BLM2" s="6" t="s">
        <v>15931</v>
      </c>
      <c r="BLN2" s="6" t="s">
        <v>15932</v>
      </c>
      <c r="BLO2" s="6" t="s">
        <v>15933</v>
      </c>
      <c r="BLP2" s="6" t="s">
        <v>15934</v>
      </c>
      <c r="BLQ2" s="6" t="s">
        <v>15935</v>
      </c>
      <c r="BLR2" s="6" t="s">
        <v>15936</v>
      </c>
      <c r="BLS2" s="6" t="s">
        <v>15937</v>
      </c>
      <c r="BLT2" s="6" t="s">
        <v>15938</v>
      </c>
      <c r="BLU2" s="6" t="s">
        <v>15939</v>
      </c>
      <c r="BLV2" s="6" t="s">
        <v>15940</v>
      </c>
      <c r="BLW2" s="6" t="s">
        <v>15941</v>
      </c>
      <c r="BLX2" s="6" t="s">
        <v>15942</v>
      </c>
      <c r="BLY2" s="6" t="s">
        <v>15943</v>
      </c>
      <c r="BLZ2" s="6" t="s">
        <v>15944</v>
      </c>
      <c r="BMA2" s="6" t="s">
        <v>15945</v>
      </c>
      <c r="BMB2" s="6" t="s">
        <v>15946</v>
      </c>
      <c r="BMC2" s="6" t="s">
        <v>15947</v>
      </c>
      <c r="BMD2" s="6" t="s">
        <v>15948</v>
      </c>
      <c r="BME2" s="6" t="s">
        <v>15949</v>
      </c>
      <c r="BMF2" s="6" t="s">
        <v>15950</v>
      </c>
      <c r="BMG2" s="6" t="s">
        <v>15951</v>
      </c>
      <c r="BMH2" s="6" t="s">
        <v>15952</v>
      </c>
      <c r="BMI2" s="6" t="s">
        <v>15953</v>
      </c>
      <c r="BMJ2" s="6" t="s">
        <v>15954</v>
      </c>
      <c r="BMK2" s="6" t="s">
        <v>15955</v>
      </c>
      <c r="BML2" s="6" t="s">
        <v>15956</v>
      </c>
      <c r="BMM2" s="6" t="s">
        <v>15957</v>
      </c>
      <c r="BMN2" s="6" t="s">
        <v>15958</v>
      </c>
      <c r="BMO2" s="6" t="s">
        <v>15959</v>
      </c>
      <c r="BMP2" s="6" t="s">
        <v>15960</v>
      </c>
      <c r="BMQ2" s="6" t="s">
        <v>15961</v>
      </c>
      <c r="BMR2" s="6" t="s">
        <v>15962</v>
      </c>
      <c r="BMS2" s="6" t="s">
        <v>15963</v>
      </c>
      <c r="BMT2" s="6" t="s">
        <v>15964</v>
      </c>
      <c r="BMU2" s="6" t="s">
        <v>15965</v>
      </c>
      <c r="BMV2" s="6" t="s">
        <v>15966</v>
      </c>
      <c r="BMW2" s="6" t="s">
        <v>15967</v>
      </c>
      <c r="BMX2" s="6" t="s">
        <v>15968</v>
      </c>
      <c r="BMY2" s="6" t="s">
        <v>15969</v>
      </c>
      <c r="BMZ2" s="6" t="s">
        <v>15970</v>
      </c>
      <c r="BNA2" s="6" t="s">
        <v>15971</v>
      </c>
      <c r="BNB2" s="6" t="s">
        <v>15972</v>
      </c>
      <c r="BNC2" s="6" t="s">
        <v>15973</v>
      </c>
      <c r="BND2" s="6" t="s">
        <v>15974</v>
      </c>
      <c r="BNE2" s="6" t="s">
        <v>15975</v>
      </c>
      <c r="BNF2" s="6" t="s">
        <v>15976</v>
      </c>
      <c r="BNG2" s="6" t="s">
        <v>15977</v>
      </c>
      <c r="BNH2" s="6" t="s">
        <v>15978</v>
      </c>
      <c r="BNI2" s="6" t="s">
        <v>15979</v>
      </c>
      <c r="BNJ2" s="6" t="s">
        <v>15980</v>
      </c>
      <c r="BNK2" s="6" t="s">
        <v>15981</v>
      </c>
      <c r="BNL2" s="6" t="s">
        <v>15982</v>
      </c>
      <c r="BNM2" s="6" t="s">
        <v>15983</v>
      </c>
      <c r="BNN2" s="6" t="s">
        <v>15984</v>
      </c>
      <c r="BNO2" s="6" t="s">
        <v>15985</v>
      </c>
      <c r="BNP2" s="6" t="s">
        <v>15986</v>
      </c>
      <c r="BNQ2" s="6" t="s">
        <v>15987</v>
      </c>
      <c r="BNR2" s="6" t="s">
        <v>15988</v>
      </c>
      <c r="BNS2" s="6" t="s">
        <v>15963</v>
      </c>
      <c r="BNT2" s="6" t="s">
        <v>15989</v>
      </c>
      <c r="BNU2" s="6" t="s">
        <v>15990</v>
      </c>
      <c r="BNV2" s="6" t="s">
        <v>15991</v>
      </c>
      <c r="BNW2" s="6" t="s">
        <v>15992</v>
      </c>
      <c r="BNX2" s="6" t="s">
        <v>15993</v>
      </c>
      <c r="BNY2" s="6" t="s">
        <v>15994</v>
      </c>
      <c r="BNZ2" s="6" t="s">
        <v>15995</v>
      </c>
      <c r="BOA2" s="6" t="s">
        <v>15996</v>
      </c>
      <c r="BOB2" s="6" t="s">
        <v>15997</v>
      </c>
      <c r="BOC2" s="6" t="s">
        <v>15998</v>
      </c>
      <c r="BOD2" s="6" t="s">
        <v>15999</v>
      </c>
      <c r="BOE2" s="6" t="s">
        <v>16000</v>
      </c>
      <c r="BOF2" s="6" t="s">
        <v>16001</v>
      </c>
      <c r="BOG2" s="6" t="s">
        <v>16002</v>
      </c>
      <c r="BOH2" s="6" t="s">
        <v>16003</v>
      </c>
      <c r="BOI2" s="6" t="s">
        <v>16004</v>
      </c>
      <c r="BOJ2" s="6" t="s">
        <v>16005</v>
      </c>
      <c r="BOK2" s="6" t="s">
        <v>16006</v>
      </c>
      <c r="BOL2" s="6" t="s">
        <v>16007</v>
      </c>
      <c r="BOM2" s="6" t="s">
        <v>16008</v>
      </c>
      <c r="BON2" s="6" t="s">
        <v>16009</v>
      </c>
      <c r="BOO2" s="6" t="s">
        <v>16010</v>
      </c>
      <c r="BOP2" s="6" t="s">
        <v>16011</v>
      </c>
      <c r="BOQ2" s="6" t="s">
        <v>16012</v>
      </c>
      <c r="BOR2" s="6" t="s">
        <v>16013</v>
      </c>
      <c r="BOS2" s="6" t="s">
        <v>16014</v>
      </c>
      <c r="BOT2" s="6" t="s">
        <v>16015</v>
      </c>
      <c r="BOU2" s="6" t="s">
        <v>16016</v>
      </c>
      <c r="BOV2" s="6" t="s">
        <v>16017</v>
      </c>
      <c r="BOW2" s="6" t="s">
        <v>16018</v>
      </c>
      <c r="BOX2" s="6" t="s">
        <v>16019</v>
      </c>
      <c r="BOY2" s="6" t="s">
        <v>16020</v>
      </c>
      <c r="BOZ2" s="6" t="s">
        <v>16021</v>
      </c>
      <c r="BPA2" s="6" t="s">
        <v>16022</v>
      </c>
      <c r="BPB2" s="6" t="s">
        <v>16023</v>
      </c>
      <c r="BPC2" s="6" t="s">
        <v>16024</v>
      </c>
      <c r="BPD2" s="6" t="s">
        <v>16025</v>
      </c>
      <c r="BPE2" s="6" t="s">
        <v>16026</v>
      </c>
      <c r="BPF2" s="6" t="s">
        <v>16027</v>
      </c>
      <c r="BPG2" s="6" t="s">
        <v>16028</v>
      </c>
      <c r="BPH2" s="6" t="s">
        <v>16029</v>
      </c>
      <c r="BPI2" s="6" t="s">
        <v>16030</v>
      </c>
      <c r="BPJ2" s="6" t="s">
        <v>16031</v>
      </c>
      <c r="BPK2" s="6" t="s">
        <v>16032</v>
      </c>
      <c r="BPL2" s="6" t="s">
        <v>16033</v>
      </c>
      <c r="BPM2" s="6" t="s">
        <v>16034</v>
      </c>
      <c r="BPN2" s="6" t="s">
        <v>16035</v>
      </c>
      <c r="BPO2" s="6" t="s">
        <v>16036</v>
      </c>
      <c r="BPP2" s="6" t="s">
        <v>16037</v>
      </c>
      <c r="BPQ2" s="6" t="s">
        <v>16038</v>
      </c>
      <c r="BPR2" s="6" t="s">
        <v>16039</v>
      </c>
      <c r="BPS2" s="6" t="s">
        <v>16040</v>
      </c>
      <c r="BPT2" s="6" t="s">
        <v>16041</v>
      </c>
      <c r="BPU2" s="6" t="s">
        <v>16042</v>
      </c>
      <c r="BPV2" s="6" t="s">
        <v>16043</v>
      </c>
      <c r="BPW2" s="6" t="s">
        <v>16044</v>
      </c>
      <c r="BPX2" s="6" t="s">
        <v>16045</v>
      </c>
      <c r="BPY2" s="6" t="s">
        <v>16046</v>
      </c>
      <c r="BPZ2" s="6" t="s">
        <v>16047</v>
      </c>
      <c r="BQA2" s="6" t="s">
        <v>16048</v>
      </c>
      <c r="BQB2" s="6" t="s">
        <v>16049</v>
      </c>
      <c r="BQC2" s="6" t="s">
        <v>16050</v>
      </c>
      <c r="BQD2" s="6" t="s">
        <v>16051</v>
      </c>
      <c r="BQE2" s="6" t="s">
        <v>16052</v>
      </c>
      <c r="BQF2" s="6" t="s">
        <v>16053</v>
      </c>
      <c r="BQG2" s="6" t="s">
        <v>16054</v>
      </c>
      <c r="BQH2" s="6" t="s">
        <v>16055</v>
      </c>
      <c r="BQI2" s="6" t="s">
        <v>16056</v>
      </c>
      <c r="BQJ2" s="6" t="s">
        <v>16057</v>
      </c>
      <c r="BQK2" s="6" t="s">
        <v>16058</v>
      </c>
      <c r="BQL2" s="6" t="s">
        <v>16059</v>
      </c>
      <c r="BQM2" s="6" t="s">
        <v>16060</v>
      </c>
      <c r="BQN2" s="6" t="s">
        <v>16061</v>
      </c>
      <c r="BQO2" s="6" t="s">
        <v>16062</v>
      </c>
      <c r="BQP2" s="6" t="s">
        <v>16063</v>
      </c>
      <c r="BQQ2" s="6" t="s">
        <v>16064</v>
      </c>
      <c r="BQR2" s="6" t="s">
        <v>16065</v>
      </c>
      <c r="BQS2" s="6" t="s">
        <v>16066</v>
      </c>
      <c r="BQT2" s="6" t="s">
        <v>16067</v>
      </c>
      <c r="BQU2" s="6" t="s">
        <v>16068</v>
      </c>
      <c r="BQV2" s="6" t="s">
        <v>16069</v>
      </c>
      <c r="BQW2" s="6" t="s">
        <v>16070</v>
      </c>
      <c r="BQX2" s="6" t="s">
        <v>16071</v>
      </c>
      <c r="BQY2" s="6" t="s">
        <v>16072</v>
      </c>
      <c r="BQZ2" s="6" t="s">
        <v>16073</v>
      </c>
      <c r="BRA2" s="6" t="s">
        <v>16074</v>
      </c>
      <c r="BRB2" s="6" t="s">
        <v>16075</v>
      </c>
      <c r="BRC2" s="6" t="s">
        <v>16076</v>
      </c>
      <c r="BRD2" s="6" t="s">
        <v>16077</v>
      </c>
      <c r="BRE2" s="6" t="s">
        <v>16078</v>
      </c>
      <c r="BRF2" s="6" t="s">
        <v>16079</v>
      </c>
      <c r="BRG2" s="6" t="s">
        <v>16080</v>
      </c>
      <c r="BRH2" s="6" t="s">
        <v>16081</v>
      </c>
      <c r="BRI2" s="6" t="s">
        <v>16082</v>
      </c>
      <c r="BRJ2" s="6" t="s">
        <v>16083</v>
      </c>
      <c r="BRK2" s="6" t="s">
        <v>16084</v>
      </c>
      <c r="BRL2" s="6" t="s">
        <v>16085</v>
      </c>
      <c r="BRM2" s="6" t="s">
        <v>16086</v>
      </c>
      <c r="BRN2" s="6" t="s">
        <v>16087</v>
      </c>
      <c r="BRO2" s="6" t="s">
        <v>16088</v>
      </c>
      <c r="BRP2" s="6" t="s">
        <v>16089</v>
      </c>
      <c r="BRQ2" s="6" t="s">
        <v>16090</v>
      </c>
      <c r="BRR2" s="6" t="s">
        <v>16091</v>
      </c>
      <c r="BRS2" s="6" t="s">
        <v>16092</v>
      </c>
      <c r="BRT2" s="6" t="s">
        <v>16093</v>
      </c>
      <c r="BRU2" s="6" t="s">
        <v>16094</v>
      </c>
      <c r="BRV2" s="6" t="s">
        <v>16095</v>
      </c>
      <c r="BRW2" s="6" t="s">
        <v>16096</v>
      </c>
      <c r="BRX2" s="6" t="s">
        <v>16097</v>
      </c>
      <c r="BRY2" s="6" t="s">
        <v>16098</v>
      </c>
      <c r="BRZ2" s="6" t="s">
        <v>16099</v>
      </c>
      <c r="BSA2" s="6" t="s">
        <v>16100</v>
      </c>
      <c r="BSB2" s="6" t="s">
        <v>16101</v>
      </c>
      <c r="BSC2" s="6" t="s">
        <v>16102</v>
      </c>
      <c r="BSD2" s="6" t="s">
        <v>16103</v>
      </c>
      <c r="BSE2" s="6" t="s">
        <v>16104</v>
      </c>
      <c r="BSF2" s="6" t="s">
        <v>16105</v>
      </c>
      <c r="BSG2" s="6" t="s">
        <v>16106</v>
      </c>
      <c r="BSH2" s="6" t="s">
        <v>16107</v>
      </c>
      <c r="BSI2" s="6" t="s">
        <v>16108</v>
      </c>
      <c r="BSJ2" s="6" t="s">
        <v>16109</v>
      </c>
      <c r="BSK2" s="6" t="s">
        <v>16110</v>
      </c>
      <c r="BSL2" s="6" t="s">
        <v>16111</v>
      </c>
      <c r="BSM2" s="6" t="s">
        <v>16112</v>
      </c>
      <c r="BSN2" s="6" t="s">
        <v>16113</v>
      </c>
      <c r="BSO2" s="6" t="s">
        <v>16114</v>
      </c>
      <c r="BSP2" s="6" t="s">
        <v>16115</v>
      </c>
      <c r="BSQ2" s="6" t="s">
        <v>16116</v>
      </c>
      <c r="BSR2" s="6" t="s">
        <v>16117</v>
      </c>
      <c r="BSS2" s="6" t="s">
        <v>16118</v>
      </c>
      <c r="BST2" s="6" t="s">
        <v>16119</v>
      </c>
      <c r="BSU2" s="6" t="s">
        <v>16120</v>
      </c>
      <c r="BSV2" s="6" t="s">
        <v>16121</v>
      </c>
      <c r="BSW2" s="6" t="s">
        <v>16122</v>
      </c>
      <c r="BSX2" s="6" t="s">
        <v>16123</v>
      </c>
      <c r="BSY2" s="6" t="s">
        <v>16124</v>
      </c>
      <c r="BSZ2" s="6" t="s">
        <v>16125</v>
      </c>
      <c r="BTA2" s="6" t="s">
        <v>16126</v>
      </c>
      <c r="BTB2" s="6" t="s">
        <v>16127</v>
      </c>
      <c r="BTC2" s="6" t="s">
        <v>16128</v>
      </c>
      <c r="BTD2" s="6" t="s">
        <v>16129</v>
      </c>
      <c r="BTE2" s="6" t="s">
        <v>16130</v>
      </c>
      <c r="BTF2" s="6" t="s">
        <v>16131</v>
      </c>
      <c r="BTG2" s="6" t="s">
        <v>16132</v>
      </c>
      <c r="BTH2" s="6" t="s">
        <v>16133</v>
      </c>
      <c r="BTI2" s="6" t="s">
        <v>16134</v>
      </c>
      <c r="BTJ2" s="6" t="s">
        <v>16135</v>
      </c>
      <c r="BTK2" s="6" t="s">
        <v>16136</v>
      </c>
      <c r="BTL2" s="6" t="s">
        <v>16137</v>
      </c>
      <c r="BTM2" s="6" t="s">
        <v>16138</v>
      </c>
      <c r="BTN2" s="6" t="s">
        <v>16139</v>
      </c>
      <c r="BTO2" s="6" t="s">
        <v>16140</v>
      </c>
      <c r="BTP2" s="6" t="s">
        <v>16141</v>
      </c>
      <c r="BTQ2" s="6" t="s">
        <v>16142</v>
      </c>
      <c r="BTR2" s="6" t="s">
        <v>16143</v>
      </c>
      <c r="BTS2" s="6" t="s">
        <v>16144</v>
      </c>
      <c r="BTT2" s="6" t="s">
        <v>16145</v>
      </c>
      <c r="BTU2" s="6" t="s">
        <v>16146</v>
      </c>
      <c r="BTV2" s="6" t="s">
        <v>16147</v>
      </c>
      <c r="BTW2" s="6" t="s">
        <v>16148</v>
      </c>
      <c r="BTX2" s="6" t="s">
        <v>16149</v>
      </c>
      <c r="BTY2" s="6" t="s">
        <v>16150</v>
      </c>
      <c r="BTZ2" s="6" t="s">
        <v>16151</v>
      </c>
      <c r="BUA2" s="6" t="s">
        <v>16152</v>
      </c>
      <c r="BUB2" s="6" t="s">
        <v>16153</v>
      </c>
      <c r="BUC2" s="6" t="s">
        <v>16154</v>
      </c>
      <c r="BUD2" s="6" t="s">
        <v>16155</v>
      </c>
      <c r="BUE2" s="6" t="s">
        <v>16156</v>
      </c>
      <c r="BUF2" s="6" t="s">
        <v>16157</v>
      </c>
      <c r="BUG2" s="6" t="s">
        <v>16158</v>
      </c>
      <c r="BUH2" s="6" t="s">
        <v>16159</v>
      </c>
      <c r="BUI2" s="6" t="s">
        <v>16160</v>
      </c>
      <c r="BUJ2" s="6" t="s">
        <v>16161</v>
      </c>
      <c r="BUK2" s="6" t="s">
        <v>16162</v>
      </c>
      <c r="BUL2" s="6" t="s">
        <v>16163</v>
      </c>
      <c r="BUM2" s="6" t="s">
        <v>16164</v>
      </c>
      <c r="BUN2" s="6" t="s">
        <v>16165</v>
      </c>
      <c r="BUO2" s="6" t="s">
        <v>16166</v>
      </c>
      <c r="BUP2" s="6" t="s">
        <v>16167</v>
      </c>
      <c r="BUQ2" s="6" t="s">
        <v>16168</v>
      </c>
      <c r="BUR2" s="6" t="s">
        <v>16169</v>
      </c>
      <c r="BUS2" s="6" t="s">
        <v>16170</v>
      </c>
      <c r="BUT2" s="6" t="s">
        <v>16171</v>
      </c>
      <c r="BUU2" s="6" t="s">
        <v>16172</v>
      </c>
      <c r="BUV2" s="6" t="s">
        <v>16173</v>
      </c>
      <c r="BUW2" s="6" t="s">
        <v>16174</v>
      </c>
      <c r="BUX2" s="6" t="s">
        <v>16175</v>
      </c>
      <c r="BUY2" s="6" t="s">
        <v>16176</v>
      </c>
      <c r="BUZ2" s="6" t="s">
        <v>16177</v>
      </c>
      <c r="BVA2" s="6" t="s">
        <v>16178</v>
      </c>
      <c r="BVB2" s="6" t="s">
        <v>16179</v>
      </c>
      <c r="BVC2" s="6" t="s">
        <v>16180</v>
      </c>
      <c r="BVD2" s="6" t="s">
        <v>16181</v>
      </c>
      <c r="BVE2" s="6" t="s">
        <v>16182</v>
      </c>
      <c r="BVF2" s="6" t="s">
        <v>16183</v>
      </c>
      <c r="BVG2" s="6" t="s">
        <v>16184</v>
      </c>
      <c r="BVH2" s="6" t="s">
        <v>16185</v>
      </c>
      <c r="BVI2" s="6" t="s">
        <v>16186</v>
      </c>
      <c r="BVJ2" s="6" t="s">
        <v>16187</v>
      </c>
      <c r="BVK2" s="6" t="s">
        <v>16188</v>
      </c>
      <c r="BVL2" s="6" t="s">
        <v>16189</v>
      </c>
      <c r="BVM2" s="6" t="s">
        <v>16190</v>
      </c>
      <c r="BVN2" s="6" t="s">
        <v>16191</v>
      </c>
      <c r="BVO2" s="6" t="s">
        <v>16192</v>
      </c>
      <c r="BVP2" s="6" t="s">
        <v>16193</v>
      </c>
      <c r="BVQ2" s="6" t="s">
        <v>16194</v>
      </c>
      <c r="BVR2" s="6" t="s">
        <v>16195</v>
      </c>
      <c r="BVS2" s="6" t="s">
        <v>16196</v>
      </c>
      <c r="BVT2" s="6" t="s">
        <v>16197</v>
      </c>
      <c r="BVU2" s="6" t="s">
        <v>16198</v>
      </c>
      <c r="BVV2" s="6" t="s">
        <v>16199</v>
      </c>
      <c r="BVW2" s="6" t="s">
        <v>16200</v>
      </c>
      <c r="BVX2" s="6" t="s">
        <v>16201</v>
      </c>
      <c r="BVY2" s="6" t="s">
        <v>16202</v>
      </c>
      <c r="BVZ2" s="6" t="s">
        <v>16203</v>
      </c>
      <c r="BWA2" s="6" t="s">
        <v>16204</v>
      </c>
      <c r="BWB2" s="6" t="s">
        <v>16205</v>
      </c>
      <c r="BWC2" s="6" t="s">
        <v>16180</v>
      </c>
      <c r="BWD2" s="6" t="s">
        <v>16206</v>
      </c>
      <c r="BWE2" s="6" t="s">
        <v>16207</v>
      </c>
      <c r="BWF2" s="6" t="s">
        <v>16208</v>
      </c>
      <c r="BWG2" s="6" t="s">
        <v>16209</v>
      </c>
      <c r="BWH2" s="6" t="s">
        <v>16210</v>
      </c>
      <c r="BWI2" s="6" t="s">
        <v>16211</v>
      </c>
      <c r="BWJ2" s="6" t="s">
        <v>16212</v>
      </c>
      <c r="BWK2" s="6" t="s">
        <v>16213</v>
      </c>
      <c r="BWL2" s="6" t="s">
        <v>16214</v>
      </c>
      <c r="BWM2" s="6" t="s">
        <v>16215</v>
      </c>
      <c r="BWN2" s="6" t="s">
        <v>16216</v>
      </c>
      <c r="BWO2" s="6" t="s">
        <v>16217</v>
      </c>
      <c r="BWP2" s="6" t="s">
        <v>16218</v>
      </c>
      <c r="BWQ2" s="6" t="s">
        <v>16219</v>
      </c>
      <c r="BWR2" s="6" t="s">
        <v>16220</v>
      </c>
      <c r="BWS2" s="6" t="s">
        <v>16221</v>
      </c>
      <c r="BWT2" s="6" t="s">
        <v>16222</v>
      </c>
      <c r="BWU2" s="6" t="s">
        <v>16223</v>
      </c>
      <c r="BWV2" s="6" t="s">
        <v>16224</v>
      </c>
      <c r="BWW2" s="6" t="s">
        <v>16225</v>
      </c>
      <c r="BWX2" s="6" t="s">
        <v>16226</v>
      </c>
      <c r="BWY2" s="6" t="s">
        <v>16227</v>
      </c>
      <c r="BWZ2" s="6" t="s">
        <v>16228</v>
      </c>
      <c r="BXA2" s="6" t="s">
        <v>16229</v>
      </c>
      <c r="BXB2" s="6" t="s">
        <v>16230</v>
      </c>
      <c r="BXC2" s="6" t="s">
        <v>16231</v>
      </c>
      <c r="BXD2" s="6" t="s">
        <v>16232</v>
      </c>
      <c r="BXE2" s="6" t="s">
        <v>16233</v>
      </c>
      <c r="BXF2" s="6" t="s">
        <v>16234</v>
      </c>
      <c r="BXG2" s="6" t="s">
        <v>16235</v>
      </c>
      <c r="BXH2" s="6" t="s">
        <v>16236</v>
      </c>
      <c r="BXI2" s="6" t="s">
        <v>16237</v>
      </c>
      <c r="BXJ2" s="6" t="s">
        <v>16238</v>
      </c>
      <c r="BXK2" s="6" t="s">
        <v>16239</v>
      </c>
      <c r="BXL2" s="6" t="s">
        <v>16240</v>
      </c>
      <c r="BXM2" s="6" t="s">
        <v>16241</v>
      </c>
      <c r="BXN2" s="6" t="s">
        <v>16242</v>
      </c>
      <c r="BXO2" s="6" t="s">
        <v>16243</v>
      </c>
      <c r="BXP2" s="6" t="s">
        <v>16244</v>
      </c>
      <c r="BXQ2" s="6" t="s">
        <v>16245</v>
      </c>
      <c r="BXR2" s="6" t="s">
        <v>16246</v>
      </c>
      <c r="BXS2" s="6" t="s">
        <v>16247</v>
      </c>
      <c r="BXT2" s="6" t="s">
        <v>16248</v>
      </c>
      <c r="BXU2" s="6" t="s">
        <v>16249</v>
      </c>
      <c r="BXV2" s="6" t="s">
        <v>16250</v>
      </c>
      <c r="BXW2" s="6" t="s">
        <v>16251</v>
      </c>
      <c r="BXX2" s="6" t="s">
        <v>16252</v>
      </c>
      <c r="BXY2" s="6" t="s">
        <v>16253</v>
      </c>
      <c r="BXZ2" s="6" t="s">
        <v>16254</v>
      </c>
      <c r="BYA2" s="6" t="s">
        <v>16255</v>
      </c>
      <c r="BYB2" s="6" t="s">
        <v>16256</v>
      </c>
      <c r="BYC2" s="6" t="s">
        <v>16257</v>
      </c>
      <c r="BYD2" s="6" t="s">
        <v>16258</v>
      </c>
      <c r="BYE2" s="6" t="s">
        <v>16259</v>
      </c>
      <c r="BYF2" s="6" t="s">
        <v>16260</v>
      </c>
      <c r="BYG2" s="6" t="s">
        <v>16261</v>
      </c>
      <c r="BYH2" s="6" t="s">
        <v>16262</v>
      </c>
      <c r="BYI2" s="6" t="s">
        <v>16263</v>
      </c>
      <c r="BYJ2" s="6" t="s">
        <v>16264</v>
      </c>
      <c r="BYK2" s="6" t="s">
        <v>16265</v>
      </c>
      <c r="BYL2" s="6" t="s">
        <v>16266</v>
      </c>
      <c r="BYM2" s="6" t="s">
        <v>16267</v>
      </c>
      <c r="BYN2" s="6" t="s">
        <v>16268</v>
      </c>
      <c r="BYO2" s="6" t="s">
        <v>16269</v>
      </c>
      <c r="BYP2" s="6" t="s">
        <v>16270</v>
      </c>
      <c r="BYQ2" s="6" t="s">
        <v>16271</v>
      </c>
      <c r="BYR2" s="6" t="s">
        <v>16272</v>
      </c>
      <c r="BYS2" s="6" t="s">
        <v>16273</v>
      </c>
      <c r="BYT2" s="6" t="s">
        <v>16274</v>
      </c>
      <c r="BYU2" s="6" t="s">
        <v>16275</v>
      </c>
      <c r="BYV2" s="6" t="s">
        <v>16276</v>
      </c>
      <c r="BYW2" s="6" t="s">
        <v>16277</v>
      </c>
      <c r="BYX2" s="6" t="s">
        <v>16278</v>
      </c>
      <c r="BYY2" s="6" t="s">
        <v>16279</v>
      </c>
      <c r="BYZ2" s="6" t="s">
        <v>16280</v>
      </c>
      <c r="BZA2" s="6" t="s">
        <v>16281</v>
      </c>
      <c r="BZB2" s="6" t="s">
        <v>16282</v>
      </c>
      <c r="BZC2" s="6" t="s">
        <v>16283</v>
      </c>
      <c r="BZD2" s="6" t="s">
        <v>16284</v>
      </c>
      <c r="BZE2" s="6" t="s">
        <v>16285</v>
      </c>
      <c r="BZF2" s="6" t="s">
        <v>16286</v>
      </c>
      <c r="BZG2" s="6" t="s">
        <v>16287</v>
      </c>
      <c r="BZH2" s="6" t="s">
        <v>16288</v>
      </c>
      <c r="BZI2" s="6" t="s">
        <v>16289</v>
      </c>
      <c r="BZJ2" s="6" t="s">
        <v>16290</v>
      </c>
      <c r="BZK2" s="6" t="s">
        <v>16291</v>
      </c>
      <c r="BZL2" s="6" t="s">
        <v>16292</v>
      </c>
      <c r="BZM2" s="6" t="s">
        <v>16293</v>
      </c>
      <c r="BZN2" s="6" t="s">
        <v>16294</v>
      </c>
      <c r="BZO2" s="6" t="s">
        <v>16295</v>
      </c>
      <c r="BZP2" s="6" t="s">
        <v>16296</v>
      </c>
      <c r="BZQ2" s="6" t="s">
        <v>16297</v>
      </c>
      <c r="BZR2" s="6" t="s">
        <v>16298</v>
      </c>
      <c r="BZS2" s="6" t="s">
        <v>16299</v>
      </c>
      <c r="BZT2" s="6" t="s">
        <v>16300</v>
      </c>
      <c r="BZU2" s="6" t="s">
        <v>16301</v>
      </c>
      <c r="BZV2" s="6" t="s">
        <v>16302</v>
      </c>
      <c r="BZW2" s="6" t="s">
        <v>16303</v>
      </c>
      <c r="BZX2" s="6" t="s">
        <v>16304</v>
      </c>
      <c r="BZY2" s="6" t="s">
        <v>16305</v>
      </c>
      <c r="BZZ2" s="6" t="s">
        <v>16306</v>
      </c>
      <c r="CAA2" s="6" t="s">
        <v>16307</v>
      </c>
      <c r="CAB2" s="6" t="s">
        <v>16308</v>
      </c>
      <c r="CAC2" s="6" t="s">
        <v>16309</v>
      </c>
      <c r="CAD2" s="6" t="s">
        <v>16310</v>
      </c>
      <c r="CAE2" s="6" t="s">
        <v>16311</v>
      </c>
      <c r="CAF2" s="6" t="s">
        <v>16312</v>
      </c>
      <c r="CAG2" s="6" t="s">
        <v>16313</v>
      </c>
      <c r="CAH2" s="6" t="s">
        <v>16314</v>
      </c>
      <c r="CAI2" s="6" t="s">
        <v>16315</v>
      </c>
      <c r="CAJ2" s="6" t="s">
        <v>16316</v>
      </c>
      <c r="CAK2" s="6" t="s">
        <v>16317</v>
      </c>
      <c r="CAL2" s="6" t="s">
        <v>16318</v>
      </c>
      <c r="CAM2" s="6" t="s">
        <v>16319</v>
      </c>
      <c r="CAN2" s="6" t="s">
        <v>16320</v>
      </c>
      <c r="CAO2" s="6" t="s">
        <v>16321</v>
      </c>
      <c r="CAP2" s="6" t="s">
        <v>16322</v>
      </c>
      <c r="CAQ2" s="6" t="s">
        <v>16323</v>
      </c>
      <c r="CAR2" s="6" t="s">
        <v>16324</v>
      </c>
      <c r="CAS2" s="6" t="s">
        <v>16325</v>
      </c>
      <c r="CAT2" s="6" t="s">
        <v>16326</v>
      </c>
      <c r="CAU2" s="6" t="s">
        <v>16327</v>
      </c>
      <c r="CAV2" s="6" t="s">
        <v>16328</v>
      </c>
      <c r="CAW2" s="6" t="s">
        <v>16329</v>
      </c>
      <c r="CAX2" s="6" t="s">
        <v>16330</v>
      </c>
      <c r="CAY2" s="6" t="s">
        <v>16331</v>
      </c>
      <c r="CAZ2" s="6" t="s">
        <v>16332</v>
      </c>
      <c r="CBA2" s="6" t="s">
        <v>16333</v>
      </c>
      <c r="CBB2" s="6" t="s">
        <v>16334</v>
      </c>
      <c r="CBC2" s="6" t="s">
        <v>16335</v>
      </c>
      <c r="CBD2" s="6" t="s">
        <v>16336</v>
      </c>
      <c r="CBE2" s="6" t="s">
        <v>16337</v>
      </c>
      <c r="CBF2" s="6" t="s">
        <v>16338</v>
      </c>
      <c r="CBG2" s="6" t="s">
        <v>16339</v>
      </c>
      <c r="CBH2" s="6" t="s">
        <v>16340</v>
      </c>
      <c r="CBI2" s="6" t="s">
        <v>16341</v>
      </c>
      <c r="CBJ2" s="6" t="s">
        <v>16342</v>
      </c>
      <c r="CBK2" s="6" t="s">
        <v>16343</v>
      </c>
      <c r="CBL2" s="6" t="s">
        <v>16344</v>
      </c>
      <c r="CBM2" s="6" t="s">
        <v>16345</v>
      </c>
      <c r="CBN2" s="6" t="s">
        <v>16346</v>
      </c>
      <c r="CBO2" s="6" t="s">
        <v>16347</v>
      </c>
      <c r="CBP2" s="6" t="s">
        <v>16348</v>
      </c>
      <c r="CBQ2" s="6" t="s">
        <v>16349</v>
      </c>
      <c r="CBR2" s="6" t="s">
        <v>16350</v>
      </c>
      <c r="CBS2" s="6" t="s">
        <v>16351</v>
      </c>
      <c r="CBT2" s="6" t="s">
        <v>16352</v>
      </c>
      <c r="CBU2" s="6" t="s">
        <v>16353</v>
      </c>
      <c r="CBV2" s="6" t="s">
        <v>16354</v>
      </c>
      <c r="CBW2" s="6" t="s">
        <v>16355</v>
      </c>
      <c r="CBX2" s="6" t="s">
        <v>16356</v>
      </c>
      <c r="CBY2" s="6" t="s">
        <v>16357</v>
      </c>
      <c r="CBZ2" s="6" t="s">
        <v>16358</v>
      </c>
      <c r="CCA2" s="6" t="s">
        <v>16359</v>
      </c>
      <c r="CCB2" s="6" t="s">
        <v>16360</v>
      </c>
      <c r="CCC2" s="6" t="s">
        <v>16361</v>
      </c>
      <c r="CCD2" s="6" t="s">
        <v>16362</v>
      </c>
      <c r="CCE2" s="6" t="s">
        <v>16363</v>
      </c>
      <c r="CCF2" s="6" t="s">
        <v>16364</v>
      </c>
      <c r="CCG2" s="6" t="s">
        <v>16365</v>
      </c>
      <c r="CCH2" s="6" t="s">
        <v>16366</v>
      </c>
      <c r="CCI2" s="6" t="s">
        <v>16367</v>
      </c>
      <c r="CCJ2" s="6" t="s">
        <v>16368</v>
      </c>
      <c r="CCK2" s="6" t="s">
        <v>16369</v>
      </c>
      <c r="CCL2" s="6" t="s">
        <v>16370</v>
      </c>
      <c r="CCM2" s="6" t="s">
        <v>16371</v>
      </c>
      <c r="CCN2" s="6" t="s">
        <v>16372</v>
      </c>
      <c r="CCO2" s="6" t="s">
        <v>16373</v>
      </c>
      <c r="CCP2" s="6" t="s">
        <v>16374</v>
      </c>
      <c r="CCQ2" s="6" t="s">
        <v>16375</v>
      </c>
      <c r="CCR2" s="6" t="s">
        <v>16376</v>
      </c>
      <c r="CCS2" s="6" t="s">
        <v>16377</v>
      </c>
      <c r="CCT2" s="6" t="s">
        <v>16378</v>
      </c>
      <c r="CCU2" s="6" t="s">
        <v>16379</v>
      </c>
      <c r="CCV2" s="6" t="s">
        <v>16380</v>
      </c>
      <c r="CCW2" s="6" t="s">
        <v>16381</v>
      </c>
      <c r="CCX2" s="6" t="s">
        <v>16382</v>
      </c>
      <c r="CCY2" s="6" t="s">
        <v>16383</v>
      </c>
      <c r="CCZ2" s="6" t="s">
        <v>16384</v>
      </c>
      <c r="CDA2" s="6" t="s">
        <v>16385</v>
      </c>
      <c r="CDB2" s="6" t="s">
        <v>16386</v>
      </c>
      <c r="CDC2" s="6" t="s">
        <v>16387</v>
      </c>
      <c r="CDD2" s="6" t="s">
        <v>16388</v>
      </c>
      <c r="CDE2" s="6" t="s">
        <v>16389</v>
      </c>
      <c r="CDF2" s="6" t="s">
        <v>16390</v>
      </c>
      <c r="CDG2" s="6" t="s">
        <v>16391</v>
      </c>
      <c r="CDH2" s="6" t="s">
        <v>16392</v>
      </c>
      <c r="CDI2" s="6" t="s">
        <v>16393</v>
      </c>
      <c r="CDJ2" s="6" t="s">
        <v>16394</v>
      </c>
      <c r="CDK2" s="6" t="s">
        <v>16395</v>
      </c>
      <c r="CDL2" s="6" t="s">
        <v>16396</v>
      </c>
      <c r="CDM2" s="6" t="s">
        <v>16397</v>
      </c>
      <c r="CDN2" s="6" t="s">
        <v>16398</v>
      </c>
      <c r="CDO2" s="6" t="s">
        <v>16399</v>
      </c>
      <c r="CDP2" s="6" t="s">
        <v>16400</v>
      </c>
      <c r="CDQ2" s="6" t="s">
        <v>16401</v>
      </c>
      <c r="CDR2" s="6" t="s">
        <v>16402</v>
      </c>
      <c r="CDS2" s="6" t="s">
        <v>16403</v>
      </c>
      <c r="CDT2" s="6" t="s">
        <v>16404</v>
      </c>
      <c r="CDU2" s="6" t="s">
        <v>16405</v>
      </c>
      <c r="CDV2" s="6" t="s">
        <v>16406</v>
      </c>
      <c r="CDW2" s="6" t="s">
        <v>16407</v>
      </c>
      <c r="CDX2" s="6" t="s">
        <v>16408</v>
      </c>
      <c r="CDY2" s="6" t="s">
        <v>16409</v>
      </c>
      <c r="CDZ2" s="6" t="s">
        <v>16410</v>
      </c>
      <c r="CEA2" s="6" t="s">
        <v>16411</v>
      </c>
      <c r="CEB2" s="6" t="s">
        <v>16412</v>
      </c>
      <c r="CEC2" s="6" t="s">
        <v>16413</v>
      </c>
      <c r="CED2" s="6" t="s">
        <v>16414</v>
      </c>
      <c r="CEE2" s="6" t="s">
        <v>16415</v>
      </c>
      <c r="CEF2" s="6" t="s">
        <v>16416</v>
      </c>
      <c r="CEG2" s="6" t="s">
        <v>16417</v>
      </c>
      <c r="CEH2" s="6" t="s">
        <v>16418</v>
      </c>
      <c r="CEI2" s="6" t="s">
        <v>16419</v>
      </c>
      <c r="CEJ2" s="6" t="s">
        <v>16420</v>
      </c>
      <c r="CEK2" s="6" t="s">
        <v>16421</v>
      </c>
      <c r="CEL2" s="6" t="s">
        <v>16422</v>
      </c>
      <c r="CEM2" s="6" t="s">
        <v>16397</v>
      </c>
      <c r="CEN2" s="6" t="s">
        <v>16423</v>
      </c>
      <c r="CEO2" s="6" t="s">
        <v>16424</v>
      </c>
      <c r="CEP2" s="6" t="s">
        <v>16425</v>
      </c>
      <c r="CEQ2" s="6" t="s">
        <v>16426</v>
      </c>
      <c r="CER2" s="6" t="s">
        <v>16427</v>
      </c>
      <c r="CES2" s="6" t="s">
        <v>16428</v>
      </c>
      <c r="CET2" s="6" t="s">
        <v>16429</v>
      </c>
      <c r="CEU2" s="6" t="s">
        <v>16430</v>
      </c>
      <c r="CEV2" s="6" t="s">
        <v>16431</v>
      </c>
      <c r="CEW2" s="6" t="s">
        <v>16432</v>
      </c>
      <c r="CEX2" s="6" t="s">
        <v>16433</v>
      </c>
      <c r="CEY2" s="6" t="s">
        <v>16434</v>
      </c>
      <c r="CEZ2" s="6" t="s">
        <v>16435</v>
      </c>
      <c r="CFA2" s="6" t="s">
        <v>16436</v>
      </c>
      <c r="CFB2" s="6" t="s">
        <v>16437</v>
      </c>
      <c r="CFC2" s="6" t="s">
        <v>16438</v>
      </c>
      <c r="CFD2" s="6" t="s">
        <v>16439</v>
      </c>
      <c r="CFE2" s="6" t="s">
        <v>16440</v>
      </c>
      <c r="CFF2" s="6" t="s">
        <v>16441</v>
      </c>
      <c r="CFG2" s="6" t="s">
        <v>16442</v>
      </c>
      <c r="CFH2" s="6" t="s">
        <v>16443</v>
      </c>
      <c r="CFI2" s="6" t="s">
        <v>16444</v>
      </c>
      <c r="CFJ2" s="6" t="s">
        <v>16445</v>
      </c>
      <c r="CFK2" s="6" t="s">
        <v>16446</v>
      </c>
      <c r="CFL2" s="6" t="s">
        <v>16447</v>
      </c>
      <c r="CFM2" s="6" t="s">
        <v>16448</v>
      </c>
      <c r="CFN2" s="6" t="s">
        <v>16449</v>
      </c>
      <c r="CFO2" s="6" t="s">
        <v>16450</v>
      </c>
      <c r="CFP2" s="6" t="s">
        <v>16451</v>
      </c>
      <c r="CFQ2" s="6" t="s">
        <v>16452</v>
      </c>
      <c r="CFR2" s="6" t="s">
        <v>16453</v>
      </c>
      <c r="CFS2" s="6" t="s">
        <v>16454</v>
      </c>
      <c r="CFT2" s="6" t="s">
        <v>16455</v>
      </c>
      <c r="CFU2" s="6" t="s">
        <v>16456</v>
      </c>
      <c r="CFV2" s="6" t="s">
        <v>16457</v>
      </c>
      <c r="CFW2" s="6" t="s">
        <v>16458</v>
      </c>
      <c r="CFX2" s="6" t="s">
        <v>16459</v>
      </c>
      <c r="CFY2" s="6" t="s">
        <v>16460</v>
      </c>
      <c r="CFZ2" s="6" t="s">
        <v>16461</v>
      </c>
      <c r="CGA2" s="6" t="s">
        <v>16462</v>
      </c>
      <c r="CGB2" s="6" t="s">
        <v>16463</v>
      </c>
      <c r="CGC2" s="6" t="s">
        <v>16464</v>
      </c>
      <c r="CGD2" s="6" t="s">
        <v>16465</v>
      </c>
      <c r="CGE2" s="6" t="s">
        <v>16466</v>
      </c>
      <c r="CGF2" s="6" t="s">
        <v>16467</v>
      </c>
      <c r="CGG2" s="6" t="s">
        <v>16468</v>
      </c>
      <c r="CGH2" s="6" t="s">
        <v>16469</v>
      </c>
      <c r="CGI2" s="6" t="s">
        <v>16470</v>
      </c>
      <c r="CGJ2" s="6" t="s">
        <v>16471</v>
      </c>
      <c r="CGK2" s="6" t="s">
        <v>16472</v>
      </c>
      <c r="CGL2" s="6" t="s">
        <v>16473</v>
      </c>
      <c r="CGM2" s="6" t="s">
        <v>16474</v>
      </c>
      <c r="CGN2" s="6" t="s">
        <v>16475</v>
      </c>
      <c r="CGO2" s="6" t="s">
        <v>16476</v>
      </c>
      <c r="CGP2" s="6" t="s">
        <v>16477</v>
      </c>
      <c r="CGQ2" s="6" t="s">
        <v>16478</v>
      </c>
      <c r="CGR2" s="6" t="s">
        <v>16479</v>
      </c>
      <c r="CGS2" s="6" t="s">
        <v>16480</v>
      </c>
      <c r="CGT2" s="6" t="s">
        <v>16481</v>
      </c>
      <c r="CGU2" s="6" t="s">
        <v>16482</v>
      </c>
      <c r="CGV2" s="6" t="s">
        <v>16483</v>
      </c>
      <c r="CGW2" s="6" t="s">
        <v>16484</v>
      </c>
      <c r="CGX2" s="6" t="s">
        <v>16485</v>
      </c>
      <c r="CGY2" s="6" t="s">
        <v>16486</v>
      </c>
      <c r="CGZ2" s="6" t="s">
        <v>16487</v>
      </c>
      <c r="CHA2" s="6" t="s">
        <v>16488</v>
      </c>
      <c r="CHB2" s="6" t="s">
        <v>16489</v>
      </c>
      <c r="CHC2" s="6" t="s">
        <v>16490</v>
      </c>
      <c r="CHD2" s="6" t="s">
        <v>16491</v>
      </c>
      <c r="CHE2" s="6" t="s">
        <v>16492</v>
      </c>
      <c r="CHF2" s="6" t="s">
        <v>16493</v>
      </c>
      <c r="CHG2" s="6" t="s">
        <v>16494</v>
      </c>
      <c r="CHH2" s="6" t="s">
        <v>16495</v>
      </c>
      <c r="CHI2" s="6" t="s">
        <v>16496</v>
      </c>
      <c r="CHJ2" s="6" t="s">
        <v>16497</v>
      </c>
      <c r="CHK2" s="6" t="s">
        <v>16498</v>
      </c>
      <c r="CHL2" s="6" t="s">
        <v>16499</v>
      </c>
      <c r="CHM2" s="6" t="s">
        <v>16500</v>
      </c>
      <c r="CHN2" s="6" t="s">
        <v>16501</v>
      </c>
      <c r="CHO2" s="6" t="s">
        <v>16502</v>
      </c>
      <c r="CHP2" s="6" t="s">
        <v>16503</v>
      </c>
      <c r="CHQ2" s="6" t="s">
        <v>16504</v>
      </c>
      <c r="CHR2" s="6" t="s">
        <v>16505</v>
      </c>
      <c r="CHS2" s="6" t="s">
        <v>16506</v>
      </c>
      <c r="CHT2" s="6" t="s">
        <v>16507</v>
      </c>
      <c r="CHU2" s="6" t="s">
        <v>16508</v>
      </c>
      <c r="CHV2" s="6" t="s">
        <v>16509</v>
      </c>
      <c r="CHW2" s="6" t="s">
        <v>16510</v>
      </c>
      <c r="CHX2" s="6" t="s">
        <v>16511</v>
      </c>
      <c r="CHY2" s="6" t="s">
        <v>16512</v>
      </c>
      <c r="CHZ2" s="6" t="s">
        <v>16513</v>
      </c>
      <c r="CIA2" s="6" t="s">
        <v>16514</v>
      </c>
      <c r="CIB2" s="6" t="s">
        <v>16515</v>
      </c>
      <c r="CIC2" s="6" t="s">
        <v>16516</v>
      </c>
      <c r="CID2" s="6" t="s">
        <v>16517</v>
      </c>
      <c r="CIE2" s="6" t="s">
        <v>16518</v>
      </c>
      <c r="CIF2" s="6" t="s">
        <v>16519</v>
      </c>
      <c r="CIG2" s="6" t="s">
        <v>16520</v>
      </c>
      <c r="CIH2" s="6" t="s">
        <v>16521</v>
      </c>
      <c r="CII2" s="6" t="s">
        <v>16522</v>
      </c>
      <c r="CIJ2" s="6" t="s">
        <v>16523</v>
      </c>
      <c r="CIK2" s="6" t="s">
        <v>16524</v>
      </c>
      <c r="CIL2" s="6" t="s">
        <v>16525</v>
      </c>
      <c r="CIM2" s="6" t="s">
        <v>16526</v>
      </c>
      <c r="CIN2" s="6" t="s">
        <v>16527</v>
      </c>
      <c r="CIO2" s="6" t="s">
        <v>16528</v>
      </c>
      <c r="CIP2" s="6" t="s">
        <v>16529</v>
      </c>
      <c r="CIQ2" s="6" t="s">
        <v>16530</v>
      </c>
      <c r="CIR2" s="6" t="s">
        <v>16531</v>
      </c>
      <c r="CIS2" s="6" t="s">
        <v>16532</v>
      </c>
      <c r="CIT2" s="6" t="s">
        <v>16533</v>
      </c>
      <c r="CIU2" s="6" t="s">
        <v>16534</v>
      </c>
      <c r="CIV2" s="6" t="s">
        <v>16535</v>
      </c>
      <c r="CIW2" s="6" t="s">
        <v>16536</v>
      </c>
      <c r="CIX2" s="6" t="s">
        <v>16537</v>
      </c>
      <c r="CIY2" s="6" t="s">
        <v>16538</v>
      </c>
      <c r="CIZ2" s="6" t="s">
        <v>16539</v>
      </c>
      <c r="CJA2" s="6" t="s">
        <v>16540</v>
      </c>
      <c r="CJB2" s="6" t="s">
        <v>16541</v>
      </c>
      <c r="CJC2" s="6" t="s">
        <v>16542</v>
      </c>
      <c r="CJD2" s="6" t="s">
        <v>16543</v>
      </c>
      <c r="CJE2" s="6" t="s">
        <v>16544</v>
      </c>
      <c r="CJF2" s="6" t="s">
        <v>16545</v>
      </c>
      <c r="CJG2" s="6" t="s">
        <v>16546</v>
      </c>
      <c r="CJH2" s="6" t="s">
        <v>16547</v>
      </c>
      <c r="CJI2" s="6" t="s">
        <v>16548</v>
      </c>
      <c r="CJJ2" s="6" t="s">
        <v>16549</v>
      </c>
      <c r="CJK2" s="6" t="s">
        <v>16550</v>
      </c>
      <c r="CJL2" s="6" t="s">
        <v>16551</v>
      </c>
      <c r="CJM2" s="6" t="s">
        <v>16552</v>
      </c>
      <c r="CJN2" s="6" t="s">
        <v>16553</v>
      </c>
      <c r="CJO2" s="6" t="s">
        <v>16554</v>
      </c>
      <c r="CJP2" s="6" t="s">
        <v>16555</v>
      </c>
      <c r="CJQ2" s="6" t="s">
        <v>16556</v>
      </c>
      <c r="CJR2" s="6" t="s">
        <v>16557</v>
      </c>
      <c r="CJS2" s="6" t="s">
        <v>16558</v>
      </c>
      <c r="CJT2" s="6" t="s">
        <v>16559</v>
      </c>
      <c r="CJU2" s="6" t="s">
        <v>16560</v>
      </c>
      <c r="CJV2" s="6" t="s">
        <v>16561</v>
      </c>
      <c r="CJW2" s="6" t="s">
        <v>16562</v>
      </c>
      <c r="CJX2" s="6" t="s">
        <v>16563</v>
      </c>
      <c r="CJY2" s="6" t="s">
        <v>16564</v>
      </c>
      <c r="CJZ2" s="6" t="s">
        <v>16565</v>
      </c>
      <c r="CKA2" s="6" t="s">
        <v>16566</v>
      </c>
      <c r="CKB2" s="6" t="s">
        <v>16567</v>
      </c>
      <c r="CKC2" s="6" t="s">
        <v>16568</v>
      </c>
      <c r="CKD2" s="6" t="s">
        <v>16569</v>
      </c>
      <c r="CKE2" s="6" t="s">
        <v>16570</v>
      </c>
      <c r="CKF2" s="6" t="s">
        <v>16571</v>
      </c>
      <c r="CKG2" s="6" t="s">
        <v>16572</v>
      </c>
      <c r="CKH2" s="6" t="s">
        <v>16573</v>
      </c>
      <c r="CKI2" s="6" t="s">
        <v>16574</v>
      </c>
      <c r="CKJ2" s="6" t="s">
        <v>16575</v>
      </c>
      <c r="CKK2" s="6" t="s">
        <v>16576</v>
      </c>
      <c r="CKL2" s="6" t="s">
        <v>16577</v>
      </c>
      <c r="CKM2" s="6" t="s">
        <v>16578</v>
      </c>
      <c r="CKN2" s="6" t="s">
        <v>16579</v>
      </c>
      <c r="CKO2" s="6" t="s">
        <v>16580</v>
      </c>
      <c r="CKP2" s="6" t="s">
        <v>16581</v>
      </c>
      <c r="CKQ2" s="6" t="s">
        <v>16582</v>
      </c>
      <c r="CKR2" s="6" t="s">
        <v>16583</v>
      </c>
      <c r="CKS2" s="6" t="s">
        <v>16584</v>
      </c>
      <c r="CKT2" s="6" t="s">
        <v>16585</v>
      </c>
      <c r="CKU2" s="6" t="s">
        <v>16586</v>
      </c>
      <c r="CKV2" s="6" t="s">
        <v>16587</v>
      </c>
      <c r="CKW2" s="6" t="s">
        <v>16588</v>
      </c>
      <c r="CKX2" s="6" t="s">
        <v>16589</v>
      </c>
      <c r="CKY2" s="6" t="s">
        <v>16590</v>
      </c>
      <c r="CKZ2" s="6" t="s">
        <v>16591</v>
      </c>
      <c r="CLA2" s="6" t="s">
        <v>16592</v>
      </c>
      <c r="CLB2" s="6" t="s">
        <v>16593</v>
      </c>
      <c r="CLC2" s="6" t="s">
        <v>16594</v>
      </c>
      <c r="CLD2" s="6" t="s">
        <v>16595</v>
      </c>
      <c r="CLE2" s="6" t="s">
        <v>16596</v>
      </c>
      <c r="CLF2" s="6" t="s">
        <v>16597</v>
      </c>
      <c r="CLG2" s="6" t="s">
        <v>16598</v>
      </c>
      <c r="CLH2" s="6" t="s">
        <v>16599</v>
      </c>
      <c r="CLI2" s="6" t="s">
        <v>16600</v>
      </c>
      <c r="CLJ2" s="6" t="s">
        <v>16601</v>
      </c>
      <c r="CLK2" s="6" t="s">
        <v>16602</v>
      </c>
      <c r="CLL2" s="6" t="s">
        <v>16603</v>
      </c>
      <c r="CLM2" s="6" t="s">
        <v>16604</v>
      </c>
      <c r="CLN2" s="6" t="s">
        <v>16605</v>
      </c>
      <c r="CLO2" s="6" t="s">
        <v>16606</v>
      </c>
      <c r="CLP2" s="6" t="s">
        <v>16607</v>
      </c>
      <c r="CLQ2" s="6" t="s">
        <v>16608</v>
      </c>
      <c r="CLR2" s="6" t="s">
        <v>16609</v>
      </c>
      <c r="CLS2" s="6" t="s">
        <v>16610</v>
      </c>
      <c r="CLT2" s="6" t="s">
        <v>16611</v>
      </c>
      <c r="CLU2" s="6" t="s">
        <v>16612</v>
      </c>
      <c r="CLV2" s="6" t="s">
        <v>16613</v>
      </c>
      <c r="CLW2" s="6" t="s">
        <v>16614</v>
      </c>
      <c r="CLX2" s="6" t="s">
        <v>16615</v>
      </c>
      <c r="CLY2" s="6" t="s">
        <v>16616</v>
      </c>
      <c r="CLZ2" s="6" t="s">
        <v>16617</v>
      </c>
      <c r="CMA2" s="6" t="s">
        <v>16618</v>
      </c>
      <c r="CMB2" s="6" t="s">
        <v>16619</v>
      </c>
      <c r="CMC2" s="6" t="s">
        <v>16620</v>
      </c>
      <c r="CMD2" s="6" t="s">
        <v>16621</v>
      </c>
      <c r="CME2" s="6" t="s">
        <v>16622</v>
      </c>
      <c r="CMF2" s="6" t="s">
        <v>16623</v>
      </c>
      <c r="CMG2" s="6" t="s">
        <v>16624</v>
      </c>
      <c r="CMH2" s="6" t="s">
        <v>16625</v>
      </c>
      <c r="CMI2" s="6" t="s">
        <v>16626</v>
      </c>
      <c r="CMJ2" s="6" t="s">
        <v>16627</v>
      </c>
      <c r="CMK2" s="6" t="s">
        <v>16628</v>
      </c>
      <c r="CML2" s="6" t="s">
        <v>16629</v>
      </c>
      <c r="CMM2" s="6" t="s">
        <v>16630</v>
      </c>
      <c r="CMN2" s="6" t="s">
        <v>16631</v>
      </c>
      <c r="CMO2" s="6" t="s">
        <v>16632</v>
      </c>
      <c r="CMP2" s="6" t="s">
        <v>16633</v>
      </c>
      <c r="CMQ2" s="6" t="s">
        <v>16634</v>
      </c>
      <c r="CMR2" s="6" t="s">
        <v>16635</v>
      </c>
      <c r="CMS2" s="6" t="s">
        <v>16636</v>
      </c>
      <c r="CMT2" s="6" t="s">
        <v>16637</v>
      </c>
      <c r="CMU2" s="6" t="s">
        <v>16638</v>
      </c>
      <c r="CMV2" s="6" t="s">
        <v>16639</v>
      </c>
      <c r="CMW2" s="6" t="s">
        <v>16614</v>
      </c>
      <c r="CMX2" s="6" t="s">
        <v>16640</v>
      </c>
      <c r="CMY2" s="6" t="s">
        <v>16641</v>
      </c>
      <c r="CMZ2" s="6" t="s">
        <v>16642</v>
      </c>
      <c r="CNA2" s="6" t="s">
        <v>16643</v>
      </c>
      <c r="CNB2" s="6" t="s">
        <v>16644</v>
      </c>
      <c r="CNC2" s="6" t="s">
        <v>16645</v>
      </c>
      <c r="CND2" s="6" t="s">
        <v>16646</v>
      </c>
      <c r="CNE2" s="6" t="s">
        <v>16647</v>
      </c>
      <c r="CNF2" s="6" t="s">
        <v>16648</v>
      </c>
      <c r="CNG2" s="6" t="s">
        <v>16649</v>
      </c>
      <c r="CNH2" s="6" t="s">
        <v>16650</v>
      </c>
      <c r="CNI2" s="6" t="s">
        <v>16651</v>
      </c>
      <c r="CNJ2" s="6" t="s">
        <v>16652</v>
      </c>
      <c r="CNK2" s="6" t="s">
        <v>16653</v>
      </c>
      <c r="CNL2" s="6" t="s">
        <v>16654</v>
      </c>
      <c r="CNM2" s="6" t="s">
        <v>16655</v>
      </c>
      <c r="CNN2" s="6" t="s">
        <v>16656</v>
      </c>
      <c r="CNO2" s="6" t="s">
        <v>16657</v>
      </c>
      <c r="CNP2" s="6" t="s">
        <v>16658</v>
      </c>
      <c r="CNQ2" s="6" t="s">
        <v>16659</v>
      </c>
      <c r="CNR2" s="6" t="s">
        <v>16660</v>
      </c>
      <c r="CNS2" s="6" t="s">
        <v>16661</v>
      </c>
      <c r="CNT2" s="6" t="s">
        <v>16662</v>
      </c>
      <c r="CNU2" s="6" t="s">
        <v>16663</v>
      </c>
      <c r="CNV2" s="6" t="s">
        <v>16664</v>
      </c>
      <c r="CNW2" s="6" t="s">
        <v>16665</v>
      </c>
      <c r="CNX2" s="6" t="s">
        <v>16666</v>
      </c>
      <c r="CNY2" s="6" t="s">
        <v>16667</v>
      </c>
      <c r="CNZ2" s="6" t="s">
        <v>16668</v>
      </c>
      <c r="COA2" s="6" t="s">
        <v>16669</v>
      </c>
      <c r="COB2" s="6" t="s">
        <v>16670</v>
      </c>
      <c r="COC2" s="6" t="s">
        <v>16671</v>
      </c>
      <c r="COD2" s="6" t="s">
        <v>16672</v>
      </c>
      <c r="COE2" s="6" t="s">
        <v>16673</v>
      </c>
      <c r="COF2" s="6" t="s">
        <v>16674</v>
      </c>
      <c r="COG2" s="6" t="s">
        <v>16675</v>
      </c>
      <c r="COH2" s="6" t="s">
        <v>16676</v>
      </c>
      <c r="COI2" s="6" t="s">
        <v>16677</v>
      </c>
      <c r="COJ2" s="6" t="s">
        <v>16678</v>
      </c>
      <c r="COK2" s="6" t="s">
        <v>16679</v>
      </c>
      <c r="COL2" s="6" t="s">
        <v>16680</v>
      </c>
      <c r="COM2" s="6" t="s">
        <v>16681</v>
      </c>
      <c r="CON2" s="6" t="s">
        <v>16682</v>
      </c>
      <c r="COO2" s="6" t="s">
        <v>16683</v>
      </c>
      <c r="COP2" s="6" t="s">
        <v>16684</v>
      </c>
      <c r="COQ2" s="6" t="s">
        <v>16685</v>
      </c>
      <c r="COR2" s="6" t="s">
        <v>16686</v>
      </c>
      <c r="COS2" s="6" t="s">
        <v>16687</v>
      </c>
      <c r="COT2" s="6" t="s">
        <v>16688</v>
      </c>
      <c r="COU2" s="6" t="s">
        <v>16689</v>
      </c>
      <c r="COV2" s="6" t="s">
        <v>16690</v>
      </c>
      <c r="COW2" s="6" t="s">
        <v>16691</v>
      </c>
      <c r="COX2" s="6" t="s">
        <v>16692</v>
      </c>
      <c r="COY2" s="6" t="s">
        <v>16693</v>
      </c>
      <c r="COZ2" s="6" t="s">
        <v>16694</v>
      </c>
      <c r="CPA2" s="6" t="s">
        <v>16695</v>
      </c>
      <c r="CPB2" s="6" t="s">
        <v>16696</v>
      </c>
      <c r="CPC2" s="6" t="s">
        <v>16697</v>
      </c>
      <c r="CPD2" s="6" t="s">
        <v>16698</v>
      </c>
      <c r="CPE2" s="6" t="s">
        <v>16699</v>
      </c>
      <c r="CPF2" s="6" t="s">
        <v>16700</v>
      </c>
      <c r="CPG2" s="6" t="s">
        <v>16701</v>
      </c>
      <c r="CPH2" s="6" t="s">
        <v>16702</v>
      </c>
      <c r="CPI2" s="6" t="s">
        <v>16703</v>
      </c>
      <c r="CPJ2" s="6" t="s">
        <v>16704</v>
      </c>
      <c r="CPK2" s="6" t="s">
        <v>16705</v>
      </c>
      <c r="CPL2" s="6" t="s">
        <v>16706</v>
      </c>
      <c r="CPM2" s="6" t="s">
        <v>16707</v>
      </c>
      <c r="CPN2" s="6" t="s">
        <v>16708</v>
      </c>
      <c r="CPO2" s="6" t="s">
        <v>16709</v>
      </c>
      <c r="CPP2" s="6" t="s">
        <v>16710</v>
      </c>
      <c r="CPQ2" s="6" t="s">
        <v>16711</v>
      </c>
      <c r="CPR2" s="6" t="s">
        <v>16712</v>
      </c>
      <c r="CPS2" s="6" t="s">
        <v>16713</v>
      </c>
      <c r="CPT2" s="6" t="s">
        <v>16714</v>
      </c>
      <c r="CPU2" s="6" t="s">
        <v>16715</v>
      </c>
      <c r="CPV2" s="6" t="s">
        <v>16716</v>
      </c>
      <c r="CPW2" s="6" t="s">
        <v>16717</v>
      </c>
      <c r="CPX2" s="6" t="s">
        <v>16718</v>
      </c>
      <c r="CPY2" s="6" t="s">
        <v>16719</v>
      </c>
      <c r="CPZ2" s="6" t="s">
        <v>16720</v>
      </c>
      <c r="CQA2" s="6" t="s">
        <v>16721</v>
      </c>
      <c r="CQB2" s="6" t="s">
        <v>16722</v>
      </c>
      <c r="CQC2" s="6" t="s">
        <v>16723</v>
      </c>
      <c r="CQD2" s="6" t="s">
        <v>16724</v>
      </c>
      <c r="CQE2" s="6" t="s">
        <v>16725</v>
      </c>
      <c r="CQF2" s="6" t="s">
        <v>16726</v>
      </c>
      <c r="CQG2" s="6" t="s">
        <v>16727</v>
      </c>
      <c r="CQH2" s="6" t="s">
        <v>16728</v>
      </c>
      <c r="CQI2" s="6" t="s">
        <v>16729</v>
      </c>
      <c r="CQJ2" s="6" t="s">
        <v>16730</v>
      </c>
      <c r="CQK2" s="6" t="s">
        <v>16731</v>
      </c>
      <c r="CQL2" s="6" t="s">
        <v>16732</v>
      </c>
      <c r="CQM2" s="6" t="s">
        <v>16733</v>
      </c>
      <c r="CQN2" s="6" t="s">
        <v>16734</v>
      </c>
      <c r="CQO2" s="6" t="s">
        <v>16735</v>
      </c>
      <c r="CQP2" s="6" t="s">
        <v>16736</v>
      </c>
      <c r="CQQ2" s="6" t="s">
        <v>16737</v>
      </c>
      <c r="CQR2" s="6" t="s">
        <v>16738</v>
      </c>
      <c r="CQS2" s="6" t="s">
        <v>16739</v>
      </c>
      <c r="CQT2" s="6" t="s">
        <v>16740</v>
      </c>
      <c r="CQU2" s="6" t="s">
        <v>16741</v>
      </c>
      <c r="CQV2" s="6" t="s">
        <v>16742</v>
      </c>
      <c r="CQW2" s="6" t="s">
        <v>16743</v>
      </c>
      <c r="CQX2" s="6" t="s">
        <v>16744</v>
      </c>
      <c r="CQY2" s="6" t="s">
        <v>16745</v>
      </c>
      <c r="CQZ2" s="6" t="s">
        <v>16746</v>
      </c>
      <c r="CRA2" s="6" t="s">
        <v>16747</v>
      </c>
      <c r="CRB2" s="6" t="s">
        <v>16748</v>
      </c>
      <c r="CRC2" s="6" t="s">
        <v>16749</v>
      </c>
      <c r="CRD2" s="6" t="s">
        <v>16750</v>
      </c>
      <c r="CRE2" s="6" t="s">
        <v>16751</v>
      </c>
      <c r="CRF2" s="6" t="s">
        <v>16752</v>
      </c>
      <c r="CRG2" s="6" t="s">
        <v>16753</v>
      </c>
      <c r="CRH2" s="6" t="s">
        <v>16754</v>
      </c>
      <c r="CRI2" s="6" t="s">
        <v>16755</v>
      </c>
      <c r="CRJ2" s="6" t="s">
        <v>16756</v>
      </c>
      <c r="CRK2" s="6" t="s">
        <v>16757</v>
      </c>
      <c r="CRL2" s="6" t="s">
        <v>16758</v>
      </c>
      <c r="CRM2" s="6" t="s">
        <v>16759</v>
      </c>
      <c r="CRN2" s="6" t="s">
        <v>16760</v>
      </c>
      <c r="CRO2" s="6" t="s">
        <v>16761</v>
      </c>
      <c r="CRP2" s="6" t="s">
        <v>16762</v>
      </c>
      <c r="CRQ2" s="6" t="s">
        <v>16763</v>
      </c>
      <c r="CRR2" s="6" t="s">
        <v>16764</v>
      </c>
      <c r="CRS2" s="6" t="s">
        <v>16765</v>
      </c>
      <c r="CRT2" s="6" t="s">
        <v>16766</v>
      </c>
      <c r="CRU2" s="6" t="s">
        <v>16767</v>
      </c>
      <c r="CRV2" s="6" t="s">
        <v>16768</v>
      </c>
      <c r="CRW2" s="6" t="s">
        <v>16769</v>
      </c>
      <c r="CRX2" s="6" t="s">
        <v>16770</v>
      </c>
      <c r="CRY2" s="6" t="s">
        <v>16771</v>
      </c>
      <c r="CRZ2" s="6" t="s">
        <v>16772</v>
      </c>
      <c r="CSA2" s="6" t="s">
        <v>16773</v>
      </c>
      <c r="CSB2" s="6" t="s">
        <v>16774</v>
      </c>
      <c r="CSC2" s="6" t="s">
        <v>16775</v>
      </c>
      <c r="CSD2" s="6" t="s">
        <v>16776</v>
      </c>
      <c r="CSE2" s="6" t="s">
        <v>16777</v>
      </c>
      <c r="CSF2" s="6" t="s">
        <v>16778</v>
      </c>
      <c r="CSG2" s="6" t="s">
        <v>16779</v>
      </c>
      <c r="CSH2" s="6" t="s">
        <v>16780</v>
      </c>
      <c r="CSI2" s="6" t="s">
        <v>16781</v>
      </c>
      <c r="CSJ2" s="6" t="s">
        <v>16782</v>
      </c>
      <c r="CSK2" s="6" t="s">
        <v>16783</v>
      </c>
      <c r="CSL2" s="6" t="s">
        <v>16784</v>
      </c>
      <c r="CSM2" s="6" t="s">
        <v>16785</v>
      </c>
      <c r="CSN2" s="6" t="s">
        <v>16786</v>
      </c>
      <c r="CSO2" s="6" t="s">
        <v>16787</v>
      </c>
      <c r="CSP2" s="6" t="s">
        <v>16788</v>
      </c>
      <c r="CSQ2" s="6" t="s">
        <v>16789</v>
      </c>
      <c r="CSR2" s="6" t="s">
        <v>16790</v>
      </c>
      <c r="CSS2" s="6" t="s">
        <v>16791</v>
      </c>
      <c r="CST2" s="6" t="s">
        <v>16792</v>
      </c>
      <c r="CSU2" s="6" t="s">
        <v>16793</v>
      </c>
      <c r="CSV2" s="6" t="s">
        <v>16794</v>
      </c>
      <c r="CSW2" s="6" t="s">
        <v>16795</v>
      </c>
      <c r="CSX2" s="6" t="s">
        <v>16796</v>
      </c>
      <c r="CSY2" s="6" t="s">
        <v>16797</v>
      </c>
      <c r="CSZ2" s="6" t="s">
        <v>16798</v>
      </c>
      <c r="CTA2" s="6" t="s">
        <v>16799</v>
      </c>
      <c r="CTB2" s="6" t="s">
        <v>16800</v>
      </c>
      <c r="CTC2" s="6" t="s">
        <v>16801</v>
      </c>
      <c r="CTD2" s="6" t="s">
        <v>16802</v>
      </c>
      <c r="CTE2" s="6" t="s">
        <v>16803</v>
      </c>
      <c r="CTF2" s="6" t="s">
        <v>16804</v>
      </c>
      <c r="CTG2" s="6" t="s">
        <v>16805</v>
      </c>
      <c r="CTH2" s="6" t="s">
        <v>16806</v>
      </c>
      <c r="CTI2" s="6" t="s">
        <v>16807</v>
      </c>
      <c r="CTJ2" s="6" t="s">
        <v>16808</v>
      </c>
      <c r="CTK2" s="6" t="s">
        <v>16809</v>
      </c>
      <c r="CTL2" s="6" t="s">
        <v>16810</v>
      </c>
      <c r="CTM2" s="6" t="s">
        <v>16811</v>
      </c>
      <c r="CTN2" s="6" t="s">
        <v>16812</v>
      </c>
      <c r="CTO2" s="6" t="s">
        <v>16813</v>
      </c>
      <c r="CTP2" s="6" t="s">
        <v>16814</v>
      </c>
      <c r="CTQ2" s="6" t="s">
        <v>16815</v>
      </c>
      <c r="CTR2" s="6" t="s">
        <v>16816</v>
      </c>
      <c r="CTS2" s="6" t="s">
        <v>16817</v>
      </c>
      <c r="CTT2" s="6" t="s">
        <v>16818</v>
      </c>
      <c r="CTU2" s="6" t="s">
        <v>16819</v>
      </c>
      <c r="CTV2" s="6" t="s">
        <v>16820</v>
      </c>
      <c r="CTW2" s="6" t="s">
        <v>16821</v>
      </c>
      <c r="CTX2" s="6" t="s">
        <v>16822</v>
      </c>
      <c r="CTY2" s="6" t="s">
        <v>16823</v>
      </c>
      <c r="CTZ2" s="6" t="s">
        <v>16824</v>
      </c>
      <c r="CUA2" s="6" t="s">
        <v>16825</v>
      </c>
      <c r="CUB2" s="6" t="s">
        <v>16826</v>
      </c>
      <c r="CUC2" s="6" t="s">
        <v>16827</v>
      </c>
      <c r="CUD2" s="6" t="s">
        <v>16828</v>
      </c>
      <c r="CUE2" s="6" t="s">
        <v>16829</v>
      </c>
      <c r="CUF2" s="6" t="s">
        <v>16830</v>
      </c>
      <c r="CUG2" s="6" t="s">
        <v>16831</v>
      </c>
      <c r="CUH2" s="6" t="s">
        <v>16832</v>
      </c>
      <c r="CUI2" s="6" t="s">
        <v>16833</v>
      </c>
      <c r="CUJ2" s="6" t="s">
        <v>16834</v>
      </c>
      <c r="CUK2" s="6" t="s">
        <v>16835</v>
      </c>
      <c r="CUL2" s="6" t="s">
        <v>16836</v>
      </c>
      <c r="CUM2" s="6" t="s">
        <v>16837</v>
      </c>
      <c r="CUN2" s="6" t="s">
        <v>16838</v>
      </c>
      <c r="CUO2" s="6" t="s">
        <v>16839</v>
      </c>
      <c r="CUP2" s="6" t="s">
        <v>16840</v>
      </c>
      <c r="CUQ2" s="6" t="s">
        <v>16841</v>
      </c>
      <c r="CUR2" s="6" t="s">
        <v>16842</v>
      </c>
      <c r="CUS2" s="6" t="s">
        <v>16843</v>
      </c>
      <c r="CUT2" s="6" t="s">
        <v>16844</v>
      </c>
      <c r="CUU2" s="6" t="s">
        <v>16845</v>
      </c>
      <c r="CUV2" s="6" t="s">
        <v>16846</v>
      </c>
      <c r="CUW2" s="6" t="s">
        <v>16847</v>
      </c>
      <c r="CUX2" s="6" t="s">
        <v>16848</v>
      </c>
      <c r="CUY2" s="6" t="s">
        <v>16849</v>
      </c>
      <c r="CUZ2" s="6" t="s">
        <v>16850</v>
      </c>
      <c r="CVA2" s="6" t="s">
        <v>16851</v>
      </c>
      <c r="CVB2" s="6" t="s">
        <v>16852</v>
      </c>
      <c r="CVC2" s="6" t="s">
        <v>16853</v>
      </c>
      <c r="CVD2" s="6" t="s">
        <v>16854</v>
      </c>
      <c r="CVE2" s="6" t="s">
        <v>16855</v>
      </c>
      <c r="CVF2" s="6" t="s">
        <v>16856</v>
      </c>
      <c r="CVG2" s="6" t="s">
        <v>16831</v>
      </c>
      <c r="CVH2" s="6" t="s">
        <v>16857</v>
      </c>
      <c r="CVI2" s="6" t="s">
        <v>16858</v>
      </c>
      <c r="CVJ2" s="6" t="s">
        <v>16859</v>
      </c>
      <c r="CVK2" s="6" t="s">
        <v>16860</v>
      </c>
      <c r="CVL2" s="6" t="s">
        <v>16861</v>
      </c>
      <c r="CVM2" s="6" t="s">
        <v>16862</v>
      </c>
      <c r="CVN2" s="6" t="s">
        <v>16863</v>
      </c>
      <c r="CVO2" s="6" t="s">
        <v>16864</v>
      </c>
      <c r="CVP2" s="6" t="s">
        <v>16865</v>
      </c>
      <c r="CVQ2" s="6" t="s">
        <v>16866</v>
      </c>
      <c r="CVR2" s="6" t="s">
        <v>16867</v>
      </c>
      <c r="CVS2" s="6" t="s">
        <v>16868</v>
      </c>
      <c r="CVT2" s="6" t="s">
        <v>16869</v>
      </c>
      <c r="CVU2" s="6" t="s">
        <v>16870</v>
      </c>
      <c r="CVV2" s="6" t="s">
        <v>16871</v>
      </c>
      <c r="CVW2" s="6" t="s">
        <v>16872</v>
      </c>
      <c r="CVX2" s="6" t="s">
        <v>16873</v>
      </c>
      <c r="CVY2" s="6" t="s">
        <v>16874</v>
      </c>
      <c r="CVZ2" s="6" t="s">
        <v>16875</v>
      </c>
      <c r="CWA2" s="6" t="s">
        <v>16876</v>
      </c>
      <c r="CWB2" s="6" t="s">
        <v>16877</v>
      </c>
      <c r="CWC2" s="6" t="s">
        <v>16878</v>
      </c>
      <c r="CWD2" s="6" t="s">
        <v>16879</v>
      </c>
      <c r="CWE2" s="6" t="s">
        <v>16880</v>
      </c>
      <c r="CWF2" s="6" t="s">
        <v>16881</v>
      </c>
      <c r="CWG2" s="6" t="s">
        <v>16882</v>
      </c>
      <c r="CWH2" s="6" t="s">
        <v>16883</v>
      </c>
      <c r="CWI2" s="6" t="s">
        <v>16884</v>
      </c>
      <c r="CWJ2" s="6" t="s">
        <v>16885</v>
      </c>
      <c r="CWK2" s="6" t="s">
        <v>16886</v>
      </c>
      <c r="CWL2" s="6" t="s">
        <v>16887</v>
      </c>
      <c r="CWM2" s="6" t="s">
        <v>16888</v>
      </c>
      <c r="CWN2" s="6" t="s">
        <v>16889</v>
      </c>
      <c r="CWO2" s="6" t="s">
        <v>16890</v>
      </c>
      <c r="CWP2" s="6" t="s">
        <v>16891</v>
      </c>
      <c r="CWQ2" s="6" t="s">
        <v>16892</v>
      </c>
      <c r="CWR2" s="6" t="s">
        <v>16893</v>
      </c>
      <c r="CWS2" s="6" t="s">
        <v>16894</v>
      </c>
      <c r="CWT2" s="6" t="s">
        <v>16895</v>
      </c>
      <c r="CWU2" s="6" t="s">
        <v>16896</v>
      </c>
      <c r="CWV2" s="6" t="s">
        <v>16897</v>
      </c>
      <c r="CWW2" s="6" t="s">
        <v>16898</v>
      </c>
      <c r="CWX2" s="6" t="s">
        <v>16899</v>
      </c>
      <c r="CWY2" s="6" t="s">
        <v>16900</v>
      </c>
      <c r="CWZ2" s="6" t="s">
        <v>16901</v>
      </c>
      <c r="CXA2" s="6" t="s">
        <v>16902</v>
      </c>
      <c r="CXB2" s="6" t="s">
        <v>16903</v>
      </c>
      <c r="CXC2" s="6" t="s">
        <v>16904</v>
      </c>
      <c r="CXD2" s="6" t="s">
        <v>16905</v>
      </c>
      <c r="CXE2" s="6" t="s">
        <v>16906</v>
      </c>
      <c r="CXF2" s="6" t="s">
        <v>16907</v>
      </c>
      <c r="CXG2" s="6" t="s">
        <v>16908</v>
      </c>
      <c r="CXH2" s="6" t="s">
        <v>16909</v>
      </c>
      <c r="CXI2" s="6" t="s">
        <v>16910</v>
      </c>
      <c r="CXJ2" s="6" t="s">
        <v>16911</v>
      </c>
      <c r="CXK2" s="6" t="s">
        <v>16912</v>
      </c>
      <c r="CXL2" s="6" t="s">
        <v>16913</v>
      </c>
      <c r="CXM2" s="6" t="s">
        <v>16914</v>
      </c>
      <c r="CXN2" s="6" t="s">
        <v>16915</v>
      </c>
      <c r="CXO2" s="6" t="s">
        <v>16916</v>
      </c>
      <c r="CXP2" s="6" t="s">
        <v>16917</v>
      </c>
      <c r="CXQ2" s="6" t="s">
        <v>16918</v>
      </c>
      <c r="CXR2" s="6" t="s">
        <v>16919</v>
      </c>
      <c r="CXS2" s="6" t="s">
        <v>16920</v>
      </c>
      <c r="CXT2" s="6" t="s">
        <v>16921</v>
      </c>
      <c r="CXU2" s="6" t="s">
        <v>16922</v>
      </c>
      <c r="CXV2" s="6" t="s">
        <v>16923</v>
      </c>
      <c r="CXW2" s="6" t="s">
        <v>16924</v>
      </c>
      <c r="CXX2" s="6" t="s">
        <v>16925</v>
      </c>
      <c r="CXY2" s="6" t="s">
        <v>16926</v>
      </c>
      <c r="CXZ2" s="6" t="s">
        <v>16927</v>
      </c>
      <c r="CYA2" s="6" t="s">
        <v>16928</v>
      </c>
      <c r="CYB2" s="6" t="s">
        <v>16929</v>
      </c>
      <c r="CYC2" s="6" t="s">
        <v>16930</v>
      </c>
      <c r="CYD2" s="6" t="s">
        <v>16931</v>
      </c>
      <c r="CYE2" s="6" t="s">
        <v>16932</v>
      </c>
      <c r="CYF2" s="6" t="s">
        <v>16933</v>
      </c>
      <c r="CYG2" s="6" t="s">
        <v>16934</v>
      </c>
      <c r="CYH2" s="6" t="s">
        <v>16935</v>
      </c>
      <c r="CYI2" s="6" t="s">
        <v>16936</v>
      </c>
      <c r="CYJ2" s="6" t="s">
        <v>16937</v>
      </c>
      <c r="CYK2" s="6" t="s">
        <v>16938</v>
      </c>
      <c r="CYL2" s="6" t="s">
        <v>16939</v>
      </c>
      <c r="CYM2" s="6" t="s">
        <v>16940</v>
      </c>
      <c r="CYN2" s="6" t="s">
        <v>16941</v>
      </c>
      <c r="CYO2" s="6" t="s">
        <v>16942</v>
      </c>
      <c r="CYP2" s="6" t="s">
        <v>16943</v>
      </c>
      <c r="CYQ2" s="6" t="s">
        <v>16944</v>
      </c>
      <c r="CYR2" s="6" t="s">
        <v>16945</v>
      </c>
      <c r="CYS2" s="6" t="s">
        <v>16946</v>
      </c>
      <c r="CYT2" s="6" t="s">
        <v>16947</v>
      </c>
      <c r="CYU2" s="6" t="s">
        <v>16948</v>
      </c>
      <c r="CYV2" s="6" t="s">
        <v>16949</v>
      </c>
      <c r="CYW2" s="6" t="s">
        <v>16950</v>
      </c>
      <c r="CYX2" s="6" t="s">
        <v>16951</v>
      </c>
      <c r="CYY2" s="6" t="s">
        <v>16952</v>
      </c>
      <c r="CYZ2" s="6" t="s">
        <v>16953</v>
      </c>
      <c r="CZA2" s="6" t="s">
        <v>16954</v>
      </c>
      <c r="CZB2" s="6" t="s">
        <v>16955</v>
      </c>
      <c r="CZC2" s="6" t="s">
        <v>16956</v>
      </c>
      <c r="CZD2" s="6" t="s">
        <v>16957</v>
      </c>
      <c r="CZE2" s="6" t="s">
        <v>16958</v>
      </c>
      <c r="CZF2" s="6" t="s">
        <v>16959</v>
      </c>
      <c r="CZG2" s="6" t="s">
        <v>16960</v>
      </c>
      <c r="CZH2" s="6" t="s">
        <v>16961</v>
      </c>
      <c r="CZI2" s="6" t="s">
        <v>16962</v>
      </c>
      <c r="CZJ2" s="6" t="s">
        <v>16963</v>
      </c>
      <c r="CZK2" s="6" t="s">
        <v>16964</v>
      </c>
      <c r="CZL2" s="6" t="s">
        <v>16965</v>
      </c>
      <c r="CZM2" s="6" t="s">
        <v>16966</v>
      </c>
      <c r="CZN2" s="6" t="s">
        <v>16967</v>
      </c>
      <c r="CZO2" s="6" t="s">
        <v>16968</v>
      </c>
      <c r="CZP2" s="6" t="s">
        <v>16969</v>
      </c>
      <c r="CZQ2" s="6" t="s">
        <v>16970</v>
      </c>
      <c r="CZR2" s="6" t="s">
        <v>16971</v>
      </c>
      <c r="CZS2" s="6" t="s">
        <v>16972</v>
      </c>
      <c r="CZT2" s="6" t="s">
        <v>16973</v>
      </c>
      <c r="CZU2" s="6" t="s">
        <v>16974</v>
      </c>
      <c r="CZV2" s="6" t="s">
        <v>16975</v>
      </c>
      <c r="CZW2" s="6" t="s">
        <v>16976</v>
      </c>
      <c r="CZX2" s="6" t="s">
        <v>16977</v>
      </c>
      <c r="CZY2" s="6" t="s">
        <v>16978</v>
      </c>
      <c r="CZZ2" s="6" t="s">
        <v>16979</v>
      </c>
      <c r="DAA2" s="6" t="s">
        <v>16980</v>
      </c>
      <c r="DAB2" s="6" t="s">
        <v>16981</v>
      </c>
      <c r="DAC2" s="6" t="s">
        <v>16982</v>
      </c>
      <c r="DAD2" s="6" t="s">
        <v>16983</v>
      </c>
      <c r="DAE2" s="6" t="s">
        <v>16984</v>
      </c>
      <c r="DAF2" s="6" t="s">
        <v>16985</v>
      </c>
      <c r="DAG2" s="6" t="s">
        <v>16986</v>
      </c>
      <c r="DAH2" s="6" t="s">
        <v>16987</v>
      </c>
      <c r="DAI2" s="6" t="s">
        <v>16988</v>
      </c>
      <c r="DAJ2" s="6" t="s">
        <v>16989</v>
      </c>
      <c r="DAK2" s="6" t="s">
        <v>16990</v>
      </c>
      <c r="DAL2" s="6" t="s">
        <v>16991</v>
      </c>
      <c r="DAM2" s="6" t="s">
        <v>16992</v>
      </c>
      <c r="DAN2" s="6" t="s">
        <v>16993</v>
      </c>
      <c r="DAO2" s="6" t="s">
        <v>16994</v>
      </c>
      <c r="DAP2" s="6" t="s">
        <v>16995</v>
      </c>
      <c r="DAQ2" s="6" t="s">
        <v>16996</v>
      </c>
      <c r="DAR2" s="6" t="s">
        <v>16997</v>
      </c>
      <c r="DAS2" s="6" t="s">
        <v>16998</v>
      </c>
      <c r="DAT2" s="6" t="s">
        <v>16999</v>
      </c>
      <c r="DAU2" s="6" t="s">
        <v>17000</v>
      </c>
      <c r="DAV2" s="6" t="s">
        <v>17001</v>
      </c>
      <c r="DAW2" s="6" t="s">
        <v>17002</v>
      </c>
      <c r="DAX2" s="6" t="s">
        <v>17003</v>
      </c>
      <c r="DAY2" s="6" t="s">
        <v>17004</v>
      </c>
      <c r="DAZ2" s="6" t="s">
        <v>17005</v>
      </c>
      <c r="DBA2" s="6" t="s">
        <v>17006</v>
      </c>
      <c r="DBB2" s="6" t="s">
        <v>17007</v>
      </c>
      <c r="DBC2" s="6" t="s">
        <v>17008</v>
      </c>
      <c r="DBD2" s="6" t="s">
        <v>17009</v>
      </c>
      <c r="DBE2" s="6" t="s">
        <v>17010</v>
      </c>
      <c r="DBF2" s="6" t="s">
        <v>17011</v>
      </c>
      <c r="DBG2" s="6" t="s">
        <v>17012</v>
      </c>
      <c r="DBH2" s="6" t="s">
        <v>17013</v>
      </c>
      <c r="DBI2" s="6" t="s">
        <v>17014</v>
      </c>
      <c r="DBJ2" s="6" t="s">
        <v>17015</v>
      </c>
      <c r="DBK2" s="6" t="s">
        <v>17016</v>
      </c>
      <c r="DBL2" s="6" t="s">
        <v>17017</v>
      </c>
      <c r="DBM2" s="6" t="s">
        <v>17018</v>
      </c>
      <c r="DBN2" s="6" t="s">
        <v>17019</v>
      </c>
      <c r="DBO2" s="6" t="s">
        <v>17020</v>
      </c>
      <c r="DBP2" s="6" t="s">
        <v>17021</v>
      </c>
      <c r="DBQ2" s="6" t="s">
        <v>17022</v>
      </c>
      <c r="DBR2" s="6" t="s">
        <v>17023</v>
      </c>
      <c r="DBS2" s="6" t="s">
        <v>17024</v>
      </c>
      <c r="DBT2" s="6" t="s">
        <v>17025</v>
      </c>
      <c r="DBU2" s="6" t="s">
        <v>17026</v>
      </c>
      <c r="DBV2" s="6" t="s">
        <v>17027</v>
      </c>
      <c r="DBW2" s="6" t="s">
        <v>17028</v>
      </c>
      <c r="DBX2" s="6" t="s">
        <v>17029</v>
      </c>
      <c r="DBY2" s="6" t="s">
        <v>17030</v>
      </c>
      <c r="DBZ2" s="6" t="s">
        <v>17031</v>
      </c>
      <c r="DCA2" s="6" t="s">
        <v>17032</v>
      </c>
      <c r="DCB2" s="6" t="s">
        <v>17033</v>
      </c>
      <c r="DCC2" s="6" t="s">
        <v>17034</v>
      </c>
      <c r="DCD2" s="6" t="s">
        <v>17035</v>
      </c>
      <c r="DCE2" s="6" t="s">
        <v>17036</v>
      </c>
      <c r="DCF2" s="6" t="s">
        <v>17037</v>
      </c>
      <c r="DCG2" s="6" t="s">
        <v>17038</v>
      </c>
      <c r="DCH2" s="6" t="s">
        <v>17039</v>
      </c>
      <c r="DCI2" s="6" t="s">
        <v>17040</v>
      </c>
      <c r="DCJ2" s="6" t="s">
        <v>17041</v>
      </c>
      <c r="DCK2" s="6" t="s">
        <v>17042</v>
      </c>
      <c r="DCL2" s="6" t="s">
        <v>17043</v>
      </c>
      <c r="DCM2" s="6" t="s">
        <v>17044</v>
      </c>
      <c r="DCN2" s="6" t="s">
        <v>17045</v>
      </c>
      <c r="DCO2" s="6" t="s">
        <v>17046</v>
      </c>
      <c r="DCP2" s="6" t="s">
        <v>17047</v>
      </c>
      <c r="DCQ2" s="6" t="s">
        <v>17048</v>
      </c>
      <c r="DCR2" s="6" t="s">
        <v>17049</v>
      </c>
      <c r="DCS2" s="6" t="s">
        <v>17050</v>
      </c>
      <c r="DCT2" s="6" t="s">
        <v>17051</v>
      </c>
      <c r="DCU2" s="6" t="s">
        <v>17052</v>
      </c>
      <c r="DCV2" s="6" t="s">
        <v>17053</v>
      </c>
      <c r="DCW2" s="6" t="s">
        <v>17054</v>
      </c>
      <c r="DCX2" s="6" t="s">
        <v>17055</v>
      </c>
      <c r="DCY2" s="6" t="s">
        <v>17056</v>
      </c>
      <c r="DCZ2" s="6" t="s">
        <v>17057</v>
      </c>
      <c r="DDA2" s="6" t="s">
        <v>17058</v>
      </c>
      <c r="DDB2" s="6" t="s">
        <v>17059</v>
      </c>
      <c r="DDC2" s="6" t="s">
        <v>17060</v>
      </c>
      <c r="DDD2" s="6" t="s">
        <v>17061</v>
      </c>
      <c r="DDE2" s="6" t="s">
        <v>17062</v>
      </c>
      <c r="DDF2" s="6" t="s">
        <v>17063</v>
      </c>
      <c r="DDG2" s="6" t="s">
        <v>17064</v>
      </c>
      <c r="DDH2" s="6" t="s">
        <v>17065</v>
      </c>
      <c r="DDI2" s="6" t="s">
        <v>17066</v>
      </c>
      <c r="DDJ2" s="6" t="s">
        <v>17067</v>
      </c>
      <c r="DDK2" s="6" t="s">
        <v>17068</v>
      </c>
      <c r="DDL2" s="6" t="s">
        <v>17069</v>
      </c>
      <c r="DDM2" s="6" t="s">
        <v>17070</v>
      </c>
      <c r="DDN2" s="6" t="s">
        <v>17071</v>
      </c>
      <c r="DDO2" s="6" t="s">
        <v>17072</v>
      </c>
      <c r="DDP2" s="6" t="s">
        <v>17073</v>
      </c>
      <c r="DDQ2" s="6" t="s">
        <v>17048</v>
      </c>
      <c r="DDR2" s="6" t="s">
        <v>17074</v>
      </c>
      <c r="DDS2" s="6" t="s">
        <v>17075</v>
      </c>
      <c r="DDT2" s="6" t="s">
        <v>17076</v>
      </c>
      <c r="DDU2" s="6" t="s">
        <v>17077</v>
      </c>
      <c r="DDV2" s="6" t="s">
        <v>17078</v>
      </c>
      <c r="DDW2" s="6" t="s">
        <v>17079</v>
      </c>
      <c r="DDX2" s="6" t="s">
        <v>17080</v>
      </c>
      <c r="DDY2" s="6" t="s">
        <v>17081</v>
      </c>
      <c r="DDZ2" s="6" t="s">
        <v>17082</v>
      </c>
      <c r="DEA2" s="6" t="s">
        <v>17083</v>
      </c>
      <c r="DEB2" s="6" t="s">
        <v>17084</v>
      </c>
      <c r="DEC2" s="6" t="s">
        <v>17085</v>
      </c>
      <c r="DED2" s="6" t="s">
        <v>17086</v>
      </c>
      <c r="DEE2" s="6" t="s">
        <v>17087</v>
      </c>
      <c r="DEF2" s="6" t="s">
        <v>17088</v>
      </c>
      <c r="DEG2" s="6" t="s">
        <v>17089</v>
      </c>
      <c r="DEH2" s="6" t="s">
        <v>17090</v>
      </c>
      <c r="DEI2" s="6" t="s">
        <v>17091</v>
      </c>
      <c r="DEJ2" s="6" t="s">
        <v>17092</v>
      </c>
      <c r="DEK2" s="6" t="s">
        <v>17093</v>
      </c>
      <c r="DEL2" s="6" t="s">
        <v>17094</v>
      </c>
      <c r="DEM2" s="6" t="s">
        <v>17095</v>
      </c>
      <c r="DEN2" s="6" t="s">
        <v>17096</v>
      </c>
      <c r="DEO2" s="6" t="s">
        <v>17097</v>
      </c>
      <c r="DEP2" s="6" t="s">
        <v>17098</v>
      </c>
      <c r="DEQ2" s="6" t="s">
        <v>17099</v>
      </c>
      <c r="DER2" s="6" t="s">
        <v>17100</v>
      </c>
      <c r="DES2" s="6" t="s">
        <v>17101</v>
      </c>
      <c r="DET2" s="6" t="s">
        <v>17102</v>
      </c>
      <c r="DEU2" s="6" t="s">
        <v>17103</v>
      </c>
      <c r="DEV2" s="6" t="s">
        <v>17104</v>
      </c>
      <c r="DEW2" s="6" t="s">
        <v>17105</v>
      </c>
      <c r="DEX2" s="6" t="s">
        <v>17106</v>
      </c>
      <c r="DEY2" s="6" t="s">
        <v>17107</v>
      </c>
      <c r="DEZ2" s="6" t="s">
        <v>17108</v>
      </c>
      <c r="DFA2" s="6" t="s">
        <v>17109</v>
      </c>
      <c r="DFB2" s="6" t="s">
        <v>17110</v>
      </c>
      <c r="DFC2" s="6" t="s">
        <v>17111</v>
      </c>
      <c r="DFD2" s="6" t="s">
        <v>17112</v>
      </c>
      <c r="DFE2" s="6" t="s">
        <v>17113</v>
      </c>
      <c r="DFF2" s="6" t="s">
        <v>17114</v>
      </c>
      <c r="DFG2" s="6" t="s">
        <v>17115</v>
      </c>
      <c r="DFH2" s="6" t="s">
        <v>17116</v>
      </c>
      <c r="DFI2" s="6" t="s">
        <v>17117</v>
      </c>
      <c r="DFJ2" s="6" t="s">
        <v>17118</v>
      </c>
      <c r="DFK2" s="6" t="s">
        <v>17119</v>
      </c>
      <c r="DFL2" s="6" t="s">
        <v>17120</v>
      </c>
      <c r="DFM2" s="6" t="s">
        <v>17121</v>
      </c>
      <c r="DFN2" s="6" t="s">
        <v>17122</v>
      </c>
      <c r="DFO2" s="6" t="s">
        <v>17123</v>
      </c>
      <c r="DFP2" s="6" t="s">
        <v>17124</v>
      </c>
      <c r="DFQ2" s="6" t="s">
        <v>17125</v>
      </c>
      <c r="DFR2" s="6" t="s">
        <v>17126</v>
      </c>
      <c r="DFS2" s="6" t="s">
        <v>17127</v>
      </c>
      <c r="DFT2" s="6" t="s">
        <v>17128</v>
      </c>
      <c r="DFU2" s="6" t="s">
        <v>17129</v>
      </c>
      <c r="DFV2" s="6" t="s">
        <v>17130</v>
      </c>
      <c r="DFW2" s="6" t="s">
        <v>17131</v>
      </c>
      <c r="DFX2" s="6" t="s">
        <v>17132</v>
      </c>
      <c r="DFY2" s="6" t="s">
        <v>17133</v>
      </c>
      <c r="DFZ2" s="6" t="s">
        <v>17134</v>
      </c>
      <c r="DGA2" s="6" t="s">
        <v>17135</v>
      </c>
      <c r="DGB2" s="6" t="s">
        <v>17136</v>
      </c>
      <c r="DGC2" s="6" t="s">
        <v>17137</v>
      </c>
      <c r="DGD2" s="6" t="s">
        <v>17138</v>
      </c>
      <c r="DGE2" s="6" t="s">
        <v>17139</v>
      </c>
      <c r="DGF2" s="6" t="s">
        <v>17140</v>
      </c>
      <c r="DGG2" s="6" t="s">
        <v>17141</v>
      </c>
      <c r="DGH2" s="6" t="s">
        <v>17142</v>
      </c>
      <c r="DGI2" s="6" t="s">
        <v>17143</v>
      </c>
      <c r="DGJ2" s="6" t="s">
        <v>17144</v>
      </c>
      <c r="DGK2" s="6" t="s">
        <v>17145</v>
      </c>
      <c r="DGL2" s="6" t="s">
        <v>17146</v>
      </c>
      <c r="DGM2" s="6" t="s">
        <v>17147</v>
      </c>
      <c r="DGN2" s="6" t="s">
        <v>17148</v>
      </c>
      <c r="DGO2" s="6" t="s">
        <v>17149</v>
      </c>
      <c r="DGP2" s="6" t="s">
        <v>17150</v>
      </c>
      <c r="DGQ2" s="6" t="s">
        <v>17151</v>
      </c>
      <c r="DGR2" s="6" t="s">
        <v>17152</v>
      </c>
      <c r="DGS2" s="6" t="s">
        <v>17153</v>
      </c>
      <c r="DGT2" s="6" t="s">
        <v>17154</v>
      </c>
      <c r="DGU2" s="6" t="s">
        <v>17155</v>
      </c>
      <c r="DGV2" s="6" t="s">
        <v>17156</v>
      </c>
      <c r="DGW2" s="6" t="s">
        <v>17157</v>
      </c>
      <c r="DGX2" s="6" t="s">
        <v>17158</v>
      </c>
      <c r="DGY2" s="6" t="s">
        <v>17159</v>
      </c>
      <c r="DGZ2" s="6" t="s">
        <v>17160</v>
      </c>
      <c r="DHA2" s="6" t="s">
        <v>17161</v>
      </c>
      <c r="DHB2" s="6" t="s">
        <v>17162</v>
      </c>
      <c r="DHC2" s="6" t="s">
        <v>17163</v>
      </c>
      <c r="DHD2" s="6" t="s">
        <v>17164</v>
      </c>
      <c r="DHE2" s="6" t="s">
        <v>17165</v>
      </c>
      <c r="DHF2" s="6" t="s">
        <v>17166</v>
      </c>
      <c r="DHG2" s="6" t="s">
        <v>17167</v>
      </c>
      <c r="DHH2" s="6" t="s">
        <v>17168</v>
      </c>
      <c r="DHI2" s="6" t="s">
        <v>17169</v>
      </c>
      <c r="DHJ2" s="6" t="s">
        <v>17170</v>
      </c>
      <c r="DHK2" s="6" t="s">
        <v>17171</v>
      </c>
      <c r="DHL2" s="6" t="s">
        <v>17172</v>
      </c>
      <c r="DHM2" s="6" t="s">
        <v>17173</v>
      </c>
      <c r="DHN2" s="6" t="s">
        <v>17174</v>
      </c>
      <c r="DHO2" s="6" t="s">
        <v>17175</v>
      </c>
      <c r="DHP2" s="6" t="s">
        <v>17176</v>
      </c>
      <c r="DHQ2" s="6" t="s">
        <v>17177</v>
      </c>
      <c r="DHR2" s="6" t="s">
        <v>17178</v>
      </c>
      <c r="DHS2" s="6" t="s">
        <v>17179</v>
      </c>
      <c r="DHT2" s="6" t="s">
        <v>17180</v>
      </c>
      <c r="DHU2" s="6" t="s">
        <v>17181</v>
      </c>
      <c r="DHV2" s="6" t="s">
        <v>17182</v>
      </c>
      <c r="DHW2" s="6" t="s">
        <v>17183</v>
      </c>
      <c r="DHX2" s="6" t="s">
        <v>17184</v>
      </c>
      <c r="DHY2" s="6" t="s">
        <v>17185</v>
      </c>
      <c r="DHZ2" s="6" t="s">
        <v>17186</v>
      </c>
      <c r="DIA2" s="6" t="s">
        <v>17187</v>
      </c>
      <c r="DIB2" s="6" t="s">
        <v>17188</v>
      </c>
      <c r="DIC2" s="6" t="s">
        <v>17189</v>
      </c>
      <c r="DID2" s="6" t="s">
        <v>17190</v>
      </c>
      <c r="DIE2" s="6" t="s">
        <v>17191</v>
      </c>
      <c r="DIF2" s="6" t="s">
        <v>17192</v>
      </c>
      <c r="DIG2" s="6" t="s">
        <v>17193</v>
      </c>
      <c r="DIH2" s="6" t="s">
        <v>17194</v>
      </c>
      <c r="DII2" s="6" t="s">
        <v>17195</v>
      </c>
      <c r="DIJ2" s="6" t="s">
        <v>17196</v>
      </c>
      <c r="DIK2" s="6" t="s">
        <v>17197</v>
      </c>
      <c r="DIL2" s="6" t="s">
        <v>17198</v>
      </c>
      <c r="DIM2" s="6" t="s">
        <v>17199</v>
      </c>
      <c r="DIN2" s="6" t="s">
        <v>17200</v>
      </c>
      <c r="DIO2" s="6" t="s">
        <v>17201</v>
      </c>
      <c r="DIP2" s="6" t="s">
        <v>17202</v>
      </c>
      <c r="DIQ2" s="6" t="s">
        <v>17203</v>
      </c>
      <c r="DIR2" s="6" t="s">
        <v>17204</v>
      </c>
      <c r="DIS2" s="6" t="s">
        <v>17205</v>
      </c>
      <c r="DIT2" s="6" t="s">
        <v>17206</v>
      </c>
      <c r="DIU2" s="6" t="s">
        <v>17207</v>
      </c>
      <c r="DIV2" s="6" t="s">
        <v>17208</v>
      </c>
      <c r="DIW2" s="6" t="s">
        <v>17209</v>
      </c>
      <c r="DIX2" s="6" t="s">
        <v>17210</v>
      </c>
      <c r="DIY2" s="6" t="s">
        <v>17211</v>
      </c>
      <c r="DIZ2" s="6" t="s">
        <v>17212</v>
      </c>
      <c r="DJA2" s="6" t="s">
        <v>17213</v>
      </c>
      <c r="DJB2" s="6" t="s">
        <v>17214</v>
      </c>
      <c r="DJC2" s="6" t="s">
        <v>17215</v>
      </c>
      <c r="DJD2" s="6" t="s">
        <v>17216</v>
      </c>
      <c r="DJE2" s="6" t="s">
        <v>17217</v>
      </c>
      <c r="DJF2" s="6" t="s">
        <v>17218</v>
      </c>
      <c r="DJG2" s="6" t="s">
        <v>17219</v>
      </c>
      <c r="DJH2" s="6" t="s">
        <v>17220</v>
      </c>
      <c r="DJI2" s="6" t="s">
        <v>17221</v>
      </c>
      <c r="DJJ2" s="6" t="s">
        <v>17222</v>
      </c>
      <c r="DJK2" s="6" t="s">
        <v>17223</v>
      </c>
      <c r="DJL2" s="6" t="s">
        <v>17224</v>
      </c>
      <c r="DJM2" s="6" t="s">
        <v>17225</v>
      </c>
      <c r="DJN2" s="6" t="s">
        <v>17226</v>
      </c>
      <c r="DJO2" s="6" t="s">
        <v>17227</v>
      </c>
      <c r="DJP2" s="6" t="s">
        <v>17228</v>
      </c>
      <c r="DJQ2" s="6" t="s">
        <v>17229</v>
      </c>
      <c r="DJR2" s="6" t="s">
        <v>17230</v>
      </c>
      <c r="DJS2" s="6" t="s">
        <v>17231</v>
      </c>
      <c r="DJT2" s="6" t="s">
        <v>17232</v>
      </c>
      <c r="DJU2" s="6" t="s">
        <v>17233</v>
      </c>
      <c r="DJV2" s="6" t="s">
        <v>17234</v>
      </c>
      <c r="DJW2" s="6" t="s">
        <v>17235</v>
      </c>
      <c r="DJX2" s="6" t="s">
        <v>17236</v>
      </c>
      <c r="DJY2" s="6" t="s">
        <v>17237</v>
      </c>
      <c r="DJZ2" s="6" t="s">
        <v>17238</v>
      </c>
      <c r="DKA2" s="6" t="s">
        <v>17239</v>
      </c>
      <c r="DKB2" s="6" t="s">
        <v>17240</v>
      </c>
      <c r="DKC2" s="6" t="s">
        <v>17241</v>
      </c>
      <c r="DKD2" s="6" t="s">
        <v>17242</v>
      </c>
      <c r="DKE2" s="6" t="s">
        <v>17243</v>
      </c>
      <c r="DKF2" s="6" t="s">
        <v>17244</v>
      </c>
      <c r="DKG2" s="6" t="s">
        <v>17245</v>
      </c>
      <c r="DKH2" s="6" t="s">
        <v>17246</v>
      </c>
      <c r="DKI2" s="6" t="s">
        <v>17247</v>
      </c>
      <c r="DKJ2" s="6" t="s">
        <v>17248</v>
      </c>
      <c r="DKK2" s="6" t="s">
        <v>17249</v>
      </c>
      <c r="DKL2" s="6" t="s">
        <v>17250</v>
      </c>
      <c r="DKM2" s="6" t="s">
        <v>17251</v>
      </c>
      <c r="DKN2" s="6" t="s">
        <v>17252</v>
      </c>
      <c r="DKO2" s="6" t="s">
        <v>17253</v>
      </c>
      <c r="DKP2" s="6" t="s">
        <v>17254</v>
      </c>
      <c r="DKQ2" s="6" t="s">
        <v>17255</v>
      </c>
      <c r="DKR2" s="6" t="s">
        <v>17256</v>
      </c>
      <c r="DKS2" s="6" t="s">
        <v>17257</v>
      </c>
      <c r="DKT2" s="6" t="s">
        <v>17258</v>
      </c>
      <c r="DKU2" s="6" t="s">
        <v>17259</v>
      </c>
      <c r="DKV2" s="6" t="s">
        <v>17260</v>
      </c>
      <c r="DKW2" s="6" t="s">
        <v>17261</v>
      </c>
      <c r="DKX2" s="6" t="s">
        <v>17262</v>
      </c>
      <c r="DKY2" s="6" t="s">
        <v>17263</v>
      </c>
      <c r="DKZ2" s="6" t="s">
        <v>17264</v>
      </c>
      <c r="DLA2" s="6" t="s">
        <v>17265</v>
      </c>
      <c r="DLB2" s="6" t="s">
        <v>17266</v>
      </c>
      <c r="DLC2" s="6" t="s">
        <v>17267</v>
      </c>
      <c r="DLD2" s="6" t="s">
        <v>17268</v>
      </c>
      <c r="DLE2" s="6" t="s">
        <v>17269</v>
      </c>
      <c r="DLF2" s="6" t="s">
        <v>17270</v>
      </c>
      <c r="DLG2" s="6" t="s">
        <v>17271</v>
      </c>
      <c r="DLH2" s="6" t="s">
        <v>17272</v>
      </c>
      <c r="DLI2" s="6" t="s">
        <v>17273</v>
      </c>
      <c r="DLJ2" s="6" t="s">
        <v>17274</v>
      </c>
      <c r="DLK2" s="6" t="s">
        <v>17275</v>
      </c>
      <c r="DLL2" s="6" t="s">
        <v>17276</v>
      </c>
      <c r="DLM2" s="6" t="s">
        <v>17277</v>
      </c>
      <c r="DLN2" s="6" t="s">
        <v>17278</v>
      </c>
      <c r="DLO2" s="6" t="s">
        <v>17279</v>
      </c>
      <c r="DLP2" s="6" t="s">
        <v>17280</v>
      </c>
      <c r="DLQ2" s="6" t="s">
        <v>17281</v>
      </c>
      <c r="DLR2" s="6" t="s">
        <v>17282</v>
      </c>
      <c r="DLS2" s="6" t="s">
        <v>17283</v>
      </c>
      <c r="DLT2" s="6" t="s">
        <v>17284</v>
      </c>
      <c r="DLU2" s="6" t="s">
        <v>17285</v>
      </c>
      <c r="DLV2" s="6" t="s">
        <v>17286</v>
      </c>
      <c r="DLW2" s="6" t="s">
        <v>17287</v>
      </c>
      <c r="DLX2" s="6" t="s">
        <v>17288</v>
      </c>
      <c r="DLY2" s="6" t="s">
        <v>17289</v>
      </c>
      <c r="DLZ2" s="6" t="s">
        <v>17290</v>
      </c>
      <c r="DMA2" s="6" t="s">
        <v>17265</v>
      </c>
      <c r="DMB2" s="6" t="s">
        <v>17291</v>
      </c>
      <c r="DMC2" s="6" t="s">
        <v>17292</v>
      </c>
      <c r="DMD2" s="6" t="s">
        <v>17293</v>
      </c>
      <c r="DME2" s="6" t="s">
        <v>17294</v>
      </c>
      <c r="DMF2" s="6" t="s">
        <v>17295</v>
      </c>
      <c r="DMG2" s="6" t="s">
        <v>17296</v>
      </c>
      <c r="DMH2" s="6" t="s">
        <v>17297</v>
      </c>
      <c r="DMI2" s="6" t="s">
        <v>17298</v>
      </c>
      <c r="DMJ2" s="6" t="s">
        <v>17299</v>
      </c>
      <c r="DMK2" s="6" t="s">
        <v>17300</v>
      </c>
      <c r="DML2" s="6" t="s">
        <v>17301</v>
      </c>
      <c r="DMM2" s="6" t="s">
        <v>17302</v>
      </c>
      <c r="DMN2" s="6" t="s">
        <v>17303</v>
      </c>
      <c r="DMO2" s="6" t="s">
        <v>17304</v>
      </c>
      <c r="DMP2" s="6" t="s">
        <v>17305</v>
      </c>
      <c r="DMQ2" s="6" t="s">
        <v>17306</v>
      </c>
      <c r="DMR2" s="6" t="s">
        <v>17307</v>
      </c>
      <c r="DMS2" s="6" t="s">
        <v>17308</v>
      </c>
      <c r="DMT2" s="6" t="s">
        <v>17309</v>
      </c>
      <c r="DMU2" s="6" t="s">
        <v>17310</v>
      </c>
      <c r="DMV2" s="6" t="s">
        <v>17311</v>
      </c>
      <c r="DMW2" s="6" t="s">
        <v>17312</v>
      </c>
      <c r="DMX2" s="6" t="s">
        <v>17313</v>
      </c>
      <c r="DMY2" s="6" t="s">
        <v>17314</v>
      </c>
      <c r="DMZ2" s="6" t="s">
        <v>17315</v>
      </c>
      <c r="DNA2" s="6" t="s">
        <v>17316</v>
      </c>
      <c r="DNB2" s="6" t="s">
        <v>17317</v>
      </c>
      <c r="DNC2" s="6" t="s">
        <v>17318</v>
      </c>
      <c r="DND2" s="6" t="s">
        <v>17319</v>
      </c>
      <c r="DNE2" s="6" t="s">
        <v>17320</v>
      </c>
      <c r="DNF2" s="6" t="s">
        <v>17321</v>
      </c>
      <c r="DNG2" s="6" t="s">
        <v>17322</v>
      </c>
      <c r="DNH2" s="6" t="s">
        <v>17323</v>
      </c>
      <c r="DNI2" s="6" t="s">
        <v>17324</v>
      </c>
      <c r="DNJ2" s="6" t="s">
        <v>17325</v>
      </c>
      <c r="DNK2" s="6" t="s">
        <v>17326</v>
      </c>
      <c r="DNL2" s="6" t="s">
        <v>17327</v>
      </c>
      <c r="DNM2" s="6" t="s">
        <v>17328</v>
      </c>
      <c r="DNN2" s="6" t="s">
        <v>17329</v>
      </c>
      <c r="DNO2" s="6" t="s">
        <v>17330</v>
      </c>
      <c r="DNP2" s="6" t="s">
        <v>17331</v>
      </c>
      <c r="DNQ2" s="6" t="s">
        <v>17332</v>
      </c>
      <c r="DNR2" s="6" t="s">
        <v>17333</v>
      </c>
      <c r="DNS2" s="6" t="s">
        <v>17334</v>
      </c>
      <c r="DNT2" s="6" t="s">
        <v>17335</v>
      </c>
      <c r="DNU2" s="6" t="s">
        <v>17336</v>
      </c>
      <c r="DNV2" s="6" t="s">
        <v>17337</v>
      </c>
      <c r="DNW2" s="6" t="s">
        <v>17338</v>
      </c>
      <c r="DNX2" s="6" t="s">
        <v>17339</v>
      </c>
      <c r="DNY2" s="6" t="s">
        <v>17340</v>
      </c>
      <c r="DNZ2" s="6" t="s">
        <v>17341</v>
      </c>
      <c r="DOA2" s="6" t="s">
        <v>17342</v>
      </c>
      <c r="DOB2" s="6" t="s">
        <v>17343</v>
      </c>
      <c r="DOC2" s="6" t="s">
        <v>17344</v>
      </c>
      <c r="DOD2" s="6" t="s">
        <v>17345</v>
      </c>
      <c r="DOE2" s="6" t="s">
        <v>17346</v>
      </c>
      <c r="DOF2" s="6" t="s">
        <v>17347</v>
      </c>
      <c r="DOG2" s="6" t="s">
        <v>17348</v>
      </c>
      <c r="DOH2" s="6" t="s">
        <v>17349</v>
      </c>
      <c r="DOI2" s="6" t="s">
        <v>17350</v>
      </c>
      <c r="DOJ2" s="6" t="s">
        <v>17351</v>
      </c>
      <c r="DOK2" s="6" t="s">
        <v>17352</v>
      </c>
      <c r="DOL2" s="6" t="s">
        <v>17353</v>
      </c>
      <c r="DOM2" s="6" t="s">
        <v>17354</v>
      </c>
      <c r="DON2" s="6" t="s">
        <v>17355</v>
      </c>
      <c r="DOO2" s="6" t="s">
        <v>17356</v>
      </c>
      <c r="DOP2" s="6" t="s">
        <v>17357</v>
      </c>
      <c r="DOQ2" s="6" t="s">
        <v>17358</v>
      </c>
      <c r="DOR2" s="6" t="s">
        <v>17359</v>
      </c>
      <c r="DOS2" s="6" t="s">
        <v>17360</v>
      </c>
      <c r="DOT2" s="6" t="s">
        <v>17361</v>
      </c>
      <c r="DOU2" s="6" t="s">
        <v>17362</v>
      </c>
      <c r="DOV2" s="6" t="s">
        <v>17363</v>
      </c>
      <c r="DOW2" s="6" t="s">
        <v>17364</v>
      </c>
      <c r="DOX2" s="6" t="s">
        <v>17365</v>
      </c>
      <c r="DOY2" s="6" t="s">
        <v>17366</v>
      </c>
      <c r="DOZ2" s="6" t="s">
        <v>17367</v>
      </c>
      <c r="DPA2" s="6" t="s">
        <v>17368</v>
      </c>
      <c r="DPB2" s="6" t="s">
        <v>17369</v>
      </c>
      <c r="DPC2" s="6" t="s">
        <v>17370</v>
      </c>
      <c r="DPD2" s="6" t="s">
        <v>17371</v>
      </c>
      <c r="DPE2" s="6" t="s">
        <v>17372</v>
      </c>
      <c r="DPF2" s="6" t="s">
        <v>17373</v>
      </c>
      <c r="DPG2" s="6" t="s">
        <v>17374</v>
      </c>
      <c r="DPH2" s="6" t="s">
        <v>17375</v>
      </c>
      <c r="DPI2" s="6" t="s">
        <v>17376</v>
      </c>
      <c r="DPJ2" s="6" t="s">
        <v>17377</v>
      </c>
      <c r="DPK2" s="6" t="s">
        <v>17378</v>
      </c>
      <c r="DPL2" s="6" t="s">
        <v>17379</v>
      </c>
      <c r="DPM2" s="6" t="s">
        <v>17380</v>
      </c>
      <c r="DPN2" s="6" t="s">
        <v>17381</v>
      </c>
      <c r="DPO2" s="6" t="s">
        <v>17382</v>
      </c>
      <c r="DPP2" s="6" t="s">
        <v>17383</v>
      </c>
      <c r="DPQ2" s="6" t="s">
        <v>17384</v>
      </c>
      <c r="DPR2" s="6" t="s">
        <v>17385</v>
      </c>
      <c r="DPS2" s="6" t="s">
        <v>17386</v>
      </c>
      <c r="DPT2" s="6" t="s">
        <v>17387</v>
      </c>
      <c r="DPU2" s="6" t="s">
        <v>17388</v>
      </c>
      <c r="DPV2" s="6" t="s">
        <v>17389</v>
      </c>
      <c r="DPW2" s="6" t="s">
        <v>17390</v>
      </c>
      <c r="DPX2" s="6" t="s">
        <v>17391</v>
      </c>
      <c r="DPY2" s="6" t="s">
        <v>17392</v>
      </c>
      <c r="DPZ2" s="6" t="s">
        <v>17393</v>
      </c>
      <c r="DQA2" s="6" t="s">
        <v>17394</v>
      </c>
      <c r="DQB2" s="6" t="s">
        <v>17395</v>
      </c>
      <c r="DQC2" s="6" t="s">
        <v>17396</v>
      </c>
      <c r="DQD2" s="6" t="s">
        <v>17397</v>
      </c>
      <c r="DQE2" s="6" t="s">
        <v>17398</v>
      </c>
      <c r="DQF2" s="6" t="s">
        <v>17399</v>
      </c>
      <c r="DQG2" s="6" t="s">
        <v>17400</v>
      </c>
      <c r="DQH2" s="6" t="s">
        <v>17401</v>
      </c>
      <c r="DQI2" s="6" t="s">
        <v>17402</v>
      </c>
      <c r="DQJ2" s="6" t="s">
        <v>17403</v>
      </c>
      <c r="DQK2" s="6" t="s">
        <v>17404</v>
      </c>
      <c r="DQL2" s="6" t="s">
        <v>17405</v>
      </c>
      <c r="DQM2" s="6" t="s">
        <v>17406</v>
      </c>
      <c r="DQN2" s="6" t="s">
        <v>17407</v>
      </c>
      <c r="DQO2" s="6" t="s">
        <v>17408</v>
      </c>
      <c r="DQP2" s="6" t="s">
        <v>17409</v>
      </c>
      <c r="DQQ2" s="6" t="s">
        <v>17410</v>
      </c>
      <c r="DQR2" s="6" t="s">
        <v>17411</v>
      </c>
      <c r="DQS2" s="6" t="s">
        <v>17412</v>
      </c>
      <c r="DQT2" s="6" t="s">
        <v>17413</v>
      </c>
      <c r="DQU2" s="6" t="s">
        <v>17414</v>
      </c>
      <c r="DQV2" s="6" t="s">
        <v>17415</v>
      </c>
      <c r="DQW2" s="6" t="s">
        <v>17416</v>
      </c>
      <c r="DQX2" s="6" t="s">
        <v>17417</v>
      </c>
      <c r="DQY2" s="6" t="s">
        <v>17418</v>
      </c>
      <c r="DQZ2" s="6" t="s">
        <v>17419</v>
      </c>
      <c r="DRA2" s="6" t="s">
        <v>17420</v>
      </c>
      <c r="DRB2" s="6" t="s">
        <v>17421</v>
      </c>
      <c r="DRC2" s="6" t="s">
        <v>17422</v>
      </c>
      <c r="DRD2" s="6" t="s">
        <v>17423</v>
      </c>
      <c r="DRE2" s="6" t="s">
        <v>17424</v>
      </c>
      <c r="DRF2" s="6" t="s">
        <v>17425</v>
      </c>
      <c r="DRG2" s="6" t="s">
        <v>17426</v>
      </c>
      <c r="DRH2" s="6" t="s">
        <v>17427</v>
      </c>
      <c r="DRI2" s="6" t="s">
        <v>17428</v>
      </c>
      <c r="DRJ2" s="6" t="s">
        <v>17429</v>
      </c>
      <c r="DRK2" s="6" t="s">
        <v>17430</v>
      </c>
      <c r="DRL2" s="6" t="s">
        <v>17431</v>
      </c>
      <c r="DRM2" s="6" t="s">
        <v>17432</v>
      </c>
      <c r="DRN2" s="6" t="s">
        <v>17433</v>
      </c>
      <c r="DRO2" s="6" t="s">
        <v>17434</v>
      </c>
      <c r="DRP2" s="6" t="s">
        <v>17435</v>
      </c>
      <c r="DRQ2" s="6" t="s">
        <v>17436</v>
      </c>
      <c r="DRR2" s="6" t="s">
        <v>17437</v>
      </c>
      <c r="DRS2" s="6" t="s">
        <v>17438</v>
      </c>
      <c r="DRT2" s="6" t="s">
        <v>17439</v>
      </c>
      <c r="DRU2" s="6" t="s">
        <v>17440</v>
      </c>
      <c r="DRV2" s="6" t="s">
        <v>17441</v>
      </c>
      <c r="DRW2" s="6" t="s">
        <v>17442</v>
      </c>
      <c r="DRX2" s="6" t="s">
        <v>17443</v>
      </c>
      <c r="DRY2" s="6" t="s">
        <v>17444</v>
      </c>
      <c r="DRZ2" s="6" t="s">
        <v>17445</v>
      </c>
      <c r="DSA2" s="6" t="s">
        <v>17446</v>
      </c>
      <c r="DSB2" s="6" t="s">
        <v>17447</v>
      </c>
      <c r="DSC2" s="6" t="s">
        <v>17448</v>
      </c>
      <c r="DSD2" s="6" t="s">
        <v>17449</v>
      </c>
      <c r="DSE2" s="6" t="s">
        <v>17450</v>
      </c>
      <c r="DSF2" s="6" t="s">
        <v>17451</v>
      </c>
      <c r="DSG2" s="6" t="s">
        <v>17452</v>
      </c>
      <c r="DSH2" s="6" t="s">
        <v>17453</v>
      </c>
      <c r="DSI2" s="6" t="s">
        <v>17454</v>
      </c>
      <c r="DSJ2" s="6" t="s">
        <v>17455</v>
      </c>
      <c r="DSK2" s="6" t="s">
        <v>17456</v>
      </c>
      <c r="DSL2" s="6" t="s">
        <v>17457</v>
      </c>
      <c r="DSM2" s="6" t="s">
        <v>17458</v>
      </c>
      <c r="DSN2" s="6" t="s">
        <v>17459</v>
      </c>
      <c r="DSO2" s="6" t="s">
        <v>17460</v>
      </c>
      <c r="DSP2" s="6" t="s">
        <v>17461</v>
      </c>
      <c r="DSQ2" s="6" t="s">
        <v>17462</v>
      </c>
      <c r="DSR2" s="6" t="s">
        <v>17463</v>
      </c>
      <c r="DSS2" s="6" t="s">
        <v>17464</v>
      </c>
      <c r="DST2" s="6" t="s">
        <v>17465</v>
      </c>
      <c r="DSU2" s="6" t="s">
        <v>17466</v>
      </c>
      <c r="DSV2" s="6" t="s">
        <v>17467</v>
      </c>
      <c r="DSW2" s="6" t="s">
        <v>17468</v>
      </c>
      <c r="DSX2" s="6" t="s">
        <v>17469</v>
      </c>
      <c r="DSY2" s="6" t="s">
        <v>17470</v>
      </c>
      <c r="DSZ2" s="6" t="s">
        <v>17471</v>
      </c>
      <c r="DTA2" s="6" t="s">
        <v>17472</v>
      </c>
      <c r="DTB2" s="6" t="s">
        <v>17473</v>
      </c>
      <c r="DTC2" s="6" t="s">
        <v>17474</v>
      </c>
      <c r="DTD2" s="6" t="s">
        <v>17475</v>
      </c>
      <c r="DTE2" s="6" t="s">
        <v>17476</v>
      </c>
      <c r="DTF2" s="6" t="s">
        <v>17477</v>
      </c>
      <c r="DTG2" s="6" t="s">
        <v>17478</v>
      </c>
      <c r="DTH2" s="6" t="s">
        <v>17479</v>
      </c>
      <c r="DTI2" s="6" t="s">
        <v>17480</v>
      </c>
      <c r="DTJ2" s="6" t="s">
        <v>17481</v>
      </c>
      <c r="DTK2" s="6" t="s">
        <v>17482</v>
      </c>
      <c r="DTL2" s="6" t="s">
        <v>17483</v>
      </c>
      <c r="DTM2" s="6" t="s">
        <v>17484</v>
      </c>
      <c r="DTN2" s="6" t="s">
        <v>17485</v>
      </c>
      <c r="DTO2" s="6" t="s">
        <v>17486</v>
      </c>
      <c r="DTP2" s="6" t="s">
        <v>17487</v>
      </c>
      <c r="DTQ2" s="6" t="s">
        <v>17488</v>
      </c>
      <c r="DTR2" s="6" t="s">
        <v>17489</v>
      </c>
      <c r="DTS2" s="6" t="s">
        <v>17490</v>
      </c>
      <c r="DTT2" s="6" t="s">
        <v>17491</v>
      </c>
      <c r="DTU2" s="6" t="s">
        <v>17492</v>
      </c>
      <c r="DTV2" s="6" t="s">
        <v>17493</v>
      </c>
      <c r="DTW2" s="6" t="s">
        <v>17494</v>
      </c>
      <c r="DTX2" s="6" t="s">
        <v>17495</v>
      </c>
      <c r="DTY2" s="6" t="s">
        <v>17496</v>
      </c>
      <c r="DTZ2" s="6" t="s">
        <v>17497</v>
      </c>
      <c r="DUA2" s="6" t="s">
        <v>17498</v>
      </c>
      <c r="DUB2" s="6" t="s">
        <v>17499</v>
      </c>
      <c r="DUC2" s="6" t="s">
        <v>17500</v>
      </c>
      <c r="DUD2" s="6" t="s">
        <v>17501</v>
      </c>
      <c r="DUE2" s="6" t="s">
        <v>17502</v>
      </c>
      <c r="DUF2" s="6" t="s">
        <v>17503</v>
      </c>
      <c r="DUG2" s="6" t="s">
        <v>17504</v>
      </c>
      <c r="DUH2" s="6" t="s">
        <v>17505</v>
      </c>
      <c r="DUI2" s="6" t="s">
        <v>17506</v>
      </c>
      <c r="DUJ2" s="6" t="s">
        <v>17507</v>
      </c>
      <c r="DUK2" s="6" t="s">
        <v>17508</v>
      </c>
      <c r="DUL2" s="6" t="s">
        <v>17509</v>
      </c>
      <c r="DUM2" s="6" t="s">
        <v>17510</v>
      </c>
      <c r="DUN2" s="6" t="s">
        <v>17511</v>
      </c>
      <c r="DUO2" s="6" t="s">
        <v>17512</v>
      </c>
      <c r="DUP2" s="6" t="s">
        <v>17513</v>
      </c>
      <c r="DUQ2" s="6" t="s">
        <v>17514</v>
      </c>
      <c r="DUR2" s="6" t="s">
        <v>17515</v>
      </c>
      <c r="DUS2" s="6" t="s">
        <v>17516</v>
      </c>
      <c r="DUT2" s="6" t="s">
        <v>17517</v>
      </c>
      <c r="DUU2" s="6" t="s">
        <v>17518</v>
      </c>
      <c r="DUV2" s="6" t="s">
        <v>17519</v>
      </c>
      <c r="DUW2" s="6" t="s">
        <v>17520</v>
      </c>
      <c r="DUX2" s="6" t="s">
        <v>17521</v>
      </c>
      <c r="DUY2" s="6" t="s">
        <v>17522</v>
      </c>
      <c r="DUZ2" s="6" t="s">
        <v>17523</v>
      </c>
      <c r="DVA2" s="6" t="s">
        <v>17524</v>
      </c>
      <c r="DVB2" s="6" t="s">
        <v>17525</v>
      </c>
      <c r="DVC2" s="6" t="s">
        <v>17526</v>
      </c>
      <c r="DVD2" s="6" t="s">
        <v>17527</v>
      </c>
      <c r="DVE2" s="6" t="s">
        <v>17528</v>
      </c>
      <c r="DVF2" s="6" t="s">
        <v>17529</v>
      </c>
      <c r="DVG2" s="6" t="s">
        <v>17530</v>
      </c>
      <c r="DVH2" s="6" t="s">
        <v>17531</v>
      </c>
      <c r="DVI2" s="6" t="s">
        <v>17532</v>
      </c>
      <c r="DVJ2" s="6" t="s">
        <v>17533</v>
      </c>
      <c r="DVK2" s="6" t="s">
        <v>17534</v>
      </c>
      <c r="DVL2" s="6" t="s">
        <v>17535</v>
      </c>
      <c r="DVM2" s="6" t="s">
        <v>17536</v>
      </c>
      <c r="DVN2" s="6" t="s">
        <v>17537</v>
      </c>
      <c r="DVO2" s="6" t="s">
        <v>17538</v>
      </c>
      <c r="DVP2" s="6" t="s">
        <v>17539</v>
      </c>
      <c r="DVQ2" s="6" t="s">
        <v>17540</v>
      </c>
      <c r="DVR2" s="6" t="s">
        <v>17541</v>
      </c>
      <c r="DVS2" s="6" t="s">
        <v>17542</v>
      </c>
      <c r="DVT2" s="6" t="s">
        <v>17543</v>
      </c>
      <c r="DVU2" s="6" t="s">
        <v>17544</v>
      </c>
      <c r="DVV2" s="6" t="s">
        <v>17545</v>
      </c>
      <c r="DVW2" s="6" t="s">
        <v>17546</v>
      </c>
      <c r="DVX2" s="6" t="s">
        <v>17547</v>
      </c>
      <c r="DVY2" s="6" t="s">
        <v>17548</v>
      </c>
      <c r="DVZ2" s="6" t="s">
        <v>17549</v>
      </c>
      <c r="DWA2" s="6" t="s">
        <v>17550</v>
      </c>
      <c r="DWB2" s="6" t="s">
        <v>17551</v>
      </c>
      <c r="DWC2" s="6" t="s">
        <v>17552</v>
      </c>
      <c r="DWD2" s="6" t="s">
        <v>17553</v>
      </c>
      <c r="DWE2" s="6" t="s">
        <v>17554</v>
      </c>
      <c r="DWF2" s="6" t="s">
        <v>17555</v>
      </c>
      <c r="DWG2" s="6" t="s">
        <v>17556</v>
      </c>
      <c r="DWH2" s="6" t="s">
        <v>17557</v>
      </c>
      <c r="DWI2" s="6" t="s">
        <v>17558</v>
      </c>
      <c r="DWJ2" s="6" t="s">
        <v>17559</v>
      </c>
      <c r="DWK2" s="6" t="s">
        <v>17560</v>
      </c>
      <c r="DWL2" s="6" t="s">
        <v>17561</v>
      </c>
      <c r="DWM2" s="6" t="s">
        <v>17562</v>
      </c>
      <c r="DWN2" s="6" t="s">
        <v>17563</v>
      </c>
      <c r="DWO2" s="6" t="s">
        <v>17564</v>
      </c>
      <c r="DWP2" s="6" t="s">
        <v>17565</v>
      </c>
      <c r="DWQ2" s="6" t="s">
        <v>17566</v>
      </c>
      <c r="DWR2" s="6" t="s">
        <v>17567</v>
      </c>
      <c r="DWS2" s="6" t="s">
        <v>17568</v>
      </c>
      <c r="DWT2" s="6" t="s">
        <v>17569</v>
      </c>
      <c r="DWU2" s="6" t="s">
        <v>17570</v>
      </c>
      <c r="DWV2" s="6" t="s">
        <v>17571</v>
      </c>
      <c r="DWW2" s="6" t="s">
        <v>17572</v>
      </c>
      <c r="DWX2" s="6" t="s">
        <v>17573</v>
      </c>
      <c r="DWY2" s="6" t="s">
        <v>17574</v>
      </c>
      <c r="DWZ2" s="6" t="s">
        <v>17575</v>
      </c>
      <c r="DXA2" s="6" t="s">
        <v>17576</v>
      </c>
      <c r="DXB2" s="6" t="s">
        <v>17577</v>
      </c>
      <c r="DXC2" s="6" t="s">
        <v>17578</v>
      </c>
      <c r="DXD2" s="6" t="s">
        <v>17579</v>
      </c>
      <c r="DXE2" s="6" t="s">
        <v>17580</v>
      </c>
      <c r="DXF2" s="6" t="s">
        <v>17581</v>
      </c>
      <c r="DXG2" s="6" t="s">
        <v>17582</v>
      </c>
      <c r="DXH2" s="6" t="s">
        <v>17583</v>
      </c>
      <c r="DXI2" s="6" t="s">
        <v>17584</v>
      </c>
      <c r="DXJ2" s="6" t="s">
        <v>17585</v>
      </c>
      <c r="DXK2" s="6" t="s">
        <v>17586</v>
      </c>
      <c r="DXL2" s="6" t="s">
        <v>17587</v>
      </c>
      <c r="DXM2" s="6" t="s">
        <v>17588</v>
      </c>
      <c r="DXN2" s="6" t="s">
        <v>17589</v>
      </c>
      <c r="DXO2" s="6" t="s">
        <v>17590</v>
      </c>
      <c r="DXP2" s="6" t="s">
        <v>17591</v>
      </c>
      <c r="DXQ2" s="6" t="s">
        <v>17592</v>
      </c>
      <c r="DXR2" s="6" t="s">
        <v>17593</v>
      </c>
      <c r="DXS2" s="6" t="s">
        <v>17594</v>
      </c>
      <c r="DXT2" s="6" t="s">
        <v>17595</v>
      </c>
      <c r="DXU2" s="6" t="s">
        <v>17596</v>
      </c>
      <c r="DXV2" s="6" t="s">
        <v>17597</v>
      </c>
      <c r="DXW2" s="6" t="s">
        <v>17598</v>
      </c>
      <c r="DXX2" s="6" t="s">
        <v>17599</v>
      </c>
      <c r="DXY2" s="6" t="s">
        <v>17600</v>
      </c>
      <c r="DXZ2" s="6" t="s">
        <v>17601</v>
      </c>
      <c r="DYA2" s="6" t="s">
        <v>17602</v>
      </c>
      <c r="DYB2" s="6" t="s">
        <v>17603</v>
      </c>
      <c r="DYC2" s="6" t="s">
        <v>17604</v>
      </c>
      <c r="DYD2" s="6" t="s">
        <v>17605</v>
      </c>
      <c r="DYE2" s="6" t="s">
        <v>17606</v>
      </c>
      <c r="DYF2" s="6" t="s">
        <v>17607</v>
      </c>
      <c r="DYG2" s="6" t="s">
        <v>17608</v>
      </c>
      <c r="DYH2" s="6" t="s">
        <v>17609</v>
      </c>
      <c r="DYI2" s="6" t="s">
        <v>17610</v>
      </c>
      <c r="DYJ2" s="6" t="s">
        <v>17611</v>
      </c>
      <c r="DYK2" s="6" t="s">
        <v>17612</v>
      </c>
      <c r="DYL2" s="6" t="s">
        <v>17613</v>
      </c>
      <c r="DYM2" s="6" t="s">
        <v>17614</v>
      </c>
      <c r="DYN2" s="6" t="s">
        <v>17615</v>
      </c>
      <c r="DYO2" s="6" t="s">
        <v>17616</v>
      </c>
      <c r="DYP2" s="6" t="s">
        <v>17617</v>
      </c>
      <c r="DYQ2" s="6" t="s">
        <v>17618</v>
      </c>
      <c r="DYR2" s="6" t="s">
        <v>17619</v>
      </c>
      <c r="DYS2" s="6" t="s">
        <v>17620</v>
      </c>
      <c r="DYT2" s="6" t="s">
        <v>17621</v>
      </c>
      <c r="DYU2" s="6" t="s">
        <v>17622</v>
      </c>
      <c r="DYV2" s="6" t="s">
        <v>17623</v>
      </c>
      <c r="DYW2" s="6" t="s">
        <v>17624</v>
      </c>
      <c r="DYX2" s="6" t="s">
        <v>17625</v>
      </c>
      <c r="DYY2" s="6" t="s">
        <v>17626</v>
      </c>
      <c r="DYZ2" s="6" t="s">
        <v>17627</v>
      </c>
      <c r="DZA2" s="6" t="s">
        <v>17628</v>
      </c>
      <c r="DZB2" s="6" t="s">
        <v>17629</v>
      </c>
      <c r="DZC2" s="6" t="s">
        <v>17630</v>
      </c>
      <c r="DZD2" s="6" t="s">
        <v>17631</v>
      </c>
      <c r="DZE2" s="6" t="s">
        <v>17632</v>
      </c>
      <c r="DZF2" s="6" t="s">
        <v>17633</v>
      </c>
      <c r="DZG2" s="6" t="s">
        <v>17634</v>
      </c>
      <c r="DZH2" s="6" t="s">
        <v>17635</v>
      </c>
      <c r="DZI2" s="6" t="s">
        <v>17636</v>
      </c>
      <c r="DZJ2" s="6" t="s">
        <v>17637</v>
      </c>
      <c r="DZK2" s="6" t="s">
        <v>17638</v>
      </c>
      <c r="DZL2" s="6" t="s">
        <v>17639</v>
      </c>
      <c r="DZM2" s="6" t="s">
        <v>17640</v>
      </c>
      <c r="DZN2" s="6" t="s">
        <v>17641</v>
      </c>
      <c r="DZO2" s="6" t="s">
        <v>17642</v>
      </c>
      <c r="DZP2" s="6" t="s">
        <v>17643</v>
      </c>
      <c r="DZQ2" s="6" t="s">
        <v>17644</v>
      </c>
      <c r="DZR2" s="6" t="s">
        <v>17645</v>
      </c>
      <c r="DZS2" s="6" t="s">
        <v>17646</v>
      </c>
      <c r="DZT2" s="6" t="s">
        <v>17647</v>
      </c>
      <c r="DZU2" s="6" t="s">
        <v>17648</v>
      </c>
      <c r="DZV2" s="6" t="s">
        <v>17649</v>
      </c>
      <c r="DZW2" s="6" t="s">
        <v>17650</v>
      </c>
      <c r="DZX2" s="6" t="s">
        <v>17651</v>
      </c>
      <c r="DZY2" s="6" t="s">
        <v>17652</v>
      </c>
      <c r="DZZ2" s="6" t="s">
        <v>17653</v>
      </c>
      <c r="EAA2" s="6" t="s">
        <v>17654</v>
      </c>
      <c r="EAB2" s="6" t="s">
        <v>17655</v>
      </c>
      <c r="EAC2" s="6" t="s">
        <v>17656</v>
      </c>
      <c r="EAD2" s="6" t="s">
        <v>17657</v>
      </c>
      <c r="EAE2" s="6" t="s">
        <v>17658</v>
      </c>
      <c r="EAF2" s="6" t="s">
        <v>17659</v>
      </c>
      <c r="EAG2" s="6" t="s">
        <v>17660</v>
      </c>
      <c r="EAH2" s="6" t="s">
        <v>17661</v>
      </c>
      <c r="EAI2" s="6" t="s">
        <v>17662</v>
      </c>
      <c r="EAJ2" s="6" t="s">
        <v>17663</v>
      </c>
      <c r="EAK2" s="6" t="s">
        <v>17664</v>
      </c>
      <c r="EAL2" s="6" t="s">
        <v>17665</v>
      </c>
      <c r="EAM2" s="6" t="s">
        <v>17666</v>
      </c>
      <c r="EAN2" s="6" t="s">
        <v>17667</v>
      </c>
      <c r="EAO2" s="6" t="s">
        <v>17668</v>
      </c>
      <c r="EAP2" s="6" t="s">
        <v>17669</v>
      </c>
      <c r="EAQ2" s="6" t="s">
        <v>17670</v>
      </c>
      <c r="EAR2" s="6" t="s">
        <v>17671</v>
      </c>
      <c r="EAS2" s="6" t="s">
        <v>17672</v>
      </c>
      <c r="EAT2" s="6" t="s">
        <v>17673</v>
      </c>
      <c r="EAU2" s="6" t="s">
        <v>17674</v>
      </c>
      <c r="EAV2" s="6" t="s">
        <v>17675</v>
      </c>
      <c r="EAW2" s="6" t="s">
        <v>17676</v>
      </c>
      <c r="EAX2" s="6" t="s">
        <v>17677</v>
      </c>
      <c r="EAY2" s="6" t="s">
        <v>17678</v>
      </c>
      <c r="EAZ2" s="6" t="s">
        <v>17679</v>
      </c>
      <c r="EBA2" s="6" t="s">
        <v>17680</v>
      </c>
      <c r="EBB2" s="6" t="s">
        <v>17681</v>
      </c>
      <c r="EBC2" s="6" t="s">
        <v>17682</v>
      </c>
      <c r="EBD2" s="6" t="s">
        <v>17683</v>
      </c>
      <c r="EBE2" s="6" t="s">
        <v>17684</v>
      </c>
      <c r="EBF2" s="6" t="s">
        <v>17685</v>
      </c>
      <c r="EBG2" s="6" t="s">
        <v>17686</v>
      </c>
      <c r="EBH2" s="6" t="s">
        <v>17687</v>
      </c>
      <c r="EBI2" s="6" t="s">
        <v>17688</v>
      </c>
      <c r="EBJ2" s="6" t="s">
        <v>17689</v>
      </c>
      <c r="EBK2" s="6" t="s">
        <v>17690</v>
      </c>
      <c r="EBL2" s="6" t="s">
        <v>17691</v>
      </c>
      <c r="EBM2" s="6" t="s">
        <v>17692</v>
      </c>
      <c r="EBN2" s="6" t="s">
        <v>17693</v>
      </c>
      <c r="EBO2" s="6" t="s">
        <v>17694</v>
      </c>
      <c r="EBP2" s="6" t="s">
        <v>17695</v>
      </c>
      <c r="EBQ2" s="6" t="s">
        <v>17696</v>
      </c>
      <c r="EBR2" s="6" t="s">
        <v>17697</v>
      </c>
      <c r="EBS2" s="6" t="s">
        <v>17698</v>
      </c>
      <c r="EBT2" s="6" t="s">
        <v>17699</v>
      </c>
      <c r="EBU2" s="6" t="s">
        <v>17700</v>
      </c>
      <c r="EBV2" s="6" t="s">
        <v>17701</v>
      </c>
      <c r="EBW2" s="6" t="s">
        <v>17702</v>
      </c>
      <c r="EBX2" s="6" t="s">
        <v>17703</v>
      </c>
      <c r="EBY2" s="6" t="s">
        <v>17704</v>
      </c>
      <c r="EBZ2" s="6" t="s">
        <v>17705</v>
      </c>
      <c r="ECA2" s="6" t="s">
        <v>17706</v>
      </c>
      <c r="ECB2" s="6" t="s">
        <v>17707</v>
      </c>
      <c r="ECC2" s="6" t="s">
        <v>17708</v>
      </c>
      <c r="ECD2" s="6" t="s">
        <v>17709</v>
      </c>
      <c r="ECE2" s="6" t="s">
        <v>17710</v>
      </c>
      <c r="ECF2" s="6" t="s">
        <v>17711</v>
      </c>
      <c r="ECG2" s="6" t="s">
        <v>17712</v>
      </c>
      <c r="ECH2" s="6" t="s">
        <v>17713</v>
      </c>
      <c r="ECI2" s="6" t="s">
        <v>17714</v>
      </c>
      <c r="ECJ2" s="6" t="s">
        <v>17715</v>
      </c>
      <c r="ECK2" s="6" t="s">
        <v>17716</v>
      </c>
      <c r="ECL2" s="6" t="s">
        <v>17717</v>
      </c>
      <c r="ECM2" s="6" t="s">
        <v>17718</v>
      </c>
      <c r="ECN2" s="6" t="s">
        <v>17719</v>
      </c>
      <c r="ECO2" s="6" t="s">
        <v>17720</v>
      </c>
      <c r="ECP2" s="6" t="s">
        <v>17721</v>
      </c>
      <c r="ECQ2" s="6" t="s">
        <v>17722</v>
      </c>
      <c r="ECR2" s="6" t="s">
        <v>17723</v>
      </c>
      <c r="ECS2" s="6" t="s">
        <v>17724</v>
      </c>
      <c r="ECT2" s="6" t="s">
        <v>17725</v>
      </c>
      <c r="ECU2" s="6" t="s">
        <v>17726</v>
      </c>
      <c r="ECV2" s="6" t="s">
        <v>17727</v>
      </c>
      <c r="ECW2" s="6" t="s">
        <v>17728</v>
      </c>
      <c r="ECX2" s="6" t="s">
        <v>17729</v>
      </c>
      <c r="ECY2" s="6" t="s">
        <v>17730</v>
      </c>
      <c r="ECZ2" s="6" t="s">
        <v>17731</v>
      </c>
      <c r="EDA2" s="6" t="s">
        <v>17732</v>
      </c>
      <c r="EDB2" s="6" t="s">
        <v>17733</v>
      </c>
      <c r="EDC2" s="6" t="s">
        <v>17734</v>
      </c>
      <c r="EDD2" s="6" t="s">
        <v>17735</v>
      </c>
      <c r="EDE2" s="6" t="s">
        <v>17736</v>
      </c>
      <c r="EDF2" s="6" t="s">
        <v>17737</v>
      </c>
      <c r="EDG2" s="6" t="s">
        <v>17738</v>
      </c>
      <c r="EDH2" s="6" t="s">
        <v>17739</v>
      </c>
      <c r="EDI2" s="6" t="s">
        <v>17740</v>
      </c>
      <c r="EDJ2" s="6" t="s">
        <v>17741</v>
      </c>
      <c r="EDK2" s="6" t="s">
        <v>17742</v>
      </c>
      <c r="EDL2" s="6" t="s">
        <v>13312</v>
      </c>
      <c r="EDM2" s="6" t="s">
        <v>17743</v>
      </c>
      <c r="EDN2" s="6" t="s">
        <v>17744</v>
      </c>
      <c r="EDO2" s="6" t="s">
        <v>17745</v>
      </c>
      <c r="EDP2" s="6" t="s">
        <v>13317</v>
      </c>
      <c r="EDQ2" s="6" t="s">
        <v>12390</v>
      </c>
      <c r="EDR2" s="6" t="s">
        <v>17746</v>
      </c>
      <c r="EDS2" s="6" t="s">
        <v>17747</v>
      </c>
      <c r="EDT2" s="6" t="s">
        <v>17748</v>
      </c>
      <c r="EDU2" s="6" t="s">
        <v>17749</v>
      </c>
      <c r="EDV2" s="6" t="s">
        <v>17750</v>
      </c>
      <c r="EDW2" s="6" t="s">
        <v>17751</v>
      </c>
      <c r="EDX2" s="6" t="s">
        <v>17752</v>
      </c>
      <c r="EDY2" s="6" t="s">
        <v>17753</v>
      </c>
      <c r="EDZ2" s="6" t="s">
        <v>17754</v>
      </c>
      <c r="EEA2" s="6" t="s">
        <v>17755</v>
      </c>
      <c r="EEB2" s="6" t="s">
        <v>17756</v>
      </c>
      <c r="EEC2" s="6" t="s">
        <v>17757</v>
      </c>
      <c r="EED2" s="6" t="s">
        <v>17758</v>
      </c>
      <c r="EEE2" s="6" t="s">
        <v>17759</v>
      </c>
      <c r="EEF2" s="6" t="s">
        <v>17760</v>
      </c>
      <c r="EEG2" s="6" t="s">
        <v>17761</v>
      </c>
      <c r="EEH2" s="6" t="s">
        <v>17762</v>
      </c>
      <c r="EEI2" s="6" t="s">
        <v>17763</v>
      </c>
      <c r="EEJ2" s="6" t="s">
        <v>17764</v>
      </c>
      <c r="EEK2" s="6" t="s">
        <v>17765</v>
      </c>
      <c r="EEL2" s="6" t="s">
        <v>17766</v>
      </c>
      <c r="EEM2" s="6" t="s">
        <v>17767</v>
      </c>
      <c r="EEN2" s="6" t="s">
        <v>17768</v>
      </c>
      <c r="EEO2" s="6" t="s">
        <v>17769</v>
      </c>
      <c r="EEP2" s="6" t="s">
        <v>17770</v>
      </c>
      <c r="EEQ2" s="6" t="s">
        <v>17771</v>
      </c>
      <c r="EER2" s="6" t="s">
        <v>17772</v>
      </c>
      <c r="EES2" s="6" t="s">
        <v>17773</v>
      </c>
      <c r="EET2" s="6" t="s">
        <v>17774</v>
      </c>
      <c r="EEU2" s="6" t="s">
        <v>17775</v>
      </c>
      <c r="EEV2" s="6" t="s">
        <v>17776</v>
      </c>
      <c r="EEW2" s="6" t="s">
        <v>17777</v>
      </c>
      <c r="EEX2" s="6" t="s">
        <v>17778</v>
      </c>
      <c r="EEY2" s="6" t="s">
        <v>17779</v>
      </c>
      <c r="EEZ2" s="6" t="s">
        <v>17780</v>
      </c>
      <c r="EFA2" s="6" t="s">
        <v>17781</v>
      </c>
      <c r="EFB2" s="6" t="s">
        <v>17782</v>
      </c>
      <c r="EFC2" s="6" t="s">
        <v>17783</v>
      </c>
      <c r="EFD2" s="6" t="s">
        <v>17784</v>
      </c>
      <c r="EFE2" s="6" t="s">
        <v>17785</v>
      </c>
      <c r="EFF2" s="6" t="s">
        <v>17786</v>
      </c>
      <c r="EFG2" s="6" t="s">
        <v>17787</v>
      </c>
      <c r="EFH2" s="6" t="s">
        <v>17788</v>
      </c>
      <c r="EFI2" s="6" t="s">
        <v>17789</v>
      </c>
      <c r="EFJ2" s="6" t="s">
        <v>17790</v>
      </c>
      <c r="EFK2" s="6" t="s">
        <v>17791</v>
      </c>
      <c r="EFL2" s="6" t="s">
        <v>17792</v>
      </c>
      <c r="EFM2" s="6" t="s">
        <v>17793</v>
      </c>
      <c r="EFN2" s="6" t="s">
        <v>17794</v>
      </c>
      <c r="EFO2" s="6" t="s">
        <v>17795</v>
      </c>
      <c r="EFP2" s="6" t="s">
        <v>12030</v>
      </c>
      <c r="EFQ2" s="6" t="s">
        <v>15728</v>
      </c>
      <c r="EFR2" s="6" t="s">
        <v>15729</v>
      </c>
      <c r="EFS2" s="6" t="s">
        <v>17796</v>
      </c>
      <c r="EFT2" s="6" t="s">
        <v>15636</v>
      </c>
      <c r="EFU2" s="6" t="s">
        <v>17797</v>
      </c>
      <c r="EFV2" s="6" t="s">
        <v>15706</v>
      </c>
      <c r="EFW2" s="6" t="s">
        <v>17798</v>
      </c>
      <c r="EFX2" s="6" t="s">
        <v>15709</v>
      </c>
      <c r="EFY2" s="6" t="s">
        <v>17799</v>
      </c>
      <c r="EFZ2" s="6" t="s">
        <v>15711</v>
      </c>
      <c r="EGA2" s="6" t="s">
        <v>17800</v>
      </c>
      <c r="EGB2" s="6" t="s">
        <v>17801</v>
      </c>
      <c r="EGC2" s="6" t="s">
        <v>15716</v>
      </c>
      <c r="EGD2" s="6" t="s">
        <v>17802</v>
      </c>
      <c r="EGE2" s="6" t="s">
        <v>9727</v>
      </c>
      <c r="EGF2" s="6" t="s">
        <v>14385</v>
      </c>
      <c r="EGG2" s="6" t="s">
        <v>17803</v>
      </c>
      <c r="EGH2" s="6" t="s">
        <v>17804</v>
      </c>
      <c r="EGI2" s="6" t="s">
        <v>17805</v>
      </c>
      <c r="EGJ2" s="6" t="s">
        <v>17806</v>
      </c>
      <c r="EGK2" s="6" t="s">
        <v>17807</v>
      </c>
      <c r="EGL2" s="6" t="s">
        <v>17808</v>
      </c>
      <c r="EGM2" s="6" t="s">
        <v>17809</v>
      </c>
      <c r="EGN2" s="6" t="s">
        <v>14396</v>
      </c>
      <c r="EGO2" s="6" t="s">
        <v>17810</v>
      </c>
      <c r="EGP2" s="6" t="s">
        <v>17811</v>
      </c>
      <c r="EGQ2" s="6" t="s">
        <v>17812</v>
      </c>
      <c r="EGR2" s="6" t="s">
        <v>17813</v>
      </c>
      <c r="EGS2" s="6" t="s">
        <v>17814</v>
      </c>
      <c r="EGT2" s="6" t="s">
        <v>17815</v>
      </c>
      <c r="EGU2" s="6" t="s">
        <v>17816</v>
      </c>
      <c r="EGV2" s="6" t="s">
        <v>17817</v>
      </c>
      <c r="EGW2" s="6" t="s">
        <v>17818</v>
      </c>
      <c r="EGX2" s="6" t="s">
        <v>17819</v>
      </c>
      <c r="EGY2" s="6" t="s">
        <v>17820</v>
      </c>
      <c r="EGZ2" s="6" t="s">
        <v>17821</v>
      </c>
      <c r="EHA2" s="6" t="s">
        <v>17822</v>
      </c>
      <c r="EHB2" s="6" t="s">
        <v>17823</v>
      </c>
      <c r="EHC2" s="6" t="s">
        <v>17824</v>
      </c>
      <c r="EHD2" s="6" t="s">
        <v>14439</v>
      </c>
      <c r="EHE2" s="6" t="s">
        <v>17825</v>
      </c>
      <c r="EHF2" s="6" t="s">
        <v>17826</v>
      </c>
      <c r="EHG2" s="6" t="s">
        <v>17827</v>
      </c>
      <c r="EHH2" s="6" t="s">
        <v>17828</v>
      </c>
      <c r="EHI2" s="6" t="s">
        <v>17829</v>
      </c>
      <c r="EHJ2" s="6" t="s">
        <v>17830</v>
      </c>
      <c r="EHK2" s="6" t="s">
        <v>17831</v>
      </c>
      <c r="EHL2" s="6" t="s">
        <v>17832</v>
      </c>
      <c r="EHM2" s="6" t="s">
        <v>17833</v>
      </c>
      <c r="EHN2" s="6" t="s">
        <v>17834</v>
      </c>
      <c r="EHO2" s="6" t="s">
        <v>14454</v>
      </c>
      <c r="EHP2" s="6" t="s">
        <v>17835</v>
      </c>
      <c r="EHQ2" s="6" t="s">
        <v>17836</v>
      </c>
      <c r="EHR2" s="6" t="s">
        <v>17837</v>
      </c>
      <c r="EHS2" s="6" t="s">
        <v>17838</v>
      </c>
      <c r="EHT2" s="6" t="s">
        <v>17839</v>
      </c>
      <c r="EHU2" s="6" t="s">
        <v>17840</v>
      </c>
      <c r="EHV2" s="6" t="s">
        <v>17841</v>
      </c>
      <c r="EHW2" s="6" t="s">
        <v>17842</v>
      </c>
      <c r="EHX2" s="6" t="s">
        <v>17843</v>
      </c>
      <c r="EHY2" s="6" t="s">
        <v>17844</v>
      </c>
      <c r="EHZ2" s="6" t="s">
        <v>17845</v>
      </c>
      <c r="EIA2" s="6" t="s">
        <v>17846</v>
      </c>
      <c r="EIB2" s="6" t="s">
        <v>17847</v>
      </c>
      <c r="EIC2" s="6" t="s">
        <v>17848</v>
      </c>
      <c r="EID2" s="6" t="s">
        <v>17849</v>
      </c>
      <c r="EIE2" s="6" t="s">
        <v>17850</v>
      </c>
      <c r="EIF2" s="6" t="s">
        <v>17851</v>
      </c>
      <c r="EIG2" s="6" t="s">
        <v>17852</v>
      </c>
      <c r="EIH2" s="6" t="s">
        <v>17853</v>
      </c>
      <c r="EII2" s="6" t="s">
        <v>17854</v>
      </c>
      <c r="EIJ2" s="6" t="s">
        <v>17855</v>
      </c>
      <c r="EIK2" s="6" t="s">
        <v>17856</v>
      </c>
      <c r="EIL2" s="6" t="s">
        <v>17857</v>
      </c>
      <c r="EIM2" s="6" t="s">
        <v>17858</v>
      </c>
      <c r="EIN2" s="6" t="s">
        <v>17859</v>
      </c>
      <c r="EIO2" s="6" t="s">
        <v>17860</v>
      </c>
      <c r="EIP2" s="6" t="s">
        <v>17861</v>
      </c>
      <c r="EIQ2" s="6" t="s">
        <v>17862</v>
      </c>
      <c r="EIR2" s="6" t="s">
        <v>17863</v>
      </c>
      <c r="EIS2" s="6" t="s">
        <v>17864</v>
      </c>
      <c r="EIT2" s="6" t="s">
        <v>17865</v>
      </c>
      <c r="EIU2" s="6" t="s">
        <v>17866</v>
      </c>
      <c r="EIV2" s="6" t="s">
        <v>17867</v>
      </c>
      <c r="EIW2" s="6" t="s">
        <v>17868</v>
      </c>
      <c r="EIX2" s="6" t="s">
        <v>17869</v>
      </c>
      <c r="EIY2" s="6" t="s">
        <v>17870</v>
      </c>
      <c r="EIZ2" s="6" t="s">
        <v>17871</v>
      </c>
      <c r="EJA2" s="6" t="s">
        <v>17872</v>
      </c>
      <c r="EJB2" s="6" t="s">
        <v>17873</v>
      </c>
      <c r="EJC2" s="6" t="s">
        <v>17874</v>
      </c>
      <c r="EJD2" s="6" t="s">
        <v>17875</v>
      </c>
      <c r="EJE2" s="6" t="s">
        <v>17876</v>
      </c>
      <c r="EJF2" s="6" t="s">
        <v>17877</v>
      </c>
      <c r="EJG2" s="6" t="s">
        <v>17878</v>
      </c>
      <c r="EJH2" s="6" t="s">
        <v>17879</v>
      </c>
      <c r="EJI2" s="6" t="s">
        <v>17880</v>
      </c>
      <c r="EJJ2" s="6" t="s">
        <v>17881</v>
      </c>
      <c r="EJK2" s="6" t="s">
        <v>17882</v>
      </c>
      <c r="EJL2" s="6" t="s">
        <v>17883</v>
      </c>
      <c r="EJM2" s="6" t="s">
        <v>17884</v>
      </c>
      <c r="EJN2" s="6" t="s">
        <v>17885</v>
      </c>
      <c r="EJO2" s="6" t="s">
        <v>17886</v>
      </c>
      <c r="EJP2" s="6" t="s">
        <v>17887</v>
      </c>
      <c r="EJQ2" s="6" t="s">
        <v>17888</v>
      </c>
      <c r="EJR2" s="6" t="s">
        <v>17889</v>
      </c>
      <c r="EJS2" s="6" t="s">
        <v>17890</v>
      </c>
      <c r="EJT2" s="6" t="s">
        <v>17891</v>
      </c>
      <c r="EJU2" s="6" t="s">
        <v>14461</v>
      </c>
      <c r="EJV2" s="6" t="s">
        <v>17892</v>
      </c>
      <c r="EJW2" s="6" t="s">
        <v>17893</v>
      </c>
      <c r="EJX2" s="6" t="s">
        <v>17894</v>
      </c>
      <c r="EJY2" s="6" t="s">
        <v>17895</v>
      </c>
      <c r="EJZ2" s="6" t="s">
        <v>17896</v>
      </c>
      <c r="EKA2" s="6" t="s">
        <v>17897</v>
      </c>
      <c r="EKB2" s="6" t="s">
        <v>17898</v>
      </c>
      <c r="EKC2" s="6" t="s">
        <v>17899</v>
      </c>
      <c r="EKD2" s="6" t="s">
        <v>17900</v>
      </c>
      <c r="EKE2" s="6" t="s">
        <v>17901</v>
      </c>
      <c r="EKF2" s="6" t="s">
        <v>17902</v>
      </c>
      <c r="EKG2" s="6" t="s">
        <v>17903</v>
      </c>
      <c r="EKH2" s="6" t="s">
        <v>17904</v>
      </c>
      <c r="EKI2" s="6" t="s">
        <v>17905</v>
      </c>
      <c r="EKJ2" s="6" t="s">
        <v>17906</v>
      </c>
      <c r="EKK2" s="6" t="s">
        <v>17907</v>
      </c>
      <c r="EKL2" s="6" t="s">
        <v>17908</v>
      </c>
      <c r="EKM2" s="6" t="s">
        <v>17909</v>
      </c>
      <c r="EKN2" s="6" t="s">
        <v>17910</v>
      </c>
      <c r="EKO2" s="6" t="s">
        <v>17911</v>
      </c>
      <c r="EKP2" s="6" t="s">
        <v>17912</v>
      </c>
      <c r="EKQ2" s="6" t="s">
        <v>17913</v>
      </c>
      <c r="EKR2" s="6" t="s">
        <v>17914</v>
      </c>
      <c r="EKS2" s="6" t="s">
        <v>17915</v>
      </c>
      <c r="EKT2" s="6" t="s">
        <v>17916</v>
      </c>
      <c r="EKU2" s="6" t="s">
        <v>17917</v>
      </c>
      <c r="EKV2" s="6" t="s">
        <v>17918</v>
      </c>
      <c r="EKW2" s="6" t="s">
        <v>17919</v>
      </c>
      <c r="EKX2" s="6" t="s">
        <v>17920</v>
      </c>
      <c r="EKY2" s="6" t="s">
        <v>17921</v>
      </c>
      <c r="EKZ2" s="6" t="s">
        <v>17922</v>
      </c>
      <c r="ELA2" s="6" t="s">
        <v>17923</v>
      </c>
      <c r="ELB2" s="6" t="s">
        <v>17924</v>
      </c>
      <c r="ELC2" s="6" t="s">
        <v>17925</v>
      </c>
      <c r="ELD2" s="6" t="s">
        <v>14470</v>
      </c>
      <c r="ELE2" s="6" t="s">
        <v>17926</v>
      </c>
      <c r="ELF2" s="6" t="s">
        <v>17927</v>
      </c>
      <c r="ELG2" s="6" t="s">
        <v>17928</v>
      </c>
      <c r="ELH2" s="6" t="s">
        <v>17929</v>
      </c>
      <c r="ELI2" s="6" t="s">
        <v>17930</v>
      </c>
      <c r="ELJ2" s="6" t="s">
        <v>17931</v>
      </c>
      <c r="ELK2" s="6" t="s">
        <v>17932</v>
      </c>
      <c r="ELL2" s="6" t="s">
        <v>17933</v>
      </c>
      <c r="ELM2" s="6" t="s">
        <v>17934</v>
      </c>
      <c r="ELN2" s="6" t="s">
        <v>17935</v>
      </c>
      <c r="ELO2" s="6" t="s">
        <v>17936</v>
      </c>
      <c r="ELP2" s="6" t="s">
        <v>17937</v>
      </c>
      <c r="ELQ2" s="6" t="s">
        <v>17938</v>
      </c>
      <c r="ELR2" s="6" t="s">
        <v>17939</v>
      </c>
      <c r="ELS2" s="6" t="s">
        <v>17940</v>
      </c>
      <c r="ELT2" s="6" t="s">
        <v>17941</v>
      </c>
      <c r="ELU2" s="6" t="s">
        <v>17942</v>
      </c>
      <c r="ELV2" s="6" t="s">
        <v>17943</v>
      </c>
      <c r="ELW2" s="6" t="s">
        <v>17944</v>
      </c>
      <c r="ELX2" s="6" t="s">
        <v>17945</v>
      </c>
      <c r="ELY2" s="6" t="s">
        <v>17946</v>
      </c>
      <c r="ELZ2" s="6" t="s">
        <v>17947</v>
      </c>
      <c r="EMA2" s="6" t="s">
        <v>17948</v>
      </c>
      <c r="EMB2" s="6" t="s">
        <v>17949</v>
      </c>
      <c r="EMC2" s="6" t="s">
        <v>17950</v>
      </c>
      <c r="EMD2" s="6" t="s">
        <v>17951</v>
      </c>
      <c r="EME2" s="6" t="s">
        <v>17952</v>
      </c>
      <c r="EMF2" s="6" t="s">
        <v>17953</v>
      </c>
      <c r="EMG2" s="6" t="s">
        <v>17954</v>
      </c>
      <c r="EMH2" s="6" t="s">
        <v>17955</v>
      </c>
      <c r="EMI2" s="6" t="s">
        <v>17956</v>
      </c>
      <c r="EMJ2" s="6" t="s">
        <v>17957</v>
      </c>
      <c r="EMK2" s="6" t="s">
        <v>17958</v>
      </c>
      <c r="EML2" s="6" t="s">
        <v>17959</v>
      </c>
      <c r="EMM2" s="6" t="s">
        <v>17960</v>
      </c>
      <c r="EMN2" s="6" t="s">
        <v>17961</v>
      </c>
      <c r="EMO2" s="6" t="s">
        <v>17962</v>
      </c>
      <c r="EMP2" s="6" t="s">
        <v>17963</v>
      </c>
      <c r="EMQ2" s="6" t="s">
        <v>17964</v>
      </c>
      <c r="EMR2" s="6" t="s">
        <v>17965</v>
      </c>
      <c r="EMS2" s="6" t="s">
        <v>17966</v>
      </c>
      <c r="EMT2" s="6" t="s">
        <v>17967</v>
      </c>
      <c r="EMU2" s="6" t="s">
        <v>17968</v>
      </c>
      <c r="EMV2" s="6" t="s">
        <v>14476</v>
      </c>
      <c r="EMW2" s="6" t="s">
        <v>17969</v>
      </c>
      <c r="EMX2" s="6" t="s">
        <v>17970</v>
      </c>
      <c r="EMY2" s="6" t="s">
        <v>17971</v>
      </c>
      <c r="EMZ2" s="6" t="s">
        <v>17972</v>
      </c>
      <c r="ENA2" s="6" t="s">
        <v>14488</v>
      </c>
      <c r="ENB2" s="6" t="s">
        <v>14492</v>
      </c>
      <c r="ENC2" s="6" t="s">
        <v>17973</v>
      </c>
      <c r="END2" s="6" t="s">
        <v>17974</v>
      </c>
      <c r="ENE2" s="6" t="s">
        <v>14526</v>
      </c>
      <c r="ENF2" s="6" t="s">
        <v>17975</v>
      </c>
      <c r="ENG2" s="6" t="s">
        <v>17976</v>
      </c>
      <c r="ENH2" s="6" t="s">
        <v>17977</v>
      </c>
      <c r="ENI2" s="6" t="s">
        <v>17978</v>
      </c>
      <c r="ENJ2" s="6" t="s">
        <v>17979</v>
      </c>
      <c r="ENK2" s="6" t="s">
        <v>17980</v>
      </c>
      <c r="ENL2" s="6" t="s">
        <v>17981</v>
      </c>
      <c r="ENM2" s="6" t="s">
        <v>17982</v>
      </c>
      <c r="ENN2" s="6" t="s">
        <v>17983</v>
      </c>
      <c r="ENO2" s="6" t="s">
        <v>17984</v>
      </c>
      <c r="ENP2" s="6" t="s">
        <v>17985</v>
      </c>
      <c r="ENQ2" s="6" t="s">
        <v>17986</v>
      </c>
      <c r="ENR2" s="6" t="s">
        <v>17987</v>
      </c>
      <c r="ENS2" s="6" t="s">
        <v>17988</v>
      </c>
      <c r="ENT2" s="6" t="s">
        <v>17989</v>
      </c>
      <c r="ENU2" s="6" t="s">
        <v>17990</v>
      </c>
      <c r="ENV2" s="6" t="s">
        <v>17991</v>
      </c>
      <c r="ENW2" s="6" t="s">
        <v>17992</v>
      </c>
      <c r="ENX2" s="6" t="s">
        <v>17993</v>
      </c>
      <c r="ENY2" s="6" t="s">
        <v>17994</v>
      </c>
      <c r="ENZ2" s="6" t="s">
        <v>17995</v>
      </c>
      <c r="EOA2" s="6" t="s">
        <v>17996</v>
      </c>
      <c r="EOB2" s="6" t="s">
        <v>17997</v>
      </c>
      <c r="EOC2" s="6" t="s">
        <v>17998</v>
      </c>
      <c r="EOD2" s="6" t="s">
        <v>17999</v>
      </c>
      <c r="EOE2" s="6" t="s">
        <v>18000</v>
      </c>
      <c r="EOF2" s="6" t="s">
        <v>18001</v>
      </c>
      <c r="EOG2" s="6" t="s">
        <v>14529</v>
      </c>
      <c r="EOH2" s="6" t="s">
        <v>18002</v>
      </c>
      <c r="EOI2" s="6" t="s">
        <v>18003</v>
      </c>
      <c r="EOJ2" s="6" t="s">
        <v>18004</v>
      </c>
      <c r="EOK2" s="6" t="s">
        <v>18005</v>
      </c>
      <c r="EOL2" s="6" t="s">
        <v>18006</v>
      </c>
      <c r="EOM2" s="6" t="s">
        <v>18007</v>
      </c>
      <c r="EON2" s="6" t="s">
        <v>18008</v>
      </c>
      <c r="EOO2" s="6" t="s">
        <v>18009</v>
      </c>
      <c r="EOP2" s="6" t="s">
        <v>18010</v>
      </c>
      <c r="EOQ2" s="6" t="s">
        <v>18011</v>
      </c>
      <c r="EOR2" s="6" t="s">
        <v>18012</v>
      </c>
      <c r="EOS2" s="6" t="s">
        <v>18013</v>
      </c>
      <c r="EOT2" s="6" t="s">
        <v>18014</v>
      </c>
      <c r="EOU2" s="6" t="s">
        <v>18015</v>
      </c>
      <c r="EOV2" s="6" t="s">
        <v>18016</v>
      </c>
      <c r="EOW2" s="6" t="s">
        <v>18017</v>
      </c>
      <c r="EOX2" s="6" t="s">
        <v>14531</v>
      </c>
      <c r="EOY2" s="6" t="s">
        <v>18018</v>
      </c>
      <c r="EOZ2" s="6" t="s">
        <v>18019</v>
      </c>
      <c r="EPA2" s="6" t="s">
        <v>18020</v>
      </c>
      <c r="EPB2" s="6" t="s">
        <v>18021</v>
      </c>
      <c r="EPC2" s="6" t="s">
        <v>18022</v>
      </c>
      <c r="EPD2" s="6" t="s">
        <v>18023</v>
      </c>
      <c r="EPE2" s="6" t="s">
        <v>18024</v>
      </c>
      <c r="EPF2" s="6" t="s">
        <v>18025</v>
      </c>
      <c r="EPG2" s="6" t="s">
        <v>18026</v>
      </c>
      <c r="EPH2" s="6" t="s">
        <v>18027</v>
      </c>
      <c r="EPI2" s="6" t="s">
        <v>18028</v>
      </c>
      <c r="EPJ2" s="6" t="s">
        <v>18029</v>
      </c>
      <c r="EPK2" s="6" t="s">
        <v>18030</v>
      </c>
      <c r="EPL2" s="6" t="s">
        <v>18031</v>
      </c>
      <c r="EPM2" s="6" t="s">
        <v>18032</v>
      </c>
      <c r="EPN2" s="6" t="s">
        <v>18033</v>
      </c>
      <c r="EPO2" s="6" t="s">
        <v>18034</v>
      </c>
      <c r="EPP2" s="6" t="s">
        <v>18035</v>
      </c>
      <c r="EPQ2" s="6" t="s">
        <v>18036</v>
      </c>
      <c r="EPR2" s="6" t="s">
        <v>18037</v>
      </c>
      <c r="EPS2" s="6" t="s">
        <v>18038</v>
      </c>
      <c r="EPT2" s="6" t="s">
        <v>18039</v>
      </c>
      <c r="EPU2" s="6" t="s">
        <v>18040</v>
      </c>
      <c r="EPV2" s="6" t="s">
        <v>18041</v>
      </c>
      <c r="EPW2" s="6" t="s">
        <v>18042</v>
      </c>
      <c r="EPX2" s="6" t="s">
        <v>18043</v>
      </c>
      <c r="EPY2" s="6" t="s">
        <v>18044</v>
      </c>
      <c r="EPZ2" s="6" t="s">
        <v>18045</v>
      </c>
      <c r="EQA2" s="6" t="s">
        <v>18046</v>
      </c>
      <c r="EQB2" s="6" t="s">
        <v>18047</v>
      </c>
      <c r="EQC2" s="6" t="s">
        <v>18048</v>
      </c>
      <c r="EQD2" s="6" t="s">
        <v>18049</v>
      </c>
      <c r="EQE2" s="6" t="s">
        <v>18050</v>
      </c>
      <c r="EQF2" s="6" t="s">
        <v>18051</v>
      </c>
      <c r="EQG2" s="6" t="s">
        <v>18052</v>
      </c>
      <c r="EQH2" s="6" t="s">
        <v>18053</v>
      </c>
      <c r="EQI2" s="6" t="s">
        <v>18054</v>
      </c>
      <c r="EQJ2" s="6" t="s">
        <v>12031</v>
      </c>
      <c r="EQK2" s="6" t="s">
        <v>15737</v>
      </c>
      <c r="EQL2" s="6" t="s">
        <v>18055</v>
      </c>
      <c r="EQM2" s="6" t="s">
        <v>15742</v>
      </c>
      <c r="EQN2" s="6" t="s">
        <v>18056</v>
      </c>
      <c r="EQO2" s="6" t="s">
        <v>15745</v>
      </c>
      <c r="EQP2" s="6" t="s">
        <v>18057</v>
      </c>
      <c r="EQQ2" s="6" t="s">
        <v>15747</v>
      </c>
      <c r="EQR2" s="6" t="s">
        <v>18058</v>
      </c>
      <c r="EQS2" s="6" t="s">
        <v>15749</v>
      </c>
      <c r="EQT2" s="6" t="s">
        <v>15761</v>
      </c>
      <c r="EQU2" s="6" t="s">
        <v>18059</v>
      </c>
      <c r="EQV2" s="6" t="s">
        <v>12280</v>
      </c>
      <c r="EQW2" s="6" t="s">
        <v>17748</v>
      </c>
      <c r="EQX2" s="6" t="s">
        <v>17749</v>
      </c>
      <c r="EQY2" s="6" t="s">
        <v>17750</v>
      </c>
      <c r="EQZ2" s="6" t="s">
        <v>17751</v>
      </c>
      <c r="ERA2" s="6" t="s">
        <v>17752</v>
      </c>
      <c r="ERB2" s="6" t="s">
        <v>17754</v>
      </c>
      <c r="ERC2" s="6" t="s">
        <v>17755</v>
      </c>
      <c r="ERD2" s="6" t="s">
        <v>17756</v>
      </c>
      <c r="ERE2" s="6" t="s">
        <v>17757</v>
      </c>
      <c r="ERF2" s="6" t="s">
        <v>17758</v>
      </c>
      <c r="ERG2" s="6" t="s">
        <v>17760</v>
      </c>
      <c r="ERH2" s="6" t="s">
        <v>17762</v>
      </c>
      <c r="ERI2" s="6" t="s">
        <v>17763</v>
      </c>
      <c r="ERJ2" s="6" t="s">
        <v>17764</v>
      </c>
      <c r="ERK2" s="6" t="s">
        <v>17765</v>
      </c>
      <c r="ERL2" s="6" t="s">
        <v>17767</v>
      </c>
      <c r="ERM2" s="6" t="s">
        <v>17768</v>
      </c>
      <c r="ERN2" s="6"/>
      <c r="ERO2" s="6" t="s">
        <v>17769</v>
      </c>
      <c r="ERP2" s="6" t="s">
        <v>17771</v>
      </c>
      <c r="ERQ2" s="6" t="s">
        <v>17772</v>
      </c>
      <c r="ERR2" s="6" t="s">
        <v>17773</v>
      </c>
      <c r="ERS2" s="6" t="s">
        <v>17774</v>
      </c>
      <c r="ERT2" s="6" t="s">
        <v>17775</v>
      </c>
      <c r="ERU2" s="6"/>
      <c r="ERV2" s="6" t="s">
        <v>17776</v>
      </c>
      <c r="ERW2" s="6" t="s">
        <v>17778</v>
      </c>
      <c r="ERX2" s="6" t="s">
        <v>17779</v>
      </c>
      <c r="ERY2" s="6" t="s">
        <v>17781</v>
      </c>
      <c r="ERZ2" s="6" t="s">
        <v>17782</v>
      </c>
      <c r="ESA2" s="6" t="s">
        <v>17783</v>
      </c>
      <c r="ESB2" s="6" t="s">
        <v>17784</v>
      </c>
      <c r="ESC2" s="6" t="s">
        <v>17785</v>
      </c>
      <c r="ESD2" s="6" t="s">
        <v>17786</v>
      </c>
      <c r="ESE2" s="6" t="s">
        <v>17787</v>
      </c>
      <c r="ESF2" s="6" t="s">
        <v>17788</v>
      </c>
      <c r="ESG2" s="6" t="s">
        <v>17790</v>
      </c>
      <c r="ESH2" s="6" t="s">
        <v>17791</v>
      </c>
      <c r="ESI2" s="6" t="s">
        <v>17792</v>
      </c>
      <c r="ESJ2" s="6" t="s">
        <v>17794</v>
      </c>
      <c r="ESK2" s="6" t="s">
        <v>17795</v>
      </c>
      <c r="ESL2" s="6" t="s">
        <v>17796</v>
      </c>
      <c r="ESM2" s="6" t="s">
        <v>17798</v>
      </c>
      <c r="ESN2" s="6" t="s">
        <v>17799</v>
      </c>
      <c r="ESO2" s="6" t="s">
        <v>17801</v>
      </c>
      <c r="ESP2" s="6" t="s">
        <v>17804</v>
      </c>
      <c r="ESQ2" s="6" t="s">
        <v>17805</v>
      </c>
      <c r="ESR2" s="6" t="s">
        <v>17806</v>
      </c>
      <c r="ESS2" s="6" t="s">
        <v>17807</v>
      </c>
      <c r="EST2" s="6" t="s">
        <v>17808</v>
      </c>
      <c r="ESU2" s="6" t="s">
        <v>17809</v>
      </c>
      <c r="ESV2" s="6" t="s">
        <v>17811</v>
      </c>
      <c r="ESW2" s="6" t="s">
        <v>17812</v>
      </c>
      <c r="ESX2" s="6" t="s">
        <v>17813</v>
      </c>
      <c r="ESY2" s="6" t="s">
        <v>17814</v>
      </c>
      <c r="ESZ2" s="6" t="s">
        <v>17815</v>
      </c>
      <c r="ETA2" s="6" t="s">
        <v>17817</v>
      </c>
      <c r="ETB2" s="6" t="s">
        <v>17818</v>
      </c>
      <c r="ETC2" s="6" t="s">
        <v>17819</v>
      </c>
      <c r="ETD2" s="6" t="s">
        <v>17820</v>
      </c>
      <c r="ETE2" s="6" t="s">
        <v>17821</v>
      </c>
      <c r="ETF2" s="6" t="s">
        <v>17823</v>
      </c>
      <c r="ETG2" s="6" t="s">
        <v>17824</v>
      </c>
      <c r="ETH2" s="6" t="s">
        <v>17826</v>
      </c>
      <c r="ETI2" s="6" t="s">
        <v>17827</v>
      </c>
      <c r="ETJ2" s="6" t="s">
        <v>17828</v>
      </c>
      <c r="ETK2" s="6" t="s">
        <v>17829</v>
      </c>
      <c r="ETL2" s="6" t="s">
        <v>17831</v>
      </c>
      <c r="ETM2" s="6" t="s">
        <v>17832</v>
      </c>
      <c r="ETN2" s="6" t="s">
        <v>17833</v>
      </c>
      <c r="ETO2" s="6" t="s">
        <v>17834</v>
      </c>
      <c r="ETP2" s="6" t="s">
        <v>17836</v>
      </c>
      <c r="ETQ2" s="6" t="s">
        <v>17837</v>
      </c>
      <c r="ETR2" s="6" t="s">
        <v>17838</v>
      </c>
      <c r="ETS2" s="6" t="s">
        <v>17839</v>
      </c>
      <c r="ETT2" s="6" t="s">
        <v>17840</v>
      </c>
      <c r="ETU2" s="6" t="s">
        <v>17841</v>
      </c>
      <c r="ETV2" s="6" t="s">
        <v>17842</v>
      </c>
      <c r="ETW2" s="6" t="s">
        <v>17843</v>
      </c>
      <c r="ETX2" s="6" t="s">
        <v>17844</v>
      </c>
      <c r="ETY2" s="6" t="s">
        <v>17845</v>
      </c>
      <c r="ETZ2" s="6" t="s">
        <v>17846</v>
      </c>
      <c r="EUA2" s="6" t="s">
        <v>17847</v>
      </c>
      <c r="EUB2" s="6" t="s">
        <v>17848</v>
      </c>
      <c r="EUC2" s="6" t="s">
        <v>17849</v>
      </c>
      <c r="EUD2" s="6" t="s">
        <v>17850</v>
      </c>
      <c r="EUE2" s="6" t="s">
        <v>17852</v>
      </c>
      <c r="EUF2" s="6" t="s">
        <v>17853</v>
      </c>
      <c r="EUG2" s="6" t="s">
        <v>17854</v>
      </c>
      <c r="EUH2" s="6" t="s">
        <v>17855</v>
      </c>
      <c r="EUI2" s="6" t="s">
        <v>17857</v>
      </c>
      <c r="EUJ2" s="6" t="s">
        <v>17858</v>
      </c>
      <c r="EUK2" s="6" t="s">
        <v>17859</v>
      </c>
      <c r="EUL2" s="6" t="s">
        <v>17860</v>
      </c>
      <c r="EUM2" s="6" t="s">
        <v>17861</v>
      </c>
      <c r="EUN2" s="6" t="s">
        <v>17863</v>
      </c>
      <c r="EUO2" s="6" t="s">
        <v>17864</v>
      </c>
      <c r="EUP2" s="6" t="s">
        <v>17865</v>
      </c>
      <c r="EUQ2" s="6" t="s">
        <v>17867</v>
      </c>
      <c r="EUR2" s="6" t="s">
        <v>17868</v>
      </c>
      <c r="EUS2" s="6" t="s">
        <v>17869</v>
      </c>
      <c r="EUT2" s="6" t="s">
        <v>17871</v>
      </c>
      <c r="EUU2" s="6" t="s">
        <v>17872</v>
      </c>
      <c r="EUV2" s="6" t="s">
        <v>17873</v>
      </c>
      <c r="EUW2" s="6" t="s">
        <v>17875</v>
      </c>
      <c r="EUX2" s="6" t="s">
        <v>17876</v>
      </c>
      <c r="EUY2" s="6" t="s">
        <v>17877</v>
      </c>
      <c r="EUZ2" s="6" t="s">
        <v>17878</v>
      </c>
      <c r="EVA2" s="6" t="s">
        <v>17879</v>
      </c>
      <c r="EVB2" s="6" t="s">
        <v>17881</v>
      </c>
      <c r="EVC2" s="6" t="s">
        <v>17882</v>
      </c>
      <c r="EVD2" s="6" t="s">
        <v>17884</v>
      </c>
      <c r="EVE2" s="6" t="s">
        <v>17885</v>
      </c>
      <c r="EVF2" s="6" t="s">
        <v>17886</v>
      </c>
      <c r="EVG2" s="6" t="s">
        <v>17887</v>
      </c>
      <c r="EVH2" s="6" t="s">
        <v>17888</v>
      </c>
      <c r="EVI2" s="6" t="s">
        <v>17889</v>
      </c>
      <c r="EVJ2" s="6" t="s">
        <v>17890</v>
      </c>
      <c r="EVK2" s="6" t="s">
        <v>17891</v>
      </c>
      <c r="EVL2" s="6" t="s">
        <v>17893</v>
      </c>
      <c r="EVM2" s="6" t="s">
        <v>17894</v>
      </c>
      <c r="EVN2" s="6" t="s">
        <v>17895</v>
      </c>
      <c r="EVO2" s="6" t="s">
        <v>17896</v>
      </c>
      <c r="EVP2" s="6" t="s">
        <v>17898</v>
      </c>
      <c r="EVQ2" s="6" t="s">
        <v>17899</v>
      </c>
      <c r="EVR2" s="6" t="s">
        <v>17900</v>
      </c>
      <c r="EVS2" s="6" t="s">
        <v>17901</v>
      </c>
      <c r="EVT2" s="6" t="s">
        <v>17903</v>
      </c>
      <c r="EVU2" s="6" t="s">
        <v>17904</v>
      </c>
      <c r="EVV2" s="6" t="s">
        <v>17905</v>
      </c>
      <c r="EVW2" s="6" t="s">
        <v>17906</v>
      </c>
      <c r="EVX2" s="6" t="s">
        <v>17908</v>
      </c>
      <c r="EVY2" s="6" t="s">
        <v>17909</v>
      </c>
      <c r="EVZ2" s="6" t="s">
        <v>17911</v>
      </c>
      <c r="EWA2" s="6" t="s">
        <v>17912</v>
      </c>
      <c r="EWB2" s="6" t="s">
        <v>17913</v>
      </c>
      <c r="EWC2" s="6" t="s">
        <v>17914</v>
      </c>
      <c r="EWD2" s="6" t="s">
        <v>17916</v>
      </c>
      <c r="EWE2" s="6" t="s">
        <v>17917</v>
      </c>
      <c r="EWF2" s="6" t="s">
        <v>17918</v>
      </c>
      <c r="EWG2" s="6" t="s">
        <v>17920</v>
      </c>
      <c r="EWH2" s="6" t="s">
        <v>17921</v>
      </c>
      <c r="EWI2" s="6" t="s">
        <v>17922</v>
      </c>
      <c r="EWJ2" s="6" t="s">
        <v>17924</v>
      </c>
      <c r="EWK2" s="6" t="s">
        <v>17925</v>
      </c>
      <c r="EWL2" s="6" t="s">
        <v>17927</v>
      </c>
      <c r="EWM2" s="6" t="s">
        <v>17928</v>
      </c>
      <c r="EWN2" s="6" t="s">
        <v>17929</v>
      </c>
      <c r="EWO2" s="6" t="s">
        <v>17930</v>
      </c>
      <c r="EWP2" s="6" t="s">
        <v>17932</v>
      </c>
      <c r="EWQ2" s="6" t="s">
        <v>17933</v>
      </c>
      <c r="EWR2" s="6" t="s">
        <v>17934</v>
      </c>
      <c r="EWS2" s="6" t="s">
        <v>17935</v>
      </c>
      <c r="EWT2" s="6" t="s">
        <v>17937</v>
      </c>
      <c r="EWU2" s="6" t="s">
        <v>17938</v>
      </c>
      <c r="EWV2" s="6" t="s">
        <v>17939</v>
      </c>
      <c r="EWW2" s="6" t="s">
        <v>17940</v>
      </c>
      <c r="EWX2" s="6" t="s">
        <v>17941</v>
      </c>
      <c r="EWY2" s="6" t="s">
        <v>17942</v>
      </c>
      <c r="EWZ2" s="6" t="s">
        <v>17943</v>
      </c>
      <c r="EXA2" s="6" t="s">
        <v>17944</v>
      </c>
      <c r="EXB2" s="6" t="s">
        <v>17946</v>
      </c>
      <c r="EXC2" s="6" t="s">
        <v>17947</v>
      </c>
      <c r="EXD2" s="6" t="s">
        <v>17948</v>
      </c>
      <c r="EXE2" s="6" t="s">
        <v>17949</v>
      </c>
      <c r="EXF2" s="6" t="s">
        <v>17950</v>
      </c>
      <c r="EXG2" s="6" t="s">
        <v>17951</v>
      </c>
      <c r="EXH2" s="6" t="s">
        <v>17953</v>
      </c>
      <c r="EXI2" s="6" t="s">
        <v>17954</v>
      </c>
      <c r="EXJ2" s="6" t="s">
        <v>17955</v>
      </c>
      <c r="EXK2" s="6" t="s">
        <v>17956</v>
      </c>
      <c r="EXL2" s="6" t="s">
        <v>17957</v>
      </c>
      <c r="EXM2" s="6" t="s">
        <v>17958</v>
      </c>
      <c r="EXN2" s="6" t="s">
        <v>17959</v>
      </c>
      <c r="EXO2" s="6" t="s">
        <v>17960</v>
      </c>
      <c r="EXP2" s="6" t="s">
        <v>17961</v>
      </c>
      <c r="EXQ2" s="6" t="s">
        <v>17963</v>
      </c>
      <c r="EXR2" s="6" t="s">
        <v>17964</v>
      </c>
      <c r="EXS2" s="6" t="s">
        <v>17966</v>
      </c>
      <c r="EXT2" s="6" t="s">
        <v>17967</v>
      </c>
      <c r="EXU2" s="6" t="s">
        <v>17968</v>
      </c>
      <c r="EXV2" s="6" t="s">
        <v>17970</v>
      </c>
      <c r="EXW2" s="6" t="s">
        <v>17971</v>
      </c>
      <c r="EXX2" s="6" t="s">
        <v>17972</v>
      </c>
      <c r="EXY2" s="6" t="s">
        <v>17973</v>
      </c>
      <c r="EXZ2" s="6" t="s">
        <v>17974</v>
      </c>
      <c r="EYA2" s="6" t="s">
        <v>17976</v>
      </c>
      <c r="EYB2" s="6" t="s">
        <v>17977</v>
      </c>
      <c r="EYC2" s="6" t="s">
        <v>17978</v>
      </c>
      <c r="EYD2" s="6" t="s">
        <v>17980</v>
      </c>
      <c r="EYE2" s="6" t="s">
        <v>17981</v>
      </c>
      <c r="EYF2" s="6" t="s">
        <v>17982</v>
      </c>
      <c r="EYG2" s="6" t="s">
        <v>17983</v>
      </c>
      <c r="EYH2" s="6" t="s">
        <v>17984</v>
      </c>
      <c r="EYI2" s="6" t="s">
        <v>17985</v>
      </c>
      <c r="EYJ2" s="6" t="s">
        <v>17986</v>
      </c>
      <c r="EYK2" s="6" t="s">
        <v>17987</v>
      </c>
      <c r="EYL2" s="6" t="s">
        <v>17989</v>
      </c>
      <c r="EYM2" s="6" t="s">
        <v>17991</v>
      </c>
      <c r="EYN2" s="6" t="s">
        <v>17992</v>
      </c>
      <c r="EYO2" s="6" t="s">
        <v>17993</v>
      </c>
      <c r="EYP2" s="6" t="s">
        <v>17994</v>
      </c>
      <c r="EYQ2" s="6" t="s">
        <v>17995</v>
      </c>
      <c r="EYR2" s="6" t="s">
        <v>17996</v>
      </c>
      <c r="EYS2" s="6" t="s">
        <v>17997</v>
      </c>
      <c r="EYT2" s="6" t="s">
        <v>17998</v>
      </c>
      <c r="EYU2" s="6" t="s">
        <v>17999</v>
      </c>
      <c r="EYV2" s="6" t="s">
        <v>18000</v>
      </c>
      <c r="EYW2" s="6" t="s">
        <v>18001</v>
      </c>
      <c r="EYX2" s="6" t="s">
        <v>18003</v>
      </c>
      <c r="EYY2" s="6" t="s">
        <v>18004</v>
      </c>
      <c r="EYZ2" s="6" t="s">
        <v>18005</v>
      </c>
      <c r="EZA2" s="6" t="s">
        <v>18006</v>
      </c>
      <c r="EZB2" s="6" t="s">
        <v>18007</v>
      </c>
      <c r="EZC2" s="6" t="s">
        <v>18008</v>
      </c>
      <c r="EZD2" s="6" t="s">
        <v>18009</v>
      </c>
      <c r="EZE2" s="6" t="s">
        <v>18010</v>
      </c>
      <c r="EZF2" s="6" t="s">
        <v>18011</v>
      </c>
      <c r="EZG2" s="6" t="s">
        <v>18012</v>
      </c>
      <c r="EZH2" s="6" t="s">
        <v>18013</v>
      </c>
      <c r="EZI2" s="6" t="s">
        <v>18014</v>
      </c>
      <c r="EZJ2" s="6" t="s">
        <v>18015</v>
      </c>
      <c r="EZK2" s="6" t="s">
        <v>18016</v>
      </c>
      <c r="EZL2" s="6" t="s">
        <v>18017</v>
      </c>
      <c r="EZM2" s="6" t="s">
        <v>18019</v>
      </c>
      <c r="EZN2" s="6" t="s">
        <v>18020</v>
      </c>
      <c r="EZO2" s="6" t="s">
        <v>18021</v>
      </c>
      <c r="EZP2" s="6" t="s">
        <v>18022</v>
      </c>
      <c r="EZQ2" s="6" t="s">
        <v>18023</v>
      </c>
      <c r="EZR2" s="6" t="s">
        <v>18024</v>
      </c>
      <c r="EZS2" s="6" t="s">
        <v>18025</v>
      </c>
      <c r="EZT2" s="6" t="s">
        <v>18026</v>
      </c>
      <c r="EZU2" s="6" t="s">
        <v>18027</v>
      </c>
      <c r="EZV2" s="6" t="s">
        <v>18028</v>
      </c>
      <c r="EZW2" s="6" t="s">
        <v>18029</v>
      </c>
      <c r="EZX2" s="6" t="s">
        <v>18030</v>
      </c>
      <c r="EZY2" s="6" t="s">
        <v>18031</v>
      </c>
      <c r="EZZ2" s="6" t="s">
        <v>18032</v>
      </c>
      <c r="FAA2" s="6" t="s">
        <v>18033</v>
      </c>
      <c r="FAB2" s="6" t="s">
        <v>18036</v>
      </c>
      <c r="FAC2" s="6" t="s">
        <v>18037</v>
      </c>
      <c r="FAD2" s="6" t="s">
        <v>18038</v>
      </c>
      <c r="FAE2" s="6" t="s">
        <v>18039</v>
      </c>
      <c r="FAF2" s="6" t="s">
        <v>18040</v>
      </c>
      <c r="FAG2" s="6" t="s">
        <v>18041</v>
      </c>
      <c r="FAH2" s="6" t="s">
        <v>18042</v>
      </c>
      <c r="FAI2" s="6" t="s">
        <v>18043</v>
      </c>
      <c r="FAJ2" s="6" t="s">
        <v>18044</v>
      </c>
      <c r="FAK2" s="6" t="s">
        <v>18045</v>
      </c>
      <c r="FAL2" s="6" t="s">
        <v>18046</v>
      </c>
      <c r="FAM2" s="6" t="s">
        <v>18047</v>
      </c>
      <c r="FAN2" s="6" t="s">
        <v>18049</v>
      </c>
      <c r="FAO2" s="6" t="s">
        <v>18050</v>
      </c>
      <c r="FAP2" s="6" t="s">
        <v>18051</v>
      </c>
      <c r="FAQ2" s="6" t="s">
        <v>18052</v>
      </c>
      <c r="FAR2" s="6" t="s">
        <v>18053</v>
      </c>
      <c r="FAS2" s="6" t="s">
        <v>18054</v>
      </c>
      <c r="FAT2" s="6" t="s">
        <v>18055</v>
      </c>
      <c r="FAU2" s="6" t="s">
        <v>18057</v>
      </c>
      <c r="FAV2" s="6" t="s">
        <v>18058</v>
      </c>
      <c r="FAW2" s="6" t="s">
        <v>15749</v>
      </c>
      <c r="FAX2" s="6" t="s">
        <v>18059</v>
      </c>
      <c r="FAY2" s="6" t="s">
        <v>18060</v>
      </c>
      <c r="FAZ2" s="6" t="s">
        <v>18061</v>
      </c>
      <c r="FBA2" s="6" t="s">
        <v>18062</v>
      </c>
      <c r="FBB2" s="6" t="s">
        <v>18063</v>
      </c>
      <c r="FBC2" s="6" t="s">
        <v>18064</v>
      </c>
      <c r="FBD2" s="6" t="s">
        <v>18065</v>
      </c>
      <c r="FBE2" s="6" t="s">
        <v>18066</v>
      </c>
      <c r="FBF2" s="6" t="s">
        <v>18067</v>
      </c>
      <c r="FBG2" s="6" t="s">
        <v>18068</v>
      </c>
      <c r="FBH2" s="6" t="s">
        <v>18069</v>
      </c>
      <c r="FBI2" s="6" t="s">
        <v>18070</v>
      </c>
      <c r="FBJ2" s="6" t="s">
        <v>18071</v>
      </c>
      <c r="FBK2" s="6" t="s">
        <v>18072</v>
      </c>
      <c r="FBL2" s="6" t="s">
        <v>18073</v>
      </c>
      <c r="FBM2" s="6" t="s">
        <v>18074</v>
      </c>
      <c r="FBN2" s="6" t="s">
        <v>18075</v>
      </c>
      <c r="FBO2" s="6" t="s">
        <v>18076</v>
      </c>
      <c r="FBP2" s="6" t="s">
        <v>18077</v>
      </c>
      <c r="FBQ2" s="6" t="s">
        <v>18078</v>
      </c>
      <c r="FBR2" s="6" t="s">
        <v>18079</v>
      </c>
      <c r="FBS2" s="6" t="s">
        <v>18080</v>
      </c>
      <c r="FBT2" s="6" t="s">
        <v>18081</v>
      </c>
      <c r="FBU2" s="6" t="s">
        <v>18082</v>
      </c>
      <c r="FBV2" s="6" t="s">
        <v>18083</v>
      </c>
      <c r="FBW2" s="6" t="s">
        <v>18084</v>
      </c>
      <c r="FBX2" s="6" t="s">
        <v>18085</v>
      </c>
      <c r="FBY2" s="6" t="s">
        <v>18086</v>
      </c>
      <c r="FBZ2" s="6" t="s">
        <v>18087</v>
      </c>
      <c r="FCA2" s="6" t="s">
        <v>18088</v>
      </c>
      <c r="FCB2" s="6" t="s">
        <v>18089</v>
      </c>
      <c r="FCC2" s="6" t="s">
        <v>18090</v>
      </c>
      <c r="FCD2" s="6" t="s">
        <v>18091</v>
      </c>
      <c r="FCE2" s="6" t="s">
        <v>18092</v>
      </c>
      <c r="FCF2" s="6" t="s">
        <v>15935</v>
      </c>
      <c r="FCG2" s="6" t="s">
        <v>18093</v>
      </c>
      <c r="FCH2" s="6" t="s">
        <v>18094</v>
      </c>
      <c r="FCI2" s="6" t="s">
        <v>18095</v>
      </c>
      <c r="FCJ2" s="6" t="s">
        <v>18096</v>
      </c>
      <c r="FCK2" s="6" t="s">
        <v>18097</v>
      </c>
      <c r="FCL2" s="6" t="s">
        <v>18098</v>
      </c>
      <c r="FCM2" s="6" t="s">
        <v>18099</v>
      </c>
      <c r="FCN2" s="6" t="s">
        <v>18100</v>
      </c>
      <c r="FCO2" s="6" t="s">
        <v>15973</v>
      </c>
      <c r="FCP2" s="6" t="s">
        <v>15974</v>
      </c>
      <c r="FCQ2" s="6" t="s">
        <v>15977</v>
      </c>
      <c r="FCR2" s="6" t="s">
        <v>15978</v>
      </c>
      <c r="FCS2" s="6" t="s">
        <v>15979</v>
      </c>
      <c r="FCT2" s="6" t="s">
        <v>15980</v>
      </c>
      <c r="FCU2" s="6" t="s">
        <v>15981</v>
      </c>
      <c r="FCV2" s="6" t="s">
        <v>15983</v>
      </c>
      <c r="FCW2" s="6" t="s">
        <v>15989</v>
      </c>
      <c r="FCX2" s="6" t="s">
        <v>15990</v>
      </c>
      <c r="FCY2" s="6" t="s">
        <v>15991</v>
      </c>
      <c r="FCZ2" s="6" t="s">
        <v>18101</v>
      </c>
      <c r="FDA2" s="6" t="s">
        <v>15992</v>
      </c>
      <c r="FDB2" s="6" t="s">
        <v>18102</v>
      </c>
      <c r="FDC2" s="6" t="s">
        <v>18103</v>
      </c>
      <c r="FDD2" s="6" t="s">
        <v>18104</v>
      </c>
      <c r="FDE2" s="6" t="s">
        <v>18105</v>
      </c>
      <c r="FDF2" s="6" t="s">
        <v>18106</v>
      </c>
      <c r="FDG2" s="6" t="s">
        <v>18107</v>
      </c>
      <c r="FDH2" s="6" t="s">
        <v>18108</v>
      </c>
      <c r="FDI2" s="6" t="s">
        <v>18109</v>
      </c>
      <c r="FDJ2" s="6" t="s">
        <v>18110</v>
      </c>
      <c r="FDK2" s="6" t="s">
        <v>18111</v>
      </c>
      <c r="FDL2" s="6" t="s">
        <v>18112</v>
      </c>
      <c r="FDM2" s="6" t="s">
        <v>18113</v>
      </c>
      <c r="FDN2" s="6" t="s">
        <v>18114</v>
      </c>
      <c r="FDO2" s="6" t="s">
        <v>18115</v>
      </c>
      <c r="FDP2" s="6" t="s">
        <v>18116</v>
      </c>
      <c r="FDQ2" s="6" t="s">
        <v>18117</v>
      </c>
      <c r="FDR2" s="6" t="s">
        <v>18118</v>
      </c>
      <c r="FDS2" s="6" t="s">
        <v>18119</v>
      </c>
      <c r="FDT2" s="6" t="s">
        <v>18120</v>
      </c>
      <c r="FDU2" s="6" t="s">
        <v>18121</v>
      </c>
      <c r="FDV2" s="6" t="s">
        <v>18122</v>
      </c>
      <c r="FDW2" s="6" t="s">
        <v>18123</v>
      </c>
      <c r="FDX2" s="6" t="s">
        <v>18124</v>
      </c>
      <c r="FDY2" s="6" t="s">
        <v>18125</v>
      </c>
      <c r="FDZ2" s="6" t="s">
        <v>18126</v>
      </c>
      <c r="FEA2" s="6" t="s">
        <v>18127</v>
      </c>
      <c r="FEB2" s="6" t="s">
        <v>18128</v>
      </c>
      <c r="FEC2" s="6" t="s">
        <v>18129</v>
      </c>
      <c r="FED2" s="6" t="s">
        <v>18130</v>
      </c>
      <c r="FEE2" s="6" t="s">
        <v>18131</v>
      </c>
      <c r="FEF2" s="6" t="s">
        <v>18132</v>
      </c>
      <c r="FEG2" s="6" t="s">
        <v>18133</v>
      </c>
      <c r="FEH2" s="6" t="s">
        <v>18134</v>
      </c>
      <c r="FEI2" s="6" t="s">
        <v>18135</v>
      </c>
      <c r="FEJ2" s="6" t="s">
        <v>18136</v>
      </c>
      <c r="FEK2" s="6" t="s">
        <v>18137</v>
      </c>
      <c r="FEL2" s="6" t="s">
        <v>18138</v>
      </c>
      <c r="FEM2" s="6" t="s">
        <v>18139</v>
      </c>
      <c r="FEN2" s="6" t="s">
        <v>18140</v>
      </c>
      <c r="FEO2" s="6" t="s">
        <v>18141</v>
      </c>
      <c r="FEP2" s="6" t="s">
        <v>18142</v>
      </c>
      <c r="FEQ2" s="6" t="s">
        <v>18143</v>
      </c>
      <c r="FER2" s="6" t="s">
        <v>18144</v>
      </c>
      <c r="FES2" s="6" t="s">
        <v>18145</v>
      </c>
      <c r="FET2" s="6" t="s">
        <v>18146</v>
      </c>
      <c r="FEU2" s="6" t="s">
        <v>18147</v>
      </c>
      <c r="FEV2" s="6" t="s">
        <v>18148</v>
      </c>
      <c r="FEW2" s="6" t="s">
        <v>18149</v>
      </c>
      <c r="FEX2" s="6" t="s">
        <v>18150</v>
      </c>
      <c r="FEY2" s="6" t="s">
        <v>18151</v>
      </c>
      <c r="FEZ2" s="6" t="s">
        <v>18152</v>
      </c>
      <c r="FFA2" s="6" t="s">
        <v>18153</v>
      </c>
      <c r="FFB2" s="6" t="s">
        <v>18154</v>
      </c>
      <c r="FFC2" s="6" t="s">
        <v>18155</v>
      </c>
      <c r="FFD2" s="6" t="s">
        <v>18156</v>
      </c>
      <c r="FFE2" s="6" t="s">
        <v>18157</v>
      </c>
      <c r="FFF2" s="6" t="s">
        <v>18158</v>
      </c>
      <c r="FFG2" s="6" t="s">
        <v>18159</v>
      </c>
      <c r="FFH2" s="6" t="s">
        <v>18160</v>
      </c>
      <c r="FFI2" s="6" t="s">
        <v>18161</v>
      </c>
      <c r="FFJ2" s="6" t="s">
        <v>18162</v>
      </c>
      <c r="FFK2" s="6" t="s">
        <v>18163</v>
      </c>
      <c r="FFL2" s="6" t="s">
        <v>18164</v>
      </c>
      <c r="FFM2" s="6" t="s">
        <v>18165</v>
      </c>
      <c r="FFN2" s="6" t="s">
        <v>18166</v>
      </c>
      <c r="FFO2" s="6" t="s">
        <v>18167</v>
      </c>
      <c r="FFP2" s="6" t="s">
        <v>18168</v>
      </c>
      <c r="FFQ2" s="6" t="s">
        <v>18169</v>
      </c>
      <c r="FFR2" s="6" t="s">
        <v>18170</v>
      </c>
      <c r="FFS2" s="6" t="s">
        <v>18171</v>
      </c>
      <c r="FFT2" s="6" t="s">
        <v>18172</v>
      </c>
      <c r="FFU2" s="6" t="s">
        <v>18173</v>
      </c>
      <c r="FFV2" s="6" t="s">
        <v>18174</v>
      </c>
      <c r="FFW2" s="6" t="s">
        <v>18175</v>
      </c>
      <c r="FFX2" s="6" t="s">
        <v>18176</v>
      </c>
      <c r="FFY2" s="6" t="s">
        <v>18177</v>
      </c>
      <c r="FFZ2" s="6" t="s">
        <v>18178</v>
      </c>
      <c r="FGA2" s="6" t="s">
        <v>18179</v>
      </c>
      <c r="FGB2" s="6" t="s">
        <v>18180</v>
      </c>
      <c r="FGC2" s="6" t="s">
        <v>18181</v>
      </c>
      <c r="FGD2" s="6" t="s">
        <v>18182</v>
      </c>
      <c r="FGE2" s="6" t="s">
        <v>18183</v>
      </c>
      <c r="FGF2" s="6" t="s">
        <v>18184</v>
      </c>
      <c r="FGG2" s="6" t="s">
        <v>18185</v>
      </c>
      <c r="FGH2" s="6" t="s">
        <v>18186</v>
      </c>
      <c r="FGI2" s="6" t="s">
        <v>18187</v>
      </c>
      <c r="FGJ2" s="6" t="s">
        <v>18188</v>
      </c>
      <c r="FGK2" s="6" t="s">
        <v>18189</v>
      </c>
      <c r="FGL2" s="6" t="s">
        <v>18190</v>
      </c>
      <c r="FGM2" s="6" t="s">
        <v>18191</v>
      </c>
      <c r="FGN2" s="6" t="s">
        <v>18192</v>
      </c>
      <c r="FGO2" s="6" t="s">
        <v>18193</v>
      </c>
      <c r="FGP2" s="6" t="s">
        <v>18194</v>
      </c>
      <c r="FGQ2" s="6" t="s">
        <v>18195</v>
      </c>
      <c r="FGR2" s="6" t="s">
        <v>18196</v>
      </c>
      <c r="FGS2" s="6" t="s">
        <v>18197</v>
      </c>
      <c r="FGT2" s="6" t="s">
        <v>18198</v>
      </c>
      <c r="FGU2" s="6" t="s">
        <v>18199</v>
      </c>
      <c r="FGV2" s="6" t="s">
        <v>18200</v>
      </c>
      <c r="FGW2" s="6" t="s">
        <v>18201</v>
      </c>
      <c r="FGX2" s="6" t="s">
        <v>18202</v>
      </c>
      <c r="FGY2" s="6" t="s">
        <v>18203</v>
      </c>
      <c r="FGZ2" s="6" t="s">
        <v>18204</v>
      </c>
      <c r="FHA2" s="6" t="s">
        <v>18205</v>
      </c>
      <c r="FHB2" s="6" t="s">
        <v>18206</v>
      </c>
      <c r="FHC2" s="6" t="s">
        <v>18207</v>
      </c>
      <c r="FHD2" s="6" t="s">
        <v>18208</v>
      </c>
      <c r="FHE2" s="6" t="s">
        <v>18209</v>
      </c>
      <c r="FHF2" s="6" t="s">
        <v>18210</v>
      </c>
      <c r="FHG2" s="6" t="s">
        <v>18211</v>
      </c>
      <c r="FHH2" s="6" t="s">
        <v>18212</v>
      </c>
      <c r="FHI2" s="6" t="s">
        <v>18213</v>
      </c>
      <c r="FHJ2" s="6" t="s">
        <v>18214</v>
      </c>
      <c r="FHK2" s="6" t="s">
        <v>18215</v>
      </c>
      <c r="FHL2" s="6" t="s">
        <v>18216</v>
      </c>
      <c r="FHM2" s="6" t="s">
        <v>18217</v>
      </c>
      <c r="FHN2" s="6" t="s">
        <v>18218</v>
      </c>
      <c r="FHO2" s="6" t="s">
        <v>18219</v>
      </c>
      <c r="FHP2" s="6" t="s">
        <v>18220</v>
      </c>
      <c r="FHQ2" s="6" t="s">
        <v>18221</v>
      </c>
      <c r="FHR2" s="6" t="s">
        <v>18222</v>
      </c>
      <c r="FHS2" s="6" t="s">
        <v>18223</v>
      </c>
      <c r="FHT2" s="6" t="s">
        <v>18224</v>
      </c>
      <c r="FHU2" s="6" t="s">
        <v>18225</v>
      </c>
      <c r="FHV2" s="6" t="s">
        <v>18226</v>
      </c>
      <c r="FHW2" s="6" t="s">
        <v>18227</v>
      </c>
      <c r="FHX2" s="6" t="s">
        <v>18228</v>
      </c>
      <c r="FHY2" s="6" t="s">
        <v>18229</v>
      </c>
      <c r="FHZ2" s="6" t="s">
        <v>18230</v>
      </c>
      <c r="FIA2" s="6" t="s">
        <v>18231</v>
      </c>
      <c r="FIB2" s="6" t="s">
        <v>18232</v>
      </c>
      <c r="FIC2" s="6" t="s">
        <v>18233</v>
      </c>
      <c r="FID2" s="6" t="s">
        <v>18234</v>
      </c>
      <c r="FIE2" s="6" t="s">
        <v>18235</v>
      </c>
      <c r="FIF2" s="6" t="s">
        <v>18236</v>
      </c>
      <c r="FIG2" s="6" t="s">
        <v>18237</v>
      </c>
      <c r="FIH2" s="6" t="s">
        <v>18238</v>
      </c>
      <c r="FII2" s="6" t="s">
        <v>18239</v>
      </c>
      <c r="FIJ2" s="6" t="s">
        <v>18240</v>
      </c>
      <c r="FIK2" s="6" t="s">
        <v>18241</v>
      </c>
      <c r="FIL2" s="6" t="s">
        <v>18242</v>
      </c>
      <c r="FIM2" s="6" t="s">
        <v>18243</v>
      </c>
      <c r="FIN2" s="6" t="s">
        <v>18244</v>
      </c>
      <c r="FIO2" s="6" t="s">
        <v>18245</v>
      </c>
      <c r="FIP2" s="6" t="s">
        <v>18246</v>
      </c>
      <c r="FIQ2" s="6" t="s">
        <v>18247</v>
      </c>
      <c r="FIR2" s="6" t="s">
        <v>18248</v>
      </c>
      <c r="FIS2" s="6" t="s">
        <v>18249</v>
      </c>
      <c r="FIT2" s="6" t="s">
        <v>18250</v>
      </c>
      <c r="FIU2" s="6" t="s">
        <v>18251</v>
      </c>
      <c r="FIV2" s="6" t="s">
        <v>18252</v>
      </c>
      <c r="FIW2" s="6" t="s">
        <v>18253</v>
      </c>
      <c r="FIX2" s="6" t="s">
        <v>18254</v>
      </c>
      <c r="FIY2" s="6" t="s">
        <v>18255</v>
      </c>
      <c r="FIZ2" s="6" t="s">
        <v>18256</v>
      </c>
      <c r="FJA2" s="6" t="s">
        <v>18257</v>
      </c>
      <c r="FJB2" s="6" t="s">
        <v>18258</v>
      </c>
      <c r="FJC2" s="6" t="s">
        <v>18259</v>
      </c>
      <c r="FJD2" s="6" t="s">
        <v>18260</v>
      </c>
      <c r="FJE2" s="6" t="s">
        <v>18261</v>
      </c>
      <c r="FJF2" s="6" t="s">
        <v>18262</v>
      </c>
      <c r="FJG2" s="6" t="s">
        <v>18263</v>
      </c>
      <c r="FJH2" s="6" t="s">
        <v>18264</v>
      </c>
      <c r="FJI2" s="6" t="s">
        <v>18265</v>
      </c>
      <c r="FJJ2" s="6" t="s">
        <v>18266</v>
      </c>
      <c r="FJK2" s="6" t="s">
        <v>18267</v>
      </c>
      <c r="FJL2" s="6" t="s">
        <v>18268</v>
      </c>
      <c r="FJM2" s="6" t="s">
        <v>18269</v>
      </c>
      <c r="FJN2" s="6" t="s">
        <v>18270</v>
      </c>
      <c r="FJO2" s="6" t="s">
        <v>18271</v>
      </c>
      <c r="FJP2" s="6" t="s">
        <v>18272</v>
      </c>
      <c r="FJQ2" s="6" t="s">
        <v>18273</v>
      </c>
      <c r="FJR2" s="6" t="s">
        <v>18274</v>
      </c>
      <c r="FJS2" s="6" t="s">
        <v>18275</v>
      </c>
      <c r="FJT2" s="6" t="s">
        <v>18276</v>
      </c>
      <c r="FJU2" s="6" t="s">
        <v>18277</v>
      </c>
      <c r="FJV2" s="6" t="s">
        <v>18278</v>
      </c>
      <c r="FJW2" s="6" t="s">
        <v>18279</v>
      </c>
      <c r="FJX2" s="6" t="s">
        <v>18280</v>
      </c>
      <c r="FJY2" s="6" t="s">
        <v>18281</v>
      </c>
      <c r="FJZ2" s="6" t="s">
        <v>18282</v>
      </c>
      <c r="FKA2" s="6" t="s">
        <v>18283</v>
      </c>
      <c r="FKB2" s="6" t="s">
        <v>18284</v>
      </c>
      <c r="FKC2" s="6" t="s">
        <v>18285</v>
      </c>
      <c r="FKD2" s="6" t="s">
        <v>18286</v>
      </c>
      <c r="FKE2" s="6" t="s">
        <v>18287</v>
      </c>
      <c r="FKF2" s="6" t="s">
        <v>18288</v>
      </c>
      <c r="FKG2" s="6" t="s">
        <v>18289</v>
      </c>
      <c r="FKH2" s="6" t="s">
        <v>18290</v>
      </c>
      <c r="FKI2" s="6" t="s">
        <v>18291</v>
      </c>
      <c r="FKJ2" s="6" t="s">
        <v>18292</v>
      </c>
      <c r="FKK2" s="6" t="s">
        <v>18293</v>
      </c>
      <c r="FKL2" s="6" t="s">
        <v>18294</v>
      </c>
      <c r="FKM2" s="6" t="s">
        <v>18295</v>
      </c>
      <c r="FKN2" s="6" t="s">
        <v>18296</v>
      </c>
      <c r="FKO2" s="6" t="s">
        <v>18297</v>
      </c>
      <c r="FKP2" s="6" t="s">
        <v>18298</v>
      </c>
      <c r="FKQ2" s="6" t="s">
        <v>18299</v>
      </c>
      <c r="FKR2" s="6" t="s">
        <v>16803</v>
      </c>
      <c r="FKS2" s="6" t="s">
        <v>18300</v>
      </c>
      <c r="FKT2" s="6" t="s">
        <v>18301</v>
      </c>
      <c r="FKU2" s="6" t="s">
        <v>18302</v>
      </c>
      <c r="FKV2" s="6" t="s">
        <v>18303</v>
      </c>
      <c r="FKW2" s="6" t="s">
        <v>18304</v>
      </c>
      <c r="FKX2" s="6" t="s">
        <v>18305</v>
      </c>
      <c r="FKY2" s="6" t="s">
        <v>18306</v>
      </c>
      <c r="FKZ2" s="6" t="s">
        <v>18307</v>
      </c>
      <c r="FLA2" s="6" t="s">
        <v>16841</v>
      </c>
      <c r="FLB2" s="6" t="s">
        <v>16842</v>
      </c>
      <c r="FLC2" s="6" t="s">
        <v>16845</v>
      </c>
      <c r="FLD2" s="6" t="s">
        <v>16846</v>
      </c>
      <c r="FLE2" s="6" t="s">
        <v>16847</v>
      </c>
      <c r="FLF2" s="6" t="s">
        <v>16848</v>
      </c>
      <c r="FLG2" s="6" t="s">
        <v>16849</v>
      </c>
      <c r="FLH2" s="6" t="s">
        <v>16851</v>
      </c>
      <c r="FLI2" s="6" t="s">
        <v>16857</v>
      </c>
      <c r="FLJ2" s="6" t="s">
        <v>16858</v>
      </c>
      <c r="FLK2" s="6" t="s">
        <v>16859</v>
      </c>
      <c r="FLL2" s="6" t="s">
        <v>18308</v>
      </c>
      <c r="FLM2" s="6" t="s">
        <v>16860</v>
      </c>
      <c r="FLN2" s="6" t="s">
        <v>18309</v>
      </c>
      <c r="FLO2" s="6" t="s">
        <v>18310</v>
      </c>
      <c r="FLP2" s="6" t="s">
        <v>18311</v>
      </c>
      <c r="FLQ2" s="6" t="s">
        <v>18312</v>
      </c>
      <c r="FLR2" s="6" t="s">
        <v>18313</v>
      </c>
      <c r="FLS2" s="6" t="s">
        <v>18314</v>
      </c>
      <c r="FLT2" s="6" t="s">
        <v>18315</v>
      </c>
      <c r="FLU2" s="6" t="s">
        <v>18316</v>
      </c>
      <c r="FLV2" s="6" t="s">
        <v>18317</v>
      </c>
      <c r="FLW2" s="6" t="s">
        <v>18318</v>
      </c>
      <c r="FLX2" s="6" t="s">
        <v>18319</v>
      </c>
      <c r="FLY2" s="6" t="s">
        <v>18320</v>
      </c>
      <c r="FLZ2" s="6" t="s">
        <v>18321</v>
      </c>
      <c r="FMA2" s="6" t="s">
        <v>18322</v>
      </c>
      <c r="FMB2" s="6" t="s">
        <v>18323</v>
      </c>
      <c r="FMC2" s="6" t="s">
        <v>18324</v>
      </c>
      <c r="FMD2" s="6" t="s">
        <v>18325</v>
      </c>
      <c r="FME2" s="6" t="s">
        <v>18326</v>
      </c>
      <c r="FMF2" s="6" t="s">
        <v>18327</v>
      </c>
      <c r="FMG2" s="6" t="s">
        <v>18328</v>
      </c>
      <c r="FMH2" s="6" t="s">
        <v>18329</v>
      </c>
      <c r="FMI2" s="6" t="s">
        <v>18330</v>
      </c>
      <c r="FMJ2" s="6" t="s">
        <v>18331</v>
      </c>
      <c r="FMK2" s="6" t="s">
        <v>18332</v>
      </c>
      <c r="FML2" s="6" t="s">
        <v>18333</v>
      </c>
      <c r="FMM2" s="6" t="s">
        <v>18334</v>
      </c>
      <c r="FMN2" s="6" t="s">
        <v>18335</v>
      </c>
      <c r="FMO2" s="6" t="s">
        <v>18336</v>
      </c>
      <c r="FMP2" s="6" t="s">
        <v>18337</v>
      </c>
      <c r="FMQ2" s="6" t="s">
        <v>18338</v>
      </c>
      <c r="FMR2" s="6" t="s">
        <v>18339</v>
      </c>
      <c r="FMS2" s="6" t="s">
        <v>18340</v>
      </c>
      <c r="FMT2" s="6" t="s">
        <v>18341</v>
      </c>
      <c r="FMU2" s="6" t="s">
        <v>17020</v>
      </c>
      <c r="FMV2" s="6" t="s">
        <v>18342</v>
      </c>
      <c r="FMW2" s="6" t="s">
        <v>18343</v>
      </c>
      <c r="FMX2" s="6" t="s">
        <v>18344</v>
      </c>
      <c r="FMY2" s="6" t="s">
        <v>18345</v>
      </c>
      <c r="FMZ2" s="6" t="s">
        <v>18346</v>
      </c>
      <c r="FNA2" s="6" t="s">
        <v>18347</v>
      </c>
      <c r="FNB2" s="6" t="s">
        <v>18348</v>
      </c>
      <c r="FNC2" s="6" t="s">
        <v>18349</v>
      </c>
      <c r="FND2" s="6" t="s">
        <v>17058</v>
      </c>
      <c r="FNE2" s="6" t="s">
        <v>17059</v>
      </c>
      <c r="FNF2" s="6" t="s">
        <v>17062</v>
      </c>
      <c r="FNG2" s="6" t="s">
        <v>17063</v>
      </c>
      <c r="FNH2" s="6" t="s">
        <v>17064</v>
      </c>
      <c r="FNI2" s="6" t="s">
        <v>17065</v>
      </c>
      <c r="FNJ2" s="6" t="s">
        <v>17066</v>
      </c>
      <c r="FNK2" s="6" t="s">
        <v>17068</v>
      </c>
      <c r="FNL2" s="6" t="s">
        <v>17074</v>
      </c>
      <c r="FNM2" s="6" t="s">
        <v>17075</v>
      </c>
      <c r="FNN2" s="6" t="s">
        <v>17076</v>
      </c>
      <c r="FNO2" s="6" t="s">
        <v>18350</v>
      </c>
      <c r="FNP2" s="6" t="s">
        <v>17077</v>
      </c>
      <c r="FNQ2" s="6" t="s">
        <v>18351</v>
      </c>
      <c r="FNR2" s="6" t="s">
        <v>18352</v>
      </c>
      <c r="FNS2" s="6" t="s">
        <v>18353</v>
      </c>
      <c r="FNT2" s="6" t="s">
        <v>18354</v>
      </c>
      <c r="FNU2" s="6" t="s">
        <v>18355</v>
      </c>
      <c r="FNV2" s="6" t="s">
        <v>18356</v>
      </c>
      <c r="FNW2" s="6" t="s">
        <v>18357</v>
      </c>
      <c r="FNX2" s="6" t="s">
        <v>18358</v>
      </c>
      <c r="FNY2" s="6" t="s">
        <v>18359</v>
      </c>
      <c r="FNZ2" s="6" t="s">
        <v>18360</v>
      </c>
      <c r="FOA2" s="6" t="s">
        <v>18361</v>
      </c>
      <c r="FOB2" s="6" t="s">
        <v>18362</v>
      </c>
      <c r="FOC2" s="6" t="s">
        <v>18363</v>
      </c>
      <c r="FOD2" s="6" t="s">
        <v>18364</v>
      </c>
      <c r="FOE2" s="6" t="s">
        <v>18365</v>
      </c>
      <c r="FOF2" s="6" t="s">
        <v>18366</v>
      </c>
      <c r="FOG2" s="6" t="s">
        <v>18367</v>
      </c>
      <c r="FOH2" s="6" t="s">
        <v>18368</v>
      </c>
      <c r="FOI2" s="6" t="s">
        <v>18369</v>
      </c>
      <c r="FOJ2" s="6" t="s">
        <v>18370</v>
      </c>
      <c r="FOK2" s="6" t="s">
        <v>18371</v>
      </c>
      <c r="FOL2" s="6" t="s">
        <v>18372</v>
      </c>
      <c r="FOM2" s="6" t="s">
        <v>18373</v>
      </c>
      <c r="FON2" s="6" t="s">
        <v>18374</v>
      </c>
      <c r="FOO2" s="6" t="s">
        <v>18375</v>
      </c>
      <c r="FOP2" s="6" t="s">
        <v>18376</v>
      </c>
      <c r="FOQ2" s="6" t="s">
        <v>18377</v>
      </c>
      <c r="FOR2" s="6" t="s">
        <v>18378</v>
      </c>
      <c r="FOS2" s="6" t="s">
        <v>18379</v>
      </c>
      <c r="FOT2" s="6" t="s">
        <v>18380</v>
      </c>
      <c r="FOU2" s="6" t="s">
        <v>18381</v>
      </c>
      <c r="FOV2" s="6" t="s">
        <v>18382</v>
      </c>
      <c r="FOW2" s="6" t="s">
        <v>18383</v>
      </c>
      <c r="FOX2" s="6" t="s">
        <v>17237</v>
      </c>
      <c r="FOY2" s="6" t="s">
        <v>18384</v>
      </c>
      <c r="FOZ2" s="6" t="s">
        <v>18385</v>
      </c>
      <c r="FPA2" s="6" t="s">
        <v>18386</v>
      </c>
      <c r="FPB2" s="6" t="s">
        <v>18387</v>
      </c>
      <c r="FPC2" s="6" t="s">
        <v>18388</v>
      </c>
      <c r="FPD2" s="6" t="s">
        <v>18389</v>
      </c>
      <c r="FPE2" s="6" t="s">
        <v>18390</v>
      </c>
      <c r="FPF2" s="6" t="s">
        <v>18391</v>
      </c>
      <c r="FPG2" s="6" t="s">
        <v>17275</v>
      </c>
      <c r="FPH2" s="6" t="s">
        <v>17276</v>
      </c>
      <c r="FPI2" s="6" t="s">
        <v>17279</v>
      </c>
      <c r="FPJ2" s="6" t="s">
        <v>17280</v>
      </c>
      <c r="FPK2" s="6" t="s">
        <v>17281</v>
      </c>
      <c r="FPL2" s="6" t="s">
        <v>17282</v>
      </c>
      <c r="FPM2" s="6" t="s">
        <v>17283</v>
      </c>
      <c r="FPN2" s="6" t="s">
        <v>17285</v>
      </c>
      <c r="FPO2" s="6" t="s">
        <v>17291</v>
      </c>
      <c r="FPP2" s="6" t="s">
        <v>17292</v>
      </c>
      <c r="FPQ2" s="6" t="s">
        <v>17293</v>
      </c>
      <c r="FPR2" s="6" t="s">
        <v>18392</v>
      </c>
      <c r="FPS2" s="6" t="s">
        <v>17294</v>
      </c>
      <c r="FPT2" s="6" t="s">
        <v>18393</v>
      </c>
      <c r="FPU2" s="6" t="s">
        <v>18394</v>
      </c>
      <c r="FPV2" s="6" t="s">
        <v>18395</v>
      </c>
      <c r="FPW2" s="6" t="s">
        <v>18396</v>
      </c>
      <c r="FPX2" s="6" t="s">
        <v>18397</v>
      </c>
      <c r="FPY2" s="6" t="s">
        <v>12030</v>
      </c>
      <c r="FPZ2" s="6" t="s">
        <v>15636</v>
      </c>
      <c r="FQA2" s="6" t="s">
        <v>18398</v>
      </c>
      <c r="FQB2" s="6" t="s">
        <v>18399</v>
      </c>
      <c r="FQC2" s="6" t="s">
        <v>15706</v>
      </c>
      <c r="FQD2" s="6" t="s">
        <v>18400</v>
      </c>
      <c r="FQE2" s="6" t="s">
        <v>15709</v>
      </c>
      <c r="FQF2" s="6" t="s">
        <v>18401</v>
      </c>
      <c r="FQG2" s="6" t="s">
        <v>9727</v>
      </c>
      <c r="FQH2" s="6" t="s">
        <v>18402</v>
      </c>
      <c r="FQI2" s="6" t="s">
        <v>18403</v>
      </c>
      <c r="FQJ2" s="6" t="s">
        <v>18404</v>
      </c>
      <c r="FQK2" s="6" t="s">
        <v>18405</v>
      </c>
      <c r="FQL2" s="6" t="s">
        <v>18406</v>
      </c>
      <c r="FQM2" s="6" t="s">
        <v>18407</v>
      </c>
      <c r="FQN2" s="6" t="s">
        <v>18408</v>
      </c>
      <c r="FQO2" s="6" t="s">
        <v>18409</v>
      </c>
      <c r="FQP2" s="6" t="s">
        <v>18410</v>
      </c>
      <c r="FQQ2" s="6" t="s">
        <v>18411</v>
      </c>
      <c r="FQR2" s="6" t="s">
        <v>18412</v>
      </c>
      <c r="FQS2" s="6" t="s">
        <v>18413</v>
      </c>
      <c r="FQT2" s="6" t="s">
        <v>18414</v>
      </c>
      <c r="FQU2" s="6" t="s">
        <v>18415</v>
      </c>
      <c r="FQV2" s="6" t="s">
        <v>18416</v>
      </c>
      <c r="FQW2" s="6" t="s">
        <v>15992</v>
      </c>
      <c r="FQX2" s="6" t="s">
        <v>18417</v>
      </c>
      <c r="FQY2" s="6" t="s">
        <v>18418</v>
      </c>
      <c r="FQZ2" s="6" t="s">
        <v>18419</v>
      </c>
      <c r="FRA2" s="6" t="s">
        <v>18420</v>
      </c>
      <c r="FRB2" s="6" t="s">
        <v>18421</v>
      </c>
      <c r="FRC2" s="6" t="s">
        <v>18422</v>
      </c>
      <c r="FRD2" s="6" t="s">
        <v>18423</v>
      </c>
      <c r="FRE2" s="6" t="s">
        <v>18424</v>
      </c>
      <c r="FRF2" s="6" t="s">
        <v>18425</v>
      </c>
      <c r="FRG2" s="6" t="s">
        <v>18426</v>
      </c>
      <c r="FRH2" s="6" t="s">
        <v>18427</v>
      </c>
      <c r="FRI2" s="6" t="s">
        <v>18428</v>
      </c>
      <c r="FRJ2" s="6" t="s">
        <v>18429</v>
      </c>
      <c r="FRK2" s="6" t="s">
        <v>18430</v>
      </c>
      <c r="FRL2" s="6" t="s">
        <v>18431</v>
      </c>
      <c r="FRM2" s="6" t="s">
        <v>18432</v>
      </c>
      <c r="FRN2" s="6" t="s">
        <v>18433</v>
      </c>
      <c r="FRO2" s="6" t="s">
        <v>18434</v>
      </c>
      <c r="FRP2" s="6" t="s">
        <v>18435</v>
      </c>
      <c r="FRQ2" s="6" t="s">
        <v>18436</v>
      </c>
      <c r="FRR2" s="6" t="s">
        <v>18437</v>
      </c>
      <c r="FRS2" s="6" t="s">
        <v>18438</v>
      </c>
      <c r="FRT2" s="6" t="s">
        <v>18439</v>
      </c>
      <c r="FRU2" s="6" t="s">
        <v>18440</v>
      </c>
      <c r="FRV2" s="6" t="s">
        <v>18441</v>
      </c>
      <c r="FRW2" s="6" t="s">
        <v>18442</v>
      </c>
      <c r="FRX2" s="6" t="s">
        <v>18443</v>
      </c>
      <c r="FRY2" s="6" t="s">
        <v>18444</v>
      </c>
      <c r="FRZ2" s="6" t="s">
        <v>18445</v>
      </c>
      <c r="FSA2" s="6" t="s">
        <v>18446</v>
      </c>
      <c r="FSB2" s="6" t="s">
        <v>18447</v>
      </c>
      <c r="FSC2" s="6" t="s">
        <v>18448</v>
      </c>
      <c r="FSD2" s="6" t="s">
        <v>18449</v>
      </c>
      <c r="FSE2" s="6" t="s">
        <v>18450</v>
      </c>
      <c r="FSF2" s="6" t="s">
        <v>18451</v>
      </c>
      <c r="FSG2" s="6" t="s">
        <v>18452</v>
      </c>
      <c r="FSH2" s="6" t="s">
        <v>18453</v>
      </c>
      <c r="FSI2" s="6" t="s">
        <v>18454</v>
      </c>
      <c r="FSJ2" s="6" t="s">
        <v>18455</v>
      </c>
      <c r="FSK2" s="6" t="s">
        <v>18456</v>
      </c>
      <c r="FSL2" s="6" t="s">
        <v>18457</v>
      </c>
      <c r="FSM2" s="6" t="s">
        <v>18458</v>
      </c>
      <c r="FSN2" s="6" t="s">
        <v>18459</v>
      </c>
      <c r="FSO2" s="6" t="s">
        <v>18460</v>
      </c>
      <c r="FSP2" s="6" t="s">
        <v>18461</v>
      </c>
      <c r="FSQ2" s="6" t="s">
        <v>18462</v>
      </c>
      <c r="FSR2" s="6" t="s">
        <v>18463</v>
      </c>
      <c r="FSS2" s="6" t="s">
        <v>18464</v>
      </c>
      <c r="FST2" s="6" t="s">
        <v>18465</v>
      </c>
      <c r="FSU2" s="6" t="s">
        <v>18466</v>
      </c>
      <c r="FSV2" s="6" t="s">
        <v>18467</v>
      </c>
      <c r="FSW2" s="6" t="s">
        <v>18468</v>
      </c>
      <c r="FSX2" s="6" t="s">
        <v>18469</v>
      </c>
      <c r="FSY2" s="6" t="s">
        <v>18470</v>
      </c>
      <c r="FSZ2" s="6" t="s">
        <v>18471</v>
      </c>
      <c r="FTA2" s="6" t="s">
        <v>18472</v>
      </c>
      <c r="FTB2" s="6" t="s">
        <v>18473</v>
      </c>
      <c r="FTC2" s="6" t="s">
        <v>18474</v>
      </c>
      <c r="FTD2" s="6" t="s">
        <v>18475</v>
      </c>
      <c r="FTE2" s="6" t="s">
        <v>18476</v>
      </c>
      <c r="FTF2" s="6" t="s">
        <v>18477</v>
      </c>
      <c r="FTG2" s="6" t="s">
        <v>18478</v>
      </c>
      <c r="FTH2" s="6" t="s">
        <v>18479</v>
      </c>
      <c r="FTI2" s="6" t="s">
        <v>18480</v>
      </c>
      <c r="FTJ2" s="6" t="s">
        <v>18481</v>
      </c>
      <c r="FTK2" s="6" t="s">
        <v>18482</v>
      </c>
      <c r="FTL2" s="6" t="s">
        <v>18483</v>
      </c>
      <c r="FTM2" s="6" t="s">
        <v>18484</v>
      </c>
      <c r="FTN2" s="6" t="s">
        <v>18485</v>
      </c>
      <c r="FTO2" s="6" t="s">
        <v>18486</v>
      </c>
      <c r="FTP2" s="6" t="s">
        <v>18487</v>
      </c>
      <c r="FTQ2" s="6" t="s">
        <v>18488</v>
      </c>
      <c r="FTR2" s="6" t="s">
        <v>18489</v>
      </c>
      <c r="FTS2" s="6" t="s">
        <v>18490</v>
      </c>
      <c r="FTT2" s="6" t="s">
        <v>18491</v>
      </c>
      <c r="FTU2" s="6" t="s">
        <v>18492</v>
      </c>
      <c r="FTV2" s="6" t="s">
        <v>18493</v>
      </c>
      <c r="FTW2" s="6" t="s">
        <v>18494</v>
      </c>
      <c r="FTX2" s="6" t="s">
        <v>18495</v>
      </c>
      <c r="FTY2" s="6" t="s">
        <v>18496</v>
      </c>
      <c r="FTZ2" s="6" t="s">
        <v>18497</v>
      </c>
      <c r="FUA2" s="6" t="s">
        <v>18498</v>
      </c>
      <c r="FUB2" s="6" t="s">
        <v>18499</v>
      </c>
      <c r="FUC2" s="6" t="s">
        <v>18500</v>
      </c>
      <c r="FUD2" s="6" t="s">
        <v>18501</v>
      </c>
      <c r="FUE2" s="6" t="s">
        <v>18502</v>
      </c>
      <c r="FUF2" s="6" t="s">
        <v>18503</v>
      </c>
      <c r="FUG2" s="6" t="s">
        <v>18504</v>
      </c>
      <c r="FUH2" s="6" t="s">
        <v>18505</v>
      </c>
      <c r="FUI2" s="6" t="s">
        <v>18506</v>
      </c>
      <c r="FUJ2" s="6" t="s">
        <v>18400</v>
      </c>
      <c r="FUK2" s="6" t="s">
        <v>18401</v>
      </c>
      <c r="FUL2" s="13" t="s">
        <v>18507</v>
      </c>
      <c r="FUM2" s="13" t="s">
        <v>18508</v>
      </c>
      <c r="FUN2" s="13" t="s">
        <v>18509</v>
      </c>
      <c r="FUO2" s="13" t="s">
        <v>18510</v>
      </c>
      <c r="FUP2" s="13" t="s">
        <v>18511</v>
      </c>
      <c r="FUQ2" s="13" t="s">
        <v>18512</v>
      </c>
      <c r="FUR2" s="13" t="s">
        <v>18513</v>
      </c>
      <c r="FUS2" s="13" t="s">
        <v>18514</v>
      </c>
      <c r="FUT2" s="13" t="s">
        <v>18515</v>
      </c>
      <c r="FUU2" s="13" t="s">
        <v>18516</v>
      </c>
      <c r="FUV2" s="13" t="s">
        <v>18517</v>
      </c>
      <c r="FUW2" s="13" t="s">
        <v>18518</v>
      </c>
      <c r="FUX2" s="13" t="s">
        <v>18519</v>
      </c>
      <c r="FUY2" s="13" t="s">
        <v>18520</v>
      </c>
      <c r="FUZ2" s="13" t="s">
        <v>18521</v>
      </c>
      <c r="FVA2" s="13" t="s">
        <v>18522</v>
      </c>
      <c r="FVB2" s="13" t="s">
        <v>18523</v>
      </c>
      <c r="FVC2" s="13" t="s">
        <v>18524</v>
      </c>
      <c r="FVD2" s="13" t="s">
        <v>18525</v>
      </c>
      <c r="FVE2" s="13" t="s">
        <v>18526</v>
      </c>
      <c r="FVF2" s="13" t="s">
        <v>18527</v>
      </c>
      <c r="FVG2" s="13" t="s">
        <v>18410</v>
      </c>
      <c r="FVH2" s="13" t="s">
        <v>18414</v>
      </c>
      <c r="FVI2" s="13" t="s">
        <v>18416</v>
      </c>
      <c r="FVJ2" s="13" t="s">
        <v>18528</v>
      </c>
      <c r="FVK2" s="13" t="s">
        <v>18529</v>
      </c>
      <c r="FVL2" s="13" t="s">
        <v>18530</v>
      </c>
      <c r="FVM2" s="13" t="s">
        <v>18531</v>
      </c>
      <c r="FVN2" s="13" t="s">
        <v>18532</v>
      </c>
      <c r="FVO2" s="13" t="s">
        <v>18533</v>
      </c>
      <c r="FVP2" s="13" t="s">
        <v>18534</v>
      </c>
      <c r="FVQ2" s="13" t="s">
        <v>18535</v>
      </c>
      <c r="FVR2" s="13" t="s">
        <v>18536</v>
      </c>
      <c r="FVS2" s="13" t="s">
        <v>18537</v>
      </c>
      <c r="FVT2" s="13" t="s">
        <v>18538</v>
      </c>
      <c r="FVU2" s="13" t="s">
        <v>18539</v>
      </c>
      <c r="FVV2" s="13" t="s">
        <v>18540</v>
      </c>
      <c r="FVW2" s="13" t="s">
        <v>18541</v>
      </c>
      <c r="FVX2" s="13" t="s">
        <v>18542</v>
      </c>
      <c r="FVY2" s="13" t="s">
        <v>18543</v>
      </c>
      <c r="FVZ2" s="13" t="s">
        <v>18544</v>
      </c>
      <c r="FWA2" s="13" t="s">
        <v>18545</v>
      </c>
      <c r="FWB2" s="13" t="s">
        <v>18546</v>
      </c>
      <c r="FWC2" s="13" t="s">
        <v>18547</v>
      </c>
      <c r="FWD2" s="13" t="s">
        <v>18548</v>
      </c>
      <c r="FWE2" s="13" t="s">
        <v>18425</v>
      </c>
      <c r="FWF2" s="13" t="s">
        <v>18429</v>
      </c>
      <c r="FWG2" s="13" t="s">
        <v>18431</v>
      </c>
      <c r="FWH2" s="13" t="s">
        <v>18549</v>
      </c>
      <c r="FWI2" s="13" t="s">
        <v>18550</v>
      </c>
      <c r="FWJ2" s="13" t="s">
        <v>18551</v>
      </c>
      <c r="FWK2" s="13" t="s">
        <v>18552</v>
      </c>
      <c r="FWL2" s="13" t="s">
        <v>18553</v>
      </c>
      <c r="FWM2" s="13" t="s">
        <v>18554</v>
      </c>
      <c r="FWN2" s="13" t="s">
        <v>18555</v>
      </c>
      <c r="FWO2" s="13" t="s">
        <v>18556</v>
      </c>
      <c r="FWP2" s="13" t="s">
        <v>18557</v>
      </c>
      <c r="FWQ2" s="13" t="s">
        <v>18558</v>
      </c>
      <c r="FWR2" s="13" t="s">
        <v>18559</v>
      </c>
      <c r="FWS2" s="13" t="s">
        <v>18560</v>
      </c>
      <c r="FWT2" s="13" t="s">
        <v>18561</v>
      </c>
      <c r="FWU2" s="13" t="s">
        <v>18562</v>
      </c>
      <c r="FWV2" s="13" t="s">
        <v>18563</v>
      </c>
      <c r="FWW2" s="13" t="s">
        <v>18564</v>
      </c>
      <c r="FWX2" s="13" t="s">
        <v>18565</v>
      </c>
      <c r="FWY2" s="13" t="s">
        <v>18566</v>
      </c>
      <c r="FWZ2" s="13" t="s">
        <v>18567</v>
      </c>
      <c r="FXA2" s="13" t="s">
        <v>18568</v>
      </c>
      <c r="FXB2" s="13" t="s">
        <v>18569</v>
      </c>
      <c r="FXC2" s="13" t="s">
        <v>18570</v>
      </c>
      <c r="FXD2" s="13" t="s">
        <v>18571</v>
      </c>
      <c r="FXE2" s="13" t="s">
        <v>18572</v>
      </c>
      <c r="FXF2" s="13" t="s">
        <v>18573</v>
      </c>
      <c r="FXG2" s="13" t="s">
        <v>18574</v>
      </c>
      <c r="FXH2" s="13" t="s">
        <v>18575</v>
      </c>
      <c r="FXI2" s="13" t="s">
        <v>18576</v>
      </c>
      <c r="FXJ2" s="13" t="s">
        <v>18577</v>
      </c>
      <c r="FXK2" s="13" t="s">
        <v>18578</v>
      </c>
      <c r="FXL2" s="13" t="s">
        <v>18579</v>
      </c>
      <c r="FXM2" s="13" t="s">
        <v>18580</v>
      </c>
      <c r="FXN2" s="13" t="s">
        <v>18581</v>
      </c>
      <c r="FXO2" s="13" t="s">
        <v>18582</v>
      </c>
      <c r="FXP2" s="13" t="s">
        <v>18583</v>
      </c>
      <c r="FXQ2" s="13" t="s">
        <v>18584</v>
      </c>
      <c r="FXR2" s="13" t="s">
        <v>18585</v>
      </c>
      <c r="FXS2" s="13" t="s">
        <v>18586</v>
      </c>
      <c r="FXT2" s="13" t="s">
        <v>18587</v>
      </c>
      <c r="FXU2" s="13" t="s">
        <v>18588</v>
      </c>
      <c r="FXV2" s="13" t="s">
        <v>18589</v>
      </c>
      <c r="FXW2" s="13" t="s">
        <v>18590</v>
      </c>
      <c r="FXX2" s="13" t="s">
        <v>18591</v>
      </c>
      <c r="FXY2" s="13" t="s">
        <v>18592</v>
      </c>
      <c r="FXZ2" s="13" t="s">
        <v>18593</v>
      </c>
      <c r="FYA2" s="13" t="s">
        <v>18457</v>
      </c>
      <c r="FYB2" s="13" t="s">
        <v>18461</v>
      </c>
      <c r="FYC2" s="13" t="s">
        <v>18463</v>
      </c>
      <c r="FYD2" s="6" t="s">
        <v>18594</v>
      </c>
      <c r="FYE2" s="6" t="s">
        <v>18595</v>
      </c>
      <c r="FYF2" s="6" t="s">
        <v>18596</v>
      </c>
      <c r="FYG2" s="6" t="s">
        <v>18597</v>
      </c>
      <c r="FYH2" s="6" t="s">
        <v>18598</v>
      </c>
      <c r="FYI2" s="6" t="s">
        <v>18599</v>
      </c>
      <c r="FYJ2" s="6" t="s">
        <v>18600</v>
      </c>
      <c r="FYK2" s="6" t="s">
        <v>18601</v>
      </c>
      <c r="FYL2" s="6" t="s">
        <v>18602</v>
      </c>
      <c r="FYM2" s="6" t="s">
        <v>18603</v>
      </c>
      <c r="FYN2" s="6" t="s">
        <v>18604</v>
      </c>
      <c r="FYO2" s="6" t="s">
        <v>18605</v>
      </c>
      <c r="FYP2" s="6" t="s">
        <v>18606</v>
      </c>
      <c r="FYQ2" s="6" t="s">
        <v>18607</v>
      </c>
      <c r="FYR2" s="6" t="s">
        <v>18608</v>
      </c>
      <c r="FYS2" s="6" t="s">
        <v>18602</v>
      </c>
      <c r="FYT2" s="6" t="s">
        <v>18603</v>
      </c>
      <c r="FYU2" s="6" t="s">
        <v>18604</v>
      </c>
      <c r="FYV2" s="6" t="s">
        <v>18605</v>
      </c>
      <c r="FYW2" s="6" t="s">
        <v>18606</v>
      </c>
      <c r="FYX2" s="6" t="s">
        <v>18607</v>
      </c>
      <c r="FYY2" s="6" t="s">
        <v>18609</v>
      </c>
      <c r="FYZ2" s="6" t="s">
        <v>18610</v>
      </c>
      <c r="FZA2" s="6" t="s">
        <v>18611</v>
      </c>
      <c r="FZB2" s="6" t="s">
        <v>18612</v>
      </c>
      <c r="FZC2" s="6" t="s">
        <v>9727</v>
      </c>
      <c r="FZD2" s="6" t="s">
        <v>12030</v>
      </c>
      <c r="FZE2" s="6" t="s">
        <v>15636</v>
      </c>
      <c r="FZF2" s="6" t="s">
        <v>12036</v>
      </c>
      <c r="FZG2" s="6" t="s">
        <v>15638</v>
      </c>
      <c r="FZH2" s="6" t="s">
        <v>15645</v>
      </c>
      <c r="FZI2" s="6" t="s">
        <v>15684</v>
      </c>
      <c r="FZJ2" s="6" t="s">
        <v>15706</v>
      </c>
      <c r="FZK2" s="6" t="s">
        <v>15709</v>
      </c>
      <c r="FZL2" s="6" t="s">
        <v>15711</v>
      </c>
      <c r="FZM2" s="6" t="s">
        <v>15716</v>
      </c>
      <c r="FZN2" s="6" t="s">
        <v>15722</v>
      </c>
      <c r="FZO2" s="6" t="s">
        <v>18613</v>
      </c>
      <c r="FZP2" s="6" t="s">
        <v>15728</v>
      </c>
      <c r="FZQ2" s="6" t="s">
        <v>12280</v>
      </c>
      <c r="FZR2" s="6" t="s">
        <v>12031</v>
      </c>
      <c r="FZS2" s="6" t="s">
        <v>15737</v>
      </c>
      <c r="FZT2" s="6" t="s">
        <v>18614</v>
      </c>
      <c r="FZU2" s="6" t="s">
        <v>15739</v>
      </c>
      <c r="FZV2" s="6" t="s">
        <v>15740</v>
      </c>
      <c r="FZW2" s="6" t="s">
        <v>15741</v>
      </c>
      <c r="FZX2" s="6" t="s">
        <v>15742</v>
      </c>
      <c r="FZY2" s="6" t="s">
        <v>15745</v>
      </c>
      <c r="FZZ2" s="6" t="s">
        <v>15747</v>
      </c>
      <c r="GAA2" s="6" t="s">
        <v>15749</v>
      </c>
      <c r="GAB2" s="6" t="s">
        <v>15754</v>
      </c>
      <c r="GAC2" s="6" t="s">
        <v>15755</v>
      </c>
      <c r="GAD2" s="6" t="s">
        <v>15756</v>
      </c>
      <c r="GAE2" s="6" t="s">
        <v>15761</v>
      </c>
      <c r="GAF2" s="6">
        <v>0</v>
      </c>
      <c r="GAG2" s="6" t="s">
        <v>18615</v>
      </c>
      <c r="GAH2" s="6" t="s">
        <v>18616</v>
      </c>
      <c r="GAI2" s="6" t="s">
        <v>18617</v>
      </c>
      <c r="GAJ2" s="6" t="s">
        <v>18618</v>
      </c>
      <c r="GAK2" s="6" t="s">
        <v>18619</v>
      </c>
      <c r="GAL2" s="6" t="s">
        <v>18620</v>
      </c>
      <c r="GAM2" s="6" t="s">
        <v>18621</v>
      </c>
      <c r="GAN2" s="6" t="s">
        <v>18622</v>
      </c>
      <c r="GAO2" s="6" t="s">
        <v>18623</v>
      </c>
      <c r="GAP2" s="6" t="s">
        <v>18624</v>
      </c>
      <c r="GAQ2" s="6" t="s">
        <v>18625</v>
      </c>
      <c r="GAR2" s="6" t="s">
        <v>18626</v>
      </c>
      <c r="GAS2" s="6" t="s">
        <v>18627</v>
      </c>
      <c r="GAT2" s="6" t="s">
        <v>18628</v>
      </c>
      <c r="GAU2" s="6" t="s">
        <v>18629</v>
      </c>
      <c r="GAV2" s="6" t="s">
        <v>18630</v>
      </c>
      <c r="GAW2" s="6" t="s">
        <v>18631</v>
      </c>
      <c r="GAX2" s="6" t="s">
        <v>18632</v>
      </c>
      <c r="GAY2" s="6" t="s">
        <v>18633</v>
      </c>
      <c r="GAZ2" s="6" t="s">
        <v>18634</v>
      </c>
      <c r="GBA2" s="6" t="s">
        <v>18635</v>
      </c>
      <c r="GBB2" s="6" t="s">
        <v>18636</v>
      </c>
      <c r="GBC2" s="6" t="s">
        <v>18637</v>
      </c>
      <c r="GBD2" s="6" t="s">
        <v>18638</v>
      </c>
      <c r="GBE2" s="6" t="s">
        <v>18639</v>
      </c>
      <c r="GBF2" s="6"/>
      <c r="GBG2" s="6" t="s">
        <v>18640</v>
      </c>
      <c r="GBH2" s="14"/>
      <c r="GBI2" s="6" t="s">
        <v>9727</v>
      </c>
      <c r="GBJ2" s="6" t="s">
        <v>12030</v>
      </c>
      <c r="GBK2" s="6" t="s">
        <v>15636</v>
      </c>
      <c r="GBL2" s="6" t="s">
        <v>17797</v>
      </c>
      <c r="GBM2" s="6" t="s">
        <v>15706</v>
      </c>
      <c r="GBN2" s="6" t="s">
        <v>15709</v>
      </c>
      <c r="GBO2" s="6" t="s">
        <v>15711</v>
      </c>
      <c r="GBP2" s="6" t="s">
        <v>15716</v>
      </c>
      <c r="GBQ2" s="6" t="s">
        <v>15728</v>
      </c>
      <c r="GBR2" s="6" t="s">
        <v>12280</v>
      </c>
      <c r="GBS2" s="6" t="s">
        <v>12031</v>
      </c>
      <c r="GBT2" s="6" t="s">
        <v>15737</v>
      </c>
      <c r="GBU2" s="6" t="s">
        <v>18055</v>
      </c>
      <c r="GBV2" s="6" t="s">
        <v>15742</v>
      </c>
      <c r="GBW2" s="6" t="s">
        <v>15745</v>
      </c>
      <c r="GBX2" s="6" t="s">
        <v>15747</v>
      </c>
      <c r="GBY2" s="6" t="s">
        <v>15749</v>
      </c>
      <c r="GBZ2" s="6" t="s">
        <v>15761</v>
      </c>
      <c r="GCA2" s="6"/>
      <c r="GCB2" s="6" t="s">
        <v>18641</v>
      </c>
      <c r="GCC2" s="6" t="s">
        <v>18642</v>
      </c>
      <c r="GCD2" s="6" t="s">
        <v>18643</v>
      </c>
      <c r="GCE2" s="6" t="s">
        <v>18644</v>
      </c>
      <c r="GCF2" s="6" t="s">
        <v>18628</v>
      </c>
      <c r="GCG2" s="6" t="s">
        <v>18629</v>
      </c>
      <c r="GCH2" s="6" t="s">
        <v>18630</v>
      </c>
      <c r="GCI2" s="6" t="s">
        <v>18631</v>
      </c>
      <c r="GCJ2" s="6" t="s">
        <v>18632</v>
      </c>
      <c r="GCK2" s="6"/>
      <c r="GCL2" s="6" t="s">
        <v>18634</v>
      </c>
      <c r="GCM2" s="6" t="s">
        <v>18635</v>
      </c>
      <c r="GCN2" s="6" t="s">
        <v>18645</v>
      </c>
      <c r="GCO2" s="6" t="s">
        <v>18646</v>
      </c>
      <c r="GCP2" s="6" t="s">
        <v>18638</v>
      </c>
      <c r="GCQ2" s="6" t="s">
        <v>18639</v>
      </c>
      <c r="GCR2" s="6"/>
      <c r="GCS2" s="6" t="s">
        <v>18647</v>
      </c>
      <c r="GCT2" s="14"/>
      <c r="GCU2" s="6" t="s">
        <v>9727</v>
      </c>
      <c r="GCV2" s="6" t="s">
        <v>12030</v>
      </c>
      <c r="GCW2" s="6" t="s">
        <v>15636</v>
      </c>
      <c r="GCX2" s="6" t="s">
        <v>18398</v>
      </c>
      <c r="GCY2" s="6" t="s">
        <v>15706</v>
      </c>
      <c r="GCZ2" s="6" t="s">
        <v>15709</v>
      </c>
      <c r="GDA2" s="6" t="s">
        <v>12280</v>
      </c>
      <c r="GDB2" s="6" t="s">
        <v>12031</v>
      </c>
      <c r="GDC2" s="6" t="s">
        <v>15737</v>
      </c>
      <c r="GDD2" s="6" t="s">
        <v>18648</v>
      </c>
      <c r="GDE2" s="6" t="s">
        <v>15742</v>
      </c>
      <c r="GDF2" s="6" t="s">
        <v>15745</v>
      </c>
      <c r="GDG2" s="6" t="s">
        <v>15747</v>
      </c>
      <c r="GDH2" s="6"/>
      <c r="GDI2" s="6" t="s">
        <v>18649</v>
      </c>
      <c r="GDJ2" s="6" t="s">
        <v>18650</v>
      </c>
      <c r="GDK2" s="6" t="s">
        <v>18651</v>
      </c>
      <c r="GDL2" s="6" t="s">
        <v>18652</v>
      </c>
      <c r="GDM2" s="6" t="s">
        <v>18630</v>
      </c>
      <c r="GDN2" s="6" t="s">
        <v>18631</v>
      </c>
      <c r="GDO2" s="6" t="s">
        <v>18632</v>
      </c>
      <c r="GDP2" s="6"/>
      <c r="GDQ2" s="6" t="s">
        <v>18634</v>
      </c>
      <c r="GDR2" s="6" t="s">
        <v>18635</v>
      </c>
      <c r="GDS2" s="6" t="s">
        <v>18653</v>
      </c>
      <c r="GDT2" s="6" t="s">
        <v>18654</v>
      </c>
      <c r="GDU2" s="6"/>
      <c r="GDV2" s="6" t="s">
        <v>18655</v>
      </c>
      <c r="GDW2" s="14"/>
      <c r="GDX2" s="15" t="s">
        <v>18656</v>
      </c>
    </row>
    <row r="3" s="1" customFormat="1" ht="26.1" customHeight="1" spans="1:4860">
      <c r="A3" s="7" t="str">
        <f>封面!$C$7</f>
        <v>431200</v>
      </c>
      <c r="B3" s="8" t="str">
        <f>'表三（省汇总使用）'!B6</f>
        <v>地级</v>
      </c>
      <c r="C3" s="8" t="str">
        <f>IFERROR(封面!$D$11,"请在封面页选择地区")</f>
        <v>怀化市本级</v>
      </c>
      <c r="D3" s="8" t="s">
        <v>9669</v>
      </c>
      <c r="E3" s="9">
        <f>表一!C6</f>
        <v>261795</v>
      </c>
      <c r="F3" s="9">
        <f>表一!C7</f>
        <v>54910</v>
      </c>
      <c r="G3" s="9">
        <f>表一!C8</f>
        <v>15745</v>
      </c>
      <c r="H3" s="9">
        <f>表一!C9</f>
        <v>6279</v>
      </c>
      <c r="I3" s="9">
        <f>表一!C10</f>
        <v>48</v>
      </c>
      <c r="J3" s="9">
        <f>表一!C11</f>
        <v>17544</v>
      </c>
      <c r="K3" s="9">
        <f>表一!C12</f>
        <v>12915</v>
      </c>
      <c r="L3" s="9">
        <f>表一!C13</f>
        <v>3706</v>
      </c>
      <c r="M3" s="9">
        <f>表一!C14</f>
        <v>16093</v>
      </c>
      <c r="N3" s="9">
        <f>表一!C15</f>
        <v>67049</v>
      </c>
      <c r="O3" s="9">
        <f>表一!C16</f>
        <v>3502</v>
      </c>
      <c r="P3" s="9">
        <f>表一!C17</f>
        <v>7024</v>
      </c>
      <c r="Q3" s="9">
        <f>表一!C18</f>
        <v>56497</v>
      </c>
      <c r="R3" s="9">
        <f>表一!C19</f>
        <v>0</v>
      </c>
      <c r="S3" s="9">
        <f>表一!C20</f>
        <v>315</v>
      </c>
      <c r="T3" s="9">
        <f>表一!C21</f>
        <v>168</v>
      </c>
      <c r="U3" s="9">
        <f>表一!C24</f>
        <v>154195</v>
      </c>
      <c r="V3" s="9">
        <f>表一!C25</f>
        <v>9776</v>
      </c>
      <c r="W3" s="9">
        <f>表一!C26</f>
        <v>42631</v>
      </c>
      <c r="X3" s="9">
        <f>表一!C27</f>
        <v>31792</v>
      </c>
      <c r="Y3" s="9">
        <f>表一!C28</f>
        <v>1550</v>
      </c>
      <c r="Z3" s="9">
        <f>表一!C29</f>
        <v>44913</v>
      </c>
      <c r="AA3" s="9">
        <f>表一!C30</f>
        <v>0</v>
      </c>
      <c r="AB3" s="9">
        <f>表一!C31</f>
        <v>22815</v>
      </c>
      <c r="AC3" s="9">
        <f>表一!C32</f>
        <v>718</v>
      </c>
      <c r="AD3" s="9">
        <f>表一!C35</f>
        <v>415990</v>
      </c>
      <c r="AE3" s="9">
        <f>'表二之一（类款级汇总）'!$C$6</f>
        <v>99908</v>
      </c>
      <c r="AF3" s="9">
        <f>'表二之一（类款级汇总）'!$C$7</f>
        <v>2238</v>
      </c>
      <c r="AG3" s="9">
        <f>'表二之一（类款级汇总）'!$C$8</f>
        <v>1728</v>
      </c>
      <c r="AH3" s="9">
        <f>'表二之一（类款级汇总）'!$C$9</f>
        <v>16492</v>
      </c>
      <c r="AI3" s="9">
        <f>'表二之一（类款级汇总）'!$C$10</f>
        <v>4966</v>
      </c>
      <c r="AJ3" s="9">
        <f>'表二之一（类款级汇总）'!$C$11</f>
        <v>927</v>
      </c>
      <c r="AK3" s="9">
        <f>'表二之一（类款级汇总）'!$C$12</f>
        <v>7801</v>
      </c>
      <c r="AL3" s="9">
        <f>'表二之一（类款级汇总）'!$C$13</f>
        <v>8640</v>
      </c>
      <c r="AM3" s="9">
        <f>'表二之一（类款级汇总）'!$C$14</f>
        <v>2663</v>
      </c>
      <c r="AN3" s="9">
        <f>'表二之一（类款级汇总）'!$C$15</f>
        <v>31</v>
      </c>
      <c r="AO3" s="9">
        <f>'表二之一（类款级汇总）'!$C$16</f>
        <v>11922</v>
      </c>
      <c r="AP3" s="9">
        <f>'表二之一（类款级汇总）'!$C$17</f>
        <v>3351</v>
      </c>
      <c r="AQ3" s="9">
        <f>'表二之一（类款级汇总）'!$C$18</f>
        <v>212</v>
      </c>
      <c r="AR3" s="9">
        <f>'表二之一（类款级汇总）'!$C$19</f>
        <v>774</v>
      </c>
      <c r="AS3" s="9">
        <f>'表二之一（类款级汇总）'!$C$20</f>
        <v>30</v>
      </c>
      <c r="AT3" s="9">
        <f>'表二之一（类款级汇总）'!$C$21</f>
        <v>339</v>
      </c>
      <c r="AU3" s="9">
        <f>'表二之一（类款级汇总）'!$C$22</f>
        <v>668</v>
      </c>
      <c r="AV3" s="9">
        <f>'表二之一（类款级汇总）'!$C$23</f>
        <v>1384</v>
      </c>
      <c r="AW3" s="9">
        <f>'表二之一（类款级汇总）'!$C$24</f>
        <v>4561</v>
      </c>
      <c r="AX3" s="9">
        <f>'表二之一（类款级汇总）'!$C$25</f>
        <v>1735</v>
      </c>
      <c r="AY3" s="9">
        <f>'表二之一（类款级汇总）'!$C$26</f>
        <v>1746</v>
      </c>
      <c r="AZ3" s="9">
        <f>'表二之一（类款级汇总）'!$C$27</f>
        <v>810</v>
      </c>
      <c r="BA3" s="9">
        <f>'表二之一（类款级汇总）'!$C$28</f>
        <v>336</v>
      </c>
      <c r="BB3" s="9">
        <f>'表二之一（类款级汇总）'!$C$29</f>
        <v>130</v>
      </c>
      <c r="BC3" s="9">
        <f>'表二之一（类款级汇总）'!$C$30</f>
        <v>0</v>
      </c>
      <c r="BD3" s="9">
        <f>'表二之一（类款级汇总）'!$C$31</f>
        <v>9024</v>
      </c>
      <c r="BE3" s="9">
        <f>'表二之一（类款级汇总）'!$C$32</f>
        <v>0</v>
      </c>
      <c r="BF3" s="9">
        <f>'表二之一（类款级汇总）'!$C$33</f>
        <v>0</v>
      </c>
      <c r="BG3" s="9">
        <f>'表二之一（类款级汇总）'!$C$34</f>
        <v>17400</v>
      </c>
      <c r="BH3" s="9">
        <f>'表二之一（类款级汇总）'!$C$35</f>
        <v>0</v>
      </c>
      <c r="BI3" s="9">
        <f>'表二之一（类款级汇总）'!$C$36</f>
        <v>0</v>
      </c>
      <c r="BJ3" s="9">
        <f>'表二之一（类款级汇总）'!$C$37</f>
        <v>0</v>
      </c>
      <c r="BK3" s="9">
        <f>'表二之一（类款级汇总）'!$C$38</f>
        <v>0</v>
      </c>
      <c r="BL3" s="9">
        <f>'表二之一（类款级汇总）'!$C$39</f>
        <v>0</v>
      </c>
      <c r="BM3" s="9">
        <f>'表二之一（类款级汇总）'!$C$40</f>
        <v>0</v>
      </c>
      <c r="BN3" s="9">
        <f>'表二之一（类款级汇总）'!$C$41</f>
        <v>0</v>
      </c>
      <c r="BO3" s="9">
        <f>'表二之一（类款级汇总）'!$C$42</f>
        <v>0</v>
      </c>
      <c r="BP3" s="9">
        <f>'表二之一（类款级汇总）'!$C$43</f>
        <v>0</v>
      </c>
      <c r="BQ3" s="9">
        <f>'表二之一（类款级汇总）'!$C$44</f>
        <v>0</v>
      </c>
      <c r="BR3" s="9">
        <f>'表二之一（类款级汇总）'!$C$45</f>
        <v>1562</v>
      </c>
      <c r="BS3" s="9">
        <f>'表二之一（类款级汇总）'!$C$46</f>
        <v>0</v>
      </c>
      <c r="BT3" s="9">
        <f>'表二之一（类款级汇总）'!$C$47</f>
        <v>0</v>
      </c>
      <c r="BU3" s="9">
        <f>'表二之一（类款级汇总）'!$C$48</f>
        <v>0</v>
      </c>
      <c r="BV3" s="9">
        <f>'表二之一（类款级汇总）'!$C$49</f>
        <v>1562</v>
      </c>
      <c r="BW3" s="9">
        <f>'表二之一（类款级汇总）'!$C$50</f>
        <v>0</v>
      </c>
      <c r="BX3" s="9">
        <f>'表二之一（类款级汇总）'!$C$51</f>
        <v>58078</v>
      </c>
      <c r="BY3" s="9">
        <f>'表二之一（类款级汇总）'!$C$52</f>
        <v>631</v>
      </c>
      <c r="BZ3" s="9">
        <f>'表二之一（类款级汇总）'!$C$53</f>
        <v>47525</v>
      </c>
      <c r="CA3" s="9">
        <f>'表二之一（类款级汇总）'!$C$54</f>
        <v>288</v>
      </c>
      <c r="CB3" s="9">
        <f>'表二之一（类款级汇总）'!$C$55</f>
        <v>413</v>
      </c>
      <c r="CC3" s="9">
        <f>'表二之一（类款级汇总）'!$C$56</f>
        <v>730</v>
      </c>
      <c r="CD3" s="9">
        <f>'表二之一（类款级汇总）'!$C$57</f>
        <v>2015</v>
      </c>
      <c r="CE3" s="9">
        <f>'表二之一（类款级汇总）'!$C$58</f>
        <v>0</v>
      </c>
      <c r="CF3" s="9">
        <f>'表二之一（类款级汇总）'!$C$59</f>
        <v>6359</v>
      </c>
      <c r="CG3" s="9">
        <f>'表二之一（类款级汇总）'!$C$60</f>
        <v>0</v>
      </c>
      <c r="CH3" s="9">
        <f>'表二之一（类款级汇总）'!$C$61</f>
        <v>0</v>
      </c>
      <c r="CI3" s="9">
        <f>'表二之一（类款级汇总）'!$C$62</f>
        <v>117</v>
      </c>
      <c r="CJ3" s="9">
        <f>'表二之一（类款级汇总）'!$C$63</f>
        <v>79755</v>
      </c>
      <c r="CK3" s="9">
        <f>'表二之一（类款级汇总）'!$C$64</f>
        <v>1778</v>
      </c>
      <c r="CL3" s="9">
        <f>'表二之一（类款级汇总）'!$C$65</f>
        <v>38711</v>
      </c>
      <c r="CM3" s="9">
        <f>'表二之一（类款级汇总）'!$C$66</f>
        <v>23407</v>
      </c>
      <c r="CN3" s="9">
        <f>'表二之一（类款级汇总）'!$C$67</f>
        <v>0</v>
      </c>
      <c r="CO3" s="9">
        <f>'表二之一（类款级汇总）'!$C$68</f>
        <v>2381</v>
      </c>
      <c r="CP3" s="9">
        <f>'表二之一（类款级汇总）'!$C$69</f>
        <v>0</v>
      </c>
      <c r="CQ3" s="9">
        <f>'表二之一（类款级汇总）'!$C$70</f>
        <v>597</v>
      </c>
      <c r="CR3" s="9">
        <f>'表二之一（类款级汇总）'!$C$71</f>
        <v>1721</v>
      </c>
      <c r="CS3" s="9">
        <f>'表二之一（类款级汇总）'!$C$72</f>
        <v>13</v>
      </c>
      <c r="CT3" s="9">
        <f>'表二之一（类款级汇总）'!$C$73</f>
        <v>11147</v>
      </c>
      <c r="CU3" s="9">
        <f>'表二之一（类款级汇总）'!$C$74</f>
        <v>28719</v>
      </c>
      <c r="CV3" s="9">
        <f>'表二之一（类款级汇总）'!$C$75</f>
        <v>946</v>
      </c>
      <c r="CW3" s="9">
        <f>'表二之一（类款级汇总）'!$C$76</f>
        <v>18</v>
      </c>
      <c r="CX3" s="9">
        <f>'表二之一（类款级汇总）'!$C$77</f>
        <v>35</v>
      </c>
      <c r="CY3" s="9">
        <f>'表二之一（类款级汇总）'!$C$78</f>
        <v>10306</v>
      </c>
      <c r="CZ3" s="9">
        <f>'表二之一（类款级汇总）'!$C$79</f>
        <v>214</v>
      </c>
      <c r="DA3" s="9">
        <f>'表二之一（类款级汇总）'!$C$80</f>
        <v>17</v>
      </c>
      <c r="DB3" s="9">
        <f>'表二之一（类款级汇总）'!$C$81</f>
        <v>252</v>
      </c>
      <c r="DC3" s="9">
        <f>'表二之一（类款级汇总）'!$C$82</f>
        <v>0</v>
      </c>
      <c r="DD3" s="9">
        <f>'表二之一（类款级汇总）'!$C$83</f>
        <v>0</v>
      </c>
      <c r="DE3" s="9">
        <f>'表二之一（类款级汇总）'!$C$84</f>
        <v>16931</v>
      </c>
      <c r="DF3" s="9">
        <f>'表二之一（类款级汇总）'!$C$85</f>
        <v>11220</v>
      </c>
      <c r="DG3" s="9">
        <f>'表二之一（类款级汇总）'!$C$86</f>
        <v>5284</v>
      </c>
      <c r="DH3" s="9">
        <f>'表二之一（类款级汇总）'!$C$87</f>
        <v>349</v>
      </c>
      <c r="DI3" s="9">
        <f>'表二之一（类款级汇总）'!$C$88</f>
        <v>1377</v>
      </c>
      <c r="DJ3" s="9">
        <f>'表二之一（类款级汇总）'!$C$89</f>
        <v>2080</v>
      </c>
      <c r="DK3" s="9">
        <f>'表二之一（类款级汇总）'!$C$90</f>
        <v>507</v>
      </c>
      <c r="DL3" s="9">
        <f>'表二之一（类款级汇总）'!$C$91</f>
        <v>1623</v>
      </c>
      <c r="DM3" s="9">
        <f>'表二之一（类款级汇总）'!$C$92</f>
        <v>80333</v>
      </c>
      <c r="DN3" s="9">
        <f>'表二之一（类款级汇总）'!$C$93</f>
        <v>4911</v>
      </c>
      <c r="DO3" s="9">
        <f>'表二之一（类款级汇总）'!$C$94</f>
        <v>1552</v>
      </c>
      <c r="DP3" s="9">
        <f>'表二之一（类款级汇总）'!$C$95</f>
        <v>56624</v>
      </c>
      <c r="DQ3" s="9">
        <f>'表二之一（类款级汇总）'!$C$96</f>
        <v>10</v>
      </c>
      <c r="DR3" s="9">
        <f>'表二之一（类款级汇总）'!$C$97</f>
        <v>4983</v>
      </c>
      <c r="DS3" s="9">
        <f>'表二之一（类款级汇总）'!$C$98</f>
        <v>4327</v>
      </c>
      <c r="DT3" s="9">
        <f>'表二之一（类款级汇总）'!$C$99</f>
        <v>2498</v>
      </c>
      <c r="DU3" s="9">
        <f>'表二之一（类款级汇总）'!$C$100</f>
        <v>1013</v>
      </c>
      <c r="DV3" s="9">
        <f>'表二之一（类款级汇总）'!$C$101</f>
        <v>1271</v>
      </c>
      <c r="DW3" s="9">
        <f>'表二之一（类款级汇总）'!$C$102</f>
        <v>90</v>
      </c>
      <c r="DX3" s="9">
        <f>'表二之一（类款级汇总）'!$C$103</f>
        <v>0</v>
      </c>
      <c r="DY3" s="9">
        <f>'表二之一（类款级汇总）'!$C$104</f>
        <v>1212</v>
      </c>
      <c r="DZ3" s="9">
        <f>'表二之一（类款级汇总）'!$C$105</f>
        <v>0</v>
      </c>
      <c r="EA3" s="9">
        <f>'表二之一（类款级汇总）'!$C$106</f>
        <v>0</v>
      </c>
      <c r="EB3" s="9">
        <f>'表二之一（类款级汇总）'!$C$107</f>
        <v>738</v>
      </c>
      <c r="EC3" s="9">
        <f>'表二之一（类款级汇总）'!$C$108</f>
        <v>0</v>
      </c>
      <c r="ED3" s="9">
        <f>'表二之一（类款级汇总）'!$C$109</f>
        <v>163</v>
      </c>
      <c r="EE3" s="9">
        <f>'表二之一（类款级汇总）'!$C$110</f>
        <v>884</v>
      </c>
      <c r="EF3" s="9">
        <f>'表二之一（类款级汇总）'!$C$111</f>
        <v>57</v>
      </c>
      <c r="EG3" s="9">
        <f>'表二之一（类款级汇总）'!$C$112</f>
        <v>0</v>
      </c>
      <c r="EH3" s="9">
        <f>'表二之一（类款级汇总）'!$C$113</f>
        <v>37689</v>
      </c>
      <c r="EI3" s="9">
        <f>'表二之一（类款级汇总）'!$C$114</f>
        <v>2203</v>
      </c>
      <c r="EJ3" s="9">
        <f>'表二之一（类款级汇总）'!$C$115</f>
        <v>4748</v>
      </c>
      <c r="EK3" s="9">
        <f>'表二之一（类款级汇总）'!$C$116</f>
        <v>259</v>
      </c>
      <c r="EL3" s="9">
        <f>'表二之一（类款级汇总）'!$C$117</f>
        <v>12611</v>
      </c>
      <c r="EM3" s="9">
        <f>'表二之一（类款级汇总）'!$C$118</f>
        <v>745</v>
      </c>
      <c r="EN3" s="9">
        <f>'表二之一（类款级汇总）'!$C$119</f>
        <v>9237</v>
      </c>
      <c r="EO3" s="9">
        <f>'表二之一（类款级汇总）'!$C$120</f>
        <v>139</v>
      </c>
      <c r="EP3" s="9">
        <f>'表二之一（类款级汇总）'!$C$121</f>
        <v>300</v>
      </c>
      <c r="EQ3" s="9">
        <f>'表二之一（类款级汇总）'!$C$122</f>
        <v>0</v>
      </c>
      <c r="ER3" s="9">
        <f>'表二之一（类款级汇总）'!$C$123</f>
        <v>454</v>
      </c>
      <c r="ES3" s="9">
        <f>'表二之一（类款级汇总）'!$C$124</f>
        <v>0</v>
      </c>
      <c r="ET3" s="9">
        <f>'表二之一（类款级汇总）'!$C$125</f>
        <v>0</v>
      </c>
      <c r="EU3" s="9">
        <f>'表二之一（类款级汇总）'!$C$126</f>
        <v>0</v>
      </c>
      <c r="EV3" s="9">
        <f>'表二之一（类款级汇总）'!$C$127</f>
        <v>6993</v>
      </c>
      <c r="EW3" s="9">
        <f>'表二之一（类款级汇总）'!$C$128</f>
        <v>8765</v>
      </c>
      <c r="EX3" s="9">
        <f>'表二之一（类款级汇总）'!$C$129</f>
        <v>2168</v>
      </c>
      <c r="EY3" s="9">
        <f>'表二之一（类款级汇总）'!$C$130</f>
        <v>137</v>
      </c>
      <c r="EZ3" s="9">
        <f>'表二之一（类款级汇总）'!$C$131</f>
        <v>4573</v>
      </c>
      <c r="FA3" s="9">
        <f>'表二之一（类款级汇总）'!$C$132</f>
        <v>0</v>
      </c>
      <c r="FB3" s="9">
        <f>'表二之一（类款级汇总）'!$C$133</f>
        <v>38</v>
      </c>
      <c r="FC3" s="9">
        <f>'表二之一（类款级汇总）'!$C$134</f>
        <v>0</v>
      </c>
      <c r="FD3" s="9">
        <f>'表二之一（类款级汇总）'!$C$135</f>
        <v>0</v>
      </c>
      <c r="FE3" s="9">
        <f>'表二之一（类款级汇总）'!$C$136</f>
        <v>0</v>
      </c>
      <c r="FF3" s="9">
        <f>'表二之一（类款级汇总）'!$C$137</f>
        <v>0</v>
      </c>
      <c r="FG3" s="9">
        <f>'表二之一（类款级汇总）'!$C$138</f>
        <v>18</v>
      </c>
      <c r="FH3" s="9">
        <f>'表二之一（类款级汇总）'!$C$139</f>
        <v>0</v>
      </c>
      <c r="FI3" s="9">
        <f>'表二之一（类款级汇总）'!$C$140</f>
        <v>0</v>
      </c>
      <c r="FJ3" s="9">
        <f>'表二之一（类款级汇总）'!$C$141</f>
        <v>0</v>
      </c>
      <c r="FK3" s="9">
        <f>'表二之一（类款级汇总）'!$C$142</f>
        <v>1831</v>
      </c>
      <c r="FL3" s="9">
        <f>'表二之一（类款级汇总）'!$C$143</f>
        <v>190370</v>
      </c>
      <c r="FM3" s="9">
        <f>'表二之一（类款级汇总）'!$C$144</f>
        <v>73464</v>
      </c>
      <c r="FN3" s="9">
        <f>'表二之一（类款级汇总）'!$C$145</f>
        <v>797</v>
      </c>
      <c r="FO3" s="9">
        <f>'表二之一（类款级汇总）'!$C$146</f>
        <v>67916</v>
      </c>
      <c r="FP3" s="9">
        <f>'表二之一（类款级汇总）'!$C$147</f>
        <v>16654</v>
      </c>
      <c r="FQ3" s="9">
        <f>'表二之一（类款级汇总）'!$C$148</f>
        <v>100</v>
      </c>
      <c r="FR3" s="9">
        <f>'表二之一（类款级汇总）'!$C$149</f>
        <v>31439</v>
      </c>
      <c r="FS3" s="9">
        <f>'表二之一（类款级汇总）'!$C$150</f>
        <v>31009</v>
      </c>
      <c r="FT3" s="9">
        <f>'表二之一（类款级汇总）'!$C$151</f>
        <v>6980</v>
      </c>
      <c r="FU3" s="9">
        <f>'表二之一（类款级汇总）'!$C$152</f>
        <v>5675</v>
      </c>
      <c r="FV3" s="9">
        <f>'表二之一（类款级汇总）'!$C$153</f>
        <v>4617</v>
      </c>
      <c r="FW3" s="9">
        <f>'表二之一（类款级汇总）'!$C$154</f>
        <v>12113</v>
      </c>
      <c r="FX3" s="9">
        <f>'表二之一（类款级汇总）'!$C$155</f>
        <v>0</v>
      </c>
      <c r="FY3" s="9">
        <f>'表二之一（类款级汇总）'!$C$156</f>
        <v>766</v>
      </c>
      <c r="FZ3" s="9">
        <f>'表二之一（类款级汇总）'!$C$157</f>
        <v>0</v>
      </c>
      <c r="GA3" s="9">
        <f>'表二之一（类款级汇总）'!$C$158</f>
        <v>858</v>
      </c>
      <c r="GB3" s="9">
        <f>'表二之一（类款级汇总）'!$C$159</f>
        <v>46099</v>
      </c>
      <c r="GC3" s="9">
        <f>'表二之一（类款级汇总）'!$C$160</f>
        <v>31457</v>
      </c>
      <c r="GD3" s="9">
        <f>'表二之一（类款级汇总）'!$C$161</f>
        <v>4</v>
      </c>
      <c r="GE3" s="9">
        <f>'表二之一（类款级汇总）'!$C$162</f>
        <v>2702</v>
      </c>
      <c r="GF3" s="9">
        <f>'表二之一（类款级汇总）'!$C$163</f>
        <v>26</v>
      </c>
      <c r="GG3" s="9">
        <f>'表二之一（类款级汇总）'!$C$164</f>
        <v>11910</v>
      </c>
      <c r="GH3" s="9">
        <f>'表二之一（类款级汇总）'!$C$165</f>
        <v>19603</v>
      </c>
      <c r="GI3" s="9">
        <f>'表二之一（类款级汇总）'!$C$166</f>
        <v>95</v>
      </c>
      <c r="GJ3" s="9">
        <f>'表二之一（类款级汇总）'!$C$167</f>
        <v>1316</v>
      </c>
      <c r="GK3" s="9">
        <f>'表二之一（类款级汇总）'!$C$168</f>
        <v>287</v>
      </c>
      <c r="GL3" s="9">
        <f>'表二之一（类款级汇总）'!$C$169</f>
        <v>814</v>
      </c>
      <c r="GM3" s="9">
        <f>'表二之一（类款级汇总）'!$C$170</f>
        <v>734</v>
      </c>
      <c r="GN3" s="9">
        <f>'表二之一（类款级汇总）'!$C$171</f>
        <v>8676</v>
      </c>
      <c r="GO3" s="9">
        <f>'表二之一（类款级汇总）'!$C$172</f>
        <v>7681</v>
      </c>
      <c r="GP3" s="9">
        <f>'表二之一（类款级汇总）'!$C$173</f>
        <v>4829</v>
      </c>
      <c r="GQ3" s="9">
        <f>'表二之一（类款级汇总）'!$C$174</f>
        <v>2584</v>
      </c>
      <c r="GR3" s="9">
        <f>'表二之一（类款级汇总）'!$C$175</f>
        <v>1032</v>
      </c>
      <c r="GS3" s="9">
        <f>'表二之一（类款级汇总）'!$C$176</f>
        <v>1213</v>
      </c>
      <c r="GT3" s="9">
        <f>'表二之一（类款级汇总）'!$C$177</f>
        <v>870</v>
      </c>
      <c r="GU3" s="9">
        <f>'表二之一（类款级汇总）'!$C$178</f>
        <v>131</v>
      </c>
      <c r="GV3" s="9">
        <f>'表二之一（类款级汇总）'!$C$179</f>
        <v>0</v>
      </c>
      <c r="GW3" s="9">
        <f>'表二之一（类款级汇总）'!$C$180</f>
        <v>232</v>
      </c>
      <c r="GX3" s="9">
        <f>'表二之一（类款级汇总）'!$C$181</f>
        <v>0</v>
      </c>
      <c r="GY3" s="9">
        <f>'表二之一（类款级汇总）'!$C$182</f>
        <v>507</v>
      </c>
      <c r="GZ3" s="9">
        <f>'表二之一（类款级汇总）'!$C$183</f>
        <v>0</v>
      </c>
      <c r="HA3" s="9">
        <f>'表二之一（类款级汇总）'!$C$184</f>
        <v>0</v>
      </c>
      <c r="HB3" s="9">
        <f>'表二之一（类款级汇总）'!$C$185</f>
        <v>0</v>
      </c>
      <c r="HC3" s="9">
        <f>'表二之一（类款级汇总）'!$C$186</f>
        <v>0</v>
      </c>
      <c r="HD3" s="9">
        <f>'表二之一（类款级汇总）'!$C$187</f>
        <v>0</v>
      </c>
      <c r="HE3" s="9">
        <f>'表二之一（类款级汇总）'!$C$188</f>
        <v>0</v>
      </c>
      <c r="HF3" s="9">
        <f>'表二之一（类款级汇总）'!$C$189</f>
        <v>0</v>
      </c>
      <c r="HG3" s="9">
        <f>'表二之一（类款级汇总）'!$C$190</f>
        <v>0</v>
      </c>
      <c r="HH3" s="9">
        <f>'表二之一（类款级汇总）'!$C$191</f>
        <v>0</v>
      </c>
      <c r="HI3" s="9">
        <f>'表二之一（类款级汇总）'!$C$192</f>
        <v>0</v>
      </c>
      <c r="HJ3" s="9">
        <f>'表二之一（类款级汇总）'!$C$193</f>
        <v>5741</v>
      </c>
      <c r="HK3" s="9">
        <f>'表二之一（类款级汇总）'!$C$194</f>
        <v>5314</v>
      </c>
      <c r="HL3" s="9">
        <f>'表二之一（类款级汇总）'!$C$195</f>
        <v>427</v>
      </c>
      <c r="HM3" s="9">
        <f>'表二之一（类款级汇总）'!$C$196</f>
        <v>0</v>
      </c>
      <c r="HN3" s="9">
        <f>'表二之一（类款级汇总）'!$C$197</f>
        <v>17617</v>
      </c>
      <c r="HO3" s="9">
        <f>'表二之一（类款级汇总）'!$C$198</f>
        <v>5109</v>
      </c>
      <c r="HP3" s="9">
        <f>'表二之一（类款级汇总）'!$C$199</f>
        <v>12504</v>
      </c>
      <c r="HQ3" s="9">
        <f>'表二之一（类款级汇总）'!$C$200</f>
        <v>4</v>
      </c>
      <c r="HR3" s="9">
        <f>'表二之一（类款级汇总）'!$C$201</f>
        <v>3015</v>
      </c>
      <c r="HS3" s="9">
        <f>'表二之一（类款级汇总）'!$C$202</f>
        <v>292</v>
      </c>
      <c r="HT3" s="9">
        <f>'表二之一（类款级汇总）'!$C$203</f>
        <v>0</v>
      </c>
      <c r="HU3" s="9">
        <f>'表二之一（类款级汇总）'!$C$204</f>
        <v>112</v>
      </c>
      <c r="HV3" s="9">
        <f>'表二之一（类款级汇总）'!$C$205</f>
        <v>2611</v>
      </c>
      <c r="HW3" s="9">
        <f>'表二之一（类款级汇总）'!$C$206</f>
        <v>15542</v>
      </c>
      <c r="HX3" s="9">
        <f>'表二之一（类款级汇总）'!$C$207</f>
        <v>2854</v>
      </c>
      <c r="HY3" s="9">
        <f>'表二之一（类款级汇总）'!$C$208</f>
        <v>4593</v>
      </c>
      <c r="HZ3" s="9">
        <f>'表二之一（类款级汇总）'!$C$209</f>
        <v>0</v>
      </c>
      <c r="IA3" s="9">
        <f>'表二之一（类款级汇总）'!$C$210</f>
        <v>578</v>
      </c>
      <c r="IB3" s="9">
        <f>'表二之一（类款级汇总）'!$C$211</f>
        <v>1415</v>
      </c>
      <c r="IC3" s="9">
        <f>'表二之一（类款级汇总）'!$C$212</f>
        <v>6102</v>
      </c>
      <c r="ID3" s="9">
        <f>'表二之一（类款级汇总）'!$C$213</f>
        <v>0</v>
      </c>
      <c r="IE3" s="9">
        <f>'表二之一（类款级汇总）'!$C$214</f>
        <v>0</v>
      </c>
      <c r="IF3" s="9">
        <f>'表二之一（类款级汇总）'!$C$215</f>
        <v>222</v>
      </c>
      <c r="IG3" s="9">
        <f>'表二之一（类款级汇总）'!$C$216</f>
        <v>0</v>
      </c>
      <c r="IH3" s="9">
        <f>'表二之一（类款级汇总）'!$C$217</f>
        <v>222</v>
      </c>
      <c r="II3" s="9">
        <f>'表二之一（类款级汇总）'!$C$218</f>
        <v>10960</v>
      </c>
      <c r="IJ3" s="9">
        <f>'表二之一（类款级汇总）'!$C$219</f>
        <v>10960</v>
      </c>
      <c r="IK3" s="9">
        <f>'表二之一（类款级汇总）'!$C$220</f>
        <v>0</v>
      </c>
      <c r="IL3" s="9">
        <f>'表二之一（类款级汇总）'!$C$221</f>
        <v>0</v>
      </c>
      <c r="IM3" s="9">
        <f>'表二之一（类款级汇总）'!$C$223</f>
        <v>751906</v>
      </c>
      <c r="IN3" s="9">
        <f>'表二之二 （录入表）'!C6</f>
        <v>1757</v>
      </c>
      <c r="IO3" s="9">
        <f>'表二之二 （录入表）'!C7</f>
        <v>156</v>
      </c>
      <c r="IP3" s="9">
        <f>'表二之二 （录入表）'!C8</f>
        <v>0</v>
      </c>
      <c r="IQ3" s="9">
        <f>'表二之二 （录入表）'!C9</f>
        <v>14</v>
      </c>
      <c r="IR3" s="9">
        <f>'表二之二 （录入表）'!C10</f>
        <v>0</v>
      </c>
      <c r="IS3" s="9">
        <f>'表二之二 （录入表）'!C11</f>
        <v>0</v>
      </c>
      <c r="IT3" s="9">
        <f>'表二之二 （录入表）'!C12</f>
        <v>0</v>
      </c>
      <c r="IU3" s="9">
        <f>'表二之二 （录入表）'!C13</f>
        <v>126</v>
      </c>
      <c r="IV3" s="9">
        <f>'表二之二 （录入表）'!C14</f>
        <v>0</v>
      </c>
      <c r="IW3" s="9">
        <f>'表二之二 （录入表）'!C15</f>
        <v>0</v>
      </c>
      <c r="IX3" s="9">
        <f>'表二之二 （录入表）'!C16</f>
        <v>185</v>
      </c>
      <c r="IY3" s="9">
        <f>'表二之二 （录入表）'!C17</f>
        <v>1381</v>
      </c>
      <c r="IZ3" s="9">
        <f>'表二之二 （录入表）'!C18</f>
        <v>0</v>
      </c>
      <c r="JA3" s="9">
        <f>'表二之二 （录入表）'!C19</f>
        <v>0</v>
      </c>
      <c r="JB3" s="9">
        <f>'表二之二 （录入表）'!C20</f>
        <v>0</v>
      </c>
      <c r="JC3" s="9">
        <f>'表二之二 （录入表）'!C21</f>
        <v>8</v>
      </c>
      <c r="JD3" s="9">
        <f>'表二之二 （录入表）'!C22</f>
        <v>0</v>
      </c>
      <c r="JE3" s="9">
        <f>'表二之二 （录入表）'!C23</f>
        <v>0</v>
      </c>
      <c r="JF3" s="9">
        <f>'表二之二 （录入表）'!C24</f>
        <v>339</v>
      </c>
      <c r="JG3" s="9">
        <f>'表二之二 （录入表）'!C25</f>
        <v>10655</v>
      </c>
      <c r="JH3" s="9">
        <f>'表二之二 （录入表）'!C26</f>
        <v>1070</v>
      </c>
      <c r="JI3" s="9">
        <f>'表二之二 （录入表）'!C27</f>
        <v>2753</v>
      </c>
      <c r="JJ3" s="9">
        <f>'表二之二 （录入表）'!C28</f>
        <v>96</v>
      </c>
      <c r="JK3" s="9">
        <f>'表二之二 （录入表）'!C29</f>
        <v>76</v>
      </c>
      <c r="JL3" s="9">
        <f>'表二之二 （录入表）'!C30</f>
        <v>0</v>
      </c>
      <c r="JM3" s="9">
        <f>'表二之二 （录入表）'!C31</f>
        <v>0</v>
      </c>
      <c r="JN3" s="9">
        <f>'表二之二 （录入表）'!C32</f>
        <v>959</v>
      </c>
      <c r="JO3" s="9">
        <f>'表二之二 （录入表）'!C33</f>
        <v>883</v>
      </c>
      <c r="JP3" s="9">
        <f>'表二之二 （录入表）'!C34</f>
        <v>2710</v>
      </c>
      <c r="JQ3" s="9">
        <f>'表二之二 （录入表）'!C35</f>
        <v>296</v>
      </c>
      <c r="JR3" s="9">
        <f>'表二之二 （录入表）'!C36</f>
        <v>0</v>
      </c>
      <c r="JS3" s="9">
        <f>'表二之二 （录入表）'!C37</f>
        <v>9</v>
      </c>
      <c r="JT3" s="9">
        <f>'表二之二 （录入表）'!C38</f>
        <v>0</v>
      </c>
      <c r="JU3" s="9">
        <f>'表二之二 （录入表）'!C39</f>
        <v>44</v>
      </c>
      <c r="JV3" s="9">
        <f>'表二之二 （录入表）'!C40</f>
        <v>0</v>
      </c>
      <c r="JW3" s="9">
        <f>'表二之二 （录入表）'!C41</f>
        <v>105</v>
      </c>
      <c r="JX3" s="9">
        <f>'表二之二 （录入表）'!C42</f>
        <v>0</v>
      </c>
      <c r="JY3" s="9">
        <f>'表二之二 （录入表）'!C43</f>
        <v>1802</v>
      </c>
      <c r="JZ3" s="9">
        <f>'表二之二 （录入表）'!C44</f>
        <v>811</v>
      </c>
      <c r="KA3" s="9">
        <f>'表二之二 （录入表）'!C45</f>
        <v>86</v>
      </c>
      <c r="KB3" s="9">
        <f>'表二之二 （录入表）'!C46</f>
        <v>0</v>
      </c>
      <c r="KC3" s="9">
        <f>'表二之二 （录入表）'!C47</f>
        <v>0</v>
      </c>
      <c r="KD3" s="9">
        <f>'表二之二 （录入表）'!C48</f>
        <v>7</v>
      </c>
      <c r="KE3" s="9">
        <f>'表二之二 （录入表）'!C49</f>
        <v>0</v>
      </c>
      <c r="KF3" s="9">
        <f>'表二之二 （录入表）'!C50</f>
        <v>0</v>
      </c>
      <c r="KG3" s="9">
        <f>'表二之二 （录入表）'!C51</f>
        <v>6</v>
      </c>
      <c r="KH3" s="9">
        <f>'表二之二 （录入表）'!C52</f>
        <v>0</v>
      </c>
      <c r="KI3" s="9">
        <f>'表二之二 （录入表）'!C53</f>
        <v>17</v>
      </c>
      <c r="KJ3" s="9">
        <f>'表二之二 （录入表）'!C54</f>
        <v>5148</v>
      </c>
      <c r="KK3" s="9">
        <f>'表二之二 （录入表）'!C55</f>
        <v>172</v>
      </c>
      <c r="KL3" s="9">
        <f>'表二之二 （录入表）'!C56</f>
        <v>0</v>
      </c>
      <c r="KM3" s="9">
        <f>'表二之二 （录入表）'!C57</f>
        <v>4</v>
      </c>
      <c r="KN3" s="9">
        <f>'表二之二 （录入表）'!C58</f>
        <v>11</v>
      </c>
      <c r="KO3" s="9">
        <f>'表二之二 （录入表）'!C59</f>
        <v>0</v>
      </c>
      <c r="KP3" s="9">
        <f>'表二之二 （录入表）'!C60</f>
        <v>71</v>
      </c>
      <c r="KQ3" s="9">
        <f>'表二之二 （录入表）'!C61</f>
        <v>61</v>
      </c>
      <c r="KR3" s="9">
        <f>'表二之二 （录入表）'!C62</f>
        <v>0</v>
      </c>
      <c r="KS3" s="9">
        <f>'表二之二 （录入表）'!C63</f>
        <v>2334</v>
      </c>
      <c r="KT3" s="9">
        <f>'表二之二 （录入表）'!C64</f>
        <v>7588</v>
      </c>
      <c r="KU3" s="9">
        <f>'表二之二 （录入表）'!C65</f>
        <v>706</v>
      </c>
      <c r="KV3" s="9">
        <f>'表二之二 （录入表）'!C66</f>
        <v>0</v>
      </c>
      <c r="KW3" s="9">
        <f>'表二之二 （录入表）'!C67</f>
        <v>0</v>
      </c>
      <c r="KX3" s="9">
        <f>'表二之二 （录入表）'!C68</f>
        <v>304</v>
      </c>
      <c r="KY3" s="9">
        <f>'表二之二 （录入表）'!C69</f>
        <v>0</v>
      </c>
      <c r="KZ3" s="9">
        <f>'表二之二 （录入表）'!C70</f>
        <v>42</v>
      </c>
      <c r="LA3" s="9">
        <f>'表二之二 （录入表）'!C71</f>
        <v>1045</v>
      </c>
      <c r="LB3" s="9">
        <f>'表二之二 （录入表）'!C72</f>
        <v>11</v>
      </c>
      <c r="LC3" s="9">
        <f>'表二之二 （录入表）'!C73</f>
        <v>0</v>
      </c>
      <c r="LD3" s="9">
        <f>'表二之二 （录入表）'!C74</f>
        <v>0</v>
      </c>
      <c r="LE3" s="9">
        <f>'表二之二 （录入表）'!C75</f>
        <v>0</v>
      </c>
      <c r="LF3" s="9">
        <f>'表二之二 （录入表）'!C76</f>
        <v>0</v>
      </c>
      <c r="LG3" s="9">
        <f>'表二之二 （录入表）'!C77</f>
        <v>0</v>
      </c>
      <c r="LH3" s="9">
        <f>'表二之二 （录入表）'!C78</f>
        <v>1607</v>
      </c>
      <c r="LI3" s="9">
        <f>'表二之二 （录入表）'!C79</f>
        <v>31</v>
      </c>
      <c r="LJ3" s="9">
        <f>'表二之二 （录入表）'!C80</f>
        <v>0</v>
      </c>
      <c r="LK3" s="9">
        <f>'表二之二 （录入表）'!C81</f>
        <v>0</v>
      </c>
      <c r="LL3" s="9">
        <f>'表二之二 （录入表）'!C82</f>
        <v>0</v>
      </c>
      <c r="LM3" s="9">
        <f>'表二之二 （录入表）'!C83</f>
        <v>0</v>
      </c>
      <c r="LN3" s="9">
        <f>'表二之二 （录入表）'!C84</f>
        <v>0</v>
      </c>
      <c r="LO3" s="9">
        <f>'表二之二 （录入表）'!C85</f>
        <v>0</v>
      </c>
      <c r="LP3" s="9">
        <f>'表二之二 （录入表）'!C86</f>
        <v>0</v>
      </c>
      <c r="LQ3" s="9">
        <f>'表二之二 （录入表）'!C87</f>
        <v>0</v>
      </c>
      <c r="LR3" s="9">
        <f>'表二之二 （录入表）'!C88</f>
        <v>0</v>
      </c>
      <c r="LS3" s="9">
        <f>'表二之二 （录入表）'!C89</f>
        <v>0</v>
      </c>
      <c r="LT3" s="9">
        <f>'表二之二 （录入表）'!C90</f>
        <v>0</v>
      </c>
      <c r="LU3" s="9">
        <f>'表二之二 （录入表）'!C91</f>
        <v>3812</v>
      </c>
      <c r="LV3" s="9">
        <f>'表二之二 （录入表）'!C92</f>
        <v>3905</v>
      </c>
      <c r="LW3" s="9">
        <f>'表二之二 （录入表）'!C93</f>
        <v>0</v>
      </c>
      <c r="LX3" s="9">
        <f>'表二之二 （录入表）'!C94</f>
        <v>3506</v>
      </c>
      <c r="LY3" s="9">
        <f>'表二之二 （录入表）'!C95</f>
        <v>0</v>
      </c>
      <c r="LZ3" s="9">
        <f>'表二之二 （录入表）'!C96</f>
        <v>409</v>
      </c>
      <c r="MA3" s="9">
        <f>'表二之二 （录入表）'!C97</f>
        <v>0</v>
      </c>
      <c r="MB3" s="9">
        <f>'表二之二 （录入表）'!C98</f>
        <v>290</v>
      </c>
      <c r="MC3" s="9">
        <f>'表二之二 （录入表）'!C99</f>
        <v>2188</v>
      </c>
      <c r="MD3" s="9">
        <f>'表二之二 （录入表）'!C100</f>
        <v>0</v>
      </c>
      <c r="ME3" s="9">
        <f>'表二之二 （录入表）'!C101</f>
        <v>26</v>
      </c>
      <c r="MF3" s="9">
        <f>'表二之二 （录入表）'!C102</f>
        <v>0</v>
      </c>
      <c r="MG3" s="9">
        <f>'表二之二 （录入表）'!C103</f>
        <v>0</v>
      </c>
      <c r="MH3" s="9">
        <f>'表二之二 （录入表）'!C104</f>
        <v>0</v>
      </c>
      <c r="MI3" s="9">
        <f>'表二之二 （录入表）'!C105</f>
        <v>180</v>
      </c>
      <c r="MJ3" s="9">
        <f>'表二之二 （录入表）'!C106</f>
        <v>758</v>
      </c>
      <c r="MK3" s="9">
        <f>'表二之二 （录入表）'!C107</f>
        <v>0</v>
      </c>
      <c r="ML3" s="9">
        <f>'表二之二 （录入表）'!C108</f>
        <v>199</v>
      </c>
      <c r="MM3" s="9">
        <f>'表二之二 （录入表）'!C109</f>
        <v>0</v>
      </c>
      <c r="MN3" s="9">
        <f>'表二之二 （录入表）'!C110</f>
        <v>0</v>
      </c>
      <c r="MO3" s="9">
        <f>'表二之二 （录入表）'!C111</f>
        <v>0</v>
      </c>
      <c r="MP3" s="9">
        <f>'表二之二 （录入表）'!C112</f>
        <v>0</v>
      </c>
      <c r="MQ3" s="9">
        <f>'表二之二 （录入表）'!C113</f>
        <v>212</v>
      </c>
      <c r="MR3" s="9">
        <f>'表二之二 （录入表）'!C114</f>
        <v>0</v>
      </c>
      <c r="MS3" s="9">
        <f>'表二之二 （录入表）'!C115</f>
        <v>0</v>
      </c>
      <c r="MT3" s="9">
        <f>'表二之二 （录入表）'!C116</f>
        <v>0</v>
      </c>
      <c r="MU3" s="9">
        <f>'表二之二 （录入表）'!C117</f>
        <v>0</v>
      </c>
      <c r="MV3" s="9">
        <f>'表二之二 （录入表）'!C118</f>
        <v>0</v>
      </c>
      <c r="MW3" s="9">
        <f>'表二之二 （录入表）'!C119</f>
        <v>0</v>
      </c>
      <c r="MX3" s="9">
        <f>'表二之二 （录入表）'!C120</f>
        <v>493</v>
      </c>
      <c r="MY3" s="9">
        <f>'表二之二 （录入表）'!C121</f>
        <v>102</v>
      </c>
      <c r="MZ3" s="9">
        <f>'表二之二 （录入表）'!C122</f>
        <v>0</v>
      </c>
      <c r="NA3" s="9">
        <f>'表二之二 （录入表）'!C123</f>
        <v>173</v>
      </c>
      <c r="NB3" s="9">
        <f>'表二之二 （录入表）'!C124</f>
        <v>0</v>
      </c>
      <c r="NC3" s="9">
        <f>'表二之二 （录入表）'!C125</f>
        <v>6</v>
      </c>
      <c r="ND3" s="9">
        <f>'表二之二 （录入表）'!C126</f>
        <v>30</v>
      </c>
      <c r="NE3" s="9">
        <f>'表二之二 （录入表）'!C127</f>
        <v>0</v>
      </c>
      <c r="NF3" s="9">
        <f>'表二之二 （录入表）'!C128</f>
        <v>0</v>
      </c>
      <c r="NG3" s="9">
        <f>'表二之二 （录入表）'!C129</f>
        <v>0</v>
      </c>
      <c r="NH3" s="9">
        <f>'表二之二 （录入表）'!C130</f>
        <v>0</v>
      </c>
      <c r="NI3" s="9">
        <f>'表二之二 （录入表）'!C131</f>
        <v>0</v>
      </c>
      <c r="NJ3" s="9">
        <f>'表二之二 （录入表）'!C132</f>
        <v>0</v>
      </c>
      <c r="NK3" s="9">
        <f>'表二之二 （录入表）'!C133</f>
        <v>288</v>
      </c>
      <c r="NL3" s="9">
        <f>'表二之二 （录入表）'!C134</f>
        <v>0</v>
      </c>
      <c r="NM3" s="9">
        <f>'表二之二 （录入表）'!C135</f>
        <v>0</v>
      </c>
      <c r="NN3" s="9">
        <f>'表二之二 （录入表）'!C136</f>
        <v>51</v>
      </c>
      <c r="NO3" s="9">
        <f>'表二之二 （录入表）'!C137</f>
        <v>0</v>
      </c>
      <c r="NP3" s="9">
        <f>'表二之二 （录入表）'!C138</f>
        <v>568</v>
      </c>
      <c r="NQ3" s="9">
        <f>'表二之二 （录入表）'!C139</f>
        <v>56</v>
      </c>
      <c r="NR3" s="9">
        <f>'表二之二 （录入表）'!C140</f>
        <v>0</v>
      </c>
      <c r="NS3" s="9">
        <f>'表二之二 （录入表）'!C141</f>
        <v>44</v>
      </c>
      <c r="NT3" s="9">
        <f>'表二之二 （录入表）'!C142</f>
        <v>0</v>
      </c>
      <c r="NU3" s="9">
        <f>'表二之二 （录入表）'!C143</f>
        <v>0</v>
      </c>
      <c r="NV3" s="9">
        <f>'表二之二 （录入表）'!C144</f>
        <v>740</v>
      </c>
      <c r="NW3" s="9">
        <f>'表二之二 （录入表）'!C145</f>
        <v>143</v>
      </c>
      <c r="NX3" s="9">
        <f>'表二之二 （录入表）'!C146</f>
        <v>0</v>
      </c>
      <c r="NY3" s="9">
        <f>'表二之二 （录入表）'!C147</f>
        <v>0</v>
      </c>
      <c r="NZ3" s="9">
        <f>'表二之二 （录入表）'!C148</f>
        <v>169</v>
      </c>
      <c r="OA3" s="9">
        <f>'表二之二 （录入表）'!C149</f>
        <v>332</v>
      </c>
      <c r="OB3" s="9">
        <f>'表二之二 （录入表）'!C150</f>
        <v>3737</v>
      </c>
      <c r="OC3" s="9">
        <f>'表二之二 （录入表）'!C151</f>
        <v>419</v>
      </c>
      <c r="OD3" s="9">
        <f>'表二之二 （录入表）'!C152</f>
        <v>85</v>
      </c>
      <c r="OE3" s="9">
        <f>'表二之二 （录入表）'!C153</f>
        <v>148</v>
      </c>
      <c r="OF3" s="9">
        <f>'表二之二 （录入表）'!C154</f>
        <v>78</v>
      </c>
      <c r="OG3" s="9">
        <f>'表二之二 （录入表）'!C155</f>
        <v>94</v>
      </c>
      <c r="OH3" s="9">
        <f>'表二之二 （录入表）'!C156</f>
        <v>1266</v>
      </c>
      <c r="OI3" s="9">
        <f>'表二之二 （录入表）'!C157</f>
        <v>147</v>
      </c>
      <c r="OJ3" s="9">
        <f>'表二之二 （录入表）'!C158</f>
        <v>0</v>
      </c>
      <c r="OK3" s="9">
        <f>'表二之二 （录入表）'!C159</f>
        <v>0</v>
      </c>
      <c r="OL3" s="9">
        <f>'表二之二 （录入表）'!C160</f>
        <v>0</v>
      </c>
      <c r="OM3" s="9">
        <f>'表二之二 （录入表）'!C161</f>
        <v>322</v>
      </c>
      <c r="ON3" s="9">
        <f>'表二之二 （录入表）'!C162</f>
        <v>1468</v>
      </c>
      <c r="OO3" s="9">
        <f>'表二之二 （录入表）'!C163</f>
        <v>202</v>
      </c>
      <c r="OP3" s="9">
        <f>'表二之二 （录入表）'!C164</f>
        <v>0</v>
      </c>
      <c r="OQ3" s="9">
        <f>'表二之二 （录入表）'!C165</f>
        <v>0</v>
      </c>
      <c r="OR3" s="9">
        <f>'表二之二 （录入表）'!C166</f>
        <v>0</v>
      </c>
      <c r="OS3" s="9">
        <f>'表二之二 （录入表）'!C167</f>
        <v>76</v>
      </c>
      <c r="OT3" s="9">
        <f>'表二之二 （录入表）'!C168</f>
        <v>329</v>
      </c>
      <c r="OU3" s="9">
        <f>'表二之二 （录入表）'!C169</f>
        <v>472</v>
      </c>
      <c r="OV3" s="9">
        <f>'表二之二 （录入表）'!C170</f>
        <v>0</v>
      </c>
      <c r="OW3" s="9">
        <f>'表二之二 （录入表）'!C171</f>
        <v>0</v>
      </c>
      <c r="OX3" s="9">
        <f>'表二之二 （录入表）'!C172</f>
        <v>3</v>
      </c>
      <c r="OY3" s="9">
        <f>'表二之二 （录入表）'!C173</f>
        <v>0</v>
      </c>
      <c r="OZ3" s="9">
        <f>'表二之二 （录入表）'!C174</f>
        <v>6</v>
      </c>
      <c r="PA3" s="9">
        <f>'表二之二 （录入表）'!C175</f>
        <v>336</v>
      </c>
      <c r="PB3" s="9">
        <f>'表二之二 （录入表）'!C176</f>
        <v>0</v>
      </c>
      <c r="PC3" s="9">
        <f>'表二之二 （录入表）'!C177</f>
        <v>0</v>
      </c>
      <c r="PD3" s="9">
        <f>'表二之二 （录入表）'!C178</f>
        <v>0</v>
      </c>
      <c r="PE3" s="9">
        <f>'表二之二 （录入表）'!C179</f>
        <v>0</v>
      </c>
      <c r="PF3" s="9">
        <f>'表二之二 （录入表）'!C180</f>
        <v>127</v>
      </c>
      <c r="PG3" s="9">
        <f>'表二之二 （录入表）'!C181</f>
        <v>2</v>
      </c>
      <c r="PH3" s="9">
        <f>'表二之二 （录入表）'!C182</f>
        <v>0</v>
      </c>
      <c r="PI3" s="9">
        <f>'表二之二 （录入表）'!C183</f>
        <v>0</v>
      </c>
      <c r="PJ3" s="9">
        <f>'表二之二 （录入表）'!C184</f>
        <v>1</v>
      </c>
      <c r="PK3" s="9">
        <f>'表二之二 （录入表）'!C185</f>
        <v>0</v>
      </c>
      <c r="PL3" s="9">
        <f>'表二之二 （录入表）'!C186</f>
        <v>0</v>
      </c>
      <c r="PM3" s="9">
        <f>'表二之二 （录入表）'!C187</f>
        <v>0</v>
      </c>
      <c r="PN3" s="9">
        <f>'表二之二 （录入表）'!C188</f>
        <v>0</v>
      </c>
      <c r="PO3" s="9">
        <f>'表二之二 （录入表）'!C189</f>
        <v>0</v>
      </c>
      <c r="PP3" s="9">
        <f>'表二之二 （录入表）'!C190</f>
        <v>0</v>
      </c>
      <c r="PQ3" s="9">
        <f>'表二之二 （录入表）'!C191</f>
        <v>7381</v>
      </c>
      <c r="PR3" s="9">
        <f>'表二之二 （录入表）'!C192</f>
        <v>8</v>
      </c>
      <c r="PS3" s="9">
        <f>'表二之二 （录入表）'!C193</f>
        <v>0</v>
      </c>
      <c r="PT3" s="9">
        <f>'表二之二 （录入表）'!C194</f>
        <v>142</v>
      </c>
      <c r="PU3" s="9">
        <f>'表二之二 （录入表）'!C195</f>
        <v>23</v>
      </c>
      <c r="PV3" s="9">
        <f>'表二之二 （录入表）'!C196</f>
        <v>0</v>
      </c>
      <c r="PW3" s="9">
        <f>'表二之二 （录入表）'!C197</f>
        <v>0</v>
      </c>
      <c r="PX3" s="9">
        <f>'表二之二 （录入表）'!C198</f>
        <v>161</v>
      </c>
      <c r="PY3" s="9">
        <f>'表二之二 （录入表）'!C199</f>
        <v>53</v>
      </c>
      <c r="PZ3" s="9">
        <f>'表二之二 （录入表）'!C200</f>
        <v>30</v>
      </c>
      <c r="QA3" s="9">
        <f>'表二之二 （录入表）'!C201</f>
        <v>0</v>
      </c>
      <c r="QB3" s="9">
        <f>'表二之二 （录入表）'!C202</f>
        <v>76</v>
      </c>
      <c r="QC3" s="9">
        <f>'表二之二 （录入表）'!C203</f>
        <v>243</v>
      </c>
      <c r="QD3" s="9">
        <f>'表二之二 （录入表）'!C204</f>
        <v>907</v>
      </c>
      <c r="QE3" s="9">
        <f>'表二之二 （录入表）'!C205</f>
        <v>0</v>
      </c>
      <c r="QF3" s="9">
        <f>'表二之二 （录入表）'!C206</f>
        <v>0</v>
      </c>
      <c r="QG3" s="9">
        <f>'表二之二 （录入表）'!C207</f>
        <v>0</v>
      </c>
      <c r="QH3" s="9">
        <f>'表二之二 （录入表）'!C208</f>
        <v>0</v>
      </c>
      <c r="QI3" s="9">
        <f>'表二之二 （录入表）'!C209</f>
        <v>0</v>
      </c>
      <c r="QJ3" s="9">
        <f>'表二之二 （录入表）'!C210</f>
        <v>0</v>
      </c>
      <c r="QK3" s="9">
        <f>'表二之二 （录入表）'!C211</f>
        <v>0</v>
      </c>
      <c r="QL3" s="9">
        <f>'表二之二 （录入表）'!C212</f>
        <v>0</v>
      </c>
      <c r="QM3" s="9">
        <f>'表二之二 （录入表）'!C213</f>
        <v>0</v>
      </c>
      <c r="QN3" s="9">
        <f>'表二之二 （录入表）'!C214</f>
        <v>0</v>
      </c>
      <c r="QO3" s="9">
        <f>'表二之二 （录入表）'!C215</f>
        <v>0</v>
      </c>
      <c r="QP3" s="9">
        <f>'表二之二 （录入表）'!C216</f>
        <v>163</v>
      </c>
      <c r="QQ3" s="9">
        <f>'表二之二 （录入表）'!C217</f>
        <v>17237</v>
      </c>
      <c r="QR3" s="9">
        <f>'表二之二 （录入表）'!C218</f>
        <v>0</v>
      </c>
      <c r="QS3" s="9">
        <f>'表二之二 （录入表）'!C219</f>
        <v>0</v>
      </c>
      <c r="QT3" s="9">
        <f>'表二之二 （录入表）'!C220</f>
        <v>0</v>
      </c>
      <c r="QU3" s="9">
        <f>'表二之二 （录入表）'!C221</f>
        <v>0</v>
      </c>
      <c r="QV3" s="9">
        <f>'表二之二 （录入表）'!C222</f>
        <v>0</v>
      </c>
      <c r="QW3" s="9">
        <f>'表二之二 （录入表）'!C223</f>
        <v>0</v>
      </c>
      <c r="QX3" s="9">
        <f>'表二之二 （录入表）'!C224</f>
        <v>0</v>
      </c>
      <c r="QY3" s="9">
        <f>'表二之二 （录入表）'!C225</f>
        <v>0</v>
      </c>
      <c r="QZ3" s="9">
        <f>'表二之二 （录入表）'!C226</f>
        <v>0</v>
      </c>
      <c r="RA3" s="9">
        <f>'表二之二 （录入表）'!C227</f>
        <v>0</v>
      </c>
      <c r="RB3" s="9">
        <f>'表二之二 （录入表）'!C228</f>
        <v>0</v>
      </c>
      <c r="RC3" s="9">
        <f>'表二之二 （录入表）'!C229</f>
        <v>0</v>
      </c>
      <c r="RD3" s="9">
        <f>'表二之二 （录入表）'!C230</f>
        <v>0</v>
      </c>
      <c r="RE3" s="9">
        <f>'表二之二 （录入表）'!C231</f>
        <v>0</v>
      </c>
      <c r="RF3" s="9">
        <f>'表二之二 （录入表）'!C232</f>
        <v>0</v>
      </c>
      <c r="RG3" s="9">
        <f>'表二之二 （录入表）'!C233</f>
        <v>0</v>
      </c>
      <c r="RH3" s="9">
        <f>'表二之二 （录入表）'!C234</f>
        <v>0</v>
      </c>
      <c r="RI3" s="9">
        <f>'表二之二 （录入表）'!C235</f>
        <v>0</v>
      </c>
      <c r="RJ3" s="9">
        <f>'表二之二 （录入表）'!C236</f>
        <v>0</v>
      </c>
      <c r="RK3" s="9">
        <f>'表二之二 （录入表）'!C237</f>
        <v>0</v>
      </c>
      <c r="RL3" s="9">
        <f>'表二之二 （录入表）'!C238</f>
        <v>0</v>
      </c>
      <c r="RM3" s="9">
        <f>'表二之二 （录入表）'!C239</f>
        <v>0</v>
      </c>
      <c r="RN3" s="9">
        <f>'表二之二 （录入表）'!C240</f>
        <v>0</v>
      </c>
      <c r="RO3" s="9">
        <f>'表二之二 （录入表）'!C241</f>
        <v>0</v>
      </c>
      <c r="RP3" s="9">
        <f>'表二之二 （录入表）'!C242</f>
        <v>0</v>
      </c>
      <c r="RQ3" s="9">
        <f>'表二之二 （录入表）'!C243</f>
        <v>0</v>
      </c>
      <c r="RR3" s="9">
        <f>'表二之二 （录入表）'!C244</f>
        <v>0</v>
      </c>
      <c r="RS3" s="9">
        <f>'表二之二 （录入表）'!C245</f>
        <v>0</v>
      </c>
      <c r="RT3" s="9">
        <f>'表二之二 （录入表）'!C246</f>
        <v>0</v>
      </c>
      <c r="RU3" s="9">
        <f>'表二之二 （录入表）'!C247</f>
        <v>0</v>
      </c>
      <c r="RV3" s="9">
        <f>'表二之二 （录入表）'!C248</f>
        <v>0</v>
      </c>
      <c r="RW3" s="9">
        <f>'表二之二 （录入表）'!C249</f>
        <v>0</v>
      </c>
      <c r="RX3" s="9">
        <f>'表二之二 （录入表）'!C250</f>
        <v>0</v>
      </c>
      <c r="RY3" s="9">
        <f>'表二之二 （录入表）'!C251</f>
        <v>0</v>
      </c>
      <c r="RZ3" s="9">
        <f>'表二之二 （录入表）'!C252</f>
        <v>0</v>
      </c>
      <c r="SA3" s="9">
        <f>'表二之二 （录入表）'!C253</f>
        <v>0</v>
      </c>
      <c r="SB3" s="9">
        <f>'表二之二 （录入表）'!C254</f>
        <v>0</v>
      </c>
      <c r="SC3" s="9">
        <f>'表二之二 （录入表）'!C255</f>
        <v>1546</v>
      </c>
      <c r="SD3" s="9">
        <f>'表二之二 （录入表）'!C256</f>
        <v>0</v>
      </c>
      <c r="SE3" s="9">
        <f>'表二之二 （录入表）'!C257</f>
        <v>0</v>
      </c>
      <c r="SF3" s="9">
        <f>'表二之二 （录入表）'!C258</f>
        <v>0</v>
      </c>
      <c r="SG3" s="9">
        <f>'表二之二 （录入表）'!C259</f>
        <v>16</v>
      </c>
      <c r="SH3" s="9">
        <f>'表二之二 （录入表）'!C260</f>
        <v>0</v>
      </c>
      <c r="SI3" s="9">
        <f>'表二之二 （录入表）'!C261</f>
        <v>0</v>
      </c>
      <c r="SJ3" s="9">
        <f>'表二之二 （录入表）'!C262</f>
        <v>631</v>
      </c>
      <c r="SK3" s="9">
        <f>'表二之二 （录入表）'!C263</f>
        <v>25422</v>
      </c>
      <c r="SL3" s="9">
        <f>'表二之二 （录入表）'!C264</f>
        <v>304</v>
      </c>
      <c r="SM3" s="9">
        <f>'表二之二 （录入表）'!C265</f>
        <v>25</v>
      </c>
      <c r="SN3" s="9">
        <f>'表二之二 （录入表）'!C266</f>
        <v>0</v>
      </c>
      <c r="SO3" s="9">
        <f>'表二之二 （录入表）'!C267</f>
        <v>2822</v>
      </c>
      <c r="SP3" s="9">
        <f>'表二之二 （录入表）'!C268</f>
        <v>0</v>
      </c>
      <c r="SQ3" s="9">
        <f>'表二之二 （录入表）'!C269</f>
        <v>0</v>
      </c>
      <c r="SR3" s="9">
        <f>'表二之二 （录入表）'!C270</f>
        <v>17</v>
      </c>
      <c r="SS3" s="9">
        <f>'表二之二 （录入表）'!C271</f>
        <v>0</v>
      </c>
      <c r="ST3" s="9">
        <f>'表二之二 （录入表）'!C272</f>
        <v>18935</v>
      </c>
      <c r="SU3" s="9">
        <f>'表二之二 （录入表）'!C273</f>
        <v>0</v>
      </c>
      <c r="SV3" s="9">
        <f>'表二之二 （录入表）'!C274</f>
        <v>164</v>
      </c>
      <c r="SW3" s="9">
        <f>'表二之二 （录入表）'!C275</f>
        <v>0</v>
      </c>
      <c r="SX3" s="9">
        <f>'表二之二 （录入表）'!C276</f>
        <v>0</v>
      </c>
      <c r="SY3" s="9">
        <f>'表二之二 （录入表）'!C277</f>
        <v>0</v>
      </c>
      <c r="SZ3" s="9">
        <f>'表二之二 （录入表）'!C278</f>
        <v>124</v>
      </c>
      <c r="TA3" s="9">
        <f>'表二之二 （录入表）'!C279</f>
        <v>413</v>
      </c>
      <c r="TB3" s="9">
        <f>'表二之二 （录入表）'!C280</f>
        <v>0</v>
      </c>
      <c r="TC3" s="9">
        <f>'表二之二 （录入表）'!C281</f>
        <v>0</v>
      </c>
      <c r="TD3" s="9">
        <f>'表二之二 （录入表）'!C282</f>
        <v>0</v>
      </c>
      <c r="TE3" s="9">
        <f>'表二之二 （录入表）'!C283</f>
        <v>0</v>
      </c>
      <c r="TF3" s="9">
        <f>'表二之二 （录入表）'!C284</f>
        <v>0</v>
      </c>
      <c r="TG3" s="9">
        <f>'表二之二 （录入表）'!C285</f>
        <v>0</v>
      </c>
      <c r="TH3" s="9">
        <f>'表二之二 （录入表）'!C286</f>
        <v>524</v>
      </c>
      <c r="TI3" s="9">
        <f>'表二之二 （录入表）'!C287</f>
        <v>0</v>
      </c>
      <c r="TJ3" s="9">
        <f>'表二之二 （录入表）'!C288</f>
        <v>0</v>
      </c>
      <c r="TK3" s="9">
        <f>'表二之二 （录入表）'!C289</f>
        <v>0</v>
      </c>
      <c r="TL3" s="9">
        <f>'表二之二 （录入表）'!C290</f>
        <v>0</v>
      </c>
      <c r="TM3" s="9">
        <f>'表二之二 （录入表）'!C291</f>
        <v>0</v>
      </c>
      <c r="TN3" s="9">
        <f>'表二之二 （录入表）'!C292</f>
        <v>0</v>
      </c>
      <c r="TO3" s="9">
        <f>'表二之二 （录入表）'!C293</f>
        <v>206</v>
      </c>
      <c r="TP3" s="9">
        <f>'表二之二 （录入表）'!C294</f>
        <v>1244</v>
      </c>
      <c r="TQ3" s="9">
        <f>'表二之二 （录入表）'!C295</f>
        <v>356</v>
      </c>
      <c r="TR3" s="9">
        <f>'表二之二 （录入表）'!C296</f>
        <v>0</v>
      </c>
      <c r="TS3" s="9">
        <f>'表二之二 （录入表）'!C297</f>
        <v>17</v>
      </c>
      <c r="TT3" s="9">
        <f>'表二之二 （录入表）'!C298</f>
        <v>108</v>
      </c>
      <c r="TU3" s="9">
        <f>'表二之二 （录入表）'!C299</f>
        <v>0</v>
      </c>
      <c r="TV3" s="9">
        <f>'表二之二 （录入表）'!C300</f>
        <v>49</v>
      </c>
      <c r="TW3" s="9">
        <f>'表二之二 （录入表）'!C301</f>
        <v>17</v>
      </c>
      <c r="TX3" s="9">
        <f>'表二之二 （录入表）'!C302</f>
        <v>17</v>
      </c>
      <c r="TY3" s="9">
        <f>'表二之二 （录入表）'!C303</f>
        <v>0</v>
      </c>
      <c r="TZ3" s="9">
        <f>'表二之二 （录入表）'!C304</f>
        <v>0</v>
      </c>
      <c r="UA3" s="9">
        <f>'表二之二 （录入表）'!C305</f>
        <v>0</v>
      </c>
      <c r="UB3" s="9">
        <f>'表二之二 （录入表）'!C306</f>
        <v>207</v>
      </c>
      <c r="UC3" s="9">
        <f>'表二之二 （录入表）'!C307</f>
        <v>0</v>
      </c>
      <c r="UD3" s="9">
        <f>'表二之二 （录入表）'!C308</f>
        <v>0</v>
      </c>
      <c r="UE3" s="9">
        <f>'表二之二 （录入表）'!C309</f>
        <v>0</v>
      </c>
      <c r="UF3" s="9">
        <f>'表二之二 （录入表）'!C310</f>
        <v>0</v>
      </c>
      <c r="UG3" s="9">
        <f>'表二之二 （录入表）'!C311</f>
        <v>0</v>
      </c>
      <c r="UH3" s="9">
        <f>'表二之二 （录入表）'!C312</f>
        <v>0</v>
      </c>
      <c r="UI3" s="9">
        <f>'表二之二 （录入表）'!C313</f>
        <v>0</v>
      </c>
      <c r="UJ3" s="9">
        <f>'表二之二 （录入表）'!C314</f>
        <v>0</v>
      </c>
      <c r="UK3" s="9">
        <f>'表二之二 （录入表）'!C315</f>
        <v>0</v>
      </c>
      <c r="UL3" s="9">
        <f>'表二之二 （录入表）'!C316</f>
        <v>1717</v>
      </c>
      <c r="UM3" s="9">
        <f>'表二之二 （录入表）'!C317</f>
        <v>0</v>
      </c>
      <c r="UN3" s="9">
        <f>'表二之二 （录入表）'!C318</f>
        <v>0</v>
      </c>
      <c r="UO3" s="9">
        <f>'表二之二 （录入表）'!C319</f>
        <v>471</v>
      </c>
      <c r="UP3" s="9">
        <f>'表二之二 （录入表）'!C320</f>
        <v>0</v>
      </c>
      <c r="UQ3" s="9">
        <f>'表二之二 （录入表）'!C321</f>
        <v>4133</v>
      </c>
      <c r="UR3" s="9">
        <f>'表二之二 （录入表）'!C322</f>
        <v>0</v>
      </c>
      <c r="US3" s="9">
        <f>'表二之二 （录入表）'!C323</f>
        <v>0</v>
      </c>
      <c r="UT3" s="9">
        <f>'表二之二 （录入表）'!C324</f>
        <v>38</v>
      </c>
      <c r="UU3" s="9">
        <f>'表二之二 （录入表）'!C325</f>
        <v>0</v>
      </c>
      <c r="UV3" s="9">
        <f>'表二之二 （录入表）'!C326</f>
        <v>0</v>
      </c>
      <c r="UW3" s="9">
        <f>'表二之二 （录入表）'!C327</f>
        <v>0</v>
      </c>
      <c r="UX3" s="9">
        <f>'表二之二 （录入表）'!C328</f>
        <v>0</v>
      </c>
      <c r="UY3" s="9">
        <f>'表二之二 （录入表）'!C329</f>
        <v>0</v>
      </c>
      <c r="UZ3" s="9">
        <f>'表二之二 （录入表）'!C330</f>
        <v>0</v>
      </c>
      <c r="VA3" s="9">
        <f>'表二之二 （录入表）'!C331</f>
        <v>0</v>
      </c>
      <c r="VB3" s="9">
        <f>'表二之二 （录入表）'!C332</f>
        <v>0</v>
      </c>
      <c r="VC3" s="9">
        <f>'表二之二 （录入表）'!C333</f>
        <v>0</v>
      </c>
      <c r="VD3" s="9">
        <f>'表二之二 （录入表）'!C334</f>
        <v>0</v>
      </c>
      <c r="VE3" s="9">
        <f>'表二之二 （录入表）'!C335</f>
        <v>0</v>
      </c>
      <c r="VF3" s="9">
        <f>'表二之二 （录入表）'!C336</f>
        <v>0</v>
      </c>
      <c r="VG3" s="9">
        <f>'表二之二 （录入表）'!C337</f>
        <v>0</v>
      </c>
      <c r="VH3" s="9">
        <f>'表二之二 （录入表）'!C338</f>
        <v>117</v>
      </c>
      <c r="VI3" s="9">
        <f>'表二之二 （录入表）'!C339</f>
        <v>1775</v>
      </c>
      <c r="VJ3" s="9">
        <f>'表二之二 （录入表）'!C340</f>
        <v>0</v>
      </c>
      <c r="VK3" s="9">
        <f>'表二之二 （录入表）'!C341</f>
        <v>0</v>
      </c>
      <c r="VL3" s="9">
        <f>'表二之二 （录入表）'!C342</f>
        <v>3</v>
      </c>
      <c r="VM3" s="9">
        <f>'表二之二 （录入表）'!C343</f>
        <v>3811</v>
      </c>
      <c r="VN3" s="9">
        <f>'表二之二 （录入表）'!C344</f>
        <v>8867</v>
      </c>
      <c r="VO3" s="9">
        <f>'表二之二 （录入表）'!C345</f>
        <v>1638</v>
      </c>
      <c r="VP3" s="9">
        <f>'表二之二 （录入表）'!C346</f>
        <v>17260</v>
      </c>
      <c r="VQ3" s="9">
        <f>'表二之二 （录入表）'!C347</f>
        <v>27</v>
      </c>
      <c r="VR3" s="9">
        <f>'表二之二 （录入表）'!C348</f>
        <v>7108</v>
      </c>
      <c r="VS3" s="9">
        <f>'表二之二 （录入表）'!C349</f>
        <v>0</v>
      </c>
      <c r="VT3" s="9">
        <f>'表二之二 （录入表）'!C350</f>
        <v>10218</v>
      </c>
      <c r="VU3" s="9">
        <f>'表二之二 （录入表）'!C351</f>
        <v>898</v>
      </c>
      <c r="VV3" s="9">
        <f>'表二之二 （录入表）'!C352</f>
        <v>11080</v>
      </c>
      <c r="VW3" s="9">
        <f>'表二之二 （录入表）'!C353</f>
        <v>1211</v>
      </c>
      <c r="VX3" s="9">
        <f>'表二之二 （录入表）'!C354</f>
        <v>0</v>
      </c>
      <c r="VY3" s="9">
        <f>'表二之二 （录入表）'!C355</f>
        <v>0</v>
      </c>
      <c r="VZ3" s="9">
        <f>'表二之二 （录入表）'!C356</f>
        <v>0</v>
      </c>
      <c r="WA3" s="9">
        <f>'表二之二 （录入表）'!C357</f>
        <v>0</v>
      </c>
      <c r="WB3" s="9">
        <f>'表二之二 （录入表）'!C358</f>
        <v>0</v>
      </c>
      <c r="WC3" s="9">
        <f>'表二之二 （录入表）'!C359</f>
        <v>580</v>
      </c>
      <c r="WD3" s="9">
        <f>'表二之二 （录入表）'!C360</f>
        <v>722</v>
      </c>
      <c r="WE3" s="9">
        <f>'表二之二 （录入表）'!C361</f>
        <v>1079</v>
      </c>
      <c r="WF3" s="9">
        <f>'表二之二 （录入表）'!C362</f>
        <v>0</v>
      </c>
      <c r="WG3" s="9">
        <f>'表二之二 （录入表）'!C363</f>
        <v>0</v>
      </c>
      <c r="WH3" s="9">
        <f>'表二之二 （录入表）'!C364</f>
        <v>0</v>
      </c>
      <c r="WI3" s="9">
        <f>'表二之二 （录入表）'!C365</f>
        <v>589</v>
      </c>
      <c r="WJ3" s="9">
        <f>'表二之二 （录入表）'!C366</f>
        <v>0</v>
      </c>
      <c r="WK3" s="9">
        <f>'表二之二 （录入表）'!C367</f>
        <v>8</v>
      </c>
      <c r="WL3" s="9">
        <f>'表二之二 （录入表）'!C368</f>
        <v>0</v>
      </c>
      <c r="WM3" s="9">
        <f>'表二之二 （录入表）'!C369</f>
        <v>1721</v>
      </c>
      <c r="WN3" s="9">
        <f>'表二之二 （录入表）'!C370</f>
        <v>0</v>
      </c>
      <c r="WO3" s="9">
        <f>'表二之二 （录入表）'!C371</f>
        <v>0</v>
      </c>
      <c r="WP3" s="9">
        <f>'表二之二 （录入表）'!C372</f>
        <v>0</v>
      </c>
      <c r="WQ3" s="9">
        <f>'表二之二 （录入表）'!C373</f>
        <v>0</v>
      </c>
      <c r="WR3" s="9">
        <f>'表二之二 （录入表）'!C374</f>
        <v>13</v>
      </c>
      <c r="WS3" s="9">
        <f>'表二之二 （录入表）'!C375</f>
        <v>0</v>
      </c>
      <c r="WT3" s="9">
        <f>'表二之二 （录入表）'!C376</f>
        <v>0</v>
      </c>
      <c r="WU3" s="9">
        <f>'表二之二 （录入表）'!C377</f>
        <v>0</v>
      </c>
      <c r="WV3" s="9">
        <f>'表二之二 （录入表）'!C378</f>
        <v>0</v>
      </c>
      <c r="WW3" s="9">
        <f>'表二之二 （录入表）'!C379</f>
        <v>11147</v>
      </c>
      <c r="WX3" s="9">
        <f>'表二之二 （录入表）'!C380</f>
        <v>224</v>
      </c>
      <c r="WY3" s="9">
        <f>'表二之二 （录入表）'!C381</f>
        <v>316</v>
      </c>
      <c r="WZ3" s="9">
        <f>'表二之二 （录入表）'!C382</f>
        <v>0</v>
      </c>
      <c r="XA3" s="9">
        <f>'表二之二 （录入表）'!C383</f>
        <v>406</v>
      </c>
      <c r="XB3" s="9">
        <f>'表二之二 （录入表）'!C384</f>
        <v>0</v>
      </c>
      <c r="XC3" s="9">
        <f>'表二之二 （录入表）'!C385</f>
        <v>18</v>
      </c>
      <c r="XD3" s="9">
        <f>'表二之二 （录入表）'!C386</f>
        <v>0</v>
      </c>
      <c r="XE3" s="9">
        <f>'表二之二 （录入表）'!C387</f>
        <v>0</v>
      </c>
      <c r="XF3" s="9">
        <f>'表二之二 （录入表）'!C388</f>
        <v>0</v>
      </c>
      <c r="XG3" s="9">
        <f>'表二之二 （录入表）'!C389</f>
        <v>0</v>
      </c>
      <c r="XH3" s="9">
        <f>'表二之二 （录入表）'!C390</f>
        <v>0</v>
      </c>
      <c r="XI3" s="9">
        <f>'表二之二 （录入表）'!C391</f>
        <v>0</v>
      </c>
      <c r="XJ3" s="9">
        <f>'表二之二 （录入表）'!C392</f>
        <v>0</v>
      </c>
      <c r="XK3" s="9">
        <f>'表二之二 （录入表）'!C393</f>
        <v>10</v>
      </c>
      <c r="XL3" s="9">
        <f>'表二之二 （录入表）'!C394</f>
        <v>25</v>
      </c>
      <c r="XM3" s="9">
        <f>'表二之二 （录入表）'!C395</f>
        <v>0</v>
      </c>
      <c r="XN3" s="9">
        <f>'表二之二 （录入表）'!C396</f>
        <v>0</v>
      </c>
      <c r="XO3" s="9">
        <f>'表二之二 （录入表）'!C397</f>
        <v>0</v>
      </c>
      <c r="XP3" s="9">
        <f>'表二之二 （录入表）'!C398</f>
        <v>106</v>
      </c>
      <c r="XQ3" s="9">
        <f>'表二之二 （录入表）'!C399</f>
        <v>0</v>
      </c>
      <c r="XR3" s="9">
        <f>'表二之二 （录入表）'!C400</f>
        <v>10200</v>
      </c>
      <c r="XS3" s="9">
        <f>'表二之二 （录入表）'!C401</f>
        <v>163</v>
      </c>
      <c r="XT3" s="9">
        <f>'表二之二 （录入表）'!C402</f>
        <v>0</v>
      </c>
      <c r="XU3" s="9">
        <f>'表二之二 （录入表）'!C403</f>
        <v>0</v>
      </c>
      <c r="XV3" s="9">
        <f>'表二之二 （录入表）'!C404</f>
        <v>51</v>
      </c>
      <c r="XW3" s="9">
        <f>'表二之二 （录入表）'!C405</f>
        <v>0</v>
      </c>
      <c r="XX3" s="9">
        <f>'表二之二 （录入表）'!C406</f>
        <v>0</v>
      </c>
      <c r="XY3" s="9">
        <f>'表二之二 （录入表）'!C407</f>
        <v>0</v>
      </c>
      <c r="XZ3" s="9">
        <f>'表二之二 （录入表）'!C408</f>
        <v>17</v>
      </c>
      <c r="YA3" s="9">
        <f>'表二之二 （录入表）'!C409</f>
        <v>94</v>
      </c>
      <c r="YB3" s="9">
        <f>'表二之二 （录入表）'!C410</f>
        <v>97</v>
      </c>
      <c r="YC3" s="9">
        <f>'表二之二 （录入表）'!C411</f>
        <v>0</v>
      </c>
      <c r="YD3" s="9">
        <f>'表二之二 （录入表）'!C412</f>
        <v>10</v>
      </c>
      <c r="YE3" s="9">
        <f>'表二之二 （录入表）'!C413</f>
        <v>0</v>
      </c>
      <c r="YF3" s="9">
        <f>'表二之二 （录入表）'!C414</f>
        <v>51</v>
      </c>
      <c r="YG3" s="9">
        <f>'表二之二 （录入表）'!C415</f>
        <v>0</v>
      </c>
      <c r="YH3" s="9">
        <f>'表二之二 （录入表）'!C416</f>
        <v>0</v>
      </c>
      <c r="YI3" s="9">
        <f>'表二之二 （录入表）'!C417</f>
        <v>0</v>
      </c>
      <c r="YJ3" s="9">
        <f>'表二之二 （录入表）'!C418</f>
        <v>0</v>
      </c>
      <c r="YK3" s="9">
        <f>'表二之二 （录入表）'!C419</f>
        <v>0</v>
      </c>
      <c r="YL3" s="9">
        <f>'表二之二 （录入表）'!C420</f>
        <v>0</v>
      </c>
      <c r="YM3" s="9">
        <f>'表二之二 （录入表）'!C421</f>
        <v>2</v>
      </c>
      <c r="YN3" s="9">
        <f>'表二之二 （录入表）'!C422</f>
        <v>0</v>
      </c>
      <c r="YO3" s="9">
        <f>'表二之二 （录入表）'!C423</f>
        <v>0</v>
      </c>
      <c r="YP3" s="9">
        <f>'表二之二 （录入表）'!C424</f>
        <v>16929</v>
      </c>
      <c r="YQ3" s="9">
        <f>'表二之二 （录入表）'!C425</f>
        <v>2701</v>
      </c>
      <c r="YR3" s="9">
        <f>'表二之二 （录入表）'!C426</f>
        <v>186</v>
      </c>
      <c r="YS3" s="9">
        <f>'表二之二 （录入表）'!C427</f>
        <v>0</v>
      </c>
      <c r="YT3" s="9">
        <f>'表二之二 （录入表）'!C428</f>
        <v>67</v>
      </c>
      <c r="YU3" s="9">
        <f>'表二之二 （录入表）'!C429</f>
        <v>0</v>
      </c>
      <c r="YV3" s="9">
        <f>'表二之二 （录入表）'!C430</f>
        <v>0</v>
      </c>
      <c r="YW3" s="9">
        <f>'表二之二 （录入表）'!C431</f>
        <v>0</v>
      </c>
      <c r="YX3" s="9">
        <f>'表二之二 （录入表）'!C432</f>
        <v>0</v>
      </c>
      <c r="YY3" s="9">
        <f>'表二之二 （录入表）'!C433</f>
        <v>56</v>
      </c>
      <c r="YZ3" s="9">
        <f>'表二之二 （录入表）'!C434</f>
        <v>0</v>
      </c>
      <c r="ZA3" s="9">
        <f>'表二之二 （录入表）'!C435</f>
        <v>180</v>
      </c>
      <c r="ZB3" s="9">
        <f>'表二之二 （录入表）'!C436</f>
        <v>132</v>
      </c>
      <c r="ZC3" s="9">
        <f>'表二之二 （录入表）'!C437</f>
        <v>872</v>
      </c>
      <c r="ZD3" s="9">
        <f>'表二之二 （录入表）'!C438</f>
        <v>0</v>
      </c>
      <c r="ZE3" s="9">
        <f>'表二之二 （录入表）'!C439</f>
        <v>1090</v>
      </c>
      <c r="ZF3" s="9">
        <f>'表二之二 （录入表）'!C440</f>
        <v>99</v>
      </c>
      <c r="ZG3" s="9">
        <f>'表二之二 （录入表）'!C441</f>
        <v>22</v>
      </c>
      <c r="ZH3" s="9">
        <f>'表二之二 （录入表）'!C442</f>
        <v>0</v>
      </c>
      <c r="ZI3" s="9">
        <f>'表二之二 （录入表）'!C443</f>
        <v>99</v>
      </c>
      <c r="ZJ3" s="9">
        <f>'表二之二 （录入表）'!C444</f>
        <v>129</v>
      </c>
      <c r="ZK3" s="9">
        <f>'表二之二 （录入表）'!C445</f>
        <v>0</v>
      </c>
      <c r="ZL3" s="9">
        <f>'表二之二 （录入表）'!C446</f>
        <v>0</v>
      </c>
      <c r="ZM3" s="9">
        <f>'表二之二 （录入表）'!C447</f>
        <v>310</v>
      </c>
      <c r="ZN3" s="9">
        <f>'表二之二 （录入表）'!C448</f>
        <v>0</v>
      </c>
      <c r="ZO3" s="9">
        <f>'表二之二 （录入表）'!C449</f>
        <v>0</v>
      </c>
      <c r="ZP3" s="9">
        <f>'表二之二 （录入表）'!C450</f>
        <v>50</v>
      </c>
      <c r="ZQ3" s="9">
        <f>'表二之二 （录入表）'!C451</f>
        <v>0</v>
      </c>
      <c r="ZR3" s="9">
        <f>'表二之二 （录入表）'!C452</f>
        <v>0</v>
      </c>
      <c r="ZS3" s="9">
        <f>'表二之二 （录入表）'!C453</f>
        <v>607</v>
      </c>
      <c r="ZT3" s="9">
        <f>'表二之二 （录入表）'!C454</f>
        <v>29</v>
      </c>
      <c r="ZU3" s="9">
        <f>'表二之二 （录入表）'!C455</f>
        <v>0</v>
      </c>
      <c r="ZV3" s="9">
        <f>'表二之二 （录入表）'!C456</f>
        <v>381</v>
      </c>
      <c r="ZW3" s="9">
        <f>'表二之二 （录入表）'!C457</f>
        <v>319</v>
      </c>
      <c r="ZX3" s="9">
        <f>'表二之二 （录入表）'!C458</f>
        <v>0</v>
      </c>
      <c r="ZY3" s="9">
        <f>'表二之二 （录入表）'!C459</f>
        <v>0</v>
      </c>
      <c r="ZZ3" s="9">
        <f>'表二之二 （录入表）'!C460</f>
        <v>94</v>
      </c>
      <c r="AAA3" s="9">
        <f>'表二之二 （录入表）'!C461</f>
        <v>646</v>
      </c>
      <c r="AAB3" s="9">
        <f>'表二之二 （录入表）'!C462</f>
        <v>0</v>
      </c>
      <c r="AAC3" s="9">
        <f>'表二之二 （录入表）'!C463</f>
        <v>0</v>
      </c>
      <c r="AAD3" s="9">
        <f>'表二之二 （录入表）'!C464</f>
        <v>1021</v>
      </c>
      <c r="AAE3" s="9">
        <f>'表二之二 （录入表）'!C465</f>
        <v>0</v>
      </c>
      <c r="AAF3" s="9">
        <f>'表二之二 （录入表）'!C466</f>
        <v>232</v>
      </c>
      <c r="AAG3" s="9">
        <f>'表二之二 （录入表）'!C467</f>
        <v>0</v>
      </c>
      <c r="AAH3" s="9">
        <f>'表二之二 （录入表）'!C468</f>
        <v>0</v>
      </c>
      <c r="AAI3" s="9">
        <f>'表二之二 （录入表）'!C469</f>
        <v>46</v>
      </c>
      <c r="AAJ3" s="9">
        <f>'表二之二 （录入表）'!C470</f>
        <v>0</v>
      </c>
      <c r="AAK3" s="9">
        <f>'表二之二 （录入表）'!C471</f>
        <v>229</v>
      </c>
      <c r="AAL3" s="9">
        <f>'表二之二 （录入表）'!C472</f>
        <v>0</v>
      </c>
      <c r="AAM3" s="9">
        <f>'表二之二 （录入表）'!C473</f>
        <v>0</v>
      </c>
      <c r="AAN3" s="9">
        <f>'表二之二 （录入表）'!C474</f>
        <v>1623</v>
      </c>
      <c r="AAO3" s="9">
        <f>'表二之二 （录入表）'!C475</f>
        <v>3607</v>
      </c>
      <c r="AAP3" s="9">
        <f>'表二之二 （录入表）'!C476</f>
        <v>342</v>
      </c>
      <c r="AAQ3" s="9">
        <f>'表二之二 （录入表）'!C477</f>
        <v>0</v>
      </c>
      <c r="AAR3" s="9">
        <f>'表二之二 （录入表）'!C478</f>
        <v>38</v>
      </c>
      <c r="AAS3" s="9">
        <f>'表二之二 （录入表）'!C479</f>
        <v>0</v>
      </c>
      <c r="AAT3" s="9">
        <f>'表二之二 （录入表）'!C480</f>
        <v>0</v>
      </c>
      <c r="AAU3" s="9">
        <f>'表二之二 （录入表）'!C481</f>
        <v>0</v>
      </c>
      <c r="AAV3" s="9">
        <f>'表二之二 （录入表）'!C482</f>
        <v>26</v>
      </c>
      <c r="AAW3" s="9">
        <f>'表二之二 （录入表）'!C483</f>
        <v>382</v>
      </c>
      <c r="AAX3" s="9">
        <f>'表二之二 （录入表）'!C484</f>
        <v>0</v>
      </c>
      <c r="AAY3" s="9">
        <f>'表二之二 （录入表）'!C485</f>
        <v>0</v>
      </c>
      <c r="AAZ3" s="9">
        <f>'表二之二 （录入表）'!C486</f>
        <v>29</v>
      </c>
      <c r="ABA3" s="9">
        <f>'表二之二 （录入表）'!C487</f>
        <v>0</v>
      </c>
      <c r="ABB3" s="9">
        <f>'表二之二 （录入表）'!C488</f>
        <v>0</v>
      </c>
      <c r="ABC3" s="9">
        <f>'表二之二 （录入表）'!C489</f>
        <v>0</v>
      </c>
      <c r="ABD3" s="9">
        <f>'表二之二 （录入表）'!C490</f>
        <v>0</v>
      </c>
      <c r="ABE3" s="9">
        <f>'表二之二 （录入表）'!C491</f>
        <v>202</v>
      </c>
      <c r="ABF3" s="9">
        <f>'表二之二 （录入表）'!C492</f>
        <v>285</v>
      </c>
      <c r="ABG3" s="9">
        <f>'表二之二 （录入表）'!C493</f>
        <v>1436</v>
      </c>
      <c r="ABH3" s="9">
        <f>'表二之二 （录入表）'!C494</f>
        <v>40</v>
      </c>
      <c r="ABI3" s="9">
        <f>'表二之二 （录入表）'!C495</f>
        <v>0</v>
      </c>
      <c r="ABJ3" s="9">
        <f>'表二之二 （录入表）'!C496</f>
        <v>0</v>
      </c>
      <c r="ABK3" s="9">
        <f>'表二之二 （录入表）'!C497</f>
        <v>0</v>
      </c>
      <c r="ABL3" s="9">
        <f>'表二之二 （录入表）'!C498</f>
        <v>0</v>
      </c>
      <c r="ABM3" s="9">
        <f>'表二之二 （录入表）'!C499</f>
        <v>76</v>
      </c>
      <c r="ABN3" s="9">
        <f>'表二之二 （录入表）'!C500</f>
        <v>12347</v>
      </c>
      <c r="ABO3" s="9">
        <f>'表二之二 （录入表）'!C501</f>
        <v>8762</v>
      </c>
      <c r="ABP3" s="9">
        <f>'表二之二 （录入表）'!C502</f>
        <v>599</v>
      </c>
      <c r="ABQ3" s="9">
        <f>'表二之二 （录入表）'!C503</f>
        <v>5833</v>
      </c>
      <c r="ABR3" s="9">
        <f>'表二之二 （录入表）'!C504</f>
        <v>5281</v>
      </c>
      <c r="ABS3" s="9">
        <f>'表二之二 （录入表）'!C505</f>
        <v>23712</v>
      </c>
      <c r="ABT3" s="9">
        <f>'表二之二 （录入表）'!C506</f>
        <v>90</v>
      </c>
      <c r="ABU3" s="9">
        <f>'表二之二 （录入表）'!C507</f>
        <v>0</v>
      </c>
      <c r="ABV3" s="9">
        <f>'表二之二 （录入表）'!C508</f>
        <v>10</v>
      </c>
      <c r="ABW3" s="9">
        <f>'表二之二 （录入表）'!C509</f>
        <v>0</v>
      </c>
      <c r="ABX3" s="9">
        <f>'表二之二 （录入表）'!C510</f>
        <v>0</v>
      </c>
      <c r="ABY3" s="9">
        <f>'表二之二 （录入表）'!C511</f>
        <v>96</v>
      </c>
      <c r="ABZ3" s="9">
        <f>'表二之二 （录入表）'!C512</f>
        <v>0</v>
      </c>
      <c r="ACA3" s="9">
        <f>'表二之二 （录入表）'!C513</f>
        <v>0</v>
      </c>
      <c r="ACB3" s="9">
        <f>'表二之二 （录入表）'!C514</f>
        <v>0</v>
      </c>
      <c r="ACC3" s="9">
        <f>'表二之二 （录入表）'!C515</f>
        <v>0</v>
      </c>
      <c r="ACD3" s="9">
        <f>'表二之二 （录入表）'!C516</f>
        <v>0</v>
      </c>
      <c r="ACE3" s="9">
        <f>'表二之二 （录入表）'!C517</f>
        <v>234</v>
      </c>
      <c r="ACF3" s="9">
        <f>'表二之二 （录入表）'!C518</f>
        <v>0</v>
      </c>
      <c r="ACG3" s="9">
        <f>'表二之二 （录入表）'!C519</f>
        <v>4653</v>
      </c>
      <c r="ACH3" s="9">
        <f>'表二之二 （录入表）'!C520</f>
        <v>1409</v>
      </c>
      <c r="ACI3" s="9">
        <f>'表二之二 （录入表）'!C521</f>
        <v>0</v>
      </c>
      <c r="ACJ3" s="9">
        <f>'表二之二 （录入表）'!C522</f>
        <v>0</v>
      </c>
      <c r="ACK3" s="9">
        <f>'表二之二 （录入表）'!C523</f>
        <v>0</v>
      </c>
      <c r="ACL3" s="9">
        <f>'表二之二 （录入表）'!C524</f>
        <v>0</v>
      </c>
      <c r="ACM3" s="9">
        <f>'表二之二 （录入表）'!C525</f>
        <v>0</v>
      </c>
      <c r="ACN3" s="9">
        <f>'表二之二 （录入表）'!C526</f>
        <v>0</v>
      </c>
      <c r="ACO3" s="9">
        <f>'表二之二 （录入表）'!C527</f>
        <v>2918</v>
      </c>
      <c r="ACP3" s="9">
        <f>'表二之二 （录入表）'!C528</f>
        <v>180</v>
      </c>
      <c r="ACQ3" s="9">
        <f>'表二之二 （录入表）'!C529</f>
        <v>358</v>
      </c>
      <c r="ACR3" s="9">
        <f>'表二之二 （录入表）'!C530</f>
        <v>184</v>
      </c>
      <c r="ACS3" s="9">
        <f>'表二之二 （录入表）'!C531</f>
        <v>0</v>
      </c>
      <c r="ACT3" s="9">
        <f>'表二之二 （录入表）'!C532</f>
        <v>474</v>
      </c>
      <c r="ACU3" s="9">
        <f>'表二之二 （录入表）'!C533</f>
        <v>1302</v>
      </c>
      <c r="ACV3" s="9">
        <f>'表二之二 （录入表）'!C534</f>
        <v>258</v>
      </c>
      <c r="ACW3" s="9">
        <f>'表二之二 （录入表）'!C535</f>
        <v>36</v>
      </c>
      <c r="ACX3" s="9">
        <f>'表二之二 （录入表）'!C536</f>
        <v>0</v>
      </c>
      <c r="ACY3" s="9">
        <f>'表二之二 （录入表）'!C537</f>
        <v>540</v>
      </c>
      <c r="ACZ3" s="9">
        <f>'表二之二 （录入表）'!C538</f>
        <v>176</v>
      </c>
      <c r="ADA3" s="9">
        <f>'表二之二 （录入表）'!C539</f>
        <v>0</v>
      </c>
      <c r="ADB3" s="9">
        <f>'表二之二 （录入表）'!C540</f>
        <v>3</v>
      </c>
      <c r="ADC3" s="9">
        <f>'表二之二 （录入表）'!C541</f>
        <v>251</v>
      </c>
      <c r="ADD3" s="9">
        <f>'表二之二 （录入表）'!C542</f>
        <v>0</v>
      </c>
      <c r="ADE3" s="9">
        <f>'表二之二 （录入表）'!C543</f>
        <v>0</v>
      </c>
      <c r="ADF3" s="9">
        <f>'表二之二 （录入表）'!C544</f>
        <v>70</v>
      </c>
      <c r="ADG3" s="9">
        <f>'表二之二 （录入表）'!C545</f>
        <v>156</v>
      </c>
      <c r="ADH3" s="9">
        <f>'表二之二 （录入表）'!C546</f>
        <v>197</v>
      </c>
      <c r="ADI3" s="9">
        <f>'表二之二 （录入表）'!C547</f>
        <v>0</v>
      </c>
      <c r="ADJ3" s="9">
        <f>'表二之二 （录入表）'!C548</f>
        <v>597</v>
      </c>
      <c r="ADK3" s="9">
        <f>'表二之二 （录入表）'!C549</f>
        <v>90</v>
      </c>
      <c r="ADL3" s="9">
        <f>'表二之二 （录入表）'!C550</f>
        <v>0</v>
      </c>
      <c r="ADM3" s="9">
        <f>'表二之二 （录入表）'!C551</f>
        <v>0</v>
      </c>
      <c r="ADN3" s="9">
        <f>'表二之二 （录入表）'!C552</f>
        <v>0</v>
      </c>
      <c r="ADO3" s="9">
        <f>'表二之二 （录入表）'!C553</f>
        <v>0</v>
      </c>
      <c r="ADP3" s="9">
        <f>'表二之二 （录入表）'!C554</f>
        <v>0</v>
      </c>
      <c r="ADQ3" s="9">
        <f>'表二之二 （录入表）'!C555</f>
        <v>0</v>
      </c>
      <c r="ADR3" s="9">
        <f>'表二之二 （录入表）'!C556</f>
        <v>285</v>
      </c>
      <c r="ADS3" s="9">
        <f>'表二之二 （录入表）'!C557</f>
        <v>927</v>
      </c>
      <c r="ADT3" s="9">
        <f>'表二之二 （录入表）'!C558</f>
        <v>0</v>
      </c>
      <c r="ADU3" s="9">
        <f>'表二之二 （录入表）'!C559</f>
        <v>0</v>
      </c>
      <c r="ADV3" s="9">
        <f>'表二之二 （录入表）'!C560</f>
        <v>0</v>
      </c>
      <c r="ADW3" s="9">
        <f>'表二之二 （录入表）'!C561</f>
        <v>0</v>
      </c>
      <c r="ADX3" s="9">
        <f>'表二之二 （录入表）'!C562</f>
        <v>738</v>
      </c>
      <c r="ADY3" s="9">
        <f>'表二之二 （录入表）'!C563</f>
        <v>0</v>
      </c>
      <c r="ADZ3" s="9">
        <f>'表二之二 （录入表）'!C564</f>
        <v>0</v>
      </c>
      <c r="AEA3" s="9">
        <f>'表二之二 （录入表）'!C565</f>
        <v>0</v>
      </c>
      <c r="AEB3" s="9">
        <f>'表二之二 （录入表）'!C566</f>
        <v>0</v>
      </c>
      <c r="AEC3" s="9">
        <f>'表二之二 （录入表）'!C567</f>
        <v>0</v>
      </c>
      <c r="AED3" s="9">
        <f>'表二之二 （录入表）'!C568</f>
        <v>163</v>
      </c>
      <c r="AEE3" s="9">
        <f>'表二之二 （录入表）'!C569</f>
        <v>0</v>
      </c>
      <c r="AEF3" s="9">
        <f>'表二之二 （录入表）'!C570</f>
        <v>35</v>
      </c>
      <c r="AEG3" s="9">
        <f>'表二之二 （录入表）'!C571</f>
        <v>0</v>
      </c>
      <c r="AEH3" s="9">
        <f>'表二之二 （录入表）'!C572</f>
        <v>0</v>
      </c>
      <c r="AEI3" s="9">
        <f>'表二之二 （录入表）'!C573</f>
        <v>8</v>
      </c>
      <c r="AEJ3" s="9">
        <f>'表二之二 （录入表）'!C574</f>
        <v>176</v>
      </c>
      <c r="AEK3" s="9">
        <f>'表二之二 （录入表）'!C575</f>
        <v>0</v>
      </c>
      <c r="AEL3" s="9">
        <f>'表二之二 （录入表）'!C576</f>
        <v>116</v>
      </c>
      <c r="AEM3" s="9">
        <f>'表二之二 （录入表）'!C577</f>
        <v>549</v>
      </c>
      <c r="AEN3" s="9">
        <f>'表二之二 （录入表）'!C578</f>
        <v>0</v>
      </c>
      <c r="AEO3" s="9">
        <f>'表二之二 （录入表）'!C579</f>
        <v>57</v>
      </c>
      <c r="AEP3" s="9">
        <f>'表二之二 （录入表）'!C580</f>
        <v>0</v>
      </c>
      <c r="AEQ3" s="9">
        <f>'表二之二 （录入表）'!C581</f>
        <v>1705</v>
      </c>
      <c r="AER3" s="9">
        <f>'表二之二 （录入表）'!C582</f>
        <v>0</v>
      </c>
      <c r="AES3" s="9">
        <f>'表二之二 （录入表）'!C583</f>
        <v>0</v>
      </c>
      <c r="AET3" s="9">
        <f>'表二之二 （录入表）'!C584</f>
        <v>498</v>
      </c>
      <c r="AEU3" s="9">
        <f>'表二之二 （录入表）'!C585</f>
        <v>300</v>
      </c>
      <c r="AEV3" s="9">
        <f>'表二之二 （录入表）'!C586</f>
        <v>96</v>
      </c>
      <c r="AEW3" s="9">
        <f>'表二之二 （录入表）'!C587</f>
        <v>0</v>
      </c>
      <c r="AEX3" s="9">
        <f>'表二之二 （录入表）'!C588</f>
        <v>0</v>
      </c>
      <c r="AEY3" s="9">
        <f>'表二之二 （录入表）'!C589</f>
        <v>355</v>
      </c>
      <c r="AEZ3" s="9">
        <f>'表二之二 （录入表）'!C590</f>
        <v>0</v>
      </c>
      <c r="AFA3" s="9">
        <f>'表二之二 （录入表）'!C591</f>
        <v>39</v>
      </c>
      <c r="AFB3" s="9">
        <f>'表二之二 （录入表）'!C592</f>
        <v>0</v>
      </c>
      <c r="AFC3" s="9">
        <f>'表二之二 （录入表）'!C593</f>
        <v>0</v>
      </c>
      <c r="AFD3" s="9">
        <f>'表二之二 （录入表）'!C594</f>
        <v>0</v>
      </c>
      <c r="AFE3" s="9">
        <f>'表二之二 （录入表）'!C595</f>
        <v>0</v>
      </c>
      <c r="AFF3" s="9">
        <f>'表二之二 （录入表）'!C596</f>
        <v>0</v>
      </c>
      <c r="AFG3" s="9">
        <f>'表二之二 （录入表）'!C597</f>
        <v>0</v>
      </c>
      <c r="AFH3" s="9">
        <f>'表二之二 （录入表）'!C598</f>
        <v>3958</v>
      </c>
      <c r="AFI3" s="9">
        <f>'表二之二 （录入表）'!C599</f>
        <v>0</v>
      </c>
      <c r="AFJ3" s="9">
        <f>'表二之二 （录入表）'!C600</f>
        <v>0</v>
      </c>
      <c r="AFK3" s="9">
        <f>'表二之二 （录入表）'!C601</f>
        <v>259</v>
      </c>
      <c r="AFL3" s="9">
        <f>'表二之二 （录入表）'!C602</f>
        <v>1560</v>
      </c>
      <c r="AFM3" s="9">
        <f>'表二之二 （录入表）'!C603</f>
        <v>486</v>
      </c>
      <c r="AFN3" s="9">
        <f>'表二之二 （录入表）'!C604</f>
        <v>422</v>
      </c>
      <c r="AFO3" s="9">
        <f>'表二之二 （录入表）'!C605</f>
        <v>0</v>
      </c>
      <c r="AFP3" s="9">
        <f>'表二之二 （录入表）'!C606</f>
        <v>0</v>
      </c>
      <c r="AFQ3" s="9">
        <f>'表二之二 （录入表）'!C607</f>
        <v>410</v>
      </c>
      <c r="AFR3" s="9">
        <f>'表二之二 （录入表）'!C608</f>
        <v>0</v>
      </c>
      <c r="AFS3" s="9">
        <f>'表二之二 （录入表）'!C609</f>
        <v>1221</v>
      </c>
      <c r="AFT3" s="9">
        <f>'表二之二 （录入表）'!C610</f>
        <v>1463</v>
      </c>
      <c r="AFU3" s="9">
        <f>'表二之二 （录入表）'!C611</f>
        <v>5188</v>
      </c>
      <c r="AFV3" s="9">
        <f>'表二之二 （录入表）'!C612</f>
        <v>1861</v>
      </c>
      <c r="AFW3" s="9">
        <f>'表二之二 （录入表）'!C613</f>
        <v>19</v>
      </c>
      <c r="AFX3" s="9">
        <f>'表二之二 （录入表）'!C614</f>
        <v>726</v>
      </c>
      <c r="AFY3" s="9">
        <f>'表二之二 （录入表）'!C615</f>
        <v>0</v>
      </c>
      <c r="AFZ3" s="9">
        <f>'表二之二 （录入表）'!C616</f>
        <v>6177</v>
      </c>
      <c r="AGA3" s="9">
        <f>'表二之二 （录入表）'!C617</f>
        <v>1967</v>
      </c>
      <c r="AGB3" s="9">
        <f>'表二之二 （录入表）'!C618</f>
        <v>0</v>
      </c>
      <c r="AGC3" s="9">
        <f>'表二之二 （录入表）'!C619</f>
        <v>1093</v>
      </c>
      <c r="AGD3" s="9">
        <f>'表二之二 （录入表）'!C620</f>
        <v>139</v>
      </c>
      <c r="AGE3" s="9">
        <f>'表二之二 （录入表）'!C621</f>
        <v>0</v>
      </c>
      <c r="AGF3" s="9">
        <f>'表二之二 （录入表）'!C622</f>
        <v>0</v>
      </c>
      <c r="AGG3" s="9">
        <f>'表二之二 （录入表）'!C623</f>
        <v>45</v>
      </c>
      <c r="AGH3" s="9">
        <f>'表二之二 （录入表）'!C624</f>
        <v>255</v>
      </c>
      <c r="AGI3" s="9">
        <f>'表二之二 （录入表）'!C625</f>
        <v>0</v>
      </c>
      <c r="AGJ3" s="9">
        <f>'表二之二 （录入表）'!C626</f>
        <v>0</v>
      </c>
      <c r="AGK3" s="9">
        <f>'表二之二 （录入表）'!C627</f>
        <v>0</v>
      </c>
      <c r="AGL3" s="9">
        <f>'表二之二 （录入表）'!C628</f>
        <v>95</v>
      </c>
      <c r="AGM3" s="9">
        <f>'表二之二 （录入表）'!C629</f>
        <v>0</v>
      </c>
      <c r="AGN3" s="9">
        <f>'表二之二 （录入表）'!C630</f>
        <v>0</v>
      </c>
      <c r="AGO3" s="9">
        <f>'表二之二 （录入表）'!C631</f>
        <v>0</v>
      </c>
      <c r="AGP3" s="9">
        <f>'表二之二 （录入表）'!C632</f>
        <v>30</v>
      </c>
      <c r="AGQ3" s="9">
        <f>'表二之二 （录入表）'!C633</f>
        <v>0</v>
      </c>
      <c r="AGR3" s="9">
        <f>'表二之二 （录入表）'!C634</f>
        <v>0</v>
      </c>
      <c r="AGS3" s="9">
        <f>'表二之二 （录入表）'!C635</f>
        <v>329</v>
      </c>
      <c r="AGT3" s="9">
        <f>'表二之二 （录入表）'!C636</f>
        <v>0</v>
      </c>
      <c r="AGU3" s="9">
        <f>'表二之二 （录入表）'!C637</f>
        <v>0</v>
      </c>
      <c r="AGV3" s="9">
        <f>'表二之二 （录入表）'!C638</f>
        <v>0</v>
      </c>
      <c r="AGW3" s="9">
        <f>'表二之二 （录入表）'!C639</f>
        <v>0</v>
      </c>
      <c r="AGX3" s="9">
        <f>'表二之二 （录入表）'!C640</f>
        <v>0</v>
      </c>
      <c r="AGY3" s="9">
        <f>'表二之二 （录入表）'!C641</f>
        <v>0</v>
      </c>
      <c r="AGZ3" s="9">
        <f>'表二之二 （录入表）'!C642</f>
        <v>0</v>
      </c>
      <c r="AHA3" s="9">
        <f>'表二之二 （录入表）'!C643</f>
        <v>0</v>
      </c>
      <c r="AHB3" s="9">
        <f>'表二之二 （录入表）'!C644</f>
        <v>0</v>
      </c>
      <c r="AHC3" s="9">
        <f>'表二之二 （录入表）'!C645</f>
        <v>0</v>
      </c>
      <c r="AHD3" s="9">
        <f>'表二之二 （录入表）'!C646</f>
        <v>6993</v>
      </c>
      <c r="AHE3" s="9">
        <f>'表二之二 （录入表）'!C647</f>
        <v>2161</v>
      </c>
      <c r="AHF3" s="9">
        <f>'表二之二 （录入表）'!C648</f>
        <v>5</v>
      </c>
      <c r="AHG3" s="9">
        <f>'表二之二 （录入表）'!C649</f>
        <v>0</v>
      </c>
      <c r="AHH3" s="9">
        <f>'表二之二 （录入表）'!C650</f>
        <v>0</v>
      </c>
      <c r="AHI3" s="9">
        <f>'表二之二 （录入表）'!C651</f>
        <v>0</v>
      </c>
      <c r="AHJ3" s="9">
        <f>'表二之二 （录入表）'!C652</f>
        <v>0</v>
      </c>
      <c r="AHK3" s="9">
        <f>'表二之二 （录入表）'!C653</f>
        <v>0</v>
      </c>
      <c r="AHL3" s="9">
        <f>'表二之二 （录入表）'!C654</f>
        <v>0</v>
      </c>
      <c r="AHM3" s="9">
        <f>'表二之二 （录入表）'!C655</f>
        <v>2</v>
      </c>
      <c r="AHN3" s="9">
        <f>'表二之二 （录入表）'!C656</f>
        <v>0</v>
      </c>
      <c r="AHO3" s="9">
        <f>'表二之二 （录入表）'!C657</f>
        <v>0</v>
      </c>
      <c r="AHP3" s="9">
        <f>'表二之二 （录入表）'!C658</f>
        <v>137</v>
      </c>
      <c r="AHQ3" s="9">
        <f>'表二之二 （录入表）'!C659</f>
        <v>632</v>
      </c>
      <c r="AHR3" s="9">
        <f>'表二之二 （录入表）'!C660</f>
        <v>1752</v>
      </c>
      <c r="AHS3" s="9">
        <f>'表二之二 （录入表）'!C661</f>
        <v>0</v>
      </c>
      <c r="AHT3" s="9">
        <f>'表二之二 （录入表）'!C662</f>
        <v>712</v>
      </c>
      <c r="AHU3" s="9">
        <f>'表二之二 （录入表）'!C663</f>
        <v>0</v>
      </c>
      <c r="AHV3" s="9">
        <f>'表二之二 （录入表）'!C664</f>
        <v>0</v>
      </c>
      <c r="AHW3" s="9">
        <f>'表二之二 （录入表）'!C665</f>
        <v>1477</v>
      </c>
      <c r="AHX3" s="9">
        <f>'表二之二 （录入表）'!C666</f>
        <v>0</v>
      </c>
      <c r="AHY3" s="9">
        <f>'表二之二 （录入表）'!C667</f>
        <v>0</v>
      </c>
      <c r="AHZ3" s="9">
        <f>'表二之二 （录入表）'!C668</f>
        <v>0</v>
      </c>
      <c r="AIA3" s="9">
        <f>'表二之二 （录入表）'!C669</f>
        <v>0</v>
      </c>
      <c r="AIB3" s="9">
        <f>'表二之二 （录入表）'!C670</f>
        <v>0</v>
      </c>
      <c r="AIC3" s="9">
        <f>'表二之二 （录入表）'!C671</f>
        <v>0</v>
      </c>
      <c r="AID3" s="9">
        <f>'表二之二 （录入表）'!C672</f>
        <v>0</v>
      </c>
      <c r="AIE3" s="9">
        <f>'表二之二 （录入表）'!C673</f>
        <v>0</v>
      </c>
      <c r="AIF3" s="9">
        <f>'表二之二 （录入表）'!C674</f>
        <v>0</v>
      </c>
      <c r="AIG3" s="9">
        <f>'表二之二 （录入表）'!C675</f>
        <v>0</v>
      </c>
      <c r="AIH3" s="9">
        <f>'表二之二 （录入表）'!C676</f>
        <v>0</v>
      </c>
      <c r="AII3" s="9">
        <f>'表二之二 （录入表）'!C677</f>
        <v>38</v>
      </c>
      <c r="AIJ3" s="9">
        <f>'表二之二 （录入表）'!C678</f>
        <v>0</v>
      </c>
      <c r="AIK3" s="9">
        <f>'表二之二 （录入表）'!C679</f>
        <v>0</v>
      </c>
      <c r="AIL3" s="9">
        <f>'表二之二 （录入表）'!C680</f>
        <v>0</v>
      </c>
      <c r="AIM3" s="9">
        <f>'表二之二 （录入表）'!C681</f>
        <v>0</v>
      </c>
      <c r="AIN3" s="9">
        <f>'表二之二 （录入表）'!C682</f>
        <v>0</v>
      </c>
      <c r="AIO3" s="9">
        <f>'表二之二 （录入表）'!C683</f>
        <v>0</v>
      </c>
      <c r="AIP3" s="9">
        <f>'表二之二 （录入表）'!C684</f>
        <v>0</v>
      </c>
      <c r="AIQ3" s="9">
        <f>'表二之二 （录入表）'!C685</f>
        <v>0</v>
      </c>
      <c r="AIR3" s="9">
        <f>'表二之二 （录入表）'!C686</f>
        <v>0</v>
      </c>
      <c r="AIS3" s="9">
        <f>'表二之二 （录入表）'!C687</f>
        <v>0</v>
      </c>
      <c r="AIT3" s="9">
        <f>'表二之二 （录入表）'!C688</f>
        <v>0</v>
      </c>
      <c r="AIU3" s="9">
        <f>'表二之二 （录入表）'!C689</f>
        <v>18</v>
      </c>
      <c r="AIV3" s="9">
        <f>'表二之二 （录入表）'!C690</f>
        <v>0</v>
      </c>
      <c r="AIW3" s="9">
        <f>'表二之二 （录入表）'!C691</f>
        <v>0</v>
      </c>
      <c r="AIX3" s="9">
        <f>'表二之二 （录入表）'!C692</f>
        <v>0</v>
      </c>
      <c r="AIY3" s="9">
        <f>'表二之二 （录入表）'!C693</f>
        <v>0</v>
      </c>
      <c r="AIZ3" s="9">
        <f>'表二之二 （录入表）'!C694</f>
        <v>0</v>
      </c>
      <c r="AJA3" s="9">
        <f>'表二之二 （录入表）'!C695</f>
        <v>0</v>
      </c>
      <c r="AJB3" s="9">
        <f>'表二之二 （录入表）'!C696</f>
        <v>0</v>
      </c>
      <c r="AJC3" s="9">
        <f>'表二之二 （录入表）'!C697</f>
        <v>0</v>
      </c>
      <c r="AJD3" s="9">
        <f>'表二之二 （录入表）'!C698</f>
        <v>0</v>
      </c>
      <c r="AJE3" s="9">
        <f>'表二之二 （录入表）'!C699</f>
        <v>0</v>
      </c>
      <c r="AJF3" s="9">
        <f>'表二之二 （录入表）'!C700</f>
        <v>0</v>
      </c>
      <c r="AJG3" s="9">
        <f>'表二之二 （录入表）'!C701</f>
        <v>0</v>
      </c>
      <c r="AJH3" s="9">
        <f>'表二之二 （录入表）'!C702</f>
        <v>1831</v>
      </c>
      <c r="AJI3" s="9">
        <f>'表二之二 （录入表）'!C703</f>
        <v>20282</v>
      </c>
      <c r="AJJ3" s="9">
        <f>'表二之二 （录入表）'!C704</f>
        <v>136</v>
      </c>
      <c r="AJK3" s="9">
        <f>'表二之二 （录入表）'!C705</f>
        <v>0</v>
      </c>
      <c r="AJL3" s="9">
        <f>'表二之二 （录入表）'!C706</f>
        <v>4780</v>
      </c>
      <c r="AJM3" s="9">
        <f>'表二之二 （录入表）'!C707</f>
        <v>0</v>
      </c>
      <c r="AJN3" s="9">
        <f>'表二之二 （录入表）'!C708</f>
        <v>203</v>
      </c>
      <c r="AJO3" s="9">
        <f>'表二之二 （录入表）'!C709</f>
        <v>0</v>
      </c>
      <c r="AJP3" s="9">
        <f>'表二之二 （录入表）'!C710</f>
        <v>2</v>
      </c>
      <c r="AJQ3" s="9">
        <f>'表二之二 （录入表）'!C711</f>
        <v>0</v>
      </c>
      <c r="AJR3" s="9">
        <f>'表二之二 （录入表）'!C712</f>
        <v>48061</v>
      </c>
      <c r="AJS3" s="9">
        <f>'表二之二 （录入表）'!C713</f>
        <v>797</v>
      </c>
      <c r="AJT3" s="9">
        <f>'表二之二 （录入表）'!C714</f>
        <v>392</v>
      </c>
      <c r="AJU3" s="9">
        <f>'表二之二 （录入表）'!C715</f>
        <v>67524</v>
      </c>
      <c r="AJV3" s="9">
        <f>'表二之二 （录入表）'!C716</f>
        <v>16654</v>
      </c>
      <c r="AJW3" s="9">
        <f>'表二之二 （录入表）'!C717</f>
        <v>100</v>
      </c>
      <c r="AJX3" s="9">
        <f>'表二之二 （录入表）'!C718</f>
        <v>31439</v>
      </c>
      <c r="AJY3" s="9">
        <f>'表二之二 （录入表）'!C719</f>
        <v>3923</v>
      </c>
      <c r="AJZ3" s="9">
        <f>'表二之二 （录入表）'!C720</f>
        <v>43</v>
      </c>
      <c r="AKA3" s="9">
        <f>'表二之二 （录入表）'!C721</f>
        <v>0</v>
      </c>
      <c r="AKB3" s="9">
        <f>'表二之二 （录入表）'!C722</f>
        <v>1175</v>
      </c>
      <c r="AKC3" s="9">
        <f>'表二之二 （录入表）'!C723</f>
        <v>0</v>
      </c>
      <c r="AKD3" s="9">
        <f>'表二之二 （录入表）'!C724</f>
        <v>207</v>
      </c>
      <c r="AKE3" s="9">
        <f>'表二之二 （录入表）'!C725</f>
        <v>212</v>
      </c>
      <c r="AKF3" s="9">
        <f>'表二之二 （录入表）'!C726</f>
        <v>147</v>
      </c>
      <c r="AKG3" s="9">
        <f>'表二之二 （录入表）'!C727</f>
        <v>40</v>
      </c>
      <c r="AKH3" s="9">
        <f>'表二之二 （录入表）'!C728</f>
        <v>0</v>
      </c>
      <c r="AKI3" s="9">
        <f>'表二之二 （录入表）'!C729</f>
        <v>0</v>
      </c>
      <c r="AKJ3" s="9">
        <f>'表二之二 （录入表）'!C730</f>
        <v>11</v>
      </c>
      <c r="AKK3" s="9">
        <f>'表二之二 （录入表）'!C731</f>
        <v>0</v>
      </c>
      <c r="AKL3" s="9">
        <f>'表二之二 （录入表）'!C732</f>
        <v>0</v>
      </c>
      <c r="AKM3" s="9">
        <f>'表二之二 （录入表）'!C733</f>
        <v>0</v>
      </c>
      <c r="AKN3" s="9">
        <f>'表二之二 （录入表）'!C734</f>
        <v>121</v>
      </c>
      <c r="AKO3" s="9">
        <f>'表二之二 （录入表）'!C735</f>
        <v>0</v>
      </c>
      <c r="AKP3" s="9">
        <f>'表二之二 （录入表）'!C736</f>
        <v>117</v>
      </c>
      <c r="AKQ3" s="9">
        <f>'表二之二 （录入表）'!C737</f>
        <v>18</v>
      </c>
      <c r="AKR3" s="9">
        <f>'表二之二 （录入表）'!C738</f>
        <v>267</v>
      </c>
      <c r="AKS3" s="9">
        <f>'表二之二 （录入表）'!C739</f>
        <v>0</v>
      </c>
      <c r="AKT3" s="9">
        <f>'表二之二 （录入表）'!C740</f>
        <v>13</v>
      </c>
      <c r="AKU3" s="9">
        <f>'表二之二 （录入表）'!C741</f>
        <v>63</v>
      </c>
      <c r="AKV3" s="9">
        <f>'表二之二 （录入表）'!C742</f>
        <v>0</v>
      </c>
      <c r="AKW3" s="9">
        <f>'表二之二 （录入表）'!C743</f>
        <v>623</v>
      </c>
      <c r="AKX3" s="9">
        <f>'表二之二 （录入表）'!C744</f>
        <v>1526</v>
      </c>
      <c r="AKY3" s="9">
        <f>'表二之二 （录入表）'!C745</f>
        <v>1</v>
      </c>
      <c r="AKZ3" s="9">
        <f>'表二之二 （录入表）'!C746</f>
        <v>0</v>
      </c>
      <c r="ALA3" s="9">
        <f>'表二之二 （录入表）'!C747</f>
        <v>2448</v>
      </c>
      <c r="ALB3" s="9">
        <f>'表二之二 （录入表）'!C748</f>
        <v>215</v>
      </c>
      <c r="ALC3" s="9">
        <f>'表二之二 （录入表）'!C749</f>
        <v>11</v>
      </c>
      <c r="ALD3" s="9">
        <f>'表二之二 （录入表）'!C750</f>
        <v>4</v>
      </c>
      <c r="ALE3" s="9">
        <f>'表二之二 （录入表）'!C751</f>
        <v>97</v>
      </c>
      <c r="ALF3" s="9">
        <f>'表二之二 （录入表）'!C752</f>
        <v>25</v>
      </c>
      <c r="ALG3" s="9">
        <f>'表二之二 （录入表）'!C753</f>
        <v>0</v>
      </c>
      <c r="ALH3" s="9">
        <f>'表二之二 （录入表）'!C754</f>
        <v>0</v>
      </c>
      <c r="ALI3" s="9">
        <f>'表二之二 （录入表）'!C755</f>
        <v>0</v>
      </c>
      <c r="ALJ3" s="9">
        <f>'表二之二 （录入表）'!C756</f>
        <v>0</v>
      </c>
      <c r="ALK3" s="9">
        <f>'表二之二 （录入表）'!C757</f>
        <v>0</v>
      </c>
      <c r="ALL3" s="9">
        <f>'表二之二 （录入表）'!C758</f>
        <v>0</v>
      </c>
      <c r="ALM3" s="9">
        <f>'表二之二 （录入表）'!C759</f>
        <v>0</v>
      </c>
      <c r="ALN3" s="9">
        <f>'表二之二 （录入表）'!C760</f>
        <v>0</v>
      </c>
      <c r="ALO3" s="9">
        <f>'表二之二 （录入表）'!C761</f>
        <v>35</v>
      </c>
      <c r="ALP3" s="9">
        <f>'表二之二 （录入表）'!C762</f>
        <v>0</v>
      </c>
      <c r="ALQ3" s="9">
        <f>'表二之二 （录入表）'!C763</f>
        <v>0</v>
      </c>
      <c r="ALR3" s="9">
        <f>'表二之二 （录入表）'!C764</f>
        <v>0</v>
      </c>
      <c r="ALS3" s="9">
        <f>'表二之二 （录入表）'!C765</f>
        <v>1313</v>
      </c>
      <c r="ALT3" s="9">
        <f>'表二之二 （录入表）'!C766</f>
        <v>1840</v>
      </c>
      <c r="ALU3" s="9">
        <f>'表二之二 （录入表）'!C767</f>
        <v>217</v>
      </c>
      <c r="ALV3" s="9">
        <f>'表二之二 （录入表）'!C768</f>
        <v>0</v>
      </c>
      <c r="ALW3" s="9">
        <f>'表二之二 （录入表）'!C769</f>
        <v>0</v>
      </c>
      <c r="ALX3" s="9">
        <f>'表二之二 （录入表）'!C770</f>
        <v>0</v>
      </c>
      <c r="ALY3" s="9">
        <f>'表二之二 （录入表）'!C771</f>
        <v>11</v>
      </c>
      <c r="ALZ3" s="9">
        <f>'表二之二 （录入表）'!C772</f>
        <v>0</v>
      </c>
      <c r="AMA3" s="9">
        <f>'表二之二 （录入表）'!C773</f>
        <v>1173</v>
      </c>
      <c r="AMB3" s="9">
        <f>'表二之二 （录入表）'!C774</f>
        <v>0</v>
      </c>
      <c r="AMC3" s="9">
        <f>'表二之二 （录入表）'!C775</f>
        <v>0</v>
      </c>
      <c r="AMD3" s="9">
        <f>'表二之二 （录入表）'!C776</f>
        <v>6</v>
      </c>
      <c r="AME3" s="9">
        <f>'表二之二 （录入表）'!C777</f>
        <v>0</v>
      </c>
      <c r="AMF3" s="9">
        <f>'表二之二 （录入表）'!C778</f>
        <v>196</v>
      </c>
      <c r="AMG3" s="9">
        <f>'表二之二 （录入表）'!C779</f>
        <v>141</v>
      </c>
      <c r="AMH3" s="9">
        <f>'表二之二 （录入表）'!C780</f>
        <v>0</v>
      </c>
      <c r="AMI3" s="9">
        <f>'表二之二 （录入表）'!C781</f>
        <v>0</v>
      </c>
      <c r="AMJ3" s="9">
        <f>'表二之二 （录入表）'!C782</f>
        <v>0</v>
      </c>
      <c r="AMK3" s="9">
        <f>'表二之二 （录入表）'!C783</f>
        <v>0</v>
      </c>
      <c r="AML3" s="9">
        <f>'表二之二 （录入表）'!C784</f>
        <v>0</v>
      </c>
      <c r="AMM3" s="9">
        <f>'表二之二 （录入表）'!C785</f>
        <v>168</v>
      </c>
      <c r="AMN3" s="9">
        <f>'表二之二 （录入表）'!C786</f>
        <v>0</v>
      </c>
      <c r="AMO3" s="9">
        <f>'表二之二 （录入表）'!C787</f>
        <v>0</v>
      </c>
      <c r="AMP3" s="9">
        <f>'表二之二 （录入表）'!C788</f>
        <v>0</v>
      </c>
      <c r="AMQ3" s="9">
        <f>'表二之二 （录入表）'!C789</f>
        <v>0</v>
      </c>
      <c r="AMR3" s="9">
        <f>'表二之二 （录入表）'!C790</f>
        <v>0</v>
      </c>
      <c r="AMS3" s="9">
        <f>'表二之二 （录入表）'!C791</f>
        <v>0</v>
      </c>
      <c r="AMT3" s="9">
        <f>'表二之二 （录入表）'!C792</f>
        <v>865</v>
      </c>
      <c r="AMU3" s="9">
        <f>'表二之二 （录入表）'!C793</f>
        <v>404</v>
      </c>
      <c r="AMV3" s="9">
        <f>'表二之二 （录入表）'!C794</f>
        <v>0</v>
      </c>
      <c r="AMW3" s="9">
        <f>'表二之二 （录入表）'!C795</f>
        <v>0</v>
      </c>
      <c r="AMX3" s="9">
        <f>'表二之二 （录入表）'!C796</f>
        <v>0</v>
      </c>
      <c r="AMY3" s="9">
        <f>'表二之二 （录入表）'!C797</f>
        <v>0</v>
      </c>
      <c r="AMZ3" s="9">
        <f>'表二之二 （录入表）'!C798</f>
        <v>0</v>
      </c>
      <c r="ANA3" s="9">
        <f>'表二之二 （录入表）'!C799</f>
        <v>0</v>
      </c>
      <c r="ANB3" s="9">
        <f>'表二之二 （录入表）'!C800</f>
        <v>0</v>
      </c>
      <c r="ANC3" s="9">
        <f>'表二之二 （录入表）'!C801</f>
        <v>0</v>
      </c>
      <c r="AND3" s="9">
        <f>'表二之二 （录入表）'!C802</f>
        <v>11709</v>
      </c>
      <c r="ANE3" s="9">
        <f>'表二之二 （录入表）'!C803</f>
        <v>0</v>
      </c>
      <c r="ANF3" s="9">
        <f>'表二之二 （录入表）'!C804</f>
        <v>0</v>
      </c>
      <c r="ANG3" s="9">
        <f>'表二之二 （录入表）'!C805</f>
        <v>0</v>
      </c>
      <c r="ANH3" s="9">
        <f>'表二之二 （录入表）'!C806</f>
        <v>0</v>
      </c>
      <c r="ANI3" s="9">
        <f>'表二之二 （录入表）'!C807</f>
        <v>0</v>
      </c>
      <c r="ANJ3" s="9">
        <f>'表二之二 （录入表）'!C808</f>
        <v>0</v>
      </c>
      <c r="ANK3" s="9">
        <f>'表二之二 （录入表）'!C809</f>
        <v>0</v>
      </c>
      <c r="ANL3" s="9">
        <f>'表二之二 （录入表）'!C810</f>
        <v>0</v>
      </c>
      <c r="ANM3" s="9">
        <f>'表二之二 （录入表）'!C811</f>
        <v>766</v>
      </c>
      <c r="ANN3" s="9">
        <f>'表二之二 （录入表）'!C812</f>
        <v>0</v>
      </c>
      <c r="ANO3" s="9">
        <f>'表二之二 （录入表）'!C813</f>
        <v>0</v>
      </c>
      <c r="ANP3" s="9">
        <f>'表二之二 （录入表）'!C814</f>
        <v>0</v>
      </c>
      <c r="ANQ3" s="9">
        <f>'表二之二 （录入表）'!C815</f>
        <v>0</v>
      </c>
      <c r="ANR3" s="9">
        <f>'表二之二 （录入表）'!C816</f>
        <v>0</v>
      </c>
      <c r="ANS3" s="9">
        <f>'表二之二 （录入表）'!C817</f>
        <v>858</v>
      </c>
      <c r="ANT3" s="9">
        <f>'表二之二 （录入表）'!C818</f>
        <v>3984</v>
      </c>
      <c r="ANU3" s="9">
        <f>'表二之二 （录入表）'!C819</f>
        <v>1414</v>
      </c>
      <c r="ANV3" s="9">
        <f>'表二之二 （录入表）'!C820</f>
        <v>0</v>
      </c>
      <c r="ANW3" s="9">
        <f>'表二之二 （录入表）'!C821</f>
        <v>15462</v>
      </c>
      <c r="ANX3" s="9">
        <f>'表二之二 （录入表）'!C822</f>
        <v>7855</v>
      </c>
      <c r="ANY3" s="9">
        <f>'表二之二 （录入表）'!C823</f>
        <v>0</v>
      </c>
      <c r="ANZ3" s="9">
        <f>'表二之二 （录入表）'!C824</f>
        <v>0</v>
      </c>
      <c r="AOA3" s="9">
        <f>'表二之二 （录入表）'!C825</f>
        <v>0</v>
      </c>
      <c r="AOB3" s="9">
        <f>'表二之二 （录入表）'!C826</f>
        <v>45</v>
      </c>
      <c r="AOC3" s="9">
        <f>'表二之二 （录入表）'!C827</f>
        <v>0</v>
      </c>
      <c r="AOD3" s="9">
        <f>'表二之二 （录入表）'!C828</f>
        <v>0</v>
      </c>
      <c r="AOE3" s="9">
        <f>'表二之二 （录入表）'!C829</f>
        <v>0</v>
      </c>
      <c r="AOF3" s="9">
        <f>'表二之二 （录入表）'!C830</f>
        <v>20</v>
      </c>
      <c r="AOG3" s="9">
        <f>'表二之二 （录入表）'!C831</f>
        <v>0</v>
      </c>
      <c r="AOH3" s="9">
        <f>'表二之二 （录入表）'!C832</f>
        <v>0</v>
      </c>
      <c r="AOI3" s="9">
        <f>'表二之二 （录入表）'!C833</f>
        <v>0</v>
      </c>
      <c r="AOJ3" s="9">
        <f>'表二之二 （录入表）'!C834</f>
        <v>87</v>
      </c>
      <c r="AOK3" s="9">
        <f>'表二之二 （录入表）'!C835</f>
        <v>0</v>
      </c>
      <c r="AOL3" s="9">
        <f>'表二之二 （录入表）'!C836</f>
        <v>0</v>
      </c>
      <c r="AOM3" s="9">
        <f>'表二之二 （录入表）'!C837</f>
        <v>0</v>
      </c>
      <c r="AON3" s="9">
        <f>'表二之二 （录入表）'!C838</f>
        <v>2590</v>
      </c>
      <c r="AOO3" s="9">
        <f>'表二之二 （录入表）'!C839</f>
        <v>0</v>
      </c>
      <c r="AOP3" s="9">
        <f>'表二之二 （录入表）'!C840</f>
        <v>0</v>
      </c>
      <c r="AOQ3" s="9">
        <f>'表二之二 （录入表）'!C841</f>
        <v>0</v>
      </c>
      <c r="AOR3" s="9">
        <f>'表二之二 （录入表）'!C842</f>
        <v>0</v>
      </c>
      <c r="AOS3" s="9">
        <f>'表二之二 （录入表）'!C843</f>
        <v>0</v>
      </c>
      <c r="AOT3" s="9">
        <f>'表二之二 （录入表）'!C844</f>
        <v>0</v>
      </c>
      <c r="AOU3" s="9">
        <f>'表二之二 （录入表）'!C845</f>
        <v>0</v>
      </c>
      <c r="AOV3" s="9">
        <f>'表二之二 （录入表）'!C846</f>
        <v>0</v>
      </c>
      <c r="AOW3" s="9">
        <f>'表二之二 （录入表）'!C847</f>
        <v>4</v>
      </c>
      <c r="AOX3" s="9">
        <f>'表二之二 （录入表）'!C848</f>
        <v>0</v>
      </c>
      <c r="AOY3" s="9">
        <f>'表二之二 （录入表）'!C849</f>
        <v>0</v>
      </c>
      <c r="AOZ3" s="9">
        <f>'表二之二 （录入表）'!C850</f>
        <v>0</v>
      </c>
      <c r="APA3" s="9">
        <f>'表二之二 （录入表）'!C851</f>
        <v>2702</v>
      </c>
      <c r="APB3" s="9">
        <f>'表二之二 （录入表）'!C852</f>
        <v>0</v>
      </c>
      <c r="APC3" s="9">
        <f>'表二之二 （录入表）'!C853</f>
        <v>0</v>
      </c>
      <c r="APD3" s="9">
        <f>'表二之二 （录入表）'!C854</f>
        <v>0</v>
      </c>
      <c r="APE3" s="9">
        <f>'表二之二 （录入表）'!C855</f>
        <v>0</v>
      </c>
      <c r="APF3" s="9">
        <f>'表二之二 （录入表）'!C856</f>
        <v>0</v>
      </c>
      <c r="APG3" s="9">
        <f>'表二之二 （录入表）'!C857</f>
        <v>0</v>
      </c>
      <c r="APH3" s="9">
        <f>'表二之二 （录入表）'!C858</f>
        <v>0</v>
      </c>
      <c r="API3" s="9">
        <f>'表二之二 （录入表）'!C859</f>
        <v>0</v>
      </c>
      <c r="APJ3" s="9">
        <f>'表二之二 （录入表）'!C860</f>
        <v>26</v>
      </c>
      <c r="APK3" s="9">
        <f>'表二之二 （录入表）'!C861</f>
        <v>0</v>
      </c>
      <c r="APL3" s="9">
        <f>'表二之二 （录入表）'!C862</f>
        <v>0</v>
      </c>
      <c r="APM3" s="9">
        <f>'表二之二 （录入表）'!C863</f>
        <v>261</v>
      </c>
      <c r="APN3" s="9">
        <f>'表二之二 （录入表）'!C864</f>
        <v>11649</v>
      </c>
      <c r="APO3" s="9">
        <f>'表二之二 （录入表）'!C865</f>
        <v>71</v>
      </c>
      <c r="APP3" s="9">
        <f>'表二之二 （录入表）'!C866</f>
        <v>0</v>
      </c>
      <c r="APQ3" s="9">
        <f>'表二之二 （录入表）'!C867</f>
        <v>0</v>
      </c>
      <c r="APR3" s="9">
        <f>'表二之二 （录入表）'!C868</f>
        <v>0</v>
      </c>
      <c r="APS3" s="9">
        <f>'表二之二 （录入表）'!C869</f>
        <v>0</v>
      </c>
      <c r="APT3" s="9">
        <f>'表二之二 （录入表）'!C870</f>
        <v>0</v>
      </c>
      <c r="APU3" s="9">
        <f>'表二之二 （录入表）'!C871</f>
        <v>0</v>
      </c>
      <c r="APV3" s="9">
        <f>'表二之二 （录入表）'!C872</f>
        <v>14</v>
      </c>
      <c r="APW3" s="9">
        <f>'表二之二 （录入表）'!C873</f>
        <v>10</v>
      </c>
      <c r="APX3" s="9">
        <f>'表二之二 （录入表）'!C874</f>
        <v>4</v>
      </c>
      <c r="APY3" s="9">
        <f>'表二之二 （录入表）'!C875</f>
        <v>0</v>
      </c>
      <c r="APZ3" s="9">
        <f>'表二之二 （录入表）'!C876</f>
        <v>0</v>
      </c>
      <c r="AQA3" s="9">
        <f>'表二之二 （录入表）'!C877</f>
        <v>0</v>
      </c>
      <c r="AQB3" s="9">
        <f>'表二之二 （录入表）'!C878</f>
        <v>0</v>
      </c>
      <c r="AQC3" s="9">
        <f>'表二之二 （录入表）'!C879</f>
        <v>0</v>
      </c>
      <c r="AQD3" s="9">
        <f>'表二之二 （录入表）'!C880</f>
        <v>0</v>
      </c>
      <c r="AQE3" s="9">
        <f>'表二之二 （录入表）'!C881</f>
        <v>0</v>
      </c>
      <c r="AQF3" s="9">
        <f>'表二之二 （录入表）'!C882</f>
        <v>0</v>
      </c>
      <c r="AQG3" s="9">
        <f>'表二之二 （录入表）'!C883</f>
        <v>0</v>
      </c>
      <c r="AQH3" s="9">
        <f>'表二之二 （录入表）'!C884</f>
        <v>0</v>
      </c>
      <c r="AQI3" s="9">
        <f>'表二之二 （录入表）'!C885</f>
        <v>0</v>
      </c>
      <c r="AQJ3" s="9">
        <f>'表二之二 （录入表）'!C886</f>
        <v>0</v>
      </c>
      <c r="AQK3" s="9">
        <f>'表二之二 （录入表）'!C887</f>
        <v>0</v>
      </c>
      <c r="AQL3" s="9">
        <f>'表二之二 （录入表）'!C888</f>
        <v>1312</v>
      </c>
      <c r="AQM3" s="9">
        <f>'表二之二 （录入表）'!C889</f>
        <v>5</v>
      </c>
      <c r="AQN3" s="9">
        <f>'表二之二 （录入表）'!C890</f>
        <v>0</v>
      </c>
      <c r="AQO3" s="9">
        <f>'表二之二 （录入表）'!C891</f>
        <v>0</v>
      </c>
      <c r="AQP3" s="9">
        <f>'表二之二 （录入表）'!C892</f>
        <v>282</v>
      </c>
      <c r="AQQ3" s="9">
        <f>'表二之二 （录入表）'!C893</f>
        <v>585</v>
      </c>
      <c r="AQR3" s="9">
        <f>'表二之二 （录入表）'!C894</f>
        <v>0</v>
      </c>
      <c r="AQS3" s="9">
        <f>'表二之二 （录入表）'!C895</f>
        <v>0</v>
      </c>
      <c r="AQT3" s="9">
        <f>'表二之二 （录入表）'!C896</f>
        <v>0</v>
      </c>
      <c r="AQU3" s="9">
        <f>'表二之二 （录入表）'!C897</f>
        <v>0</v>
      </c>
      <c r="AQV3" s="9">
        <f>'表二之二 （录入表）'!C898</f>
        <v>218</v>
      </c>
      <c r="AQW3" s="9">
        <f>'表二之二 （录入表）'!C899</f>
        <v>0</v>
      </c>
      <c r="AQX3" s="9">
        <f>'表二之二 （录入表）'!C900</f>
        <v>0</v>
      </c>
      <c r="AQY3" s="9">
        <f>'表二之二 （录入表）'!C901</f>
        <v>0</v>
      </c>
      <c r="AQZ3" s="9">
        <f>'表二之二 （录入表）'!C902</f>
        <v>11</v>
      </c>
      <c r="ARA3" s="9">
        <f>'表二之二 （录入表）'!C903</f>
        <v>629</v>
      </c>
      <c r="ARB3" s="9">
        <f>'表二之二 （录入表）'!C904</f>
        <v>0</v>
      </c>
      <c r="ARC3" s="9">
        <f>'表二之二 （录入表）'!C905</f>
        <v>0</v>
      </c>
      <c r="ARD3" s="9">
        <f>'表二之二 （录入表）'!C906</f>
        <v>0</v>
      </c>
      <c r="ARE3" s="9">
        <f>'表二之二 （录入表）'!C907</f>
        <v>0</v>
      </c>
      <c r="ARF3" s="9">
        <f>'表二之二 （录入表）'!C908</f>
        <v>105</v>
      </c>
      <c r="ARG3" s="9">
        <f>'表二之二 （录入表）'!C909</f>
        <v>0</v>
      </c>
      <c r="ARH3" s="9">
        <f>'表二之二 （录入表）'!C910</f>
        <v>0</v>
      </c>
      <c r="ARI3" s="9">
        <f>'表二之二 （录入表）'!C911</f>
        <v>0</v>
      </c>
      <c r="ARJ3" s="9">
        <f>'表二之二 （录入表）'!C912</f>
        <v>0</v>
      </c>
      <c r="ARK3" s="9">
        <f>'表二之二 （录入表）'!C913</f>
        <v>116</v>
      </c>
      <c r="ARL3" s="9">
        <f>'表二之二 （录入表）'!C914</f>
        <v>0</v>
      </c>
      <c r="ARM3" s="9">
        <f>'表二之二 （录入表）'!C915</f>
        <v>8560</v>
      </c>
      <c r="ARN3" s="9">
        <f>'表二之二 （录入表）'!C916</f>
        <v>166</v>
      </c>
      <c r="ARO3" s="9">
        <f>'表二之二 （录入表）'!C917</f>
        <v>25</v>
      </c>
      <c r="ARP3" s="9">
        <f>'表二之二 （录入表）'!C918</f>
        <v>0</v>
      </c>
      <c r="ARQ3" s="9">
        <f>'表二之二 （录入表）'!C919</f>
        <v>0</v>
      </c>
      <c r="ARR3" s="9">
        <f>'表二之二 （录入表）'!C920</f>
        <v>7490</v>
      </c>
      <c r="ARS3" s="9">
        <f>'表二之二 （录入表）'!C921</f>
        <v>736</v>
      </c>
      <c r="ART3" s="9">
        <f>'表二之二 （录入表）'!C922</f>
        <v>186</v>
      </c>
      <c r="ARU3" s="9">
        <f>'表二之二 （录入表）'!C923</f>
        <v>0</v>
      </c>
      <c r="ARV3" s="9">
        <f>'表二之二 （录入表）'!C924</f>
        <v>0</v>
      </c>
      <c r="ARW3" s="9">
        <f>'表二之二 （录入表）'!C925</f>
        <v>0</v>
      </c>
      <c r="ARX3" s="9">
        <f>'表二之二 （录入表）'!C926</f>
        <v>0</v>
      </c>
      <c r="ARY3" s="9">
        <f>'表二之二 （录入表）'!C927</f>
        <v>715</v>
      </c>
      <c r="ARZ3" s="9">
        <f>'表二之二 （录入表）'!C928</f>
        <v>0</v>
      </c>
      <c r="ASA3" s="9">
        <f>'表二之二 （录入表）'!C929</f>
        <v>947</v>
      </c>
      <c r="ASB3" s="9">
        <f>'表二之二 （录入表）'!C930</f>
        <v>0</v>
      </c>
      <c r="ASC3" s="9">
        <f>'表二之二 （录入表）'!C931</f>
        <v>0</v>
      </c>
      <c r="ASD3" s="9">
        <f>'表二之二 （录入表）'!C932</f>
        <v>0</v>
      </c>
      <c r="ASE3" s="9">
        <f>'表二之二 （录入表）'!C933</f>
        <v>0</v>
      </c>
      <c r="ASF3" s="9">
        <f>'表二之二 （录入表）'!C934</f>
        <v>1032</v>
      </c>
      <c r="ASG3" s="9">
        <f>'表二之二 （录入表）'!C935</f>
        <v>0</v>
      </c>
      <c r="ASH3" s="9">
        <f>'表二之二 （录入表）'!C936</f>
        <v>1213</v>
      </c>
      <c r="ASI3" s="9">
        <f>'表二之二 （录入表）'!C937</f>
        <v>131</v>
      </c>
      <c r="ASJ3" s="9">
        <f>'表二之二 （录入表）'!C938</f>
        <v>0</v>
      </c>
      <c r="ASK3" s="9">
        <f>'表二之二 （录入表）'!C939</f>
        <v>0</v>
      </c>
      <c r="ASL3" s="9">
        <f>'表二之二 （录入表）'!C940</f>
        <v>0</v>
      </c>
      <c r="ASM3" s="9">
        <f>'表二之二 （录入表）'!C941</f>
        <v>0</v>
      </c>
      <c r="ASN3" s="9">
        <f>'表二之二 （录入表）'!C942</f>
        <v>0</v>
      </c>
      <c r="ASO3" s="9">
        <f>'表二之二 （录入表）'!C943</f>
        <v>0</v>
      </c>
      <c r="ASP3" s="9">
        <f>'表二之二 （录入表）'!C944</f>
        <v>0</v>
      </c>
      <c r="ASQ3" s="9">
        <f>'表二之二 （录入表）'!C945</f>
        <v>0</v>
      </c>
      <c r="ASR3" s="9">
        <f>'表二之二 （录入表）'!C946</f>
        <v>0</v>
      </c>
      <c r="ASS3" s="9">
        <f>'表二之二 （录入表）'!C947</f>
        <v>0</v>
      </c>
      <c r="AST3" s="9">
        <f>'表二之二 （录入表）'!C948</f>
        <v>0</v>
      </c>
      <c r="ASU3" s="9">
        <f>'表二之二 （录入表）'!C949</f>
        <v>0</v>
      </c>
      <c r="ASV3" s="9">
        <f>'表二之二 （录入表）'!C950</f>
        <v>0</v>
      </c>
      <c r="ASW3" s="9">
        <f>'表二之二 （录入表）'!C951</f>
        <v>0</v>
      </c>
      <c r="ASX3" s="9">
        <f>'表二之二 （录入表）'!C952</f>
        <v>0</v>
      </c>
      <c r="ASY3" s="9">
        <f>'表二之二 （录入表）'!C953</f>
        <v>0</v>
      </c>
      <c r="ASZ3" s="9">
        <f>'表二之二 （录入表）'!C954</f>
        <v>0</v>
      </c>
      <c r="ATA3" s="9">
        <f>'表二之二 （录入表）'!C955</f>
        <v>0</v>
      </c>
      <c r="ATB3" s="9">
        <f>'表二之二 （录入表）'!C956</f>
        <v>232</v>
      </c>
      <c r="ATC3" s="9">
        <f>'表二之二 （录入表）'!C957</f>
        <v>0</v>
      </c>
      <c r="ATD3" s="9">
        <f>'表二之二 （录入表）'!C958</f>
        <v>0</v>
      </c>
      <c r="ATE3" s="9">
        <f>'表二之二 （录入表）'!C959</f>
        <v>167</v>
      </c>
      <c r="ATF3" s="9">
        <f>'表二之二 （录入表）'!C960</f>
        <v>340</v>
      </c>
      <c r="ATG3" s="9">
        <f>'表二之二 （录入表）'!C970</f>
        <v>3901</v>
      </c>
      <c r="ATH3" s="9">
        <f>'表二之二 （录入表）'!C971</f>
        <v>76</v>
      </c>
      <c r="ATI3" s="9">
        <f>'表二之二 （录入表）'!C972</f>
        <v>0</v>
      </c>
      <c r="ATJ3" s="9">
        <f>'表二之二 （录入表）'!C973</f>
        <v>0</v>
      </c>
      <c r="ATK3" s="9">
        <f>'表二之二 （录入表）'!C974</f>
        <v>0</v>
      </c>
      <c r="ATL3" s="9">
        <f>'表二之二 （录入表）'!C975</f>
        <v>0</v>
      </c>
      <c r="ATM3" s="9">
        <f>'表二之二 （录入表）'!C976</f>
        <v>4</v>
      </c>
      <c r="ATN3" s="9">
        <f>'表二之二 （录入表）'!C977</f>
        <v>57</v>
      </c>
      <c r="ATO3" s="9">
        <f>'表二之二 （录入表）'!C978</f>
        <v>6</v>
      </c>
      <c r="ATP3" s="9">
        <f>'表二之二 （录入表）'!C979</f>
        <v>0</v>
      </c>
      <c r="ATQ3" s="9">
        <f>'表二之二 （录入表）'!C980</f>
        <v>12</v>
      </c>
      <c r="ATR3" s="9">
        <f>'表二之二 （录入表）'!C981</f>
        <v>0</v>
      </c>
      <c r="ATS3" s="9">
        <f>'表二之二 （录入表）'!C982</f>
        <v>0</v>
      </c>
      <c r="ATT3" s="9">
        <f>'表二之二 （录入表）'!C983</f>
        <v>0</v>
      </c>
      <c r="ATU3" s="9">
        <f>'表二之二 （录入表）'!C984</f>
        <v>0</v>
      </c>
      <c r="ATV3" s="9">
        <f>'表二之二 （录入表）'!C985</f>
        <v>0</v>
      </c>
      <c r="ATW3" s="9">
        <f>'表二之二 （录入表）'!C986</f>
        <v>0</v>
      </c>
      <c r="ATX3" s="9">
        <f>'表二之二 （录入表）'!C987</f>
        <v>0</v>
      </c>
      <c r="ATY3" s="9">
        <f>'表二之二 （录入表）'!C988</f>
        <v>0</v>
      </c>
      <c r="ATZ3" s="9">
        <f>'表二之二 （录入表）'!C989</f>
        <v>0</v>
      </c>
      <c r="AUA3" s="9">
        <f>'表二之二 （录入表）'!C990</f>
        <v>0</v>
      </c>
      <c r="AUB3" s="9">
        <f>'表二之二 （录入表）'!C991</f>
        <v>0</v>
      </c>
      <c r="AUC3" s="9">
        <f>'表二之二 （录入表）'!C992</f>
        <v>0</v>
      </c>
      <c r="AUD3" s="9">
        <f>'表二之二 （录入表）'!C993</f>
        <v>0</v>
      </c>
      <c r="AUE3" s="9">
        <f>'表二之二 （录入表）'!C994</f>
        <v>1097</v>
      </c>
      <c r="AUF3" s="9">
        <f>'表二之二 （录入表）'!C995</f>
        <v>161</v>
      </c>
      <c r="AUG3" s="9">
        <f>'表二之二 （录入表）'!C996</f>
        <v>35</v>
      </c>
      <c r="AUH3" s="9">
        <f>'表二之二 （录入表）'!C997</f>
        <v>155</v>
      </c>
      <c r="AUI3" s="9">
        <f>'表二之二 （录入表）'!C998</f>
        <v>0</v>
      </c>
      <c r="AUJ3" s="9">
        <f>'表二之二 （录入表）'!C999</f>
        <v>0</v>
      </c>
      <c r="AUK3" s="9">
        <f>'表二之二 （录入表）'!C1000</f>
        <v>0</v>
      </c>
      <c r="AUL3" s="9">
        <f>'表二之二 （录入表）'!C1001</f>
        <v>0</v>
      </c>
      <c r="AUM3" s="9">
        <f>'表二之二 （录入表）'!C1002</f>
        <v>0</v>
      </c>
      <c r="AUN3" s="9">
        <f>'表二之二 （录入表）'!C1003</f>
        <v>0</v>
      </c>
      <c r="AUO3" s="9">
        <f>'表二之二 （录入表）'!C1004</f>
        <v>0</v>
      </c>
      <c r="AUP3" s="9">
        <f>'表二之二 （录入表）'!C1005</f>
        <v>0</v>
      </c>
      <c r="AUQ3" s="9">
        <f>'表二之二 （录入表）'!C1006</f>
        <v>0</v>
      </c>
      <c r="AUR3" s="9">
        <f>'表二之二 （录入表）'!C1007</f>
        <v>0</v>
      </c>
      <c r="AUS3" s="9">
        <f>'表二之二 （录入表）'!C1008</f>
        <v>0</v>
      </c>
      <c r="AUT3" s="9">
        <f>'表二之二 （录入表）'!C1009</f>
        <v>237</v>
      </c>
      <c r="AUU3" s="9">
        <f>'表二之二 （录入表）'!C1010</f>
        <v>0</v>
      </c>
      <c r="AUV3" s="9">
        <f>'表二之二 （录入表）'!C1011</f>
        <v>0</v>
      </c>
      <c r="AUW3" s="9">
        <f>'表二之二 （录入表）'!C1012</f>
        <v>0</v>
      </c>
      <c r="AUX3" s="9">
        <f>'表二之二 （录入表）'!C1013</f>
        <v>3444</v>
      </c>
      <c r="AUY3" s="9">
        <f>'表二之二 （录入表）'!C1014</f>
        <v>0</v>
      </c>
      <c r="AUZ3" s="9">
        <f>'表二之二 （录入表）'!C1015</f>
        <v>0</v>
      </c>
      <c r="AVA3" s="9">
        <f>'表二之二 （录入表）'!C1016</f>
        <v>52</v>
      </c>
      <c r="AVB3" s="9">
        <f>'表二之二 （录入表）'!C1017</f>
        <v>160</v>
      </c>
      <c r="AVC3" s="9">
        <f>'表二之二 （录入表）'!C1018</f>
        <v>1090</v>
      </c>
      <c r="AVD3" s="9">
        <f>'表二之二 （录入表）'!C1019</f>
        <v>0</v>
      </c>
      <c r="AVE3" s="9">
        <f>'表二之二 （录入表）'!C1020</f>
        <v>0</v>
      </c>
      <c r="AVF3" s="9">
        <f>'表二之二 （录入表）'!C1021</f>
        <v>363</v>
      </c>
      <c r="AVG3" s="9">
        <f>'表二之二 （录入表）'!C1022</f>
        <v>12504</v>
      </c>
      <c r="AVH3" s="9">
        <f>'表二之二 （录入表）'!C1023</f>
        <v>0</v>
      </c>
      <c r="AVI3" s="9">
        <f>'表二之二 （录入表）'!C1024</f>
        <v>0</v>
      </c>
      <c r="AVJ3" s="9">
        <f>'表二之二 （录入表）'!C1025</f>
        <v>0</v>
      </c>
      <c r="AVK3" s="9">
        <f>'表二之二 （录入表）'!C1026</f>
        <v>0</v>
      </c>
      <c r="AVL3" s="9">
        <f>'表二之二 （录入表）'!C1027</f>
        <v>4</v>
      </c>
      <c r="AVM3" s="9">
        <f>'表二之二 （录入表）'!C1028</f>
        <v>0</v>
      </c>
      <c r="AVN3" s="9">
        <f>'表二之二 （录入表）'!C1029</f>
        <v>0</v>
      </c>
      <c r="AVO3" s="9">
        <f>'表二之二 （录入表）'!C1030</f>
        <v>0</v>
      </c>
      <c r="AVP3" s="9">
        <f>'表二之二 （录入表）'!C1031</f>
        <v>0</v>
      </c>
      <c r="AVQ3" s="9">
        <f>'表二之二 （录入表）'!C1032</f>
        <v>0</v>
      </c>
      <c r="AVR3" s="9">
        <f>'表二之二 （录入表）'!C1033</f>
        <v>0</v>
      </c>
      <c r="AVS3" s="9">
        <f>'表二之二 （录入表）'!C1034</f>
        <v>0</v>
      </c>
      <c r="AVT3" s="9">
        <f>'表二之二 （录入表）'!C1035</f>
        <v>0</v>
      </c>
      <c r="AVU3" s="9">
        <f>'表二之二 （录入表）'!C1036</f>
        <v>0</v>
      </c>
      <c r="AVV3" s="9">
        <f>'表二之二 （录入表）'!C1037</f>
        <v>0</v>
      </c>
      <c r="AVW3" s="9">
        <f>'表二之二 （录入表）'!C1038</f>
        <v>287</v>
      </c>
      <c r="AVX3" s="9">
        <f>'表二之二 （录入表）'!C1039</f>
        <v>0</v>
      </c>
      <c r="AVY3" s="9">
        <f>'表二之二 （录入表）'!C1040</f>
        <v>0</v>
      </c>
      <c r="AVZ3" s="9">
        <f>'表二之二 （录入表）'!C1041</f>
        <v>0</v>
      </c>
      <c r="AWA3" s="9">
        <f>'表二之二 （录入表）'!C1042</f>
        <v>0</v>
      </c>
      <c r="AWB3" s="9">
        <f>'表二之二 （录入表）'!C1043</f>
        <v>0</v>
      </c>
      <c r="AWC3" s="9">
        <f>'表二之二 （录入表）'!C1044</f>
        <v>5</v>
      </c>
      <c r="AWD3" s="9">
        <f>'表二之二 （录入表）'!C1045</f>
        <v>0</v>
      </c>
      <c r="AWE3" s="9">
        <f>'表二之二 （录入表）'!C1046</f>
        <v>0</v>
      </c>
      <c r="AWF3" s="9">
        <f>'表二之二 （录入表）'!C1047</f>
        <v>0</v>
      </c>
      <c r="AWG3" s="9">
        <f>'表二之二 （录入表）'!C1048</f>
        <v>0</v>
      </c>
      <c r="AWH3" s="9">
        <f>'表二之二 （录入表）'!C1049</f>
        <v>0</v>
      </c>
      <c r="AWI3" s="9">
        <f>'表二之二 （录入表）'!C1050</f>
        <v>0</v>
      </c>
      <c r="AWJ3" s="9">
        <f>'表二之二 （录入表）'!C1051</f>
        <v>112</v>
      </c>
      <c r="AWK3" s="9">
        <f>'表二之二 （录入表）'!C1052</f>
        <v>0</v>
      </c>
      <c r="AWL3" s="9">
        <f>'表二之二 （录入表）'!C1053</f>
        <v>0</v>
      </c>
      <c r="AWM3" s="9">
        <f>'表二之二 （录入表）'!C1054</f>
        <v>0</v>
      </c>
      <c r="AWN3" s="9">
        <f>'表二之二 （录入表）'!C1055</f>
        <v>0</v>
      </c>
      <c r="AWO3" s="9">
        <f>'表二之二 （录入表）'!C1056</f>
        <v>0</v>
      </c>
      <c r="AWP3" s="9">
        <f>'表二之二 （录入表）'!C1057</f>
        <v>0</v>
      </c>
      <c r="AWQ3" s="9">
        <f>'表二之二 （录入表）'!C1058</f>
        <v>20</v>
      </c>
      <c r="AWR3" s="9">
        <f>'表二之二 （录入表）'!C1059</f>
        <v>36</v>
      </c>
      <c r="AWS3" s="9">
        <f>'表二之二 （录入表）'!C1060</f>
        <v>0</v>
      </c>
      <c r="AWT3" s="9">
        <f>'表二之二 （录入表）'!C1061</f>
        <v>0</v>
      </c>
      <c r="AWU3" s="9">
        <f>'表二之二 （录入表）'!C1062</f>
        <v>0</v>
      </c>
      <c r="AWV3" s="9">
        <f>'表二之二 （录入表）'!C1063</f>
        <v>0</v>
      </c>
      <c r="AWW3" s="9">
        <f>'表二之二 （录入表）'!C1064</f>
        <v>0</v>
      </c>
      <c r="AWX3" s="9">
        <f>'表二之二 （录入表）'!C1065</f>
        <v>0</v>
      </c>
      <c r="AWY3" s="9">
        <f>'表二之二 （录入表）'!C1066</f>
        <v>2555</v>
      </c>
      <c r="AWZ3" s="9">
        <f>'表二之二 （录入表）'!C1067</f>
        <v>0</v>
      </c>
      <c r="AXA3" s="9">
        <f>'表二之二 （录入表）'!C1068</f>
        <v>1325</v>
      </c>
      <c r="AXB3" s="9">
        <f>'表二之二 （录入表）'!C1069</f>
        <v>54</v>
      </c>
      <c r="AXC3" s="9">
        <f>'表二之二 （录入表）'!C1070</f>
        <v>39</v>
      </c>
      <c r="AXD3" s="9">
        <f>'表二之二 （录入表）'!C1071</f>
        <v>11</v>
      </c>
      <c r="AXE3" s="9">
        <f>'表二之二 （录入表）'!C1072</f>
        <v>0</v>
      </c>
      <c r="AXF3" s="9">
        <f>'表二之二 （录入表）'!C1073</f>
        <v>17</v>
      </c>
      <c r="AXG3" s="9">
        <f>'表二之二 （录入表）'!C1074</f>
        <v>93</v>
      </c>
      <c r="AXH3" s="9">
        <f>'表二之二 （录入表）'!C1075</f>
        <v>39</v>
      </c>
      <c r="AXI3" s="9">
        <f>'表二之二 （录入表）'!C1076</f>
        <v>38</v>
      </c>
      <c r="AXJ3" s="9">
        <f>'表二之二 （录入表）'!C1077</f>
        <v>1238</v>
      </c>
      <c r="AXK3" s="9">
        <f>'表二之二 （录入表）'!C1078</f>
        <v>428</v>
      </c>
      <c r="AXL3" s="9">
        <f>'表二之二 （录入表）'!C1079</f>
        <v>0</v>
      </c>
      <c r="AXM3" s="9">
        <f>'表二之二 （录入表）'!C1080</f>
        <v>0</v>
      </c>
      <c r="AXN3" s="9">
        <f>'表二之二 （录入表）'!C1081</f>
        <v>593</v>
      </c>
      <c r="AXO3" s="9">
        <f>'表二之二 （录入表）'!C1082</f>
        <v>0</v>
      </c>
      <c r="AXP3" s="9">
        <f>'表二之二 （录入表）'!C1083</f>
        <v>3572</v>
      </c>
      <c r="AXQ3" s="9">
        <f>'表二之二 （录入表）'!C1084</f>
        <v>0</v>
      </c>
      <c r="AXR3" s="9">
        <f>'表二之二 （录入表）'!C1085</f>
        <v>0</v>
      </c>
      <c r="AXS3" s="9">
        <f>'表二之二 （录入表）'!C1086</f>
        <v>0</v>
      </c>
      <c r="AXT3" s="9">
        <f>'表二之二 （录入表）'!C1087</f>
        <v>0</v>
      </c>
      <c r="AXU3" s="9">
        <f>'表二之二 （录入表）'!C1088</f>
        <v>0</v>
      </c>
      <c r="AXV3" s="9">
        <f>'表二之二 （录入表）'!C1089</f>
        <v>0</v>
      </c>
      <c r="AXW3" s="9">
        <f>'表二之二 （录入表）'!C1090</f>
        <v>0</v>
      </c>
      <c r="AXX3" s="9">
        <f>'表二之二 （录入表）'!C1091</f>
        <v>116</v>
      </c>
      <c r="AXY3" s="9">
        <f>'表二之二 （录入表）'!C1092</f>
        <v>0</v>
      </c>
      <c r="AXZ3" s="9">
        <f>'表二之二 （录入表）'!C1093</f>
        <v>0</v>
      </c>
      <c r="AYA3" s="9">
        <f>'表二之二 （录入表）'!C1094</f>
        <v>46</v>
      </c>
      <c r="AYB3" s="9">
        <f>'表二之二 （录入表）'!C1095</f>
        <v>0</v>
      </c>
      <c r="AYC3" s="9">
        <f>'表二之二 （录入表）'!C1096</f>
        <v>0</v>
      </c>
      <c r="AYD3" s="9">
        <f>'表二之二 （录入表）'!C1097</f>
        <v>0</v>
      </c>
      <c r="AYE3" s="9">
        <f>'表二之二 （录入表）'!C1098</f>
        <v>0</v>
      </c>
      <c r="AYF3" s="9">
        <f>'表二之二 （录入表）'!C1099</f>
        <v>0</v>
      </c>
      <c r="AYG3" s="9">
        <f>'表二之二 （录入表）'!C1100</f>
        <v>32</v>
      </c>
      <c r="AYH3" s="9">
        <f>'表二之二 （录入表）'!C1101</f>
        <v>0</v>
      </c>
      <c r="AYI3" s="9">
        <f>'表二之二 （录入表）'!C1102</f>
        <v>384</v>
      </c>
      <c r="AYJ3" s="9">
        <f>'表二之二 （录入表）'!C1103</f>
        <v>1383</v>
      </c>
      <c r="AYK3" s="9">
        <f>'表二之二 （录入表）'!C1104</f>
        <v>0</v>
      </c>
      <c r="AYL3" s="9">
        <f>'表二之二 （录入表）'!C1105</f>
        <v>32</v>
      </c>
      <c r="AYM3" s="9">
        <f>'表二之二 （录入表）'!C1106</f>
        <v>99</v>
      </c>
      <c r="AYN3" s="9">
        <f>'表二之二 （录入表）'!C1107</f>
        <v>0</v>
      </c>
      <c r="AYO3" s="9">
        <f>'表二之二 （录入表）'!C1108</f>
        <v>6003</v>
      </c>
      <c r="AYP3" s="9">
        <f>'表二之二 （录入表）'!C1109</f>
        <v>0</v>
      </c>
      <c r="AYQ3" s="9">
        <f>'表二之二 （录入表）'!C1111</f>
        <v>0</v>
      </c>
      <c r="AYR3" s="9">
        <f>'表二之二 （录入表）'!C1112</f>
        <v>222</v>
      </c>
      <c r="AYS3" s="9">
        <f>'表二之二 （录入表）'!C1113</f>
        <v>10960</v>
      </c>
      <c r="AYT3" s="9">
        <f>'表二之二 （录入表）'!C1114</f>
        <v>0</v>
      </c>
      <c r="AYU3" s="9">
        <f>'表二之二 （录入表）'!C1115</f>
        <v>0</v>
      </c>
      <c r="AYV3" s="9">
        <f>'表二之二 （录入表）'!C1116</f>
        <v>0</v>
      </c>
      <c r="AYW3" s="9">
        <f>'表二之二 （录入表）'!C1117</f>
        <v>0</v>
      </c>
      <c r="AYX3" s="9">
        <f>'表三之一（汇总表）'!C7</f>
        <v>415990</v>
      </c>
      <c r="AYY3" s="9">
        <f>'表三之一（汇总表）'!C8</f>
        <v>400559</v>
      </c>
      <c r="AYZ3" s="9">
        <f>'表三之一（汇总表）'!C9</f>
        <v>307674</v>
      </c>
      <c r="AZA3" s="9">
        <f>'表三之一（汇总表）'!C10</f>
        <v>47611</v>
      </c>
      <c r="AZB3" s="9">
        <f>'表三之一（汇总表）'!C11</f>
        <v>2838</v>
      </c>
      <c r="AZC3" s="9">
        <f>'表三之一（汇总表）'!C12</f>
        <v>10305</v>
      </c>
      <c r="AZD3" s="9">
        <f>'表三之一（汇总表）'!C13</f>
        <v>7059</v>
      </c>
      <c r="AZE3" s="9">
        <f>'表三之一（汇总表）'!C14</f>
        <v>5221</v>
      </c>
      <c r="AZF3" s="9">
        <f>'表三之一（汇总表）'!C15</f>
        <v>16972</v>
      </c>
      <c r="AZG3" s="9">
        <f>'表三之一（汇总表）'!C16</f>
        <v>5216</v>
      </c>
      <c r="AZH3" s="9">
        <f>'表三之一（汇总表）'!C17</f>
        <v>229546</v>
      </c>
      <c r="AZI3" s="9">
        <f>'表三之一（汇总表）'!C18</f>
        <v>-4310</v>
      </c>
      <c r="AZJ3" s="9">
        <f>'表三之一（汇总表）'!C19</f>
        <v>122104</v>
      </c>
      <c r="AZK3" s="9">
        <f>'表三之一（汇总表）'!C20</f>
        <v>1637</v>
      </c>
      <c r="AZL3" s="9">
        <f>'表三之一（汇总表）'!C21</f>
        <v>5977</v>
      </c>
      <c r="AZM3" s="9">
        <f>'表三之一（汇总表）'!C22</f>
        <v>0</v>
      </c>
      <c r="AZN3" s="9">
        <f>'表三之一（汇总表）'!C23</f>
        <v>7214</v>
      </c>
      <c r="AZO3" s="9">
        <f>'表三之一（汇总表）'!C24</f>
        <v>400</v>
      </c>
      <c r="AZP3" s="9">
        <f>'表三之一（汇总表）'!C25</f>
        <v>0</v>
      </c>
      <c r="AZQ3" s="9">
        <f>'表三之一（汇总表）'!C26</f>
        <v>16535</v>
      </c>
      <c r="AZR3" s="9">
        <f>'表三之一（汇总表）'!C27</f>
        <v>0</v>
      </c>
      <c r="AZS3" s="9">
        <f>'表三之一（汇总表）'!C28</f>
        <v>0</v>
      </c>
      <c r="AZT3" s="9">
        <f>'表三之一（汇总表）'!C29</f>
        <v>0</v>
      </c>
      <c r="AZU3" s="9">
        <f>'表三之一（汇总表）'!C30</f>
        <v>0</v>
      </c>
      <c r="AZV3" s="9">
        <f>'表三之一（汇总表）'!C31</f>
        <v>0</v>
      </c>
      <c r="AZW3" s="9">
        <f>'表三之一（汇总表）'!C32</f>
        <v>0</v>
      </c>
      <c r="AZX3" s="9">
        <f>'表三之一（汇总表）'!C33</f>
        <v>0</v>
      </c>
      <c r="AZY3" s="9">
        <f>'表三之一（汇总表）'!C34</f>
        <v>3350</v>
      </c>
      <c r="AZZ3" s="9">
        <f>'表三之一（汇总表）'!C35</f>
        <v>12279</v>
      </c>
      <c r="BAA3" s="9">
        <f>'表三之一（汇总表）'!C36</f>
        <v>325</v>
      </c>
      <c r="BAB3" s="9">
        <f>'表三之一（汇总表）'!C37</f>
        <v>1272</v>
      </c>
      <c r="BAC3" s="9">
        <f>'表三之一（汇总表）'!C38</f>
        <v>5757</v>
      </c>
      <c r="BAD3" s="9">
        <f>'表三之一（汇总表）'!C39</f>
        <v>3946</v>
      </c>
      <c r="BAE3" s="9">
        <f>'表三之一（汇总表）'!C40</f>
        <v>51</v>
      </c>
      <c r="BAF3" s="9">
        <f>'表三之一（汇总表）'!C41</f>
        <v>0</v>
      </c>
      <c r="BAG3" s="9">
        <f>'表三之一（汇总表）'!C42</f>
        <v>1974</v>
      </c>
      <c r="BAH3" s="9">
        <f>'表三之一（汇总表）'!C43</f>
        <v>36555</v>
      </c>
      <c r="BAI3" s="9">
        <f>'表三之一（汇总表）'!C44</f>
        <v>0</v>
      </c>
      <c r="BAJ3" s="9">
        <f>'表三之一（汇总表）'!C45</f>
        <v>0</v>
      </c>
      <c r="BAK3" s="9">
        <f>'表三之一（汇总表）'!C46</f>
        <v>0</v>
      </c>
      <c r="BAL3" s="9">
        <f>'表三之一（汇总表）'!C47</f>
        <v>0</v>
      </c>
      <c r="BAM3" s="9">
        <f>'表三之一（汇总表）'!C48</f>
        <v>624</v>
      </c>
      <c r="BAN3" s="9">
        <f>'表三之一（汇总表）'!C49</f>
        <v>959</v>
      </c>
      <c r="BAO3" s="9">
        <f>'表三之一（汇总表）'!C50</f>
        <v>0</v>
      </c>
      <c r="BAP3" s="9">
        <f>'表三之一（汇总表）'!C51</f>
        <v>0</v>
      </c>
      <c r="BAQ3" s="9">
        <f>'表三之一（汇总表）'!C52</f>
        <v>0</v>
      </c>
      <c r="BAR3" s="9">
        <f>'表三之一（汇总表）'!C53</f>
        <v>0</v>
      </c>
      <c r="BAS3" s="9">
        <f>'表三之一（汇总表）'!C54</f>
        <v>0</v>
      </c>
      <c r="BAT3" s="9">
        <f>'表三之一（汇总表）'!C55</f>
        <v>12897</v>
      </c>
      <c r="BAU3" s="9">
        <f>'表三之一（汇总表）'!C56</f>
        <v>30517</v>
      </c>
      <c r="BAV3" s="9">
        <f>'表三之一（汇总表）'!C57</f>
        <v>595</v>
      </c>
      <c r="BAW3" s="9">
        <f>'表三之一（汇总表）'!C58</f>
        <v>0</v>
      </c>
      <c r="BAX3" s="9">
        <f>'表三之一（汇总表）'!C59</f>
        <v>554</v>
      </c>
      <c r="BAY3" s="9">
        <f>'表三之一（汇总表）'!C60</f>
        <v>1409</v>
      </c>
      <c r="BAZ3" s="9">
        <f>'表三之一（汇总表）'!C61</f>
        <v>743</v>
      </c>
      <c r="BBA3" s="9">
        <f>'表三之一（汇总表）'!C62</f>
        <v>1027</v>
      </c>
      <c r="BBB3" s="9">
        <f>'表三之一（汇总表）'!C63</f>
        <v>361</v>
      </c>
      <c r="BBC3" s="9">
        <f>'表三之一（汇总表）'!C64</f>
        <v>2838</v>
      </c>
      <c r="BBD3" s="9">
        <f>'表三之一（汇总表）'!C65</f>
        <v>3649</v>
      </c>
      <c r="BBE3" s="9">
        <f>'表三之一（汇总表）'!C66</f>
        <v>3893</v>
      </c>
      <c r="BBF3" s="9">
        <f>'表三之一（汇总表）'!C67</f>
        <v>278</v>
      </c>
      <c r="BBG3" s="9">
        <f>'表三之一（汇总表）'!C68</f>
        <v>1317</v>
      </c>
      <c r="BBH3" s="9">
        <f>'表三之一（汇总表）'!C69</f>
        <v>2607</v>
      </c>
      <c r="BBI3" s="9">
        <f>'表三之一（汇总表）'!C70</f>
        <v>2006</v>
      </c>
      <c r="BBJ3" s="9">
        <f>'表三之一（汇总表）'!C71</f>
        <v>5403</v>
      </c>
      <c r="BBK3" s="9">
        <f>'表三之一（汇总表）'!C72</f>
        <v>29</v>
      </c>
      <c r="BBL3" s="9">
        <f>'表三之一（汇总表）'!C73</f>
        <v>90</v>
      </c>
      <c r="BBM3" s="9">
        <f>'表三之一（汇总表）'!C74</f>
        <v>411</v>
      </c>
      <c r="BBN3" s="9">
        <f>'表三之一（汇总表）'!C75</f>
        <v>138</v>
      </c>
      <c r="BBO3" s="9">
        <f>'表三之一（汇总表）'!C76</f>
        <v>3169</v>
      </c>
      <c r="BBP3" s="9">
        <f>'表三之一（汇总表）'!C77</f>
        <v>0</v>
      </c>
      <c r="BBQ3" s="9">
        <f>'表三之一（汇总表）'!C78</f>
        <v>0</v>
      </c>
      <c r="BBR3" s="9">
        <f>'表三之一（汇总表）'!C79</f>
        <v>0</v>
      </c>
      <c r="BBS3" s="9">
        <f>'表三之一（汇总表）'!C80</f>
        <v>0</v>
      </c>
      <c r="BBT3" s="9">
        <f>'表三之一（汇总表）'!C81</f>
        <v>85885</v>
      </c>
      <c r="BBU3" s="9">
        <f>'表三之一（汇总表）'!C82</f>
        <v>85885</v>
      </c>
      <c r="BBV3" s="9">
        <f>'表三之一（汇总表）'!C85</f>
        <v>7000</v>
      </c>
      <c r="BBW3" s="9">
        <f>'表三之一（汇总表）'!C86</f>
        <v>7000</v>
      </c>
      <c r="BBX3" s="9">
        <f>'表三之一（汇总表）'!C87</f>
        <v>7000</v>
      </c>
      <c r="BBY3" s="9">
        <f>'表三之一（汇总表）'!C88</f>
        <v>0</v>
      </c>
      <c r="BBZ3" s="9">
        <f>'表三之一（汇总表）'!C89</f>
        <v>0</v>
      </c>
      <c r="BCA3" s="9">
        <f>'表三之一（汇总表）'!C90</f>
        <v>0</v>
      </c>
      <c r="BCB3" s="9">
        <f>'表三之一（汇总表）'!C91</f>
        <v>0</v>
      </c>
      <c r="BCC3" s="9">
        <f>'表三之一（汇总表）'!C92</f>
        <v>0</v>
      </c>
      <c r="BCD3" s="9">
        <f>'表三之一（汇总表）'!C93</f>
        <v>0</v>
      </c>
      <c r="BCE3" s="9">
        <f>'表三之一（汇总表）'!C94</f>
        <v>0</v>
      </c>
      <c r="BCF3" s="9">
        <f>'表三之一（汇总表）'!C95</f>
        <v>0</v>
      </c>
      <c r="BCG3" s="9">
        <f>'表三之一（汇总表）'!C96</f>
        <v>0</v>
      </c>
      <c r="BCH3" s="9">
        <f>'表三之一（汇总表）'!C97</f>
        <v>0</v>
      </c>
      <c r="BCI3" s="9">
        <f>'表三之一（汇总表）'!C98</f>
        <v>0</v>
      </c>
      <c r="BCJ3" s="9">
        <f>'表三之一（汇总表）'!C99</f>
        <v>0</v>
      </c>
      <c r="BCK3" s="9">
        <f>'表三之一（汇总表）'!C100</f>
        <v>0</v>
      </c>
      <c r="BCL3" s="9">
        <f>'表三之一（汇总表）'!C101</f>
        <v>0</v>
      </c>
      <c r="BCM3" s="9">
        <f>'表三之一（汇总表）'!C103</f>
        <v>0</v>
      </c>
      <c r="BCN3" s="9">
        <f>'表三之一（汇总表）'!C104</f>
        <v>0</v>
      </c>
      <c r="BCO3" s="9">
        <f>'表三之一（汇总表）'!C105</f>
        <v>0</v>
      </c>
      <c r="BCP3" s="9">
        <f>'表三之一（汇总表）'!C106</f>
        <v>0</v>
      </c>
      <c r="BCQ3" s="9">
        <f>'表三之一（汇总表）'!C107</f>
        <v>0</v>
      </c>
      <c r="BCR3" s="9">
        <f>'表三之一（汇总表）'!C108</f>
        <v>0</v>
      </c>
      <c r="BCS3" s="9">
        <f>'表三之一（汇总表）'!C109</f>
        <v>0</v>
      </c>
      <c r="BCT3" s="9">
        <f>'表三之一（汇总表）'!C112</f>
        <v>816549</v>
      </c>
      <c r="BCU3" s="9">
        <f>'表三之一（汇总表）'!J7</f>
        <v>751906</v>
      </c>
      <c r="BCV3" s="9">
        <f>'表三之一（汇总表）'!J8</f>
        <v>64643</v>
      </c>
      <c r="BCW3" s="9">
        <f>'表三之一（汇总表）'!J9</f>
        <v>0</v>
      </c>
      <c r="BCX3" s="9">
        <f>'表三之一（汇总表）'!J10</f>
        <v>0</v>
      </c>
      <c r="BCY3" s="9">
        <f>'表三之一（汇总表）'!J11</f>
        <v>0</v>
      </c>
      <c r="BCZ3" s="9">
        <f>'表三之一（汇总表）'!J12</f>
        <v>0</v>
      </c>
      <c r="BDA3" s="9">
        <f>'表三之一（汇总表）'!J78</f>
        <v>6590</v>
      </c>
      <c r="BDB3" s="9">
        <f>'表三之一（汇总表）'!J79</f>
        <v>-3245</v>
      </c>
      <c r="BDC3" s="9">
        <f>'表三之一（汇总表）'!J80</f>
        <v>9835</v>
      </c>
      <c r="BDD3" s="9">
        <f>'表三之一（汇总表）'!J81</f>
        <v>0</v>
      </c>
      <c r="BDE3" s="9">
        <f>'表三之一（汇总表）'!J82</f>
        <v>0</v>
      </c>
      <c r="BDF3" s="9">
        <f>'表三之一（汇总表）'!J83</f>
        <v>58053</v>
      </c>
      <c r="BDG3" s="9">
        <f>'表三之一（汇总表）'!J84</f>
        <v>58053</v>
      </c>
      <c r="BDH3" s="9">
        <f>'表三之一（汇总表）'!J85</f>
        <v>0</v>
      </c>
      <c r="BDI3" s="9">
        <f>'表三之一（汇总表）'!J86</f>
        <v>0</v>
      </c>
      <c r="BDJ3" s="9">
        <f>'表三之一（汇总表）'!J87</f>
        <v>0</v>
      </c>
      <c r="BDK3" s="9">
        <f>'表三之一（汇总表）'!J88</f>
        <v>0</v>
      </c>
      <c r="BDL3" s="9">
        <f>'表三之一（汇总表）'!J89</f>
        <v>0</v>
      </c>
      <c r="BDM3" s="9">
        <f>'表三之一（汇总表）'!J90</f>
        <v>0</v>
      </c>
      <c r="BDN3" s="9">
        <f>'表三之一（汇总表）'!J91</f>
        <v>0</v>
      </c>
      <c r="BDO3" s="9">
        <f>'表三之一（汇总表）'!J92</f>
        <v>0</v>
      </c>
      <c r="BDP3" s="9">
        <f>'表三之一（汇总表）'!J93</f>
        <v>0</v>
      </c>
      <c r="BDQ3" s="9">
        <f>'表三之一（汇总表）'!J94</f>
        <v>0</v>
      </c>
      <c r="BDR3" s="9">
        <f>'表三之一（汇总表）'!J95</f>
        <v>0</v>
      </c>
      <c r="BDS3" s="9">
        <f>'表三之一（汇总表）'!J96</f>
        <v>0</v>
      </c>
      <c r="BDT3" s="9">
        <f>'表三之一（汇总表）'!J104</f>
        <v>0</v>
      </c>
      <c r="BDU3" s="9">
        <f>'表三之一（汇总表）'!J105</f>
        <v>0</v>
      </c>
      <c r="BDV3" s="9">
        <f>'表三之一（汇总表）'!J106</f>
        <v>0</v>
      </c>
      <c r="BDW3" s="9">
        <f>'表三之一（汇总表）'!J107</f>
        <v>0</v>
      </c>
      <c r="BDX3" s="9">
        <f>'表三之一（汇总表）'!J108</f>
        <v>0</v>
      </c>
      <c r="BDY3" s="9">
        <f>'表三之一（汇总表）'!J109</f>
        <v>0</v>
      </c>
      <c r="BDZ3" s="9">
        <f>'表三之一（汇总表）'!J112</f>
        <v>816549</v>
      </c>
      <c r="BEA3" s="12">
        <f>'表三之三（其它收支录入表）'!$D$6</f>
        <v>0</v>
      </c>
      <c r="BEB3" s="12">
        <f>'表三之三（其它收支录入表）'!$D$7</f>
        <v>0</v>
      </c>
      <c r="BEC3" s="12">
        <f>'表三之三（其它收支录入表）'!$D$8</f>
        <v>85885</v>
      </c>
      <c r="BED3" s="12">
        <f>'表三之三（其它收支录入表）'!$D$9</f>
        <v>0</v>
      </c>
      <c r="BEE3" s="12">
        <f>'表三之三（其它收支录入表）'!$D$10</f>
        <v>0</v>
      </c>
      <c r="BEF3" s="12">
        <f>'表三之三（其它收支录入表）'!$D$11</f>
        <v>7000</v>
      </c>
      <c r="BEG3" s="12">
        <f>'表三之三（其它收支录入表）'!$D$12</f>
        <v>0</v>
      </c>
      <c r="BEH3" s="12">
        <f>'表三之三（其它收支录入表）'!$D$13</f>
        <v>0</v>
      </c>
      <c r="BEI3" s="12">
        <f>'表三之三（其它收支录入表）'!$D$14</f>
        <v>0</v>
      </c>
      <c r="BEJ3" s="12">
        <f>'表三之三（其它收支录入表）'!$D$15</f>
        <v>0</v>
      </c>
      <c r="BEK3" s="12">
        <f>'表三之三（其它收支录入表）'!$D$16</f>
        <v>0</v>
      </c>
      <c r="BEL3" s="12">
        <f>'表三之三（其它收支录入表）'!$D$17</f>
        <v>0</v>
      </c>
      <c r="BEM3" s="12">
        <f>'表三之三（其它收支录入表）'!$D$18</f>
        <v>0</v>
      </c>
      <c r="BEN3" s="12">
        <f>'表三之三（其它收支录入表）'!$D$23</f>
        <v>0</v>
      </c>
      <c r="BEO3" s="12">
        <f>'表三之三（其它收支录入表）'!$D$24</f>
        <v>0</v>
      </c>
      <c r="BEP3" s="12">
        <f>'表三之三（其它收支录入表）'!$D$25</f>
        <v>0</v>
      </c>
      <c r="BEQ3" s="12">
        <f>'表三之三（其它收支录入表）'!$D$26</f>
        <v>0</v>
      </c>
      <c r="BER3" s="12">
        <f>'表三之三（其它收支录入表）'!$D$27</f>
        <v>0</v>
      </c>
      <c r="BES3" s="12">
        <f>'表三之三（其它收支录入表）'!$D$28</f>
        <v>0</v>
      </c>
      <c r="BET3" s="12">
        <f>'表三之三（其它收支录入表）'!$D$29</f>
        <v>0</v>
      </c>
      <c r="BEU3" s="12">
        <f>'表三之三（其它收支录入表）'!$D$30</f>
        <v>0</v>
      </c>
      <c r="BEV3" s="12">
        <f>'表三之三（其它收支录入表）'!$D$31</f>
        <v>58053</v>
      </c>
      <c r="BEW3" s="12">
        <f>'表三之三（其它收支录入表）'!$D$32</f>
        <v>0</v>
      </c>
      <c r="BEX3" s="12">
        <f>'表三之三（其它收支录入表）'!$D$33</f>
        <v>0</v>
      </c>
      <c r="BEY3" s="12">
        <f>'表三之三（其它收支录入表）'!$D$34</f>
        <v>0</v>
      </c>
      <c r="BEZ3" s="12">
        <f>'表三之三（其它收支录入表）'!$D$35</f>
        <v>0</v>
      </c>
      <c r="BFA3" s="12">
        <f>'表三之三（其它收支录入表）'!$D$36</f>
        <v>0</v>
      </c>
      <c r="BFB3" s="12">
        <f>'表三之三（其它收支录入表）'!$D$37</f>
        <v>0</v>
      </c>
      <c r="BFC3" s="12">
        <f>'表三之三（其它收支录入表）'!$D$38</f>
        <v>0</v>
      </c>
      <c r="BFD3" s="12">
        <f>'表三之三（其它收支录入表）'!$D$39</f>
        <v>0</v>
      </c>
      <c r="BFE3" s="12">
        <f>'表三之三（其它收支录入表）'!$D$40</f>
        <v>0</v>
      </c>
      <c r="BFF3" s="12">
        <f>'表三之三（其它收支录入表）'!$D$41</f>
        <v>0</v>
      </c>
      <c r="BFG3" s="12">
        <f>'表三之三（其它收支录入表）'!$D$42</f>
        <v>0</v>
      </c>
      <c r="BFH3" s="12">
        <f>'表三之三（其它收支录入表）'!$D$43</f>
        <v>0</v>
      </c>
      <c r="BFI3" s="12">
        <f>'表三之三（其它收支录入表）'!$D$44</f>
        <v>0</v>
      </c>
      <c r="BFJ3" s="12">
        <f>'表三之三（其它收支录入表）'!$D$49</f>
        <v>0</v>
      </c>
      <c r="BFK3" s="12">
        <f>'表三之三（其它收支录入表）'!$D$50</f>
        <v>0</v>
      </c>
      <c r="BFL3" s="12">
        <f>'表三之三（其它收支录入表）'!$D$51</f>
        <v>0</v>
      </c>
      <c r="BFM3" s="12">
        <f>'表三之三（其它收支录入表）'!$D$52</f>
        <v>0</v>
      </c>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9">
        <f>表八!C6</f>
        <v>0</v>
      </c>
      <c r="EDM3" s="9">
        <f>表八!C7</f>
        <v>2832</v>
      </c>
      <c r="EDN3" s="9">
        <f>表八!C8</f>
        <v>392</v>
      </c>
      <c r="EDO3" s="9">
        <f>表八!C9</f>
        <v>2440</v>
      </c>
      <c r="EDP3" s="9">
        <f>表八!C10</f>
        <v>789</v>
      </c>
      <c r="EDQ3" s="9">
        <f>表八!C11</f>
        <v>3621</v>
      </c>
      <c r="EDR3" s="9">
        <f>'表九之一（汇总表）'!$C$7</f>
        <v>395950</v>
      </c>
      <c r="EDS3" s="9">
        <f>'表九之一（汇总表）'!$C$8</f>
        <v>0</v>
      </c>
      <c r="EDT3" s="9">
        <f>'表九之一（汇总表）'!$C$9</f>
        <v>0</v>
      </c>
      <c r="EDU3" s="9">
        <f>'表九之一（汇总表）'!$C$10</f>
        <v>0</v>
      </c>
      <c r="EDV3" s="9">
        <f>'表九之一（汇总表）'!$C$11</f>
        <v>0</v>
      </c>
      <c r="EDW3" s="9">
        <f>'表九之一（汇总表）'!$C$12</f>
        <v>0</v>
      </c>
      <c r="EDX3" s="9">
        <f>'表九之一（汇总表）'!$C$13</f>
        <v>0</v>
      </c>
      <c r="EDY3" s="9">
        <f>'表九之一（汇总表）'!$C$14</f>
        <v>377650</v>
      </c>
      <c r="EDZ3" s="9">
        <f>'表九之一（汇总表）'!$C$15</f>
        <v>375590</v>
      </c>
      <c r="EEA3" s="9">
        <f>'表九之一（汇总表）'!$C$16</f>
        <v>0</v>
      </c>
      <c r="EEB3" s="9">
        <f>'表九之一（汇总表）'!$C$17</f>
        <v>0</v>
      </c>
      <c r="EEC3" s="9">
        <f>'表九之一（汇总表）'!$C$18</f>
        <v>-2000</v>
      </c>
      <c r="EED3" s="9">
        <f>'表九之一（汇总表）'!$C$19</f>
        <v>4060</v>
      </c>
      <c r="EEE3" s="9">
        <f>'表九之一（汇总表）'!$C$20</f>
        <v>0</v>
      </c>
      <c r="EEF3" s="9">
        <f>'表九之一（汇总表）'!$C$21</f>
        <v>0</v>
      </c>
      <c r="EEG3" s="9">
        <f>'表九之一（汇总表）'!$C$22</f>
        <v>0</v>
      </c>
      <c r="EEH3" s="9">
        <f>'表九之一（汇总表）'!$C$23</f>
        <v>0</v>
      </c>
      <c r="EEI3" s="9">
        <f>'表九之一（汇总表）'!$C$24</f>
        <v>0</v>
      </c>
      <c r="EEJ3" s="9">
        <f>'表九之一（汇总表）'!$C$25</f>
        <v>12000</v>
      </c>
      <c r="EEK3" s="9">
        <f>'表九之一（汇总表）'!$C$26</f>
        <v>0</v>
      </c>
      <c r="EEL3" s="9">
        <f>'表九之一（汇总表）'!$C$27</f>
        <v>0</v>
      </c>
      <c r="EEM3" s="9">
        <f>'表九之一（汇总表）'!$C$28</f>
        <v>0</v>
      </c>
      <c r="EEN3" s="9">
        <f>'表九之一（汇总表）'!$C$29</f>
        <v>0</v>
      </c>
      <c r="EEO3" s="9">
        <f>'表九之一（汇总表）'!$C$31</f>
        <v>6300</v>
      </c>
      <c r="EEP3" s="9">
        <f>'表九之一（汇总表）'!$C$32</f>
        <v>0</v>
      </c>
      <c r="EEQ3" s="9">
        <f>'表九之一（汇总表）'!$C$33</f>
        <v>0</v>
      </c>
      <c r="EER3" s="9">
        <f>'表九之一（汇总表）'!$C$34</f>
        <v>0</v>
      </c>
      <c r="EES3" s="9">
        <f>'表九之一（汇总表）'!$C$35</f>
        <v>0</v>
      </c>
      <c r="EET3" s="9">
        <f>'表九之一（汇总表）'!$C$36</f>
        <v>0</v>
      </c>
      <c r="EEU3" s="9">
        <f>'表九之一（汇总表）'!$C$37</f>
        <v>0</v>
      </c>
      <c r="EEV3" s="9">
        <f>'表九之一（汇总表）'!$C$39</f>
        <v>0</v>
      </c>
      <c r="EEW3" s="9">
        <f>'表九之一（汇总表）'!$C$40</f>
        <v>52153</v>
      </c>
      <c r="EEX3" s="9">
        <f>'表九之一（汇总表）'!$C$41</f>
        <v>0</v>
      </c>
      <c r="EEY3" s="9">
        <f>'表九之一（汇总表）'!$C$42</f>
        <v>0</v>
      </c>
      <c r="EEZ3" s="9">
        <f>'表九之一（汇总表）'!$C$43</f>
        <v>1600</v>
      </c>
      <c r="EFA3" s="9">
        <f>'表九之一（汇总表）'!$C$44</f>
        <v>0</v>
      </c>
      <c r="EFB3" s="9">
        <f>'表九之一（汇总表）'!$C$45</f>
        <v>1600</v>
      </c>
      <c r="EFC3" s="9">
        <f>'表九之一（汇总表）'!$C$46</f>
        <v>0</v>
      </c>
      <c r="EFD3" s="9">
        <f>'表九之一（汇总表）'!$C$47</f>
        <v>0</v>
      </c>
      <c r="EFE3" s="9">
        <f>'表九之一（汇总表）'!$C$48</f>
        <v>0</v>
      </c>
      <c r="EFF3" s="9">
        <f>'表九之一（汇总表）'!$C$49</f>
        <v>0</v>
      </c>
      <c r="EFG3" s="9">
        <f>'表九之一（汇总表）'!$C$50</f>
        <v>0</v>
      </c>
      <c r="EFH3" s="9">
        <f>'表九之一（汇总表）'!$C$51</f>
        <v>0</v>
      </c>
      <c r="EFI3" s="9">
        <f>'表九之一（汇总表）'!$C$52</f>
        <v>23600</v>
      </c>
      <c r="EFJ3" s="9">
        <f>'表九之一（汇总表）'!$C$53</f>
        <v>23600</v>
      </c>
      <c r="EFK3" s="9">
        <f>'表九之一（汇总表）'!$C$54</f>
        <v>0</v>
      </c>
      <c r="EFL3" s="9">
        <f>'表九之一（汇总表）'!$C$55</f>
        <v>0</v>
      </c>
      <c r="EFM3" s="9">
        <f>'表九之一（汇总表）'!$C$56</f>
        <v>26953</v>
      </c>
      <c r="EFN3" s="9">
        <f>'表九之一（汇总表）'!$C$57</f>
        <v>26953</v>
      </c>
      <c r="EFO3" s="9">
        <f>'表九之一（汇总表）'!$C$58</f>
        <v>0</v>
      </c>
      <c r="EFP3" s="9">
        <f>'表九之一（汇总表）'!$C$272</f>
        <v>448103</v>
      </c>
      <c r="EFQ3" s="9">
        <f>'表九之一（汇总表）'!$C$274</f>
        <v>0</v>
      </c>
      <c r="EFR3" s="9">
        <f>'表九之一（汇总表）'!$C$275</f>
        <v>0</v>
      </c>
      <c r="EFS3" s="9">
        <f>'表九之一（汇总表）'!$C$276</f>
        <v>0</v>
      </c>
      <c r="EFT3" s="9">
        <f>'表九之一（汇总表）'!$C$278</f>
        <v>25814</v>
      </c>
      <c r="EFU3" s="9">
        <f>'表九之一（汇总表）'!$C$279</f>
        <v>4310</v>
      </c>
      <c r="EFV3" s="9">
        <f>'表九之一（汇总表）'!$C$280</f>
        <v>0</v>
      </c>
      <c r="EFW3" s="9">
        <f>'表九之一（汇总表）'!$C$281</f>
        <v>0</v>
      </c>
      <c r="EFX3" s="9">
        <f>'表九之一（汇总表）'!$C$282</f>
        <v>21504</v>
      </c>
      <c r="EFY3" s="9">
        <f>'表九之一（汇总表）'!$C$283</f>
        <v>21504</v>
      </c>
      <c r="EFZ3" s="9">
        <f>'表九之一（汇总表）'!$C$284</f>
        <v>0</v>
      </c>
      <c r="EGA3" s="9">
        <f>'表九之一（汇总表）'!$C$285</f>
        <v>0</v>
      </c>
      <c r="EGB3" s="9">
        <f>'表九之一（汇总表）'!$C$286</f>
        <v>0</v>
      </c>
      <c r="EGC3" s="9">
        <f>'表九之一（汇总表）'!$C$287</f>
        <v>0</v>
      </c>
      <c r="EGD3" s="9">
        <f>'表九之一（汇总表）'!$C$288</f>
        <v>0</v>
      </c>
      <c r="EGE3" s="9">
        <f>'表九之一（汇总表）'!$C$290</f>
        <v>473917</v>
      </c>
      <c r="EGF3" s="9">
        <f>'表九之一（汇总表）'!$J$7</f>
        <v>0</v>
      </c>
      <c r="EGG3" s="9">
        <f>'表九之一（汇总表）'!$J$8</f>
        <v>0</v>
      </c>
      <c r="EGH3" s="9">
        <f>'表九之一（汇总表）'!$J$9</f>
        <v>0</v>
      </c>
      <c r="EGI3" s="9">
        <f>'表九之一（汇总表）'!$J$10</f>
        <v>0</v>
      </c>
      <c r="EGJ3" s="9">
        <f>'表九之一（汇总表）'!$J$11</f>
        <v>0</v>
      </c>
      <c r="EGK3" s="9">
        <f>'表九之一（汇总表）'!$J$12</f>
        <v>0</v>
      </c>
      <c r="EGL3" s="9">
        <f>'表九之一（汇总表）'!$J$13</f>
        <v>0</v>
      </c>
      <c r="EGM3" s="9">
        <f>'表九之一（汇总表）'!$J$14</f>
        <v>0</v>
      </c>
      <c r="EGN3" s="9">
        <f>'表九之一（汇总表）'!$J$15</f>
        <v>0</v>
      </c>
      <c r="EGO3" s="9">
        <f>'表九之一（汇总表）'!$J$16</f>
        <v>0</v>
      </c>
      <c r="EGP3" s="9">
        <f>'表九之一（汇总表）'!$J$17</f>
        <v>0</v>
      </c>
      <c r="EGQ3" s="9">
        <f>'表九之一（汇总表）'!$J$18</f>
        <v>0</v>
      </c>
      <c r="EGR3" s="9">
        <f>'表九之一（汇总表）'!$J$19</f>
        <v>0</v>
      </c>
      <c r="EGS3" s="9">
        <f>'表九之一（汇总表）'!$J$20</f>
        <v>0</v>
      </c>
      <c r="EGT3" s="9">
        <f>'表九之一（汇总表）'!$J$21</f>
        <v>0</v>
      </c>
      <c r="EGU3" s="9">
        <f>'表九之一（汇总表）'!$J$22</f>
        <v>0</v>
      </c>
      <c r="EGV3" s="9">
        <f>'表九之一（汇总表）'!$J$23</f>
        <v>0</v>
      </c>
      <c r="EGW3" s="9">
        <f>'表九之一（汇总表）'!$J$24</f>
        <v>0</v>
      </c>
      <c r="EGX3" s="9">
        <f>'表九之一（汇总表）'!$J$25</f>
        <v>0</v>
      </c>
      <c r="EGY3" s="9">
        <f>'表九之一（汇总表）'!$J$26</f>
        <v>0</v>
      </c>
      <c r="EGZ3" s="9">
        <f>'表九之一（汇总表）'!$J$27</f>
        <v>0</v>
      </c>
      <c r="EHA3" s="9">
        <f>'表九之一（汇总表）'!$J$28</f>
        <v>0</v>
      </c>
      <c r="EHB3" s="9">
        <f>'表九之一（汇总表）'!$J$29</f>
        <v>0</v>
      </c>
      <c r="EHC3" s="9">
        <f>'表九之一（汇总表）'!$J$30</f>
        <v>0</v>
      </c>
      <c r="EHD3" s="9">
        <f>'表九之一（汇总表）'!$J$31</f>
        <v>0</v>
      </c>
      <c r="EHE3" s="9">
        <f>'表九之一（汇总表）'!$J$32</f>
        <v>0</v>
      </c>
      <c r="EHF3" s="9">
        <f>'表九之一（汇总表）'!$J$33</f>
        <v>0</v>
      </c>
      <c r="EHG3" s="9">
        <f>'表九之一（汇总表）'!$J$34</f>
        <v>0</v>
      </c>
      <c r="EHH3" s="9">
        <f>'表九之一（汇总表）'!$J$35</f>
        <v>0</v>
      </c>
      <c r="EHI3" s="9">
        <f>'表九之一（汇总表）'!$J$36</f>
        <v>0</v>
      </c>
      <c r="EHJ3" s="9">
        <f>'表九之一（汇总表）'!$J$37</f>
        <v>0</v>
      </c>
      <c r="EHK3" s="9">
        <f>'表九之一（汇总表）'!$J$38</f>
        <v>0</v>
      </c>
      <c r="EHL3" s="9">
        <f>'表九之一（汇总表）'!$J$39</f>
        <v>0</v>
      </c>
      <c r="EHM3" s="9">
        <f>'表九之一（汇总表）'!$J$40</f>
        <v>0</v>
      </c>
      <c r="EHN3" s="9">
        <f>'表九之一（汇总表）'!$J$41</f>
        <v>0</v>
      </c>
      <c r="EHO3" s="9">
        <f>'表九之一（汇总表）'!$J$42</f>
        <v>388950</v>
      </c>
      <c r="EHP3" s="9">
        <f>'表九之一（汇总表）'!$J$43</f>
        <v>370650</v>
      </c>
      <c r="EHQ3" s="9">
        <f>'表九之一（汇总表）'!$J$44</f>
        <v>222290</v>
      </c>
      <c r="EHR3" s="9">
        <f>'表九之一（汇总表）'!$J$45</f>
        <v>0</v>
      </c>
      <c r="EHS3" s="9">
        <f>'表九之一（汇总表）'!$J$46</f>
        <v>0</v>
      </c>
      <c r="EHT3" s="9">
        <f>'表九之一（汇总表）'!$J$47</f>
        <v>500</v>
      </c>
      <c r="EHU3" s="9">
        <f>'表九之一（汇总表）'!$J$48</f>
        <v>0</v>
      </c>
      <c r="EHV3" s="9">
        <f>'表九之一（汇总表）'!$J$49</f>
        <v>3200</v>
      </c>
      <c r="EHW3" s="9">
        <f>'表九之一（汇总表）'!$J$50</f>
        <v>0</v>
      </c>
      <c r="EHX3" s="9">
        <f>'表九之一（汇总表）'!$J$51</f>
        <v>0</v>
      </c>
      <c r="EHY3" s="9">
        <f>'表九之一（汇总表）'!$J$52</f>
        <v>0</v>
      </c>
      <c r="EHZ3" s="9">
        <f>'表九之一（汇总表）'!$J$53</f>
        <v>0</v>
      </c>
      <c r="EIA3" s="9">
        <f>'表九之一（汇总表）'!$J$54</f>
        <v>0</v>
      </c>
      <c r="EIB3" s="9">
        <f>'表九之一（汇总表）'!$J$55</f>
        <v>0</v>
      </c>
      <c r="EIC3" s="9">
        <f>'表九之一（汇总表）'!$J$56</f>
        <v>0</v>
      </c>
      <c r="EID3" s="9">
        <f>'表九之一（汇总表）'!$J$57</f>
        <v>0</v>
      </c>
      <c r="EIE3" s="9">
        <f>'表九之一（汇总表）'!$J$58</f>
        <v>144660</v>
      </c>
      <c r="EIF3" s="9">
        <f>'表九之一（汇总表）'!$J$59</f>
        <v>0</v>
      </c>
      <c r="EIG3" s="9">
        <f>'表九之一（汇总表）'!$J$60</f>
        <v>0</v>
      </c>
      <c r="EIH3" s="9">
        <f>'表九之一（汇总表）'!$J$61</f>
        <v>0</v>
      </c>
      <c r="EII3" s="9">
        <f>'表九之一（汇总表）'!$J$62</f>
        <v>0</v>
      </c>
      <c r="EIJ3" s="9">
        <f>'表九之一（汇总表）'!$J$63</f>
        <v>0</v>
      </c>
      <c r="EIK3" s="9">
        <f>'表九之一（汇总表）'!$J$64</f>
        <v>12000</v>
      </c>
      <c r="EIL3" s="9">
        <f>'表九之一（汇总表）'!$J$65</f>
        <v>0</v>
      </c>
      <c r="EIM3" s="9">
        <f>'表九之一（汇总表）'!$J$66</f>
        <v>0</v>
      </c>
      <c r="EIN3" s="9">
        <f>'表九之一（汇总表）'!$J$67</f>
        <v>0</v>
      </c>
      <c r="EIO3" s="9">
        <f>'表九之一（汇总表）'!$J$68</f>
        <v>0</v>
      </c>
      <c r="EIP3" s="9">
        <f>'表九之一（汇总表）'!$J$69</f>
        <v>12000</v>
      </c>
      <c r="EIQ3" s="9">
        <f>'表九之一（汇总表）'!$J$70</f>
        <v>6300</v>
      </c>
      <c r="EIR3" s="9">
        <f>'表九之一（汇总表）'!$J$71</f>
        <v>0</v>
      </c>
      <c r="EIS3" s="9">
        <f>'表九之一（汇总表）'!$J$72</f>
        <v>0</v>
      </c>
      <c r="EIT3" s="9">
        <f>'表九之一（汇总表）'!$J$73</f>
        <v>6300</v>
      </c>
      <c r="EIU3" s="9">
        <f>'表九之一（汇总表）'!$J$74</f>
        <v>0</v>
      </c>
      <c r="EIV3" s="9">
        <f>'表九之一（汇总表）'!$J$75</f>
        <v>0</v>
      </c>
      <c r="EIW3" s="9">
        <f>'表九之一（汇总表）'!$J$76</f>
        <v>0</v>
      </c>
      <c r="EIX3" s="9">
        <f>'表九之一（汇总表）'!$J$77</f>
        <v>0</v>
      </c>
      <c r="EIY3" s="9">
        <f>'表九之一（汇总表）'!$J$78</f>
        <v>0</v>
      </c>
      <c r="EIZ3" s="9">
        <f>'表九之一（汇总表）'!$J$79</f>
        <v>0</v>
      </c>
      <c r="EJA3" s="9">
        <f>'表九之一（汇总表）'!$J$80</f>
        <v>0</v>
      </c>
      <c r="EJB3" s="9">
        <f>'表九之一（汇总表）'!$J$81</f>
        <v>0</v>
      </c>
      <c r="EJC3" s="9">
        <f>'表九之一（汇总表）'!$J$82</f>
        <v>0</v>
      </c>
      <c r="EJD3" s="9">
        <f>'表九之一（汇总表）'!$J$83</f>
        <v>0</v>
      </c>
      <c r="EJE3" s="9">
        <f>'表九之一（汇总表）'!$J$84</f>
        <v>0</v>
      </c>
      <c r="EJF3" s="9">
        <f>'表九之一（汇总表）'!$J$85</f>
        <v>0</v>
      </c>
      <c r="EJG3" s="9">
        <f>'表九之一（汇总表）'!$J$86</f>
        <v>0</v>
      </c>
      <c r="EJH3" s="9">
        <f>'表九之一（汇总表）'!$J$87</f>
        <v>0</v>
      </c>
      <c r="EJI3" s="9">
        <f>'表九之一（汇总表）'!$J$88</f>
        <v>0</v>
      </c>
      <c r="EJJ3" s="9">
        <f>'表九之一（汇总表）'!$J$89</f>
        <v>0</v>
      </c>
      <c r="EJK3" s="9">
        <f>'表九之一（汇总表）'!$J$90</f>
        <v>0</v>
      </c>
      <c r="EJL3" s="9">
        <f>'表九之一（汇总表）'!$J$91</f>
        <v>0</v>
      </c>
      <c r="EJM3" s="9">
        <f>'表九之一（汇总表）'!$J$92</f>
        <v>0</v>
      </c>
      <c r="EJN3" s="9">
        <f>'表九之一（汇总表）'!$J$93</f>
        <v>0</v>
      </c>
      <c r="EJO3" s="9">
        <f>'表九之一（汇总表）'!$J$94</f>
        <v>0</v>
      </c>
      <c r="EJP3" s="9">
        <f>'表九之一（汇总表）'!$J$95</f>
        <v>0</v>
      </c>
      <c r="EJQ3" s="9">
        <f>'表九之一（汇总表）'!$J$96</f>
        <v>0</v>
      </c>
      <c r="EJR3" s="9">
        <f>'表九之一（汇总表）'!$J$97</f>
        <v>0</v>
      </c>
      <c r="EJS3" s="9">
        <f>'表九之一（汇总表）'!$J$98</f>
        <v>0</v>
      </c>
      <c r="EJT3" s="9">
        <f>'表九之一（汇总表）'!$J$99</f>
        <v>0</v>
      </c>
      <c r="EJU3" s="9">
        <f>'表九之一（汇总表）'!$J$100</f>
        <v>0</v>
      </c>
      <c r="EJV3" s="9">
        <f>'表九之一（汇总表）'!$J$101</f>
        <v>0</v>
      </c>
      <c r="EJW3" s="9">
        <f>'表九之一（汇总表）'!$J$102</f>
        <v>0</v>
      </c>
      <c r="EJX3" s="9">
        <f>'表九之一（汇总表）'!$J$103</f>
        <v>0</v>
      </c>
      <c r="EJY3" s="9">
        <f>'表九之一（汇总表）'!$J$104</f>
        <v>0</v>
      </c>
      <c r="EJZ3" s="9">
        <f>'表九之一（汇总表）'!$J$105</f>
        <v>0</v>
      </c>
      <c r="EKA3" s="9">
        <f>'表九之一（汇总表）'!$J$106</f>
        <v>0</v>
      </c>
      <c r="EKB3" s="9">
        <f>'表九之一（汇总表）'!$J$107</f>
        <v>0</v>
      </c>
      <c r="EKC3" s="9">
        <f>'表九之一（汇总表）'!$J$108</f>
        <v>0</v>
      </c>
      <c r="EKD3" s="9">
        <f>'表九之一（汇总表）'!$J$109</f>
        <v>0</v>
      </c>
      <c r="EKE3" s="9">
        <f>'表九之一（汇总表）'!$J$110</f>
        <v>0</v>
      </c>
      <c r="EKF3" s="9">
        <f>'表九之一（汇总表）'!$J$111</f>
        <v>0</v>
      </c>
      <c r="EKG3" s="9">
        <f>'表九之一（汇总表）'!$J$112</f>
        <v>0</v>
      </c>
      <c r="EKH3" s="9">
        <f>'表九之一（汇总表）'!$J$113</f>
        <v>0</v>
      </c>
      <c r="EKI3" s="9">
        <f>'表九之一（汇总表）'!$J$114</f>
        <v>0</v>
      </c>
      <c r="EKJ3" s="9">
        <f>'表九之一（汇总表）'!$J$115</f>
        <v>0</v>
      </c>
      <c r="EKK3" s="9">
        <f>'表九之一（汇总表）'!$J$116</f>
        <v>0</v>
      </c>
      <c r="EKL3" s="9">
        <f>'表九之一（汇总表）'!$J$117</f>
        <v>0</v>
      </c>
      <c r="EKM3" s="9">
        <f>'表九之一（汇总表）'!$J$118</f>
        <v>0</v>
      </c>
      <c r="EKN3" s="9">
        <f>'表九之一（汇总表）'!$J$119</f>
        <v>0</v>
      </c>
      <c r="EKO3" s="9">
        <f>'表九之一（汇总表）'!$J$120</f>
        <v>0</v>
      </c>
      <c r="EKP3" s="9">
        <f>'表九之一（汇总表）'!$J$121</f>
        <v>0</v>
      </c>
      <c r="EKQ3" s="9">
        <f>'表九之一（汇总表）'!$J$122</f>
        <v>0</v>
      </c>
      <c r="EKR3" s="9">
        <f>'表九之一（汇总表）'!$J$123</f>
        <v>0</v>
      </c>
      <c r="EKS3" s="9">
        <f>'表九之一（汇总表）'!$J$124</f>
        <v>0</v>
      </c>
      <c r="EKT3" s="9">
        <f>'表九之一（汇总表）'!$J$125</f>
        <v>0</v>
      </c>
      <c r="EKU3" s="9">
        <f>'表九之一（汇总表）'!$J$126</f>
        <v>0</v>
      </c>
      <c r="EKV3" s="9">
        <f>'表九之一（汇总表）'!$J$127</f>
        <v>0</v>
      </c>
      <c r="EKW3" s="9">
        <f>'表九之一（汇总表）'!$J$128</f>
        <v>0</v>
      </c>
      <c r="EKX3" s="9">
        <f>'表九之一（汇总表）'!$J$129</f>
        <v>0</v>
      </c>
      <c r="EKY3" s="9">
        <f>'表九之一（汇总表）'!$J$130</f>
        <v>0</v>
      </c>
      <c r="EKZ3" s="9">
        <f>'表九之一（汇总表）'!$J$131</f>
        <v>0</v>
      </c>
      <c r="ELA3" s="9">
        <f>'表九之一（汇总表）'!$J$132</f>
        <v>0</v>
      </c>
      <c r="ELB3" s="9">
        <f>'表九之一（汇总表）'!$J$133</f>
        <v>0</v>
      </c>
      <c r="ELC3" s="9">
        <f>'表九之一（汇总表）'!$J$134</f>
        <v>0</v>
      </c>
      <c r="ELD3" s="9">
        <f>'表九之一（汇总表）'!$J$135</f>
        <v>0</v>
      </c>
      <c r="ELE3" s="9">
        <f>'表九之一（汇总表）'!$J$136</f>
        <v>0</v>
      </c>
      <c r="ELF3" s="9">
        <f>'表九之一（汇总表）'!$J$137</f>
        <v>0</v>
      </c>
      <c r="ELG3" s="9">
        <f>'表九之一（汇总表）'!$J$138</f>
        <v>0</v>
      </c>
      <c r="ELH3" s="9">
        <f>'表九之一（汇总表）'!$J$139</f>
        <v>0</v>
      </c>
      <c r="ELI3" s="9">
        <f>'表九之一（汇总表）'!$J$140</f>
        <v>0</v>
      </c>
      <c r="ELJ3" s="9">
        <f>'表九之一（汇总表）'!$J$141</f>
        <v>0</v>
      </c>
      <c r="ELK3" s="9">
        <f>'表九之一（汇总表）'!$J$142</f>
        <v>0</v>
      </c>
      <c r="ELL3" s="9">
        <f>'表九之一（汇总表）'!$J$143</f>
        <v>0</v>
      </c>
      <c r="ELM3" s="9">
        <f>'表九之一（汇总表）'!$J$144</f>
        <v>0</v>
      </c>
      <c r="ELN3" s="9">
        <f>'表九之一（汇总表）'!$J$145</f>
        <v>0</v>
      </c>
      <c r="ELO3" s="9">
        <f>'表九之一（汇总表）'!$J$146</f>
        <v>0</v>
      </c>
      <c r="ELP3" s="9">
        <f>'表九之一（汇总表）'!$J$147</f>
        <v>0</v>
      </c>
      <c r="ELQ3" s="9">
        <f>'表九之一（汇总表）'!$J$148</f>
        <v>0</v>
      </c>
      <c r="ELR3" s="9">
        <f>'表九之一（汇总表）'!$J$149</f>
        <v>0</v>
      </c>
      <c r="ELS3" s="9">
        <f>'表九之一（汇总表）'!$J$150</f>
        <v>0</v>
      </c>
      <c r="ELT3" s="9">
        <f>'表九之一（汇总表）'!$J$151</f>
        <v>0</v>
      </c>
      <c r="ELU3" s="9">
        <f>'表九之一（汇总表）'!$J$152</f>
        <v>0</v>
      </c>
      <c r="ELV3" s="9">
        <f>'表九之一（汇总表）'!$J$153</f>
        <v>0</v>
      </c>
      <c r="ELW3" s="9">
        <f>'表九之一（汇总表）'!$J$154</f>
        <v>0</v>
      </c>
      <c r="ELX3" s="9">
        <f>'表九之一（汇总表）'!$J$155</f>
        <v>0</v>
      </c>
      <c r="ELY3" s="9">
        <f>'表九之一（汇总表）'!$J$156</f>
        <v>0</v>
      </c>
      <c r="ELZ3" s="9">
        <f>'表九之一（汇总表）'!$J$157</f>
        <v>0</v>
      </c>
      <c r="EMA3" s="9">
        <f>'表九之一（汇总表）'!$J$158</f>
        <v>0</v>
      </c>
      <c r="EMB3" s="9">
        <f>'表九之一（汇总表）'!$J$159</f>
        <v>0</v>
      </c>
      <c r="EMC3" s="9">
        <f>'表九之一（汇总表）'!$J$160</f>
        <v>0</v>
      </c>
      <c r="EMD3" s="9">
        <f>'表九之一（汇总表）'!$J$161</f>
        <v>0</v>
      </c>
      <c r="EME3" s="9">
        <f>'表九之一（汇总表）'!$J$162</f>
        <v>0</v>
      </c>
      <c r="EMF3" s="9">
        <f>'表九之一（汇总表）'!$J$163</f>
        <v>0</v>
      </c>
      <c r="EMG3" s="9">
        <f>'表九之一（汇总表）'!$J$164</f>
        <v>0</v>
      </c>
      <c r="EMH3" s="9">
        <f>'表九之一（汇总表）'!$J$165</f>
        <v>0</v>
      </c>
      <c r="EMI3" s="9">
        <f>'表九之一（汇总表）'!$J$166</f>
        <v>0</v>
      </c>
      <c r="EMJ3" s="9">
        <f>'表九之一（汇总表）'!$J$167</f>
        <v>0</v>
      </c>
      <c r="EMK3" s="9">
        <f>'表九之一（汇总表）'!$J$168</f>
        <v>0</v>
      </c>
      <c r="EML3" s="9">
        <f>'表九之一（汇总表）'!$J$169</f>
        <v>0</v>
      </c>
      <c r="EMM3" s="9">
        <f>'表九之一（汇总表）'!$J$170</f>
        <v>0</v>
      </c>
      <c r="EMN3" s="9">
        <f>'表九之一（汇总表）'!$J$171</f>
        <v>0</v>
      </c>
      <c r="EMO3" s="9">
        <f>'表九之一（汇总表）'!$J$172</f>
        <v>0</v>
      </c>
      <c r="EMP3" s="9">
        <f>'表九之一（汇总表）'!$J$173</f>
        <v>0</v>
      </c>
      <c r="EMQ3" s="9">
        <f>'表九之一（汇总表）'!$J$174</f>
        <v>0</v>
      </c>
      <c r="EMR3" s="9">
        <f>'表九之一（汇总表）'!$J$175</f>
        <v>0</v>
      </c>
      <c r="EMS3" s="9">
        <f>'表九之一（汇总表）'!$J$176</f>
        <v>0</v>
      </c>
      <c r="EMT3" s="9">
        <f>'表九之一（汇总表）'!$J$177</f>
        <v>0</v>
      </c>
      <c r="EMU3" s="9">
        <f>'表九之一（汇总表）'!$J$178</f>
        <v>0</v>
      </c>
      <c r="EMV3" s="9">
        <f>'表九之一（汇总表）'!$J$179</f>
        <v>0</v>
      </c>
      <c r="EMW3" s="9">
        <f>'表九之一（汇总表）'!$J$180</f>
        <v>0</v>
      </c>
      <c r="EMX3" s="9">
        <f>'表九之一（汇总表）'!$J$181</f>
        <v>0</v>
      </c>
      <c r="EMY3" s="9">
        <f>'表九之一（汇总表）'!$J$182</f>
        <v>0</v>
      </c>
      <c r="EMZ3" s="9">
        <f>'表九之一（汇总表）'!$J$183</f>
        <v>0</v>
      </c>
      <c r="ENA3" s="9">
        <f>'表九之一（汇总表）'!$J$184</f>
        <v>0</v>
      </c>
      <c r="ENB3" s="9">
        <f>'表九之一（汇总表）'!$J$185</f>
        <v>0</v>
      </c>
      <c r="ENC3" s="9">
        <f>'表九之一（汇总表）'!$J$186</f>
        <v>0</v>
      </c>
      <c r="END3" s="9">
        <f>'表九之一（汇总表）'!$J$187</f>
        <v>0</v>
      </c>
      <c r="ENE3" s="9">
        <f>'表九之一（汇总表）'!$J$188</f>
        <v>0</v>
      </c>
      <c r="ENF3" s="9">
        <f>'表九之一（汇总表）'!$J$189</f>
        <v>0</v>
      </c>
      <c r="ENG3" s="9">
        <f>'表九之一（汇总表）'!$J$190</f>
        <v>0</v>
      </c>
      <c r="ENH3" s="9">
        <f>'表九之一（汇总表）'!$J$191</f>
        <v>0</v>
      </c>
      <c r="ENI3" s="9">
        <f>'表九之一（汇总表）'!$J$192</f>
        <v>0</v>
      </c>
      <c r="ENJ3" s="9">
        <f>'表九之一（汇总表）'!$J$193</f>
        <v>0</v>
      </c>
      <c r="ENK3" s="9">
        <f>'表九之一（汇总表）'!$J$194</f>
        <v>0</v>
      </c>
      <c r="ENL3" s="9">
        <f>'表九之一（汇总表）'!$J$195</f>
        <v>0</v>
      </c>
      <c r="ENM3" s="9">
        <f>'表九之一（汇总表）'!$J$196</f>
        <v>0</v>
      </c>
      <c r="ENN3" s="9">
        <f>'表九之一（汇总表）'!$J$197</f>
        <v>0</v>
      </c>
      <c r="ENO3" s="9">
        <f>'表九之一（汇总表）'!$J$198</f>
        <v>0</v>
      </c>
      <c r="ENP3" s="9">
        <f>'表九之一（汇总表）'!$J$199</f>
        <v>0</v>
      </c>
      <c r="ENQ3" s="9">
        <f>'表九之一（汇总表）'!$J$200</f>
        <v>0</v>
      </c>
      <c r="ENR3" s="9">
        <f>'表九之一（汇总表）'!$J$201</f>
        <v>0</v>
      </c>
      <c r="ENS3" s="9">
        <f>'表九之一（汇总表）'!$J$202</f>
        <v>0</v>
      </c>
      <c r="ENT3" s="9">
        <f>'表九之一（汇总表）'!$J$203</f>
        <v>0</v>
      </c>
      <c r="ENU3" s="9">
        <f>'表九之一（汇总表）'!$J$204</f>
        <v>0</v>
      </c>
      <c r="ENV3" s="9">
        <f>'表九之一（汇总表）'!$J$205</f>
        <v>0</v>
      </c>
      <c r="ENW3" s="9">
        <f>'表九之一（汇总表）'!$J$206</f>
        <v>0</v>
      </c>
      <c r="ENX3" s="9">
        <f>'表九之一（汇总表）'!$J$207</f>
        <v>0</v>
      </c>
      <c r="ENY3" s="9">
        <f>'表九之一（汇总表）'!$J$208</f>
        <v>0</v>
      </c>
      <c r="ENZ3" s="9">
        <f>'表九之一（汇总表）'!$J$209</f>
        <v>0</v>
      </c>
      <c r="EOA3" s="9">
        <f>'表九之一（汇总表）'!$J$210</f>
        <v>0</v>
      </c>
      <c r="EOB3" s="9">
        <f>'表九之一（汇总表）'!$J$211</f>
        <v>0</v>
      </c>
      <c r="EOC3" s="9">
        <f>'表九之一（汇总表）'!$J$212</f>
        <v>0</v>
      </c>
      <c r="EOD3" s="9">
        <f>'表九之一（汇总表）'!$J$213</f>
        <v>0</v>
      </c>
      <c r="EOE3" s="9">
        <f>'表九之一（汇总表）'!$J$214</f>
        <v>0</v>
      </c>
      <c r="EOF3" s="9">
        <f>'表九之一（汇总表）'!$J$215</f>
        <v>0</v>
      </c>
      <c r="EOG3" s="9">
        <f>'表九之一（汇总表）'!$J$216</f>
        <v>52153</v>
      </c>
      <c r="EOH3" s="9">
        <f>'表九之一（汇总表）'!$J$217</f>
        <v>52153</v>
      </c>
      <c r="EOI3" s="9">
        <f>'表九之一（汇总表）'!$J$218</f>
        <v>0</v>
      </c>
      <c r="EOJ3" s="9">
        <f>'表九之一（汇总表）'!$J$219</f>
        <v>0</v>
      </c>
      <c r="EOK3" s="9">
        <f>'表九之一（汇总表）'!$J$220</f>
        <v>0</v>
      </c>
      <c r="EOL3" s="9">
        <f>'表九之一（汇总表）'!$J$221</f>
        <v>0</v>
      </c>
      <c r="EOM3" s="9">
        <f>'表九之一（汇总表）'!$J$222</f>
        <v>0</v>
      </c>
      <c r="EON3" s="9">
        <f>'表九之一（汇总表）'!$J$223</f>
        <v>0</v>
      </c>
      <c r="EOO3" s="9">
        <f>'表九之一（汇总表）'!$J$224</f>
        <v>0</v>
      </c>
      <c r="EOP3" s="9">
        <f>'表九之一（汇总表）'!$J$225</f>
        <v>0</v>
      </c>
      <c r="EOQ3" s="9">
        <f>'表九之一（汇总表）'!$J$226</f>
        <v>0</v>
      </c>
      <c r="EOR3" s="9">
        <f>'表九之一（汇总表）'!$J$227</f>
        <v>0</v>
      </c>
      <c r="EOS3" s="9">
        <f>'表九之一（汇总表）'!$J$228</f>
        <v>0</v>
      </c>
      <c r="EOT3" s="9">
        <f>'表九之一（汇总表）'!$J$229</f>
        <v>23600</v>
      </c>
      <c r="EOU3" s="9">
        <f>'表九之一（汇总表）'!$J$230</f>
        <v>1600</v>
      </c>
      <c r="EOV3" s="9">
        <f>'表九之一（汇总表）'!$J$231</f>
        <v>26953</v>
      </c>
      <c r="EOW3" s="9">
        <f>'表九之一（汇总表）'!$J$232</f>
        <v>0</v>
      </c>
      <c r="EOX3" s="9">
        <f>'表九之一（汇总表）'!$J$233</f>
        <v>0</v>
      </c>
      <c r="EOY3" s="9">
        <f>'表九之一（汇总表）'!$J$234</f>
        <v>0</v>
      </c>
      <c r="EOZ3" s="9">
        <f>'表九之一（汇总表）'!$J$235</f>
        <v>0</v>
      </c>
      <c r="EPA3" s="9">
        <f>'表九之一（汇总表）'!$J$236</f>
        <v>0</v>
      </c>
      <c r="EPB3" s="9">
        <f>'表九之一（汇总表）'!$J$237</f>
        <v>0</v>
      </c>
      <c r="EPC3" s="9">
        <f>'表九之一（汇总表）'!$J$238</f>
        <v>0</v>
      </c>
      <c r="EPD3" s="9">
        <f>'表九之一（汇总表）'!$J$239</f>
        <v>0</v>
      </c>
      <c r="EPE3" s="9">
        <f>'表九之一（汇总表）'!$J$240</f>
        <v>0</v>
      </c>
      <c r="EPF3" s="9">
        <f>'表九之一（汇总表）'!$J$241</f>
        <v>0</v>
      </c>
      <c r="EPG3" s="9">
        <f>'表九之一（汇总表）'!$J$242</f>
        <v>0</v>
      </c>
      <c r="EPH3" s="9">
        <f>'表九之一（汇总表）'!$J$243</f>
        <v>0</v>
      </c>
      <c r="EPI3" s="9">
        <f>'表九之一（汇总表）'!$J$244</f>
        <v>0</v>
      </c>
      <c r="EPJ3" s="9">
        <f>'表九之一（汇总表）'!$J$245</f>
        <v>0</v>
      </c>
      <c r="EPK3" s="9">
        <f>'表九之一（汇总表）'!$J$246</f>
        <v>0</v>
      </c>
      <c r="EPL3" s="9">
        <f>'表九之一（汇总表）'!$J$247</f>
        <v>0</v>
      </c>
      <c r="EPM3" s="9">
        <f>'表九之一（汇总表）'!$J$248</f>
        <v>0</v>
      </c>
      <c r="EPN3" s="9">
        <f>'表九之一（汇总表）'!$J$249</f>
        <v>0</v>
      </c>
      <c r="EPO3" s="9">
        <f>'表九之一（汇总表）'!$J$250</f>
        <v>0</v>
      </c>
      <c r="EPP3" s="9">
        <f>'表九之一（汇总表）'!$J$251</f>
        <v>0</v>
      </c>
      <c r="EPQ3" s="9">
        <f>'表九之一（汇总表）'!$J$252</f>
        <v>0</v>
      </c>
      <c r="EPR3" s="9">
        <f>'表九之一（汇总表）'!$J$253</f>
        <v>0</v>
      </c>
      <c r="EPS3" s="9">
        <f>'表九之一（汇总表）'!$J$254</f>
        <v>0</v>
      </c>
      <c r="EPT3" s="9">
        <f>'表九之一（汇总表）'!$J$255</f>
        <v>0</v>
      </c>
      <c r="EPU3" s="9">
        <f>'表九之一（汇总表）'!$J$256</f>
        <v>0</v>
      </c>
      <c r="EPV3" s="9">
        <f>'表九之一（汇总表）'!$J$257</f>
        <v>0</v>
      </c>
      <c r="EPW3" s="9">
        <f>'表九之一（汇总表）'!$J$258</f>
        <v>0</v>
      </c>
      <c r="EPX3" s="9">
        <f>'表九之一（汇总表）'!$J$259</f>
        <v>0</v>
      </c>
      <c r="EPY3" s="9">
        <f>'表九之一（汇总表）'!$J$260</f>
        <v>0</v>
      </c>
      <c r="EPZ3" s="9">
        <f>'表九之一（汇总表）'!$J$261</f>
        <v>0</v>
      </c>
      <c r="EQA3" s="9">
        <f>'表九之一（汇总表）'!$J$262</f>
        <v>0</v>
      </c>
      <c r="EQB3" s="9">
        <f>'表九之一（汇总表）'!$J$263</f>
        <v>0</v>
      </c>
      <c r="EQC3" s="9">
        <f>'表九之一（汇总表）'!$J$264</f>
        <v>0</v>
      </c>
      <c r="EQD3" s="9">
        <f>'表九之一（汇总表）'!$J$265</f>
        <v>0</v>
      </c>
      <c r="EQE3" s="9">
        <f>'表九之一（汇总表）'!$J$266</f>
        <v>0</v>
      </c>
      <c r="EQF3" s="9">
        <f>'表九之一（汇总表）'!$J$267</f>
        <v>0</v>
      </c>
      <c r="EQG3" s="9">
        <f>'表九之一（汇总表）'!$J$268</f>
        <v>0</v>
      </c>
      <c r="EQH3" s="9">
        <f>'表九之一（汇总表）'!$J$269</f>
        <v>0</v>
      </c>
      <c r="EQI3" s="9">
        <f>'表九之一（汇总表）'!$J$270</f>
        <v>0</v>
      </c>
      <c r="EQJ3" s="9">
        <f>'表九之一（汇总表）'!$J$272</f>
        <v>441103</v>
      </c>
      <c r="EQK3" s="9">
        <f>'表九之一（汇总表）'!$J$274</f>
        <v>32814</v>
      </c>
      <c r="EQL3" s="9">
        <f>'表九之一（汇总表）'!$J$275</f>
        <v>0</v>
      </c>
      <c r="EQM3" s="9">
        <f>'表九之一（汇总表）'!$J$276</f>
        <v>0</v>
      </c>
      <c r="EQN3" s="9">
        <f>'表九之一（汇总表）'!$J$277</f>
        <v>0</v>
      </c>
      <c r="EQO3" s="9">
        <f>'表九之一（汇总表）'!$J$278</f>
        <v>7000</v>
      </c>
      <c r="EQP3" s="9">
        <f>'表九之一（汇总表）'!$J$279</f>
        <v>7000</v>
      </c>
      <c r="EQQ3" s="9">
        <f>'表九之一（汇总表）'!$J$280</f>
        <v>25814</v>
      </c>
      <c r="EQR3" s="9">
        <f>'表九之一（汇总表）'!$J$281</f>
        <v>25814</v>
      </c>
      <c r="EQS3" s="9">
        <f>'表九之一（汇总表）'!$J$282</f>
        <v>0</v>
      </c>
      <c r="EQT3" s="9">
        <f>'表九之一（汇总表）'!$J$287</f>
        <v>0</v>
      </c>
      <c r="EQU3" s="9">
        <f>'表九之一（汇总表）'!$J$288</f>
        <v>0</v>
      </c>
      <c r="EQV3" s="9">
        <f>'表九之一（汇总表）'!$J$290</f>
        <v>473917</v>
      </c>
      <c r="EQW3" s="12">
        <f>'表九之三（其它收支录入表）'!$D$6</f>
        <v>0</v>
      </c>
      <c r="EQX3" s="12">
        <f>'表九之三（其它收支录入表）'!$D$7</f>
        <v>0</v>
      </c>
      <c r="EQY3" s="12">
        <f>'表九之三（其它收支录入表）'!$D$8</f>
        <v>0</v>
      </c>
      <c r="EQZ3" s="12">
        <f>'表九之三（其它收支录入表）'!$D$9</f>
        <v>0</v>
      </c>
      <c r="ERA3" s="12">
        <f>'表九之三（其它收支录入表）'!$D$10</f>
        <v>0</v>
      </c>
      <c r="ERB3" s="12">
        <f>'表九之三（其它收支录入表）'!$D$11</f>
        <v>375590</v>
      </c>
      <c r="ERC3" s="12">
        <f>'表九之三（其它收支录入表）'!$D$12</f>
        <v>0</v>
      </c>
      <c r="ERD3" s="12">
        <f>'表九之三（其它收支录入表）'!$D$13</f>
        <v>0</v>
      </c>
      <c r="ERE3" s="12">
        <f>'表九之三（其它收支录入表）'!$D$14</f>
        <v>-2000</v>
      </c>
      <c r="ERF3" s="12">
        <f>'表九之三（其它收支录入表）'!$D$15</f>
        <v>4060</v>
      </c>
      <c r="ERG3" s="12">
        <f>'表九之三（其它收支录入表）'!$D$16</f>
        <v>0</v>
      </c>
      <c r="ERH3" s="12">
        <f>'表九之三（其它收支录入表）'!$D$17</f>
        <v>0</v>
      </c>
      <c r="ERI3" s="12">
        <f>'表九之三（其它收支录入表）'!$D$18</f>
        <v>0</v>
      </c>
      <c r="ERJ3" s="12">
        <f>'表九之三（其它收支录入表）'!$D$19</f>
        <v>12000</v>
      </c>
      <c r="ERK3" s="12">
        <f>'表九之三（其它收支录入表）'!$D$20</f>
        <v>0</v>
      </c>
      <c r="ERL3" s="12">
        <f>'表九之三（其它收支录入表）'!$D$21</f>
        <v>0</v>
      </c>
      <c r="ERM3" s="12">
        <f>'表九之三（其它收支录入表）'!$D$22</f>
        <v>0</v>
      </c>
      <c r="ERN3" s="12"/>
      <c r="ERO3" s="12">
        <f>'表九之三（其它收支录入表）'!$D$24</f>
        <v>6300</v>
      </c>
      <c r="ERP3" s="12">
        <f>'表九之三（其它收支录入表）'!$D$25</f>
        <v>0</v>
      </c>
      <c r="ERQ3" s="12">
        <f>'表九之三（其它收支录入表）'!$D$26</f>
        <v>0</v>
      </c>
      <c r="ERR3" s="12">
        <f>'表九之三（其它收支录入表）'!$D$27</f>
        <v>0</v>
      </c>
      <c r="ERS3" s="12">
        <f>'表九之三（其它收支录入表）'!$D$28</f>
        <v>0</v>
      </c>
      <c r="ERT3" s="12">
        <f>'表九之三（其它收支录入表）'!$D$29</f>
        <v>0</v>
      </c>
      <c r="ERU3" s="12"/>
      <c r="ERV3" s="12">
        <f>'表九之三（其它收支录入表）'!$D$31</f>
        <v>0</v>
      </c>
      <c r="ERW3" s="12">
        <f>'表九之三（其它收支录入表）'!$D$32</f>
        <v>0</v>
      </c>
      <c r="ERX3" s="12">
        <f>'表九之三（其它收支录入表）'!$D$33</f>
        <v>0</v>
      </c>
      <c r="ERY3" s="12">
        <f>'表九之三（其它收支录入表）'!$D$34</f>
        <v>0</v>
      </c>
      <c r="ERZ3" s="12">
        <f>'表九之三（其它收支录入表）'!$D$35</f>
        <v>1600</v>
      </c>
      <c r="ESA3" s="12">
        <f>'表九之三（其它收支录入表）'!$D$36</f>
        <v>0</v>
      </c>
      <c r="ESB3" s="12">
        <f>'表九之三（其它收支录入表）'!$D$37</f>
        <v>0</v>
      </c>
      <c r="ESC3" s="12">
        <f>'表九之三（其它收支录入表）'!$D$38</f>
        <v>0</v>
      </c>
      <c r="ESD3" s="12">
        <f>'表九之三（其它收支录入表）'!$D$39</f>
        <v>0</v>
      </c>
      <c r="ESE3" s="12">
        <f>'表九之三（其它收支录入表）'!$D$40</f>
        <v>0</v>
      </c>
      <c r="ESF3" s="12">
        <f>'表九之三（其它收支录入表）'!$D$41</f>
        <v>0</v>
      </c>
      <c r="ESG3" s="12">
        <f>'表九之三（其它收支录入表）'!$D$42</f>
        <v>23600</v>
      </c>
      <c r="ESH3" s="12">
        <f>'表九之三（其它收支录入表）'!$D$43</f>
        <v>0</v>
      </c>
      <c r="ESI3" s="12">
        <f>'表九之三（其它收支录入表）'!$D$44</f>
        <v>0</v>
      </c>
      <c r="ESJ3" s="12">
        <f>'表九之三（其它收支录入表）'!$D$45</f>
        <v>26953</v>
      </c>
      <c r="ESK3" s="12">
        <f>'表九之三（其它收支录入表）'!$D$46</f>
        <v>0</v>
      </c>
      <c r="ESL3" s="12">
        <f>'表九之三（其它收支录入表）'!$D$53</f>
        <v>0</v>
      </c>
      <c r="ESM3" s="12">
        <f>'表九之三（其它收支录入表）'!$D$54</f>
        <v>0</v>
      </c>
      <c r="ESN3" s="12">
        <f>'表九之三（其它收支录入表）'!$D$55</f>
        <v>21504</v>
      </c>
      <c r="ESO3" s="12">
        <f>'表九之三（其它收支录入表）'!$D$56</f>
        <v>0</v>
      </c>
      <c r="ESP3" s="12">
        <f>'表九之三（其它收支录入表）'!$D$57</f>
        <v>0</v>
      </c>
      <c r="ESQ3" s="12">
        <f>'表九之三（其它收支录入表）'!$D$58</f>
        <v>0</v>
      </c>
      <c r="ESR3" s="12">
        <f>'表九之三（其它收支录入表）'!$D$59</f>
        <v>0</v>
      </c>
      <c r="ESS3" s="12">
        <f>'表九之三（其它收支录入表）'!$D$60</f>
        <v>0</v>
      </c>
      <c r="EST3" s="12">
        <f>'表九之三（其它收支录入表）'!$D$61</f>
        <v>0</v>
      </c>
      <c r="ESU3" s="12">
        <f>'表九之三（其它收支录入表）'!$D$62</f>
        <v>0</v>
      </c>
      <c r="ESV3" s="12">
        <f>'表九之三（其它收支录入表）'!$D$63</f>
        <v>0</v>
      </c>
      <c r="ESW3" s="12">
        <f>'表九之三（其它收支录入表）'!$D$64</f>
        <v>0</v>
      </c>
      <c r="ESX3" s="12">
        <f>'表九之三（其它收支录入表）'!$D$65</f>
        <v>0</v>
      </c>
      <c r="ESY3" s="12">
        <f>'表九之三（其它收支录入表）'!$D$66</f>
        <v>0</v>
      </c>
      <c r="ESZ3" s="12">
        <f>'表九之三（其它收支录入表）'!$D$67</f>
        <v>0</v>
      </c>
      <c r="ETA3" s="12">
        <f>'表九之三（其它收支录入表）'!$D$68</f>
        <v>0</v>
      </c>
      <c r="ETB3" s="12">
        <f>'表九之三（其它收支录入表）'!$D$69</f>
        <v>0</v>
      </c>
      <c r="ETC3" s="12">
        <f>'表九之三（其它收支录入表）'!$D$70</f>
        <v>0</v>
      </c>
      <c r="ETD3" s="12">
        <f>'表九之三（其它收支录入表）'!$D$71</f>
        <v>0</v>
      </c>
      <c r="ETE3" s="12">
        <f>'表九之三（其它收支录入表）'!$D$72</f>
        <v>0</v>
      </c>
      <c r="ETF3" s="12">
        <f>'表九之三（其它收支录入表）'!$D$73</f>
        <v>0</v>
      </c>
      <c r="ETG3" s="12">
        <f>'表九之三（其它收支录入表）'!$D$74</f>
        <v>0</v>
      </c>
      <c r="ETH3" s="12">
        <f>'表九之三（其它收支录入表）'!$D$75</f>
        <v>0</v>
      </c>
      <c r="ETI3" s="12">
        <f>'表九之三（其它收支录入表）'!$D$76</f>
        <v>0</v>
      </c>
      <c r="ETJ3" s="12">
        <f>'表九之三（其它收支录入表）'!$D$77</f>
        <v>0</v>
      </c>
      <c r="ETK3" s="12">
        <f>'表九之三（其它收支录入表）'!$D$78</f>
        <v>0</v>
      </c>
      <c r="ETL3" s="12">
        <f>'表九之三（其它收支录入表）'!$D$79</f>
        <v>0</v>
      </c>
      <c r="ETM3" s="12">
        <f>'表九之三（其它收支录入表）'!$D$80</f>
        <v>0</v>
      </c>
      <c r="ETN3" s="12">
        <f>'表九之三（其它收支录入表）'!$D$81</f>
        <v>0</v>
      </c>
      <c r="ETO3" s="12">
        <f>'表九之三（其它收支录入表）'!$D$82</f>
        <v>0</v>
      </c>
      <c r="ETP3" s="12">
        <f>'表九之三（其它收支录入表）'!$D$83</f>
        <v>222290</v>
      </c>
      <c r="ETQ3" s="12">
        <f>'表九之三（其它收支录入表）'!$D$84</f>
        <v>0</v>
      </c>
      <c r="ETR3" s="12">
        <f>'表九之三（其它收支录入表）'!$D$85</f>
        <v>0</v>
      </c>
      <c r="ETS3" s="12">
        <f>'表九之三（其它收支录入表）'!$D$86</f>
        <v>500</v>
      </c>
      <c r="ETT3" s="12">
        <f>'表九之三（其它收支录入表）'!$D$87</f>
        <v>0</v>
      </c>
      <c r="ETU3" s="12">
        <f>'表九之三（其它收支录入表）'!$D$88</f>
        <v>3200</v>
      </c>
      <c r="ETV3" s="12">
        <f>'表九之三（其它收支录入表）'!$D$89</f>
        <v>0</v>
      </c>
      <c r="ETW3" s="12">
        <f>'表九之三（其它收支录入表）'!$D$90</f>
        <v>0</v>
      </c>
      <c r="ETX3" s="12">
        <f>'表九之三（其它收支录入表）'!$D$91</f>
        <v>0</v>
      </c>
      <c r="ETY3" s="12">
        <f>'表九之三（其它收支录入表）'!$D$92</f>
        <v>0</v>
      </c>
      <c r="ETZ3" s="12">
        <f>'表九之三（其它收支录入表）'!$D$93</f>
        <v>0</v>
      </c>
      <c r="EUA3" s="12">
        <f>'表九之三（其它收支录入表）'!$D$94</f>
        <v>0</v>
      </c>
      <c r="EUB3" s="12">
        <f>'表九之三（其它收支录入表）'!$D$95</f>
        <v>0</v>
      </c>
      <c r="EUC3" s="12">
        <f>'表九之三（其它收支录入表）'!$D$96</f>
        <v>0</v>
      </c>
      <c r="EUD3" s="12">
        <f>'表九之三（其它收支录入表）'!$D$97</f>
        <v>144660</v>
      </c>
      <c r="EUE3" s="12">
        <f>'表九之三（其它收支录入表）'!$D$98</f>
        <v>0</v>
      </c>
      <c r="EUF3" s="12">
        <f>'表九之三（其它收支录入表）'!$D$99</f>
        <v>0</v>
      </c>
      <c r="EUG3" s="12">
        <f>'表九之三（其它收支录入表）'!$D$100</f>
        <v>0</v>
      </c>
      <c r="EUH3" s="12">
        <f>'表九之三（其它收支录入表）'!$D$101</f>
        <v>0</v>
      </c>
      <c r="EUI3" s="12">
        <f>'表九之三（其它收支录入表）'!$D$102</f>
        <v>0</v>
      </c>
      <c r="EUJ3" s="12">
        <f>'表九之三（其它收支录入表）'!$D$103</f>
        <v>0</v>
      </c>
      <c r="EUK3" s="12">
        <f>'表九之三（其它收支录入表）'!$D$104</f>
        <v>0</v>
      </c>
      <c r="EUL3" s="12">
        <f>'表九之三（其它收支录入表）'!$D$105</f>
        <v>0</v>
      </c>
      <c r="EUM3" s="12">
        <f>'表九之三（其它收支录入表）'!$D$106</f>
        <v>12000</v>
      </c>
      <c r="EUN3" s="12">
        <f>'表九之三（其它收支录入表）'!$D$107</f>
        <v>0</v>
      </c>
      <c r="EUO3" s="12">
        <f>'表九之三（其它收支录入表）'!$D$108</f>
        <v>0</v>
      </c>
      <c r="EUP3" s="12">
        <f>'表九之三（其它收支录入表）'!$D$109</f>
        <v>6300</v>
      </c>
      <c r="EUQ3" s="12">
        <f>'表九之三（其它收支录入表）'!$D$110</f>
        <v>0</v>
      </c>
      <c r="EUR3" s="12">
        <f>'表九之三（其它收支录入表）'!$D$111</f>
        <v>0</v>
      </c>
      <c r="EUS3" s="12">
        <f>'表九之三（其它收支录入表）'!$D$112</f>
        <v>0</v>
      </c>
      <c r="EUT3" s="12">
        <f>'表九之三（其它收支录入表）'!$D$113</f>
        <v>0</v>
      </c>
      <c r="EUU3" s="12">
        <f>'表九之三（其它收支录入表）'!$D$114</f>
        <v>0</v>
      </c>
      <c r="EUV3" s="12">
        <f>'表九之三（其它收支录入表）'!$D$115</f>
        <v>0</v>
      </c>
      <c r="EUW3" s="12">
        <f>'表九之三（其它收支录入表）'!$D$116</f>
        <v>0</v>
      </c>
      <c r="EUX3" s="12">
        <f>'表九之三（其它收支录入表）'!$D$117</f>
        <v>0</v>
      </c>
      <c r="EUY3" s="12">
        <f>'表九之三（其它收支录入表）'!$D$118</f>
        <v>0</v>
      </c>
      <c r="EUZ3" s="12">
        <f>'表九之三（其它收支录入表）'!$D$119</f>
        <v>0</v>
      </c>
      <c r="EVA3" s="12">
        <f>'表九之三（其它收支录入表）'!$D$120</f>
        <v>0</v>
      </c>
      <c r="EVB3" s="12">
        <f>'表九之三（其它收支录入表）'!$D$121</f>
        <v>0</v>
      </c>
      <c r="EVC3" s="12">
        <f>'表九之三（其它收支录入表）'!$D$122</f>
        <v>0</v>
      </c>
      <c r="EVD3" s="12">
        <f>'表九之三（其它收支录入表）'!$D$123</f>
        <v>0</v>
      </c>
      <c r="EVE3" s="12">
        <f>'表九之三（其它收支录入表）'!$D$124</f>
        <v>0</v>
      </c>
      <c r="EVF3" s="12">
        <f>'表九之三（其它收支录入表）'!$D$125</f>
        <v>0</v>
      </c>
      <c r="EVG3" s="12">
        <f>'表九之三（其它收支录入表）'!$D$126</f>
        <v>0</v>
      </c>
      <c r="EVH3" s="12">
        <f>'表九之三（其它收支录入表）'!$D$127</f>
        <v>0</v>
      </c>
      <c r="EVI3" s="12">
        <f>'表九之三（其它收支录入表）'!$D$128</f>
        <v>0</v>
      </c>
      <c r="EVJ3" s="12">
        <f>'表九之三（其它收支录入表）'!$D$129</f>
        <v>0</v>
      </c>
      <c r="EVK3" s="12">
        <f>'表九之三（其它收支录入表）'!$D$130</f>
        <v>0</v>
      </c>
      <c r="EVL3" s="12">
        <f>'表九之三（其它收支录入表）'!$D$131</f>
        <v>0</v>
      </c>
      <c r="EVM3" s="12">
        <f>'表九之三（其它收支录入表）'!$D$132</f>
        <v>0</v>
      </c>
      <c r="EVN3" s="12">
        <f>'表九之三（其它收支录入表）'!$D$133</f>
        <v>0</v>
      </c>
      <c r="EVO3" s="12">
        <f>'表九之三（其它收支录入表）'!$D$134</f>
        <v>0</v>
      </c>
      <c r="EVP3" s="12">
        <f>'表九之三（其它收支录入表）'!$D$135</f>
        <v>0</v>
      </c>
      <c r="EVQ3" s="12">
        <f>'表九之三（其它收支录入表）'!$D$136</f>
        <v>0</v>
      </c>
      <c r="EVR3" s="12">
        <f>'表九之三（其它收支录入表）'!$D$137</f>
        <v>0</v>
      </c>
      <c r="EVS3" s="12">
        <f>'表九之三（其它收支录入表）'!$D$138</f>
        <v>0</v>
      </c>
      <c r="EVT3" s="12">
        <f>'表九之三（其它收支录入表）'!$D$139</f>
        <v>0</v>
      </c>
      <c r="EVU3" s="12">
        <f>'表九之三（其它收支录入表）'!$D$140</f>
        <v>0</v>
      </c>
      <c r="EVV3" s="12">
        <f>'表九之三（其它收支录入表）'!$D$141</f>
        <v>0</v>
      </c>
      <c r="EVW3" s="12">
        <f>'表九之三（其它收支录入表）'!$D$142</f>
        <v>0</v>
      </c>
      <c r="EVX3" s="12">
        <f>'表九之三（其它收支录入表）'!$D$143</f>
        <v>0</v>
      </c>
      <c r="EVY3" s="12">
        <f>'表九之三（其它收支录入表）'!$D$144</f>
        <v>0</v>
      </c>
      <c r="EVZ3" s="12">
        <f>'表九之三（其它收支录入表）'!$D$145</f>
        <v>0</v>
      </c>
      <c r="EWA3" s="12">
        <f>'表九之三（其它收支录入表）'!$D$146</f>
        <v>0</v>
      </c>
      <c r="EWB3" s="12">
        <f>'表九之三（其它收支录入表）'!$D$147</f>
        <v>0</v>
      </c>
      <c r="EWC3" s="12">
        <f>'表九之三（其它收支录入表）'!$D$148</f>
        <v>0</v>
      </c>
      <c r="EWD3" s="12">
        <f>'表九之三（其它收支录入表）'!$D$149</f>
        <v>0</v>
      </c>
      <c r="EWE3" s="12">
        <f>'表九之三（其它收支录入表）'!$D$150</f>
        <v>0</v>
      </c>
      <c r="EWF3" s="12">
        <f>'表九之三（其它收支录入表）'!$D$151</f>
        <v>0</v>
      </c>
      <c r="EWG3" s="12">
        <f>'表九之三（其它收支录入表）'!$D$152</f>
        <v>0</v>
      </c>
      <c r="EWH3" s="12">
        <f>'表九之三（其它收支录入表）'!$D$153</f>
        <v>0</v>
      </c>
      <c r="EWI3" s="12">
        <f>'表九之三（其它收支录入表）'!$D$154</f>
        <v>0</v>
      </c>
      <c r="EWJ3" s="12">
        <f>'表九之三（其它收支录入表）'!$D$155</f>
        <v>0</v>
      </c>
      <c r="EWK3" s="12">
        <f>'表九之三（其它收支录入表）'!$D$156</f>
        <v>0</v>
      </c>
      <c r="EWL3" s="12">
        <f>'表九之三（其它收支录入表）'!$D$157</f>
        <v>0</v>
      </c>
      <c r="EWM3" s="12">
        <f>'表九之三（其它收支录入表）'!$D$158</f>
        <v>0</v>
      </c>
      <c r="EWN3" s="12">
        <f>'表九之三（其它收支录入表）'!$D$159</f>
        <v>0</v>
      </c>
      <c r="EWO3" s="12">
        <f>'表九之三（其它收支录入表）'!$D$160</f>
        <v>0</v>
      </c>
      <c r="EWP3" s="12">
        <f>'表九之三（其它收支录入表）'!$D$161</f>
        <v>0</v>
      </c>
      <c r="EWQ3" s="12">
        <f>'表九之三（其它收支录入表）'!$D$162</f>
        <v>0</v>
      </c>
      <c r="EWR3" s="12">
        <f>'表九之三（其它收支录入表）'!$D$163</f>
        <v>0</v>
      </c>
      <c r="EWS3" s="12">
        <f>'表九之三（其它收支录入表）'!$D$164</f>
        <v>0</v>
      </c>
      <c r="EWT3" s="12">
        <f>'表九之三（其它收支录入表）'!$D$165</f>
        <v>0</v>
      </c>
      <c r="EWU3" s="12">
        <f>'表九之三（其它收支录入表）'!$D$166</f>
        <v>0</v>
      </c>
      <c r="EWV3" s="12">
        <f>'表九之三（其它收支录入表）'!$D$167</f>
        <v>0</v>
      </c>
      <c r="EWW3" s="12">
        <f>'表九之三（其它收支录入表）'!$D$168</f>
        <v>0</v>
      </c>
      <c r="EWX3" s="12">
        <f>'表九之三（其它收支录入表）'!$D$169</f>
        <v>0</v>
      </c>
      <c r="EWY3" s="12">
        <f>'表九之三（其它收支录入表）'!$D$170</f>
        <v>0</v>
      </c>
      <c r="EWZ3" s="12">
        <f>'表九之三（其它收支录入表）'!$D$171</f>
        <v>0</v>
      </c>
      <c r="EXA3" s="12">
        <f>'表九之三（其它收支录入表）'!$D$172</f>
        <v>0</v>
      </c>
      <c r="EXB3" s="12">
        <f>'表九之三（其它收支录入表）'!$D$173</f>
        <v>0</v>
      </c>
      <c r="EXC3" s="12">
        <f>'表九之三（其它收支录入表）'!$D$174</f>
        <v>0</v>
      </c>
      <c r="EXD3" s="12">
        <f>'表九之三（其它收支录入表）'!$D$175</f>
        <v>0</v>
      </c>
      <c r="EXE3" s="12">
        <f>'表九之三（其它收支录入表）'!$D$176</f>
        <v>0</v>
      </c>
      <c r="EXF3" s="12">
        <f>'表九之三（其它收支录入表）'!$D$177</f>
        <v>0</v>
      </c>
      <c r="EXG3" s="12">
        <f>'表九之三（其它收支录入表）'!$D$178</f>
        <v>0</v>
      </c>
      <c r="EXH3" s="12">
        <f>'表九之三（其它收支录入表）'!$D$179</f>
        <v>0</v>
      </c>
      <c r="EXI3" s="12">
        <f>'表九之三（其它收支录入表）'!$D$180</f>
        <v>0</v>
      </c>
      <c r="EXJ3" s="12">
        <f>'表九之三（其它收支录入表）'!$D$181</f>
        <v>0</v>
      </c>
      <c r="EXK3" s="12">
        <f>'表九之三（其它收支录入表）'!$D$182</f>
        <v>0</v>
      </c>
      <c r="EXL3" s="12">
        <f>'表九之三（其它收支录入表）'!$D$183</f>
        <v>0</v>
      </c>
      <c r="EXM3" s="12">
        <f>'表九之三（其它收支录入表）'!$D$184</f>
        <v>0</v>
      </c>
      <c r="EXN3" s="12">
        <f>'表九之三（其它收支录入表）'!$D$185</f>
        <v>0</v>
      </c>
      <c r="EXO3" s="12">
        <f>'表九之三（其它收支录入表）'!$D$186</f>
        <v>0</v>
      </c>
      <c r="EXP3" s="12">
        <f>'表九之三（其它收支录入表）'!$D$187</f>
        <v>0</v>
      </c>
      <c r="EXQ3" s="12">
        <f>'表九之三（其它收支录入表）'!$D$188</f>
        <v>0</v>
      </c>
      <c r="EXR3" s="12">
        <f>'表九之三（其它收支录入表）'!$D$189</f>
        <v>0</v>
      </c>
      <c r="EXS3" s="12">
        <f>'表九之三（其它收支录入表）'!$D$190</f>
        <v>0</v>
      </c>
      <c r="EXT3" s="12">
        <f>'表九之三（其它收支录入表）'!$D$191</f>
        <v>0</v>
      </c>
      <c r="EXU3" s="12">
        <f>'表九之三（其它收支录入表）'!$D$192</f>
        <v>0</v>
      </c>
      <c r="EXV3" s="12">
        <f>'表九之三（其它收支录入表）'!$D$193</f>
        <v>0</v>
      </c>
      <c r="EXW3" s="12">
        <f>'表九之三（其它收支录入表）'!$D$194</f>
        <v>0</v>
      </c>
      <c r="EXX3" s="12">
        <f>'表九之三（其它收支录入表）'!$D$195</f>
        <v>0</v>
      </c>
      <c r="EXY3" s="12">
        <f>'表九之三（其它收支录入表）'!$D$196</f>
        <v>0</v>
      </c>
      <c r="EXZ3" s="12">
        <f>'表九之三（其它收支录入表）'!$D$197</f>
        <v>0</v>
      </c>
      <c r="EYA3" s="12">
        <f>'表九之三（其它收支录入表）'!$D$198</f>
        <v>0</v>
      </c>
      <c r="EYB3" s="12">
        <f>'表九之三（其它收支录入表）'!$D$199</f>
        <v>0</v>
      </c>
      <c r="EYC3" s="12">
        <f>'表九之三（其它收支录入表）'!$D$200</f>
        <v>0</v>
      </c>
      <c r="EYD3" s="12">
        <f>'表九之三（其它收支录入表）'!$D$201</f>
        <v>0</v>
      </c>
      <c r="EYE3" s="12">
        <f>'表九之三（其它收支录入表）'!$D$202</f>
        <v>0</v>
      </c>
      <c r="EYF3" s="12">
        <f>'表九之三（其它收支录入表）'!$D$203</f>
        <v>0</v>
      </c>
      <c r="EYG3" s="12">
        <f>'表九之三（其它收支录入表）'!$D$204</f>
        <v>0</v>
      </c>
      <c r="EYH3" s="12">
        <f>'表九之三（其它收支录入表）'!$D$205</f>
        <v>0</v>
      </c>
      <c r="EYI3" s="12">
        <f>'表九之三（其它收支录入表）'!$D$206</f>
        <v>0</v>
      </c>
      <c r="EYJ3" s="12">
        <f>'表九之三（其它收支录入表）'!$D$207</f>
        <v>0</v>
      </c>
      <c r="EYK3" s="12">
        <f>'表九之三（其它收支录入表）'!$D$208</f>
        <v>0</v>
      </c>
      <c r="EYL3" s="12">
        <f>'表九之三（其它收支录入表）'!$D$209</f>
        <v>0</v>
      </c>
      <c r="EYM3" s="12">
        <f>'表九之三（其它收支录入表）'!$D$210</f>
        <v>0</v>
      </c>
      <c r="EYN3" s="12">
        <f>'表九之三（其它收支录入表）'!$D$211</f>
        <v>0</v>
      </c>
      <c r="EYO3" s="12">
        <f>'表九之三（其它收支录入表）'!$D$212</f>
        <v>0</v>
      </c>
      <c r="EYP3" s="12">
        <f>'表九之三（其它收支录入表）'!$D$213</f>
        <v>0</v>
      </c>
      <c r="EYQ3" s="12">
        <f>'表九之三（其它收支录入表）'!$D$214</f>
        <v>0</v>
      </c>
      <c r="EYR3" s="12">
        <f>'表九之三（其它收支录入表）'!$D$215</f>
        <v>0</v>
      </c>
      <c r="EYS3" s="12">
        <f>'表九之三（其它收支录入表）'!$D$216</f>
        <v>0</v>
      </c>
      <c r="EYT3" s="12">
        <f>'表九之三（其它收支录入表）'!$D$217</f>
        <v>0</v>
      </c>
      <c r="EYU3" s="12">
        <f>'表九之三（其它收支录入表）'!$D$218</f>
        <v>0</v>
      </c>
      <c r="EYV3" s="12">
        <f>'表九之三（其它收支录入表）'!$D$219</f>
        <v>0</v>
      </c>
      <c r="EYW3" s="12">
        <f>'表九之三（其它收支录入表）'!$D$220</f>
        <v>0</v>
      </c>
      <c r="EYX3" s="12">
        <f>'表九之三（其它收支录入表）'!$D$221</f>
        <v>0</v>
      </c>
      <c r="EYY3" s="12">
        <f>'表九之三（其它收支录入表）'!$D$222</f>
        <v>0</v>
      </c>
      <c r="EYZ3" s="12">
        <f>'表九之三（其它收支录入表）'!$D$223</f>
        <v>0</v>
      </c>
      <c r="EZA3" s="12">
        <f>'表九之三（其它收支录入表）'!$D$224</f>
        <v>0</v>
      </c>
      <c r="EZB3" s="12">
        <f>'表九之三（其它收支录入表）'!$D$225</f>
        <v>0</v>
      </c>
      <c r="EZC3" s="12">
        <f>'表九之三（其它收支录入表）'!$D$226</f>
        <v>0</v>
      </c>
      <c r="EZD3" s="12">
        <f>'表九之三（其它收支录入表）'!$D$227</f>
        <v>0</v>
      </c>
      <c r="EZE3" s="12">
        <f>'表九之三（其它收支录入表）'!$D$228</f>
        <v>0</v>
      </c>
      <c r="EZF3" s="12">
        <f>'表九之三（其它收支录入表）'!$D$229</f>
        <v>0</v>
      </c>
      <c r="EZG3" s="12">
        <f>'表九之三（其它收支录入表）'!$D$230</f>
        <v>0</v>
      </c>
      <c r="EZH3" s="12">
        <f>'表九之三（其它收支录入表）'!$D$231</f>
        <v>0</v>
      </c>
      <c r="EZI3" s="12">
        <f>'表九之三（其它收支录入表）'!$D$232</f>
        <v>23600</v>
      </c>
      <c r="EZJ3" s="12">
        <f>'表九之三（其它收支录入表）'!$D$233</f>
        <v>1600</v>
      </c>
      <c r="EZK3" s="12">
        <f>'表九之三（其它收支录入表）'!$D$234</f>
        <v>26953</v>
      </c>
      <c r="EZL3" s="12">
        <f>'表九之三（其它收支录入表）'!$D$235</f>
        <v>0</v>
      </c>
      <c r="EZM3" s="12">
        <f>'表九之三（其它收支录入表）'!$D$236</f>
        <v>0</v>
      </c>
      <c r="EZN3" s="12">
        <f>'表九之三（其它收支录入表）'!$D$237</f>
        <v>0</v>
      </c>
      <c r="EZO3" s="12">
        <f>'表九之三（其它收支录入表）'!$D$238</f>
        <v>0</v>
      </c>
      <c r="EZP3" s="12">
        <f>'表九之三（其它收支录入表）'!$D$239</f>
        <v>0</v>
      </c>
      <c r="EZQ3" s="12">
        <f>'表九之三（其它收支录入表）'!$D$240</f>
        <v>0</v>
      </c>
      <c r="EZR3" s="12">
        <f>'表九之三（其它收支录入表）'!$D$241</f>
        <v>0</v>
      </c>
      <c r="EZS3" s="12">
        <f>'表九之三（其它收支录入表）'!$D$242</f>
        <v>0</v>
      </c>
      <c r="EZT3" s="12">
        <f>'表九之三（其它收支录入表）'!$D$243</f>
        <v>0</v>
      </c>
      <c r="EZU3" s="12">
        <f>'表九之三（其它收支录入表）'!$D$244</f>
        <v>0</v>
      </c>
      <c r="EZV3" s="12">
        <f>'表九之三（其它收支录入表）'!$D$245</f>
        <v>0</v>
      </c>
      <c r="EZW3" s="12">
        <f>'表九之三（其它收支录入表）'!$D$246</f>
        <v>0</v>
      </c>
      <c r="EZX3" s="12">
        <f>'表九之三（其它收支录入表）'!$D$247</f>
        <v>0</v>
      </c>
      <c r="EZY3" s="12">
        <f>'表九之三（其它收支录入表）'!$D$248</f>
        <v>0</v>
      </c>
      <c r="EZZ3" s="12">
        <f>'表九之三（其它收支录入表）'!$D$249</f>
        <v>0</v>
      </c>
      <c r="FAA3" s="12">
        <f>'表九之三（其它收支录入表）'!$D$250</f>
        <v>0</v>
      </c>
      <c r="FAB3" s="12">
        <f>'表九之三（其它收支录入表）'!$D$251</f>
        <v>0</v>
      </c>
      <c r="FAC3" s="12">
        <f>'表九之三（其它收支录入表）'!$D$252</f>
        <v>0</v>
      </c>
      <c r="FAD3" s="12">
        <f>'表九之三（其它收支录入表）'!$D$253</f>
        <v>0</v>
      </c>
      <c r="FAE3" s="12">
        <f>'表九之三（其它收支录入表）'!$D$254</f>
        <v>0</v>
      </c>
      <c r="FAF3" s="12">
        <f>'表九之三（其它收支录入表）'!$D$255</f>
        <v>0</v>
      </c>
      <c r="FAG3" s="12">
        <f>'表九之三（其它收支录入表）'!$D$256</f>
        <v>0</v>
      </c>
      <c r="FAH3" s="12">
        <f>'表九之三（其它收支录入表）'!$D$257</f>
        <v>0</v>
      </c>
      <c r="FAI3" s="12">
        <f>'表九之三（其它收支录入表）'!$D$258</f>
        <v>0</v>
      </c>
      <c r="FAJ3" s="12">
        <f>'表九之三（其它收支录入表）'!$D$259</f>
        <v>0</v>
      </c>
      <c r="FAK3" s="12">
        <f>'表九之三（其它收支录入表）'!$D$260</f>
        <v>0</v>
      </c>
      <c r="FAL3" s="12">
        <f>'表九之三（其它收支录入表）'!$D$261</f>
        <v>0</v>
      </c>
      <c r="FAM3" s="12">
        <f>'表九之三（其它收支录入表）'!$D$262</f>
        <v>0</v>
      </c>
      <c r="FAN3" s="12">
        <f>'表九之三（其它收支录入表）'!$D$263</f>
        <v>0</v>
      </c>
      <c r="FAO3" s="12">
        <f>'表九之三（其它收支录入表）'!$D$264</f>
        <v>0</v>
      </c>
      <c r="FAP3" s="12">
        <f>'表九之三（其它收支录入表）'!$D$265</f>
        <v>0</v>
      </c>
      <c r="FAQ3" s="12">
        <f>'表九之三（其它收支录入表）'!$D$266</f>
        <v>0</v>
      </c>
      <c r="FAR3" s="12">
        <f>'表九之三（其它收支录入表）'!$D$267</f>
        <v>0</v>
      </c>
      <c r="FAS3" s="12">
        <f>'表九之三（其它收支录入表）'!$D$268</f>
        <v>0</v>
      </c>
      <c r="FAT3" s="12">
        <f>'表九之三（其它收支录入表）'!$D$278</f>
        <v>0</v>
      </c>
      <c r="FAU3" s="12">
        <f>'表九之三（其它收支录入表）'!$D$279</f>
        <v>7000</v>
      </c>
      <c r="FAV3" s="12">
        <f>'表九之三（其它收支录入表）'!$D$280</f>
        <v>25814</v>
      </c>
      <c r="FAW3" s="12">
        <f>'表九之三（其它收支录入表）'!$D$281</f>
        <v>0</v>
      </c>
      <c r="FAX3" s="12">
        <f>'表九之三（其它收支录入表）'!$D$282</f>
        <v>0</v>
      </c>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4"/>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4"/>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4"/>
      <c r="GDX3" s="16" t="s">
        <v>18657</v>
      </c>
    </row>
    <row r="4" s="1" customFormat="1" ht="26.1" customHeight="1" spans="1:4860">
      <c r="A4" s="7" t="str">
        <f t="shared" ref="A4:C5" si="0">A3</f>
        <v>431200</v>
      </c>
      <c r="B4" s="8" t="str">
        <f t="shared" ref="B4:B8" si="1">B3</f>
        <v>地级</v>
      </c>
      <c r="C4" s="8" t="str">
        <f>IFERROR(封面!$D$11,"")</f>
        <v>怀化市本级</v>
      </c>
      <c r="D4" s="8" t="s">
        <v>12025</v>
      </c>
      <c r="E4" s="9">
        <f>表一!D6</f>
        <v>225081</v>
      </c>
      <c r="F4" s="9">
        <f>表一!D7</f>
        <v>61502</v>
      </c>
      <c r="G4" s="9">
        <f>表一!D8</f>
        <v>12107</v>
      </c>
      <c r="H4" s="9">
        <f>表一!D9</f>
        <v>4874</v>
      </c>
      <c r="I4" s="9">
        <f>表一!D10</f>
        <v>85</v>
      </c>
      <c r="J4" s="9">
        <f>表一!D11</f>
        <v>14449</v>
      </c>
      <c r="K4" s="9">
        <f>表一!D12</f>
        <v>16829</v>
      </c>
      <c r="L4" s="9">
        <f>表一!D13</f>
        <v>3516</v>
      </c>
      <c r="M4" s="9">
        <f>表一!D14</f>
        <v>13133</v>
      </c>
      <c r="N4" s="9">
        <f>表一!D15</f>
        <v>38282</v>
      </c>
      <c r="O4" s="9">
        <f>表一!D16</f>
        <v>6269</v>
      </c>
      <c r="P4" s="9">
        <f>表一!D17</f>
        <v>10283</v>
      </c>
      <c r="Q4" s="9">
        <f>表一!D18</f>
        <v>43553</v>
      </c>
      <c r="R4" s="9">
        <f>表一!D19</f>
        <v>0</v>
      </c>
      <c r="S4" s="9">
        <f>表一!D20</f>
        <v>199</v>
      </c>
      <c r="T4" s="9">
        <f>表一!D21</f>
        <v>0</v>
      </c>
      <c r="U4" s="9">
        <f>表一!D24</f>
        <v>112804</v>
      </c>
      <c r="V4" s="9">
        <f>表一!D25</f>
        <v>9978</v>
      </c>
      <c r="W4" s="9">
        <f>表一!D26</f>
        <v>18995</v>
      </c>
      <c r="X4" s="9">
        <f>表一!D27</f>
        <v>22999</v>
      </c>
      <c r="Y4" s="9">
        <f>表一!D28</f>
        <v>0</v>
      </c>
      <c r="Z4" s="9">
        <f>表一!D29</f>
        <v>36450</v>
      </c>
      <c r="AA4" s="9">
        <f>表一!D30</f>
        <v>145</v>
      </c>
      <c r="AB4" s="9">
        <f>表一!D31</f>
        <v>24233</v>
      </c>
      <c r="AC4" s="9">
        <f>表一!D32</f>
        <v>4</v>
      </c>
      <c r="AD4" s="9">
        <f>表一!D35</f>
        <v>337885</v>
      </c>
      <c r="AE4" s="9">
        <f>'表二之一（类款级汇总）'!$D$6</f>
        <v>106309</v>
      </c>
      <c r="AF4" s="9">
        <f>'表二之一（类款级汇总）'!$D$7</f>
        <v>6352</v>
      </c>
      <c r="AG4" s="9">
        <f>'表二之一（类款级汇总）'!$D$8</f>
        <v>1787</v>
      </c>
      <c r="AH4" s="9">
        <f>'表二之一（类款级汇总）'!$D$9</f>
        <v>17890</v>
      </c>
      <c r="AI4" s="9">
        <f>'表二之一（类款级汇总）'!$D$10</f>
        <v>7137</v>
      </c>
      <c r="AJ4" s="9">
        <f>'表二之一（类款级汇总）'!$D$11</f>
        <v>996</v>
      </c>
      <c r="AK4" s="9">
        <f>'表二之一（类款级汇总）'!$D$12</f>
        <v>6276</v>
      </c>
      <c r="AL4" s="9">
        <f>'表二之一（类款级汇总）'!$D$13</f>
        <v>9901</v>
      </c>
      <c r="AM4" s="9">
        <f>'表二之一（类款级汇总）'!$D$14</f>
        <v>1955</v>
      </c>
      <c r="AN4" s="9">
        <f>'表二之一（类款级汇总）'!$D$15</f>
        <v>0</v>
      </c>
      <c r="AO4" s="9">
        <f>'表二之一（类款级汇总）'!$D$16</f>
        <v>17904</v>
      </c>
      <c r="AP4" s="9">
        <f>'表二之一（类款级汇总）'!$D$17</f>
        <v>3685</v>
      </c>
      <c r="AQ4" s="9">
        <f>'表二之一（类款级汇总）'!$D$18</f>
        <v>105</v>
      </c>
      <c r="AR4" s="9">
        <f>'表二之一（类款级汇总）'!$D$19</f>
        <v>858</v>
      </c>
      <c r="AS4" s="9">
        <f>'表二之一（类款级汇总）'!$D$20</f>
        <v>98</v>
      </c>
      <c r="AT4" s="9">
        <f>'表二之一（类款级汇总）'!$D$21</f>
        <v>257</v>
      </c>
      <c r="AU4" s="9">
        <f>'表二之一（类款级汇总）'!$D$22</f>
        <v>807</v>
      </c>
      <c r="AV4" s="9">
        <f>'表二之一（类款级汇总）'!$D$23</f>
        <v>1513</v>
      </c>
      <c r="AW4" s="9">
        <f>'表二之一（类款级汇总）'!$D$24</f>
        <v>5069</v>
      </c>
      <c r="AX4" s="9">
        <f>'表二之一（类款级汇总）'!$D$25</f>
        <v>4872</v>
      </c>
      <c r="AY4" s="9">
        <f>'表二之一（类款级汇总）'!$D$26</f>
        <v>1730</v>
      </c>
      <c r="AZ4" s="9">
        <f>'表二之一（类款级汇总）'!$D$27</f>
        <v>914</v>
      </c>
      <c r="BA4" s="9">
        <f>'表二之一（类款级汇总）'!$D$28</f>
        <v>529</v>
      </c>
      <c r="BB4" s="9">
        <f>'表二之一（类款级汇总）'!$D$29</f>
        <v>0</v>
      </c>
      <c r="BC4" s="9">
        <f>'表二之一（类款级汇总）'!$D$30</f>
        <v>0</v>
      </c>
      <c r="BD4" s="9">
        <f>'表二之一（类款级汇总）'!$D$31</f>
        <v>7465</v>
      </c>
      <c r="BE4" s="9">
        <f>'表二之一（类款级汇总）'!$D$32</f>
        <v>0</v>
      </c>
      <c r="BF4" s="9">
        <f>'表二之一（类款级汇总）'!$D$33</f>
        <v>0</v>
      </c>
      <c r="BG4" s="9">
        <f>'表二之一（类款级汇总）'!$D$34</f>
        <v>8209</v>
      </c>
      <c r="BH4" s="9">
        <f>'表二之一（类款级汇总）'!$D$35</f>
        <v>0</v>
      </c>
      <c r="BI4" s="9">
        <f>'表二之一（类款级汇总）'!$D$36</f>
        <v>0</v>
      </c>
      <c r="BJ4" s="9">
        <f>'表二之一（类款级汇总）'!$D$37</f>
        <v>0</v>
      </c>
      <c r="BK4" s="9">
        <f>'表二之一（类款级汇总）'!$D$38</f>
        <v>0</v>
      </c>
      <c r="BL4" s="9">
        <f>'表二之一（类款级汇总）'!$D$39</f>
        <v>0</v>
      </c>
      <c r="BM4" s="9">
        <f>'表二之一（类款级汇总）'!$D$40</f>
        <v>0</v>
      </c>
      <c r="BN4" s="9">
        <f>'表二之一（类款级汇总）'!$D$41</f>
        <v>0</v>
      </c>
      <c r="BO4" s="9">
        <f>'表二之一（类款级汇总）'!$D$42</f>
        <v>0</v>
      </c>
      <c r="BP4" s="9">
        <f>'表二之一（类款级汇总）'!$D$43</f>
        <v>0</v>
      </c>
      <c r="BQ4" s="9">
        <f>'表二之一（类款级汇总）'!$D$44</f>
        <v>0</v>
      </c>
      <c r="BR4" s="9">
        <f>'表二之一（类款级汇总）'!$D$45</f>
        <v>2352</v>
      </c>
      <c r="BS4" s="9">
        <f>'表二之一（类款级汇总）'!$D$46</f>
        <v>0</v>
      </c>
      <c r="BT4" s="9">
        <f>'表二之一（类款级汇总）'!$D$47</f>
        <v>0</v>
      </c>
      <c r="BU4" s="9">
        <f>'表二之一（类款级汇总）'!$D$48</f>
        <v>0</v>
      </c>
      <c r="BV4" s="9">
        <f>'表二之一（类款级汇总）'!$D$49</f>
        <v>2286</v>
      </c>
      <c r="BW4" s="9">
        <f>'表二之一（类款级汇总）'!$D$50</f>
        <v>66</v>
      </c>
      <c r="BX4" s="9">
        <f>'表二之一（类款级汇总）'!$D$51</f>
        <v>55028</v>
      </c>
      <c r="BY4" s="9">
        <f>'表二之一（类款级汇总）'!$D$52</f>
        <v>0</v>
      </c>
      <c r="BZ4" s="9">
        <f>'表二之一（类款级汇总）'!$D$53</f>
        <v>48478</v>
      </c>
      <c r="CA4" s="9">
        <f>'表二之一（类款级汇总）'!$D$54</f>
        <v>402</v>
      </c>
      <c r="CB4" s="9">
        <f>'表二之一（类款级汇总）'!$D$55</f>
        <v>310</v>
      </c>
      <c r="CC4" s="9">
        <f>'表二之一（类款级汇总）'!$D$56</f>
        <v>495</v>
      </c>
      <c r="CD4" s="9">
        <f>'表二之一（类款级汇总）'!$D$57</f>
        <v>1742</v>
      </c>
      <c r="CE4" s="9">
        <f>'表二之一（类款级汇总）'!$D$58</f>
        <v>0</v>
      </c>
      <c r="CF4" s="9">
        <f>'表二之一（类款级汇总）'!$D$59</f>
        <v>2809</v>
      </c>
      <c r="CG4" s="9">
        <f>'表二之一（类款级汇总）'!$D$60</f>
        <v>0</v>
      </c>
      <c r="CH4" s="9">
        <f>'表二之一（类款级汇总）'!$D$61</f>
        <v>0</v>
      </c>
      <c r="CI4" s="9">
        <f>'表二之一（类款级汇总）'!$D$62</f>
        <v>792</v>
      </c>
      <c r="CJ4" s="9">
        <f>'表二之一（类款级汇总）'!$D$63</f>
        <v>78822</v>
      </c>
      <c r="CK4" s="9">
        <f>'表二之一（类款级汇总）'!$D$64</f>
        <v>1986</v>
      </c>
      <c r="CL4" s="9">
        <f>'表二之一（类款级汇总）'!$D$65</f>
        <v>45517</v>
      </c>
      <c r="CM4" s="9">
        <f>'表二之一（类款级汇总）'!$D$66</f>
        <v>25265</v>
      </c>
      <c r="CN4" s="9">
        <f>'表二之一（类款级汇总）'!$D$67</f>
        <v>0</v>
      </c>
      <c r="CO4" s="9">
        <f>'表二之一（类款级汇总）'!$D$68</f>
        <v>1726</v>
      </c>
      <c r="CP4" s="9">
        <f>'表二之一（类款级汇总）'!$D$69</f>
        <v>0</v>
      </c>
      <c r="CQ4" s="9">
        <f>'表二之一（类款级汇总）'!$D$70</f>
        <v>1156</v>
      </c>
      <c r="CR4" s="9">
        <f>'表二之一（类款级汇总）'!$D$71</f>
        <v>2037</v>
      </c>
      <c r="CS4" s="9">
        <f>'表二之一（类款级汇总）'!$D$72</f>
        <v>12</v>
      </c>
      <c r="CT4" s="9">
        <f>'表二之一（类款级汇总）'!$D$73</f>
        <v>1123</v>
      </c>
      <c r="CU4" s="9">
        <f>'表二之一（类款级汇总）'!$D$74</f>
        <v>27643</v>
      </c>
      <c r="CV4" s="9">
        <f>'表二之一（类款级汇总）'!$D$75</f>
        <v>640</v>
      </c>
      <c r="CW4" s="9">
        <f>'表二之一（类款级汇总）'!$D$76</f>
        <v>5</v>
      </c>
      <c r="CX4" s="9">
        <f>'表二之一（类款级汇总）'!$D$77</f>
        <v>8</v>
      </c>
      <c r="CY4" s="9">
        <f>'表二之一（类款级汇总）'!$D$78</f>
        <v>16601</v>
      </c>
      <c r="CZ4" s="9">
        <f>'表二之一（类款级汇总）'!$D$79</f>
        <v>444</v>
      </c>
      <c r="DA4" s="9">
        <f>'表二之一（类款级汇总）'!$D$80</f>
        <v>57</v>
      </c>
      <c r="DB4" s="9">
        <f>'表二之一（类款级汇总）'!$D$81</f>
        <v>971</v>
      </c>
      <c r="DC4" s="9">
        <f>'表二之一（类款级汇总）'!$D$82</f>
        <v>0</v>
      </c>
      <c r="DD4" s="9">
        <f>'表二之一（类款级汇总）'!$D$83</f>
        <v>500</v>
      </c>
      <c r="DE4" s="9">
        <f>'表二之一（类款级汇总）'!$D$84</f>
        <v>8417</v>
      </c>
      <c r="DF4" s="9">
        <f>'表二之一（类款级汇总）'!$D$85</f>
        <v>13651</v>
      </c>
      <c r="DG4" s="9">
        <f>'表二之一（类款级汇总）'!$D$86</f>
        <v>4388</v>
      </c>
      <c r="DH4" s="9">
        <f>'表二之一（类款级汇总）'!$D$87</f>
        <v>665</v>
      </c>
      <c r="DI4" s="9">
        <f>'表二之一（类款级汇总）'!$D$88</f>
        <v>783</v>
      </c>
      <c r="DJ4" s="9">
        <f>'表二之一（类款级汇总）'!$D$89</f>
        <v>1124</v>
      </c>
      <c r="DK4" s="9">
        <f>'表二之一（类款级汇总）'!$D$90</f>
        <v>2411</v>
      </c>
      <c r="DL4" s="9">
        <f>'表二之一（类款级汇总）'!$D$91</f>
        <v>4280</v>
      </c>
      <c r="DM4" s="9">
        <f>'表二之一（类款级汇总）'!$D$92</f>
        <v>84384</v>
      </c>
      <c r="DN4" s="9">
        <f>'表二之一（类款级汇总）'!$D$93</f>
        <v>3733</v>
      </c>
      <c r="DO4" s="9">
        <f>'表二之一（类款级汇总）'!$D$94</f>
        <v>1485</v>
      </c>
      <c r="DP4" s="9">
        <f>'表二之一（类款级汇总）'!$D$95</f>
        <v>52312</v>
      </c>
      <c r="DQ4" s="9">
        <f>'表二之一（类款级汇总）'!$D$96</f>
        <v>0</v>
      </c>
      <c r="DR4" s="9">
        <f>'表二之一（类款级汇总）'!$D$97</f>
        <v>6493</v>
      </c>
      <c r="DS4" s="9">
        <f>'表二之一（类款级汇总）'!$D$98</f>
        <v>3352</v>
      </c>
      <c r="DT4" s="9">
        <f>'表二之一（类款级汇总）'!$D$99</f>
        <v>4311</v>
      </c>
      <c r="DU4" s="9">
        <f>'表二之一（类款级汇总）'!$D$100</f>
        <v>2963</v>
      </c>
      <c r="DV4" s="9">
        <f>'表二之一（类款级汇总）'!$D$101</f>
        <v>1186</v>
      </c>
      <c r="DW4" s="9">
        <f>'表二之一（类款级汇总）'!$D$102</f>
        <v>154</v>
      </c>
      <c r="DX4" s="9">
        <f>'表二之一（类款级汇总）'!$D$103</f>
        <v>0</v>
      </c>
      <c r="DY4" s="9">
        <f>'表二之一（类款级汇总）'!$D$104</f>
        <v>574</v>
      </c>
      <c r="DZ4" s="9">
        <f>'表二之一（类款级汇总）'!$D$105</f>
        <v>0</v>
      </c>
      <c r="EA4" s="9">
        <f>'表二之一（类款级汇总）'!$D$106</f>
        <v>0</v>
      </c>
      <c r="EB4" s="9">
        <f>'表二之一（类款级汇总）'!$D$107</f>
        <v>0</v>
      </c>
      <c r="EC4" s="9">
        <f>'表二之一（类款级汇总）'!$D$108</f>
        <v>6000</v>
      </c>
      <c r="ED4" s="9">
        <f>'表二之一（类款级汇总）'!$D$109</f>
        <v>0</v>
      </c>
      <c r="EE4" s="9">
        <f>'表二之一（类款级汇总）'!$D$110</f>
        <v>1072</v>
      </c>
      <c r="EF4" s="9">
        <f>'表二之一（类款级汇总）'!$D$111</f>
        <v>0</v>
      </c>
      <c r="EG4" s="9">
        <f>'表二之一（类款级汇总）'!$D$112</f>
        <v>749</v>
      </c>
      <c r="EH4" s="9">
        <f>'表二之一（类款级汇总）'!$D$113</f>
        <v>285907</v>
      </c>
      <c r="EI4" s="9">
        <f>'表二之一（类款级汇总）'!$D$114</f>
        <v>2540</v>
      </c>
      <c r="EJ4" s="9">
        <f>'表二之一（类款级汇总）'!$D$115</f>
        <v>4869</v>
      </c>
      <c r="EK4" s="9">
        <f>'表二之一（类款级汇总）'!$D$116</f>
        <v>534</v>
      </c>
      <c r="EL4" s="9">
        <f>'表二之一（类款级汇总）'!$D$117</f>
        <v>20885</v>
      </c>
      <c r="EM4" s="9">
        <f>'表二之一（类款级汇总）'!$D$118</f>
        <v>1424</v>
      </c>
      <c r="EN4" s="9">
        <f>'表二之一（类款级汇总）'!$D$119</f>
        <v>8642</v>
      </c>
      <c r="EO4" s="9">
        <f>'表二之一（类款级汇总）'!$D$120</f>
        <v>238309</v>
      </c>
      <c r="EP4" s="9">
        <f>'表二之一（类款级汇总）'!$D$121</f>
        <v>29</v>
      </c>
      <c r="EQ4" s="9">
        <f>'表二之一（类款级汇总）'!$D$122</f>
        <v>0</v>
      </c>
      <c r="ER4" s="9">
        <f>'表二之一（类款级汇总）'!$D$123</f>
        <v>816</v>
      </c>
      <c r="ES4" s="9">
        <f>'表二之一（类款级汇总）'!$D$124</f>
        <v>0</v>
      </c>
      <c r="ET4" s="9">
        <f>'表二之一（类款级汇总）'!$D$125</f>
        <v>0</v>
      </c>
      <c r="EU4" s="9">
        <f>'表二之一（类款级汇总）'!$D$126</f>
        <v>0</v>
      </c>
      <c r="EV4" s="9">
        <f>'表二之一（类款级汇总）'!$D$127</f>
        <v>7859</v>
      </c>
      <c r="EW4" s="9">
        <f>'表二之一（类款级汇总）'!$D$128</f>
        <v>12054</v>
      </c>
      <c r="EX4" s="9">
        <f>'表二之一（类款级汇总）'!$D$129</f>
        <v>7200</v>
      </c>
      <c r="EY4" s="9">
        <f>'表二之一（类款级汇总）'!$D$130</f>
        <v>609</v>
      </c>
      <c r="EZ4" s="9">
        <f>'表二之一（类款级汇总）'!$D$131</f>
        <v>2826</v>
      </c>
      <c r="FA4" s="9">
        <f>'表二之一（类款级汇总）'!$D$132</f>
        <v>242</v>
      </c>
      <c r="FB4" s="9">
        <f>'表二之一（类款级汇总）'!$D$133</f>
        <v>97</v>
      </c>
      <c r="FC4" s="9">
        <f>'表二之一（类款级汇总）'!$D$134</f>
        <v>0</v>
      </c>
      <c r="FD4" s="9">
        <f>'表二之一（类款级汇总）'!$D$135</f>
        <v>0</v>
      </c>
      <c r="FE4" s="9">
        <f>'表二之一（类款级汇总）'!$D$136</f>
        <v>0</v>
      </c>
      <c r="FF4" s="9">
        <f>'表二之一（类款级汇总）'!$D$137</f>
        <v>629</v>
      </c>
      <c r="FG4" s="9">
        <f>'表二之一（类款级汇总）'!$D$138</f>
        <v>0</v>
      </c>
      <c r="FH4" s="9">
        <f>'表二之一（类款级汇总）'!$D$139</f>
        <v>0</v>
      </c>
      <c r="FI4" s="9">
        <f>'表二之一（类款级汇总）'!$D$140</f>
        <v>0</v>
      </c>
      <c r="FJ4" s="9">
        <f>'表二之一（类款级汇总）'!$D$141</f>
        <v>0</v>
      </c>
      <c r="FK4" s="9">
        <f>'表二之一（类款级汇总）'!$D$142</f>
        <v>451</v>
      </c>
      <c r="FL4" s="9">
        <f>'表二之一（类款级汇总）'!$D$143</f>
        <v>132632</v>
      </c>
      <c r="FM4" s="9">
        <f>'表二之一（类款级汇总）'!$D$144</f>
        <v>57645</v>
      </c>
      <c r="FN4" s="9">
        <f>'表二之一（类款级汇总）'!$D$145</f>
        <v>108</v>
      </c>
      <c r="FO4" s="9">
        <f>'表二之一（类款级汇总）'!$D$146</f>
        <v>39979</v>
      </c>
      <c r="FP4" s="9">
        <f>'表二之一（类款级汇总）'!$D$147</f>
        <v>16280</v>
      </c>
      <c r="FQ4" s="9">
        <f>'表二之一（类款级汇总）'!$D$148</f>
        <v>18</v>
      </c>
      <c r="FR4" s="9">
        <f>'表二之一（类款级汇总）'!$D$149</f>
        <v>18602</v>
      </c>
      <c r="FS4" s="9">
        <f>'表二之一（类款级汇总）'!$D$150</f>
        <v>27235</v>
      </c>
      <c r="FT4" s="9">
        <f>'表二之一（类款级汇总）'!$D$151</f>
        <v>5655</v>
      </c>
      <c r="FU4" s="9">
        <f>'表二之一（类款级汇总）'!$D$152</f>
        <v>6674</v>
      </c>
      <c r="FV4" s="9">
        <f>'表二之一（类款级汇总）'!$D$153</f>
        <v>4194</v>
      </c>
      <c r="FW4" s="9">
        <f>'表二之一（类款级汇总）'!$D$154</f>
        <v>5775</v>
      </c>
      <c r="FX4" s="9">
        <f>'表二之一（类款级汇总）'!$D$155</f>
        <v>0</v>
      </c>
      <c r="FY4" s="9">
        <f>'表二之一（类款级汇总）'!$D$156</f>
        <v>2314</v>
      </c>
      <c r="FZ4" s="9">
        <f>'表二之一（类款级汇总）'!$D$157</f>
        <v>0</v>
      </c>
      <c r="GA4" s="9">
        <f>'表二之一（类款级汇总）'!$D$158</f>
        <v>2623</v>
      </c>
      <c r="GB4" s="9">
        <f>'表二之一（类款级汇总）'!$D$159</f>
        <v>40455</v>
      </c>
      <c r="GC4" s="9">
        <f>'表二之一（类款级汇总）'!$D$160</f>
        <v>23540</v>
      </c>
      <c r="GD4" s="9">
        <f>'表二之一（类款级汇总）'!$D$161</f>
        <v>0</v>
      </c>
      <c r="GE4" s="9">
        <f>'表二之一（类款级汇总）'!$D$162</f>
        <v>0</v>
      </c>
      <c r="GF4" s="9">
        <f>'表二之一（类款级汇总）'!$D$163</f>
        <v>20</v>
      </c>
      <c r="GG4" s="9">
        <f>'表二之一（类款级汇总）'!$D$164</f>
        <v>16895</v>
      </c>
      <c r="GH4" s="9">
        <f>'表二之一（类款级汇总）'!$D$165</f>
        <v>18180</v>
      </c>
      <c r="GI4" s="9">
        <f>'表二之一（类款级汇总）'!$D$166</f>
        <v>0</v>
      </c>
      <c r="GJ4" s="9">
        <f>'表二之一（类款级汇总）'!$D$167</f>
        <v>404</v>
      </c>
      <c r="GK4" s="9">
        <f>'表二之一（类款级汇总）'!$D$168</f>
        <v>0</v>
      </c>
      <c r="GL4" s="9">
        <f>'表二之一（类款级汇总）'!$D$169</f>
        <v>1797</v>
      </c>
      <c r="GM4" s="9">
        <f>'表二之一（类款级汇总）'!$D$170</f>
        <v>510</v>
      </c>
      <c r="GN4" s="9">
        <f>'表二之一（类款级汇总）'!$D$171</f>
        <v>15278</v>
      </c>
      <c r="GO4" s="9">
        <f>'表二之一（类款级汇总）'!$D$172</f>
        <v>191</v>
      </c>
      <c r="GP4" s="9">
        <f>'表二之一（类款级汇总）'!$D$173</f>
        <v>13782</v>
      </c>
      <c r="GQ4" s="9">
        <f>'表二之一（类款级汇总）'!$D$174</f>
        <v>3909</v>
      </c>
      <c r="GR4" s="9">
        <f>'表二之一（类款级汇总）'!$D$175</f>
        <v>4718</v>
      </c>
      <c r="GS4" s="9">
        <f>'表二之一（类款级汇总）'!$D$176</f>
        <v>5155</v>
      </c>
      <c r="GT4" s="9">
        <f>'表二之一（类款级汇总）'!$D$177</f>
        <v>3714</v>
      </c>
      <c r="GU4" s="9">
        <f>'表二之一（类款级汇总）'!$D$178</f>
        <v>36</v>
      </c>
      <c r="GV4" s="9">
        <f>'表二之一（类款级汇总）'!$D$179</f>
        <v>0</v>
      </c>
      <c r="GW4" s="9">
        <f>'表二之一（类款级汇总）'!$D$180</f>
        <v>284</v>
      </c>
      <c r="GX4" s="9">
        <f>'表二之一（类款级汇总）'!$D$181</f>
        <v>0</v>
      </c>
      <c r="GY4" s="9">
        <f>'表二之一（类款级汇总）'!$D$182</f>
        <v>3394</v>
      </c>
      <c r="GZ4" s="9">
        <f>'表二之一（类款级汇总）'!$D$183</f>
        <v>0</v>
      </c>
      <c r="HA4" s="9">
        <f>'表二之一（类款级汇总）'!$D$184</f>
        <v>0</v>
      </c>
      <c r="HB4" s="9">
        <f>'表二之一（类款级汇总）'!$D$185</f>
        <v>0</v>
      </c>
      <c r="HC4" s="9">
        <f>'表二之一（类款级汇总）'!$D$186</f>
        <v>0</v>
      </c>
      <c r="HD4" s="9">
        <f>'表二之一（类款级汇总）'!$D$187</f>
        <v>0</v>
      </c>
      <c r="HE4" s="9">
        <f>'表二之一（类款级汇总）'!$D$188</f>
        <v>0</v>
      </c>
      <c r="HF4" s="9">
        <f>'表二之一（类款级汇总）'!$D$189</f>
        <v>0</v>
      </c>
      <c r="HG4" s="9">
        <f>'表二之一（类款级汇总）'!$D$190</f>
        <v>0</v>
      </c>
      <c r="HH4" s="9">
        <f>'表二之一（类款级汇总）'!$D$191</f>
        <v>0</v>
      </c>
      <c r="HI4" s="9">
        <f>'表二之一（类款级汇总）'!$D$192</f>
        <v>0</v>
      </c>
      <c r="HJ4" s="9">
        <f>'表二之一（类款级汇总）'!$D$193</f>
        <v>4766</v>
      </c>
      <c r="HK4" s="9">
        <f>'表二之一（类款级汇总）'!$D$194</f>
        <v>4097</v>
      </c>
      <c r="HL4" s="9">
        <f>'表二之一（类款级汇总）'!$D$195</f>
        <v>555</v>
      </c>
      <c r="HM4" s="9">
        <f>'表二之一（类款级汇总）'!$D$196</f>
        <v>114</v>
      </c>
      <c r="HN4" s="9">
        <f>'表二之一（类款级汇总）'!$D$197</f>
        <v>15620</v>
      </c>
      <c r="HO4" s="9">
        <f>'表二之一（类款级汇总）'!$D$198</f>
        <v>2713</v>
      </c>
      <c r="HP4" s="9">
        <f>'表二之一（类款级汇总）'!$D$199</f>
        <v>9030</v>
      </c>
      <c r="HQ4" s="9">
        <f>'表二之一（类款级汇总）'!$D$200</f>
        <v>3877</v>
      </c>
      <c r="HR4" s="9">
        <f>'表二之一（类款级汇总）'!$D$201</f>
        <v>1472</v>
      </c>
      <c r="HS4" s="9">
        <f>'表二之一（类款级汇总）'!$D$202</f>
        <v>1382</v>
      </c>
      <c r="HT4" s="9">
        <f>'表二之一（类款级汇总）'!$D$203</f>
        <v>0</v>
      </c>
      <c r="HU4" s="9">
        <f>'表二之一（类款级汇总）'!$D$204</f>
        <v>0</v>
      </c>
      <c r="HV4" s="9">
        <f>'表二之一（类款级汇总）'!$D$205</f>
        <v>90</v>
      </c>
      <c r="HW4" s="9">
        <f>'表二之一（类款级汇总）'!$D$206</f>
        <v>14787</v>
      </c>
      <c r="HX4" s="9">
        <f>'表二之一（类款级汇总）'!$D$207</f>
        <v>2097</v>
      </c>
      <c r="HY4" s="9">
        <f>'表二之一（类款级汇总）'!$D$208</f>
        <v>7230</v>
      </c>
      <c r="HZ4" s="9">
        <f>'表二之一（类款级汇总）'!$D$209</f>
        <v>0</v>
      </c>
      <c r="IA4" s="9">
        <f>'表二之一（类款级汇总）'!$D$210</f>
        <v>166</v>
      </c>
      <c r="IB4" s="9">
        <f>'表二之一（类款级汇总）'!$D$211</f>
        <v>1365</v>
      </c>
      <c r="IC4" s="9">
        <f>'表二之一（类款级汇总）'!$D$212</f>
        <v>70</v>
      </c>
      <c r="ID4" s="9">
        <f>'表二之一（类款级汇总）'!$D$213</f>
        <v>3859</v>
      </c>
      <c r="IE4" s="9">
        <f>'表二之一（类款级汇总）'!$D$214</f>
        <v>0</v>
      </c>
      <c r="IF4" s="9">
        <f>'表二之一（类款级汇总）'!$D$215</f>
        <v>55308</v>
      </c>
      <c r="IG4" s="9">
        <f>'表二之一（类款级汇总）'!$D$216</f>
        <v>0</v>
      </c>
      <c r="IH4" s="9">
        <f>'表二之一（类款级汇总）'!$D$217</f>
        <v>55308</v>
      </c>
      <c r="II4" s="9">
        <f>'表二之一（类款级汇总）'!$D$218</f>
        <v>33523</v>
      </c>
      <c r="IJ4" s="9">
        <f>'表二之一（类款级汇总）'!$D$219</f>
        <v>33523</v>
      </c>
      <c r="IK4" s="9">
        <f>'表二之一（类款级汇总）'!$D$220</f>
        <v>0</v>
      </c>
      <c r="IL4" s="9">
        <f>'表二之一（类款级汇总）'!$D$221</f>
        <v>0</v>
      </c>
      <c r="IM4" s="9">
        <f>'表二之一（类款级汇总）'!$D$223</f>
        <v>1027624</v>
      </c>
      <c r="IN4" s="9">
        <f>'表二之二 （录入表）'!D6</f>
        <v>2559</v>
      </c>
      <c r="IO4" s="9">
        <f>'表二之二 （录入表）'!D7</f>
        <v>3096</v>
      </c>
      <c r="IP4" s="9">
        <f>'表二之二 （录入表）'!D8</f>
        <v>21</v>
      </c>
      <c r="IQ4" s="9">
        <f>'表二之二 （录入表）'!D9</f>
        <v>216</v>
      </c>
      <c r="IR4" s="9">
        <f>'表二之二 （录入表）'!D10</f>
        <v>0</v>
      </c>
      <c r="IS4" s="9">
        <f>'表二之二 （录入表）'!D11</f>
        <v>20</v>
      </c>
      <c r="IT4" s="9">
        <f>'表二之二 （录入表）'!D12</f>
        <v>0</v>
      </c>
      <c r="IU4" s="9">
        <f>'表二之二 （录入表）'!D13</f>
        <v>158</v>
      </c>
      <c r="IV4" s="9">
        <f>'表二之二 （录入表）'!D14</f>
        <v>0</v>
      </c>
      <c r="IW4" s="9">
        <f>'表二之二 （录入表）'!D15</f>
        <v>0</v>
      </c>
      <c r="IX4" s="9">
        <f>'表二之二 （录入表）'!D16</f>
        <v>282</v>
      </c>
      <c r="IY4" s="9">
        <f>'表二之二 （录入表）'!D17</f>
        <v>1135</v>
      </c>
      <c r="IZ4" s="9">
        <f>'表二之二 （录入表）'!D18</f>
        <v>0</v>
      </c>
      <c r="JA4" s="9">
        <f>'表二之二 （录入表）'!D19</f>
        <v>0</v>
      </c>
      <c r="JB4" s="9">
        <f>'表二之二 （录入表）'!D20</f>
        <v>136</v>
      </c>
      <c r="JC4" s="9">
        <f>'表二之二 （录入表）'!D21</f>
        <v>7</v>
      </c>
      <c r="JD4" s="9">
        <f>'表二之二 （录入表）'!D22</f>
        <v>0</v>
      </c>
      <c r="JE4" s="9">
        <f>'表二之二 （录入表）'!D23</f>
        <v>0</v>
      </c>
      <c r="JF4" s="9">
        <f>'表二之二 （录入表）'!D24</f>
        <v>509</v>
      </c>
      <c r="JG4" s="9">
        <f>'表二之二 （录入表）'!D25</f>
        <v>8905</v>
      </c>
      <c r="JH4" s="9">
        <f>'表二之二 （录入表）'!D26</f>
        <v>4909</v>
      </c>
      <c r="JI4" s="9">
        <f>'表二之二 （录入表）'!D27</f>
        <v>1471</v>
      </c>
      <c r="JJ4" s="9">
        <f>'表二之二 （录入表）'!D28</f>
        <v>0</v>
      </c>
      <c r="JK4" s="9">
        <f>'表二之二 （录入表）'!D29</f>
        <v>0</v>
      </c>
      <c r="JL4" s="9">
        <f>'表二之二 （录入表）'!D30</f>
        <v>0</v>
      </c>
      <c r="JM4" s="9">
        <f>'表二之二 （录入表）'!D31</f>
        <v>54</v>
      </c>
      <c r="JN4" s="9">
        <f>'表二之二 （录入表）'!D32</f>
        <v>747</v>
      </c>
      <c r="JO4" s="9">
        <f>'表二之二 （录入表）'!D33</f>
        <v>1804</v>
      </c>
      <c r="JP4" s="9">
        <f>'表二之二 （录入表）'!D34</f>
        <v>2465</v>
      </c>
      <c r="JQ4" s="9">
        <f>'表二之二 （录入表）'!D35</f>
        <v>127</v>
      </c>
      <c r="JR4" s="9">
        <f>'表二之二 （录入表）'!D36</f>
        <v>0</v>
      </c>
      <c r="JS4" s="9">
        <f>'表二之二 （录入表）'!D37</f>
        <v>0</v>
      </c>
      <c r="JT4" s="9">
        <f>'表二之二 （录入表）'!D38</f>
        <v>0</v>
      </c>
      <c r="JU4" s="9">
        <f>'表二之二 （录入表）'!D39</f>
        <v>56</v>
      </c>
      <c r="JV4" s="9">
        <f>'表二之二 （录入表）'!D40</f>
        <v>0</v>
      </c>
      <c r="JW4" s="9">
        <f>'表二之二 （录入表）'!D41</f>
        <v>12</v>
      </c>
      <c r="JX4" s="9">
        <f>'表二之二 （录入表）'!D42</f>
        <v>0</v>
      </c>
      <c r="JY4" s="9">
        <f>'表二之二 （录入表）'!D43</f>
        <v>4477</v>
      </c>
      <c r="JZ4" s="9">
        <f>'表二之二 （录入表）'!D44</f>
        <v>494</v>
      </c>
      <c r="KA4" s="9">
        <f>'表二之二 （录入表）'!D45</f>
        <v>112</v>
      </c>
      <c r="KB4" s="9">
        <f>'表二之二 （录入表）'!D46</f>
        <v>0</v>
      </c>
      <c r="KC4" s="9">
        <f>'表二之二 （录入表）'!D47</f>
        <v>0</v>
      </c>
      <c r="KD4" s="9">
        <f>'表二之二 （录入表）'!D48</f>
        <v>35</v>
      </c>
      <c r="KE4" s="9">
        <f>'表二之二 （录入表）'!D49</f>
        <v>0</v>
      </c>
      <c r="KF4" s="9">
        <f>'表二之二 （录入表）'!D50</f>
        <v>134</v>
      </c>
      <c r="KG4" s="9">
        <f>'表二之二 （录入表）'!D51</f>
        <v>0</v>
      </c>
      <c r="KH4" s="9">
        <f>'表二之二 （录入表）'!D52</f>
        <v>0</v>
      </c>
      <c r="KI4" s="9">
        <f>'表二之二 （录入表）'!D53</f>
        <v>221</v>
      </c>
      <c r="KJ4" s="9">
        <f>'表二之二 （录入表）'!D54</f>
        <v>4204</v>
      </c>
      <c r="KK4" s="9">
        <f>'表二之二 （录入表）'!D55</f>
        <v>109</v>
      </c>
      <c r="KL4" s="9">
        <f>'表二之二 （录入表）'!D56</f>
        <v>0</v>
      </c>
      <c r="KM4" s="9">
        <f>'表二之二 （录入表）'!D57</f>
        <v>6</v>
      </c>
      <c r="KN4" s="9">
        <f>'表二之二 （录入表）'!D58</f>
        <v>16</v>
      </c>
      <c r="KO4" s="9">
        <f>'表二之二 （录入表）'!D59</f>
        <v>0</v>
      </c>
      <c r="KP4" s="9">
        <f>'表二之二 （录入表）'!D60</f>
        <v>203</v>
      </c>
      <c r="KQ4" s="9">
        <f>'表二之二 （录入表）'!D61</f>
        <v>101</v>
      </c>
      <c r="KR4" s="9">
        <f>'表二之二 （录入表）'!D62</f>
        <v>0</v>
      </c>
      <c r="KS4" s="9">
        <f>'表二之二 （录入表）'!D63</f>
        <v>1637</v>
      </c>
      <c r="KT4" s="9">
        <f>'表二之二 （录入表）'!D64</f>
        <v>3951</v>
      </c>
      <c r="KU4" s="9">
        <f>'表二之二 （录入表）'!D65</f>
        <v>0</v>
      </c>
      <c r="KV4" s="9">
        <f>'表二之二 （录入表）'!D66</f>
        <v>0</v>
      </c>
      <c r="KW4" s="9">
        <f>'表二之二 （录入表）'!D67</f>
        <v>0</v>
      </c>
      <c r="KX4" s="9">
        <f>'表二之二 （录入表）'!D68</f>
        <v>300</v>
      </c>
      <c r="KY4" s="9">
        <f>'表二之二 （录入表）'!D69</f>
        <v>0</v>
      </c>
      <c r="KZ4" s="9">
        <f>'表二之二 （录入表）'!D70</f>
        <v>5650</v>
      </c>
      <c r="LA4" s="9">
        <f>'表二之二 （录入表）'!D71</f>
        <v>923</v>
      </c>
      <c r="LB4" s="9">
        <f>'表二之二 （录入表）'!D72</f>
        <v>0</v>
      </c>
      <c r="LC4" s="9">
        <f>'表二之二 （录入表）'!D73</f>
        <v>0</v>
      </c>
      <c r="LD4" s="9">
        <f>'表二之二 （录入表）'!D74</f>
        <v>146</v>
      </c>
      <c r="LE4" s="9">
        <f>'表二之二 （录入表）'!D75</f>
        <v>0</v>
      </c>
      <c r="LF4" s="9">
        <f>'表二之二 （录入表）'!D76</f>
        <v>0</v>
      </c>
      <c r="LG4" s="9">
        <f>'表二之二 （录入表）'!D77</f>
        <v>0</v>
      </c>
      <c r="LH4" s="9">
        <f>'表二之二 （录入表）'!D78</f>
        <v>886</v>
      </c>
      <c r="LI4" s="9">
        <f>'表二之二 （录入表）'!D79</f>
        <v>0</v>
      </c>
      <c r="LJ4" s="9">
        <f>'表二之二 （录入表）'!D80</f>
        <v>0</v>
      </c>
      <c r="LK4" s="9">
        <f>'表二之二 （录入表）'!D81</f>
        <v>0</v>
      </c>
      <c r="LL4" s="9">
        <f>'表二之二 （录入表）'!D82</f>
        <v>0</v>
      </c>
      <c r="LM4" s="9">
        <f>'表二之二 （录入表）'!D83</f>
        <v>0</v>
      </c>
      <c r="LN4" s="9">
        <f>'表二之二 （录入表）'!D84</f>
        <v>0</v>
      </c>
      <c r="LO4" s="9">
        <f>'表二之二 （录入表）'!D85</f>
        <v>0</v>
      </c>
      <c r="LP4" s="9">
        <f>'表二之二 （录入表）'!D86</f>
        <v>0</v>
      </c>
      <c r="LQ4" s="9">
        <f>'表二之二 （录入表）'!D87</f>
        <v>0</v>
      </c>
      <c r="LR4" s="9">
        <f>'表二之二 （录入表）'!D88</f>
        <v>0</v>
      </c>
      <c r="LS4" s="9">
        <f>'表二之二 （录入表）'!D89</f>
        <v>0</v>
      </c>
      <c r="LT4" s="9">
        <f>'表二之二 （录入表）'!D90</f>
        <v>0</v>
      </c>
      <c r="LU4" s="9">
        <f>'表二之二 （录入表）'!D91</f>
        <v>3737</v>
      </c>
      <c r="LV4" s="9">
        <f>'表二之二 （录入表）'!D92</f>
        <v>844</v>
      </c>
      <c r="LW4" s="9">
        <f>'表二之二 （录入表）'!D93</f>
        <v>0</v>
      </c>
      <c r="LX4" s="9">
        <f>'表二之二 （录入表）'!D94</f>
        <v>3870</v>
      </c>
      <c r="LY4" s="9">
        <f>'表二之二 （录入表）'!D95</f>
        <v>0</v>
      </c>
      <c r="LZ4" s="9">
        <f>'表二之二 （录入表）'!D96</f>
        <v>405</v>
      </c>
      <c r="MA4" s="9">
        <f>'表二之二 （录入表）'!D97</f>
        <v>0</v>
      </c>
      <c r="MB4" s="9">
        <f>'表二之二 （录入表）'!D98</f>
        <v>9048</v>
      </c>
      <c r="MC4" s="9">
        <f>'表二之二 （录入表）'!D99</f>
        <v>1114</v>
      </c>
      <c r="MD4" s="9">
        <f>'表二之二 （录入表）'!D100</f>
        <v>0</v>
      </c>
      <c r="ME4" s="9">
        <f>'表二之二 （录入表）'!D101</f>
        <v>40</v>
      </c>
      <c r="MF4" s="9">
        <f>'表二之二 （录入表）'!D102</f>
        <v>0</v>
      </c>
      <c r="MG4" s="9">
        <f>'表二之二 （录入表）'!D103</f>
        <v>0</v>
      </c>
      <c r="MH4" s="9">
        <f>'表二之二 （录入表）'!D104</f>
        <v>0</v>
      </c>
      <c r="MI4" s="9">
        <f>'表二之二 （录入表）'!D105</f>
        <v>83</v>
      </c>
      <c r="MJ4" s="9">
        <f>'表二之二 （录入表）'!D106</f>
        <v>963</v>
      </c>
      <c r="MK4" s="9">
        <f>'表二之二 （录入表）'!D107</f>
        <v>0</v>
      </c>
      <c r="ML4" s="9">
        <f>'表二之二 （录入表）'!D108</f>
        <v>1485</v>
      </c>
      <c r="MM4" s="9">
        <f>'表二之二 （录入表）'!D109</f>
        <v>0</v>
      </c>
      <c r="MN4" s="9">
        <f>'表二之二 （录入表）'!D110</f>
        <v>0</v>
      </c>
      <c r="MO4" s="9">
        <f>'表二之二 （录入表）'!D111</f>
        <v>0</v>
      </c>
      <c r="MP4" s="9">
        <f>'表二之二 （录入表）'!D112</f>
        <v>0</v>
      </c>
      <c r="MQ4" s="9">
        <f>'表二之二 （录入表）'!D113</f>
        <v>0</v>
      </c>
      <c r="MR4" s="9">
        <f>'表二之二 （录入表）'!D114</f>
        <v>0</v>
      </c>
      <c r="MS4" s="9">
        <f>'表二之二 （录入表）'!D115</f>
        <v>55</v>
      </c>
      <c r="MT4" s="9">
        <f>'表二之二 （录入表）'!D116</f>
        <v>0</v>
      </c>
      <c r="MU4" s="9">
        <f>'表二之二 （录入表）'!D117</f>
        <v>0</v>
      </c>
      <c r="MV4" s="9">
        <f>'表二之二 （录入表）'!D118</f>
        <v>0</v>
      </c>
      <c r="MW4" s="9">
        <f>'表二之二 （录入表）'!D119</f>
        <v>50</v>
      </c>
      <c r="MX4" s="9">
        <f>'表二之二 （录入表）'!D120</f>
        <v>446</v>
      </c>
      <c r="MY4" s="9">
        <f>'表二之二 （录入表）'!D121</f>
        <v>60</v>
      </c>
      <c r="MZ4" s="9">
        <f>'表二之二 （录入表）'!D122</f>
        <v>0</v>
      </c>
      <c r="NA4" s="9">
        <f>'表二之二 （录入表）'!D123</f>
        <v>118</v>
      </c>
      <c r="NB4" s="9">
        <f>'表二之二 （录入表）'!D124</f>
        <v>0</v>
      </c>
      <c r="NC4" s="9">
        <f>'表二之二 （录入表）'!D125</f>
        <v>234</v>
      </c>
      <c r="ND4" s="9">
        <f>'表二之二 （录入表）'!D126</f>
        <v>68</v>
      </c>
      <c r="NE4" s="9">
        <f>'表二之二 （录入表）'!D127</f>
        <v>0</v>
      </c>
      <c r="NF4" s="9">
        <f>'表二之二 （录入表）'!D128</f>
        <v>0</v>
      </c>
      <c r="NG4" s="9">
        <f>'表二之二 （录入表）'!D129</f>
        <v>0</v>
      </c>
      <c r="NH4" s="9">
        <f>'表二之二 （录入表）'!D130</f>
        <v>30</v>
      </c>
      <c r="NI4" s="9">
        <f>'表二之二 （录入表）'!D131</f>
        <v>0</v>
      </c>
      <c r="NJ4" s="9">
        <f>'表二之二 （录入表）'!D132</f>
        <v>0</v>
      </c>
      <c r="NK4" s="9">
        <f>'表二之二 （录入表）'!D133</f>
        <v>206</v>
      </c>
      <c r="NL4" s="9">
        <f>'表二之二 （录入表）'!D134</f>
        <v>0</v>
      </c>
      <c r="NM4" s="9">
        <f>'表二之二 （录入表）'!D135</f>
        <v>0</v>
      </c>
      <c r="NN4" s="9">
        <f>'表二之二 （录入表）'!D136</f>
        <v>38</v>
      </c>
      <c r="NO4" s="9">
        <f>'表二之二 （录入表）'!D137</f>
        <v>13</v>
      </c>
      <c r="NP4" s="9">
        <f>'表二之二 （录入表）'!D138</f>
        <v>554</v>
      </c>
      <c r="NQ4" s="9">
        <f>'表二之二 （录入表）'!D139</f>
        <v>35</v>
      </c>
      <c r="NR4" s="9">
        <f>'表二之二 （录入表）'!D140</f>
        <v>0</v>
      </c>
      <c r="NS4" s="9">
        <f>'表二之二 （录入表）'!D141</f>
        <v>40</v>
      </c>
      <c r="NT4" s="9">
        <f>'表二之二 （录入表）'!D142</f>
        <v>0</v>
      </c>
      <c r="NU4" s="9">
        <f>'表二之二 （录入表）'!D143</f>
        <v>178</v>
      </c>
      <c r="NV4" s="9">
        <f>'表二之二 （录入表）'!D144</f>
        <v>751</v>
      </c>
      <c r="NW4" s="9">
        <f>'表二之二 （录入表）'!D145</f>
        <v>180</v>
      </c>
      <c r="NX4" s="9">
        <f>'表二之二 （录入表）'!D146</f>
        <v>0</v>
      </c>
      <c r="NY4" s="9">
        <f>'表二之二 （录入表）'!D147</f>
        <v>0</v>
      </c>
      <c r="NZ4" s="9">
        <f>'表二之二 （录入表）'!D148</f>
        <v>129</v>
      </c>
      <c r="OA4" s="9">
        <f>'表二之二 （录入表）'!D149</f>
        <v>453</v>
      </c>
      <c r="OB4" s="9">
        <f>'表二之二 （录入表）'!D150</f>
        <v>3040</v>
      </c>
      <c r="OC4" s="9">
        <f>'表二之二 （录入表）'!D151</f>
        <v>81</v>
      </c>
      <c r="OD4" s="9">
        <f>'表二之二 （录入表）'!D152</f>
        <v>0</v>
      </c>
      <c r="OE4" s="9">
        <f>'表二之二 （录入表）'!D153</f>
        <v>221</v>
      </c>
      <c r="OF4" s="9">
        <f>'表二之二 （录入表）'!D154</f>
        <v>294</v>
      </c>
      <c r="OG4" s="9">
        <f>'表二之二 （录入表）'!D155</f>
        <v>1433</v>
      </c>
      <c r="OH4" s="9">
        <f>'表二之二 （录入表）'!D156</f>
        <v>1763</v>
      </c>
      <c r="OI4" s="9">
        <f>'表二之二 （录入表）'!D157</f>
        <v>0</v>
      </c>
      <c r="OJ4" s="9">
        <f>'表二之二 （录入表）'!D158</f>
        <v>0</v>
      </c>
      <c r="OK4" s="9">
        <f>'表二之二 （录入表）'!D159</f>
        <v>64</v>
      </c>
      <c r="OL4" s="9">
        <f>'表二之二 （录入表）'!D160</f>
        <v>0</v>
      </c>
      <c r="OM4" s="9">
        <f>'表二之二 （录入表）'!D161</f>
        <v>3045</v>
      </c>
      <c r="ON4" s="9">
        <f>'表二之二 （录入表）'!D162</f>
        <v>1291</v>
      </c>
      <c r="OO4" s="9">
        <f>'表二之二 （录入表）'!D163</f>
        <v>70</v>
      </c>
      <c r="OP4" s="9">
        <f>'表二之二 （录入表）'!D164</f>
        <v>0</v>
      </c>
      <c r="OQ4" s="9">
        <f>'表二之二 （录入表）'!D165</f>
        <v>0</v>
      </c>
      <c r="OR4" s="9">
        <f>'表二之二 （录入表）'!D166</f>
        <v>0</v>
      </c>
      <c r="OS4" s="9">
        <f>'表二之二 （录入表）'!D167</f>
        <v>369</v>
      </c>
      <c r="OT4" s="9">
        <f>'表二之二 （录入表）'!D168</f>
        <v>329</v>
      </c>
      <c r="OU4" s="9">
        <f>'表二之二 （录入表）'!D169</f>
        <v>452</v>
      </c>
      <c r="OV4" s="9">
        <f>'表二之二 （录入表）'!D170</f>
        <v>0</v>
      </c>
      <c r="OW4" s="9">
        <f>'表二之二 （录入表）'!D171</f>
        <v>3</v>
      </c>
      <c r="OX4" s="9">
        <f>'表二之二 （录入表）'!D172</f>
        <v>97</v>
      </c>
      <c r="OY4" s="9">
        <f>'表二之二 （录入表）'!D173</f>
        <v>0</v>
      </c>
      <c r="OZ4" s="9">
        <f>'表二之二 （录入表）'!D174</f>
        <v>33</v>
      </c>
      <c r="PA4" s="9">
        <f>'表二之二 （录入表）'!D175</f>
        <v>469</v>
      </c>
      <c r="PB4" s="9">
        <f>'表二之二 （录入表）'!D176</f>
        <v>0</v>
      </c>
      <c r="PC4" s="9">
        <f>'表二之二 （录入表）'!D177</f>
        <v>0</v>
      </c>
      <c r="PD4" s="9">
        <f>'表二之二 （录入表）'!D178</f>
        <v>0</v>
      </c>
      <c r="PE4" s="9">
        <f>'表二之二 （录入表）'!D179</f>
        <v>60</v>
      </c>
      <c r="PF4" s="9">
        <f>'表二之二 （录入表）'!D180</f>
        <v>0</v>
      </c>
      <c r="PG4" s="9">
        <f>'表二之二 （录入表）'!D181</f>
        <v>0</v>
      </c>
      <c r="PH4" s="9">
        <f>'表二之二 （录入表）'!D182</f>
        <v>0</v>
      </c>
      <c r="PI4" s="9">
        <f>'表二之二 （录入表）'!D183</f>
        <v>0</v>
      </c>
      <c r="PJ4" s="9">
        <f>'表二之二 （录入表）'!D184</f>
        <v>0</v>
      </c>
      <c r="PK4" s="9">
        <f>'表二之二 （录入表）'!D185</f>
        <v>0</v>
      </c>
      <c r="PL4" s="9">
        <f>'表二之二 （录入表）'!D186</f>
        <v>0</v>
      </c>
      <c r="PM4" s="9">
        <f>'表二之二 （录入表）'!D187</f>
        <v>0</v>
      </c>
      <c r="PN4" s="9">
        <f>'表二之二 （录入表）'!D188</f>
        <v>0</v>
      </c>
      <c r="PO4" s="9">
        <f>'表二之二 （录入表）'!D189</f>
        <v>0</v>
      </c>
      <c r="PP4" s="9">
        <f>'表二之二 （录入表）'!D190</f>
        <v>0</v>
      </c>
      <c r="PQ4" s="9">
        <f>'表二之二 （录入表）'!D191</f>
        <v>4893</v>
      </c>
      <c r="PR4" s="9">
        <f>'表二之二 （录入表）'!D192</f>
        <v>0</v>
      </c>
      <c r="PS4" s="9">
        <f>'表二之二 （录入表）'!D193</f>
        <v>0</v>
      </c>
      <c r="PT4" s="9">
        <f>'表二之二 （录入表）'!D194</f>
        <v>23</v>
      </c>
      <c r="PU4" s="9">
        <f>'表二之二 （录入表）'!D195</f>
        <v>20</v>
      </c>
      <c r="PV4" s="9">
        <f>'表二之二 （录入表）'!D196</f>
        <v>0</v>
      </c>
      <c r="PW4" s="9">
        <f>'表二之二 （录入表）'!D197</f>
        <v>7</v>
      </c>
      <c r="PX4" s="9">
        <f>'表二之二 （录入表）'!D198</f>
        <v>224</v>
      </c>
      <c r="PY4" s="9">
        <f>'表二之二 （录入表）'!D199</f>
        <v>0</v>
      </c>
      <c r="PZ4" s="9">
        <f>'表二之二 （录入表）'!D200</f>
        <v>0</v>
      </c>
      <c r="QA4" s="9">
        <f>'表二之二 （录入表）'!D201</f>
        <v>0</v>
      </c>
      <c r="QB4" s="9">
        <f>'表二之二 （录入表）'!D202</f>
        <v>30</v>
      </c>
      <c r="QC4" s="9">
        <f>'表二之二 （录入表）'!D203</f>
        <v>193</v>
      </c>
      <c r="QD4" s="9">
        <f>'表二之二 （录入表）'!D204</f>
        <v>2075</v>
      </c>
      <c r="QE4" s="9">
        <f>'表二之二 （录入表）'!D205</f>
        <v>0</v>
      </c>
      <c r="QF4" s="9">
        <f>'表二之二 （录入表）'!D206</f>
        <v>0</v>
      </c>
      <c r="QG4" s="9">
        <f>'表二之二 （录入表）'!D207</f>
        <v>0</v>
      </c>
      <c r="QH4" s="9">
        <f>'表二之二 （录入表）'!D208</f>
        <v>0</v>
      </c>
      <c r="QI4" s="9">
        <f>'表二之二 （录入表）'!D209</f>
        <v>0</v>
      </c>
      <c r="QJ4" s="9">
        <f>'表二之二 （录入表）'!D210</f>
        <v>0</v>
      </c>
      <c r="QK4" s="9">
        <f>'表二之二 （录入表）'!D211</f>
        <v>0</v>
      </c>
      <c r="QL4" s="9">
        <f>'表二之二 （录入表）'!D212</f>
        <v>0</v>
      </c>
      <c r="QM4" s="9">
        <f>'表二之二 （录入表）'!D213</f>
        <v>0</v>
      </c>
      <c r="QN4" s="9">
        <f>'表二之二 （录入表）'!D214</f>
        <v>0</v>
      </c>
      <c r="QO4" s="9">
        <f>'表二之二 （录入表）'!D215</f>
        <v>0</v>
      </c>
      <c r="QP4" s="9">
        <f>'表二之二 （录入表）'!D216</f>
        <v>0</v>
      </c>
      <c r="QQ4" s="9">
        <f>'表二之二 （录入表）'!D217</f>
        <v>8209</v>
      </c>
      <c r="QR4" s="9">
        <f>'表二之二 （录入表）'!D218</f>
        <v>0</v>
      </c>
      <c r="QS4" s="9">
        <f>'表二之二 （录入表）'!D219</f>
        <v>0</v>
      </c>
      <c r="QT4" s="9">
        <f>'表二之二 （录入表）'!D220</f>
        <v>0</v>
      </c>
      <c r="QU4" s="9">
        <f>'表二之二 （录入表）'!D221</f>
        <v>0</v>
      </c>
      <c r="QV4" s="9">
        <f>'表二之二 （录入表）'!D222</f>
        <v>0</v>
      </c>
      <c r="QW4" s="9">
        <f>'表二之二 （录入表）'!D223</f>
        <v>0</v>
      </c>
      <c r="QX4" s="9">
        <f>'表二之二 （录入表）'!D224</f>
        <v>0</v>
      </c>
      <c r="QY4" s="9">
        <f>'表二之二 （录入表）'!D225</f>
        <v>0</v>
      </c>
      <c r="QZ4" s="9">
        <f>'表二之二 （录入表）'!D226</f>
        <v>0</v>
      </c>
      <c r="RA4" s="9">
        <f>'表二之二 （录入表）'!D227</f>
        <v>0</v>
      </c>
      <c r="RB4" s="9">
        <f>'表二之二 （录入表）'!D228</f>
        <v>0</v>
      </c>
      <c r="RC4" s="9">
        <f>'表二之二 （录入表）'!D229</f>
        <v>0</v>
      </c>
      <c r="RD4" s="9">
        <f>'表二之二 （录入表）'!D230</f>
        <v>0</v>
      </c>
      <c r="RE4" s="9">
        <f>'表二之二 （录入表）'!D231</f>
        <v>0</v>
      </c>
      <c r="RF4" s="9">
        <f>'表二之二 （录入表）'!D232</f>
        <v>0</v>
      </c>
      <c r="RG4" s="9">
        <f>'表二之二 （录入表）'!D233</f>
        <v>0</v>
      </c>
      <c r="RH4" s="9">
        <f>'表二之二 （录入表）'!D234</f>
        <v>0</v>
      </c>
      <c r="RI4" s="9">
        <f>'表二之二 （录入表）'!D235</f>
        <v>0</v>
      </c>
      <c r="RJ4" s="9">
        <f>'表二之二 （录入表）'!D236</f>
        <v>0</v>
      </c>
      <c r="RK4" s="9">
        <f>'表二之二 （录入表）'!D237</f>
        <v>0</v>
      </c>
      <c r="RL4" s="9">
        <f>'表二之二 （录入表）'!D238</f>
        <v>0</v>
      </c>
      <c r="RM4" s="9">
        <f>'表二之二 （录入表）'!D239</f>
        <v>0</v>
      </c>
      <c r="RN4" s="9">
        <f>'表二之二 （录入表）'!D240</f>
        <v>0</v>
      </c>
      <c r="RO4" s="9">
        <f>'表二之二 （录入表）'!D241</f>
        <v>0</v>
      </c>
      <c r="RP4" s="9">
        <f>'表二之二 （录入表）'!D242</f>
        <v>0</v>
      </c>
      <c r="RQ4" s="9">
        <f>'表二之二 （录入表）'!D243</f>
        <v>0</v>
      </c>
      <c r="RR4" s="9">
        <f>'表二之二 （录入表）'!D244</f>
        <v>0</v>
      </c>
      <c r="RS4" s="9">
        <f>'表二之二 （录入表）'!D245</f>
        <v>0</v>
      </c>
      <c r="RT4" s="9">
        <f>'表二之二 （录入表）'!D246</f>
        <v>0</v>
      </c>
      <c r="RU4" s="9">
        <f>'表二之二 （录入表）'!D247</f>
        <v>0</v>
      </c>
      <c r="RV4" s="9">
        <f>'表二之二 （录入表）'!D248</f>
        <v>0</v>
      </c>
      <c r="RW4" s="9">
        <f>'表二之二 （录入表）'!D249</f>
        <v>0</v>
      </c>
      <c r="RX4" s="9">
        <f>'表二之二 （录入表）'!D250</f>
        <v>0</v>
      </c>
      <c r="RY4" s="9">
        <f>'表二之二 （录入表）'!D251</f>
        <v>0</v>
      </c>
      <c r="RZ4" s="9">
        <f>'表二之二 （录入表）'!D252</f>
        <v>0</v>
      </c>
      <c r="SA4" s="9">
        <f>'表二之二 （录入表）'!D253</f>
        <v>133</v>
      </c>
      <c r="SB4" s="9">
        <f>'表二之二 （录入表）'!D254</f>
        <v>0</v>
      </c>
      <c r="SC4" s="9">
        <f>'表二之二 （录入表）'!D255</f>
        <v>1456</v>
      </c>
      <c r="SD4" s="9">
        <f>'表二之二 （录入表）'!D256</f>
        <v>0</v>
      </c>
      <c r="SE4" s="9">
        <f>'表二之二 （录入表）'!D257</f>
        <v>697</v>
      </c>
      <c r="SF4" s="9">
        <f>'表二之二 （录入表）'!D258</f>
        <v>0</v>
      </c>
      <c r="SG4" s="9">
        <f>'表二之二 （录入表）'!D259</f>
        <v>0</v>
      </c>
      <c r="SH4" s="9">
        <f>'表二之二 （录入表）'!D260</f>
        <v>66</v>
      </c>
      <c r="SI4" s="9">
        <f>'表二之二 （录入表）'!D261</f>
        <v>0</v>
      </c>
      <c r="SJ4" s="9">
        <f>'表二之二 （录入表）'!D262</f>
        <v>0</v>
      </c>
      <c r="SK4" s="9">
        <f>'表二之二 （录入表）'!D263</f>
        <v>22221</v>
      </c>
      <c r="SL4" s="9">
        <f>'表二之二 （录入表）'!D264</f>
        <v>801</v>
      </c>
      <c r="SM4" s="9">
        <f>'表二之二 （录入表）'!D265</f>
        <v>0</v>
      </c>
      <c r="SN4" s="9">
        <f>'表二之二 （录入表）'!D266</f>
        <v>0</v>
      </c>
      <c r="SO4" s="9">
        <f>'表二之二 （录入表）'!D267</f>
        <v>3900</v>
      </c>
      <c r="SP4" s="9">
        <f>'表二之二 （录入表）'!D268</f>
        <v>0</v>
      </c>
      <c r="SQ4" s="9">
        <f>'表二之二 （录入表）'!D269</f>
        <v>0</v>
      </c>
      <c r="SR4" s="9">
        <f>'表二之二 （录入表）'!D270</f>
        <v>0</v>
      </c>
      <c r="SS4" s="9">
        <f>'表二之二 （录入表）'!D271</f>
        <v>0</v>
      </c>
      <c r="ST4" s="9">
        <f>'表二之二 （录入表）'!D272</f>
        <v>21556</v>
      </c>
      <c r="SU4" s="9">
        <f>'表二之二 （录入表）'!D273</f>
        <v>0</v>
      </c>
      <c r="SV4" s="9">
        <f>'表二之二 （录入表）'!D274</f>
        <v>0</v>
      </c>
      <c r="SW4" s="9">
        <f>'表二之二 （录入表）'!D275</f>
        <v>0</v>
      </c>
      <c r="SX4" s="9">
        <f>'表二之二 （录入表）'!D276</f>
        <v>0</v>
      </c>
      <c r="SY4" s="9">
        <f>'表二之二 （录入表）'!D277</f>
        <v>0</v>
      </c>
      <c r="SZ4" s="9">
        <f>'表二之二 （录入表）'!D278</f>
        <v>402</v>
      </c>
      <c r="TA4" s="9">
        <f>'表二之二 （录入表）'!D279</f>
        <v>0</v>
      </c>
      <c r="TB4" s="9">
        <f>'表二之二 （录入表）'!D280</f>
        <v>0</v>
      </c>
      <c r="TC4" s="9">
        <f>'表二之二 （录入表）'!D281</f>
        <v>0</v>
      </c>
      <c r="TD4" s="9">
        <f>'表二之二 （录入表）'!D282</f>
        <v>0</v>
      </c>
      <c r="TE4" s="9">
        <f>'表二之二 （录入表）'!D283</f>
        <v>0</v>
      </c>
      <c r="TF4" s="9">
        <f>'表二之二 （录入表）'!D284</f>
        <v>0</v>
      </c>
      <c r="TG4" s="9">
        <f>'表二之二 （录入表）'!D285</f>
        <v>310</v>
      </c>
      <c r="TH4" s="9">
        <f>'表二之二 （录入表）'!D286</f>
        <v>0</v>
      </c>
      <c r="TI4" s="9">
        <f>'表二之二 （录入表）'!D287</f>
        <v>0</v>
      </c>
      <c r="TJ4" s="9">
        <f>'表二之二 （录入表）'!D288</f>
        <v>0</v>
      </c>
      <c r="TK4" s="9">
        <f>'表二之二 （录入表）'!D289</f>
        <v>0</v>
      </c>
      <c r="TL4" s="9">
        <f>'表二之二 （录入表）'!D290</f>
        <v>0</v>
      </c>
      <c r="TM4" s="9">
        <f>'表二之二 （录入表）'!D291</f>
        <v>0</v>
      </c>
      <c r="TN4" s="9">
        <f>'表二之二 （录入表）'!D292</f>
        <v>0</v>
      </c>
      <c r="TO4" s="9">
        <f>'表二之二 （录入表）'!D293</f>
        <v>495</v>
      </c>
      <c r="TP4" s="9">
        <f>'表二之二 （录入表）'!D294</f>
        <v>934</v>
      </c>
      <c r="TQ4" s="9">
        <f>'表二之二 （录入表）'!D295</f>
        <v>197</v>
      </c>
      <c r="TR4" s="9">
        <f>'表二之二 （录入表）'!D296</f>
        <v>0</v>
      </c>
      <c r="TS4" s="9">
        <f>'表二之二 （录入表）'!D297</f>
        <v>30</v>
      </c>
      <c r="TT4" s="9">
        <f>'表二之二 （录入表）'!D298</f>
        <v>61</v>
      </c>
      <c r="TU4" s="9">
        <f>'表二之二 （录入表）'!D299</f>
        <v>13</v>
      </c>
      <c r="TV4" s="9">
        <f>'表二之二 （录入表）'!D300</f>
        <v>68</v>
      </c>
      <c r="TW4" s="9">
        <f>'表二之二 （录入表）'!D301</f>
        <v>127</v>
      </c>
      <c r="TX4" s="9">
        <f>'表二之二 （录入表）'!D302</f>
        <v>20</v>
      </c>
      <c r="TY4" s="9">
        <f>'表二之二 （录入表）'!D303</f>
        <v>0</v>
      </c>
      <c r="TZ4" s="9">
        <f>'表二之二 （录入表）'!D304</f>
        <v>0</v>
      </c>
      <c r="UA4" s="9">
        <f>'表二之二 （录入表）'!D305</f>
        <v>0</v>
      </c>
      <c r="UB4" s="9">
        <f>'表二之二 （录入表）'!D306</f>
        <v>292</v>
      </c>
      <c r="UC4" s="9">
        <f>'表二之二 （录入表）'!D307</f>
        <v>0</v>
      </c>
      <c r="UD4" s="9">
        <f>'表二之二 （录入表）'!D308</f>
        <v>0</v>
      </c>
      <c r="UE4" s="9">
        <f>'表二之二 （录入表）'!D309</f>
        <v>0</v>
      </c>
      <c r="UF4" s="9">
        <f>'表二之二 （录入表）'!D310</f>
        <v>0</v>
      </c>
      <c r="UG4" s="9">
        <f>'表二之二 （录入表）'!D311</f>
        <v>0</v>
      </c>
      <c r="UH4" s="9">
        <f>'表二之二 （录入表）'!D312</f>
        <v>0</v>
      </c>
      <c r="UI4" s="9">
        <f>'表二之二 （录入表）'!D313</f>
        <v>0</v>
      </c>
      <c r="UJ4" s="9">
        <f>'表二之二 （录入表）'!D314</f>
        <v>0</v>
      </c>
      <c r="UK4" s="9">
        <f>'表二之二 （录入表）'!D315</f>
        <v>0</v>
      </c>
      <c r="UL4" s="9">
        <f>'表二之二 （录入表）'!D316</f>
        <v>1684</v>
      </c>
      <c r="UM4" s="9">
        <f>'表二之二 （录入表）'!D317</f>
        <v>10</v>
      </c>
      <c r="UN4" s="9">
        <f>'表二之二 （录入表）'!D318</f>
        <v>0</v>
      </c>
      <c r="UO4" s="9">
        <f>'表二之二 （录入表）'!D319</f>
        <v>424</v>
      </c>
      <c r="UP4" s="9">
        <f>'表二之二 （录入表）'!D320</f>
        <v>28</v>
      </c>
      <c r="UQ4" s="9">
        <f>'表二之二 （录入表）'!D321</f>
        <v>503</v>
      </c>
      <c r="UR4" s="9">
        <f>'表二之二 （录入表）'!D322</f>
        <v>0</v>
      </c>
      <c r="US4" s="9">
        <f>'表二之二 （录入表）'!D323</f>
        <v>0</v>
      </c>
      <c r="UT4" s="9">
        <f>'表二之二 （录入表）'!D324</f>
        <v>160</v>
      </c>
      <c r="UU4" s="9">
        <f>'表二之二 （录入表）'!D325</f>
        <v>0</v>
      </c>
      <c r="UV4" s="9">
        <f>'表二之二 （录入表）'!D326</f>
        <v>0</v>
      </c>
      <c r="UW4" s="9">
        <f>'表二之二 （录入表）'!D327</f>
        <v>0</v>
      </c>
      <c r="UX4" s="9">
        <f>'表二之二 （录入表）'!D328</f>
        <v>0</v>
      </c>
      <c r="UY4" s="9">
        <f>'表二之二 （录入表）'!D329</f>
        <v>0</v>
      </c>
      <c r="UZ4" s="9">
        <f>'表二之二 （录入表）'!D330</f>
        <v>0</v>
      </c>
      <c r="VA4" s="9">
        <f>'表二之二 （录入表）'!D331</f>
        <v>0</v>
      </c>
      <c r="VB4" s="9">
        <f>'表二之二 （录入表）'!D332</f>
        <v>0</v>
      </c>
      <c r="VC4" s="9">
        <f>'表二之二 （录入表）'!D333</f>
        <v>0</v>
      </c>
      <c r="VD4" s="9">
        <f>'表二之二 （录入表）'!D334</f>
        <v>0</v>
      </c>
      <c r="VE4" s="9">
        <f>'表二之二 （录入表）'!D335</f>
        <v>0</v>
      </c>
      <c r="VF4" s="9">
        <f>'表二之二 （录入表）'!D336</f>
        <v>0</v>
      </c>
      <c r="VG4" s="9">
        <f>'表二之二 （录入表）'!D337</f>
        <v>9</v>
      </c>
      <c r="VH4" s="9">
        <f>'表二之二 （录入表）'!D338</f>
        <v>783</v>
      </c>
      <c r="VI4" s="9">
        <f>'表二之二 （录入表）'!D339</f>
        <v>1835</v>
      </c>
      <c r="VJ4" s="9">
        <f>'表二之二 （录入表）'!D340</f>
        <v>0</v>
      </c>
      <c r="VK4" s="9">
        <f>'表二之二 （录入表）'!D341</f>
        <v>0</v>
      </c>
      <c r="VL4" s="9">
        <f>'表二之二 （录入表）'!D342</f>
        <v>151</v>
      </c>
      <c r="VM4" s="9">
        <f>'表二之二 （录入表）'!D343</f>
        <v>2839</v>
      </c>
      <c r="VN4" s="9">
        <f>'表二之二 （录入表）'!D344</f>
        <v>13403</v>
      </c>
      <c r="VO4" s="9">
        <f>'表二之二 （录入表）'!D345</f>
        <v>10441</v>
      </c>
      <c r="VP4" s="9">
        <f>'表二之二 （录入表）'!D346</f>
        <v>12190</v>
      </c>
      <c r="VQ4" s="9">
        <f>'表二之二 （录入表）'!D347</f>
        <v>1673</v>
      </c>
      <c r="VR4" s="9">
        <f>'表二之二 （录入表）'!D348</f>
        <v>4971</v>
      </c>
      <c r="VS4" s="9">
        <f>'表二之二 （录入表）'!D349</f>
        <v>0</v>
      </c>
      <c r="VT4" s="9">
        <f>'表二之二 （录入表）'!D350</f>
        <v>11176</v>
      </c>
      <c r="VU4" s="9">
        <f>'表二之二 （录入表）'!D351</f>
        <v>26</v>
      </c>
      <c r="VV4" s="9">
        <f>'表二之二 （录入表）'!D352</f>
        <v>13907</v>
      </c>
      <c r="VW4" s="9">
        <f>'表二之二 （录入表）'!D353</f>
        <v>156</v>
      </c>
      <c r="VX4" s="9">
        <f>'表二之二 （录入表）'!D354</f>
        <v>0</v>
      </c>
      <c r="VY4" s="9">
        <f>'表二之二 （录入表）'!D355</f>
        <v>0</v>
      </c>
      <c r="VZ4" s="9">
        <f>'表二之二 （录入表）'!D356</f>
        <v>0</v>
      </c>
      <c r="WA4" s="9">
        <f>'表二之二 （录入表）'!D357</f>
        <v>0</v>
      </c>
      <c r="WB4" s="9">
        <f>'表二之二 （录入表）'!D358</f>
        <v>0</v>
      </c>
      <c r="WC4" s="9">
        <f>'表二之二 （录入表）'!D359</f>
        <v>547</v>
      </c>
      <c r="WD4" s="9">
        <f>'表二之二 （录入表）'!D360</f>
        <v>311</v>
      </c>
      <c r="WE4" s="9">
        <f>'表二之二 （录入表）'!D361</f>
        <v>868</v>
      </c>
      <c r="WF4" s="9">
        <f>'表二之二 （录入表）'!D362</f>
        <v>0</v>
      </c>
      <c r="WG4" s="9">
        <f>'表二之二 （录入表）'!D363</f>
        <v>0</v>
      </c>
      <c r="WH4" s="9">
        <f>'表二之二 （录入表）'!D364</f>
        <v>0</v>
      </c>
      <c r="WI4" s="9">
        <f>'表二之二 （录入表）'!D365</f>
        <v>1113</v>
      </c>
      <c r="WJ4" s="9">
        <f>'表二之二 （录入表）'!D366</f>
        <v>0</v>
      </c>
      <c r="WK4" s="9">
        <f>'表二之二 （录入表）'!D367</f>
        <v>43</v>
      </c>
      <c r="WL4" s="9">
        <f>'表二之二 （录入表）'!D368</f>
        <v>0</v>
      </c>
      <c r="WM4" s="9">
        <f>'表二之二 （录入表）'!D369</f>
        <v>2037</v>
      </c>
      <c r="WN4" s="9">
        <f>'表二之二 （录入表）'!D370</f>
        <v>0</v>
      </c>
      <c r="WO4" s="9">
        <f>'表二之二 （录入表）'!D371</f>
        <v>0</v>
      </c>
      <c r="WP4" s="9">
        <f>'表二之二 （录入表）'!D372</f>
        <v>0</v>
      </c>
      <c r="WQ4" s="9">
        <f>'表二之二 （录入表）'!D373</f>
        <v>0</v>
      </c>
      <c r="WR4" s="9">
        <f>'表二之二 （录入表）'!D374</f>
        <v>12</v>
      </c>
      <c r="WS4" s="9">
        <f>'表二之二 （录入表）'!D375</f>
        <v>0</v>
      </c>
      <c r="WT4" s="9">
        <f>'表二之二 （录入表）'!D376</f>
        <v>0</v>
      </c>
      <c r="WU4" s="9">
        <f>'表二之二 （录入表）'!D377</f>
        <v>0</v>
      </c>
      <c r="WV4" s="9">
        <f>'表二之二 （录入表）'!D378</f>
        <v>0</v>
      </c>
      <c r="WW4" s="9">
        <f>'表二之二 （录入表）'!D379</f>
        <v>1123</v>
      </c>
      <c r="WX4" s="9">
        <f>'表二之二 （录入表）'!D380</f>
        <v>440</v>
      </c>
      <c r="WY4" s="9">
        <f>'表二之二 （录入表）'!D381</f>
        <v>0</v>
      </c>
      <c r="WZ4" s="9">
        <f>'表二之二 （录入表）'!D382</f>
        <v>0</v>
      </c>
      <c r="XA4" s="9">
        <f>'表二之二 （录入表）'!D383</f>
        <v>200</v>
      </c>
      <c r="XB4" s="9">
        <f>'表二之二 （录入表）'!D384</f>
        <v>0</v>
      </c>
      <c r="XC4" s="9">
        <f>'表二之二 （录入表）'!D385</f>
        <v>5</v>
      </c>
      <c r="XD4" s="9">
        <f>'表二之二 （录入表）'!D386</f>
        <v>0</v>
      </c>
      <c r="XE4" s="9">
        <f>'表二之二 （录入表）'!D387</f>
        <v>0</v>
      </c>
      <c r="XF4" s="9">
        <f>'表二之二 （录入表）'!D388</f>
        <v>0</v>
      </c>
      <c r="XG4" s="9">
        <f>'表二之二 （录入表）'!D389</f>
        <v>0</v>
      </c>
      <c r="XH4" s="9">
        <f>'表二之二 （录入表）'!D390</f>
        <v>0</v>
      </c>
      <c r="XI4" s="9">
        <f>'表二之二 （录入表）'!D391</f>
        <v>0</v>
      </c>
      <c r="XJ4" s="9">
        <f>'表二之二 （录入表）'!D392</f>
        <v>0</v>
      </c>
      <c r="XK4" s="9">
        <f>'表二之二 （录入表）'!D393</f>
        <v>8</v>
      </c>
      <c r="XL4" s="9">
        <f>'表二之二 （录入表）'!D394</f>
        <v>0</v>
      </c>
      <c r="XM4" s="9">
        <f>'表二之二 （录入表）'!D395</f>
        <v>0</v>
      </c>
      <c r="XN4" s="9">
        <f>'表二之二 （录入表）'!D396</f>
        <v>0</v>
      </c>
      <c r="XO4" s="9">
        <f>'表二之二 （录入表）'!D397</f>
        <v>0</v>
      </c>
      <c r="XP4" s="9">
        <f>'表二之二 （录入表）'!D398</f>
        <v>39</v>
      </c>
      <c r="XQ4" s="9">
        <f>'表二之二 （录入表）'!D399</f>
        <v>0</v>
      </c>
      <c r="XR4" s="9">
        <f>'表二之二 （录入表）'!D400</f>
        <v>16562</v>
      </c>
      <c r="XS4" s="9">
        <f>'表二之二 （录入表）'!D401</f>
        <v>31</v>
      </c>
      <c r="XT4" s="9">
        <f>'表二之二 （录入表）'!D402</f>
        <v>0</v>
      </c>
      <c r="XU4" s="9">
        <f>'表二之二 （录入表）'!D403</f>
        <v>0</v>
      </c>
      <c r="XV4" s="9">
        <f>'表二之二 （录入表）'!D404</f>
        <v>413</v>
      </c>
      <c r="XW4" s="9">
        <f>'表二之二 （录入表）'!D405</f>
        <v>0</v>
      </c>
      <c r="XX4" s="9">
        <f>'表二之二 （录入表）'!D406</f>
        <v>0</v>
      </c>
      <c r="XY4" s="9">
        <f>'表二之二 （录入表）'!D407</f>
        <v>1</v>
      </c>
      <c r="XZ4" s="9">
        <f>'表二之二 （录入表）'!D408</f>
        <v>56</v>
      </c>
      <c r="YA4" s="9">
        <f>'表二之二 （录入表）'!D409</f>
        <v>238</v>
      </c>
      <c r="YB4" s="9">
        <f>'表二之二 （录入表）'!D410</f>
        <v>10</v>
      </c>
      <c r="YC4" s="9">
        <f>'表二之二 （录入表）'!D411</f>
        <v>0</v>
      </c>
      <c r="YD4" s="9">
        <f>'表二之二 （录入表）'!D412</f>
        <v>30</v>
      </c>
      <c r="YE4" s="9">
        <f>'表二之二 （录入表）'!D413</f>
        <v>557</v>
      </c>
      <c r="YF4" s="9">
        <f>'表二之二 （录入表）'!D414</f>
        <v>136</v>
      </c>
      <c r="YG4" s="9">
        <f>'表二之二 （录入表）'!D415</f>
        <v>0</v>
      </c>
      <c r="YH4" s="9">
        <f>'表二之二 （录入表）'!D416</f>
        <v>0</v>
      </c>
      <c r="YI4" s="9">
        <f>'表二之二 （录入表）'!D417</f>
        <v>0</v>
      </c>
      <c r="YJ4" s="9">
        <f>'表二之二 （录入表）'!D418</f>
        <v>500</v>
      </c>
      <c r="YK4" s="9">
        <f>'表二之二 （录入表）'!D419</f>
        <v>0</v>
      </c>
      <c r="YL4" s="9">
        <f>'表二之二 （录入表）'!D420</f>
        <v>0</v>
      </c>
      <c r="YM4" s="9">
        <f>'表二之二 （录入表）'!D421</f>
        <v>5</v>
      </c>
      <c r="YN4" s="9">
        <f>'表二之二 （录入表）'!D422</f>
        <v>0</v>
      </c>
      <c r="YO4" s="9">
        <f>'表二之二 （录入表）'!D423</f>
        <v>0</v>
      </c>
      <c r="YP4" s="9">
        <f>'表二之二 （录入表）'!D424</f>
        <v>8412</v>
      </c>
      <c r="YQ4" s="9">
        <f>'表二之二 （录入表）'!D425</f>
        <v>2140</v>
      </c>
      <c r="YR4" s="9">
        <f>'表二之二 （录入表）'!D426</f>
        <v>140</v>
      </c>
      <c r="YS4" s="9">
        <f>'表二之二 （录入表）'!D427</f>
        <v>0</v>
      </c>
      <c r="YT4" s="9">
        <f>'表二之二 （录入表）'!D428</f>
        <v>253</v>
      </c>
      <c r="YU4" s="9">
        <f>'表二之二 （录入表）'!D429</f>
        <v>0</v>
      </c>
      <c r="YV4" s="9">
        <f>'表二之二 （录入表）'!D430</f>
        <v>0</v>
      </c>
      <c r="YW4" s="9">
        <f>'表二之二 （录入表）'!D431</f>
        <v>0</v>
      </c>
      <c r="YX4" s="9">
        <f>'表二之二 （录入表）'!D432</f>
        <v>0</v>
      </c>
      <c r="YY4" s="9">
        <f>'表二之二 （录入表）'!D433</f>
        <v>215</v>
      </c>
      <c r="YZ4" s="9">
        <f>'表二之二 （录入表）'!D434</f>
        <v>0</v>
      </c>
      <c r="ZA4" s="9">
        <f>'表二之二 （录入表）'!D435</f>
        <v>116</v>
      </c>
      <c r="ZB4" s="9">
        <f>'表二之二 （录入表）'!D436</f>
        <v>0</v>
      </c>
      <c r="ZC4" s="9">
        <f>'表二之二 （录入表）'!D437</f>
        <v>256</v>
      </c>
      <c r="ZD4" s="9">
        <f>'表二之二 （录入表）'!D438</f>
        <v>0</v>
      </c>
      <c r="ZE4" s="9">
        <f>'表二之二 （录入表）'!D439</f>
        <v>1268</v>
      </c>
      <c r="ZF4" s="9">
        <f>'表二之二 （录入表）'!D440</f>
        <v>266</v>
      </c>
      <c r="ZG4" s="9">
        <f>'表二之二 （录入表）'!D441</f>
        <v>25</v>
      </c>
      <c r="ZH4" s="9">
        <f>'表二之二 （录入表）'!D442</f>
        <v>0</v>
      </c>
      <c r="ZI4" s="9">
        <f>'表二之二 （录入表）'!D443</f>
        <v>30</v>
      </c>
      <c r="ZJ4" s="9">
        <f>'表二之二 （录入表）'!D444</f>
        <v>106</v>
      </c>
      <c r="ZK4" s="9">
        <f>'表二之二 （录入表）'!D445</f>
        <v>0</v>
      </c>
      <c r="ZL4" s="9">
        <f>'表二之二 （录入表）'!D446</f>
        <v>238</v>
      </c>
      <c r="ZM4" s="9">
        <f>'表二之二 （录入表）'!D447</f>
        <v>251</v>
      </c>
      <c r="ZN4" s="9">
        <f>'表二之二 （录入表）'!D448</f>
        <v>0</v>
      </c>
      <c r="ZO4" s="9">
        <f>'表二之二 （录入表）'!D449</f>
        <v>0</v>
      </c>
      <c r="ZP4" s="9">
        <f>'表二之二 （录入表）'!D450</f>
        <v>0</v>
      </c>
      <c r="ZQ4" s="9">
        <f>'表二之二 （录入表）'!D451</f>
        <v>4</v>
      </c>
      <c r="ZR4" s="9">
        <f>'表二之二 （录入表）'!D452</f>
        <v>0</v>
      </c>
      <c r="ZS4" s="9">
        <f>'表二之二 （录入表）'!D453</f>
        <v>245</v>
      </c>
      <c r="ZT4" s="9">
        <f>'表二之二 （录入表）'!D454</f>
        <v>0</v>
      </c>
      <c r="ZU4" s="9">
        <f>'表二之二 （录入表）'!D455</f>
        <v>0</v>
      </c>
      <c r="ZV4" s="9">
        <f>'表二之二 （录入表）'!D456</f>
        <v>283</v>
      </c>
      <c r="ZW4" s="9">
        <f>'表二之二 （录入表）'!D457</f>
        <v>138</v>
      </c>
      <c r="ZX4" s="9">
        <f>'表二之二 （录入表）'!D458</f>
        <v>0</v>
      </c>
      <c r="ZY4" s="9">
        <f>'表二之二 （录入表）'!D459</f>
        <v>0</v>
      </c>
      <c r="ZZ4" s="9">
        <f>'表二之二 （录入表）'!D460</f>
        <v>35</v>
      </c>
      <c r="AAA4" s="9">
        <f>'表二之二 （录入表）'!D461</f>
        <v>14</v>
      </c>
      <c r="AAB4" s="9">
        <f>'表二之二 （录入表）'!D462</f>
        <v>0</v>
      </c>
      <c r="AAC4" s="9">
        <f>'表二之二 （录入表）'!D463</f>
        <v>0</v>
      </c>
      <c r="AAD4" s="9">
        <f>'表二之二 （录入表）'!D464</f>
        <v>937</v>
      </c>
      <c r="AAE4" s="9">
        <f>'表二之二 （录入表）'!D465</f>
        <v>28</v>
      </c>
      <c r="AAF4" s="9">
        <f>'表二之二 （录入表）'!D466</f>
        <v>0</v>
      </c>
      <c r="AAG4" s="9">
        <f>'表二之二 （录入表）'!D467</f>
        <v>0</v>
      </c>
      <c r="AAH4" s="9">
        <f>'表二之二 （录入表）'!D468</f>
        <v>31</v>
      </c>
      <c r="AAI4" s="9">
        <f>'表二之二 （录入表）'!D469</f>
        <v>0</v>
      </c>
      <c r="AAJ4" s="9">
        <f>'表二之二 （录入表）'!D470</f>
        <v>0</v>
      </c>
      <c r="AAK4" s="9">
        <f>'表二之二 （录入表）'!D471</f>
        <v>2352</v>
      </c>
      <c r="AAL4" s="9">
        <f>'表二之二 （录入表）'!D472</f>
        <v>0</v>
      </c>
      <c r="AAM4" s="9">
        <f>'表二之二 （录入表）'!D473</f>
        <v>0</v>
      </c>
      <c r="AAN4" s="9">
        <f>'表二之二 （录入表）'!D474</f>
        <v>4280</v>
      </c>
      <c r="AAO4" s="9">
        <f>'表二之二 （录入表）'!D475</f>
        <v>1162</v>
      </c>
      <c r="AAP4" s="9">
        <f>'表二之二 （录入表）'!D476</f>
        <v>322</v>
      </c>
      <c r="AAQ4" s="9">
        <f>'表二之二 （录入表）'!D477</f>
        <v>0</v>
      </c>
      <c r="AAR4" s="9">
        <f>'表二之二 （录入表）'!D478</f>
        <v>5</v>
      </c>
      <c r="AAS4" s="9">
        <f>'表二之二 （录入表）'!D479</f>
        <v>112</v>
      </c>
      <c r="AAT4" s="9">
        <f>'表二之二 （录入表）'!D480</f>
        <v>450</v>
      </c>
      <c r="AAU4" s="9">
        <f>'表二之二 （录入表）'!D481</f>
        <v>0</v>
      </c>
      <c r="AAV4" s="9">
        <f>'表二之二 （录入表）'!D482</f>
        <v>0</v>
      </c>
      <c r="AAW4" s="9">
        <f>'表二之二 （录入表）'!D483</f>
        <v>1214</v>
      </c>
      <c r="AAX4" s="9">
        <f>'表二之二 （录入表）'!D484</f>
        <v>0</v>
      </c>
      <c r="AAY4" s="9">
        <f>'表二之二 （录入表）'!D485</f>
        <v>0</v>
      </c>
      <c r="AAZ4" s="9">
        <f>'表二之二 （录入表）'!D486</f>
        <v>18</v>
      </c>
      <c r="ABA4" s="9">
        <f>'表二之二 （录入表）'!D487</f>
        <v>0</v>
      </c>
      <c r="ABB4" s="9">
        <f>'表二之二 （录入表）'!D488</f>
        <v>0</v>
      </c>
      <c r="ABC4" s="9">
        <f>'表二之二 （录入表）'!D489</f>
        <v>0</v>
      </c>
      <c r="ABD4" s="9">
        <f>'表二之二 （录入表）'!D490</f>
        <v>3</v>
      </c>
      <c r="ABE4" s="9">
        <f>'表二之二 （录入表）'!D491</f>
        <v>0</v>
      </c>
      <c r="ABF4" s="9">
        <f>'表二之二 （录入表）'!D492</f>
        <v>447</v>
      </c>
      <c r="ABG4" s="9">
        <f>'表二之二 （录入表）'!D493</f>
        <v>1261</v>
      </c>
      <c r="ABH4" s="9">
        <f>'表二之二 （录入表）'!D494</f>
        <v>16</v>
      </c>
      <c r="ABI4" s="9">
        <f>'表二之二 （录入表）'!D495</f>
        <v>0</v>
      </c>
      <c r="ABJ4" s="9">
        <f>'表二之二 （录入表）'!D496</f>
        <v>0</v>
      </c>
      <c r="ABK4" s="9">
        <f>'表二之二 （录入表）'!D497</f>
        <v>2</v>
      </c>
      <c r="ABL4" s="9">
        <f>'表二之二 （录入表）'!D498</f>
        <v>0</v>
      </c>
      <c r="ABM4" s="9">
        <f>'表二之二 （录入表）'!D499</f>
        <v>206</v>
      </c>
      <c r="ABN4" s="9">
        <f>'表二之二 （录入表）'!D500</f>
        <v>380</v>
      </c>
      <c r="ABO4" s="9">
        <f>'表二之二 （录入表）'!D501</f>
        <v>324</v>
      </c>
      <c r="ABP4" s="9">
        <f>'表二之二 （录入表）'!D502</f>
        <v>601</v>
      </c>
      <c r="ABQ4" s="9">
        <f>'表二之二 （录入表）'!D503</f>
        <v>17596</v>
      </c>
      <c r="ABR4" s="9">
        <f>'表二之二 （录入表）'!D504</f>
        <v>18</v>
      </c>
      <c r="ABS4" s="9">
        <f>'表二之二 （录入表）'!D505</f>
        <v>18000</v>
      </c>
      <c r="ABT4" s="9">
        <f>'表二之二 （录入表）'!D506</f>
        <v>5080</v>
      </c>
      <c r="ABU4" s="9">
        <f>'表二之二 （录入表）'!D507</f>
        <v>10313</v>
      </c>
      <c r="ABV4" s="9">
        <f>'表二之二 （录入表）'!D508</f>
        <v>0</v>
      </c>
      <c r="ABW4" s="9">
        <f>'表二之二 （录入表）'!D509</f>
        <v>0</v>
      </c>
      <c r="ABX4" s="9">
        <f>'表二之二 （录入表）'!D510</f>
        <v>0</v>
      </c>
      <c r="ABY4" s="9">
        <f>'表二之二 （录入表）'!D511</f>
        <v>9</v>
      </c>
      <c r="ABZ4" s="9">
        <f>'表二之二 （录入表）'!D512</f>
        <v>0</v>
      </c>
      <c r="ACA4" s="9">
        <f>'表二之二 （录入表）'!D513</f>
        <v>0</v>
      </c>
      <c r="ACB4" s="9">
        <f>'表二之二 （录入表）'!D514</f>
        <v>0</v>
      </c>
      <c r="ACC4" s="9">
        <f>'表二之二 （录入表）'!D515</f>
        <v>0</v>
      </c>
      <c r="ACD4" s="9">
        <f>'表二之二 （录入表）'!D516</f>
        <v>0</v>
      </c>
      <c r="ACE4" s="9">
        <f>'表二之二 （录入表）'!D517</f>
        <v>0</v>
      </c>
      <c r="ACF4" s="9">
        <f>'表二之二 （录入表）'!D518</f>
        <v>0</v>
      </c>
      <c r="ACG4" s="9">
        <f>'表二之二 （录入表）'!D519</f>
        <v>6484</v>
      </c>
      <c r="ACH4" s="9">
        <f>'表二之二 （录入表）'!D520</f>
        <v>3155</v>
      </c>
      <c r="ACI4" s="9">
        <f>'表二之二 （录入表）'!D521</f>
        <v>0</v>
      </c>
      <c r="ACJ4" s="9">
        <f>'表二之二 （录入表）'!D522</f>
        <v>0</v>
      </c>
      <c r="ACK4" s="9">
        <f>'表二之二 （录入表）'!D523</f>
        <v>0</v>
      </c>
      <c r="ACL4" s="9">
        <f>'表二之二 （录入表）'!D524</f>
        <v>0</v>
      </c>
      <c r="ACM4" s="9">
        <f>'表二之二 （录入表）'!D525</f>
        <v>28</v>
      </c>
      <c r="ACN4" s="9">
        <f>'表二之二 （录入表）'!D526</f>
        <v>0</v>
      </c>
      <c r="ACO4" s="9">
        <f>'表二之二 （录入表）'!D527</f>
        <v>169</v>
      </c>
      <c r="ACP4" s="9">
        <f>'表二之二 （录入表）'!D528</f>
        <v>316</v>
      </c>
      <c r="ACQ4" s="9">
        <f>'表二之二 （录入表）'!D529</f>
        <v>2372</v>
      </c>
      <c r="ACR4" s="9">
        <f>'表二之二 （录入表）'!D530</f>
        <v>311</v>
      </c>
      <c r="ACS4" s="9">
        <f>'表二之二 （录入表）'!D531</f>
        <v>9</v>
      </c>
      <c r="ACT4" s="9">
        <f>'表二之二 （录入表）'!D532</f>
        <v>625</v>
      </c>
      <c r="ACU4" s="9">
        <f>'表二之二 （录入表）'!D533</f>
        <v>678</v>
      </c>
      <c r="ACV4" s="9">
        <f>'表二之二 （录入表）'!D534</f>
        <v>300</v>
      </c>
      <c r="ACW4" s="9">
        <f>'表二之二 （录入表）'!D535</f>
        <v>1205</v>
      </c>
      <c r="ACX4" s="9">
        <f>'表二之二 （录入表）'!D536</f>
        <v>0</v>
      </c>
      <c r="ACY4" s="9">
        <f>'表二之二 （录入表）'!D537</f>
        <v>1077</v>
      </c>
      <c r="ACZ4" s="9">
        <f>'表二之二 （录入表）'!D538</f>
        <v>297</v>
      </c>
      <c r="ADA4" s="9">
        <f>'表二之二 （录入表）'!D539</f>
        <v>46</v>
      </c>
      <c r="ADB4" s="9">
        <f>'表二之二 （录入表）'!D540</f>
        <v>38</v>
      </c>
      <c r="ADC4" s="9">
        <f>'表二之二 （录入表）'!D541</f>
        <v>317</v>
      </c>
      <c r="ADD4" s="9">
        <f>'表二之二 （录入表）'!D542</f>
        <v>0</v>
      </c>
      <c r="ADE4" s="9">
        <f>'表二之二 （录入表）'!D543</f>
        <v>0</v>
      </c>
      <c r="ADF4" s="9">
        <f>'表二之二 （录入表）'!D544</f>
        <v>113</v>
      </c>
      <c r="ADG4" s="9">
        <f>'表二之二 （录入表）'!D545</f>
        <v>121</v>
      </c>
      <c r="ADH4" s="9">
        <f>'表二之二 （录入表）'!D546</f>
        <v>23</v>
      </c>
      <c r="ADI4" s="9">
        <f>'表二之二 （录入表）'!D547</f>
        <v>0</v>
      </c>
      <c r="ADJ4" s="9">
        <f>'表二之二 （录入表）'!D548</f>
        <v>612</v>
      </c>
      <c r="ADK4" s="9">
        <f>'表二之二 （录入表）'!D549</f>
        <v>137</v>
      </c>
      <c r="ADL4" s="9">
        <f>'表二之二 （录入表）'!D550</f>
        <v>0</v>
      </c>
      <c r="ADM4" s="9">
        <f>'表二之二 （录入表）'!D551</f>
        <v>0</v>
      </c>
      <c r="ADN4" s="9">
        <f>'表二之二 （录入表）'!D552</f>
        <v>0</v>
      </c>
      <c r="ADO4" s="9">
        <f>'表二之二 （录入表）'!D553</f>
        <v>17</v>
      </c>
      <c r="ADP4" s="9">
        <f>'表二之二 （录入表）'!D554</f>
        <v>0</v>
      </c>
      <c r="ADQ4" s="9">
        <f>'表二之二 （录入表）'!D555</f>
        <v>0</v>
      </c>
      <c r="ADR4" s="9">
        <f>'表二之二 （录入表）'!D556</f>
        <v>204</v>
      </c>
      <c r="ADS4" s="9">
        <f>'表二之二 （录入表）'!D557</f>
        <v>370</v>
      </c>
      <c r="ADT4" s="9">
        <f>'表二之二 （录入表）'!D558</f>
        <v>0</v>
      </c>
      <c r="ADU4" s="9">
        <f>'表二之二 （录入表）'!D559</f>
        <v>0</v>
      </c>
      <c r="ADV4" s="9">
        <f>'表二之二 （录入表）'!D560</f>
        <v>0</v>
      </c>
      <c r="ADW4" s="9">
        <f>'表二之二 （录入表）'!D561</f>
        <v>0</v>
      </c>
      <c r="ADX4" s="9">
        <f>'表二之二 （录入表）'!D562</f>
        <v>0</v>
      </c>
      <c r="ADY4" s="9">
        <f>'表二之二 （录入表）'!D563</f>
        <v>0</v>
      </c>
      <c r="ADZ4" s="9">
        <f>'表二之二 （录入表）'!D564</f>
        <v>0</v>
      </c>
      <c r="AEA4" s="9">
        <f>'表二之二 （录入表）'!D565</f>
        <v>0</v>
      </c>
      <c r="AEB4" s="9">
        <f>'表二之二 （录入表）'!D566</f>
        <v>6000</v>
      </c>
      <c r="AEC4" s="9">
        <f>'表二之二 （录入表）'!D567</f>
        <v>0</v>
      </c>
      <c r="AED4" s="9">
        <f>'表二之二 （录入表）'!D568</f>
        <v>0</v>
      </c>
      <c r="AEE4" s="9">
        <f>'表二之二 （录入表）'!D569</f>
        <v>0</v>
      </c>
      <c r="AEF4" s="9">
        <f>'表二之二 （录入表）'!D570</f>
        <v>48</v>
      </c>
      <c r="AEG4" s="9">
        <f>'表二之二 （录入表）'!D571</f>
        <v>0</v>
      </c>
      <c r="AEH4" s="9">
        <f>'表二之二 （录入表）'!D572</f>
        <v>0</v>
      </c>
      <c r="AEI4" s="9">
        <f>'表二之二 （录入表）'!D573</f>
        <v>122</v>
      </c>
      <c r="AEJ4" s="9">
        <f>'表二之二 （录入表）'!D574</f>
        <v>330</v>
      </c>
      <c r="AEK4" s="9">
        <f>'表二之二 （录入表）'!D575</f>
        <v>0</v>
      </c>
      <c r="AEL4" s="9">
        <f>'表二之二 （录入表）'!D576</f>
        <v>0</v>
      </c>
      <c r="AEM4" s="9">
        <f>'表二之二 （录入表）'!D577</f>
        <v>572</v>
      </c>
      <c r="AEN4" s="9">
        <f>'表二之二 （录入表）'!D578</f>
        <v>0</v>
      </c>
      <c r="AEO4" s="9">
        <f>'表二之二 （录入表）'!D579</f>
        <v>0</v>
      </c>
      <c r="AEP4" s="9">
        <f>'表二之二 （录入表）'!D580</f>
        <v>749</v>
      </c>
      <c r="AEQ4" s="9">
        <f>'表二之二 （录入表）'!D581</f>
        <v>1880</v>
      </c>
      <c r="AER4" s="9">
        <f>'表二之二 （录入表）'!D582</f>
        <v>19</v>
      </c>
      <c r="AES4" s="9">
        <f>'表二之二 （录入表）'!D583</f>
        <v>0</v>
      </c>
      <c r="AET4" s="9">
        <f>'表二之二 （录入表）'!D584</f>
        <v>641</v>
      </c>
      <c r="AEU4" s="9">
        <f>'表二之二 （录入表）'!D585</f>
        <v>2787</v>
      </c>
      <c r="AEV4" s="9">
        <f>'表二之二 （录入表）'!D586</f>
        <v>0</v>
      </c>
      <c r="AEW4" s="9">
        <f>'表二之二 （录入表）'!D587</f>
        <v>0</v>
      </c>
      <c r="AEX4" s="9">
        <f>'表二之二 （录入表）'!D588</f>
        <v>0</v>
      </c>
      <c r="AEY4" s="9">
        <f>'表二之二 （录入表）'!D589</f>
        <v>407</v>
      </c>
      <c r="AEZ4" s="9">
        <f>'表二之二 （录入表）'!D590</f>
        <v>583</v>
      </c>
      <c r="AFA4" s="9">
        <f>'表二之二 （录入表）'!D591</f>
        <v>419</v>
      </c>
      <c r="AFB4" s="9">
        <f>'表二之二 （录入表）'!D592</f>
        <v>0</v>
      </c>
      <c r="AFC4" s="9">
        <f>'表二之二 （录入表）'!D593</f>
        <v>0</v>
      </c>
      <c r="AFD4" s="9">
        <f>'表二之二 （录入表）'!D594</f>
        <v>0</v>
      </c>
      <c r="AFE4" s="9">
        <f>'表二之二 （录入表）'!D595</f>
        <v>0</v>
      </c>
      <c r="AFF4" s="9">
        <f>'表二之二 （录入表）'!D596</f>
        <v>0</v>
      </c>
      <c r="AFG4" s="9">
        <f>'表二之二 （录入表）'!D597</f>
        <v>0</v>
      </c>
      <c r="AFH4" s="9">
        <f>'表二之二 （录入表）'!D598</f>
        <v>673</v>
      </c>
      <c r="AFI4" s="9">
        <f>'表二之二 （录入表）'!D599</f>
        <v>212</v>
      </c>
      <c r="AFJ4" s="9">
        <f>'表二之二 （录入表）'!D600</f>
        <v>20</v>
      </c>
      <c r="AFK4" s="9">
        <f>'表二之二 （录入表）'!D601</f>
        <v>302</v>
      </c>
      <c r="AFL4" s="9">
        <f>'表二之二 （录入表）'!D602</f>
        <v>2048</v>
      </c>
      <c r="AFM4" s="9">
        <f>'表二之二 （录入表）'!D603</f>
        <v>612</v>
      </c>
      <c r="AFN4" s="9">
        <f>'表二之二 （录入表）'!D604</f>
        <v>140</v>
      </c>
      <c r="AFO4" s="9">
        <f>'表二之二 （录入表）'!D605</f>
        <v>0</v>
      </c>
      <c r="AFP4" s="9">
        <f>'表二之二 （录入表）'!D606</f>
        <v>0</v>
      </c>
      <c r="AFQ4" s="9">
        <f>'表二之二 （录入表）'!D607</f>
        <v>329</v>
      </c>
      <c r="AFR4" s="9">
        <f>'表二之二 （录入表）'!D608</f>
        <v>0</v>
      </c>
      <c r="AFS4" s="9">
        <f>'表二之二 （录入表）'!D609</f>
        <v>1395</v>
      </c>
      <c r="AFT4" s="9">
        <f>'表二之二 （录入表）'!D610</f>
        <v>2931</v>
      </c>
      <c r="AFU4" s="9">
        <f>'表二之二 （录入表）'!D611</f>
        <v>11533</v>
      </c>
      <c r="AFV4" s="9">
        <f>'表二之二 （录入表）'!D612</f>
        <v>1897</v>
      </c>
      <c r="AFW4" s="9">
        <f>'表二之二 （录入表）'!D613</f>
        <v>106</v>
      </c>
      <c r="AFX4" s="9">
        <f>'表二之二 （录入表）'!D614</f>
        <v>1308</v>
      </c>
      <c r="AFY4" s="9">
        <f>'表二之二 （录入表）'!D615</f>
        <v>10</v>
      </c>
      <c r="AFZ4" s="9">
        <f>'表二之二 （录入表）'!D616</f>
        <v>6961</v>
      </c>
      <c r="AGA4" s="9">
        <f>'表二之二 （录入表）'!D617</f>
        <v>886</v>
      </c>
      <c r="AGB4" s="9">
        <f>'表二之二 （录入表）'!D618</f>
        <v>700</v>
      </c>
      <c r="AGC4" s="9">
        <f>'表二之二 （录入表）'!D619</f>
        <v>95</v>
      </c>
      <c r="AGD4" s="9">
        <f>'表二之二 （录入表）'!D620</f>
        <v>450</v>
      </c>
      <c r="AGE4" s="9">
        <f>'表二之二 （录入表）'!D621</f>
        <v>237859</v>
      </c>
      <c r="AGF4" s="9">
        <f>'表二之二 （录入表）'!D622</f>
        <v>0</v>
      </c>
      <c r="AGG4" s="9">
        <f>'表二之二 （录入表）'!D623</f>
        <v>7</v>
      </c>
      <c r="AGH4" s="9">
        <f>'表二之二 （录入表）'!D624</f>
        <v>0</v>
      </c>
      <c r="AGI4" s="9">
        <f>'表二之二 （录入表）'!D625</f>
        <v>22</v>
      </c>
      <c r="AGJ4" s="9">
        <f>'表二之二 （录入表）'!D626</f>
        <v>0</v>
      </c>
      <c r="AGK4" s="9">
        <f>'表二之二 （录入表）'!D627</f>
        <v>0</v>
      </c>
      <c r="AGL4" s="9">
        <f>'表二之二 （录入表）'!D628</f>
        <v>41</v>
      </c>
      <c r="AGM4" s="9">
        <f>'表二之二 （录入表）'!D629</f>
        <v>0</v>
      </c>
      <c r="AGN4" s="9">
        <f>'表二之二 （录入表）'!D630</f>
        <v>0</v>
      </c>
      <c r="AGO4" s="9">
        <f>'表二之二 （录入表）'!D631</f>
        <v>0</v>
      </c>
      <c r="AGP4" s="9">
        <f>'表二之二 （录入表）'!D632</f>
        <v>445</v>
      </c>
      <c r="AGQ4" s="9">
        <f>'表二之二 （录入表）'!D633</f>
        <v>0</v>
      </c>
      <c r="AGR4" s="9">
        <f>'表二之二 （录入表）'!D634</f>
        <v>0</v>
      </c>
      <c r="AGS4" s="9">
        <f>'表二之二 （录入表）'!D635</f>
        <v>330</v>
      </c>
      <c r="AGT4" s="9">
        <f>'表二之二 （录入表）'!D636</f>
        <v>0</v>
      </c>
      <c r="AGU4" s="9">
        <f>'表二之二 （录入表）'!D637</f>
        <v>0</v>
      </c>
      <c r="AGV4" s="9">
        <f>'表二之二 （录入表）'!D638</f>
        <v>0</v>
      </c>
      <c r="AGW4" s="9">
        <f>'表二之二 （录入表）'!D639</f>
        <v>0</v>
      </c>
      <c r="AGX4" s="9">
        <f>'表二之二 （录入表）'!D640</f>
        <v>0</v>
      </c>
      <c r="AGY4" s="9">
        <f>'表二之二 （录入表）'!D641</f>
        <v>0</v>
      </c>
      <c r="AGZ4" s="9">
        <f>'表二之二 （录入表）'!D642</f>
        <v>0</v>
      </c>
      <c r="AHA4" s="9">
        <f>'表二之二 （录入表）'!D643</f>
        <v>0</v>
      </c>
      <c r="AHB4" s="9">
        <f>'表二之二 （录入表）'!D644</f>
        <v>0</v>
      </c>
      <c r="AHC4" s="9">
        <f>'表二之二 （录入表）'!D645</f>
        <v>0</v>
      </c>
      <c r="AHD4" s="9">
        <f>'表二之二 （录入表）'!D646</f>
        <v>7859</v>
      </c>
      <c r="AHE4" s="9">
        <f>'表二之二 （录入表）'!D647</f>
        <v>6962</v>
      </c>
      <c r="AHF4" s="9">
        <f>'表二之二 （录入表）'!D648</f>
        <v>42</v>
      </c>
      <c r="AHG4" s="9">
        <f>'表二之二 （录入表）'!D649</f>
        <v>0</v>
      </c>
      <c r="AHH4" s="9">
        <f>'表二之二 （录入表）'!D650</f>
        <v>0</v>
      </c>
      <c r="AHI4" s="9">
        <f>'表二之二 （录入表）'!D651</f>
        <v>0</v>
      </c>
      <c r="AHJ4" s="9">
        <f>'表二之二 （录入表）'!D652</f>
        <v>0</v>
      </c>
      <c r="AHK4" s="9">
        <f>'表二之二 （录入表）'!D653</f>
        <v>0</v>
      </c>
      <c r="AHL4" s="9">
        <f>'表二之二 （录入表）'!D654</f>
        <v>0</v>
      </c>
      <c r="AHM4" s="9">
        <f>'表二之二 （录入表）'!D655</f>
        <v>196</v>
      </c>
      <c r="AHN4" s="9">
        <f>'表二之二 （录入表）'!D656</f>
        <v>0</v>
      </c>
      <c r="AHO4" s="9">
        <f>'表二之二 （录入表）'!D657</f>
        <v>0</v>
      </c>
      <c r="AHP4" s="9">
        <f>'表二之二 （录入表）'!D658</f>
        <v>609</v>
      </c>
      <c r="AHQ4" s="9">
        <f>'表二之二 （录入表）'!D659</f>
        <v>516</v>
      </c>
      <c r="AHR4" s="9">
        <f>'表二之二 （录入表）'!D660</f>
        <v>1951</v>
      </c>
      <c r="AHS4" s="9">
        <f>'表二之二 （录入表）'!D661</f>
        <v>0</v>
      </c>
      <c r="AHT4" s="9">
        <f>'表二之二 （录入表）'!D662</f>
        <v>0</v>
      </c>
      <c r="AHU4" s="9">
        <f>'表二之二 （录入表）'!D663</f>
        <v>0</v>
      </c>
      <c r="AHV4" s="9">
        <f>'表二之二 （录入表）'!D664</f>
        <v>0</v>
      </c>
      <c r="AHW4" s="9">
        <f>'表二之二 （录入表）'!D665</f>
        <v>0</v>
      </c>
      <c r="AHX4" s="9">
        <f>'表二之二 （录入表）'!D666</f>
        <v>359</v>
      </c>
      <c r="AHY4" s="9">
        <f>'表二之二 （录入表）'!D667</f>
        <v>0</v>
      </c>
      <c r="AHZ4" s="9">
        <f>'表二之二 （录入表）'!D668</f>
        <v>138</v>
      </c>
      <c r="AIA4" s="9">
        <f>'表二之二 （录入表）'!D669</f>
        <v>0</v>
      </c>
      <c r="AIB4" s="9">
        <f>'表二之二 （录入表）'!D670</f>
        <v>0</v>
      </c>
      <c r="AIC4" s="9">
        <f>'表二之二 （录入表）'!D671</f>
        <v>0</v>
      </c>
      <c r="AID4" s="9">
        <f>'表二之二 （录入表）'!D672</f>
        <v>104</v>
      </c>
      <c r="AIE4" s="9">
        <f>'表二之二 （录入表）'!D673</f>
        <v>59</v>
      </c>
      <c r="AIF4" s="9">
        <f>'表二之二 （录入表）'!D674</f>
        <v>0</v>
      </c>
      <c r="AIG4" s="9">
        <f>'表二之二 （录入表）'!D675</f>
        <v>0</v>
      </c>
      <c r="AIH4" s="9">
        <f>'表二之二 （录入表）'!D676</f>
        <v>0</v>
      </c>
      <c r="AII4" s="9">
        <f>'表二之二 （录入表）'!D677</f>
        <v>38</v>
      </c>
      <c r="AIJ4" s="9">
        <f>'表二之二 （录入表）'!D678</f>
        <v>0</v>
      </c>
      <c r="AIK4" s="9">
        <f>'表二之二 （录入表）'!D679</f>
        <v>0</v>
      </c>
      <c r="AIL4" s="9">
        <f>'表二之二 （录入表）'!D680</f>
        <v>0</v>
      </c>
      <c r="AIM4" s="9">
        <f>'表二之二 （录入表）'!D681</f>
        <v>0</v>
      </c>
      <c r="AIN4" s="9">
        <f>'表二之二 （录入表）'!D682</f>
        <v>0</v>
      </c>
      <c r="AIO4" s="9">
        <f>'表二之二 （录入表）'!D683</f>
        <v>0</v>
      </c>
      <c r="AIP4" s="9">
        <f>'表二之二 （录入表）'!D684</f>
        <v>629</v>
      </c>
      <c r="AIQ4" s="9">
        <f>'表二之二 （录入表）'!D685</f>
        <v>0</v>
      </c>
      <c r="AIR4" s="9">
        <f>'表二之二 （录入表）'!D686</f>
        <v>0</v>
      </c>
      <c r="AIS4" s="9">
        <f>'表二之二 （录入表）'!D687</f>
        <v>0</v>
      </c>
      <c r="AIT4" s="9">
        <f>'表二之二 （录入表）'!D688</f>
        <v>0</v>
      </c>
      <c r="AIU4" s="9">
        <f>'表二之二 （录入表）'!D689</f>
        <v>0</v>
      </c>
      <c r="AIV4" s="9">
        <f>'表二之二 （录入表）'!D690</f>
        <v>0</v>
      </c>
      <c r="AIW4" s="9">
        <f>'表二之二 （录入表）'!D691</f>
        <v>0</v>
      </c>
      <c r="AIX4" s="9">
        <f>'表二之二 （录入表）'!D692</f>
        <v>0</v>
      </c>
      <c r="AIY4" s="9">
        <f>'表二之二 （录入表）'!D693</f>
        <v>0</v>
      </c>
      <c r="AIZ4" s="9">
        <f>'表二之二 （录入表）'!D694</f>
        <v>0</v>
      </c>
      <c r="AJA4" s="9">
        <f>'表二之二 （录入表）'!D695</f>
        <v>0</v>
      </c>
      <c r="AJB4" s="9">
        <f>'表二之二 （录入表）'!D696</f>
        <v>0</v>
      </c>
      <c r="AJC4" s="9">
        <f>'表二之二 （录入表）'!D697</f>
        <v>0</v>
      </c>
      <c r="AJD4" s="9">
        <f>'表二之二 （录入表）'!D698</f>
        <v>0</v>
      </c>
      <c r="AJE4" s="9">
        <f>'表二之二 （录入表）'!D699</f>
        <v>0</v>
      </c>
      <c r="AJF4" s="9">
        <f>'表二之二 （录入表）'!D700</f>
        <v>0</v>
      </c>
      <c r="AJG4" s="9">
        <f>'表二之二 （录入表）'!D701</f>
        <v>0</v>
      </c>
      <c r="AJH4" s="9">
        <f>'表二之二 （录入表）'!D702</f>
        <v>451</v>
      </c>
      <c r="AJI4" s="9">
        <f>'表二之二 （录入表）'!D703</f>
        <v>7038</v>
      </c>
      <c r="AJJ4" s="9">
        <f>'表二之二 （录入表）'!D704</f>
        <v>63</v>
      </c>
      <c r="AJK4" s="9">
        <f>'表二之二 （录入表）'!D705</f>
        <v>0</v>
      </c>
      <c r="AJL4" s="9">
        <f>'表二之二 （录入表）'!D706</f>
        <v>1916</v>
      </c>
      <c r="AJM4" s="9">
        <f>'表二之二 （录入表）'!D707</f>
        <v>619</v>
      </c>
      <c r="AJN4" s="9">
        <f>'表二之二 （录入表）'!D708</f>
        <v>210</v>
      </c>
      <c r="AJO4" s="9">
        <f>'表二之二 （录入表）'!D709</f>
        <v>0</v>
      </c>
      <c r="AJP4" s="9">
        <f>'表二之二 （录入表）'!D710</f>
        <v>1</v>
      </c>
      <c r="AJQ4" s="9">
        <f>'表二之二 （录入表）'!D711</f>
        <v>0</v>
      </c>
      <c r="AJR4" s="9">
        <f>'表二之二 （录入表）'!D712</f>
        <v>47798</v>
      </c>
      <c r="AJS4" s="9">
        <f>'表二之二 （录入表）'!D713</f>
        <v>108</v>
      </c>
      <c r="AJT4" s="9">
        <f>'表二之二 （录入表）'!D714</f>
        <v>297</v>
      </c>
      <c r="AJU4" s="9">
        <f>'表二之二 （录入表）'!D715</f>
        <v>39682</v>
      </c>
      <c r="AJV4" s="9">
        <f>'表二之二 （录入表）'!D716</f>
        <v>16280</v>
      </c>
      <c r="AJW4" s="9">
        <f>'表二之二 （录入表）'!D717</f>
        <v>18</v>
      </c>
      <c r="AJX4" s="9">
        <f>'表二之二 （录入表）'!D718</f>
        <v>18602</v>
      </c>
      <c r="AJY4" s="9">
        <f>'表二之二 （录入表）'!D719</f>
        <v>3413</v>
      </c>
      <c r="AJZ4" s="9">
        <f>'表二之二 （录入表）'!D720</f>
        <v>0</v>
      </c>
      <c r="AKA4" s="9">
        <f>'表二之二 （录入表）'!D721</f>
        <v>0</v>
      </c>
      <c r="AKB4" s="9">
        <f>'表二之二 （录入表）'!D722</f>
        <v>533</v>
      </c>
      <c r="AKC4" s="9">
        <f>'表二之二 （录入表）'!D723</f>
        <v>0</v>
      </c>
      <c r="AKD4" s="9">
        <f>'表二之二 （录入表）'!D724</f>
        <v>188</v>
      </c>
      <c r="AKE4" s="9">
        <f>'表二之二 （录入表）'!D725</f>
        <v>172</v>
      </c>
      <c r="AKF4" s="9">
        <f>'表二之二 （录入表）'!D726</f>
        <v>238</v>
      </c>
      <c r="AKG4" s="9">
        <f>'表二之二 （录入表）'!D727</f>
        <v>24</v>
      </c>
      <c r="AKH4" s="9">
        <f>'表二之二 （录入表）'!D728</f>
        <v>0</v>
      </c>
      <c r="AKI4" s="9">
        <f>'表二之二 （录入表）'!D729</f>
        <v>0</v>
      </c>
      <c r="AKJ4" s="9">
        <f>'表二之二 （录入表）'!D730</f>
        <v>40</v>
      </c>
      <c r="AKK4" s="9">
        <f>'表二之二 （录入表）'!D731</f>
        <v>0</v>
      </c>
      <c r="AKL4" s="9">
        <f>'表二之二 （录入表）'!D732</f>
        <v>0</v>
      </c>
      <c r="AKM4" s="9">
        <f>'表二之二 （录入表）'!D733</f>
        <v>0</v>
      </c>
      <c r="AKN4" s="9">
        <f>'表二之二 （录入表）'!D734</f>
        <v>172</v>
      </c>
      <c r="AKO4" s="9">
        <f>'表二之二 （录入表）'!D735</f>
        <v>0</v>
      </c>
      <c r="AKP4" s="9">
        <f>'表二之二 （录入表）'!D736</f>
        <v>0</v>
      </c>
      <c r="AKQ4" s="9">
        <f>'表二之二 （录入表）'!D737</f>
        <v>32</v>
      </c>
      <c r="AKR4" s="9">
        <f>'表二之二 （录入表）'!D738</f>
        <v>98</v>
      </c>
      <c r="AKS4" s="9">
        <f>'表二之二 （录入表）'!D739</f>
        <v>0</v>
      </c>
      <c r="AKT4" s="9">
        <f>'表二之二 （录入表）'!D740</f>
        <v>65</v>
      </c>
      <c r="AKU4" s="9">
        <f>'表二之二 （录入表）'!D741</f>
        <v>0</v>
      </c>
      <c r="AKV4" s="9">
        <f>'表二之二 （录入表）'!D742</f>
        <v>7</v>
      </c>
      <c r="AKW4" s="9">
        <f>'表二之二 （录入表）'!D743</f>
        <v>673</v>
      </c>
      <c r="AKX4" s="9">
        <f>'表二之二 （录入表）'!D744</f>
        <v>1334</v>
      </c>
      <c r="AKY4" s="9">
        <f>'表二之二 （录入表）'!D745</f>
        <v>0</v>
      </c>
      <c r="AKZ4" s="9">
        <f>'表二之二 （录入表）'!D746</f>
        <v>0</v>
      </c>
      <c r="ALA4" s="9">
        <f>'表二之二 （录入表）'!D747</f>
        <v>2014</v>
      </c>
      <c r="ALB4" s="9">
        <f>'表二之二 （录入表）'!D748</f>
        <v>178</v>
      </c>
      <c r="ALC4" s="9">
        <f>'表二之二 （录入表）'!D749</f>
        <v>131</v>
      </c>
      <c r="ALD4" s="9">
        <f>'表二之二 （录入表）'!D750</f>
        <v>669</v>
      </c>
      <c r="ALE4" s="9">
        <f>'表二之二 （录入表）'!D751</f>
        <v>41</v>
      </c>
      <c r="ALF4" s="9">
        <f>'表二之二 （录入表）'!D752</f>
        <v>12</v>
      </c>
      <c r="ALG4" s="9">
        <f>'表二之二 （录入表）'!D753</f>
        <v>0</v>
      </c>
      <c r="ALH4" s="9">
        <f>'表二之二 （录入表）'!D754</f>
        <v>0</v>
      </c>
      <c r="ALI4" s="9">
        <f>'表二之二 （录入表）'!D755</f>
        <v>0</v>
      </c>
      <c r="ALJ4" s="9">
        <f>'表二之二 （录入表）'!D756</f>
        <v>0</v>
      </c>
      <c r="ALK4" s="9">
        <f>'表二之二 （录入表）'!D757</f>
        <v>0</v>
      </c>
      <c r="ALL4" s="9">
        <f>'表二之二 （录入表）'!D758</f>
        <v>0</v>
      </c>
      <c r="ALM4" s="9">
        <f>'表二之二 （录入表）'!D759</f>
        <v>60</v>
      </c>
      <c r="ALN4" s="9">
        <f>'表二之二 （录入表）'!D760</f>
        <v>0</v>
      </c>
      <c r="ALO4" s="9">
        <f>'表二之二 （录入表）'!D761</f>
        <v>30</v>
      </c>
      <c r="ALP4" s="9">
        <f>'表二之二 （录入表）'!D762</f>
        <v>0</v>
      </c>
      <c r="ALQ4" s="9">
        <f>'表二之二 （录入表）'!D763</f>
        <v>0</v>
      </c>
      <c r="ALR4" s="9">
        <f>'表二之二 （录入表）'!D764</f>
        <v>0</v>
      </c>
      <c r="ALS4" s="9">
        <f>'表二之二 （录入表）'!D765</f>
        <v>2205</v>
      </c>
      <c r="ALT4" s="9">
        <f>'表二之二 （录入表）'!D766</f>
        <v>2383</v>
      </c>
      <c r="ALU4" s="9">
        <f>'表二之二 （录入表）'!D767</f>
        <v>0</v>
      </c>
      <c r="ALV4" s="9">
        <f>'表二之二 （录入表）'!D768</f>
        <v>0</v>
      </c>
      <c r="ALW4" s="9">
        <f>'表二之二 （录入表）'!D769</f>
        <v>49</v>
      </c>
      <c r="ALX4" s="9">
        <f>'表二之二 （录入表）'!D770</f>
        <v>0</v>
      </c>
      <c r="ALY4" s="9">
        <f>'表二之二 （录入表）'!D771</f>
        <v>89</v>
      </c>
      <c r="ALZ4" s="9">
        <f>'表二之二 （录入表）'!D772</f>
        <v>0</v>
      </c>
      <c r="AMA4" s="9">
        <f>'表二之二 （录入表）'!D773</f>
        <v>8</v>
      </c>
      <c r="AMB4" s="9">
        <f>'表二之二 （录入表）'!D774</f>
        <v>0</v>
      </c>
      <c r="AMC4" s="9">
        <f>'表二之二 （录入表）'!D775</f>
        <v>0</v>
      </c>
      <c r="AMD4" s="9">
        <f>'表二之二 （录入表）'!D776</f>
        <v>20</v>
      </c>
      <c r="AME4" s="9">
        <f>'表二之二 （录入表）'!D777</f>
        <v>0</v>
      </c>
      <c r="AMF4" s="9">
        <f>'表二之二 （录入表）'!D778</f>
        <v>220</v>
      </c>
      <c r="AMG4" s="9">
        <f>'表二之二 （录入表）'!D779</f>
        <v>436</v>
      </c>
      <c r="AMH4" s="9">
        <f>'表二之二 （录入表）'!D780</f>
        <v>0</v>
      </c>
      <c r="AMI4" s="9">
        <f>'表二之二 （录入表）'!D781</f>
        <v>0</v>
      </c>
      <c r="AMJ4" s="9">
        <f>'表二之二 （录入表）'!D782</f>
        <v>0</v>
      </c>
      <c r="AMK4" s="9">
        <f>'表二之二 （录入表）'!D783</f>
        <v>0</v>
      </c>
      <c r="AML4" s="9">
        <f>'表二之二 （录入表）'!D784</f>
        <v>0</v>
      </c>
      <c r="AMM4" s="9">
        <f>'表二之二 （录入表）'!D785</f>
        <v>70</v>
      </c>
      <c r="AMN4" s="9">
        <f>'表二之二 （录入表）'!D786</f>
        <v>0</v>
      </c>
      <c r="AMO4" s="9">
        <f>'表二之二 （录入表）'!D787</f>
        <v>0</v>
      </c>
      <c r="AMP4" s="9">
        <f>'表二之二 （录入表）'!D788</f>
        <v>0</v>
      </c>
      <c r="AMQ4" s="9">
        <f>'表二之二 （录入表）'!D789</f>
        <v>0</v>
      </c>
      <c r="AMR4" s="9">
        <f>'表二之二 （录入表）'!D790</f>
        <v>0</v>
      </c>
      <c r="AMS4" s="9">
        <f>'表二之二 （录入表）'!D791</f>
        <v>0</v>
      </c>
      <c r="AMT4" s="9">
        <f>'表二之二 （录入表）'!D792</f>
        <v>919</v>
      </c>
      <c r="AMU4" s="9">
        <f>'表二之二 （录入表）'!D793</f>
        <v>309</v>
      </c>
      <c r="AMV4" s="9">
        <f>'表二之二 （录入表）'!D794</f>
        <v>0</v>
      </c>
      <c r="AMW4" s="9">
        <f>'表二之二 （录入表）'!D795</f>
        <v>0</v>
      </c>
      <c r="AMX4" s="9">
        <f>'表二之二 （录入表）'!D796</f>
        <v>0</v>
      </c>
      <c r="AMY4" s="9">
        <f>'表二之二 （录入表）'!D797</f>
        <v>0</v>
      </c>
      <c r="AMZ4" s="9">
        <f>'表二之二 （录入表）'!D798</f>
        <v>0</v>
      </c>
      <c r="ANA4" s="9">
        <f>'表二之二 （录入表）'!D799</f>
        <v>0</v>
      </c>
      <c r="ANB4" s="9">
        <f>'表二之二 （录入表）'!D800</f>
        <v>0</v>
      </c>
      <c r="ANC4" s="9">
        <f>'表二之二 （录入表）'!D801</f>
        <v>0</v>
      </c>
      <c r="AND4" s="9">
        <f>'表二之二 （录入表）'!D802</f>
        <v>5466</v>
      </c>
      <c r="ANE4" s="9">
        <f>'表二之二 （录入表）'!D803</f>
        <v>0</v>
      </c>
      <c r="ANF4" s="9">
        <f>'表二之二 （录入表）'!D804</f>
        <v>0</v>
      </c>
      <c r="ANG4" s="9">
        <f>'表二之二 （录入表）'!D805</f>
        <v>0</v>
      </c>
      <c r="ANH4" s="9">
        <f>'表二之二 （录入表）'!D806</f>
        <v>0</v>
      </c>
      <c r="ANI4" s="9">
        <f>'表二之二 （录入表）'!D807</f>
        <v>0</v>
      </c>
      <c r="ANJ4" s="9">
        <f>'表二之二 （录入表）'!D808</f>
        <v>0</v>
      </c>
      <c r="ANK4" s="9">
        <f>'表二之二 （录入表）'!D809</f>
        <v>0</v>
      </c>
      <c r="ANL4" s="9">
        <f>'表二之二 （录入表）'!D810</f>
        <v>620</v>
      </c>
      <c r="ANM4" s="9">
        <f>'表二之二 （录入表）'!D811</f>
        <v>624</v>
      </c>
      <c r="ANN4" s="9">
        <f>'表二之二 （录入表）'!D812</f>
        <v>0</v>
      </c>
      <c r="ANO4" s="9">
        <f>'表二之二 （录入表）'!D813</f>
        <v>1070</v>
      </c>
      <c r="ANP4" s="9">
        <f>'表二之二 （录入表）'!D814</f>
        <v>0</v>
      </c>
      <c r="ANQ4" s="9">
        <f>'表二之二 （录入表）'!D815</f>
        <v>0</v>
      </c>
      <c r="ANR4" s="9">
        <f>'表二之二 （录入表）'!D816</f>
        <v>0</v>
      </c>
      <c r="ANS4" s="9">
        <f>'表二之二 （录入表）'!D817</f>
        <v>2623</v>
      </c>
      <c r="ANT4" s="9">
        <f>'表二之二 （录入表）'!D818</f>
        <v>3109</v>
      </c>
      <c r="ANU4" s="9">
        <f>'表二之二 （录入表）'!D819</f>
        <v>1308</v>
      </c>
      <c r="ANV4" s="9">
        <f>'表二之二 （录入表）'!D820</f>
        <v>0</v>
      </c>
      <c r="ANW4" s="9">
        <f>'表二之二 （录入表）'!D821</f>
        <v>0</v>
      </c>
      <c r="ANX4" s="9">
        <f>'表二之二 （录入表）'!D822</f>
        <v>9064</v>
      </c>
      <c r="ANY4" s="9">
        <f>'表二之二 （录入表）'!D823</f>
        <v>0</v>
      </c>
      <c r="ANZ4" s="9">
        <f>'表二之二 （录入表）'!D824</f>
        <v>0</v>
      </c>
      <c r="AOA4" s="9">
        <f>'表二之二 （录入表）'!D825</f>
        <v>0</v>
      </c>
      <c r="AOB4" s="9">
        <f>'表二之二 （录入表）'!D826</f>
        <v>107</v>
      </c>
      <c r="AOC4" s="9">
        <f>'表二之二 （录入表）'!D827</f>
        <v>0</v>
      </c>
      <c r="AOD4" s="9">
        <f>'表二之二 （录入表）'!D828</f>
        <v>0</v>
      </c>
      <c r="AOE4" s="9">
        <f>'表二之二 （录入表）'!D829</f>
        <v>7</v>
      </c>
      <c r="AOF4" s="9">
        <f>'表二之二 （录入表）'!D830</f>
        <v>40</v>
      </c>
      <c r="AOG4" s="9">
        <f>'表二之二 （录入表）'!D831</f>
        <v>0</v>
      </c>
      <c r="AOH4" s="9">
        <f>'表二之二 （录入表）'!D832</f>
        <v>0</v>
      </c>
      <c r="AOI4" s="9">
        <f>'表二之二 （录入表）'!D833</f>
        <v>0</v>
      </c>
      <c r="AOJ4" s="9">
        <f>'表二之二 （录入表）'!D834</f>
        <v>104</v>
      </c>
      <c r="AOK4" s="9">
        <f>'表二之二 （录入表）'!D835</f>
        <v>0</v>
      </c>
      <c r="AOL4" s="9">
        <f>'表二之二 （录入表）'!D836</f>
        <v>83</v>
      </c>
      <c r="AOM4" s="9">
        <f>'表二之二 （录入表）'!D837</f>
        <v>0</v>
      </c>
      <c r="AON4" s="9">
        <f>'表二之二 （录入表）'!D838</f>
        <v>9718</v>
      </c>
      <c r="AOO4" s="9">
        <f>'表二之二 （录入表）'!D839</f>
        <v>0</v>
      </c>
      <c r="AOP4" s="9">
        <f>'表二之二 （录入表）'!D840</f>
        <v>0</v>
      </c>
      <c r="AOQ4" s="9">
        <f>'表二之二 （录入表）'!D841</f>
        <v>0</v>
      </c>
      <c r="AOR4" s="9">
        <f>'表二之二 （录入表）'!D842</f>
        <v>0</v>
      </c>
      <c r="AOS4" s="9">
        <f>'表二之二 （录入表）'!D843</f>
        <v>0</v>
      </c>
      <c r="AOT4" s="9">
        <f>'表二之二 （录入表）'!D844</f>
        <v>0</v>
      </c>
      <c r="AOU4" s="9">
        <f>'表二之二 （录入表）'!D845</f>
        <v>0</v>
      </c>
      <c r="AOV4" s="9">
        <f>'表二之二 （录入表）'!D846</f>
        <v>0</v>
      </c>
      <c r="AOW4" s="9">
        <f>'表二之二 （录入表）'!D847</f>
        <v>0</v>
      </c>
      <c r="AOX4" s="9">
        <f>'表二之二 （录入表）'!D848</f>
        <v>0</v>
      </c>
      <c r="AOY4" s="9">
        <f>'表二之二 （录入表）'!D849</f>
        <v>0</v>
      </c>
      <c r="AOZ4" s="9">
        <f>'表二之二 （录入表）'!D850</f>
        <v>0</v>
      </c>
      <c r="APA4" s="9">
        <f>'表二之二 （录入表）'!D851</f>
        <v>0</v>
      </c>
      <c r="APB4" s="9">
        <f>'表二之二 （录入表）'!D852</f>
        <v>0</v>
      </c>
      <c r="APC4" s="9">
        <f>'表二之二 （录入表）'!D853</f>
        <v>0</v>
      </c>
      <c r="APD4" s="9">
        <f>'表二之二 （录入表）'!D854</f>
        <v>0</v>
      </c>
      <c r="APE4" s="9">
        <f>'表二之二 （录入表）'!D855</f>
        <v>0</v>
      </c>
      <c r="APF4" s="9">
        <f>'表二之二 （录入表）'!D856</f>
        <v>0</v>
      </c>
      <c r="APG4" s="9">
        <f>'表二之二 （录入表）'!D857</f>
        <v>0</v>
      </c>
      <c r="APH4" s="9">
        <f>'表二之二 （录入表）'!D858</f>
        <v>0</v>
      </c>
      <c r="API4" s="9">
        <f>'表二之二 （录入表）'!D859</f>
        <v>0</v>
      </c>
      <c r="APJ4" s="9">
        <f>'表二之二 （录入表）'!D860</f>
        <v>0</v>
      </c>
      <c r="APK4" s="9">
        <f>'表二之二 （录入表）'!D861</f>
        <v>0</v>
      </c>
      <c r="APL4" s="9">
        <f>'表二之二 （录入表）'!D862</f>
        <v>20</v>
      </c>
      <c r="APM4" s="9">
        <f>'表二之二 （录入表）'!D863</f>
        <v>503</v>
      </c>
      <c r="APN4" s="9">
        <f>'表二之二 （录入表）'!D864</f>
        <v>16392</v>
      </c>
      <c r="APO4" s="9">
        <f>'表二之二 （录入表）'!D865</f>
        <v>0</v>
      </c>
      <c r="APP4" s="9">
        <f>'表二之二 （录入表）'!D866</f>
        <v>0</v>
      </c>
      <c r="APQ4" s="9">
        <f>'表二之二 （录入表）'!D867</f>
        <v>0</v>
      </c>
      <c r="APR4" s="9">
        <f>'表二之二 （录入表）'!D868</f>
        <v>0</v>
      </c>
      <c r="APS4" s="9">
        <f>'表二之二 （录入表）'!D869</f>
        <v>0</v>
      </c>
      <c r="APT4" s="9">
        <f>'表二之二 （录入表）'!D870</f>
        <v>0</v>
      </c>
      <c r="APU4" s="9">
        <f>'表二之二 （录入表）'!D871</f>
        <v>0</v>
      </c>
      <c r="APV4" s="9">
        <f>'表二之二 （录入表）'!D872</f>
        <v>0</v>
      </c>
      <c r="APW4" s="9">
        <f>'表二之二 （录入表）'!D873</f>
        <v>0</v>
      </c>
      <c r="APX4" s="9">
        <f>'表二之二 （录入表）'!D874</f>
        <v>0</v>
      </c>
      <c r="APY4" s="9">
        <f>'表二之二 （录入表）'!D875</f>
        <v>0</v>
      </c>
      <c r="APZ4" s="9">
        <f>'表二之二 （录入表）'!D876</f>
        <v>0</v>
      </c>
      <c r="AQA4" s="9">
        <f>'表二之二 （录入表）'!D877</f>
        <v>0</v>
      </c>
      <c r="AQB4" s="9">
        <f>'表二之二 （录入表）'!D878</f>
        <v>0</v>
      </c>
      <c r="AQC4" s="9">
        <f>'表二之二 （录入表）'!D879</f>
        <v>0</v>
      </c>
      <c r="AQD4" s="9">
        <f>'表二之二 （录入表）'!D880</f>
        <v>0</v>
      </c>
      <c r="AQE4" s="9">
        <f>'表二之二 （录入表）'!D881</f>
        <v>0</v>
      </c>
      <c r="AQF4" s="9">
        <f>'表二之二 （录入表）'!D882</f>
        <v>0</v>
      </c>
      <c r="AQG4" s="9">
        <f>'表二之二 （录入表）'!D883</f>
        <v>0</v>
      </c>
      <c r="AQH4" s="9">
        <f>'表二之二 （录入表）'!D884</f>
        <v>0</v>
      </c>
      <c r="AQI4" s="9">
        <f>'表二之二 （录入表）'!D885</f>
        <v>0</v>
      </c>
      <c r="AQJ4" s="9">
        <f>'表二之二 （录入表）'!D886</f>
        <v>0</v>
      </c>
      <c r="AQK4" s="9">
        <f>'表二之二 （录入表）'!D887</f>
        <v>0</v>
      </c>
      <c r="AQL4" s="9">
        <f>'表二之二 （录入表）'!D888</f>
        <v>404</v>
      </c>
      <c r="AQM4" s="9">
        <f>'表二之二 （录入表）'!D889</f>
        <v>0</v>
      </c>
      <c r="AQN4" s="9">
        <f>'表二之二 （录入表）'!D890</f>
        <v>0</v>
      </c>
      <c r="AQO4" s="9">
        <f>'表二之二 （录入表）'!D891</f>
        <v>0</v>
      </c>
      <c r="AQP4" s="9">
        <f>'表二之二 （录入表）'!D892</f>
        <v>0</v>
      </c>
      <c r="AQQ4" s="9">
        <f>'表二之二 （录入表）'!D893</f>
        <v>1650</v>
      </c>
      <c r="AQR4" s="9">
        <f>'表二之二 （录入表）'!D894</f>
        <v>0</v>
      </c>
      <c r="AQS4" s="9">
        <f>'表二之二 （录入表）'!D895</f>
        <v>0</v>
      </c>
      <c r="AQT4" s="9">
        <f>'表二之二 （录入表）'!D896</f>
        <v>0</v>
      </c>
      <c r="AQU4" s="9">
        <f>'表二之二 （录入表）'!D897</f>
        <v>0</v>
      </c>
      <c r="AQV4" s="9">
        <f>'表二之二 （录入表）'!D898</f>
        <v>15</v>
      </c>
      <c r="AQW4" s="9">
        <f>'表二之二 （录入表）'!D899</f>
        <v>0</v>
      </c>
      <c r="AQX4" s="9">
        <f>'表二之二 （录入表）'!D900</f>
        <v>0</v>
      </c>
      <c r="AQY4" s="9">
        <f>'表二之二 （录入表）'!D901</f>
        <v>0</v>
      </c>
      <c r="AQZ4" s="9">
        <f>'表二之二 （录入表）'!D902</f>
        <v>132</v>
      </c>
      <c r="ARA4" s="9">
        <f>'表二之二 （录入表）'!D903</f>
        <v>481</v>
      </c>
      <c r="ARB4" s="9">
        <f>'表二之二 （录入表）'!D904</f>
        <v>0</v>
      </c>
      <c r="ARC4" s="9">
        <f>'表二之二 （录入表）'!D905</f>
        <v>0</v>
      </c>
      <c r="ARD4" s="9">
        <f>'表二之二 （录入表）'!D906</f>
        <v>0</v>
      </c>
      <c r="ARE4" s="9">
        <f>'表二之二 （录入表）'!D907</f>
        <v>0</v>
      </c>
      <c r="ARF4" s="9">
        <f>'表二之二 （录入表）'!D908</f>
        <v>29</v>
      </c>
      <c r="ARG4" s="9">
        <f>'表二之二 （录入表）'!D909</f>
        <v>0</v>
      </c>
      <c r="ARH4" s="9">
        <f>'表二之二 （录入表）'!D910</f>
        <v>0</v>
      </c>
      <c r="ARI4" s="9">
        <f>'表二之二 （录入表）'!D911</f>
        <v>0</v>
      </c>
      <c r="ARJ4" s="9">
        <f>'表二之二 （录入表）'!D912</f>
        <v>0</v>
      </c>
      <c r="ARK4" s="9">
        <f>'表二之二 （录入表）'!D913</f>
        <v>165</v>
      </c>
      <c r="ARL4" s="9">
        <f>'表二之二 （录入表）'!D914</f>
        <v>0</v>
      </c>
      <c r="ARM4" s="9">
        <f>'表二之二 （录入表）'!D915</f>
        <v>15113</v>
      </c>
      <c r="ARN4" s="9">
        <f>'表二之二 （录入表）'!D916</f>
        <v>0</v>
      </c>
      <c r="ARO4" s="9">
        <f>'表二之二 （录入表）'!D917</f>
        <v>0</v>
      </c>
      <c r="ARP4" s="9">
        <f>'表二之二 （录入表）'!D918</f>
        <v>0</v>
      </c>
      <c r="ARQ4" s="9">
        <f>'表二之二 （录入表）'!D919</f>
        <v>0</v>
      </c>
      <c r="ARR4" s="9">
        <f>'表二之二 （录入表）'!D920</f>
        <v>191</v>
      </c>
      <c r="ARS4" s="9">
        <f>'表二之二 （录入表）'!D921</f>
        <v>383</v>
      </c>
      <c r="ART4" s="9">
        <f>'表二之二 （录入表）'!D922</f>
        <v>0</v>
      </c>
      <c r="ARU4" s="9">
        <f>'表二之二 （录入表）'!D923</f>
        <v>0</v>
      </c>
      <c r="ARV4" s="9">
        <f>'表二之二 （录入表）'!D924</f>
        <v>0</v>
      </c>
      <c r="ARW4" s="9">
        <f>'表二之二 （录入表）'!D925</f>
        <v>0</v>
      </c>
      <c r="ARX4" s="9">
        <f>'表二之二 （录入表）'!D926</f>
        <v>0</v>
      </c>
      <c r="ARY4" s="9">
        <f>'表二之二 （录入表）'!D927</f>
        <v>1027</v>
      </c>
      <c r="ARZ4" s="9">
        <f>'表二之二 （录入表）'!D928</f>
        <v>0</v>
      </c>
      <c r="ASA4" s="9">
        <f>'表二之二 （录入表）'!D929</f>
        <v>2499</v>
      </c>
      <c r="ASB4" s="9">
        <f>'表二之二 （录入表）'!D930</f>
        <v>0</v>
      </c>
      <c r="ASC4" s="9">
        <f>'表二之二 （录入表）'!D931</f>
        <v>0</v>
      </c>
      <c r="ASD4" s="9">
        <f>'表二之二 （录入表）'!D932</f>
        <v>0</v>
      </c>
      <c r="ASE4" s="9">
        <f>'表二之二 （录入表）'!D933</f>
        <v>0</v>
      </c>
      <c r="ASF4" s="9">
        <f>'表二之二 （录入表）'!D934</f>
        <v>4718</v>
      </c>
      <c r="ASG4" s="9">
        <f>'表二之二 （录入表）'!D935</f>
        <v>0</v>
      </c>
      <c r="ASH4" s="9">
        <f>'表二之二 （录入表）'!D936</f>
        <v>5155</v>
      </c>
      <c r="ASI4" s="9">
        <f>'表二之二 （录入表）'!D937</f>
        <v>36</v>
      </c>
      <c r="ASJ4" s="9">
        <f>'表二之二 （录入表）'!D938</f>
        <v>0</v>
      </c>
      <c r="ASK4" s="9">
        <f>'表二之二 （录入表）'!D939</f>
        <v>0</v>
      </c>
      <c r="ASL4" s="9">
        <f>'表二之二 （录入表）'!D940</f>
        <v>0</v>
      </c>
      <c r="ASM4" s="9">
        <f>'表二之二 （录入表）'!D941</f>
        <v>0</v>
      </c>
      <c r="ASN4" s="9">
        <f>'表二之二 （录入表）'!D942</f>
        <v>0</v>
      </c>
      <c r="ASO4" s="9">
        <f>'表二之二 （录入表）'!D943</f>
        <v>0</v>
      </c>
      <c r="ASP4" s="9">
        <f>'表二之二 （录入表）'!D944</f>
        <v>0</v>
      </c>
      <c r="ASQ4" s="9">
        <f>'表二之二 （录入表）'!D945</f>
        <v>0</v>
      </c>
      <c r="ASR4" s="9">
        <f>'表二之二 （录入表）'!D946</f>
        <v>0</v>
      </c>
      <c r="ASS4" s="9">
        <f>'表二之二 （录入表）'!D947</f>
        <v>0</v>
      </c>
      <c r="AST4" s="9">
        <f>'表二之二 （录入表）'!D948</f>
        <v>0</v>
      </c>
      <c r="ASU4" s="9">
        <f>'表二之二 （录入表）'!D949</f>
        <v>0</v>
      </c>
      <c r="ASV4" s="9">
        <f>'表二之二 （录入表）'!D950</f>
        <v>0</v>
      </c>
      <c r="ASW4" s="9">
        <f>'表二之二 （录入表）'!D951</f>
        <v>0</v>
      </c>
      <c r="ASX4" s="9">
        <f>'表二之二 （录入表）'!D952</f>
        <v>0</v>
      </c>
      <c r="ASY4" s="9">
        <f>'表二之二 （录入表）'!D953</f>
        <v>0</v>
      </c>
      <c r="ASZ4" s="9">
        <f>'表二之二 （录入表）'!D954</f>
        <v>0</v>
      </c>
      <c r="ATA4" s="9">
        <f>'表二之二 （录入表）'!D955</f>
        <v>0</v>
      </c>
      <c r="ATB4" s="9">
        <f>'表二之二 （录入表）'!D956</f>
        <v>284</v>
      </c>
      <c r="ATC4" s="9">
        <f>'表二之二 （录入表）'!D957</f>
        <v>0</v>
      </c>
      <c r="ATD4" s="9">
        <f>'表二之二 （录入表）'!D958</f>
        <v>0</v>
      </c>
      <c r="ATE4" s="9">
        <f>'表二之二 （录入表）'!D959</f>
        <v>0</v>
      </c>
      <c r="ATF4" s="9">
        <f>'表二之二 （录入表）'!D960</f>
        <v>3394</v>
      </c>
      <c r="ATG4" s="9">
        <f>'表二之二 （录入表）'!D970</f>
        <v>2039</v>
      </c>
      <c r="ATH4" s="9">
        <f>'表二之二 （录入表）'!D971</f>
        <v>38</v>
      </c>
      <c r="ATI4" s="9">
        <f>'表二之二 （录入表）'!D972</f>
        <v>0</v>
      </c>
      <c r="ATJ4" s="9">
        <f>'表二之二 （录入表）'!D973</f>
        <v>0</v>
      </c>
      <c r="ATK4" s="9">
        <f>'表二之二 （录入表）'!D974</f>
        <v>300</v>
      </c>
      <c r="ATL4" s="9">
        <f>'表二之二 （录入表）'!D975</f>
        <v>0</v>
      </c>
      <c r="ATM4" s="9">
        <f>'表二之二 （录入表）'!D976</f>
        <v>92</v>
      </c>
      <c r="ATN4" s="9">
        <f>'表二之二 （录入表）'!D977</f>
        <v>0</v>
      </c>
      <c r="ATO4" s="9">
        <f>'表二之二 （录入表）'!D978</f>
        <v>172</v>
      </c>
      <c r="ATP4" s="9">
        <f>'表二之二 （录入表）'!D979</f>
        <v>167</v>
      </c>
      <c r="ATQ4" s="9">
        <f>'表二之二 （录入表）'!D980</f>
        <v>52</v>
      </c>
      <c r="ATR4" s="9">
        <f>'表二之二 （录入表）'!D981</f>
        <v>0</v>
      </c>
      <c r="ATS4" s="9">
        <f>'表二之二 （录入表）'!D982</f>
        <v>0</v>
      </c>
      <c r="ATT4" s="9">
        <f>'表二之二 （录入表）'!D983</f>
        <v>0</v>
      </c>
      <c r="ATU4" s="9">
        <f>'表二之二 （录入表）'!D984</f>
        <v>0</v>
      </c>
      <c r="ATV4" s="9">
        <f>'表二之二 （录入表）'!D985</f>
        <v>0</v>
      </c>
      <c r="ATW4" s="9">
        <f>'表二之二 （录入表）'!D986</f>
        <v>0</v>
      </c>
      <c r="ATX4" s="9">
        <f>'表二之二 （录入表）'!D987</f>
        <v>0</v>
      </c>
      <c r="ATY4" s="9">
        <f>'表二之二 （录入表）'!D988</f>
        <v>0</v>
      </c>
      <c r="ATZ4" s="9">
        <f>'表二之二 （录入表）'!D989</f>
        <v>0</v>
      </c>
      <c r="AUA4" s="9">
        <f>'表二之二 （录入表）'!D990</f>
        <v>0</v>
      </c>
      <c r="AUB4" s="9">
        <f>'表二之二 （录入表）'!D991</f>
        <v>0</v>
      </c>
      <c r="AUC4" s="9">
        <f>'表二之二 （录入表）'!D992</f>
        <v>0</v>
      </c>
      <c r="AUD4" s="9">
        <f>'表二之二 （录入表）'!D993</f>
        <v>0</v>
      </c>
      <c r="AUE4" s="9">
        <f>'表二之二 （录入表）'!D994</f>
        <v>222</v>
      </c>
      <c r="AUF4" s="9">
        <f>'表二之二 （录入表）'!D995</f>
        <v>1015</v>
      </c>
      <c r="AUG4" s="9">
        <f>'表二之二 （录入表）'!D996</f>
        <v>391</v>
      </c>
      <c r="AUH4" s="9">
        <f>'表二之二 （录入表）'!D997</f>
        <v>0</v>
      </c>
      <c r="AUI4" s="9">
        <f>'表二之二 （录入表）'!D998</f>
        <v>0</v>
      </c>
      <c r="AUJ4" s="9">
        <f>'表二之二 （录入表）'!D999</f>
        <v>0</v>
      </c>
      <c r="AUK4" s="9">
        <f>'表二之二 （录入表）'!D1000</f>
        <v>0</v>
      </c>
      <c r="AUL4" s="9">
        <f>'表二之二 （录入表）'!D1001</f>
        <v>0</v>
      </c>
      <c r="AUM4" s="9">
        <f>'表二之二 （录入表）'!D1002</f>
        <v>0</v>
      </c>
      <c r="AUN4" s="9">
        <f>'表二之二 （录入表）'!D1003</f>
        <v>0</v>
      </c>
      <c r="AUO4" s="9">
        <f>'表二之二 （录入表）'!D1004</f>
        <v>0</v>
      </c>
      <c r="AUP4" s="9">
        <f>'表二之二 （录入表）'!D1005</f>
        <v>0</v>
      </c>
      <c r="AUQ4" s="9">
        <f>'表二之二 （录入表）'!D1006</f>
        <v>0</v>
      </c>
      <c r="AUR4" s="9">
        <f>'表二之二 （录入表）'!D1007</f>
        <v>0</v>
      </c>
      <c r="AUS4" s="9">
        <f>'表二之二 （录入表）'!D1008</f>
        <v>0</v>
      </c>
      <c r="AUT4" s="9">
        <f>'表二之二 （录入表）'!D1009</f>
        <v>164</v>
      </c>
      <c r="AUU4" s="9">
        <f>'表二之二 （录入表）'!D1010</f>
        <v>114</v>
      </c>
      <c r="AUV4" s="9">
        <f>'表二之二 （录入表）'!D1011</f>
        <v>0</v>
      </c>
      <c r="AUW4" s="9">
        <f>'表二之二 （录入表）'!D1012</f>
        <v>0</v>
      </c>
      <c r="AUX4" s="9">
        <f>'表二之二 （录入表）'!D1013</f>
        <v>1366</v>
      </c>
      <c r="AUY4" s="9">
        <f>'表二之二 （录入表）'!D1014</f>
        <v>0</v>
      </c>
      <c r="AUZ4" s="9">
        <f>'表二之二 （录入表）'!D1015</f>
        <v>0</v>
      </c>
      <c r="AVA4" s="9">
        <f>'表二之二 （录入表）'!D1016</f>
        <v>511</v>
      </c>
      <c r="AVB4" s="9">
        <f>'表二之二 （录入表）'!D1017</f>
        <v>0</v>
      </c>
      <c r="AVC4" s="9">
        <f>'表二之二 （录入表）'!D1018</f>
        <v>656</v>
      </c>
      <c r="AVD4" s="9">
        <f>'表二之二 （录入表）'!D1019</f>
        <v>0</v>
      </c>
      <c r="AVE4" s="9">
        <f>'表二之二 （录入表）'!D1020</f>
        <v>0</v>
      </c>
      <c r="AVF4" s="9">
        <f>'表二之二 （录入表）'!D1021</f>
        <v>180</v>
      </c>
      <c r="AVG4" s="9">
        <f>'表二之二 （录入表）'!D1022</f>
        <v>9030</v>
      </c>
      <c r="AVH4" s="9">
        <f>'表二之二 （录入表）'!D1023</f>
        <v>0</v>
      </c>
      <c r="AVI4" s="9">
        <f>'表二之二 （录入表）'!D1024</f>
        <v>0</v>
      </c>
      <c r="AVJ4" s="9">
        <f>'表二之二 （录入表）'!D1025</f>
        <v>0</v>
      </c>
      <c r="AVK4" s="9">
        <f>'表二之二 （录入表）'!D1026</f>
        <v>3877</v>
      </c>
      <c r="AVL4" s="9">
        <f>'表二之二 （录入表）'!D1027</f>
        <v>0</v>
      </c>
      <c r="AVM4" s="9">
        <f>'表二之二 （录入表）'!D1028</f>
        <v>0</v>
      </c>
      <c r="AVN4" s="9">
        <f>'表二之二 （录入表）'!D1029</f>
        <v>0</v>
      </c>
      <c r="AVO4" s="9">
        <f>'表二之二 （录入表）'!D1030</f>
        <v>0</v>
      </c>
      <c r="AVP4" s="9">
        <f>'表二之二 （录入表）'!D1031</f>
        <v>0</v>
      </c>
      <c r="AVQ4" s="9">
        <f>'表二之二 （录入表）'!D1032</f>
        <v>0</v>
      </c>
      <c r="AVR4" s="9">
        <f>'表二之二 （录入表）'!D1033</f>
        <v>59</v>
      </c>
      <c r="AVS4" s="9">
        <f>'表二之二 （录入表）'!D1034</f>
        <v>0</v>
      </c>
      <c r="AVT4" s="9">
        <f>'表二之二 （录入表）'!D1035</f>
        <v>0</v>
      </c>
      <c r="AVU4" s="9">
        <f>'表二之二 （录入表）'!D1036</f>
        <v>0</v>
      </c>
      <c r="AVV4" s="9">
        <f>'表二之二 （录入表）'!D1037</f>
        <v>0</v>
      </c>
      <c r="AVW4" s="9">
        <f>'表二之二 （录入表）'!D1038</f>
        <v>923</v>
      </c>
      <c r="AVX4" s="9">
        <f>'表二之二 （录入表）'!D1039</f>
        <v>0</v>
      </c>
      <c r="AVY4" s="9">
        <f>'表二之二 （录入表）'!D1040</f>
        <v>0</v>
      </c>
      <c r="AVZ4" s="9">
        <f>'表二之二 （录入表）'!D1041</f>
        <v>0</v>
      </c>
      <c r="AWA4" s="9">
        <f>'表二之二 （录入表）'!D1042</f>
        <v>0</v>
      </c>
      <c r="AWB4" s="9">
        <f>'表二之二 （录入表）'!D1043</f>
        <v>0</v>
      </c>
      <c r="AWC4" s="9">
        <f>'表二之二 （录入表）'!D1044</f>
        <v>400</v>
      </c>
      <c r="AWD4" s="9">
        <f>'表二之二 （录入表）'!D1045</f>
        <v>0</v>
      </c>
      <c r="AWE4" s="9">
        <f>'表二之二 （录入表）'!D1046</f>
        <v>0</v>
      </c>
      <c r="AWF4" s="9">
        <f>'表二之二 （录入表）'!D1047</f>
        <v>0</v>
      </c>
      <c r="AWG4" s="9">
        <f>'表二之二 （录入表）'!D1048</f>
        <v>0</v>
      </c>
      <c r="AWH4" s="9">
        <f>'表二之二 （录入表）'!D1049</f>
        <v>0</v>
      </c>
      <c r="AWI4" s="9">
        <f>'表二之二 （录入表）'!D1050</f>
        <v>0</v>
      </c>
      <c r="AWJ4" s="9">
        <f>'表二之二 （录入表）'!D1051</f>
        <v>0</v>
      </c>
      <c r="AWK4" s="9">
        <f>'表二之二 （录入表）'!D1052</f>
        <v>0</v>
      </c>
      <c r="AWL4" s="9">
        <f>'表二之二 （录入表）'!D1053</f>
        <v>0</v>
      </c>
      <c r="AWM4" s="9">
        <f>'表二之二 （录入表）'!D1054</f>
        <v>0</v>
      </c>
      <c r="AWN4" s="9">
        <f>'表二之二 （录入表）'!D1055</f>
        <v>0</v>
      </c>
      <c r="AWO4" s="9">
        <f>'表二之二 （录入表）'!D1056</f>
        <v>0</v>
      </c>
      <c r="AWP4" s="9">
        <f>'表二之二 （录入表）'!D1057</f>
        <v>0</v>
      </c>
      <c r="AWQ4" s="9">
        <f>'表二之二 （录入表）'!D1058</f>
        <v>90</v>
      </c>
      <c r="AWR4" s="9">
        <f>'表二之二 （录入表）'!D1059</f>
        <v>0</v>
      </c>
      <c r="AWS4" s="9">
        <f>'表二之二 （录入表）'!D1060</f>
        <v>0</v>
      </c>
      <c r="AWT4" s="9">
        <f>'表二之二 （录入表）'!D1061</f>
        <v>0</v>
      </c>
      <c r="AWU4" s="9">
        <f>'表二之二 （录入表）'!D1062</f>
        <v>0</v>
      </c>
      <c r="AWV4" s="9">
        <f>'表二之二 （录入表）'!D1063</f>
        <v>0</v>
      </c>
      <c r="AWW4" s="9">
        <f>'表二之二 （录入表）'!D1064</f>
        <v>0</v>
      </c>
      <c r="AWX4" s="9">
        <f>'表二之二 （录入表）'!D1065</f>
        <v>0</v>
      </c>
      <c r="AWY4" s="9">
        <f>'表二之二 （录入表）'!D1066</f>
        <v>0</v>
      </c>
      <c r="AWZ4" s="9">
        <f>'表二之二 （录入表）'!D1067</f>
        <v>0</v>
      </c>
      <c r="AXA4" s="9">
        <f>'表二之二 （录入表）'!D1068</f>
        <v>1031</v>
      </c>
      <c r="AXB4" s="9">
        <f>'表二之二 （录入表）'!D1069</f>
        <v>51</v>
      </c>
      <c r="AXC4" s="9">
        <f>'表二之二 （录入表）'!D1070</f>
        <v>0</v>
      </c>
      <c r="AXD4" s="9">
        <f>'表二之二 （录入表）'!D1071</f>
        <v>48</v>
      </c>
      <c r="AXE4" s="9">
        <f>'表二之二 （录入表）'!D1072</f>
        <v>0</v>
      </c>
      <c r="AXF4" s="9">
        <f>'表二之二 （录入表）'!D1073</f>
        <v>124</v>
      </c>
      <c r="AXG4" s="9">
        <f>'表二之二 （录入表）'!D1074</f>
        <v>368</v>
      </c>
      <c r="AXH4" s="9">
        <f>'表二之二 （录入表）'!D1075</f>
        <v>113</v>
      </c>
      <c r="AXI4" s="9">
        <f>'表二之二 （录入表）'!D1076</f>
        <v>0</v>
      </c>
      <c r="AXJ4" s="9">
        <f>'表二之二 （录入表）'!D1077</f>
        <v>362</v>
      </c>
      <c r="AXK4" s="9">
        <f>'表二之二 （录入表）'!D1078</f>
        <v>4595</v>
      </c>
      <c r="AXL4" s="9">
        <f>'表二之二 （录入表）'!D1079</f>
        <v>0</v>
      </c>
      <c r="AXM4" s="9">
        <f>'表二之二 （录入表）'!D1080</f>
        <v>0</v>
      </c>
      <c r="AXN4" s="9">
        <f>'表二之二 （录入表）'!D1081</f>
        <v>1650</v>
      </c>
      <c r="AXO4" s="9">
        <f>'表二之二 （录入表）'!D1082</f>
        <v>0</v>
      </c>
      <c r="AXP4" s="9">
        <f>'表二之二 （录入表）'!D1083</f>
        <v>985</v>
      </c>
      <c r="AXQ4" s="9">
        <f>'表二之二 （录入表）'!D1084</f>
        <v>0</v>
      </c>
      <c r="AXR4" s="9">
        <f>'表二之二 （录入表）'!D1085</f>
        <v>0</v>
      </c>
      <c r="AXS4" s="9">
        <f>'表二之二 （录入表）'!D1086</f>
        <v>0</v>
      </c>
      <c r="AXT4" s="9">
        <f>'表二之二 （录入表）'!D1087</f>
        <v>0</v>
      </c>
      <c r="AXU4" s="9">
        <f>'表二之二 （录入表）'!D1088</f>
        <v>0</v>
      </c>
      <c r="AXV4" s="9">
        <f>'表二之二 （录入表）'!D1089</f>
        <v>0</v>
      </c>
      <c r="AXW4" s="9">
        <f>'表二之二 （录入表）'!D1090</f>
        <v>0</v>
      </c>
      <c r="AXX4" s="9">
        <f>'表二之二 （录入表）'!D1091</f>
        <v>93</v>
      </c>
      <c r="AXY4" s="9">
        <f>'表二之二 （录入表）'!D1092</f>
        <v>38</v>
      </c>
      <c r="AXZ4" s="9">
        <f>'表二之二 （录入表）'!D1093</f>
        <v>0</v>
      </c>
      <c r="AYA4" s="9">
        <f>'表二之二 （录入表）'!D1094</f>
        <v>21</v>
      </c>
      <c r="AYB4" s="9">
        <f>'表二之二 （录入表）'!D1095</f>
        <v>0</v>
      </c>
      <c r="AYC4" s="9">
        <f>'表二之二 （录入表）'!D1096</f>
        <v>0</v>
      </c>
      <c r="AYD4" s="9">
        <f>'表二之二 （录入表）'!D1097</f>
        <v>0</v>
      </c>
      <c r="AYE4" s="9">
        <f>'表二之二 （录入表）'!D1098</f>
        <v>0</v>
      </c>
      <c r="AYF4" s="9">
        <f>'表二之二 （录入表）'!D1099</f>
        <v>0</v>
      </c>
      <c r="AYG4" s="9">
        <f>'表二之二 （录入表）'!D1100</f>
        <v>0</v>
      </c>
      <c r="AYH4" s="9">
        <f>'表二之二 （录入表）'!D1101</f>
        <v>0</v>
      </c>
      <c r="AYI4" s="9">
        <f>'表二之二 （录入表）'!D1102</f>
        <v>14</v>
      </c>
      <c r="AYJ4" s="9">
        <f>'表二之二 （录入表）'!D1103</f>
        <v>1158</v>
      </c>
      <c r="AYK4" s="9">
        <f>'表二之二 （录入表）'!D1104</f>
        <v>0</v>
      </c>
      <c r="AYL4" s="9">
        <f>'表二之二 （录入表）'!D1105</f>
        <v>207</v>
      </c>
      <c r="AYM4" s="9">
        <f>'表二之二 （录入表）'!D1106</f>
        <v>70</v>
      </c>
      <c r="AYN4" s="9">
        <f>'表二之二 （录入表）'!D1107</f>
        <v>0</v>
      </c>
      <c r="AYO4" s="9">
        <f>'表二之二 （录入表）'!D1108</f>
        <v>0</v>
      </c>
      <c r="AYP4" s="9">
        <f>'表二之二 （录入表）'!D1109</f>
        <v>3859</v>
      </c>
      <c r="AYQ4" s="9">
        <f>'表二之二 （录入表）'!D1111</f>
        <v>0</v>
      </c>
      <c r="AYR4" s="9">
        <f>'表二之二 （录入表）'!D1112</f>
        <v>55308</v>
      </c>
      <c r="AYS4" s="9">
        <f>'表二之二 （录入表）'!D1113</f>
        <v>28869</v>
      </c>
      <c r="AYT4" s="9">
        <f>'表二之二 （录入表）'!D1114</f>
        <v>0</v>
      </c>
      <c r="AYU4" s="9">
        <f>'表二之二 （录入表）'!D1115</f>
        <v>0</v>
      </c>
      <c r="AYV4" s="9">
        <f>'表二之二 （录入表）'!D1116</f>
        <v>4654</v>
      </c>
      <c r="AYW4" s="9">
        <f>'表二之二 （录入表）'!D1117</f>
        <v>0</v>
      </c>
      <c r="AYX4" s="9">
        <f>'表三之一（汇总表）'!D7</f>
        <v>337885</v>
      </c>
      <c r="AYY4" s="9">
        <f>'表三之一（汇总表）'!D8</f>
        <v>1058728</v>
      </c>
      <c r="AYZ4" s="9">
        <f>'表三之一（汇总表）'!D9</f>
        <v>536328</v>
      </c>
      <c r="AZA4" s="9">
        <f>'表三之一（汇总表）'!D10</f>
        <v>47611</v>
      </c>
      <c r="AZB4" s="9">
        <f>'表三之一（汇总表）'!D11</f>
        <v>2838</v>
      </c>
      <c r="AZC4" s="9">
        <f>'表三之一（汇总表）'!D12</f>
        <v>10305</v>
      </c>
      <c r="AZD4" s="9">
        <f>'表三之一（汇总表）'!D13</f>
        <v>7059</v>
      </c>
      <c r="AZE4" s="9">
        <f>'表三之一（汇总表）'!D14</f>
        <v>5221</v>
      </c>
      <c r="AZF4" s="9">
        <f>'表三之一（汇总表）'!D15</f>
        <v>16972</v>
      </c>
      <c r="AZG4" s="9">
        <f>'表三之一（汇总表）'!D16</f>
        <v>5216</v>
      </c>
      <c r="AZH4" s="9">
        <f>'表三之一（汇总表）'!D17</f>
        <v>490711</v>
      </c>
      <c r="AZI4" s="9">
        <f>'表三之一（汇总表）'!D18</f>
        <v>-4310</v>
      </c>
      <c r="AZJ4" s="9">
        <f>'表三之一（汇总表）'!D19</f>
        <v>123487</v>
      </c>
      <c r="AZK4" s="9">
        <f>'表三之一（汇总表）'!D20</f>
        <v>1637</v>
      </c>
      <c r="AZL4" s="9">
        <f>'表三之一（汇总表）'!D21</f>
        <v>15869</v>
      </c>
      <c r="AZM4" s="9">
        <f>'表三之一（汇总表）'!D22</f>
        <v>0</v>
      </c>
      <c r="AZN4" s="9">
        <f>'表三之一（汇总表）'!D23</f>
        <v>7214</v>
      </c>
      <c r="AZO4" s="9">
        <f>'表三之一（汇总表）'!D24</f>
        <v>236</v>
      </c>
      <c r="AZP4" s="9">
        <f>'表三之一（汇总表）'!D25</f>
        <v>225</v>
      </c>
      <c r="AZQ4" s="9">
        <f>'表三之一（汇总表）'!D26</f>
        <v>16535</v>
      </c>
      <c r="AZR4" s="9">
        <f>'表三之一（汇总表）'!D27</f>
        <v>0</v>
      </c>
      <c r="AZS4" s="9">
        <f>'表三之一（汇总表）'!D28</f>
        <v>0</v>
      </c>
      <c r="AZT4" s="9">
        <f>'表三之一（汇总表）'!D29</f>
        <v>0</v>
      </c>
      <c r="AZU4" s="9">
        <f>'表三之一（汇总表）'!D30</f>
        <v>0</v>
      </c>
      <c r="AZV4" s="9">
        <f>'表三之一（汇总表）'!D31</f>
        <v>0</v>
      </c>
      <c r="AZW4" s="9">
        <f>'表三之一（汇总表）'!D32</f>
        <v>0</v>
      </c>
      <c r="AZX4" s="9">
        <f>'表三之一（汇总表）'!D33</f>
        <v>0</v>
      </c>
      <c r="AZY4" s="9">
        <f>'表三之一（汇总表）'!D34</f>
        <v>3118</v>
      </c>
      <c r="AZZ4" s="9">
        <f>'表三之一（汇总表）'!D35</f>
        <v>12973</v>
      </c>
      <c r="BAA4" s="9">
        <f>'表三之一（汇总表）'!D36</f>
        <v>215</v>
      </c>
      <c r="BAB4" s="9">
        <f>'表三之一（汇总表）'!D37</f>
        <v>999</v>
      </c>
      <c r="BAC4" s="9">
        <f>'表三之一（汇总表）'!D38</f>
        <v>8030</v>
      </c>
      <c r="BAD4" s="9">
        <f>'表三之一（汇总表）'!D39</f>
        <v>242503</v>
      </c>
      <c r="BAE4" s="9">
        <f>'表三之一（汇总表）'!D40</f>
        <v>2916</v>
      </c>
      <c r="BAF4" s="9">
        <f>'表三之一（汇总表）'!D41</f>
        <v>0</v>
      </c>
      <c r="BAG4" s="9">
        <f>'表三之一（汇总表）'!D42</f>
        <v>8857</v>
      </c>
      <c r="BAH4" s="9">
        <f>'表三之一（汇总表）'!D43</f>
        <v>41265</v>
      </c>
      <c r="BAI4" s="9">
        <f>'表三之一（汇总表）'!D44</f>
        <v>0</v>
      </c>
      <c r="BAJ4" s="9">
        <f>'表三之一（汇总表）'!D45</f>
        <v>0</v>
      </c>
      <c r="BAK4" s="9">
        <f>'表三之一（汇总表）'!D46</f>
        <v>0</v>
      </c>
      <c r="BAL4" s="9">
        <f>'表三之一（汇总表）'!D47</f>
        <v>0</v>
      </c>
      <c r="BAM4" s="9">
        <f>'表三之一（汇总表）'!D48</f>
        <v>896</v>
      </c>
      <c r="BAN4" s="9">
        <f>'表三之一（汇总表）'!D49</f>
        <v>923</v>
      </c>
      <c r="BAO4" s="9">
        <f>'表三之一（汇总表）'!D50</f>
        <v>320</v>
      </c>
      <c r="BAP4" s="9">
        <f>'表三之一（汇总表）'!D51</f>
        <v>0</v>
      </c>
      <c r="BAQ4" s="9">
        <f>'表三之一（汇总表）'!D52</f>
        <v>2338</v>
      </c>
      <c r="BAR4" s="9">
        <f>'表三之一（汇总表）'!D53</f>
        <v>1498</v>
      </c>
      <c r="BAS4" s="9">
        <f>'表三之一（汇总表）'!D54</f>
        <v>0</v>
      </c>
      <c r="BAT4" s="9">
        <f>'表三之一（汇总表）'!D55</f>
        <v>2967</v>
      </c>
      <c r="BAU4" s="9">
        <f>'表三之一（汇总表）'!D56</f>
        <v>-1994</v>
      </c>
      <c r="BAV4" s="9">
        <f>'表三之一（汇总表）'!D57</f>
        <v>-257</v>
      </c>
      <c r="BAW4" s="9">
        <f>'表三之一（汇总表）'!D58</f>
        <v>0</v>
      </c>
      <c r="BAX4" s="9">
        <f>'表三之一（汇总表）'!D59</f>
        <v>358</v>
      </c>
      <c r="BAY4" s="9">
        <f>'表三之一（汇总表）'!D60</f>
        <v>2000</v>
      </c>
      <c r="BAZ4" s="9">
        <f>'表三之一（汇总表）'!D61</f>
        <v>-1496</v>
      </c>
      <c r="BBA4" s="9">
        <f>'表三之一（汇总表）'!D62</f>
        <v>1099</v>
      </c>
      <c r="BBB4" s="9">
        <f>'表三之一（汇总表）'!D63</f>
        <v>-2720</v>
      </c>
      <c r="BBC4" s="9">
        <f>'表三之一（汇总表）'!D64</f>
        <v>-1325</v>
      </c>
      <c r="BBD4" s="9">
        <f>'表三之一（汇总表）'!D65</f>
        <v>2100</v>
      </c>
      <c r="BBE4" s="9">
        <f>'表三之一（汇总表）'!D66</f>
        <v>19291</v>
      </c>
      <c r="BBF4" s="9">
        <f>'表三之一（汇总表）'!D67</f>
        <v>-2965</v>
      </c>
      <c r="BBG4" s="9">
        <f>'表三之一（汇总表）'!D68</f>
        <v>1652</v>
      </c>
      <c r="BBH4" s="9">
        <f>'表三之一（汇总表）'!D69</f>
        <v>-28168</v>
      </c>
      <c r="BBI4" s="9">
        <f>'表三之一（汇总表）'!D70</f>
        <v>84</v>
      </c>
      <c r="BBJ4" s="9">
        <f>'表三之一（汇总表）'!D71</f>
        <v>7191</v>
      </c>
      <c r="BBK4" s="9">
        <f>'表三之一（汇总表）'!D72</f>
        <v>49</v>
      </c>
      <c r="BBL4" s="9">
        <f>'表三之一（汇总表）'!D73</f>
        <v>310</v>
      </c>
      <c r="BBM4" s="9">
        <f>'表三之一（汇总表）'!D74</f>
        <v>-813</v>
      </c>
      <c r="BBN4" s="9">
        <f>'表三之一（汇总表）'!D75</f>
        <v>149</v>
      </c>
      <c r="BBO4" s="9">
        <f>'表三之一（汇总表）'!D76</f>
        <v>1467</v>
      </c>
      <c r="BBP4" s="9">
        <f>'表三之一（汇总表）'!D77</f>
        <v>0</v>
      </c>
      <c r="BBQ4" s="9">
        <f>'表三之一（汇总表）'!D78</f>
        <v>0</v>
      </c>
      <c r="BBR4" s="9">
        <f>'表三之一（汇总表）'!D79</f>
        <v>0</v>
      </c>
      <c r="BBS4" s="9">
        <f>'表三之一（汇总表）'!D80</f>
        <v>0</v>
      </c>
      <c r="BBT4" s="9">
        <f>'表三之一（汇总表）'!D81</f>
        <v>85885</v>
      </c>
      <c r="BBU4" s="9">
        <f>'表三之一（汇总表）'!D82</f>
        <v>85885</v>
      </c>
      <c r="BBV4" s="9">
        <f>'表三之一（汇总表）'!D85</f>
        <v>106426</v>
      </c>
      <c r="BBW4" s="9">
        <f>'表三之一（汇总表）'!D86</f>
        <v>106426</v>
      </c>
      <c r="BBX4" s="9">
        <f>'表三之一（汇总表）'!D87</f>
        <v>16241</v>
      </c>
      <c r="BBY4" s="9">
        <f>'表三之一（汇总表）'!D88</f>
        <v>0</v>
      </c>
      <c r="BBZ4" s="9">
        <f>'表三之一（汇总表）'!D89</f>
        <v>90185</v>
      </c>
      <c r="BCA4" s="9">
        <f>'表三之一（汇总表）'!D90</f>
        <v>330089</v>
      </c>
      <c r="BCB4" s="9">
        <f>'表三之一（汇总表）'!D91</f>
        <v>330089</v>
      </c>
      <c r="BCC4" s="9">
        <f>'表三之一（汇总表）'!D92</f>
        <v>330089</v>
      </c>
      <c r="BCD4" s="9">
        <f>'表三之一（汇总表）'!D93</f>
        <v>0</v>
      </c>
      <c r="BCE4" s="9">
        <f>'表三之一（汇总表）'!D94</f>
        <v>0</v>
      </c>
      <c r="BCF4" s="9">
        <f>'表三之一（汇总表）'!D95</f>
        <v>0</v>
      </c>
      <c r="BCG4" s="9">
        <f>'表三之一（汇总表）'!D96</f>
        <v>0</v>
      </c>
      <c r="BCH4" s="9">
        <f>'表三之一（汇总表）'!D97</f>
        <v>0</v>
      </c>
      <c r="BCI4" s="9">
        <f>'表三之一（汇总表）'!D98</f>
        <v>0</v>
      </c>
      <c r="BCJ4" s="9">
        <f>'表三之一（汇总表）'!D99</f>
        <v>0</v>
      </c>
      <c r="BCK4" s="9">
        <f>'表三之一（汇总表）'!D100</f>
        <v>0</v>
      </c>
      <c r="BCL4" s="9">
        <f>'表三之一（汇总表）'!D101</f>
        <v>0</v>
      </c>
      <c r="BCM4" s="9">
        <f>'表三之一（汇总表）'!D103</f>
        <v>0</v>
      </c>
      <c r="BCN4" s="9">
        <f>'表三之一（汇总表）'!D104</f>
        <v>0</v>
      </c>
      <c r="BCO4" s="9">
        <f>'表三之一（汇总表）'!D105</f>
        <v>0</v>
      </c>
      <c r="BCP4" s="9">
        <f>'表三之一（汇总表）'!D106</f>
        <v>0</v>
      </c>
      <c r="BCQ4" s="9">
        <f>'表三之一（汇总表）'!D107</f>
        <v>0</v>
      </c>
      <c r="BCR4" s="9">
        <f>'表三之一（汇总表）'!D108</f>
        <v>0</v>
      </c>
      <c r="BCS4" s="9">
        <f>'表三之一（汇总表）'!D109</f>
        <v>0</v>
      </c>
      <c r="BCT4" s="9">
        <f>'表三之一（汇总表）'!D112</f>
        <v>1396613</v>
      </c>
      <c r="BCU4" s="9">
        <f>'表三之一（汇总表）'!K7</f>
        <v>1027624</v>
      </c>
      <c r="BCV4" s="9">
        <f>'表三之一（汇总表）'!K8</f>
        <v>73341</v>
      </c>
      <c r="BCW4" s="9">
        <f>'表三之一（汇总表）'!K9</f>
        <v>0</v>
      </c>
      <c r="BCX4" s="9">
        <f>'表三之一（汇总表）'!K10</f>
        <v>0</v>
      </c>
      <c r="BCY4" s="9">
        <f>'表三之一（汇总表）'!K11</f>
        <v>0</v>
      </c>
      <c r="BCZ4" s="9">
        <f>'表三之一（汇总表）'!K12</f>
        <v>0</v>
      </c>
      <c r="BDA4" s="9">
        <f>'表三之一（汇总表）'!K78</f>
        <v>39</v>
      </c>
      <c r="BDB4" s="9">
        <f>'表三之一（汇总表）'!K79</f>
        <v>-3245</v>
      </c>
      <c r="BDC4" s="9">
        <f>'表三之一（汇总表）'!K80</f>
        <v>3284</v>
      </c>
      <c r="BDD4" s="9">
        <f>'表三之一（汇总表）'!K81</f>
        <v>0</v>
      </c>
      <c r="BDE4" s="9">
        <f>'表三之一（汇总表）'!K82</f>
        <v>0</v>
      </c>
      <c r="BDF4" s="9">
        <f>'表三之一（汇总表）'!K83</f>
        <v>73302</v>
      </c>
      <c r="BDG4" s="9">
        <f>'表三之一（汇总表）'!K84</f>
        <v>73302</v>
      </c>
      <c r="BDH4" s="9">
        <f>'表三之一（汇总表）'!K85</f>
        <v>0</v>
      </c>
      <c r="BDI4" s="9">
        <f>'表三之一（汇总表）'!K86</f>
        <v>0</v>
      </c>
      <c r="BDJ4" s="9">
        <f>'表三之一（汇总表）'!K87</f>
        <v>0</v>
      </c>
      <c r="BDK4" s="9">
        <f>'表三之一（汇总表）'!K88</f>
        <v>0</v>
      </c>
      <c r="BDL4" s="9">
        <f>'表三之一（汇总表）'!K89</f>
        <v>0</v>
      </c>
      <c r="BDM4" s="9">
        <f>'表三之一（汇总表）'!K90</f>
        <v>0</v>
      </c>
      <c r="BDN4" s="9">
        <f>'表三之一（汇总表）'!K91</f>
        <v>0</v>
      </c>
      <c r="BDO4" s="9">
        <f>'表三之一（汇总表）'!K92</f>
        <v>0</v>
      </c>
      <c r="BDP4" s="9">
        <f>'表三之一（汇总表）'!K93</f>
        <v>0</v>
      </c>
      <c r="BDQ4" s="9">
        <f>'表三之一（汇总表）'!K94</f>
        <v>0</v>
      </c>
      <c r="BDR4" s="9">
        <f>'表三之一（汇总表）'!K95</f>
        <v>0</v>
      </c>
      <c r="BDS4" s="9">
        <f>'表三之一（汇总表）'!K96</f>
        <v>0</v>
      </c>
      <c r="BDT4" s="9">
        <f>'表三之一（汇总表）'!K104</f>
        <v>295648</v>
      </c>
      <c r="BDU4" s="9">
        <f>'表三之一（汇总表）'!K105</f>
        <v>295648</v>
      </c>
      <c r="BDV4" s="9">
        <f>'表三之一（汇总表）'!K106</f>
        <v>295648</v>
      </c>
      <c r="BDW4" s="9">
        <f>'表三之一（汇总表）'!K107</f>
        <v>0</v>
      </c>
      <c r="BDX4" s="9">
        <f>'表三之一（汇总表）'!K108</f>
        <v>0</v>
      </c>
      <c r="BDY4" s="9">
        <f>'表三之一（汇总表）'!K109</f>
        <v>0</v>
      </c>
      <c r="BDZ4" s="9">
        <f>'表三之一（汇总表）'!K112</f>
        <v>1396613</v>
      </c>
      <c r="BEA4" s="12">
        <f>'表三之三（其它收支录入表）'!$E$6</f>
        <v>0</v>
      </c>
      <c r="BEB4" s="12">
        <f>'表三之三（其它收支录入表）'!$E$7</f>
        <v>0</v>
      </c>
      <c r="BEC4" s="12">
        <f>'表三之三（其它收支录入表）'!$E$8</f>
        <v>85885</v>
      </c>
      <c r="BED4" s="12">
        <f>'表三之三（其它收支录入表）'!$E$9</f>
        <v>0</v>
      </c>
      <c r="BEE4" s="12">
        <f>'表三之三（其它收支录入表）'!$E$10</f>
        <v>0</v>
      </c>
      <c r="BEF4" s="12">
        <f>'表三之三（其它收支录入表）'!$E$11</f>
        <v>16241</v>
      </c>
      <c r="BEG4" s="12">
        <f>'表三之三（其它收支录入表）'!$E$12</f>
        <v>0</v>
      </c>
      <c r="BEH4" s="12">
        <f>'表三之三（其它收支录入表）'!$E$13</f>
        <v>90185</v>
      </c>
      <c r="BEI4" s="12">
        <f>'表三之三（其它收支录入表）'!$E$14</f>
        <v>0</v>
      </c>
      <c r="BEJ4" s="12">
        <f>'表三之三（其它收支录入表）'!$E$15</f>
        <v>0</v>
      </c>
      <c r="BEK4" s="12">
        <f>'表三之三（其它收支录入表）'!$E$16</f>
        <v>0</v>
      </c>
      <c r="BEL4" s="12">
        <f>'表三之三（其它收支录入表）'!$E$17</f>
        <v>0</v>
      </c>
      <c r="BEM4" s="12">
        <f>'表三之三（其它收支录入表）'!$E$18</f>
        <v>0</v>
      </c>
      <c r="BEN4" s="12">
        <f>'表三之三（其它收支录入表）'!$E$23</f>
        <v>0</v>
      </c>
      <c r="BEO4" s="12">
        <f>'表三之三（其它收支录入表）'!$E$24</f>
        <v>0</v>
      </c>
      <c r="BEP4" s="12">
        <f>'表三之三（其它收支录入表）'!$E$25</f>
        <v>0</v>
      </c>
      <c r="BEQ4" s="12">
        <f>'表三之三（其它收支录入表）'!$E$26</f>
        <v>0</v>
      </c>
      <c r="BER4" s="12">
        <f>'表三之三（其它收支录入表）'!$E$27</f>
        <v>0</v>
      </c>
      <c r="BES4" s="12">
        <f>'表三之三（其它收支录入表）'!$E$28</f>
        <v>0</v>
      </c>
      <c r="BET4" s="12">
        <f>'表三之三（其它收支录入表）'!$E$29</f>
        <v>0</v>
      </c>
      <c r="BEU4" s="12">
        <f>'表三之三（其它收支录入表）'!$E$30</f>
        <v>0</v>
      </c>
      <c r="BEV4" s="12">
        <f>'表三之三（其它收支录入表）'!$E$31</f>
        <v>73302</v>
      </c>
      <c r="BEW4" s="12">
        <f>'表三之三（其它收支录入表）'!$E$32</f>
        <v>0</v>
      </c>
      <c r="BEX4" s="12">
        <f>'表三之三（其它收支录入表）'!$E$33</f>
        <v>0</v>
      </c>
      <c r="BEY4" s="12">
        <f>'表三之三（其它收支录入表）'!$E$34</f>
        <v>0</v>
      </c>
      <c r="BEZ4" s="12">
        <f>'表三之三（其它收支录入表）'!$E$35</f>
        <v>0</v>
      </c>
      <c r="BFA4" s="12">
        <f>'表三之三（其它收支录入表）'!$E$36</f>
        <v>0</v>
      </c>
      <c r="BFB4" s="12">
        <f>'表三之三（其它收支录入表）'!$E$37</f>
        <v>0</v>
      </c>
      <c r="BFC4" s="12">
        <f>'表三之三（其它收支录入表）'!$E$38</f>
        <v>0</v>
      </c>
      <c r="BFD4" s="12">
        <f>'表三之三（其它收支录入表）'!$E$39</f>
        <v>0</v>
      </c>
      <c r="BFE4" s="12">
        <f>'表三之三（其它收支录入表）'!$E$40</f>
        <v>0</v>
      </c>
      <c r="BFF4" s="12">
        <f>'表三之三（其它收支录入表）'!$E$41</f>
        <v>0</v>
      </c>
      <c r="BFG4" s="12">
        <f>'表三之三（其它收支录入表）'!$E$42</f>
        <v>0</v>
      </c>
      <c r="BFH4" s="12">
        <f>'表三之三（其它收支录入表）'!$E$43</f>
        <v>0</v>
      </c>
      <c r="BFI4" s="12">
        <f>'表三之三（其它收支录入表）'!$E$44</f>
        <v>0</v>
      </c>
      <c r="BFJ4" s="12">
        <f>'表三之三（其它收支录入表）'!$E$49</f>
        <v>295648</v>
      </c>
      <c r="BFK4" s="12">
        <f>'表三之三（其它收支录入表）'!$E$50</f>
        <v>0</v>
      </c>
      <c r="BFL4" s="12">
        <f>'表三之三（其它收支录入表）'!$E$51</f>
        <v>0</v>
      </c>
      <c r="BFM4" s="12">
        <f>'表三之三（其它收支录入表）'!$E$52</f>
        <v>0</v>
      </c>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9">
        <f>表八!D6</f>
        <v>139</v>
      </c>
      <c r="EDM4" s="9">
        <f>表八!D7</f>
        <v>1806</v>
      </c>
      <c r="EDN4" s="9">
        <f>表八!D8</f>
        <v>7</v>
      </c>
      <c r="EDO4" s="9">
        <f>表八!D9</f>
        <v>1799</v>
      </c>
      <c r="EDP4" s="9">
        <f>表八!D10</f>
        <v>536</v>
      </c>
      <c r="EDQ4" s="9">
        <f>表八!D11</f>
        <v>2481</v>
      </c>
      <c r="EDR4" s="9">
        <f>'表九之一（汇总表）'!$D$7</f>
        <v>485117</v>
      </c>
      <c r="EDS4" s="9">
        <f>'表九之一（汇总表）'!$D$8</f>
        <v>0</v>
      </c>
      <c r="EDT4" s="9">
        <f>'表九之一（汇总表）'!$D$9</f>
        <v>0</v>
      </c>
      <c r="EDU4" s="9">
        <f>'表九之一（汇总表）'!$D$10</f>
        <v>0</v>
      </c>
      <c r="EDV4" s="9">
        <f>'表九之一（汇总表）'!$D$11</f>
        <v>0</v>
      </c>
      <c r="EDW4" s="9">
        <f>'表九之一（汇总表）'!$D$12</f>
        <v>0</v>
      </c>
      <c r="EDX4" s="9">
        <f>'表九之一（汇总表）'!$D$13</f>
        <v>0</v>
      </c>
      <c r="EDY4" s="9">
        <f>'表九之一（汇总表）'!$D$14</f>
        <v>463402</v>
      </c>
      <c r="EDZ4" s="9">
        <f>'表九之一（汇总表）'!$D$15</f>
        <v>455886</v>
      </c>
      <c r="EEA4" s="9">
        <f>'表九之一（汇总表）'!$D$16</f>
        <v>6671</v>
      </c>
      <c r="EEB4" s="9">
        <f>'表九之一（汇总表）'!$D$17</f>
        <v>806</v>
      </c>
      <c r="EEC4" s="9">
        <f>'表九之一（汇总表）'!$D$18</f>
        <v>-326</v>
      </c>
      <c r="EED4" s="9">
        <f>'表九之一（汇总表）'!$D$19</f>
        <v>365</v>
      </c>
      <c r="EEE4" s="9">
        <f>'表九之一（汇总表）'!$D$20</f>
        <v>0</v>
      </c>
      <c r="EEF4" s="9">
        <f>'表九之一（汇总表）'!$D$21</f>
        <v>0</v>
      </c>
      <c r="EEG4" s="9">
        <f>'表九之一（汇总表）'!$D$22</f>
        <v>0</v>
      </c>
      <c r="EEH4" s="9">
        <f>'表九之一（汇总表）'!$D$23</f>
        <v>0</v>
      </c>
      <c r="EEI4" s="9">
        <f>'表九之一（汇总表）'!$D$24</f>
        <v>0</v>
      </c>
      <c r="EEJ4" s="9">
        <f>'表九之一（汇总表）'!$D$25</f>
        <v>15441</v>
      </c>
      <c r="EEK4" s="9">
        <f>'表九之一（汇总表）'!$D$26</f>
        <v>0</v>
      </c>
      <c r="EEL4" s="9">
        <f>'表九之一（汇总表）'!$D$27</f>
        <v>0</v>
      </c>
      <c r="EEM4" s="9">
        <f>'表九之一（汇总表）'!$D$28</f>
        <v>0</v>
      </c>
      <c r="EEN4" s="9">
        <f>'表九之一（汇总表）'!$D$29</f>
        <v>0</v>
      </c>
      <c r="EEO4" s="9">
        <f>'表九之一（汇总表）'!$D$31</f>
        <v>6274</v>
      </c>
      <c r="EEP4" s="9">
        <f>'表九之一（汇总表）'!$D$32</f>
        <v>0</v>
      </c>
      <c r="EEQ4" s="9">
        <f>'表九之一（汇总表）'!$D$33</f>
        <v>0</v>
      </c>
      <c r="EER4" s="9">
        <f>'表九之一（汇总表）'!$D$34</f>
        <v>0</v>
      </c>
      <c r="EES4" s="9">
        <f>'表九之一（汇总表）'!$D$35</f>
        <v>0</v>
      </c>
      <c r="EET4" s="9">
        <f>'表九之一（汇总表）'!$D$36</f>
        <v>0</v>
      </c>
      <c r="EEU4" s="9">
        <f>'表九之一（汇总表）'!$D$37</f>
        <v>0</v>
      </c>
      <c r="EEV4" s="9">
        <f>'表九之一（汇总表）'!$D$39</f>
        <v>0</v>
      </c>
      <c r="EEW4" s="9">
        <f>'表九之一（汇总表）'!$D$40</f>
        <v>71632</v>
      </c>
      <c r="EEX4" s="9">
        <f>'表九之一（汇总表）'!$D$41</f>
        <v>0</v>
      </c>
      <c r="EEY4" s="9">
        <f>'表九之一（汇总表）'!$D$42</f>
        <v>0</v>
      </c>
      <c r="EEZ4" s="9">
        <f>'表九之一（汇总表）'!$D$43</f>
        <v>0</v>
      </c>
      <c r="EFA4" s="9">
        <f>'表九之一（汇总表）'!$D$44</f>
        <v>0</v>
      </c>
      <c r="EFB4" s="9">
        <f>'表九之一（汇总表）'!$D$45</f>
        <v>0</v>
      </c>
      <c r="EFC4" s="9">
        <f>'表九之一（汇总表）'!$D$46</f>
        <v>0</v>
      </c>
      <c r="EFD4" s="9">
        <f>'表九之一（汇总表）'!$D$47</f>
        <v>0</v>
      </c>
      <c r="EFE4" s="9">
        <f>'表九之一（汇总表）'!$D$48</f>
        <v>0</v>
      </c>
      <c r="EFF4" s="9">
        <f>'表九之一（汇总表）'!$D$49</f>
        <v>0</v>
      </c>
      <c r="EFG4" s="9">
        <f>'表九之一（汇总表）'!$D$50</f>
        <v>0</v>
      </c>
      <c r="EFH4" s="9">
        <f>'表九之一（汇总表）'!$D$51</f>
        <v>0</v>
      </c>
      <c r="EFI4" s="9">
        <f>'表九之一（汇总表）'!$D$52</f>
        <v>33477</v>
      </c>
      <c r="EFJ4" s="9">
        <f>'表九之一（汇总表）'!$D$53</f>
        <v>33477</v>
      </c>
      <c r="EFK4" s="9">
        <f>'表九之一（汇总表）'!$D$54</f>
        <v>0</v>
      </c>
      <c r="EFL4" s="9">
        <f>'表九之一（汇总表）'!$D$55</f>
        <v>0</v>
      </c>
      <c r="EFM4" s="9">
        <f>'表九之一（汇总表）'!$D$56</f>
        <v>38155</v>
      </c>
      <c r="EFN4" s="9">
        <f>'表九之一（汇总表）'!$D$57</f>
        <v>34077</v>
      </c>
      <c r="EFO4" s="9">
        <f>'表九之一（汇总表）'!$D$58</f>
        <v>4078</v>
      </c>
      <c r="EFP4" s="9">
        <f>'表九之一（汇总表）'!$D$272</f>
        <v>556749</v>
      </c>
      <c r="EFQ4" s="9">
        <f>'表九之一（汇总表）'!$D$274</f>
        <v>0</v>
      </c>
      <c r="EFR4" s="9">
        <f>'表九之一（汇总表）'!$D$275</f>
        <v>0</v>
      </c>
      <c r="EFS4" s="9">
        <f>'表九之一（汇总表）'!$D$276</f>
        <v>0</v>
      </c>
      <c r="EFT4" s="9">
        <f>'表九之一（汇总表）'!$D$278</f>
        <v>1225862</v>
      </c>
      <c r="EFU4" s="9">
        <f>'表九之一（汇总表）'!$D$279</f>
        <v>-6524</v>
      </c>
      <c r="EFV4" s="9">
        <f>'表九之一（汇总表）'!$D$280</f>
        <v>0</v>
      </c>
      <c r="EFW4" s="9">
        <f>'表九之一（汇总表）'!$D$281</f>
        <v>0</v>
      </c>
      <c r="EFX4" s="9">
        <f>'表九之一（汇总表）'!$D$282</f>
        <v>21504</v>
      </c>
      <c r="EFY4" s="9">
        <f>'表九之一（汇总表）'!$D$283</f>
        <v>21504</v>
      </c>
      <c r="EFZ4" s="9">
        <f>'表九之一（汇总表）'!$D$284</f>
        <v>256169</v>
      </c>
      <c r="EGA4" s="9">
        <f>'表九之一（汇总表）'!$D$285</f>
        <v>256169</v>
      </c>
      <c r="EGB4" s="9">
        <f>'表九之一（汇总表）'!$D$286</f>
        <v>256169</v>
      </c>
      <c r="EGC4" s="9">
        <f>'表九之一（汇总表）'!$D$287</f>
        <v>954713</v>
      </c>
      <c r="EGD4" s="9">
        <f>'表九之一（汇总表）'!$D$288</f>
        <v>954713</v>
      </c>
      <c r="EGE4" s="9">
        <f>'表九之一（汇总表）'!$D$290</f>
        <v>1782611</v>
      </c>
      <c r="EGF4" s="9">
        <f>'表九之一（汇总表）'!$K$7</f>
        <v>0</v>
      </c>
      <c r="EGG4" s="9">
        <f>'表九之一（汇总表）'!$K$8</f>
        <v>0</v>
      </c>
      <c r="EGH4" s="9">
        <f>'表九之一（汇总表）'!$K$9</f>
        <v>0</v>
      </c>
      <c r="EGI4" s="9">
        <f>'表九之一（汇总表）'!$K$10</f>
        <v>0</v>
      </c>
      <c r="EGJ4" s="9">
        <f>'表九之一（汇总表）'!$K$11</f>
        <v>0</v>
      </c>
      <c r="EGK4" s="9">
        <f>'表九之一（汇总表）'!$K$12</f>
        <v>0</v>
      </c>
      <c r="EGL4" s="9">
        <f>'表九之一（汇总表）'!$K$13</f>
        <v>0</v>
      </c>
      <c r="EGM4" s="9">
        <f>'表九之一（汇总表）'!$K$14</f>
        <v>0</v>
      </c>
      <c r="EGN4" s="9">
        <f>'表九之一（汇总表）'!$K$15</f>
        <v>0</v>
      </c>
      <c r="EGO4" s="9">
        <f>'表九之一（汇总表）'!$K$16</f>
        <v>0</v>
      </c>
      <c r="EGP4" s="9">
        <f>'表九之一（汇总表）'!$K$17</f>
        <v>0</v>
      </c>
      <c r="EGQ4" s="9">
        <f>'表九之一（汇总表）'!$K$18</f>
        <v>0</v>
      </c>
      <c r="EGR4" s="9">
        <f>'表九之一（汇总表）'!$K$19</f>
        <v>0</v>
      </c>
      <c r="EGS4" s="9">
        <f>'表九之一（汇总表）'!$K$20</f>
        <v>0</v>
      </c>
      <c r="EGT4" s="9">
        <f>'表九之一（汇总表）'!$K$21</f>
        <v>0</v>
      </c>
      <c r="EGU4" s="9">
        <f>'表九之一（汇总表）'!$K$22</f>
        <v>0</v>
      </c>
      <c r="EGV4" s="9">
        <f>'表九之一（汇总表）'!$K$23</f>
        <v>0</v>
      </c>
      <c r="EGW4" s="9">
        <f>'表九之一（汇总表）'!$K$24</f>
        <v>0</v>
      </c>
      <c r="EGX4" s="9">
        <f>'表九之一（汇总表）'!$K$25</f>
        <v>0</v>
      </c>
      <c r="EGY4" s="9">
        <f>'表九之一（汇总表）'!$K$26</f>
        <v>0</v>
      </c>
      <c r="EGZ4" s="9">
        <f>'表九之一（汇总表）'!$K$27</f>
        <v>0</v>
      </c>
      <c r="EHA4" s="9">
        <f>'表九之一（汇总表）'!$K$28</f>
        <v>0</v>
      </c>
      <c r="EHB4" s="9">
        <f>'表九之一（汇总表）'!$K$29</f>
        <v>0</v>
      </c>
      <c r="EHC4" s="9">
        <f>'表九之一（汇总表）'!$K$30</f>
        <v>0</v>
      </c>
      <c r="EHD4" s="9">
        <f>'表九之一（汇总表）'!$K$31</f>
        <v>0</v>
      </c>
      <c r="EHE4" s="9">
        <f>'表九之一（汇总表）'!$K$32</f>
        <v>0</v>
      </c>
      <c r="EHF4" s="9">
        <f>'表九之一（汇总表）'!$K$33</f>
        <v>0</v>
      </c>
      <c r="EHG4" s="9">
        <f>'表九之一（汇总表）'!$K$34</f>
        <v>0</v>
      </c>
      <c r="EHH4" s="9">
        <f>'表九之一（汇总表）'!$K$35</f>
        <v>0</v>
      </c>
      <c r="EHI4" s="9">
        <f>'表九之一（汇总表）'!$K$36</f>
        <v>0</v>
      </c>
      <c r="EHJ4" s="9">
        <f>'表九之一（汇总表）'!$K$37</f>
        <v>0</v>
      </c>
      <c r="EHK4" s="9">
        <f>'表九之一（汇总表）'!$K$38</f>
        <v>0</v>
      </c>
      <c r="EHL4" s="9">
        <f>'表九之一（汇总表）'!$K$39</f>
        <v>0</v>
      </c>
      <c r="EHM4" s="9">
        <f>'表九之一（汇总表）'!$K$40</f>
        <v>0</v>
      </c>
      <c r="EHN4" s="9">
        <f>'表九之一（汇总表）'!$K$41</f>
        <v>0</v>
      </c>
      <c r="EHO4" s="9">
        <f>'表九之一（汇总表）'!$K$42</f>
        <v>438260</v>
      </c>
      <c r="EHP4" s="9">
        <f>'表九之一（汇总表）'!$K$43</f>
        <v>424734</v>
      </c>
      <c r="EHQ4" s="9">
        <f>'表九之一（汇总表）'!$K$44</f>
        <v>108112</v>
      </c>
      <c r="EHR4" s="9">
        <f>'表九之一（汇总表）'!$K$45</f>
        <v>142316</v>
      </c>
      <c r="EHS4" s="9">
        <f>'表九之一（汇总表）'!$K$46</f>
        <v>337</v>
      </c>
      <c r="EHT4" s="9">
        <f>'表九之一（汇总表）'!$K$47</f>
        <v>0</v>
      </c>
      <c r="EHU4" s="9">
        <f>'表九之一（汇总表）'!$K$48</f>
        <v>286</v>
      </c>
      <c r="EHV4" s="9">
        <f>'表九之一（汇总表）'!$K$49</f>
        <v>20574</v>
      </c>
      <c r="EHW4" s="9">
        <f>'表九之一（汇总表）'!$K$50</f>
        <v>0</v>
      </c>
      <c r="EHX4" s="9">
        <f>'表九之一（汇总表）'!$K$51</f>
        <v>0</v>
      </c>
      <c r="EHY4" s="9">
        <f>'表九之一（汇总表）'!$K$52</f>
        <v>0</v>
      </c>
      <c r="EHZ4" s="9">
        <f>'表九之一（汇总表）'!$K$53</f>
        <v>0</v>
      </c>
      <c r="EIA4" s="9">
        <f>'表九之一（汇总表）'!$K$54</f>
        <v>0</v>
      </c>
      <c r="EIB4" s="9">
        <f>'表九之一（汇总表）'!$K$55</f>
        <v>0</v>
      </c>
      <c r="EIC4" s="9">
        <f>'表九之一（汇总表）'!$K$56</f>
        <v>0</v>
      </c>
      <c r="EID4" s="9">
        <f>'表九之一（汇总表）'!$K$57</f>
        <v>0</v>
      </c>
      <c r="EIE4" s="9">
        <f>'表九之一（汇总表）'!$K$58</f>
        <v>153109</v>
      </c>
      <c r="EIF4" s="9">
        <f>'表九之一（汇总表）'!$K$59</f>
        <v>0</v>
      </c>
      <c r="EIG4" s="9">
        <f>'表九之一（汇总表）'!$K$60</f>
        <v>0</v>
      </c>
      <c r="EIH4" s="9">
        <f>'表九之一（汇总表）'!$K$61</f>
        <v>0</v>
      </c>
      <c r="EII4" s="9">
        <f>'表九之一（汇总表）'!$K$62</f>
        <v>0</v>
      </c>
      <c r="EIJ4" s="9">
        <f>'表九之一（汇总表）'!$K$63</f>
        <v>0</v>
      </c>
      <c r="EIK4" s="9">
        <f>'表九之一（汇总表）'!$K$64</f>
        <v>8711</v>
      </c>
      <c r="EIL4" s="9">
        <f>'表九之一（汇总表）'!$K$65</f>
        <v>210</v>
      </c>
      <c r="EIM4" s="9">
        <f>'表九之一（汇总表）'!$K$66</f>
        <v>1862</v>
      </c>
      <c r="EIN4" s="9">
        <f>'表九之一（汇总表）'!$K$67</f>
        <v>0</v>
      </c>
      <c r="EIO4" s="9">
        <f>'表九之一（汇总表）'!$K$68</f>
        <v>0</v>
      </c>
      <c r="EIP4" s="9">
        <f>'表九之一（汇总表）'!$K$69</f>
        <v>6639</v>
      </c>
      <c r="EIQ4" s="9">
        <f>'表九之一（汇总表）'!$K$70</f>
        <v>4815</v>
      </c>
      <c r="EIR4" s="9">
        <f>'表九之一（汇总表）'!$K$71</f>
        <v>474</v>
      </c>
      <c r="EIS4" s="9">
        <f>'表九之一（汇总表）'!$K$72</f>
        <v>0</v>
      </c>
      <c r="EIT4" s="9">
        <f>'表九之一（汇总表）'!$K$73</f>
        <v>4341</v>
      </c>
      <c r="EIU4" s="9">
        <f>'表九之一（汇总表）'!$K$74</f>
        <v>0</v>
      </c>
      <c r="EIV4" s="9">
        <f>'表九之一（汇总表）'!$K$75</f>
        <v>0</v>
      </c>
      <c r="EIW4" s="9">
        <f>'表九之一（汇总表）'!$K$76</f>
        <v>0</v>
      </c>
      <c r="EIX4" s="9">
        <f>'表九之一（汇总表）'!$K$77</f>
        <v>0</v>
      </c>
      <c r="EIY4" s="9">
        <f>'表九之一（汇总表）'!$K$78</f>
        <v>0</v>
      </c>
      <c r="EIZ4" s="9">
        <f>'表九之一（汇总表）'!$K$79</f>
        <v>0</v>
      </c>
      <c r="EJA4" s="9">
        <f>'表九之一（汇总表）'!$K$80</f>
        <v>0</v>
      </c>
      <c r="EJB4" s="9">
        <f>'表九之一（汇总表）'!$K$81</f>
        <v>0</v>
      </c>
      <c r="EJC4" s="9">
        <f>'表九之一（汇总表）'!$K$82</f>
        <v>0</v>
      </c>
      <c r="EJD4" s="9">
        <f>'表九之一（汇总表）'!$K$83</f>
        <v>0</v>
      </c>
      <c r="EJE4" s="9">
        <f>'表九之一（汇总表）'!$K$84</f>
        <v>0</v>
      </c>
      <c r="EJF4" s="9">
        <f>'表九之一（汇总表）'!$K$85</f>
        <v>0</v>
      </c>
      <c r="EJG4" s="9">
        <f>'表九之一（汇总表）'!$K$86</f>
        <v>0</v>
      </c>
      <c r="EJH4" s="9">
        <f>'表九之一（汇总表）'!$K$87</f>
        <v>0</v>
      </c>
      <c r="EJI4" s="9">
        <f>'表九之一（汇总表）'!$K$88</f>
        <v>0</v>
      </c>
      <c r="EJJ4" s="9">
        <f>'表九之一（汇总表）'!$K$89</f>
        <v>0</v>
      </c>
      <c r="EJK4" s="9">
        <f>'表九之一（汇总表）'!$K$90</f>
        <v>0</v>
      </c>
      <c r="EJL4" s="9">
        <f>'表九之一（汇总表）'!$K$91</f>
        <v>0</v>
      </c>
      <c r="EJM4" s="9">
        <f>'表九之一（汇总表）'!$K$92</f>
        <v>0</v>
      </c>
      <c r="EJN4" s="9">
        <f>'表九之一（汇总表）'!$K$93</f>
        <v>0</v>
      </c>
      <c r="EJO4" s="9">
        <f>'表九之一（汇总表）'!$K$94</f>
        <v>0</v>
      </c>
      <c r="EJP4" s="9">
        <f>'表九之一（汇总表）'!$K$95</f>
        <v>0</v>
      </c>
      <c r="EJQ4" s="9">
        <f>'表九之一（汇总表）'!$K$96</f>
        <v>0</v>
      </c>
      <c r="EJR4" s="9">
        <f>'表九之一（汇总表）'!$K$97</f>
        <v>0</v>
      </c>
      <c r="EJS4" s="9">
        <f>'表九之一（汇总表）'!$K$98</f>
        <v>0</v>
      </c>
      <c r="EJT4" s="9">
        <f>'表九之一（汇总表）'!$K$99</f>
        <v>0</v>
      </c>
      <c r="EJU4" s="9">
        <f>'表九之一（汇总表）'!$K$100</f>
        <v>0</v>
      </c>
      <c r="EJV4" s="9">
        <f>'表九之一（汇总表）'!$K$101</f>
        <v>0</v>
      </c>
      <c r="EJW4" s="9">
        <f>'表九之一（汇总表）'!$K$102</f>
        <v>0</v>
      </c>
      <c r="EJX4" s="9">
        <f>'表九之一（汇总表）'!$K$103</f>
        <v>0</v>
      </c>
      <c r="EJY4" s="9">
        <f>'表九之一（汇总表）'!$K$104</f>
        <v>0</v>
      </c>
      <c r="EJZ4" s="9">
        <f>'表九之一（汇总表）'!$K$105</f>
        <v>0</v>
      </c>
      <c r="EKA4" s="9">
        <f>'表九之一（汇总表）'!$K$106</f>
        <v>0</v>
      </c>
      <c r="EKB4" s="9">
        <f>'表九之一（汇总表）'!$K$107</f>
        <v>0</v>
      </c>
      <c r="EKC4" s="9">
        <f>'表九之一（汇总表）'!$K$108</f>
        <v>0</v>
      </c>
      <c r="EKD4" s="9">
        <f>'表九之一（汇总表）'!$K$109</f>
        <v>0</v>
      </c>
      <c r="EKE4" s="9">
        <f>'表九之一（汇总表）'!$K$110</f>
        <v>0</v>
      </c>
      <c r="EKF4" s="9">
        <f>'表九之一（汇总表）'!$K$111</f>
        <v>0</v>
      </c>
      <c r="EKG4" s="9">
        <f>'表九之一（汇总表）'!$K$112</f>
        <v>0</v>
      </c>
      <c r="EKH4" s="9">
        <f>'表九之一（汇总表）'!$K$113</f>
        <v>0</v>
      </c>
      <c r="EKI4" s="9">
        <f>'表九之一（汇总表）'!$K$114</f>
        <v>0</v>
      </c>
      <c r="EKJ4" s="9">
        <f>'表九之一（汇总表）'!$K$115</f>
        <v>0</v>
      </c>
      <c r="EKK4" s="9">
        <f>'表九之一（汇总表）'!$K$116</f>
        <v>0</v>
      </c>
      <c r="EKL4" s="9">
        <f>'表九之一（汇总表）'!$K$117</f>
        <v>0</v>
      </c>
      <c r="EKM4" s="9">
        <f>'表九之一（汇总表）'!$K$118</f>
        <v>0</v>
      </c>
      <c r="EKN4" s="9">
        <f>'表九之一（汇总表）'!$K$119</f>
        <v>0</v>
      </c>
      <c r="EKO4" s="9">
        <f>'表九之一（汇总表）'!$K$120</f>
        <v>0</v>
      </c>
      <c r="EKP4" s="9">
        <f>'表九之一（汇总表）'!$K$121</f>
        <v>0</v>
      </c>
      <c r="EKQ4" s="9">
        <f>'表九之一（汇总表）'!$K$122</f>
        <v>0</v>
      </c>
      <c r="EKR4" s="9">
        <f>'表九之一（汇总表）'!$K$123</f>
        <v>0</v>
      </c>
      <c r="EKS4" s="9">
        <f>'表九之一（汇总表）'!$K$124</f>
        <v>0</v>
      </c>
      <c r="EKT4" s="9">
        <f>'表九之一（汇总表）'!$K$125</f>
        <v>0</v>
      </c>
      <c r="EKU4" s="9">
        <f>'表九之一（汇总表）'!$K$126</f>
        <v>0</v>
      </c>
      <c r="EKV4" s="9">
        <f>'表九之一（汇总表）'!$K$127</f>
        <v>0</v>
      </c>
      <c r="EKW4" s="9">
        <f>'表九之一（汇总表）'!$K$128</f>
        <v>0</v>
      </c>
      <c r="EKX4" s="9">
        <f>'表九之一（汇总表）'!$K$129</f>
        <v>0</v>
      </c>
      <c r="EKY4" s="9">
        <f>'表九之一（汇总表）'!$K$130</f>
        <v>0</v>
      </c>
      <c r="EKZ4" s="9">
        <f>'表九之一（汇总表）'!$K$131</f>
        <v>0</v>
      </c>
      <c r="ELA4" s="9">
        <f>'表九之一（汇总表）'!$K$132</f>
        <v>0</v>
      </c>
      <c r="ELB4" s="9">
        <f>'表九之一（汇总表）'!$K$133</f>
        <v>0</v>
      </c>
      <c r="ELC4" s="9">
        <f>'表九之一（汇总表）'!$K$134</f>
        <v>0</v>
      </c>
      <c r="ELD4" s="9">
        <f>'表九之一（汇总表）'!$K$135</f>
        <v>80000</v>
      </c>
      <c r="ELE4" s="9">
        <f>'表九之一（汇总表）'!$K$136</f>
        <v>0</v>
      </c>
      <c r="ELF4" s="9">
        <f>'表九之一（汇总表）'!$K$137</f>
        <v>0</v>
      </c>
      <c r="ELG4" s="9">
        <f>'表九之一（汇总表）'!$K$138</f>
        <v>0</v>
      </c>
      <c r="ELH4" s="9">
        <f>'表九之一（汇总表）'!$K$139</f>
        <v>0</v>
      </c>
      <c r="ELI4" s="9">
        <f>'表九之一（汇总表）'!$K$140</f>
        <v>0</v>
      </c>
      <c r="ELJ4" s="9">
        <f>'表九之一（汇总表）'!$K$141</f>
        <v>0</v>
      </c>
      <c r="ELK4" s="9">
        <f>'表九之一（汇总表）'!$K$142</f>
        <v>0</v>
      </c>
      <c r="ELL4" s="9">
        <f>'表九之一（汇总表）'!$K$143</f>
        <v>0</v>
      </c>
      <c r="ELM4" s="9">
        <f>'表九之一（汇总表）'!$K$144</f>
        <v>0</v>
      </c>
      <c r="ELN4" s="9">
        <f>'表九之一（汇总表）'!$K$145</f>
        <v>0</v>
      </c>
      <c r="ELO4" s="9">
        <f>'表九之一（汇总表）'!$K$146</f>
        <v>0</v>
      </c>
      <c r="ELP4" s="9">
        <f>'表九之一（汇总表）'!$K$147</f>
        <v>0</v>
      </c>
      <c r="ELQ4" s="9">
        <f>'表九之一（汇总表）'!$K$148</f>
        <v>0</v>
      </c>
      <c r="ELR4" s="9">
        <f>'表九之一（汇总表）'!$K$149</f>
        <v>0</v>
      </c>
      <c r="ELS4" s="9">
        <f>'表九之一（汇总表）'!$K$150</f>
        <v>0</v>
      </c>
      <c r="ELT4" s="9">
        <f>'表九之一（汇总表）'!$K$151</f>
        <v>0</v>
      </c>
      <c r="ELU4" s="9">
        <f>'表九之一（汇总表）'!$K$152</f>
        <v>0</v>
      </c>
      <c r="ELV4" s="9">
        <f>'表九之一（汇总表）'!$K$153</f>
        <v>0</v>
      </c>
      <c r="ELW4" s="9">
        <f>'表九之一（汇总表）'!$K$154</f>
        <v>0</v>
      </c>
      <c r="ELX4" s="9">
        <f>'表九之一（汇总表）'!$K$155</f>
        <v>0</v>
      </c>
      <c r="ELY4" s="9">
        <f>'表九之一（汇总表）'!$K$156</f>
        <v>0</v>
      </c>
      <c r="ELZ4" s="9">
        <f>'表九之一（汇总表）'!$K$157</f>
        <v>0</v>
      </c>
      <c r="EMA4" s="9">
        <f>'表九之一（汇总表）'!$K$158</f>
        <v>0</v>
      </c>
      <c r="EMB4" s="9">
        <f>'表九之一（汇总表）'!$K$159</f>
        <v>0</v>
      </c>
      <c r="EMC4" s="9">
        <f>'表九之一（汇总表）'!$K$160</f>
        <v>0</v>
      </c>
      <c r="EMD4" s="9">
        <f>'表九之一（汇总表）'!$K$161</f>
        <v>0</v>
      </c>
      <c r="EME4" s="9">
        <f>'表九之一（汇总表）'!$K$162</f>
        <v>0</v>
      </c>
      <c r="EMF4" s="9">
        <f>'表九之一（汇总表）'!$K$163</f>
        <v>0</v>
      </c>
      <c r="EMG4" s="9">
        <f>'表九之一（汇总表）'!$K$164</f>
        <v>0</v>
      </c>
      <c r="EMH4" s="9">
        <f>'表九之一（汇总表）'!$K$165</f>
        <v>0</v>
      </c>
      <c r="EMI4" s="9">
        <f>'表九之一（汇总表）'!$K$166</f>
        <v>0</v>
      </c>
      <c r="EMJ4" s="9">
        <f>'表九之一（汇总表）'!$K$167</f>
        <v>0</v>
      </c>
      <c r="EMK4" s="9">
        <f>'表九之一（汇总表）'!$K$168</f>
        <v>0</v>
      </c>
      <c r="EML4" s="9">
        <f>'表九之一（汇总表）'!$K$169</f>
        <v>0</v>
      </c>
      <c r="EMM4" s="9">
        <f>'表九之一（汇总表）'!$K$170</f>
        <v>0</v>
      </c>
      <c r="EMN4" s="9">
        <f>'表九之一（汇总表）'!$K$171</f>
        <v>0</v>
      </c>
      <c r="EMO4" s="9">
        <f>'表九之一（汇总表）'!$K$172</f>
        <v>0</v>
      </c>
      <c r="EMP4" s="9">
        <f>'表九之一（汇总表）'!$K$173</f>
        <v>0</v>
      </c>
      <c r="EMQ4" s="9">
        <f>'表九之一（汇总表）'!$K$174</f>
        <v>0</v>
      </c>
      <c r="EMR4" s="9">
        <f>'表九之一（汇总表）'!$K$175</f>
        <v>80000</v>
      </c>
      <c r="EMS4" s="9">
        <f>'表九之一（汇总表）'!$K$176</f>
        <v>0</v>
      </c>
      <c r="EMT4" s="9">
        <f>'表九之一（汇总表）'!$K$177</f>
        <v>80000</v>
      </c>
      <c r="EMU4" s="9">
        <f>'表九之一（汇总表）'!$K$178</f>
        <v>0</v>
      </c>
      <c r="EMV4" s="9">
        <f>'表九之一（汇总表）'!$K$179</f>
        <v>0</v>
      </c>
      <c r="EMW4" s="9">
        <f>'表九之一（汇总表）'!$K$180</f>
        <v>0</v>
      </c>
      <c r="EMX4" s="9">
        <f>'表九之一（汇总表）'!$K$181</f>
        <v>0</v>
      </c>
      <c r="EMY4" s="9">
        <f>'表九之一（汇总表）'!$K$182</f>
        <v>0</v>
      </c>
      <c r="EMZ4" s="9">
        <f>'表九之一（汇总表）'!$K$183</f>
        <v>0</v>
      </c>
      <c r="ENA4" s="9">
        <f>'表九之一（汇总表）'!$K$184</f>
        <v>0</v>
      </c>
      <c r="ENB4" s="9">
        <f>'表九之一（汇总表）'!$K$185</f>
        <v>0</v>
      </c>
      <c r="ENC4" s="9">
        <f>'表九之一（汇总表）'!$K$186</f>
        <v>0</v>
      </c>
      <c r="END4" s="9">
        <f>'表九之一（汇总表）'!$K$187</f>
        <v>0</v>
      </c>
      <c r="ENE4" s="9">
        <f>'表九之一（汇总表）'!$K$188</f>
        <v>317909</v>
      </c>
      <c r="ENF4" s="9">
        <f>'表九之一（汇总表）'!$K$189</f>
        <v>314702</v>
      </c>
      <c r="ENG4" s="9">
        <f>'表九之一（汇总表）'!$K$190</f>
        <v>243410</v>
      </c>
      <c r="ENH4" s="9">
        <f>'表九之一（汇总表）'!$K$191</f>
        <v>71292</v>
      </c>
      <c r="ENI4" s="9">
        <f>'表九之一（汇总表）'!$K$192</f>
        <v>0</v>
      </c>
      <c r="ENJ4" s="9">
        <f>'表九之一（汇总表）'!$K$193</f>
        <v>916</v>
      </c>
      <c r="ENK4" s="9">
        <f>'表九之一（汇总表）'!$K$194</f>
        <v>0</v>
      </c>
      <c r="ENL4" s="9">
        <f>'表九之一（汇总表）'!$K$195</f>
        <v>0</v>
      </c>
      <c r="ENM4" s="9">
        <f>'表九之一（汇总表）'!$K$196</f>
        <v>785</v>
      </c>
      <c r="ENN4" s="9">
        <f>'表九之一（汇总表）'!$K$197</f>
        <v>0</v>
      </c>
      <c r="ENO4" s="9">
        <f>'表九之一（汇总表）'!$K$198</f>
        <v>0</v>
      </c>
      <c r="ENP4" s="9">
        <f>'表九之一（汇总表）'!$K$199</f>
        <v>0</v>
      </c>
      <c r="ENQ4" s="9">
        <f>'表九之一（汇总表）'!$K$200</f>
        <v>131</v>
      </c>
      <c r="ENR4" s="9">
        <f>'表九之一（汇总表）'!$K$201</f>
        <v>0</v>
      </c>
      <c r="ENS4" s="9">
        <f>'表九之一（汇总表）'!$K$202</f>
        <v>0</v>
      </c>
      <c r="ENT4" s="9">
        <f>'表九之一（汇总表）'!$K$203</f>
        <v>0</v>
      </c>
      <c r="ENU4" s="9">
        <f>'表九之一（汇总表）'!$K$204</f>
        <v>2291</v>
      </c>
      <c r="ENV4" s="9">
        <f>'表九之一（汇总表）'!$K$205</f>
        <v>0</v>
      </c>
      <c r="ENW4" s="9">
        <f>'表九之一（汇总表）'!$K$206</f>
        <v>1200</v>
      </c>
      <c r="ENX4" s="9">
        <f>'表九之一（汇总表）'!$K$207</f>
        <v>1058</v>
      </c>
      <c r="ENY4" s="9">
        <f>'表九之一（汇总表）'!$K$208</f>
        <v>0</v>
      </c>
      <c r="ENZ4" s="9">
        <f>'表九之一（汇总表）'!$K$209</f>
        <v>0</v>
      </c>
      <c r="EOA4" s="9">
        <f>'表九之一（汇总表）'!$K$210</f>
        <v>33</v>
      </c>
      <c r="EOB4" s="9">
        <f>'表九之一（汇总表）'!$K$211</f>
        <v>0</v>
      </c>
      <c r="EOC4" s="9">
        <f>'表九之一（汇总表）'!$K$212</f>
        <v>0</v>
      </c>
      <c r="EOD4" s="9">
        <f>'表九之一（汇总表）'!$K$213</f>
        <v>0</v>
      </c>
      <c r="EOE4" s="9">
        <f>'表九之一（汇总表）'!$K$214</f>
        <v>0</v>
      </c>
      <c r="EOF4" s="9">
        <f>'表九之一（汇总表）'!$K$215</f>
        <v>0</v>
      </c>
      <c r="EOG4" s="9">
        <f>'表九之一（汇总表）'!$K$216</f>
        <v>100247</v>
      </c>
      <c r="EOH4" s="9">
        <f>'表九之一（汇总表）'!$K$217</f>
        <v>100247</v>
      </c>
      <c r="EOI4" s="9">
        <f>'表九之一（汇总表）'!$K$218</f>
        <v>0</v>
      </c>
      <c r="EOJ4" s="9">
        <f>'表九之一（汇总表）'!$K$219</f>
        <v>0</v>
      </c>
      <c r="EOK4" s="9">
        <f>'表九之一（汇总表）'!$K$220</f>
        <v>39171</v>
      </c>
      <c r="EOL4" s="9">
        <f>'表九之一（汇总表）'!$K$221</f>
        <v>0</v>
      </c>
      <c r="EOM4" s="9">
        <f>'表九之一（汇总表）'!$K$222</f>
        <v>0</v>
      </c>
      <c r="EON4" s="9">
        <f>'表九之一（汇总表）'!$K$223</f>
        <v>0</v>
      </c>
      <c r="EOO4" s="9">
        <f>'表九之一（汇总表）'!$K$224</f>
        <v>0</v>
      </c>
      <c r="EOP4" s="9">
        <f>'表九之一（汇总表）'!$K$225</f>
        <v>0</v>
      </c>
      <c r="EOQ4" s="9">
        <f>'表九之一（汇总表）'!$K$226</f>
        <v>0</v>
      </c>
      <c r="EOR4" s="9">
        <f>'表九之一（汇总表）'!$K$227</f>
        <v>0</v>
      </c>
      <c r="EOS4" s="9">
        <f>'表九之一（汇总表）'!$K$228</f>
        <v>3052</v>
      </c>
      <c r="EOT4" s="9">
        <f>'表九之一（汇总表）'!$K$229</f>
        <v>23596</v>
      </c>
      <c r="EOU4" s="9">
        <f>'表九之一（汇总表）'!$K$230</f>
        <v>919</v>
      </c>
      <c r="EOV4" s="9">
        <f>'表九之一（汇总表）'!$K$231</f>
        <v>29431</v>
      </c>
      <c r="EOW4" s="9">
        <f>'表九之一（汇总表）'!$K$232</f>
        <v>4078</v>
      </c>
      <c r="EOX4" s="9">
        <f>'表九之一（汇总表）'!$K$233</f>
        <v>0</v>
      </c>
      <c r="EOY4" s="9">
        <f>'表九之一（汇总表）'!$K$234</f>
        <v>0</v>
      </c>
      <c r="EOZ4" s="9">
        <f>'表九之一（汇总表）'!$K$235</f>
        <v>0</v>
      </c>
      <c r="EPA4" s="9">
        <f>'表九之一（汇总表）'!$K$236</f>
        <v>0</v>
      </c>
      <c r="EPB4" s="9">
        <f>'表九之一（汇总表）'!$K$237</f>
        <v>0</v>
      </c>
      <c r="EPC4" s="9">
        <f>'表九之一（汇总表）'!$K$238</f>
        <v>0</v>
      </c>
      <c r="EPD4" s="9">
        <f>'表九之一（汇总表）'!$K$239</f>
        <v>0</v>
      </c>
      <c r="EPE4" s="9">
        <f>'表九之一（汇总表）'!$K$240</f>
        <v>0</v>
      </c>
      <c r="EPF4" s="9">
        <f>'表九之一（汇总表）'!$K$241</f>
        <v>0</v>
      </c>
      <c r="EPG4" s="9">
        <f>'表九之一（汇总表）'!$K$242</f>
        <v>0</v>
      </c>
      <c r="EPH4" s="9">
        <f>'表九之一（汇总表）'!$K$243</f>
        <v>0</v>
      </c>
      <c r="EPI4" s="9">
        <f>'表九之一（汇总表）'!$K$244</f>
        <v>0</v>
      </c>
      <c r="EPJ4" s="9">
        <f>'表九之一（汇总表）'!$K$245</f>
        <v>0</v>
      </c>
      <c r="EPK4" s="9">
        <f>'表九之一（汇总表）'!$K$246</f>
        <v>0</v>
      </c>
      <c r="EPL4" s="9">
        <f>'表九之一（汇总表）'!$K$247</f>
        <v>0</v>
      </c>
      <c r="EPM4" s="9">
        <f>'表九之一（汇总表）'!$K$248</f>
        <v>0</v>
      </c>
      <c r="EPN4" s="9">
        <f>'表九之一（汇总表）'!$K$249</f>
        <v>0</v>
      </c>
      <c r="EPO4" s="9">
        <f>'表九之一（汇总表）'!$K$250</f>
        <v>0</v>
      </c>
      <c r="EPP4" s="9">
        <f>'表九之一（汇总表）'!$K$251</f>
        <v>0</v>
      </c>
      <c r="EPQ4" s="9">
        <f>'表九之一（汇总表）'!$K$252</f>
        <v>0</v>
      </c>
      <c r="EPR4" s="9">
        <f>'表九之一（汇总表）'!$K$253</f>
        <v>0</v>
      </c>
      <c r="EPS4" s="9">
        <f>'表九之一（汇总表）'!$K$254</f>
        <v>0</v>
      </c>
      <c r="EPT4" s="9">
        <f>'表九之一（汇总表）'!$K$255</f>
        <v>0</v>
      </c>
      <c r="EPU4" s="9">
        <f>'表九之一（汇总表）'!$K$256</f>
        <v>0</v>
      </c>
      <c r="EPV4" s="9">
        <f>'表九之一（汇总表）'!$K$257</f>
        <v>0</v>
      </c>
      <c r="EPW4" s="9">
        <f>'表九之一（汇总表）'!$K$258</f>
        <v>0</v>
      </c>
      <c r="EPX4" s="9">
        <f>'表九之一（汇总表）'!$K$259</f>
        <v>0</v>
      </c>
      <c r="EPY4" s="9">
        <f>'表九之一（汇总表）'!$K$260</f>
        <v>0</v>
      </c>
      <c r="EPZ4" s="9">
        <f>'表九之一（汇总表）'!$K$261</f>
        <v>0</v>
      </c>
      <c r="EQA4" s="9">
        <f>'表九之一（汇总表）'!$K$262</f>
        <v>0</v>
      </c>
      <c r="EQB4" s="9">
        <f>'表九之一（汇总表）'!$K$263</f>
        <v>0</v>
      </c>
      <c r="EQC4" s="9">
        <f>'表九之一（汇总表）'!$K$264</f>
        <v>0</v>
      </c>
      <c r="EQD4" s="9">
        <f>'表九之一（汇总表）'!$K$265</f>
        <v>0</v>
      </c>
      <c r="EQE4" s="9">
        <f>'表九之一（汇总表）'!$K$266</f>
        <v>0</v>
      </c>
      <c r="EQF4" s="9">
        <f>'表九之一（汇总表）'!$K$267</f>
        <v>0</v>
      </c>
      <c r="EQG4" s="9">
        <f>'表九之一（汇总表）'!$K$268</f>
        <v>0</v>
      </c>
      <c r="EQH4" s="9">
        <f>'表九之一（汇总表）'!$K$269</f>
        <v>0</v>
      </c>
      <c r="EQI4" s="9">
        <f>'表九之一（汇总表）'!$K$270</f>
        <v>0</v>
      </c>
      <c r="EQJ4" s="9">
        <f>'表九之一（汇总表）'!$K$272</f>
        <v>936416</v>
      </c>
      <c r="EQK4" s="9">
        <f>'表九之一（汇总表）'!$K$274</f>
        <v>149481</v>
      </c>
      <c r="EQL4" s="9">
        <f>'表九之一（汇总表）'!$K$275</f>
        <v>0</v>
      </c>
      <c r="EQM4" s="9">
        <f>'表九之一（汇总表）'!$K$276</f>
        <v>877</v>
      </c>
      <c r="EQN4" s="9">
        <f>'表九之一（汇总表）'!$K$277</f>
        <v>877</v>
      </c>
      <c r="EQO4" s="9">
        <f>'表九之一（汇总表）'!$K$278</f>
        <v>16241</v>
      </c>
      <c r="EQP4" s="9">
        <f>'表九之一（汇总表）'!$K$279</f>
        <v>16241</v>
      </c>
      <c r="EQQ4" s="9">
        <f>'表九之一（汇总表）'!$K$280</f>
        <v>132363</v>
      </c>
      <c r="EQR4" s="9">
        <f>'表九之一（汇总表）'!$K$281</f>
        <v>132363</v>
      </c>
      <c r="EQS4" s="9">
        <f>'表九之一（汇总表）'!$K$282</f>
        <v>0</v>
      </c>
      <c r="EQT4" s="9">
        <f>'表九之一（汇总表）'!$K$287</f>
        <v>696714</v>
      </c>
      <c r="EQU4" s="9">
        <f>'表九之一（汇总表）'!$K$288</f>
        <v>696714</v>
      </c>
      <c r="EQV4" s="9">
        <f>'表九之一（汇总表）'!$K$290</f>
        <v>1782611</v>
      </c>
      <c r="EQW4" s="12">
        <f>'表九之三（其它收支录入表）'!$E$6</f>
        <v>0</v>
      </c>
      <c r="EQX4" s="12">
        <f>'表九之三（其它收支录入表）'!$E$7</f>
        <v>0</v>
      </c>
      <c r="EQY4" s="12">
        <f>'表九之三（其它收支录入表）'!$E$8</f>
        <v>0</v>
      </c>
      <c r="EQZ4" s="12">
        <f>'表九之三（其它收支录入表）'!$E$9</f>
        <v>0</v>
      </c>
      <c r="ERA4" s="12">
        <f>'表九之三（其它收支录入表）'!$E$10</f>
        <v>0</v>
      </c>
      <c r="ERB4" s="12">
        <f>'表九之三（其它收支录入表）'!$E$11</f>
        <v>455886</v>
      </c>
      <c r="ERC4" s="12">
        <f>'表九之三（其它收支录入表）'!$E$12</f>
        <v>6671</v>
      </c>
      <c r="ERD4" s="12">
        <f>'表九之三（其它收支录入表）'!$E$13</f>
        <v>806</v>
      </c>
      <c r="ERE4" s="12">
        <f>'表九之三（其它收支录入表）'!$E$14</f>
        <v>-326</v>
      </c>
      <c r="ERF4" s="12">
        <f>'表九之三（其它收支录入表）'!$E$15</f>
        <v>365</v>
      </c>
      <c r="ERG4" s="12">
        <f>'表九之三（其它收支录入表）'!$E$16</f>
        <v>0</v>
      </c>
      <c r="ERH4" s="12">
        <f>'表九之三（其它收支录入表）'!$E$17</f>
        <v>0</v>
      </c>
      <c r="ERI4" s="12">
        <f>'表九之三（其它收支录入表）'!$E$18</f>
        <v>0</v>
      </c>
      <c r="ERJ4" s="12">
        <f>'表九之三（其它收支录入表）'!$E$19</f>
        <v>15441</v>
      </c>
      <c r="ERK4" s="12">
        <f>'表九之三（其它收支录入表）'!$E$20</f>
        <v>0</v>
      </c>
      <c r="ERL4" s="12">
        <f>'表九之三（其它收支录入表）'!$E$21</f>
        <v>0</v>
      </c>
      <c r="ERM4" s="12">
        <f>'表九之三（其它收支录入表）'!$E$22</f>
        <v>0</v>
      </c>
      <c r="ERN4" s="12"/>
      <c r="ERO4" s="12">
        <f>'表九之三（其它收支录入表）'!$E$24</f>
        <v>6274</v>
      </c>
      <c r="ERP4" s="12">
        <f>'表九之三（其它收支录入表）'!$E$25</f>
        <v>0</v>
      </c>
      <c r="ERQ4" s="12">
        <f>'表九之三（其它收支录入表）'!$E$26</f>
        <v>0</v>
      </c>
      <c r="ERR4" s="12">
        <f>'表九之三（其它收支录入表）'!$E$27</f>
        <v>0</v>
      </c>
      <c r="ERS4" s="12">
        <f>'表九之三（其它收支录入表）'!$E$28</f>
        <v>0</v>
      </c>
      <c r="ERT4" s="12">
        <f>'表九之三（其它收支录入表）'!$E$29</f>
        <v>0</v>
      </c>
      <c r="ERU4" s="12"/>
      <c r="ERV4" s="12">
        <f>'表九之三（其它收支录入表）'!$E$31</f>
        <v>0</v>
      </c>
      <c r="ERW4" s="12">
        <f>'表九之三（其它收支录入表）'!$E$32</f>
        <v>0</v>
      </c>
      <c r="ERX4" s="12">
        <f>'表九之三（其它收支录入表）'!$E$33</f>
        <v>0</v>
      </c>
      <c r="ERY4" s="12">
        <f>'表九之三（其它收支录入表）'!$E$34</f>
        <v>0</v>
      </c>
      <c r="ERZ4" s="12">
        <f>'表九之三（其它收支录入表）'!$E$35</f>
        <v>0</v>
      </c>
      <c r="ESA4" s="12">
        <f>'表九之三（其它收支录入表）'!$E$36</f>
        <v>0</v>
      </c>
      <c r="ESB4" s="12">
        <f>'表九之三（其它收支录入表）'!$E$37</f>
        <v>0</v>
      </c>
      <c r="ESC4" s="12">
        <f>'表九之三（其它收支录入表）'!$E$38</f>
        <v>0</v>
      </c>
      <c r="ESD4" s="12">
        <f>'表九之三（其它收支录入表）'!$E$39</f>
        <v>0</v>
      </c>
      <c r="ESE4" s="12">
        <f>'表九之三（其它收支录入表）'!$E$40</f>
        <v>0</v>
      </c>
      <c r="ESF4" s="12">
        <f>'表九之三（其它收支录入表）'!$E$41</f>
        <v>0</v>
      </c>
      <c r="ESG4" s="12">
        <f>'表九之三（其它收支录入表）'!$E$42</f>
        <v>33477</v>
      </c>
      <c r="ESH4" s="12">
        <f>'表九之三（其它收支录入表）'!$E$43</f>
        <v>0</v>
      </c>
      <c r="ESI4" s="12">
        <f>'表九之三（其它收支录入表）'!$E$44</f>
        <v>0</v>
      </c>
      <c r="ESJ4" s="12">
        <f>'表九之三（其它收支录入表）'!$E$45</f>
        <v>34077</v>
      </c>
      <c r="ESK4" s="12">
        <f>'表九之三（其它收支录入表）'!$E$46</f>
        <v>4078</v>
      </c>
      <c r="ESL4" s="12">
        <f>'表九之三（其它收支录入表）'!$E$53</f>
        <v>0</v>
      </c>
      <c r="ESM4" s="12">
        <f>'表九之三（其它收支录入表）'!$E$54</f>
        <v>0</v>
      </c>
      <c r="ESN4" s="12">
        <f>'表九之三（其它收支录入表）'!$E$55</f>
        <v>21504</v>
      </c>
      <c r="ESO4" s="12">
        <f>'表九之三（其它收支录入表）'!$E$56</f>
        <v>256169</v>
      </c>
      <c r="ESP4" s="12">
        <f>'表九之三（其它收支录入表）'!$E$57</f>
        <v>0</v>
      </c>
      <c r="ESQ4" s="12">
        <f>'表九之三（其它收支录入表）'!$E$58</f>
        <v>0</v>
      </c>
      <c r="ESR4" s="12">
        <f>'表九之三（其它收支录入表）'!$E$59</f>
        <v>0</v>
      </c>
      <c r="ESS4" s="12">
        <f>'表九之三（其它收支录入表）'!$E$60</f>
        <v>0</v>
      </c>
      <c r="EST4" s="12">
        <f>'表九之三（其它收支录入表）'!$E$61</f>
        <v>0</v>
      </c>
      <c r="ESU4" s="12">
        <f>'表九之三（其它收支录入表）'!$E$62</f>
        <v>0</v>
      </c>
      <c r="ESV4" s="12">
        <f>'表九之三（其它收支录入表）'!$E$63</f>
        <v>0</v>
      </c>
      <c r="ESW4" s="12">
        <f>'表九之三（其它收支录入表）'!$E$64</f>
        <v>0</v>
      </c>
      <c r="ESX4" s="12">
        <f>'表九之三（其它收支录入表）'!$E$65</f>
        <v>0</v>
      </c>
      <c r="ESY4" s="12">
        <f>'表九之三（其它收支录入表）'!$E$66</f>
        <v>0</v>
      </c>
      <c r="ESZ4" s="12">
        <f>'表九之三（其它收支录入表）'!$E$67</f>
        <v>0</v>
      </c>
      <c r="ETA4" s="12">
        <f>'表九之三（其它收支录入表）'!$E$68</f>
        <v>0</v>
      </c>
      <c r="ETB4" s="12">
        <f>'表九之三（其它收支录入表）'!$E$69</f>
        <v>0</v>
      </c>
      <c r="ETC4" s="12">
        <f>'表九之三（其它收支录入表）'!$E$70</f>
        <v>0</v>
      </c>
      <c r="ETD4" s="12">
        <f>'表九之三（其它收支录入表）'!$E$71</f>
        <v>0</v>
      </c>
      <c r="ETE4" s="12">
        <f>'表九之三（其它收支录入表）'!$E$72</f>
        <v>0</v>
      </c>
      <c r="ETF4" s="12">
        <f>'表九之三（其它收支录入表）'!$E$73</f>
        <v>0</v>
      </c>
      <c r="ETG4" s="12">
        <f>'表九之三（其它收支录入表）'!$E$74</f>
        <v>0</v>
      </c>
      <c r="ETH4" s="12">
        <f>'表九之三（其它收支录入表）'!$E$75</f>
        <v>0</v>
      </c>
      <c r="ETI4" s="12">
        <f>'表九之三（其它收支录入表）'!$E$76</f>
        <v>0</v>
      </c>
      <c r="ETJ4" s="12">
        <f>'表九之三（其它收支录入表）'!$E$77</f>
        <v>0</v>
      </c>
      <c r="ETK4" s="12">
        <f>'表九之三（其它收支录入表）'!$E$78</f>
        <v>0</v>
      </c>
      <c r="ETL4" s="12">
        <f>'表九之三（其它收支录入表）'!$E$79</f>
        <v>0</v>
      </c>
      <c r="ETM4" s="12">
        <f>'表九之三（其它收支录入表）'!$E$80</f>
        <v>0</v>
      </c>
      <c r="ETN4" s="12">
        <f>'表九之三（其它收支录入表）'!$E$81</f>
        <v>0</v>
      </c>
      <c r="ETO4" s="12">
        <f>'表九之三（其它收支录入表）'!$E$82</f>
        <v>0</v>
      </c>
      <c r="ETP4" s="12">
        <f>'表九之三（其它收支录入表）'!$E$83</f>
        <v>108112</v>
      </c>
      <c r="ETQ4" s="12">
        <f>'表九之三（其它收支录入表）'!$E$84</f>
        <v>142316</v>
      </c>
      <c r="ETR4" s="12">
        <f>'表九之三（其它收支录入表）'!$E$85</f>
        <v>337</v>
      </c>
      <c r="ETS4" s="12">
        <f>'表九之三（其它收支录入表）'!$E$86</f>
        <v>0</v>
      </c>
      <c r="ETT4" s="12">
        <f>'表九之三（其它收支录入表）'!$E$87</f>
        <v>286</v>
      </c>
      <c r="ETU4" s="12">
        <f>'表九之三（其它收支录入表）'!$E$88</f>
        <v>20574</v>
      </c>
      <c r="ETV4" s="12">
        <f>'表九之三（其它收支录入表）'!$E$89</f>
        <v>0</v>
      </c>
      <c r="ETW4" s="12">
        <f>'表九之三（其它收支录入表）'!$E$90</f>
        <v>0</v>
      </c>
      <c r="ETX4" s="12">
        <f>'表九之三（其它收支录入表）'!$E$91</f>
        <v>0</v>
      </c>
      <c r="ETY4" s="12">
        <f>'表九之三（其它收支录入表）'!$E$92</f>
        <v>0</v>
      </c>
      <c r="ETZ4" s="12">
        <f>'表九之三（其它收支录入表）'!$E$93</f>
        <v>0</v>
      </c>
      <c r="EUA4" s="12">
        <f>'表九之三（其它收支录入表）'!$E$94</f>
        <v>0</v>
      </c>
      <c r="EUB4" s="12">
        <f>'表九之三（其它收支录入表）'!$E$95</f>
        <v>0</v>
      </c>
      <c r="EUC4" s="12">
        <f>'表九之三（其它收支录入表）'!$E$96</f>
        <v>0</v>
      </c>
      <c r="EUD4" s="12">
        <f>'表九之三（其它收支录入表）'!$E$97</f>
        <v>153109</v>
      </c>
      <c r="EUE4" s="12">
        <f>'表九之三（其它收支录入表）'!$E$98</f>
        <v>0</v>
      </c>
      <c r="EUF4" s="12">
        <f>'表九之三（其它收支录入表）'!$E$99</f>
        <v>0</v>
      </c>
      <c r="EUG4" s="12">
        <f>'表九之三（其它收支录入表）'!$E$100</f>
        <v>0</v>
      </c>
      <c r="EUH4" s="12">
        <f>'表九之三（其它收支录入表）'!$E$101</f>
        <v>0</v>
      </c>
      <c r="EUI4" s="12">
        <f>'表九之三（其它收支录入表）'!$E$102</f>
        <v>210</v>
      </c>
      <c r="EUJ4" s="12">
        <f>'表九之三（其它收支录入表）'!$E$103</f>
        <v>1862</v>
      </c>
      <c r="EUK4" s="12">
        <f>'表九之三（其它收支录入表）'!$E$104</f>
        <v>0</v>
      </c>
      <c r="EUL4" s="12">
        <f>'表九之三（其它收支录入表）'!$E$105</f>
        <v>0</v>
      </c>
      <c r="EUM4" s="12">
        <f>'表九之三（其它收支录入表）'!$E$106</f>
        <v>6639</v>
      </c>
      <c r="EUN4" s="12">
        <f>'表九之三（其它收支录入表）'!$E$107</f>
        <v>474</v>
      </c>
      <c r="EUO4" s="12">
        <f>'表九之三（其它收支录入表）'!$E$108</f>
        <v>0</v>
      </c>
      <c r="EUP4" s="12">
        <f>'表九之三（其它收支录入表）'!$E$109</f>
        <v>4341</v>
      </c>
      <c r="EUQ4" s="12">
        <f>'表九之三（其它收支录入表）'!$E$110</f>
        <v>0</v>
      </c>
      <c r="EUR4" s="12">
        <f>'表九之三（其它收支录入表）'!$E$111</f>
        <v>0</v>
      </c>
      <c r="EUS4" s="12">
        <f>'表九之三（其它收支录入表）'!$E$112</f>
        <v>0</v>
      </c>
      <c r="EUT4" s="12">
        <f>'表九之三（其它收支录入表）'!$E$113</f>
        <v>0</v>
      </c>
      <c r="EUU4" s="12">
        <f>'表九之三（其它收支录入表）'!$E$114</f>
        <v>0</v>
      </c>
      <c r="EUV4" s="12">
        <f>'表九之三（其它收支录入表）'!$E$115</f>
        <v>0</v>
      </c>
      <c r="EUW4" s="12">
        <f>'表九之三（其它收支录入表）'!$E$116</f>
        <v>0</v>
      </c>
      <c r="EUX4" s="12">
        <f>'表九之三（其它收支录入表）'!$E$117</f>
        <v>0</v>
      </c>
      <c r="EUY4" s="12">
        <f>'表九之三（其它收支录入表）'!$E$118</f>
        <v>0</v>
      </c>
      <c r="EUZ4" s="12">
        <f>'表九之三（其它收支录入表）'!$E$119</f>
        <v>0</v>
      </c>
      <c r="EVA4" s="12">
        <f>'表九之三（其它收支录入表）'!$E$120</f>
        <v>0</v>
      </c>
      <c r="EVB4" s="12">
        <f>'表九之三（其它收支录入表）'!$E$121</f>
        <v>0</v>
      </c>
      <c r="EVC4" s="12">
        <f>'表九之三（其它收支录入表）'!$E$122</f>
        <v>0</v>
      </c>
      <c r="EVD4" s="12">
        <f>'表九之三（其它收支录入表）'!$E$123</f>
        <v>0</v>
      </c>
      <c r="EVE4" s="12">
        <f>'表九之三（其它收支录入表）'!$E$124</f>
        <v>0</v>
      </c>
      <c r="EVF4" s="12">
        <f>'表九之三（其它收支录入表）'!$E$125</f>
        <v>0</v>
      </c>
      <c r="EVG4" s="12">
        <f>'表九之三（其它收支录入表）'!$E$126</f>
        <v>0</v>
      </c>
      <c r="EVH4" s="12">
        <f>'表九之三（其它收支录入表）'!$E$127</f>
        <v>0</v>
      </c>
      <c r="EVI4" s="12">
        <f>'表九之三（其它收支录入表）'!$E$128</f>
        <v>0</v>
      </c>
      <c r="EVJ4" s="12">
        <f>'表九之三（其它收支录入表）'!$E$129</f>
        <v>0</v>
      </c>
      <c r="EVK4" s="12">
        <f>'表九之三（其它收支录入表）'!$E$130</f>
        <v>0</v>
      </c>
      <c r="EVL4" s="12">
        <f>'表九之三（其它收支录入表）'!$E$131</f>
        <v>0</v>
      </c>
      <c r="EVM4" s="12">
        <f>'表九之三（其它收支录入表）'!$E$132</f>
        <v>0</v>
      </c>
      <c r="EVN4" s="12">
        <f>'表九之三（其它收支录入表）'!$E$133</f>
        <v>0</v>
      </c>
      <c r="EVO4" s="12">
        <f>'表九之三（其它收支录入表）'!$E$134</f>
        <v>0</v>
      </c>
      <c r="EVP4" s="12">
        <f>'表九之三（其它收支录入表）'!$E$135</f>
        <v>0</v>
      </c>
      <c r="EVQ4" s="12">
        <f>'表九之三（其它收支录入表）'!$E$136</f>
        <v>0</v>
      </c>
      <c r="EVR4" s="12">
        <f>'表九之三（其它收支录入表）'!$E$137</f>
        <v>0</v>
      </c>
      <c r="EVS4" s="12">
        <f>'表九之三（其它收支录入表）'!$E$138</f>
        <v>0</v>
      </c>
      <c r="EVT4" s="12">
        <f>'表九之三（其它收支录入表）'!$E$139</f>
        <v>0</v>
      </c>
      <c r="EVU4" s="12">
        <f>'表九之三（其它收支录入表）'!$E$140</f>
        <v>0</v>
      </c>
      <c r="EVV4" s="12">
        <f>'表九之三（其它收支录入表）'!$E$141</f>
        <v>0</v>
      </c>
      <c r="EVW4" s="12">
        <f>'表九之三（其它收支录入表）'!$E$142</f>
        <v>0</v>
      </c>
      <c r="EVX4" s="12">
        <f>'表九之三（其它收支录入表）'!$E$143</f>
        <v>0</v>
      </c>
      <c r="EVY4" s="12">
        <f>'表九之三（其它收支录入表）'!$E$144</f>
        <v>0</v>
      </c>
      <c r="EVZ4" s="12">
        <f>'表九之三（其它收支录入表）'!$E$145</f>
        <v>0</v>
      </c>
      <c r="EWA4" s="12">
        <f>'表九之三（其它收支录入表）'!$E$146</f>
        <v>0</v>
      </c>
      <c r="EWB4" s="12">
        <f>'表九之三（其它收支录入表）'!$E$147</f>
        <v>0</v>
      </c>
      <c r="EWC4" s="12">
        <f>'表九之三（其它收支录入表）'!$E$148</f>
        <v>0</v>
      </c>
      <c r="EWD4" s="12">
        <f>'表九之三（其它收支录入表）'!$E$149</f>
        <v>0</v>
      </c>
      <c r="EWE4" s="12">
        <f>'表九之三（其它收支录入表）'!$E$150</f>
        <v>0</v>
      </c>
      <c r="EWF4" s="12">
        <f>'表九之三（其它收支录入表）'!$E$151</f>
        <v>0</v>
      </c>
      <c r="EWG4" s="12">
        <f>'表九之三（其它收支录入表）'!$E$152</f>
        <v>0</v>
      </c>
      <c r="EWH4" s="12">
        <f>'表九之三（其它收支录入表）'!$E$153</f>
        <v>0</v>
      </c>
      <c r="EWI4" s="12">
        <f>'表九之三（其它收支录入表）'!$E$154</f>
        <v>0</v>
      </c>
      <c r="EWJ4" s="12">
        <f>'表九之三（其它收支录入表）'!$E$155</f>
        <v>0</v>
      </c>
      <c r="EWK4" s="12">
        <f>'表九之三（其它收支录入表）'!$E$156</f>
        <v>0</v>
      </c>
      <c r="EWL4" s="12">
        <f>'表九之三（其它收支录入表）'!$E$157</f>
        <v>0</v>
      </c>
      <c r="EWM4" s="12">
        <f>'表九之三（其它收支录入表）'!$E$158</f>
        <v>0</v>
      </c>
      <c r="EWN4" s="12">
        <f>'表九之三（其它收支录入表）'!$E$159</f>
        <v>0</v>
      </c>
      <c r="EWO4" s="12">
        <f>'表九之三（其它收支录入表）'!$E$160</f>
        <v>0</v>
      </c>
      <c r="EWP4" s="12">
        <f>'表九之三（其它收支录入表）'!$E$161</f>
        <v>0</v>
      </c>
      <c r="EWQ4" s="12">
        <f>'表九之三（其它收支录入表）'!$E$162</f>
        <v>0</v>
      </c>
      <c r="EWR4" s="12">
        <f>'表九之三（其它收支录入表）'!$E$163</f>
        <v>0</v>
      </c>
      <c r="EWS4" s="12">
        <f>'表九之三（其它收支录入表）'!$E$164</f>
        <v>0</v>
      </c>
      <c r="EWT4" s="12">
        <f>'表九之三（其它收支录入表）'!$E$165</f>
        <v>0</v>
      </c>
      <c r="EWU4" s="12">
        <f>'表九之三（其它收支录入表）'!$E$166</f>
        <v>0</v>
      </c>
      <c r="EWV4" s="12">
        <f>'表九之三（其它收支录入表）'!$E$167</f>
        <v>0</v>
      </c>
      <c r="EWW4" s="12">
        <f>'表九之三（其它收支录入表）'!$E$168</f>
        <v>0</v>
      </c>
      <c r="EWX4" s="12">
        <f>'表九之三（其它收支录入表）'!$E$169</f>
        <v>0</v>
      </c>
      <c r="EWY4" s="12">
        <f>'表九之三（其它收支录入表）'!$E$170</f>
        <v>0</v>
      </c>
      <c r="EWZ4" s="12">
        <f>'表九之三（其它收支录入表）'!$E$171</f>
        <v>0</v>
      </c>
      <c r="EXA4" s="12">
        <f>'表九之三（其它收支录入表）'!$E$172</f>
        <v>0</v>
      </c>
      <c r="EXB4" s="12">
        <f>'表九之三（其它收支录入表）'!$E$173</f>
        <v>0</v>
      </c>
      <c r="EXC4" s="12">
        <f>'表九之三（其它收支录入表）'!$E$174</f>
        <v>0</v>
      </c>
      <c r="EXD4" s="12">
        <f>'表九之三（其它收支录入表）'!$E$175</f>
        <v>0</v>
      </c>
      <c r="EXE4" s="12">
        <f>'表九之三（其它收支录入表）'!$E$176</f>
        <v>0</v>
      </c>
      <c r="EXF4" s="12">
        <f>'表九之三（其它收支录入表）'!$E$177</f>
        <v>0</v>
      </c>
      <c r="EXG4" s="12">
        <f>'表九之三（其它收支录入表）'!$E$178</f>
        <v>0</v>
      </c>
      <c r="EXH4" s="12">
        <f>'表九之三（其它收支录入表）'!$E$179</f>
        <v>0</v>
      </c>
      <c r="EXI4" s="12">
        <f>'表九之三（其它收支录入表）'!$E$180</f>
        <v>0</v>
      </c>
      <c r="EXJ4" s="12">
        <f>'表九之三（其它收支录入表）'!$E$181</f>
        <v>0</v>
      </c>
      <c r="EXK4" s="12">
        <f>'表九之三（其它收支录入表）'!$E$182</f>
        <v>0</v>
      </c>
      <c r="EXL4" s="12">
        <f>'表九之三（其它收支录入表）'!$E$183</f>
        <v>0</v>
      </c>
      <c r="EXM4" s="12">
        <f>'表九之三（其它收支录入表）'!$E$184</f>
        <v>0</v>
      </c>
      <c r="EXN4" s="12">
        <f>'表九之三（其它收支录入表）'!$E$185</f>
        <v>0</v>
      </c>
      <c r="EXO4" s="12">
        <f>'表九之三（其它收支录入表）'!$E$186</f>
        <v>0</v>
      </c>
      <c r="EXP4" s="12">
        <f>'表九之三（其它收支录入表）'!$E$187</f>
        <v>0</v>
      </c>
      <c r="EXQ4" s="12">
        <f>'表九之三（其它收支录入表）'!$E$188</f>
        <v>0</v>
      </c>
      <c r="EXR4" s="12">
        <f>'表九之三（其它收支录入表）'!$E$189</f>
        <v>0</v>
      </c>
      <c r="EXS4" s="12">
        <f>'表九之三（其它收支录入表）'!$E$190</f>
        <v>0</v>
      </c>
      <c r="EXT4" s="12">
        <f>'表九之三（其它收支录入表）'!$E$191</f>
        <v>80000</v>
      </c>
      <c r="EXU4" s="12">
        <f>'表九之三（其它收支录入表）'!$E$192</f>
        <v>0</v>
      </c>
      <c r="EXV4" s="12">
        <f>'表九之三（其它收支录入表）'!$E$193</f>
        <v>0</v>
      </c>
      <c r="EXW4" s="12">
        <f>'表九之三（其它收支录入表）'!$E$194</f>
        <v>0</v>
      </c>
      <c r="EXX4" s="12">
        <f>'表九之三（其它收支录入表）'!$E$195</f>
        <v>0</v>
      </c>
      <c r="EXY4" s="12">
        <f>'表九之三（其它收支录入表）'!$E$196</f>
        <v>0</v>
      </c>
      <c r="EXZ4" s="12">
        <f>'表九之三（其它收支录入表）'!$E$197</f>
        <v>0</v>
      </c>
      <c r="EYA4" s="12">
        <f>'表九之三（其它收支录入表）'!$E$198</f>
        <v>243410</v>
      </c>
      <c r="EYB4" s="12">
        <f>'表九之三（其它收支录入表）'!$E$199</f>
        <v>71292</v>
      </c>
      <c r="EYC4" s="12">
        <f>'表九之三（其它收支录入表）'!$E$200</f>
        <v>0</v>
      </c>
      <c r="EYD4" s="12">
        <f>'表九之三（其它收支录入表）'!$E$201</f>
        <v>0</v>
      </c>
      <c r="EYE4" s="12">
        <f>'表九之三（其它收支录入表）'!$E$202</f>
        <v>0</v>
      </c>
      <c r="EYF4" s="12">
        <f>'表九之三（其它收支录入表）'!$E$203</f>
        <v>785</v>
      </c>
      <c r="EYG4" s="12">
        <f>'表九之三（其它收支录入表）'!$E$204</f>
        <v>0</v>
      </c>
      <c r="EYH4" s="12">
        <f>'表九之三（其它收支录入表）'!$E$205</f>
        <v>0</v>
      </c>
      <c r="EYI4" s="12">
        <f>'表九之三（其它收支录入表）'!$E$206</f>
        <v>0</v>
      </c>
      <c r="EYJ4" s="12">
        <f>'表九之三（其它收支录入表）'!$E$207</f>
        <v>131</v>
      </c>
      <c r="EYK4" s="12">
        <f>'表九之三（其它收支录入表）'!$E$208</f>
        <v>0</v>
      </c>
      <c r="EYL4" s="12">
        <f>'表九之三（其它收支录入表）'!$E$209</f>
        <v>0</v>
      </c>
      <c r="EYM4" s="12">
        <f>'表九之三（其它收支录入表）'!$E$210</f>
        <v>0</v>
      </c>
      <c r="EYN4" s="12">
        <f>'表九之三（其它收支录入表）'!$E$211</f>
        <v>1200</v>
      </c>
      <c r="EYO4" s="12">
        <f>'表九之三（其它收支录入表）'!$E$212</f>
        <v>1058</v>
      </c>
      <c r="EYP4" s="12">
        <f>'表九之三（其它收支录入表）'!$E$213</f>
        <v>0</v>
      </c>
      <c r="EYQ4" s="12">
        <f>'表九之三（其它收支录入表）'!$E$214</f>
        <v>0</v>
      </c>
      <c r="EYR4" s="12">
        <f>'表九之三（其它收支录入表）'!$E$215</f>
        <v>33</v>
      </c>
      <c r="EYS4" s="12">
        <f>'表九之三（其它收支录入表）'!$E$216</f>
        <v>0</v>
      </c>
      <c r="EYT4" s="12">
        <f>'表九之三（其它收支录入表）'!$E$217</f>
        <v>0</v>
      </c>
      <c r="EYU4" s="12">
        <f>'表九之三（其它收支录入表）'!$E$218</f>
        <v>0</v>
      </c>
      <c r="EYV4" s="12">
        <f>'表九之三（其它收支录入表）'!$E$219</f>
        <v>0</v>
      </c>
      <c r="EYW4" s="12">
        <f>'表九之三（其它收支录入表）'!$E$220</f>
        <v>0</v>
      </c>
      <c r="EYX4" s="12">
        <f>'表九之三（其它收支录入表）'!$E$221</f>
        <v>0</v>
      </c>
      <c r="EYY4" s="12">
        <f>'表九之三（其它收支录入表）'!$E$222</f>
        <v>0</v>
      </c>
      <c r="EYZ4" s="12">
        <f>'表九之三（其它收支录入表）'!$E$223</f>
        <v>39171</v>
      </c>
      <c r="EZA4" s="12">
        <f>'表九之三（其它收支录入表）'!$E$224</f>
        <v>0</v>
      </c>
      <c r="EZB4" s="12">
        <f>'表九之三（其它收支录入表）'!$E$225</f>
        <v>0</v>
      </c>
      <c r="EZC4" s="12">
        <f>'表九之三（其它收支录入表）'!$E$226</f>
        <v>0</v>
      </c>
      <c r="EZD4" s="12">
        <f>'表九之三（其它收支录入表）'!$E$227</f>
        <v>0</v>
      </c>
      <c r="EZE4" s="12">
        <f>'表九之三（其它收支录入表）'!$E$228</f>
        <v>0</v>
      </c>
      <c r="EZF4" s="12">
        <f>'表九之三（其它收支录入表）'!$E$229</f>
        <v>0</v>
      </c>
      <c r="EZG4" s="12">
        <f>'表九之三（其它收支录入表）'!$E$230</f>
        <v>0</v>
      </c>
      <c r="EZH4" s="12">
        <f>'表九之三（其它收支录入表）'!$E$231</f>
        <v>3052</v>
      </c>
      <c r="EZI4" s="12">
        <f>'表九之三（其它收支录入表）'!$E$232</f>
        <v>23596</v>
      </c>
      <c r="EZJ4" s="12">
        <f>'表九之三（其它收支录入表）'!$E$233</f>
        <v>919</v>
      </c>
      <c r="EZK4" s="12">
        <f>'表九之三（其它收支录入表）'!$E$234</f>
        <v>29431</v>
      </c>
      <c r="EZL4" s="12">
        <f>'表九之三（其它收支录入表）'!$E$235</f>
        <v>4078</v>
      </c>
      <c r="EZM4" s="12">
        <f>'表九之三（其它收支录入表）'!$E$236</f>
        <v>0</v>
      </c>
      <c r="EZN4" s="12">
        <f>'表九之三（其它收支录入表）'!$E$237</f>
        <v>0</v>
      </c>
      <c r="EZO4" s="12">
        <f>'表九之三（其它收支录入表）'!$E$238</f>
        <v>0</v>
      </c>
      <c r="EZP4" s="12">
        <f>'表九之三（其它收支录入表）'!$E$239</f>
        <v>0</v>
      </c>
      <c r="EZQ4" s="12">
        <f>'表九之三（其它收支录入表）'!$E$240</f>
        <v>0</v>
      </c>
      <c r="EZR4" s="12">
        <f>'表九之三（其它收支录入表）'!$E$241</f>
        <v>0</v>
      </c>
      <c r="EZS4" s="12">
        <f>'表九之三（其它收支录入表）'!$E$242</f>
        <v>0</v>
      </c>
      <c r="EZT4" s="12">
        <f>'表九之三（其它收支录入表）'!$E$243</f>
        <v>0</v>
      </c>
      <c r="EZU4" s="12">
        <f>'表九之三（其它收支录入表）'!$E$244</f>
        <v>0</v>
      </c>
      <c r="EZV4" s="12">
        <f>'表九之三（其它收支录入表）'!$E$245</f>
        <v>0</v>
      </c>
      <c r="EZW4" s="12">
        <f>'表九之三（其它收支录入表）'!$E$246</f>
        <v>0</v>
      </c>
      <c r="EZX4" s="12">
        <f>'表九之三（其它收支录入表）'!$E$247</f>
        <v>0</v>
      </c>
      <c r="EZY4" s="12">
        <f>'表九之三（其它收支录入表）'!$E$248</f>
        <v>0</v>
      </c>
      <c r="EZZ4" s="12">
        <f>'表九之三（其它收支录入表）'!$E$249</f>
        <v>0</v>
      </c>
      <c r="FAA4" s="12">
        <f>'表九之三（其它收支录入表）'!$E$250</f>
        <v>0</v>
      </c>
      <c r="FAB4" s="12">
        <f>'表九之三（其它收支录入表）'!$E$251</f>
        <v>0</v>
      </c>
      <c r="FAC4" s="12">
        <f>'表九之三（其它收支录入表）'!$E$252</f>
        <v>0</v>
      </c>
      <c r="FAD4" s="12">
        <f>'表九之三（其它收支录入表）'!$E$253</f>
        <v>0</v>
      </c>
      <c r="FAE4" s="12">
        <f>'表九之三（其它收支录入表）'!$E$254</f>
        <v>0</v>
      </c>
      <c r="FAF4" s="12">
        <f>'表九之三（其它收支录入表）'!$E$255</f>
        <v>0</v>
      </c>
      <c r="FAG4" s="12">
        <f>'表九之三（其它收支录入表）'!$E$256</f>
        <v>0</v>
      </c>
      <c r="FAH4" s="12">
        <f>'表九之三（其它收支录入表）'!$E$257</f>
        <v>0</v>
      </c>
      <c r="FAI4" s="12">
        <f>'表九之三（其它收支录入表）'!$E$258</f>
        <v>0</v>
      </c>
      <c r="FAJ4" s="12">
        <f>'表九之三（其它收支录入表）'!$E$259</f>
        <v>0</v>
      </c>
      <c r="FAK4" s="12">
        <f>'表九之三（其它收支录入表）'!$E$260</f>
        <v>0</v>
      </c>
      <c r="FAL4" s="12">
        <f>'表九之三（其它收支录入表）'!$E$261</f>
        <v>0</v>
      </c>
      <c r="FAM4" s="12">
        <f>'表九之三（其它收支录入表）'!$E$262</f>
        <v>0</v>
      </c>
      <c r="FAN4" s="12">
        <f>'表九之三（其它收支录入表）'!$E$263</f>
        <v>0</v>
      </c>
      <c r="FAO4" s="12">
        <f>'表九之三（其它收支录入表）'!$E$264</f>
        <v>0</v>
      </c>
      <c r="FAP4" s="12">
        <f>'表九之三（其它收支录入表）'!$E$265</f>
        <v>0</v>
      </c>
      <c r="FAQ4" s="12">
        <f>'表九之三（其它收支录入表）'!$E$266</f>
        <v>0</v>
      </c>
      <c r="FAR4" s="12">
        <f>'表九之三（其它收支录入表）'!$E$267</f>
        <v>0</v>
      </c>
      <c r="FAS4" s="12">
        <f>'表九之三（其它收支录入表）'!$E$268</f>
        <v>0</v>
      </c>
      <c r="FAT4" s="12">
        <f>'表九之三（其它收支录入表）'!$E$278</f>
        <v>0</v>
      </c>
      <c r="FAU4" s="12">
        <f>'表九之三（其它收支录入表）'!$E$279</f>
        <v>16241</v>
      </c>
      <c r="FAV4" s="12">
        <f>'表九之三（其它收支录入表）'!$E$280</f>
        <v>132363</v>
      </c>
      <c r="FAW4" s="12">
        <f>'表九之三（其它收支录入表）'!$E$281</f>
        <v>0</v>
      </c>
      <c r="FAX4" s="12">
        <f>'表九之三（其它收支录入表）'!$E$282</f>
        <v>696714</v>
      </c>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9">
        <f>'表十一（汇总表）'!$C$7</f>
        <v>0</v>
      </c>
      <c r="FPU4" s="9">
        <f>'表十一（汇总表）'!$C$8</f>
        <v>0</v>
      </c>
      <c r="FPV4" s="9">
        <f>'表十一（汇总表）'!$C$9</f>
        <v>0</v>
      </c>
      <c r="FPW4" s="9">
        <f>'表十一（汇总表）'!$C$10</f>
        <v>0</v>
      </c>
      <c r="FPX4" s="9">
        <f>'表十一（汇总表）'!$C$11</f>
        <v>0</v>
      </c>
      <c r="FPY4" s="9">
        <f>'表十一（汇总表）'!$C$13</f>
        <v>0</v>
      </c>
      <c r="FPZ4" s="9">
        <f>'表十一（汇总表）'!$C$14</f>
        <v>38</v>
      </c>
      <c r="FQA4" s="9">
        <f>'表十一（汇总表）'!$C$15</f>
        <v>0</v>
      </c>
      <c r="FQB4" s="9">
        <f>'表十一（汇总表）'!$C$16</f>
        <v>0</v>
      </c>
      <c r="FQC4" s="9">
        <f>'表十一（汇总表）'!$C$17</f>
        <v>0</v>
      </c>
      <c r="FQD4" s="9">
        <f>'表十一（汇总表）'!$C$18</f>
        <v>0</v>
      </c>
      <c r="FQE4" s="9">
        <f>'表十一（汇总表）'!$C$19</f>
        <v>38</v>
      </c>
      <c r="FQF4" s="9">
        <f>'表十一（汇总表）'!$C$20</f>
        <v>38</v>
      </c>
      <c r="FQG4" s="9">
        <f>'表十一（汇总表）'!$C$23</f>
        <v>38</v>
      </c>
      <c r="FQH4" s="9">
        <f>'表十一（汇总表）'!$H$7</f>
        <v>0</v>
      </c>
      <c r="FQI4" s="9">
        <f>'表十一（汇总表）'!$H$8</f>
        <v>0</v>
      </c>
      <c r="FQJ4" s="9">
        <f>'表十一（汇总表）'!$H$9</f>
        <v>0</v>
      </c>
      <c r="FQK4" s="9">
        <f>'表十一（汇总表）'!$H$10</f>
        <v>0</v>
      </c>
      <c r="FQL4" s="9">
        <f>'表十一（汇总表）'!$H$11</f>
        <v>8</v>
      </c>
      <c r="FQM4" s="9">
        <f>'表十一（汇总表）'!$H$13</f>
        <v>8</v>
      </c>
      <c r="FQN4" s="9">
        <f>'表十一（汇总表）'!$H$14</f>
        <v>30</v>
      </c>
      <c r="FQO4" s="9">
        <f>'表十一（汇总表）'!$H$15</f>
        <v>0</v>
      </c>
      <c r="FQP4" s="9">
        <f>'表十一（汇总表）'!$H$16</f>
        <v>0</v>
      </c>
      <c r="FQQ4" s="9">
        <f>'表十一（汇总表）'!$H$17</f>
        <v>0</v>
      </c>
      <c r="FQR4" s="9">
        <f>'表十一（汇总表）'!$H$18</f>
        <v>0</v>
      </c>
      <c r="FQS4" s="9">
        <f>'表十一（汇总表）'!$H$19</f>
        <v>0</v>
      </c>
      <c r="FQT4" s="9">
        <f>'表十一（汇总表）'!$H$20</f>
        <v>0</v>
      </c>
      <c r="FQU4" s="9">
        <f>'表十一（汇总表）'!$H$21</f>
        <v>30</v>
      </c>
      <c r="FQV4" s="9">
        <f>'表十一（汇总表）'!$H$22</f>
        <v>30</v>
      </c>
      <c r="FQW4" s="9">
        <f>'表十一（汇总表）'!$H$23</f>
        <v>38</v>
      </c>
      <c r="FQX4" s="9">
        <f>'表十一（汇总表）'!$I$7</f>
        <v>0</v>
      </c>
      <c r="FQY4" s="9">
        <f>'表十一（汇总表）'!$I$8</f>
        <v>0</v>
      </c>
      <c r="FQZ4" s="9">
        <f>'表十一（汇总表）'!$I$9</f>
        <v>0</v>
      </c>
      <c r="FRA4" s="9">
        <f>'表十一（汇总表）'!$I$10</f>
        <v>0</v>
      </c>
      <c r="FRB4" s="9">
        <f>'表十一（汇总表）'!$I$11</f>
        <v>0</v>
      </c>
      <c r="FRC4" s="9">
        <f>'表十一（汇总表）'!$I$13</f>
        <v>0</v>
      </c>
      <c r="FRD4" s="9">
        <f>'表十一（汇总表）'!$I$14</f>
        <v>0</v>
      </c>
      <c r="FRE4" s="9">
        <f>'表十一（汇总表）'!$I$15</f>
        <v>0</v>
      </c>
      <c r="FRF4" s="9">
        <f>'表十一（汇总表）'!$I$16</f>
        <v>0</v>
      </c>
      <c r="FRG4" s="9">
        <f>'表十一（汇总表）'!$I$17</f>
        <v>0</v>
      </c>
      <c r="FRH4" s="9">
        <f>'表十一（汇总表）'!$I$18</f>
        <v>0</v>
      </c>
      <c r="FRI4" s="9">
        <f>'表十一（汇总表）'!$I$19</f>
        <v>0</v>
      </c>
      <c r="FRJ4" s="9">
        <f>'表十一（汇总表）'!$I$20</f>
        <v>0</v>
      </c>
      <c r="FRK4" s="9">
        <f>'表十一（汇总表）'!$I$21</f>
        <v>0</v>
      </c>
      <c r="FRL4" s="9">
        <f>'表十一（汇总表）'!$I$22</f>
        <v>0</v>
      </c>
      <c r="FRM4" s="9">
        <f>'表十一（汇总表）'!$I$23</f>
        <v>0</v>
      </c>
      <c r="FRN4" s="9">
        <f>'表十一（汇总表）'!$J$7</f>
        <v>0</v>
      </c>
      <c r="FRO4" s="9">
        <f>'表十一（汇总表）'!$J$8</f>
        <v>0</v>
      </c>
      <c r="FRP4" s="9">
        <f>'表十一（汇总表）'!$J$9</f>
        <v>0</v>
      </c>
      <c r="FRQ4" s="9">
        <f>'表十一（汇总表）'!$J$10</f>
        <v>0</v>
      </c>
      <c r="FRR4" s="9">
        <f>'表十一（汇总表）'!$J$11</f>
        <v>0</v>
      </c>
      <c r="FRS4" s="9">
        <f>'表十一（汇总表）'!$J$13</f>
        <v>0</v>
      </c>
      <c r="FRT4" s="9">
        <f>'表十一（汇总表）'!$J$14</f>
        <v>0</v>
      </c>
      <c r="FRU4" s="9">
        <f>'表十一（汇总表）'!$J$15</f>
        <v>0</v>
      </c>
      <c r="FRV4" s="9">
        <f>'表十一（汇总表）'!$J$16</f>
        <v>0</v>
      </c>
      <c r="FRW4" s="9">
        <f>'表十一（汇总表）'!$J$17</f>
        <v>0</v>
      </c>
      <c r="FRX4" s="9">
        <f>'表十一（汇总表）'!$J$18</f>
        <v>0</v>
      </c>
      <c r="FRY4" s="9">
        <f>'表十一（汇总表）'!$J$19</f>
        <v>0</v>
      </c>
      <c r="FRZ4" s="9">
        <f>'表十一（汇总表）'!$J$20</f>
        <v>0</v>
      </c>
      <c r="FSA4" s="9">
        <f>'表十一（汇总表）'!$J$21</f>
        <v>0</v>
      </c>
      <c r="FSB4" s="9">
        <f>'表十一（汇总表）'!$J$22</f>
        <v>0</v>
      </c>
      <c r="FSC4" s="9">
        <f>'表十一（汇总表）'!$J$23</f>
        <v>0</v>
      </c>
      <c r="FSD4" s="9">
        <f>'表十一（汇总表）'!$K$7</f>
        <v>0</v>
      </c>
      <c r="FSE4" s="9">
        <f>'表十一（汇总表）'!$K$8</f>
        <v>0</v>
      </c>
      <c r="FSF4" s="9">
        <f>'表十一（汇总表）'!$K$9</f>
        <v>0</v>
      </c>
      <c r="FSG4" s="9">
        <f>'表十一（汇总表）'!$K$10</f>
        <v>0</v>
      </c>
      <c r="FSH4" s="9">
        <f>'表十一（汇总表）'!$K$11</f>
        <v>8</v>
      </c>
      <c r="FSI4" s="9">
        <f>'表十一（汇总表）'!$K$13</f>
        <v>8</v>
      </c>
      <c r="FSJ4" s="9">
        <f>'表十一（汇总表）'!$K$14</f>
        <v>0</v>
      </c>
      <c r="FSK4" s="9">
        <f>'表十一（汇总表）'!$K$15</f>
        <v>0</v>
      </c>
      <c r="FSL4" s="9">
        <f>'表十一（汇总表）'!$K$16</f>
        <v>0</v>
      </c>
      <c r="FSM4" s="9">
        <f>'表十一（汇总表）'!$K$17</f>
        <v>0</v>
      </c>
      <c r="FSN4" s="9">
        <f>'表十一（汇总表）'!$K$18</f>
        <v>0</v>
      </c>
      <c r="FSO4" s="9">
        <f>'表十一（汇总表）'!$K$19</f>
        <v>0</v>
      </c>
      <c r="FSP4" s="9">
        <f>'表十一（汇总表）'!$K$20</f>
        <v>0</v>
      </c>
      <c r="FSQ4" s="9">
        <f>'表十一（汇总表）'!$K$21</f>
        <v>0</v>
      </c>
      <c r="FSR4" s="9">
        <f>'表十一（汇总表）'!$K$22</f>
        <v>0</v>
      </c>
      <c r="FSS4" s="9">
        <f>'表十一（汇总表）'!$K$23</f>
        <v>0</v>
      </c>
      <c r="FST4" s="12">
        <f>'表十二之二（其它收入录入表）'!$C$5</f>
        <v>0</v>
      </c>
      <c r="FSU4" s="12">
        <f>'表十二之二（其它收入录入表）'!$C$6</f>
        <v>0</v>
      </c>
      <c r="FSV4" s="12">
        <f>'表十二之二（其它收入录入表）'!$C$7</f>
        <v>0</v>
      </c>
      <c r="FSW4" s="12">
        <f>'表十二之二（其它收入录入表）'!$C$8</f>
        <v>0</v>
      </c>
      <c r="FSX4" s="12">
        <f>'表十二之二（其它收入录入表）'!$C$9</f>
        <v>0</v>
      </c>
      <c r="FSY4" s="12">
        <f>'表十二之二（其它收入录入表）'!$C$10</f>
        <v>0</v>
      </c>
      <c r="FSZ4" s="12">
        <f>'表十二之二（其它收入录入表）'!$C$11</f>
        <v>0</v>
      </c>
      <c r="FTA4" s="12">
        <f>'表十二之二（其它收入录入表）'!$C$12</f>
        <v>0</v>
      </c>
      <c r="FTB4" s="12">
        <f>'表十二之二（其它收入录入表）'!$C$13</f>
        <v>0</v>
      </c>
      <c r="FTC4" s="12">
        <f>'表十二之二（其它收入录入表）'!$C$14</f>
        <v>0</v>
      </c>
      <c r="FTD4" s="12">
        <f>'表十二之二（其它收入录入表）'!$C$15</f>
        <v>0</v>
      </c>
      <c r="FTE4" s="12">
        <f>'表十二之二（其它收入录入表）'!$C$16</f>
        <v>0</v>
      </c>
      <c r="FTF4" s="12">
        <f>'表十二之二（其它收入录入表）'!$C$17</f>
        <v>0</v>
      </c>
      <c r="FTG4" s="12">
        <f>'表十二之二（其它收入录入表）'!$C$18</f>
        <v>0</v>
      </c>
      <c r="FTH4" s="12">
        <f>'表十二之二（其它收入录入表）'!$C$19</f>
        <v>0</v>
      </c>
      <c r="FTI4" s="12">
        <f>'表十二之二（其它收入录入表）'!$C$20</f>
        <v>0</v>
      </c>
      <c r="FTJ4" s="12">
        <f>'表十二之二（其它收入录入表）'!$C$21</f>
        <v>0</v>
      </c>
      <c r="FTK4" s="12">
        <f>'表十二之二（其它收入录入表）'!$C$22</f>
        <v>0</v>
      </c>
      <c r="FTL4" s="12">
        <f>'表十二之二（其它收入录入表）'!$C$23</f>
        <v>0</v>
      </c>
      <c r="FTM4" s="12">
        <f>'表十二之二（其它收入录入表）'!$C$24</f>
        <v>0</v>
      </c>
      <c r="FTN4" s="12">
        <f>'表十二之二（其它收入录入表）'!$C$25</f>
        <v>0</v>
      </c>
      <c r="FTO4" s="12">
        <f>'表十二之二（其它收入录入表）'!$C$26</f>
        <v>0</v>
      </c>
      <c r="FTP4" s="12">
        <f>'表十二之二（其它收入录入表）'!$C$27</f>
        <v>0</v>
      </c>
      <c r="FTQ4" s="12">
        <f>'表十二之二（其它收入录入表）'!$C$28</f>
        <v>0</v>
      </c>
      <c r="FTR4" s="12">
        <f>'表十二之二（其它收入录入表）'!$C$29</f>
        <v>0</v>
      </c>
      <c r="FTS4" s="12">
        <f>'表十二之二（其它收入录入表）'!$C$30</f>
        <v>0</v>
      </c>
      <c r="FTT4" s="12">
        <f>'表十二之二（其它收入录入表）'!$C$31</f>
        <v>0</v>
      </c>
      <c r="FTU4" s="12">
        <f>'表十二之二（其它收入录入表）'!$C$32</f>
        <v>0</v>
      </c>
      <c r="FTV4" s="12">
        <f>'表十二之二（其它收入录入表）'!$C$33</f>
        <v>0</v>
      </c>
      <c r="FTW4" s="12">
        <f>'表十二之二（其它收入录入表）'!$C$34</f>
        <v>0</v>
      </c>
      <c r="FTX4" s="12">
        <f>'表十二之二（其它收入录入表）'!$C$35</f>
        <v>0</v>
      </c>
      <c r="FTY4" s="12">
        <f>'表十二之二（其它收入录入表）'!$C$36</f>
        <v>0</v>
      </c>
      <c r="FTZ4" s="12">
        <f>'表十二之二（其它收入录入表）'!$C$37</f>
        <v>0</v>
      </c>
      <c r="FUA4" s="12">
        <f>'表十二之二（其它收入录入表）'!$C$38</f>
        <v>0</v>
      </c>
      <c r="FUB4" s="12">
        <f>'表十二之二（其它收入录入表）'!$C$39</f>
        <v>0</v>
      </c>
      <c r="FUC4" s="12">
        <f>'表十二之二（其它收入录入表）'!$C$40</f>
        <v>0</v>
      </c>
      <c r="FUD4" s="12">
        <f>'表十二之二（其它收入录入表）'!$C$41</f>
        <v>0</v>
      </c>
      <c r="FUE4" s="12">
        <f>'表十二之二（其它收入录入表）'!$C$42</f>
        <v>0</v>
      </c>
      <c r="FUF4" s="12">
        <f>'表十二之二（其它收入录入表）'!$C$43</f>
        <v>0</v>
      </c>
      <c r="FUG4" s="12">
        <f>'表十二之二（其它收入录入表）'!$C$44</f>
        <v>0</v>
      </c>
      <c r="FUH4" s="12">
        <f>'表十二之二（其它收入录入表）'!$C$45</f>
        <v>0</v>
      </c>
      <c r="FUI4" s="12">
        <f>'表十二之二（其它收入录入表）'!$C$46</f>
        <v>0</v>
      </c>
      <c r="FUJ4" s="12">
        <f>'表十二之二（其它收入录入表）'!$C$52</f>
        <v>0</v>
      </c>
      <c r="FUK4" s="12">
        <f>'表十二之二（其它收入录入表）'!$C$53</f>
        <v>38</v>
      </c>
      <c r="FUL4" s="9">
        <f>'表十三之二（其它支出录入表）'!$C$6</f>
        <v>0</v>
      </c>
      <c r="FUM4" s="9">
        <f>'表十三之二（其它支出录入表）'!$C$7</f>
        <v>0</v>
      </c>
      <c r="FUN4" s="9">
        <f>'表十三之二（其它支出录入表）'!$C$8</f>
        <v>0</v>
      </c>
      <c r="FUO4" s="9">
        <f>'表十三之二（其它支出录入表）'!$C$9</f>
        <v>0</v>
      </c>
      <c r="FUP4" s="9">
        <f>'表十三之二（其它支出录入表）'!$C$10</f>
        <v>0</v>
      </c>
      <c r="FUQ4" s="9">
        <f>'表十三之二（其它支出录入表）'!$C$11</f>
        <v>0</v>
      </c>
      <c r="FUR4" s="9">
        <f>'表十三之二（其它支出录入表）'!$C$12</f>
        <v>0</v>
      </c>
      <c r="FUS4" s="9">
        <f>'表十三之二（其它支出录入表）'!$C$13</f>
        <v>0</v>
      </c>
      <c r="FUT4" s="9">
        <f>'表十三之二（其它支出录入表）'!$C$14</f>
        <v>0</v>
      </c>
      <c r="FUU4" s="9">
        <f>'表十三之二（其它支出录入表）'!$C$15</f>
        <v>0</v>
      </c>
      <c r="FUV4" s="9">
        <f>'表十三之二（其它支出录入表）'!$C$16</f>
        <v>0</v>
      </c>
      <c r="FUW4" s="9">
        <f>'表十三之二（其它支出录入表）'!$C$17</f>
        <v>0</v>
      </c>
      <c r="FUX4" s="9">
        <f>'表十三之二（其它支出录入表）'!$C$18</f>
        <v>0</v>
      </c>
      <c r="FUY4" s="9">
        <f>'表十三之二（其它支出录入表）'!$C$19</f>
        <v>0</v>
      </c>
      <c r="FUZ4" s="9">
        <f>'表十三之二（其它支出录入表）'!$C$20</f>
        <v>0</v>
      </c>
      <c r="FVA4" s="9">
        <f>'表十三之二（其它支出录入表）'!$C$21</f>
        <v>0</v>
      </c>
      <c r="FVB4" s="9">
        <f>'表十三之二（其它支出录入表）'!$C$22</f>
        <v>0</v>
      </c>
      <c r="FVC4" s="9">
        <f>'表十三之二（其它支出录入表）'!$C$23</f>
        <v>0</v>
      </c>
      <c r="FVD4" s="9">
        <f>'表十三之二（其它支出录入表）'!$C$24</f>
        <v>0</v>
      </c>
      <c r="FVE4" s="9">
        <f>'表十三之二（其它支出录入表）'!$C$25</f>
        <v>0</v>
      </c>
      <c r="FVF4" s="9">
        <f>'表十三之二（其它支出录入表）'!$C$26</f>
        <v>8</v>
      </c>
      <c r="FVG4" s="9">
        <f>'表十三之二（其它支出录入表）'!$C$32</f>
        <v>0</v>
      </c>
      <c r="FVH4" s="9">
        <f>'表十三之二（其它支出录入表）'!$C$33</f>
        <v>0</v>
      </c>
      <c r="FVI4" s="9">
        <f>'表十三之二（其它支出录入表）'!$C$34</f>
        <v>30</v>
      </c>
      <c r="FVJ4" s="9">
        <f>'表十三之二（其它支出录入表）'!$D$6</f>
        <v>0</v>
      </c>
      <c r="FVK4" s="9">
        <f>'表十三之二（其它支出录入表）'!$D$7</f>
        <v>0</v>
      </c>
      <c r="FVL4" s="9">
        <f>'表十三之二（其它支出录入表）'!$D$8</f>
        <v>0</v>
      </c>
      <c r="FVM4" s="9">
        <f>'表十三之二（其它支出录入表）'!$D$9</f>
        <v>0</v>
      </c>
      <c r="FVN4" s="9">
        <f>'表十三之二（其它支出录入表）'!$D$10</f>
        <v>0</v>
      </c>
      <c r="FVO4" s="9">
        <f>'表十三之二（其它支出录入表）'!$D$11</f>
        <v>0</v>
      </c>
      <c r="FVP4" s="9">
        <f>'表十三之二（其它支出录入表）'!$D$12</f>
        <v>0</v>
      </c>
      <c r="FVQ4" s="9">
        <f>'表十三之二（其它支出录入表）'!$D$13</f>
        <v>0</v>
      </c>
      <c r="FVR4" s="9">
        <f>'表十三之二（其它支出录入表）'!$D$14</f>
        <v>0</v>
      </c>
      <c r="FVS4" s="9">
        <f>'表十三之二（其它支出录入表）'!$D$15</f>
        <v>0</v>
      </c>
      <c r="FVT4" s="9">
        <f>'表十三之二（其它支出录入表）'!$D$16</f>
        <v>0</v>
      </c>
      <c r="FVU4" s="9">
        <f>'表十三之二（其它支出录入表）'!$D$17</f>
        <v>0</v>
      </c>
      <c r="FVV4" s="9">
        <f>'表十三之二（其它支出录入表）'!$D$18</f>
        <v>0</v>
      </c>
      <c r="FVW4" s="9">
        <f>'表十三之二（其它支出录入表）'!$D$19</f>
        <v>0</v>
      </c>
      <c r="FVX4" s="9">
        <f>'表十三之二（其它支出录入表）'!$D$20</f>
        <v>0</v>
      </c>
      <c r="FVY4" s="9">
        <f>'表十三之二（其它支出录入表）'!$D$21</f>
        <v>0</v>
      </c>
      <c r="FVZ4" s="9">
        <f>'表十三之二（其它支出录入表）'!$D$22</f>
        <v>0</v>
      </c>
      <c r="FWA4" s="9">
        <f>'表十三之二（其它支出录入表）'!$D$23</f>
        <v>0</v>
      </c>
      <c r="FWB4" s="9">
        <f>'表十三之二（其它支出录入表）'!$D$24</f>
        <v>0</v>
      </c>
      <c r="FWC4" s="9">
        <f>'表十三之二（其它支出录入表）'!$D$25</f>
        <v>0</v>
      </c>
      <c r="FWD4" s="9">
        <f>'表十三之二（其它支出录入表）'!$D$26</f>
        <v>0</v>
      </c>
      <c r="FWE4" s="9">
        <f>'表十三之二（其它支出录入表）'!$D$32</f>
        <v>0</v>
      </c>
      <c r="FWF4" s="9">
        <f>'表十三之二（其它支出录入表）'!$D$33</f>
        <v>0</v>
      </c>
      <c r="FWG4" s="9">
        <f>'表十三之二（其它支出录入表）'!$D$34</f>
        <v>0</v>
      </c>
      <c r="FWH4" s="9">
        <f>'表十三之二（其它支出录入表）'!$E$6</f>
        <v>0</v>
      </c>
      <c r="FWI4" s="9">
        <f>'表十三之二（其它支出录入表）'!$E$7</f>
        <v>0</v>
      </c>
      <c r="FWJ4" s="9">
        <f>'表十三之二（其它支出录入表）'!$E$8</f>
        <v>0</v>
      </c>
      <c r="FWK4" s="9">
        <f>'表十三之二（其它支出录入表）'!$E$9</f>
        <v>0</v>
      </c>
      <c r="FWL4" s="9">
        <f>'表十三之二（其它支出录入表）'!$E$10</f>
        <v>0</v>
      </c>
      <c r="FWM4" s="9">
        <f>'表十三之二（其它支出录入表）'!$E$11</f>
        <v>0</v>
      </c>
      <c r="FWN4" s="9">
        <f>'表十三之二（其它支出录入表）'!$E$12</f>
        <v>0</v>
      </c>
      <c r="FWO4" s="9">
        <f>'表十三之二（其它支出录入表）'!$E$13</f>
        <v>0</v>
      </c>
      <c r="FWP4" s="9">
        <f>'表十三之二（其它支出录入表）'!$E$14</f>
        <v>0</v>
      </c>
      <c r="FWQ4" s="9">
        <f>'表十三之二（其它支出录入表）'!$E$15</f>
        <v>0</v>
      </c>
      <c r="FWR4" s="9">
        <f>'表十三之二（其它支出录入表）'!$E$16</f>
        <v>0</v>
      </c>
      <c r="FWS4" s="9">
        <f>'表十三之二（其它支出录入表）'!$E$17</f>
        <v>0</v>
      </c>
      <c r="FWT4" s="9">
        <f>'表十三之二（其它支出录入表）'!$E$18</f>
        <v>0</v>
      </c>
      <c r="FWU4" s="9">
        <f>'表十三之二（其它支出录入表）'!$E$19</f>
        <v>0</v>
      </c>
      <c r="FWV4" s="9">
        <f>'表十三之二（其它支出录入表）'!$E$20</f>
        <v>0</v>
      </c>
      <c r="FWW4" s="9">
        <f>'表十三之二（其它支出录入表）'!$E$21</f>
        <v>0</v>
      </c>
      <c r="FWX4" s="9">
        <f>'表十三之二（其它支出录入表）'!$E$22</f>
        <v>0</v>
      </c>
      <c r="FWY4" s="9">
        <f>'表十三之二（其它支出录入表）'!$E$23</f>
        <v>0</v>
      </c>
      <c r="FWZ4" s="9">
        <f>'表十三之二（其它支出录入表）'!$E$24</f>
        <v>0</v>
      </c>
      <c r="FXA4" s="9">
        <f>'表十三之二（其它支出录入表）'!$E$25</f>
        <v>0</v>
      </c>
      <c r="FXB4" s="9">
        <f>'表十三之二（其它支出录入表）'!$E$26</f>
        <v>0</v>
      </c>
      <c r="FXC4" s="9">
        <f>'表十三之二（其它支出录入表）'!$E$32</f>
        <v>0</v>
      </c>
      <c r="FXD4" s="9">
        <f>'表十三之二（其它支出录入表）'!$E$33</f>
        <v>0</v>
      </c>
      <c r="FXE4" s="9">
        <f>'表十三之二（其它支出录入表）'!$E$34</f>
        <v>0</v>
      </c>
      <c r="FXF4" s="9">
        <f>'表十三之二（其它支出录入表）'!$F$6</f>
        <v>0</v>
      </c>
      <c r="FXG4" s="9">
        <f>'表十三之二（其它支出录入表）'!$F$7</f>
        <v>0</v>
      </c>
      <c r="FXH4" s="9">
        <f>'表十三之二（其它支出录入表）'!$F$8</f>
        <v>0</v>
      </c>
      <c r="FXI4" s="9">
        <f>'表十三之二（其它支出录入表）'!$F$9</f>
        <v>0</v>
      </c>
      <c r="FXJ4" s="9">
        <f>'表十三之二（其它支出录入表）'!$F$10</f>
        <v>0</v>
      </c>
      <c r="FXK4" s="9">
        <f>'表十三之二（其它支出录入表）'!$F$11</f>
        <v>0</v>
      </c>
      <c r="FXL4" s="9">
        <f>'表十三之二（其它支出录入表）'!$F$12</f>
        <v>0</v>
      </c>
      <c r="FXM4" s="9">
        <f>'表十三之二（其它支出录入表）'!$F$13</f>
        <v>0</v>
      </c>
      <c r="FXN4" s="9">
        <f>'表十三之二（其它支出录入表）'!$F$14</f>
        <v>0</v>
      </c>
      <c r="FXO4" s="9">
        <f>'表十三之二（其它支出录入表）'!$F$15</f>
        <v>0</v>
      </c>
      <c r="FXP4" s="9">
        <f>'表十三之二（其它支出录入表）'!$F$16</f>
        <v>0</v>
      </c>
      <c r="FXQ4" s="9">
        <f>'表十三之二（其它支出录入表）'!$F$17</f>
        <v>0</v>
      </c>
      <c r="FXR4" s="9">
        <f>'表十三之二（其它支出录入表）'!$F$18</f>
        <v>0</v>
      </c>
      <c r="FXS4" s="9">
        <f>'表十三之二（其它支出录入表）'!$F$19</f>
        <v>0</v>
      </c>
      <c r="FXT4" s="9">
        <f>'表十三之二（其它支出录入表）'!$F$20</f>
        <v>0</v>
      </c>
      <c r="FXU4" s="9">
        <f>'表十三之二（其它支出录入表）'!$F$21</f>
        <v>0</v>
      </c>
      <c r="FXV4" s="9">
        <f>'表十三之二（其它支出录入表）'!$F$22</f>
        <v>0</v>
      </c>
      <c r="FXW4" s="9">
        <f>'表十三之二（其它支出录入表）'!$F$23</f>
        <v>0</v>
      </c>
      <c r="FXX4" s="9">
        <f>'表十三之二（其它支出录入表）'!$F$24</f>
        <v>0</v>
      </c>
      <c r="FXY4" s="9">
        <f>'表十三之二（其它支出录入表）'!$F$25</f>
        <v>0</v>
      </c>
      <c r="FXZ4" s="9">
        <f>'表十三之二（其它支出录入表）'!$F$26</f>
        <v>8</v>
      </c>
      <c r="FYA4" s="9">
        <f>'表十三之二（其它支出录入表）'!$F$32</f>
        <v>0</v>
      </c>
      <c r="FYB4" s="9">
        <f>'表十三之二（其它支出录入表）'!$F$33</f>
        <v>0</v>
      </c>
      <c r="FYC4" s="9">
        <f>'表十三之二（其它支出录入表）'!$F$34</f>
        <v>0</v>
      </c>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4"/>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4"/>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4"/>
      <c r="GDX4" s="16" t="s">
        <v>18658</v>
      </c>
    </row>
    <row r="5" s="1" customFormat="1" ht="26.1" customHeight="1" spans="1:4860">
      <c r="A5" s="7" t="str">
        <f t="shared" si="0"/>
        <v>431200</v>
      </c>
      <c r="B5" s="8" t="str">
        <f t="shared" si="1"/>
        <v>地级</v>
      </c>
      <c r="C5" s="8" t="str">
        <f t="shared" si="0"/>
        <v>怀化市本级</v>
      </c>
      <c r="D5" s="8" t="s">
        <v>12026</v>
      </c>
      <c r="E5" s="9">
        <f>表一!E6</f>
        <v>253000</v>
      </c>
      <c r="F5" s="9">
        <f>表一!E7</f>
        <v>73954</v>
      </c>
      <c r="G5" s="9">
        <f>表一!E8</f>
        <v>14920</v>
      </c>
      <c r="H5" s="9">
        <f>表一!E9</f>
        <v>5678</v>
      </c>
      <c r="I5" s="9">
        <f>表一!E10</f>
        <v>105</v>
      </c>
      <c r="J5" s="9">
        <f>表一!E11</f>
        <v>17325</v>
      </c>
      <c r="K5" s="9">
        <f>表一!E12</f>
        <v>18224</v>
      </c>
      <c r="L5" s="9">
        <f>表一!E13</f>
        <v>4083</v>
      </c>
      <c r="M5" s="9">
        <f>表一!E14</f>
        <v>11620</v>
      </c>
      <c r="N5" s="9">
        <f>表一!E15</f>
        <v>48247</v>
      </c>
      <c r="O5" s="9">
        <f>表一!E16</f>
        <v>6594</v>
      </c>
      <c r="P5" s="9">
        <f>表一!E17</f>
        <v>12795</v>
      </c>
      <c r="Q5" s="9">
        <f>表一!E18</f>
        <v>39224</v>
      </c>
      <c r="R5" s="9">
        <f>表一!E19</f>
        <v>0</v>
      </c>
      <c r="S5" s="9">
        <f>表一!E20</f>
        <v>229</v>
      </c>
      <c r="T5" s="9">
        <f>表一!E21</f>
        <v>2</v>
      </c>
      <c r="U5" s="9">
        <f>表一!E24</f>
        <v>125200</v>
      </c>
      <c r="V5" s="9">
        <f>表一!E25</f>
        <v>11480</v>
      </c>
      <c r="W5" s="9">
        <f>表一!E26</f>
        <v>18655</v>
      </c>
      <c r="X5" s="9">
        <f>表一!E27</f>
        <v>26939</v>
      </c>
      <c r="Y5" s="9">
        <f>表一!E28</f>
        <v>0</v>
      </c>
      <c r="Z5" s="9">
        <f>表一!E29</f>
        <v>46294</v>
      </c>
      <c r="AA5" s="9">
        <f>表一!E30</f>
        <v>0</v>
      </c>
      <c r="AB5" s="9">
        <f>表一!E31</f>
        <v>0</v>
      </c>
      <c r="AC5" s="9">
        <f>表一!E32</f>
        <v>21832</v>
      </c>
      <c r="AD5" s="9">
        <f>表一!E35</f>
        <v>378200</v>
      </c>
      <c r="AE5" s="9">
        <f>'表二之一（类款级汇总）'!$E$6</f>
        <v>99267</v>
      </c>
      <c r="AF5" s="9">
        <f>'表二之一（类款级汇总）'!$E$7</f>
        <v>5932</v>
      </c>
      <c r="AG5" s="9">
        <f>'表二之一（类款级汇总）'!$E$8</f>
        <v>1669</v>
      </c>
      <c r="AH5" s="9">
        <f>'表二之一（类款级汇总）'!$E$9</f>
        <v>16706</v>
      </c>
      <c r="AI5" s="9">
        <f>'表二之一（类款级汇总）'!$E$10</f>
        <v>6664</v>
      </c>
      <c r="AJ5" s="9">
        <f>'表二之一（类款级汇总）'!$E$11</f>
        <v>930</v>
      </c>
      <c r="AK5" s="9">
        <f>'表二之一（类款级汇总）'!$E$12</f>
        <v>5862</v>
      </c>
      <c r="AL5" s="9">
        <f>'表二之一（类款级汇总）'!$E$13</f>
        <v>9245</v>
      </c>
      <c r="AM5" s="9">
        <f>'表二之一（类款级汇总）'!$E$14</f>
        <v>1825</v>
      </c>
      <c r="AN5" s="9">
        <f>'表二之一（类款级汇总）'!$E$15</f>
        <v>0</v>
      </c>
      <c r="AO5" s="9">
        <f>'表二之一（类款级汇总）'!$E$16</f>
        <v>16718</v>
      </c>
      <c r="AP5" s="9">
        <f>'表二之一（类款级汇总）'!$E$17</f>
        <v>3441</v>
      </c>
      <c r="AQ5" s="9">
        <f>'表二之一（类款级汇总）'!$E$18</f>
        <v>98</v>
      </c>
      <c r="AR5" s="9">
        <f>'表二之一（类款级汇总）'!$E$19</f>
        <v>800</v>
      </c>
      <c r="AS5" s="9">
        <f>'表二之一（类款级汇总）'!$E$20</f>
        <v>91</v>
      </c>
      <c r="AT5" s="9">
        <f>'表二之一（类款级汇总）'!$E$21</f>
        <v>239</v>
      </c>
      <c r="AU5" s="9">
        <f>'表二之一（类款级汇总）'!$E$22</f>
        <v>753</v>
      </c>
      <c r="AV5" s="9">
        <f>'表二之一（类款级汇总）'!$E$23</f>
        <v>1412</v>
      </c>
      <c r="AW5" s="9">
        <f>'表二之一（类款级汇总）'!$E$24</f>
        <v>4734</v>
      </c>
      <c r="AX5" s="9">
        <f>'表二之一（类款级汇总）'!$E$25</f>
        <v>4549</v>
      </c>
      <c r="AY5" s="9">
        <f>'表二之一（类款级汇总）'!$E$26</f>
        <v>1615</v>
      </c>
      <c r="AZ5" s="9">
        <f>'表二之一（类款级汇总）'!$E$27</f>
        <v>854</v>
      </c>
      <c r="BA5" s="9">
        <f>'表二之一（类款级汇总）'!$E$28</f>
        <v>494</v>
      </c>
      <c r="BB5" s="9">
        <f>'表二之一（类款级汇总）'!$E$29</f>
        <v>0</v>
      </c>
      <c r="BC5" s="9">
        <f>'表二之一（类款级汇总）'!$E$30</f>
        <v>0</v>
      </c>
      <c r="BD5" s="9">
        <f>'表二之一（类款级汇总）'!$E$31</f>
        <v>6971</v>
      </c>
      <c r="BE5" s="9">
        <f>'表二之一（类款级汇总）'!$E$32</f>
        <v>0</v>
      </c>
      <c r="BF5" s="9">
        <f>'表二之一（类款级汇总）'!$E$33</f>
        <v>0</v>
      </c>
      <c r="BG5" s="9">
        <f>'表二之一（类款级汇总）'!$E$34</f>
        <v>7665</v>
      </c>
      <c r="BH5" s="9">
        <f>'表二之一（类款级汇总）'!$E$35</f>
        <v>0</v>
      </c>
      <c r="BI5" s="9">
        <f>'表二之一（类款级汇总）'!$E$36</f>
        <v>0</v>
      </c>
      <c r="BJ5" s="9">
        <f>'表二之一（类款级汇总）'!$E$37</f>
        <v>0</v>
      </c>
      <c r="BK5" s="9">
        <f>'表二之一（类款级汇总）'!$E$38</f>
        <v>0</v>
      </c>
      <c r="BL5" s="9">
        <f>'表二之一（类款级汇总）'!$E$39</f>
        <v>0</v>
      </c>
      <c r="BM5" s="9">
        <f>'表二之一（类款级汇总）'!$E$40</f>
        <v>0</v>
      </c>
      <c r="BN5" s="9">
        <f>'表二之一（类款级汇总）'!$E$41</f>
        <v>0</v>
      </c>
      <c r="BO5" s="9">
        <f>'表二之一（类款级汇总）'!$E$42</f>
        <v>0</v>
      </c>
      <c r="BP5" s="9">
        <f>'表二之一（类款级汇总）'!$E$43</f>
        <v>0</v>
      </c>
      <c r="BQ5" s="9">
        <f>'表二之一（类款级汇总）'!$E$44</f>
        <v>0</v>
      </c>
      <c r="BR5" s="9">
        <f>'表二之一（类款级汇总）'!$E$45</f>
        <v>2147</v>
      </c>
      <c r="BS5" s="9">
        <f>'表二之一（类款级汇总）'!$E$46</f>
        <v>0</v>
      </c>
      <c r="BT5" s="9">
        <f>'表二之一（类款级汇总）'!$E$47</f>
        <v>0</v>
      </c>
      <c r="BU5" s="9">
        <f>'表二之一（类款级汇总）'!$E$48</f>
        <v>0</v>
      </c>
      <c r="BV5" s="9">
        <f>'表二之一（类款级汇总）'!$E$49</f>
        <v>2086</v>
      </c>
      <c r="BW5" s="9">
        <f>'表二之一（类款级汇总）'!$E$50</f>
        <v>61</v>
      </c>
      <c r="BX5" s="9">
        <f>'表二之一（类款级汇总）'!$E$51</f>
        <v>50037</v>
      </c>
      <c r="BY5" s="9">
        <f>'表二之一（类款级汇总）'!$E$52</f>
        <v>0</v>
      </c>
      <c r="BZ5" s="9">
        <f>'表二之一（类款级汇总）'!$E$53</f>
        <v>44081</v>
      </c>
      <c r="CA5" s="9">
        <f>'表二之一（类款级汇总）'!$E$54</f>
        <v>366</v>
      </c>
      <c r="CB5" s="9">
        <f>'表二之一（类款级汇总）'!$E$55</f>
        <v>282</v>
      </c>
      <c r="CC5" s="9">
        <f>'表二之一（类款级汇总）'!$E$56</f>
        <v>450</v>
      </c>
      <c r="CD5" s="9">
        <f>'表二之一（类款级汇总）'!$E$57</f>
        <v>1583</v>
      </c>
      <c r="CE5" s="9">
        <f>'表二之一（类款级汇总）'!$E$58</f>
        <v>0</v>
      </c>
      <c r="CF5" s="9">
        <f>'表二之一（类款级汇总）'!$E$59</f>
        <v>2553</v>
      </c>
      <c r="CG5" s="9">
        <f>'表二之一（类款级汇总）'!$E$60</f>
        <v>0</v>
      </c>
      <c r="CH5" s="9">
        <f>'表二之一（类款级汇总）'!$E$61</f>
        <v>0</v>
      </c>
      <c r="CI5" s="9">
        <f>'表二之一（类款级汇总）'!$E$62</f>
        <v>722</v>
      </c>
      <c r="CJ5" s="9">
        <f>'表二之一（类款级汇总）'!$E$63</f>
        <v>83074</v>
      </c>
      <c r="CK5" s="9">
        <f>'表二之一（类款级汇总）'!$E$64</f>
        <v>2093</v>
      </c>
      <c r="CL5" s="9">
        <f>'表二之一（类款级汇总）'!$E$65</f>
        <v>47972</v>
      </c>
      <c r="CM5" s="9">
        <f>'表二之一（类款级汇总）'!$E$66</f>
        <v>26627</v>
      </c>
      <c r="CN5" s="9">
        <f>'表二之一（类款级汇总）'!$E$67</f>
        <v>0</v>
      </c>
      <c r="CO5" s="9">
        <f>'表二之一（类款级汇总）'!$E$68</f>
        <v>1820</v>
      </c>
      <c r="CP5" s="9">
        <f>'表二之一（类款级汇总）'!$E$69</f>
        <v>0</v>
      </c>
      <c r="CQ5" s="9">
        <f>'表二之一（类款级汇总）'!$E$70</f>
        <v>1218</v>
      </c>
      <c r="CR5" s="9">
        <f>'表二之一（类款级汇总）'!$E$71</f>
        <v>2147</v>
      </c>
      <c r="CS5" s="9">
        <f>'表二之一（类款级汇总）'!$E$72</f>
        <v>13</v>
      </c>
      <c r="CT5" s="9">
        <f>'表二之一（类款级汇总）'!$E$73</f>
        <v>1184</v>
      </c>
      <c r="CU5" s="9">
        <f>'表二之一（类款级汇总）'!$E$74</f>
        <v>22501</v>
      </c>
      <c r="CV5" s="9">
        <f>'表二之一（类款级汇总）'!$E$75</f>
        <v>521</v>
      </c>
      <c r="CW5" s="9">
        <f>'表二之一（类款级汇总）'!$E$76</f>
        <v>4</v>
      </c>
      <c r="CX5" s="9">
        <f>'表二之一（类款级汇总）'!$E$77</f>
        <v>7</v>
      </c>
      <c r="CY5" s="9">
        <f>'表二之一（类款级汇总）'!$E$78</f>
        <v>13513</v>
      </c>
      <c r="CZ5" s="9">
        <f>'表二之一（类款级汇总）'!$E$79</f>
        <v>361</v>
      </c>
      <c r="DA5" s="9">
        <f>'表二之一（类款级汇总）'!$E$80</f>
        <v>47</v>
      </c>
      <c r="DB5" s="9">
        <f>'表二之一（类款级汇总）'!$E$81</f>
        <v>790</v>
      </c>
      <c r="DC5" s="9">
        <f>'表二之一（类款级汇总）'!$E$82</f>
        <v>0</v>
      </c>
      <c r="DD5" s="9">
        <f>'表二之一（类款级汇总）'!$E$83</f>
        <v>407</v>
      </c>
      <c r="DE5" s="9">
        <f>'表二之一（类款级汇总）'!$E$84</f>
        <v>6851</v>
      </c>
      <c r="DF5" s="9">
        <f>'表二之一（类款级汇总）'!$E$85</f>
        <v>14907</v>
      </c>
      <c r="DG5" s="9">
        <f>'表二之一（类款级汇总）'!$E$86</f>
        <v>4793</v>
      </c>
      <c r="DH5" s="9">
        <f>'表二之一（类款级汇总）'!$E$87</f>
        <v>726</v>
      </c>
      <c r="DI5" s="9">
        <f>'表二之一（类款级汇总）'!$E$88</f>
        <v>855</v>
      </c>
      <c r="DJ5" s="9">
        <f>'表二之一（类款级汇总）'!$E$89</f>
        <v>1227</v>
      </c>
      <c r="DK5" s="9">
        <f>'表二之一（类款级汇总）'!$E$90</f>
        <v>2633</v>
      </c>
      <c r="DL5" s="9">
        <f>'表二之一（类款级汇总）'!$E$91</f>
        <v>4673</v>
      </c>
      <c r="DM5" s="9">
        <f>'表二之一（类款级汇总）'!$E$92</f>
        <v>85864</v>
      </c>
      <c r="DN5" s="9">
        <f>'表二之一（类款级汇总）'!$E$93</f>
        <v>3798</v>
      </c>
      <c r="DO5" s="9">
        <f>'表二之一（类款级汇总）'!$E$94</f>
        <v>1511</v>
      </c>
      <c r="DP5" s="9">
        <f>'表二之一（类款级汇总）'!$E$95</f>
        <v>53230</v>
      </c>
      <c r="DQ5" s="9">
        <f>'表二之一（类款级汇总）'!$E$96</f>
        <v>0</v>
      </c>
      <c r="DR5" s="9">
        <f>'表二之一（类款级汇总）'!$E$97</f>
        <v>6607</v>
      </c>
      <c r="DS5" s="9">
        <f>'表二之一（类款级汇总）'!$E$98</f>
        <v>3410</v>
      </c>
      <c r="DT5" s="9">
        <f>'表二之一（类款级汇总）'!$E$99</f>
        <v>4387</v>
      </c>
      <c r="DU5" s="9">
        <f>'表二之一（类款级汇总）'!$E$100</f>
        <v>3015</v>
      </c>
      <c r="DV5" s="9">
        <f>'表二之一（类款级汇总）'!$E$101</f>
        <v>1207</v>
      </c>
      <c r="DW5" s="9">
        <f>'表二之一（类款级汇总）'!$E$102</f>
        <v>156</v>
      </c>
      <c r="DX5" s="9">
        <f>'表二之一（类款级汇总）'!$E$103</f>
        <v>0</v>
      </c>
      <c r="DY5" s="9">
        <f>'表二之一（类款级汇总）'!$E$104</f>
        <v>584</v>
      </c>
      <c r="DZ5" s="9">
        <f>'表二之一（类款级汇总）'!$E$105</f>
        <v>0</v>
      </c>
      <c r="EA5" s="9">
        <f>'表二之一（类款级汇总）'!$E$106</f>
        <v>0</v>
      </c>
      <c r="EB5" s="9">
        <f>'表二之一（类款级汇总）'!$E$107</f>
        <v>0</v>
      </c>
      <c r="EC5" s="9">
        <f>'表二之一（类款级汇总）'!$E$108</f>
        <v>6105</v>
      </c>
      <c r="ED5" s="9">
        <f>'表二之一（类款级汇总）'!$E$109</f>
        <v>0</v>
      </c>
      <c r="EE5" s="9">
        <f>'表二之一（类款级汇总）'!$E$110</f>
        <v>1091</v>
      </c>
      <c r="EF5" s="9">
        <f>'表二之一（类款级汇总）'!$E$111</f>
        <v>0</v>
      </c>
      <c r="EG5" s="9">
        <f>'表二之一（类款级汇总）'!$E$112</f>
        <v>763</v>
      </c>
      <c r="EH5" s="9">
        <f>'表二之一（类款级汇总）'!$E$113</f>
        <v>261777</v>
      </c>
      <c r="EI5" s="9">
        <f>'表二之一（类款级汇总）'!$E$114</f>
        <v>2325</v>
      </c>
      <c r="EJ5" s="9">
        <f>'表二之一（类款级汇总）'!$E$115</f>
        <v>4459</v>
      </c>
      <c r="EK5" s="9">
        <f>'表二之一（类款级汇总）'!$E$116</f>
        <v>489</v>
      </c>
      <c r="EL5" s="9">
        <f>'表二之一（类款级汇总）'!$E$117</f>
        <v>19122</v>
      </c>
      <c r="EM5" s="9">
        <f>'表二之一（类款级汇总）'!$E$118</f>
        <v>1304</v>
      </c>
      <c r="EN5" s="9">
        <f>'表二之一（类款级汇总）'!$E$119</f>
        <v>7912</v>
      </c>
      <c r="EO5" s="9">
        <f>'表二之一（类款级汇总）'!$E$120</f>
        <v>218196</v>
      </c>
      <c r="EP5" s="9">
        <f>'表二之一（类款级汇总）'!$E$121</f>
        <v>26</v>
      </c>
      <c r="EQ5" s="9">
        <f>'表二之一（类款级汇总）'!$E$122</f>
        <v>0</v>
      </c>
      <c r="ER5" s="9">
        <f>'表二之一（类款级汇总）'!$E$123</f>
        <v>747</v>
      </c>
      <c r="ES5" s="9">
        <f>'表二之一（类款级汇总）'!$E$124</f>
        <v>0</v>
      </c>
      <c r="ET5" s="9">
        <f>'表二之一（类款级汇总）'!$E$125</f>
        <v>0</v>
      </c>
      <c r="EU5" s="9">
        <f>'表二之一（类款级汇总）'!$E$126</f>
        <v>0</v>
      </c>
      <c r="EV5" s="9">
        <f>'表二之一（类款级汇总）'!$E$127</f>
        <v>7197</v>
      </c>
      <c r="EW5" s="9">
        <f>'表二之一（类款级汇总）'!$E$128</f>
        <v>11771</v>
      </c>
      <c r="EX5" s="9">
        <f>'表二之一（类款级汇总）'!$E$129</f>
        <v>7031</v>
      </c>
      <c r="EY5" s="9">
        <f>'表二之一（类款级汇总）'!$E$130</f>
        <v>595</v>
      </c>
      <c r="EZ5" s="9">
        <f>'表二之一（类款级汇总）'!$E$131</f>
        <v>2760</v>
      </c>
      <c r="FA5" s="9">
        <f>'表二之一（类款级汇总）'!$E$132</f>
        <v>237</v>
      </c>
      <c r="FB5" s="9">
        <f>'表二之一（类款级汇总）'!$E$133</f>
        <v>95</v>
      </c>
      <c r="FC5" s="9">
        <f>'表二之一（类款级汇总）'!$E$134</f>
        <v>0</v>
      </c>
      <c r="FD5" s="9">
        <f>'表二之一（类款级汇总）'!$E$135</f>
        <v>0</v>
      </c>
      <c r="FE5" s="9">
        <f>'表二之一（类款级汇总）'!$E$136</f>
        <v>0</v>
      </c>
      <c r="FF5" s="9">
        <f>'表二之一（类款级汇总）'!$E$137</f>
        <v>614</v>
      </c>
      <c r="FG5" s="9">
        <f>'表二之一（类款级汇总）'!$E$138</f>
        <v>0</v>
      </c>
      <c r="FH5" s="9">
        <f>'表二之一（类款级汇总）'!$E$139</f>
        <v>0</v>
      </c>
      <c r="FI5" s="9">
        <f>'表二之一（类款级汇总）'!$E$140</f>
        <v>0</v>
      </c>
      <c r="FJ5" s="9">
        <f>'表二之一（类款级汇总）'!$E$141</f>
        <v>0</v>
      </c>
      <c r="FK5" s="9">
        <f>'表二之一（类款级汇总）'!$E$142</f>
        <v>439</v>
      </c>
      <c r="FL5" s="9">
        <f>'表二之一（类款级汇总）'!$E$143</f>
        <v>136961</v>
      </c>
      <c r="FM5" s="9">
        <f>'表二之一（类款级汇总）'!$E$144</f>
        <v>59527</v>
      </c>
      <c r="FN5" s="9">
        <f>'表二之一（类款级汇总）'!$E$145</f>
        <v>112</v>
      </c>
      <c r="FO5" s="9">
        <f>'表二之一（类款级汇总）'!$E$146</f>
        <v>41284</v>
      </c>
      <c r="FP5" s="9">
        <f>'表二之一（类款级汇总）'!$E$147</f>
        <v>16811</v>
      </c>
      <c r="FQ5" s="9">
        <f>'表二之一（类款级汇总）'!$E$148</f>
        <v>19</v>
      </c>
      <c r="FR5" s="9">
        <f>'表二之一（类款级汇总）'!$E$149</f>
        <v>19208</v>
      </c>
      <c r="FS5" s="9">
        <f>'表二之一（类款级汇总）'!$E$150</f>
        <v>37111</v>
      </c>
      <c r="FT5" s="9">
        <f>'表二之一（类款级汇总）'!$E$151</f>
        <v>7707</v>
      </c>
      <c r="FU5" s="9">
        <f>'表二之一（类款级汇总）'!$E$152</f>
        <v>9096</v>
      </c>
      <c r="FV5" s="9">
        <f>'表二之一（类款级汇总）'!$E$153</f>
        <v>5714</v>
      </c>
      <c r="FW5" s="9">
        <f>'表二之一（类款级汇总）'!$E$154</f>
        <v>7869</v>
      </c>
      <c r="FX5" s="9">
        <f>'表二之一（类款级汇总）'!$E$155</f>
        <v>0</v>
      </c>
      <c r="FY5" s="9">
        <f>'表二之一（类款级汇总）'!$E$156</f>
        <v>3153</v>
      </c>
      <c r="FZ5" s="9">
        <f>'表二之一（类款级汇总）'!$E$157</f>
        <v>0</v>
      </c>
      <c r="GA5" s="9">
        <f>'表二之一（类款级汇总）'!$E$158</f>
        <v>3572</v>
      </c>
      <c r="GB5" s="9">
        <f>'表二之一（类款级汇总）'!$E$159</f>
        <v>39538</v>
      </c>
      <c r="GC5" s="9">
        <f>'表二之一（类款级汇总）'!$E$160</f>
        <v>23006</v>
      </c>
      <c r="GD5" s="9">
        <f>'表二之一（类款级汇总）'!$E$161</f>
        <v>0</v>
      </c>
      <c r="GE5" s="9">
        <f>'表二之一（类款级汇总）'!$E$162</f>
        <v>0</v>
      </c>
      <c r="GF5" s="9">
        <f>'表二之一（类款级汇总）'!$E$163</f>
        <v>20</v>
      </c>
      <c r="GG5" s="9">
        <f>'表二之一（类款级汇总）'!$E$164</f>
        <v>16512</v>
      </c>
      <c r="GH5" s="9">
        <f>'表二之一（类款级汇总）'!$E$165</f>
        <v>20037</v>
      </c>
      <c r="GI5" s="9">
        <f>'表二之一（类款级汇总）'!$E$166</f>
        <v>0</v>
      </c>
      <c r="GJ5" s="9">
        <f>'表二之一（类款级汇总）'!$E$167</f>
        <v>445</v>
      </c>
      <c r="GK5" s="9">
        <f>'表二之一（类款级汇总）'!$E$168</f>
        <v>0</v>
      </c>
      <c r="GL5" s="9">
        <f>'表二之一（类款级汇总）'!$E$169</f>
        <v>1981</v>
      </c>
      <c r="GM5" s="9">
        <f>'表二之一（类款级汇总）'!$E$170</f>
        <v>562</v>
      </c>
      <c r="GN5" s="9">
        <f>'表二之一（类款级汇总）'!$E$171</f>
        <v>16839</v>
      </c>
      <c r="GO5" s="9">
        <f>'表二之一（类款级汇总）'!$E$172</f>
        <v>210</v>
      </c>
      <c r="GP5" s="9">
        <f>'表二之一（类款级汇总）'!$E$173</f>
        <v>8758</v>
      </c>
      <c r="GQ5" s="9">
        <f>'表二之一（类款级汇总）'!$E$174</f>
        <v>2484</v>
      </c>
      <c r="GR5" s="9">
        <f>'表二之一（类款级汇总）'!$E$175</f>
        <v>2998</v>
      </c>
      <c r="GS5" s="9">
        <f>'表二之一（类款级汇总）'!$E$176</f>
        <v>3276</v>
      </c>
      <c r="GT5" s="9">
        <f>'表二之一（类款级汇总）'!$E$177</f>
        <v>4203</v>
      </c>
      <c r="GU5" s="9">
        <f>'表二之一（类款级汇总）'!$E$178</f>
        <v>41</v>
      </c>
      <c r="GV5" s="9">
        <f>'表二之一（类款级汇总）'!$E$179</f>
        <v>0</v>
      </c>
      <c r="GW5" s="9">
        <f>'表二之一（类款级汇总）'!$E$180</f>
        <v>321</v>
      </c>
      <c r="GX5" s="9">
        <f>'表二之一（类款级汇总）'!$E$181</f>
        <v>0</v>
      </c>
      <c r="GY5" s="9">
        <f>'表二之一（类款级汇总）'!$E$182</f>
        <v>3841</v>
      </c>
      <c r="GZ5" s="9">
        <f>'表二之一（类款级汇总）'!$E$183</f>
        <v>0</v>
      </c>
      <c r="HA5" s="9">
        <f>'表二之一（类款级汇总）'!$E$184</f>
        <v>0</v>
      </c>
      <c r="HB5" s="9">
        <f>'表二之一（类款级汇总）'!$E$185</f>
        <v>0</v>
      </c>
      <c r="HC5" s="9">
        <f>'表二之一（类款级汇总）'!$E$186</f>
        <v>0</v>
      </c>
      <c r="HD5" s="9">
        <f>'表二之一（类款级汇总）'!$E$187</f>
        <v>0</v>
      </c>
      <c r="HE5" s="9">
        <f>'表二之一（类款级汇总）'!$E$188</f>
        <v>0</v>
      </c>
      <c r="HF5" s="9">
        <f>'表二之一（类款级汇总）'!$E$189</f>
        <v>0</v>
      </c>
      <c r="HG5" s="9">
        <f>'表二之一（类款级汇总）'!$E$190</f>
        <v>0</v>
      </c>
      <c r="HH5" s="9">
        <f>'表二之一（类款级汇总）'!$E$191</f>
        <v>0</v>
      </c>
      <c r="HI5" s="9">
        <f>'表二之一（类款级汇总）'!$E$192</f>
        <v>0</v>
      </c>
      <c r="HJ5" s="9">
        <f>'表二之一（类款级汇总）'!$E$193</f>
        <v>3486</v>
      </c>
      <c r="HK5" s="9">
        <f>'表二之一（类款级汇总）'!$E$194</f>
        <v>2995</v>
      </c>
      <c r="HL5" s="9">
        <f>'表二之一（类款级汇总）'!$E$195</f>
        <v>406</v>
      </c>
      <c r="HM5" s="9">
        <f>'表二之一（类款级汇总）'!$E$196</f>
        <v>85</v>
      </c>
      <c r="HN5" s="9">
        <f>'表二之一（类款级汇总）'!$E$197</f>
        <v>18265</v>
      </c>
      <c r="HO5" s="9">
        <f>'表二之一（类款级汇总）'!$E$198</f>
        <v>3172</v>
      </c>
      <c r="HP5" s="9">
        <f>'表二之一（类款级汇总）'!$E$199</f>
        <v>10559</v>
      </c>
      <c r="HQ5" s="9">
        <f>'表二之一（类款级汇总）'!$E$200</f>
        <v>4534</v>
      </c>
      <c r="HR5" s="9">
        <f>'表二之一（类款级汇总）'!$E$201</f>
        <v>666</v>
      </c>
      <c r="HS5" s="9">
        <f>'表二之一（类款级汇总）'!$E$202</f>
        <v>626</v>
      </c>
      <c r="HT5" s="9">
        <f>'表二之一（类款级汇总）'!$E$203</f>
        <v>0</v>
      </c>
      <c r="HU5" s="9">
        <f>'表二之一（类款级汇总）'!$E$204</f>
        <v>0</v>
      </c>
      <c r="HV5" s="9">
        <f>'表二之一（类款级汇总）'!$E$205</f>
        <v>40</v>
      </c>
      <c r="HW5" s="9">
        <f>'表二之一（类款级汇总）'!$E$206</f>
        <v>13855</v>
      </c>
      <c r="HX5" s="9">
        <f>'表二之一（类款级汇总）'!$E$207</f>
        <v>1965</v>
      </c>
      <c r="HY5" s="9">
        <f>'表二之一（类款级汇总）'!$E$208</f>
        <v>6774</v>
      </c>
      <c r="HZ5" s="9">
        <f>'表二之一（类款级汇总）'!$E$209</f>
        <v>0</v>
      </c>
      <c r="IA5" s="9">
        <f>'表二之一（类款级汇总）'!$E$210</f>
        <v>156</v>
      </c>
      <c r="IB5" s="9">
        <f>'表二之一（类款级汇总）'!$E$211</f>
        <v>1279</v>
      </c>
      <c r="IC5" s="9">
        <f>'表二之一（类款级汇总）'!$E$212</f>
        <v>66</v>
      </c>
      <c r="ID5" s="9">
        <f>'表二之一（类款级汇总）'!$E$213</f>
        <v>3615</v>
      </c>
      <c r="IE5" s="9">
        <f>'表二之一（类款级汇总）'!$E$214</f>
        <v>0</v>
      </c>
      <c r="IF5" s="9">
        <f>'表二之一（类款级汇总）'!$E$215</f>
        <v>61842</v>
      </c>
      <c r="IG5" s="9">
        <f>'表二之一（类款级汇总）'!$E$216</f>
        <v>0</v>
      </c>
      <c r="IH5" s="9">
        <f>'表二之一（类款级汇总）'!$E$217</f>
        <v>61842</v>
      </c>
      <c r="II5" s="9">
        <f>'表二之一（类款级汇总）'!$E$218</f>
        <v>39138</v>
      </c>
      <c r="IJ5" s="9">
        <f>'表二之一（类款级汇总）'!$E$219</f>
        <v>39138</v>
      </c>
      <c r="IK5" s="9">
        <f>'表二之一（类款级汇总）'!$E$220</f>
        <v>0</v>
      </c>
      <c r="IL5" s="9">
        <f>'表二之一（类款级汇总）'!$E$221</f>
        <v>0</v>
      </c>
      <c r="IM5" s="9">
        <f>'表二之一（类款级汇总）'!$E$223</f>
        <v>1015205</v>
      </c>
      <c r="IN5" s="9">
        <f>'表二之二 （录入表）'!E6</f>
        <v>2389</v>
      </c>
      <c r="IO5" s="9">
        <f>'表二之二 （录入表）'!E7</f>
        <v>2891</v>
      </c>
      <c r="IP5" s="9">
        <f>'表二之二 （录入表）'!E8</f>
        <v>20</v>
      </c>
      <c r="IQ5" s="9">
        <f>'表二之二 （录入表）'!E9</f>
        <v>202</v>
      </c>
      <c r="IR5" s="9">
        <f>'表二之二 （录入表）'!E10</f>
        <v>0</v>
      </c>
      <c r="IS5" s="9">
        <f>'表二之二 （录入表）'!E11</f>
        <v>19</v>
      </c>
      <c r="IT5" s="9">
        <f>'表二之二 （录入表）'!E12</f>
        <v>0</v>
      </c>
      <c r="IU5" s="9">
        <f>'表二之二 （录入表）'!E13</f>
        <v>148</v>
      </c>
      <c r="IV5" s="9">
        <f>'表二之二 （录入表）'!E14</f>
        <v>0</v>
      </c>
      <c r="IW5" s="9">
        <f>'表二之二 （录入表）'!E15</f>
        <v>0</v>
      </c>
      <c r="IX5" s="9">
        <f>'表二之二 （录入表）'!E16</f>
        <v>263</v>
      </c>
      <c r="IY5" s="9">
        <f>'表二之二 （录入表）'!E17</f>
        <v>1060</v>
      </c>
      <c r="IZ5" s="9">
        <f>'表二之二 （录入表）'!E18</f>
        <v>0</v>
      </c>
      <c r="JA5" s="9">
        <f>'表二之二 （录入表）'!E19</f>
        <v>0</v>
      </c>
      <c r="JB5" s="9">
        <f>'表二之二 （录入表）'!E20</f>
        <v>127</v>
      </c>
      <c r="JC5" s="9">
        <f>'表二之二 （录入表）'!E21</f>
        <v>7</v>
      </c>
      <c r="JD5" s="9">
        <f>'表二之二 （录入表）'!E22</f>
        <v>0</v>
      </c>
      <c r="JE5" s="9">
        <f>'表二之二 （录入表）'!E23</f>
        <v>0</v>
      </c>
      <c r="JF5" s="9">
        <f>'表二之二 （录入表）'!E24</f>
        <v>475</v>
      </c>
      <c r="JG5" s="9">
        <f>'表二之二 （录入表）'!E25</f>
        <v>8315</v>
      </c>
      <c r="JH5" s="9">
        <f>'表二之二 （录入表）'!E26</f>
        <v>4584</v>
      </c>
      <c r="JI5" s="9">
        <f>'表二之二 （录入表）'!E27</f>
        <v>1374</v>
      </c>
      <c r="JJ5" s="9">
        <f>'表二之二 （录入表）'!E28</f>
        <v>0</v>
      </c>
      <c r="JK5" s="9">
        <f>'表二之二 （录入表）'!E29</f>
        <v>0</v>
      </c>
      <c r="JL5" s="9">
        <f>'表二之二 （录入表）'!E30</f>
        <v>0</v>
      </c>
      <c r="JM5" s="9">
        <f>'表二之二 （录入表）'!E31</f>
        <v>50</v>
      </c>
      <c r="JN5" s="9">
        <f>'表二之二 （录入表）'!E32</f>
        <v>698</v>
      </c>
      <c r="JO5" s="9">
        <f>'表二之二 （录入表）'!E33</f>
        <v>1685</v>
      </c>
      <c r="JP5" s="9">
        <f>'表二之二 （录入表）'!E34</f>
        <v>2302</v>
      </c>
      <c r="JQ5" s="9">
        <f>'表二之二 （录入表）'!E35</f>
        <v>119</v>
      </c>
      <c r="JR5" s="9">
        <f>'表二之二 （录入表）'!E36</f>
        <v>0</v>
      </c>
      <c r="JS5" s="9">
        <f>'表二之二 （录入表）'!E37</f>
        <v>0</v>
      </c>
      <c r="JT5" s="9">
        <f>'表二之二 （录入表）'!E38</f>
        <v>0</v>
      </c>
      <c r="JU5" s="9">
        <f>'表二之二 （录入表）'!E39</f>
        <v>52</v>
      </c>
      <c r="JV5" s="9">
        <f>'表二之二 （录入表）'!E40</f>
        <v>0</v>
      </c>
      <c r="JW5" s="9">
        <f>'表二之二 （录入表）'!E41</f>
        <v>11</v>
      </c>
      <c r="JX5" s="9">
        <f>'表二之二 （录入表）'!E42</f>
        <v>0</v>
      </c>
      <c r="JY5" s="9">
        <f>'表二之二 （录入表）'!E43</f>
        <v>4180</v>
      </c>
      <c r="JZ5" s="9">
        <f>'表二之二 （录入表）'!E44</f>
        <v>461</v>
      </c>
      <c r="KA5" s="9">
        <f>'表二之二 （录入表）'!E45</f>
        <v>105</v>
      </c>
      <c r="KB5" s="9">
        <f>'表二之二 （录入表）'!E46</f>
        <v>0</v>
      </c>
      <c r="KC5" s="9">
        <f>'表二之二 （录入表）'!E47</f>
        <v>0</v>
      </c>
      <c r="KD5" s="9">
        <f>'表二之二 （录入表）'!E48</f>
        <v>33</v>
      </c>
      <c r="KE5" s="9">
        <f>'表二之二 （录入表）'!E49</f>
        <v>0</v>
      </c>
      <c r="KF5" s="9">
        <f>'表二之二 （录入表）'!E50</f>
        <v>125</v>
      </c>
      <c r="KG5" s="9">
        <f>'表二之二 （录入表）'!E51</f>
        <v>0</v>
      </c>
      <c r="KH5" s="9">
        <f>'表二之二 （录入表）'!E52</f>
        <v>0</v>
      </c>
      <c r="KI5" s="9">
        <f>'表二之二 （录入表）'!E53</f>
        <v>206</v>
      </c>
      <c r="KJ5" s="9">
        <f>'表二之二 （录入表）'!E54</f>
        <v>3926</v>
      </c>
      <c r="KK5" s="9">
        <f>'表二之二 （录入表）'!E55</f>
        <v>102</v>
      </c>
      <c r="KL5" s="9">
        <f>'表二之二 （录入表）'!E56</f>
        <v>0</v>
      </c>
      <c r="KM5" s="9">
        <f>'表二之二 （录入表）'!E57</f>
        <v>6</v>
      </c>
      <c r="KN5" s="9">
        <f>'表二之二 （录入表）'!E58</f>
        <v>15</v>
      </c>
      <c r="KO5" s="9">
        <f>'表二之二 （录入表）'!E59</f>
        <v>0</v>
      </c>
      <c r="KP5" s="9">
        <f>'表二之二 （录入表）'!E60</f>
        <v>190</v>
      </c>
      <c r="KQ5" s="9">
        <f>'表二之二 （录入表）'!E61</f>
        <v>94</v>
      </c>
      <c r="KR5" s="9">
        <f>'表二之二 （录入表）'!E62</f>
        <v>0</v>
      </c>
      <c r="KS5" s="9">
        <f>'表二之二 （录入表）'!E63</f>
        <v>1529</v>
      </c>
      <c r="KT5" s="9">
        <f>'表二之二 （录入表）'!E64</f>
        <v>3689</v>
      </c>
      <c r="KU5" s="9">
        <f>'表二之二 （录入表）'!E65</f>
        <v>0</v>
      </c>
      <c r="KV5" s="9">
        <f>'表二之二 （录入表）'!E66</f>
        <v>0</v>
      </c>
      <c r="KW5" s="9">
        <f>'表二之二 （录入表）'!E67</f>
        <v>0</v>
      </c>
      <c r="KX5" s="9">
        <f>'表二之二 （录入表）'!E68</f>
        <v>280</v>
      </c>
      <c r="KY5" s="9">
        <f>'表二之二 （录入表）'!E69</f>
        <v>0</v>
      </c>
      <c r="KZ5" s="9">
        <f>'表二之二 （录入表）'!E70</f>
        <v>5276</v>
      </c>
      <c r="LA5" s="9">
        <f>'表二之二 （录入表）'!E71</f>
        <v>862</v>
      </c>
      <c r="LB5" s="9">
        <f>'表二之二 （录入表）'!E72</f>
        <v>0</v>
      </c>
      <c r="LC5" s="9">
        <f>'表二之二 （录入表）'!E73</f>
        <v>0</v>
      </c>
      <c r="LD5" s="9">
        <f>'表二之二 （录入表）'!E74</f>
        <v>136</v>
      </c>
      <c r="LE5" s="9">
        <f>'表二之二 （录入表）'!E75</f>
        <v>0</v>
      </c>
      <c r="LF5" s="9">
        <f>'表二之二 （录入表）'!E76</f>
        <v>0</v>
      </c>
      <c r="LG5" s="9">
        <f>'表二之二 （录入表）'!E77</f>
        <v>0</v>
      </c>
      <c r="LH5" s="9">
        <f>'表二之二 （录入表）'!E78</f>
        <v>827</v>
      </c>
      <c r="LI5" s="9">
        <f>'表二之二 （录入表）'!E79</f>
        <v>0</v>
      </c>
      <c r="LJ5" s="9">
        <f>'表二之二 （录入表）'!E80</f>
        <v>0</v>
      </c>
      <c r="LK5" s="9">
        <f>'表二之二 （录入表）'!E81</f>
        <v>0</v>
      </c>
      <c r="LL5" s="9">
        <f>'表二之二 （录入表）'!E82</f>
        <v>0</v>
      </c>
      <c r="LM5" s="9">
        <f>'表二之二 （录入表）'!E83</f>
        <v>0</v>
      </c>
      <c r="LN5" s="9">
        <f>'表二之二 （录入表）'!E84</f>
        <v>0</v>
      </c>
      <c r="LO5" s="9">
        <f>'表二之二 （录入表）'!E85</f>
        <v>0</v>
      </c>
      <c r="LP5" s="9">
        <f>'表二之二 （录入表）'!E86</f>
        <v>0</v>
      </c>
      <c r="LQ5" s="9">
        <f>'表二之二 （录入表）'!E87</f>
        <v>0</v>
      </c>
      <c r="LR5" s="9">
        <f>'表二之二 （录入表）'!E88</f>
        <v>0</v>
      </c>
      <c r="LS5" s="9">
        <f>'表二之二 （录入表）'!E89</f>
        <v>0</v>
      </c>
      <c r="LT5" s="9">
        <f>'表二之二 （录入表）'!E90</f>
        <v>0</v>
      </c>
      <c r="LU5" s="9">
        <f>'表二之二 （录入表）'!E91</f>
        <v>3489</v>
      </c>
      <c r="LV5" s="9">
        <f>'表二之二 （录入表）'!E92</f>
        <v>788</v>
      </c>
      <c r="LW5" s="9">
        <f>'表二之二 （录入表）'!E93</f>
        <v>0</v>
      </c>
      <c r="LX5" s="9">
        <f>'表二之二 （录入表）'!E94</f>
        <v>3614</v>
      </c>
      <c r="LY5" s="9">
        <f>'表二之二 （录入表）'!E95</f>
        <v>0</v>
      </c>
      <c r="LZ5" s="9">
        <f>'表二之二 （录入表）'!E96</f>
        <v>378</v>
      </c>
      <c r="MA5" s="9">
        <f>'表二之二 （录入表）'!E97</f>
        <v>0</v>
      </c>
      <c r="MB5" s="9">
        <f>'表二之二 （录入表）'!E98</f>
        <v>8449</v>
      </c>
      <c r="MC5" s="9">
        <f>'表二之二 （录入表）'!E99</f>
        <v>1040</v>
      </c>
      <c r="MD5" s="9">
        <f>'表二之二 （录入表）'!E100</f>
        <v>0</v>
      </c>
      <c r="ME5" s="9">
        <f>'表二之二 （录入表）'!E101</f>
        <v>37</v>
      </c>
      <c r="MF5" s="9">
        <f>'表二之二 （录入表）'!E102</f>
        <v>0</v>
      </c>
      <c r="MG5" s="9">
        <f>'表二之二 （录入表）'!E103</f>
        <v>0</v>
      </c>
      <c r="MH5" s="9">
        <f>'表二之二 （录入表）'!E104</f>
        <v>0</v>
      </c>
      <c r="MI5" s="9">
        <f>'表二之二 （录入表）'!E105</f>
        <v>78</v>
      </c>
      <c r="MJ5" s="9">
        <f>'表二之二 （录入表）'!E106</f>
        <v>899</v>
      </c>
      <c r="MK5" s="9">
        <f>'表二之二 （录入表）'!E107</f>
        <v>0</v>
      </c>
      <c r="ML5" s="9">
        <f>'表二之二 （录入表）'!E108</f>
        <v>1387</v>
      </c>
      <c r="MM5" s="9">
        <f>'表二之二 （录入表）'!E109</f>
        <v>0</v>
      </c>
      <c r="MN5" s="9">
        <f>'表二之二 （录入表）'!E110</f>
        <v>0</v>
      </c>
      <c r="MO5" s="9">
        <f>'表二之二 （录入表）'!E111</f>
        <v>0</v>
      </c>
      <c r="MP5" s="9">
        <f>'表二之二 （录入表）'!E112</f>
        <v>0</v>
      </c>
      <c r="MQ5" s="9">
        <f>'表二之二 （录入表）'!E113</f>
        <v>0</v>
      </c>
      <c r="MR5" s="9">
        <f>'表二之二 （录入表）'!E114</f>
        <v>0</v>
      </c>
      <c r="MS5" s="9">
        <f>'表二之二 （录入表）'!E115</f>
        <v>51</v>
      </c>
      <c r="MT5" s="9">
        <f>'表二之二 （录入表）'!E116</f>
        <v>0</v>
      </c>
      <c r="MU5" s="9">
        <f>'表二之二 （录入表）'!E117</f>
        <v>0</v>
      </c>
      <c r="MV5" s="9">
        <f>'表二之二 （录入表）'!E118</f>
        <v>0</v>
      </c>
      <c r="MW5" s="9">
        <f>'表二之二 （录入表）'!E119</f>
        <v>47</v>
      </c>
      <c r="MX5" s="9">
        <f>'表二之二 （录入表）'!E120</f>
        <v>416</v>
      </c>
      <c r="MY5" s="9">
        <f>'表二之二 （录入表）'!E121</f>
        <v>56</v>
      </c>
      <c r="MZ5" s="9">
        <f>'表二之二 （录入表）'!E122</f>
        <v>0</v>
      </c>
      <c r="NA5" s="9">
        <f>'表二之二 （录入表）'!E123</f>
        <v>110</v>
      </c>
      <c r="NB5" s="9">
        <f>'表二之二 （录入表）'!E124</f>
        <v>0</v>
      </c>
      <c r="NC5" s="9">
        <f>'表二之二 （录入表）'!E125</f>
        <v>218</v>
      </c>
      <c r="ND5" s="9">
        <f>'表二之二 （录入表）'!E126</f>
        <v>63</v>
      </c>
      <c r="NE5" s="9">
        <f>'表二之二 （录入表）'!E127</f>
        <v>0</v>
      </c>
      <c r="NF5" s="9">
        <f>'表二之二 （录入表）'!E128</f>
        <v>0</v>
      </c>
      <c r="NG5" s="9">
        <f>'表二之二 （录入表）'!E129</f>
        <v>0</v>
      </c>
      <c r="NH5" s="9">
        <f>'表二之二 （录入表）'!E130</f>
        <v>28</v>
      </c>
      <c r="NI5" s="9">
        <f>'表二之二 （录入表）'!E131</f>
        <v>0</v>
      </c>
      <c r="NJ5" s="9">
        <f>'表二之二 （录入表）'!E132</f>
        <v>0</v>
      </c>
      <c r="NK5" s="9">
        <f>'表二之二 （录入表）'!E133</f>
        <v>192</v>
      </c>
      <c r="NL5" s="9">
        <f>'表二之二 （录入表）'!E134</f>
        <v>0</v>
      </c>
      <c r="NM5" s="9">
        <f>'表二之二 （录入表）'!E135</f>
        <v>0</v>
      </c>
      <c r="NN5" s="9">
        <f>'表二之二 （录入表）'!E136</f>
        <v>35</v>
      </c>
      <c r="NO5" s="9">
        <f>'表二之二 （录入表）'!E137</f>
        <v>12</v>
      </c>
      <c r="NP5" s="9">
        <f>'表二之二 （录入表）'!E138</f>
        <v>517</v>
      </c>
      <c r="NQ5" s="9">
        <f>'表二之二 （录入表）'!E139</f>
        <v>33</v>
      </c>
      <c r="NR5" s="9">
        <f>'表二之二 （录入表）'!E140</f>
        <v>0</v>
      </c>
      <c r="NS5" s="9">
        <f>'表二之二 （录入表）'!E141</f>
        <v>37</v>
      </c>
      <c r="NT5" s="9">
        <f>'表二之二 （录入表）'!E142</f>
        <v>0</v>
      </c>
      <c r="NU5" s="9">
        <f>'表二之二 （录入表）'!E143</f>
        <v>166</v>
      </c>
      <c r="NV5" s="9">
        <f>'表二之二 （录入表）'!E144</f>
        <v>701</v>
      </c>
      <c r="NW5" s="9">
        <f>'表二之二 （录入表）'!E145</f>
        <v>168</v>
      </c>
      <c r="NX5" s="9">
        <f>'表二之二 （录入表）'!E146</f>
        <v>0</v>
      </c>
      <c r="NY5" s="9">
        <f>'表二之二 （录入表）'!E147</f>
        <v>0</v>
      </c>
      <c r="NZ5" s="9">
        <f>'表二之二 （录入表）'!E148</f>
        <v>120</v>
      </c>
      <c r="OA5" s="9">
        <f>'表二之二 （录入表）'!E149</f>
        <v>423</v>
      </c>
      <c r="OB5" s="9">
        <f>'表二之二 （录入表）'!E150</f>
        <v>2839</v>
      </c>
      <c r="OC5" s="9">
        <f>'表二之二 （录入表）'!E151</f>
        <v>76</v>
      </c>
      <c r="OD5" s="9">
        <f>'表二之二 （录入表）'!E152</f>
        <v>0</v>
      </c>
      <c r="OE5" s="9">
        <f>'表二之二 （录入表）'!E153</f>
        <v>206</v>
      </c>
      <c r="OF5" s="9">
        <f>'表二之二 （录入表）'!E154</f>
        <v>275</v>
      </c>
      <c r="OG5" s="9">
        <f>'表二之二 （录入表）'!E155</f>
        <v>1338</v>
      </c>
      <c r="OH5" s="9">
        <f>'表二之二 （录入表）'!E156</f>
        <v>1646</v>
      </c>
      <c r="OI5" s="9">
        <f>'表二之二 （录入表）'!E157</f>
        <v>0</v>
      </c>
      <c r="OJ5" s="9">
        <f>'表二之二 （录入表）'!E158</f>
        <v>0</v>
      </c>
      <c r="OK5" s="9">
        <f>'表二之二 （录入表）'!E159</f>
        <v>60</v>
      </c>
      <c r="OL5" s="9">
        <f>'表二之二 （录入表）'!E160</f>
        <v>0</v>
      </c>
      <c r="OM5" s="9">
        <f>'表二之二 （录入表）'!E161</f>
        <v>2843</v>
      </c>
      <c r="ON5" s="9">
        <f>'表二之二 （录入表）'!E162</f>
        <v>1205</v>
      </c>
      <c r="OO5" s="9">
        <f>'表二之二 （录入表）'!E163</f>
        <v>65</v>
      </c>
      <c r="OP5" s="9">
        <f>'表二之二 （录入表）'!E164</f>
        <v>0</v>
      </c>
      <c r="OQ5" s="9">
        <f>'表二之二 （录入表）'!E165</f>
        <v>0</v>
      </c>
      <c r="OR5" s="9">
        <f>'表二之二 （录入表）'!E166</f>
        <v>0</v>
      </c>
      <c r="OS5" s="9">
        <f>'表二之二 （录入表）'!E167</f>
        <v>345</v>
      </c>
      <c r="OT5" s="9">
        <f>'表二之二 （录入表）'!E168</f>
        <v>307</v>
      </c>
      <c r="OU5" s="9">
        <f>'表二之二 （录入表）'!E169</f>
        <v>422</v>
      </c>
      <c r="OV5" s="9">
        <f>'表二之二 （录入表）'!E170</f>
        <v>0</v>
      </c>
      <c r="OW5" s="9">
        <f>'表二之二 （录入表）'!E171</f>
        <v>3</v>
      </c>
      <c r="OX5" s="9">
        <f>'表二之二 （录入表）'!E172</f>
        <v>91</v>
      </c>
      <c r="OY5" s="9">
        <f>'表二之二 （录入表）'!E173</f>
        <v>0</v>
      </c>
      <c r="OZ5" s="9">
        <f>'表二之二 （录入表）'!E174</f>
        <v>31</v>
      </c>
      <c r="PA5" s="9">
        <f>'表二之二 （录入表）'!E175</f>
        <v>438</v>
      </c>
      <c r="PB5" s="9">
        <f>'表二之二 （录入表）'!E176</f>
        <v>0</v>
      </c>
      <c r="PC5" s="9">
        <f>'表二之二 （录入表）'!E177</f>
        <v>0</v>
      </c>
      <c r="PD5" s="9">
        <f>'表二之二 （录入表）'!E178</f>
        <v>0</v>
      </c>
      <c r="PE5" s="9">
        <f>'表二之二 （录入表）'!E179</f>
        <v>56</v>
      </c>
      <c r="PF5" s="9">
        <f>'表二之二 （录入表）'!E180</f>
        <v>0</v>
      </c>
      <c r="PG5" s="9">
        <f>'表二之二 （录入表）'!E181</f>
        <v>0</v>
      </c>
      <c r="PH5" s="9">
        <f>'表二之二 （录入表）'!E182</f>
        <v>0</v>
      </c>
      <c r="PI5" s="9">
        <f>'表二之二 （录入表）'!E183</f>
        <v>0</v>
      </c>
      <c r="PJ5" s="9">
        <f>'表二之二 （录入表）'!E184</f>
        <v>0</v>
      </c>
      <c r="PK5" s="9">
        <f>'表二之二 （录入表）'!E185</f>
        <v>0</v>
      </c>
      <c r="PL5" s="9">
        <f>'表二之二 （录入表）'!E186</f>
        <v>0</v>
      </c>
      <c r="PM5" s="9">
        <f>'表二之二 （录入表）'!E187</f>
        <v>0</v>
      </c>
      <c r="PN5" s="9">
        <f>'表二之二 （录入表）'!E188</f>
        <v>0</v>
      </c>
      <c r="PO5" s="9">
        <f>'表二之二 （录入表）'!E189</f>
        <v>0</v>
      </c>
      <c r="PP5" s="9">
        <f>'表二之二 （录入表）'!E190</f>
        <v>0</v>
      </c>
      <c r="PQ5" s="9">
        <f>'表二之二 （录入表）'!E191</f>
        <v>4569</v>
      </c>
      <c r="PR5" s="9">
        <f>'表二之二 （录入表）'!E192</f>
        <v>0</v>
      </c>
      <c r="PS5" s="9">
        <f>'表二之二 （录入表）'!E193</f>
        <v>0</v>
      </c>
      <c r="PT5" s="9">
        <f>'表二之二 （录入表）'!E194</f>
        <v>21</v>
      </c>
      <c r="PU5" s="9">
        <f>'表二之二 （录入表）'!E195</f>
        <v>19</v>
      </c>
      <c r="PV5" s="9">
        <f>'表二之二 （录入表）'!E196</f>
        <v>0</v>
      </c>
      <c r="PW5" s="9">
        <f>'表二之二 （录入表）'!E197</f>
        <v>7</v>
      </c>
      <c r="PX5" s="9">
        <f>'表二之二 （录入表）'!E198</f>
        <v>209</v>
      </c>
      <c r="PY5" s="9">
        <f>'表二之二 （录入表）'!E199</f>
        <v>0</v>
      </c>
      <c r="PZ5" s="9">
        <f>'表二之二 （录入表）'!E200</f>
        <v>0</v>
      </c>
      <c r="QA5" s="9">
        <f>'表二之二 （录入表）'!E201</f>
        <v>0</v>
      </c>
      <c r="QB5" s="9">
        <f>'表二之二 （录入表）'!E202</f>
        <v>28</v>
      </c>
      <c r="QC5" s="9">
        <f>'表二之二 （录入表）'!E203</f>
        <v>180</v>
      </c>
      <c r="QD5" s="9">
        <f>'表二之二 （录入表）'!E204</f>
        <v>1938</v>
      </c>
      <c r="QE5" s="9">
        <f>'表二之二 （录入表）'!E205</f>
        <v>0</v>
      </c>
      <c r="QF5" s="9">
        <f>'表二之二 （录入表）'!E206</f>
        <v>0</v>
      </c>
      <c r="QG5" s="9">
        <f>'表二之二 （录入表）'!E207</f>
        <v>0</v>
      </c>
      <c r="QH5" s="9">
        <f>'表二之二 （录入表）'!E208</f>
        <v>0</v>
      </c>
      <c r="QI5" s="9">
        <f>'表二之二 （录入表）'!E209</f>
        <v>0</v>
      </c>
      <c r="QJ5" s="9">
        <f>'表二之二 （录入表）'!E210</f>
        <v>0</v>
      </c>
      <c r="QK5" s="9">
        <f>'表二之二 （录入表）'!E211</f>
        <v>0</v>
      </c>
      <c r="QL5" s="9">
        <f>'表二之二 （录入表）'!E212</f>
        <v>0</v>
      </c>
      <c r="QM5" s="9">
        <f>'表二之二 （录入表）'!E213</f>
        <v>0</v>
      </c>
      <c r="QN5" s="9">
        <f>'表二之二 （录入表）'!E214</f>
        <v>0</v>
      </c>
      <c r="QO5" s="9">
        <f>'表二之二 （录入表）'!E215</f>
        <v>0</v>
      </c>
      <c r="QP5" s="9">
        <f>'表二之二 （录入表）'!E216</f>
        <v>0</v>
      </c>
      <c r="QQ5" s="9">
        <f>'表二之二 （录入表）'!E217</f>
        <v>7665</v>
      </c>
      <c r="QR5" s="9">
        <f>'表二之二 （录入表）'!E218</f>
        <v>0</v>
      </c>
      <c r="QS5" s="9">
        <f>'表二之二 （录入表）'!E219</f>
        <v>0</v>
      </c>
      <c r="QT5" s="9">
        <f>'表二之二 （录入表）'!E220</f>
        <v>0</v>
      </c>
      <c r="QU5" s="9">
        <f>'表二之二 （录入表）'!E221</f>
        <v>0</v>
      </c>
      <c r="QV5" s="9">
        <f>'表二之二 （录入表）'!E222</f>
        <v>0</v>
      </c>
      <c r="QW5" s="9">
        <f>'表二之二 （录入表）'!E223</f>
        <v>0</v>
      </c>
      <c r="QX5" s="9">
        <f>'表二之二 （录入表）'!E224</f>
        <v>0</v>
      </c>
      <c r="QY5" s="9">
        <f>'表二之二 （录入表）'!E225</f>
        <v>0</v>
      </c>
      <c r="QZ5" s="9">
        <f>'表二之二 （录入表）'!E226</f>
        <v>0</v>
      </c>
      <c r="RA5" s="9">
        <f>'表二之二 （录入表）'!E227</f>
        <v>0</v>
      </c>
      <c r="RB5" s="9">
        <f>'表二之二 （录入表）'!E228</f>
        <v>0</v>
      </c>
      <c r="RC5" s="9">
        <f>'表二之二 （录入表）'!E229</f>
        <v>0</v>
      </c>
      <c r="RD5" s="9">
        <f>'表二之二 （录入表）'!E230</f>
        <v>0</v>
      </c>
      <c r="RE5" s="9">
        <f>'表二之二 （录入表）'!E231</f>
        <v>0</v>
      </c>
      <c r="RF5" s="9">
        <f>'表二之二 （录入表）'!E232</f>
        <v>0</v>
      </c>
      <c r="RG5" s="9">
        <f>'表二之二 （录入表）'!E233</f>
        <v>0</v>
      </c>
      <c r="RH5" s="9">
        <f>'表二之二 （录入表）'!E234</f>
        <v>0</v>
      </c>
      <c r="RI5" s="9">
        <f>'表二之二 （录入表）'!E235</f>
        <v>0</v>
      </c>
      <c r="RJ5" s="9">
        <f>'表二之二 （录入表）'!E236</f>
        <v>0</v>
      </c>
      <c r="RK5" s="9">
        <f>'表二之二 （录入表）'!E237</f>
        <v>0</v>
      </c>
      <c r="RL5" s="9">
        <f>'表二之二 （录入表）'!E238</f>
        <v>0</v>
      </c>
      <c r="RM5" s="9">
        <f>'表二之二 （录入表）'!E239</f>
        <v>0</v>
      </c>
      <c r="RN5" s="9">
        <f>'表二之二 （录入表）'!E240</f>
        <v>0</v>
      </c>
      <c r="RO5" s="9">
        <f>'表二之二 （录入表）'!E241</f>
        <v>0</v>
      </c>
      <c r="RP5" s="9">
        <f>'表二之二 （录入表）'!E242</f>
        <v>0</v>
      </c>
      <c r="RQ5" s="9">
        <f>'表二之二 （录入表）'!E243</f>
        <v>0</v>
      </c>
      <c r="RR5" s="9">
        <f>'表二之二 （录入表）'!E244</f>
        <v>0</v>
      </c>
      <c r="RS5" s="9">
        <f>'表二之二 （录入表）'!E245</f>
        <v>0</v>
      </c>
      <c r="RT5" s="9">
        <f>'表二之二 （录入表）'!E246</f>
        <v>0</v>
      </c>
      <c r="RU5" s="9">
        <f>'表二之二 （录入表）'!E247</f>
        <v>0</v>
      </c>
      <c r="RV5" s="9">
        <f>'表二之二 （录入表）'!E248</f>
        <v>0</v>
      </c>
      <c r="RW5" s="9">
        <f>'表二之二 （录入表）'!E249</f>
        <v>0</v>
      </c>
      <c r="RX5" s="9">
        <f>'表二之二 （录入表）'!E250</f>
        <v>0</v>
      </c>
      <c r="RY5" s="9">
        <f>'表二之二 （录入表）'!E251</f>
        <v>0</v>
      </c>
      <c r="RZ5" s="9">
        <f>'表二之二 （录入表）'!E252</f>
        <v>0</v>
      </c>
      <c r="SA5" s="9">
        <f>'表二之二 （录入表）'!E253</f>
        <v>121</v>
      </c>
      <c r="SB5" s="9">
        <f>'表二之二 （录入表）'!E254</f>
        <v>0</v>
      </c>
      <c r="SC5" s="9">
        <f>'表二之二 （录入表）'!E255</f>
        <v>1329</v>
      </c>
      <c r="SD5" s="9">
        <f>'表二之二 （录入表）'!E256</f>
        <v>0</v>
      </c>
      <c r="SE5" s="9">
        <f>'表二之二 （录入表）'!E257</f>
        <v>636</v>
      </c>
      <c r="SF5" s="9">
        <f>'表二之二 （录入表）'!E258</f>
        <v>0</v>
      </c>
      <c r="SG5" s="9">
        <f>'表二之二 （录入表）'!E259</f>
        <v>0</v>
      </c>
      <c r="SH5" s="9">
        <f>'表二之二 （录入表）'!E260</f>
        <v>61</v>
      </c>
      <c r="SI5" s="9">
        <f>'表二之二 （录入表）'!E261</f>
        <v>0</v>
      </c>
      <c r="SJ5" s="9">
        <f>'表二之二 （录入表）'!E262</f>
        <v>0</v>
      </c>
      <c r="SK5" s="9">
        <f>'表二之二 （录入表）'!E263</f>
        <v>20206</v>
      </c>
      <c r="SL5" s="9">
        <f>'表二之二 （录入表）'!E264</f>
        <v>728</v>
      </c>
      <c r="SM5" s="9">
        <f>'表二之二 （录入表）'!E265</f>
        <v>0</v>
      </c>
      <c r="SN5" s="9">
        <f>'表二之二 （录入表）'!E266</f>
        <v>0</v>
      </c>
      <c r="SO5" s="9">
        <f>'表二之二 （录入表）'!E267</f>
        <v>3546</v>
      </c>
      <c r="SP5" s="9">
        <f>'表二之二 （录入表）'!E268</f>
        <v>0</v>
      </c>
      <c r="SQ5" s="9">
        <f>'表二之二 （录入表）'!E269</f>
        <v>0</v>
      </c>
      <c r="SR5" s="9">
        <f>'表二之二 （录入表）'!E270</f>
        <v>0</v>
      </c>
      <c r="SS5" s="9">
        <f>'表二之二 （录入表）'!E271</f>
        <v>0</v>
      </c>
      <c r="ST5" s="9">
        <f>'表二之二 （录入表）'!E272</f>
        <v>19601</v>
      </c>
      <c r="SU5" s="9">
        <f>'表二之二 （录入表）'!E273</f>
        <v>0</v>
      </c>
      <c r="SV5" s="9">
        <f>'表二之二 （录入表）'!E274</f>
        <v>0</v>
      </c>
      <c r="SW5" s="9">
        <f>'表二之二 （录入表）'!E275</f>
        <v>0</v>
      </c>
      <c r="SX5" s="9">
        <f>'表二之二 （录入表）'!E276</f>
        <v>0</v>
      </c>
      <c r="SY5" s="9">
        <f>'表二之二 （录入表）'!E277</f>
        <v>0</v>
      </c>
      <c r="SZ5" s="9">
        <f>'表二之二 （录入表）'!E278</f>
        <v>366</v>
      </c>
      <c r="TA5" s="9">
        <f>'表二之二 （录入表）'!E279</f>
        <v>0</v>
      </c>
      <c r="TB5" s="9">
        <f>'表二之二 （录入表）'!E280</f>
        <v>0</v>
      </c>
      <c r="TC5" s="9">
        <f>'表二之二 （录入表）'!E281</f>
        <v>0</v>
      </c>
      <c r="TD5" s="9">
        <f>'表二之二 （录入表）'!E282</f>
        <v>0</v>
      </c>
      <c r="TE5" s="9">
        <f>'表二之二 （录入表）'!E283</f>
        <v>0</v>
      </c>
      <c r="TF5" s="9">
        <f>'表二之二 （录入表）'!E284</f>
        <v>0</v>
      </c>
      <c r="TG5" s="9">
        <f>'表二之二 （录入表）'!E285</f>
        <v>282</v>
      </c>
      <c r="TH5" s="9">
        <f>'表二之二 （录入表）'!E286</f>
        <v>0</v>
      </c>
      <c r="TI5" s="9">
        <f>'表二之二 （录入表）'!E287</f>
        <v>0</v>
      </c>
      <c r="TJ5" s="9">
        <f>'表二之二 （录入表）'!E288</f>
        <v>0</v>
      </c>
      <c r="TK5" s="9">
        <f>'表二之二 （录入表）'!E289</f>
        <v>0</v>
      </c>
      <c r="TL5" s="9">
        <f>'表二之二 （录入表）'!E290</f>
        <v>0</v>
      </c>
      <c r="TM5" s="9">
        <f>'表二之二 （录入表）'!E291</f>
        <v>0</v>
      </c>
      <c r="TN5" s="9">
        <f>'表二之二 （录入表）'!E292</f>
        <v>0</v>
      </c>
      <c r="TO5" s="9">
        <f>'表二之二 （录入表）'!E293</f>
        <v>450</v>
      </c>
      <c r="TP5" s="9">
        <f>'表二之二 （录入表）'!E294</f>
        <v>849</v>
      </c>
      <c r="TQ5" s="9">
        <f>'表二之二 （录入表）'!E295</f>
        <v>179</v>
      </c>
      <c r="TR5" s="9">
        <f>'表二之二 （录入表）'!E296</f>
        <v>0</v>
      </c>
      <c r="TS5" s="9">
        <f>'表二之二 （录入表）'!E297</f>
        <v>27</v>
      </c>
      <c r="TT5" s="9">
        <f>'表二之二 （录入表）'!E298</f>
        <v>55</v>
      </c>
      <c r="TU5" s="9">
        <f>'表二之二 （录入表）'!E299</f>
        <v>12</v>
      </c>
      <c r="TV5" s="9">
        <f>'表二之二 （录入表）'!E300</f>
        <v>62</v>
      </c>
      <c r="TW5" s="9">
        <f>'表二之二 （录入表）'!E301</f>
        <v>115</v>
      </c>
      <c r="TX5" s="9">
        <f>'表二之二 （录入表）'!E302</f>
        <v>18</v>
      </c>
      <c r="TY5" s="9">
        <f>'表二之二 （录入表）'!E303</f>
        <v>0</v>
      </c>
      <c r="TZ5" s="9">
        <f>'表二之二 （录入表）'!E304</f>
        <v>0</v>
      </c>
      <c r="UA5" s="9">
        <f>'表二之二 （录入表）'!E305</f>
        <v>0</v>
      </c>
      <c r="UB5" s="9">
        <f>'表二之二 （录入表）'!E306</f>
        <v>266</v>
      </c>
      <c r="UC5" s="9">
        <f>'表二之二 （录入表）'!E307</f>
        <v>0</v>
      </c>
      <c r="UD5" s="9">
        <f>'表二之二 （录入表）'!E308</f>
        <v>0</v>
      </c>
      <c r="UE5" s="9">
        <f>'表二之二 （录入表）'!E309</f>
        <v>0</v>
      </c>
      <c r="UF5" s="9">
        <f>'表二之二 （录入表）'!E310</f>
        <v>0</v>
      </c>
      <c r="UG5" s="9">
        <f>'表二之二 （录入表）'!E311</f>
        <v>0</v>
      </c>
      <c r="UH5" s="9">
        <f>'表二之二 （录入表）'!E312</f>
        <v>0</v>
      </c>
      <c r="UI5" s="9">
        <f>'表二之二 （录入表）'!E313</f>
        <v>0</v>
      </c>
      <c r="UJ5" s="9">
        <f>'表二之二 （录入表）'!E314</f>
        <v>0</v>
      </c>
      <c r="UK5" s="9">
        <f>'表二之二 （录入表）'!E315</f>
        <v>0</v>
      </c>
      <c r="UL5" s="9">
        <f>'表二之二 （录入表）'!E316</f>
        <v>1531</v>
      </c>
      <c r="UM5" s="9">
        <f>'表二之二 （录入表）'!E317</f>
        <v>9</v>
      </c>
      <c r="UN5" s="9">
        <f>'表二之二 （录入表）'!E318</f>
        <v>0</v>
      </c>
      <c r="UO5" s="9">
        <f>'表二之二 （录入表）'!E319</f>
        <v>386</v>
      </c>
      <c r="UP5" s="9">
        <f>'表二之二 （录入表）'!E320</f>
        <v>25</v>
      </c>
      <c r="UQ5" s="9">
        <f>'表二之二 （录入表）'!E321</f>
        <v>457</v>
      </c>
      <c r="UR5" s="9">
        <f>'表二之二 （录入表）'!E322</f>
        <v>0</v>
      </c>
      <c r="US5" s="9">
        <f>'表二之二 （录入表）'!E323</f>
        <v>0</v>
      </c>
      <c r="UT5" s="9">
        <f>'表二之二 （录入表）'!E324</f>
        <v>145</v>
      </c>
      <c r="UU5" s="9">
        <f>'表二之二 （录入表）'!E325</f>
        <v>0</v>
      </c>
      <c r="UV5" s="9">
        <f>'表二之二 （录入表）'!E326</f>
        <v>0</v>
      </c>
      <c r="UW5" s="9">
        <f>'表二之二 （录入表）'!E327</f>
        <v>0</v>
      </c>
      <c r="UX5" s="9">
        <f>'表二之二 （录入表）'!E328</f>
        <v>0</v>
      </c>
      <c r="UY5" s="9">
        <f>'表二之二 （录入表）'!E329</f>
        <v>0</v>
      </c>
      <c r="UZ5" s="9">
        <f>'表二之二 （录入表）'!E330</f>
        <v>0</v>
      </c>
      <c r="VA5" s="9">
        <f>'表二之二 （录入表）'!E331</f>
        <v>0</v>
      </c>
      <c r="VB5" s="9">
        <f>'表二之二 （录入表）'!E332</f>
        <v>0</v>
      </c>
      <c r="VC5" s="9">
        <f>'表二之二 （录入表）'!E333</f>
        <v>0</v>
      </c>
      <c r="VD5" s="9">
        <f>'表二之二 （录入表）'!E334</f>
        <v>0</v>
      </c>
      <c r="VE5" s="9">
        <f>'表二之二 （录入表）'!E335</f>
        <v>0</v>
      </c>
      <c r="VF5" s="9">
        <f>'表二之二 （录入表）'!E336</f>
        <v>0</v>
      </c>
      <c r="VG5" s="9">
        <f>'表二之二 （录入表）'!E337</f>
        <v>8</v>
      </c>
      <c r="VH5" s="9">
        <f>'表二之二 （录入表）'!E338</f>
        <v>714</v>
      </c>
      <c r="VI5" s="9">
        <f>'表二之二 （录入表）'!E339</f>
        <v>1934</v>
      </c>
      <c r="VJ5" s="9">
        <f>'表二之二 （录入表）'!E340</f>
        <v>0</v>
      </c>
      <c r="VK5" s="9">
        <f>'表二之二 （录入表）'!E341</f>
        <v>0</v>
      </c>
      <c r="VL5" s="9">
        <f>'表二之二 （录入表）'!E342</f>
        <v>159</v>
      </c>
      <c r="VM5" s="9">
        <f>'表二之二 （录入表）'!E343</f>
        <v>2992</v>
      </c>
      <c r="VN5" s="9">
        <f>'表二之二 （录入表）'!E344</f>
        <v>14126</v>
      </c>
      <c r="VO5" s="9">
        <f>'表二之二 （录入表）'!E345</f>
        <v>11004</v>
      </c>
      <c r="VP5" s="9">
        <f>'表二之二 （录入表）'!E346</f>
        <v>12848</v>
      </c>
      <c r="VQ5" s="9">
        <f>'表二之二 （录入表）'!E347</f>
        <v>1763</v>
      </c>
      <c r="VR5" s="9">
        <f>'表二之二 （录入表）'!E348</f>
        <v>5239</v>
      </c>
      <c r="VS5" s="9">
        <f>'表二之二 （录入表）'!E349</f>
        <v>0</v>
      </c>
      <c r="VT5" s="9">
        <f>'表二之二 （录入表）'!E350</f>
        <v>11779</v>
      </c>
      <c r="VU5" s="9">
        <f>'表二之二 （录入表）'!E351</f>
        <v>27</v>
      </c>
      <c r="VV5" s="9">
        <f>'表二之二 （录入表）'!E352</f>
        <v>14657</v>
      </c>
      <c r="VW5" s="9">
        <f>'表二之二 （录入表）'!E353</f>
        <v>164</v>
      </c>
      <c r="VX5" s="9">
        <f>'表二之二 （录入表）'!E354</f>
        <v>0</v>
      </c>
      <c r="VY5" s="9">
        <f>'表二之二 （录入表）'!E355</f>
        <v>0</v>
      </c>
      <c r="VZ5" s="9">
        <f>'表二之二 （录入表）'!E356</f>
        <v>0</v>
      </c>
      <c r="WA5" s="9">
        <f>'表二之二 （录入表）'!E357</f>
        <v>0</v>
      </c>
      <c r="WB5" s="9">
        <f>'表二之二 （录入表）'!E358</f>
        <v>0</v>
      </c>
      <c r="WC5" s="9">
        <f>'表二之二 （录入表）'!E359</f>
        <v>577</v>
      </c>
      <c r="WD5" s="9">
        <f>'表二之二 （录入表）'!E360</f>
        <v>328</v>
      </c>
      <c r="WE5" s="9">
        <f>'表二之二 （录入表）'!E361</f>
        <v>915</v>
      </c>
      <c r="WF5" s="9">
        <f>'表二之二 （录入表）'!E362</f>
        <v>0</v>
      </c>
      <c r="WG5" s="9">
        <f>'表二之二 （录入表）'!E363</f>
        <v>0</v>
      </c>
      <c r="WH5" s="9">
        <f>'表二之二 （录入表）'!E364</f>
        <v>0</v>
      </c>
      <c r="WI5" s="9">
        <f>'表二之二 （录入表）'!E365</f>
        <v>1173</v>
      </c>
      <c r="WJ5" s="9">
        <f>'表二之二 （录入表）'!E366</f>
        <v>0</v>
      </c>
      <c r="WK5" s="9">
        <f>'表二之二 （录入表）'!E367</f>
        <v>45</v>
      </c>
      <c r="WL5" s="9">
        <f>'表二之二 （录入表）'!E368</f>
        <v>0</v>
      </c>
      <c r="WM5" s="9">
        <f>'表二之二 （录入表）'!E369</f>
        <v>2147</v>
      </c>
      <c r="WN5" s="9">
        <f>'表二之二 （录入表）'!E370</f>
        <v>0</v>
      </c>
      <c r="WO5" s="9">
        <f>'表二之二 （录入表）'!E371</f>
        <v>0</v>
      </c>
      <c r="WP5" s="9">
        <f>'表二之二 （录入表）'!E372</f>
        <v>0</v>
      </c>
      <c r="WQ5" s="9">
        <f>'表二之二 （录入表）'!E373</f>
        <v>0</v>
      </c>
      <c r="WR5" s="9">
        <f>'表二之二 （录入表）'!E374</f>
        <v>13</v>
      </c>
      <c r="WS5" s="9">
        <f>'表二之二 （录入表）'!E375</f>
        <v>0</v>
      </c>
      <c r="WT5" s="9">
        <f>'表二之二 （录入表）'!E376</f>
        <v>0</v>
      </c>
      <c r="WU5" s="9">
        <f>'表二之二 （录入表）'!E377</f>
        <v>0</v>
      </c>
      <c r="WV5" s="9">
        <f>'表二之二 （录入表）'!E378</f>
        <v>0</v>
      </c>
      <c r="WW5" s="9">
        <f>'表二之二 （录入表）'!E379</f>
        <v>1184</v>
      </c>
      <c r="WX5" s="9">
        <f>'表二之二 （录入表）'!E380</f>
        <v>358</v>
      </c>
      <c r="WY5" s="9">
        <f>'表二之二 （录入表）'!E381</f>
        <v>0</v>
      </c>
      <c r="WZ5" s="9">
        <f>'表二之二 （录入表）'!E382</f>
        <v>0</v>
      </c>
      <c r="XA5" s="9">
        <f>'表二之二 （录入表）'!E383</f>
        <v>163</v>
      </c>
      <c r="XB5" s="9">
        <f>'表二之二 （录入表）'!E384</f>
        <v>0</v>
      </c>
      <c r="XC5" s="9">
        <f>'表二之二 （录入表）'!E385</f>
        <v>4</v>
      </c>
      <c r="XD5" s="9">
        <f>'表二之二 （录入表）'!E386</f>
        <v>0</v>
      </c>
      <c r="XE5" s="9">
        <f>'表二之二 （录入表）'!E387</f>
        <v>0</v>
      </c>
      <c r="XF5" s="9">
        <f>'表二之二 （录入表）'!E388</f>
        <v>0</v>
      </c>
      <c r="XG5" s="9">
        <f>'表二之二 （录入表）'!E389</f>
        <v>0</v>
      </c>
      <c r="XH5" s="9">
        <f>'表二之二 （录入表）'!E390</f>
        <v>0</v>
      </c>
      <c r="XI5" s="9">
        <f>'表二之二 （录入表）'!E391</f>
        <v>0</v>
      </c>
      <c r="XJ5" s="9">
        <f>'表二之二 （录入表）'!E392</f>
        <v>0</v>
      </c>
      <c r="XK5" s="9">
        <f>'表二之二 （录入表）'!E393</f>
        <v>7</v>
      </c>
      <c r="XL5" s="9">
        <f>'表二之二 （录入表）'!E394</f>
        <v>0</v>
      </c>
      <c r="XM5" s="9">
        <f>'表二之二 （录入表）'!E395</f>
        <v>0</v>
      </c>
      <c r="XN5" s="9">
        <f>'表二之二 （录入表）'!E396</f>
        <v>0</v>
      </c>
      <c r="XO5" s="9">
        <f>'表二之二 （录入表）'!E397</f>
        <v>0</v>
      </c>
      <c r="XP5" s="9">
        <f>'表二之二 （录入表）'!E398</f>
        <v>32</v>
      </c>
      <c r="XQ5" s="9">
        <f>'表二之二 （录入表）'!E399</f>
        <v>0</v>
      </c>
      <c r="XR5" s="9">
        <f>'表二之二 （录入表）'!E400</f>
        <v>13481</v>
      </c>
      <c r="XS5" s="9">
        <f>'表二之二 （录入表）'!E401</f>
        <v>25</v>
      </c>
      <c r="XT5" s="9">
        <f>'表二之二 （录入表）'!E402</f>
        <v>0</v>
      </c>
      <c r="XU5" s="9">
        <f>'表二之二 （录入表）'!E403</f>
        <v>0</v>
      </c>
      <c r="XV5" s="9">
        <f>'表二之二 （录入表）'!E404</f>
        <v>336</v>
      </c>
      <c r="XW5" s="9">
        <f>'表二之二 （录入表）'!E405</f>
        <v>0</v>
      </c>
      <c r="XX5" s="9">
        <f>'表二之二 （录入表）'!E406</f>
        <v>0</v>
      </c>
      <c r="XY5" s="9">
        <f>'表二之二 （录入表）'!E407</f>
        <v>1</v>
      </c>
      <c r="XZ5" s="9">
        <f>'表二之二 （录入表）'!E408</f>
        <v>46</v>
      </c>
      <c r="YA5" s="9">
        <f>'表二之二 （录入表）'!E409</f>
        <v>194</v>
      </c>
      <c r="YB5" s="9">
        <f>'表二之二 （录入表）'!E410</f>
        <v>8</v>
      </c>
      <c r="YC5" s="9">
        <f>'表二之二 （录入表）'!E411</f>
        <v>0</v>
      </c>
      <c r="YD5" s="9">
        <f>'表二之二 （录入表）'!E412</f>
        <v>24</v>
      </c>
      <c r="YE5" s="9">
        <f>'表二之二 （录入表）'!E413</f>
        <v>453</v>
      </c>
      <c r="YF5" s="9">
        <f>'表二之二 （录入表）'!E414</f>
        <v>111</v>
      </c>
      <c r="YG5" s="9">
        <f>'表二之二 （录入表）'!E415</f>
        <v>0</v>
      </c>
      <c r="YH5" s="9">
        <f>'表二之二 （录入表）'!E416</f>
        <v>0</v>
      </c>
      <c r="YI5" s="9">
        <f>'表二之二 （录入表）'!E417</f>
        <v>0</v>
      </c>
      <c r="YJ5" s="9">
        <f>'表二之二 （录入表）'!E418</f>
        <v>407</v>
      </c>
      <c r="YK5" s="9">
        <f>'表二之二 （录入表）'!E419</f>
        <v>0</v>
      </c>
      <c r="YL5" s="9">
        <f>'表二之二 （录入表）'!E420</f>
        <v>0</v>
      </c>
      <c r="YM5" s="9">
        <f>'表二之二 （录入表）'!E421</f>
        <v>4</v>
      </c>
      <c r="YN5" s="9">
        <f>'表二之二 （录入表）'!E422</f>
        <v>0</v>
      </c>
      <c r="YO5" s="9">
        <f>'表二之二 （录入表）'!E423</f>
        <v>0</v>
      </c>
      <c r="YP5" s="9">
        <f>'表二之二 （录入表）'!E424</f>
        <v>6847</v>
      </c>
      <c r="YQ5" s="9">
        <f>'表二之二 （录入表）'!E425</f>
        <v>2337</v>
      </c>
      <c r="YR5" s="9">
        <f>'表二之二 （录入表）'!E426</f>
        <v>153</v>
      </c>
      <c r="YS5" s="9">
        <f>'表二之二 （录入表）'!E427</f>
        <v>0</v>
      </c>
      <c r="YT5" s="9">
        <f>'表二之二 （录入表）'!E428</f>
        <v>276</v>
      </c>
      <c r="YU5" s="9">
        <f>'表二之二 （录入表）'!E429</f>
        <v>0</v>
      </c>
      <c r="YV5" s="9">
        <f>'表二之二 （录入表）'!E430</f>
        <v>0</v>
      </c>
      <c r="YW5" s="9">
        <f>'表二之二 （录入表）'!E431</f>
        <v>0</v>
      </c>
      <c r="YX5" s="9">
        <f>'表二之二 （录入表）'!E432</f>
        <v>0</v>
      </c>
      <c r="YY5" s="9">
        <f>'表二之二 （录入表）'!E433</f>
        <v>235</v>
      </c>
      <c r="YZ5" s="9">
        <f>'表二之二 （录入表）'!E434</f>
        <v>0</v>
      </c>
      <c r="ZA5" s="9">
        <f>'表二之二 （录入表）'!E435</f>
        <v>127</v>
      </c>
      <c r="ZB5" s="9">
        <f>'表二之二 （录入表）'!E436</f>
        <v>0</v>
      </c>
      <c r="ZC5" s="9">
        <f>'表二之二 （录入表）'!E437</f>
        <v>280</v>
      </c>
      <c r="ZD5" s="9">
        <f>'表二之二 （录入表）'!E438</f>
        <v>0</v>
      </c>
      <c r="ZE5" s="9">
        <f>'表二之二 （录入表）'!E439</f>
        <v>1385</v>
      </c>
      <c r="ZF5" s="9">
        <f>'表二之二 （录入表）'!E440</f>
        <v>290</v>
      </c>
      <c r="ZG5" s="9">
        <f>'表二之二 （录入表）'!E441</f>
        <v>27</v>
      </c>
      <c r="ZH5" s="9">
        <f>'表二之二 （录入表）'!E442</f>
        <v>0</v>
      </c>
      <c r="ZI5" s="9">
        <f>'表二之二 （录入表）'!E443</f>
        <v>33</v>
      </c>
      <c r="ZJ5" s="9">
        <f>'表二之二 （录入表）'!E444</f>
        <v>116</v>
      </c>
      <c r="ZK5" s="9">
        <f>'表二之二 （录入表）'!E445</f>
        <v>0</v>
      </c>
      <c r="ZL5" s="9">
        <f>'表二之二 （录入表）'!E446</f>
        <v>260</v>
      </c>
      <c r="ZM5" s="9">
        <f>'表二之二 （录入表）'!E447</f>
        <v>274</v>
      </c>
      <c r="ZN5" s="9">
        <f>'表二之二 （录入表）'!E448</f>
        <v>0</v>
      </c>
      <c r="ZO5" s="9">
        <f>'表二之二 （录入表）'!E449</f>
        <v>0</v>
      </c>
      <c r="ZP5" s="9">
        <f>'表二之二 （录入表）'!E450</f>
        <v>0</v>
      </c>
      <c r="ZQ5" s="9">
        <f>'表二之二 （录入表）'!E451</f>
        <v>4</v>
      </c>
      <c r="ZR5" s="9">
        <f>'表二之二 （录入表）'!E452</f>
        <v>0</v>
      </c>
      <c r="ZS5" s="9">
        <f>'表二之二 （录入表）'!E453</f>
        <v>268</v>
      </c>
      <c r="ZT5" s="9">
        <f>'表二之二 （录入表）'!E454</f>
        <v>0</v>
      </c>
      <c r="ZU5" s="9">
        <f>'表二之二 （录入表）'!E455</f>
        <v>0</v>
      </c>
      <c r="ZV5" s="9">
        <f>'表二之二 （录入表）'!E456</f>
        <v>309</v>
      </c>
      <c r="ZW5" s="9">
        <f>'表二之二 （录入表）'!E457</f>
        <v>151</v>
      </c>
      <c r="ZX5" s="9">
        <f>'表二之二 （录入表）'!E458</f>
        <v>0</v>
      </c>
      <c r="ZY5" s="9">
        <f>'表二之二 （录入表）'!E459</f>
        <v>0</v>
      </c>
      <c r="ZZ5" s="9">
        <f>'表二之二 （录入表）'!E460</f>
        <v>38</v>
      </c>
      <c r="AAA5" s="9">
        <f>'表二之二 （录入表）'!E461</f>
        <v>15</v>
      </c>
      <c r="AAB5" s="9">
        <f>'表二之二 （录入表）'!E462</f>
        <v>0</v>
      </c>
      <c r="AAC5" s="9">
        <f>'表二之二 （录入表）'!E463</f>
        <v>0</v>
      </c>
      <c r="AAD5" s="9">
        <f>'表二之二 （录入表）'!E464</f>
        <v>1023</v>
      </c>
      <c r="AAE5" s="9">
        <f>'表二之二 （录入表）'!E465</f>
        <v>31</v>
      </c>
      <c r="AAF5" s="9">
        <f>'表二之二 （录入表）'!E466</f>
        <v>0</v>
      </c>
      <c r="AAG5" s="9">
        <f>'表二之二 （录入表）'!E467</f>
        <v>0</v>
      </c>
      <c r="AAH5" s="9">
        <f>'表二之二 （录入表）'!E468</f>
        <v>34</v>
      </c>
      <c r="AAI5" s="9">
        <f>'表二之二 （录入表）'!E469</f>
        <v>0</v>
      </c>
      <c r="AAJ5" s="9">
        <f>'表二之二 （录入表）'!E470</f>
        <v>0</v>
      </c>
      <c r="AAK5" s="9">
        <f>'表二之二 （录入表）'!E471</f>
        <v>2568</v>
      </c>
      <c r="AAL5" s="9">
        <f>'表二之二 （录入表）'!E472</f>
        <v>0</v>
      </c>
      <c r="AAM5" s="9">
        <f>'表二之二 （录入表）'!E473</f>
        <v>0</v>
      </c>
      <c r="AAN5" s="9">
        <f>'表二之二 （录入表）'!E474</f>
        <v>4673</v>
      </c>
      <c r="AAO5" s="9">
        <f>'表二之二 （录入表）'!E475</f>
        <v>1182</v>
      </c>
      <c r="AAP5" s="9">
        <f>'表二之二 （录入表）'!E476</f>
        <v>328</v>
      </c>
      <c r="AAQ5" s="9">
        <f>'表二之二 （录入表）'!E477</f>
        <v>0</v>
      </c>
      <c r="AAR5" s="9">
        <f>'表二之二 （录入表）'!E478</f>
        <v>5</v>
      </c>
      <c r="AAS5" s="9">
        <f>'表二之二 （录入表）'!E479</f>
        <v>114</v>
      </c>
      <c r="AAT5" s="9">
        <f>'表二之二 （录入表）'!E480</f>
        <v>458</v>
      </c>
      <c r="AAU5" s="9">
        <f>'表二之二 （录入表）'!E481</f>
        <v>0</v>
      </c>
      <c r="AAV5" s="9">
        <f>'表二之二 （录入表）'!E482</f>
        <v>0</v>
      </c>
      <c r="AAW5" s="9">
        <f>'表二之二 （录入表）'!E483</f>
        <v>1235</v>
      </c>
      <c r="AAX5" s="9">
        <f>'表二之二 （录入表）'!E484</f>
        <v>0</v>
      </c>
      <c r="AAY5" s="9">
        <f>'表二之二 （录入表）'!E485</f>
        <v>0</v>
      </c>
      <c r="AAZ5" s="9">
        <f>'表二之二 （录入表）'!E486</f>
        <v>18</v>
      </c>
      <c r="ABA5" s="9">
        <f>'表二之二 （录入表）'!E487</f>
        <v>0</v>
      </c>
      <c r="ABB5" s="9">
        <f>'表二之二 （录入表）'!E488</f>
        <v>0</v>
      </c>
      <c r="ABC5" s="9">
        <f>'表二之二 （录入表）'!E489</f>
        <v>0</v>
      </c>
      <c r="ABD5" s="9">
        <f>'表二之二 （录入表）'!E490</f>
        <v>3</v>
      </c>
      <c r="ABE5" s="9">
        <f>'表二之二 （录入表）'!E491</f>
        <v>0</v>
      </c>
      <c r="ABF5" s="9">
        <f>'表二之二 （录入表）'!E492</f>
        <v>455</v>
      </c>
      <c r="ABG5" s="9">
        <f>'表二之二 （录入表）'!E493</f>
        <v>1283</v>
      </c>
      <c r="ABH5" s="9">
        <f>'表二之二 （录入表）'!E494</f>
        <v>16</v>
      </c>
      <c r="ABI5" s="9">
        <f>'表二之二 （录入表）'!E495</f>
        <v>0</v>
      </c>
      <c r="ABJ5" s="9">
        <f>'表二之二 （录入表）'!E496</f>
        <v>0</v>
      </c>
      <c r="ABK5" s="9">
        <f>'表二之二 （录入表）'!E497</f>
        <v>2</v>
      </c>
      <c r="ABL5" s="9">
        <f>'表二之二 （录入表）'!E498</f>
        <v>0</v>
      </c>
      <c r="ABM5" s="9">
        <f>'表二之二 （录入表）'!E499</f>
        <v>210</v>
      </c>
      <c r="ABN5" s="9">
        <f>'表二之二 （录入表）'!E500</f>
        <v>387</v>
      </c>
      <c r="ABO5" s="9">
        <f>'表二之二 （录入表）'!E501</f>
        <v>330</v>
      </c>
      <c r="ABP5" s="9">
        <f>'表二之二 （录入表）'!E502</f>
        <v>612</v>
      </c>
      <c r="ABQ5" s="9">
        <f>'表二之二 （录入表）'!E503</f>
        <v>17904</v>
      </c>
      <c r="ABR5" s="9">
        <f>'表二之二 （录入表）'!E504</f>
        <v>18</v>
      </c>
      <c r="ABS5" s="9">
        <f>'表二之二 （录入表）'!E505</f>
        <v>18316</v>
      </c>
      <c r="ABT5" s="9">
        <f>'表二之二 （录入表）'!E506</f>
        <v>5169</v>
      </c>
      <c r="ABU5" s="9">
        <f>'表二之二 （录入表）'!E507</f>
        <v>10494</v>
      </c>
      <c r="ABV5" s="9">
        <f>'表二之二 （录入表）'!E508</f>
        <v>0</v>
      </c>
      <c r="ABW5" s="9">
        <f>'表二之二 （录入表）'!E509</f>
        <v>0</v>
      </c>
      <c r="ABX5" s="9">
        <f>'表二之二 （录入表）'!E510</f>
        <v>0</v>
      </c>
      <c r="ABY5" s="9">
        <f>'表二之二 （录入表）'!E511</f>
        <v>9</v>
      </c>
      <c r="ABZ5" s="9">
        <f>'表二之二 （录入表）'!E512</f>
        <v>0</v>
      </c>
      <c r="ACA5" s="9">
        <f>'表二之二 （录入表）'!E513</f>
        <v>0</v>
      </c>
      <c r="ACB5" s="9">
        <f>'表二之二 （录入表）'!E514</f>
        <v>0</v>
      </c>
      <c r="ACC5" s="9">
        <f>'表二之二 （录入表）'!E515</f>
        <v>0</v>
      </c>
      <c r="ACD5" s="9">
        <f>'表二之二 （录入表）'!E516</f>
        <v>0</v>
      </c>
      <c r="ACE5" s="9">
        <f>'表二之二 （录入表）'!E517</f>
        <v>0</v>
      </c>
      <c r="ACF5" s="9">
        <f>'表二之二 （录入表）'!E518</f>
        <v>0</v>
      </c>
      <c r="ACG5" s="9">
        <f>'表二之二 （录入表）'!E519</f>
        <v>6598</v>
      </c>
      <c r="ACH5" s="9">
        <f>'表二之二 （录入表）'!E520</f>
        <v>3210</v>
      </c>
      <c r="ACI5" s="9">
        <f>'表二之二 （录入表）'!E521</f>
        <v>0</v>
      </c>
      <c r="ACJ5" s="9">
        <f>'表二之二 （录入表）'!E522</f>
        <v>0</v>
      </c>
      <c r="ACK5" s="9">
        <f>'表二之二 （录入表）'!E523</f>
        <v>0</v>
      </c>
      <c r="ACL5" s="9">
        <f>'表二之二 （录入表）'!E524</f>
        <v>0</v>
      </c>
      <c r="ACM5" s="9">
        <f>'表二之二 （录入表）'!E525</f>
        <v>28</v>
      </c>
      <c r="ACN5" s="9">
        <f>'表二之二 （录入表）'!E526</f>
        <v>0</v>
      </c>
      <c r="ACO5" s="9">
        <f>'表二之二 （录入表）'!E527</f>
        <v>172</v>
      </c>
      <c r="ACP5" s="9">
        <f>'表二之二 （录入表）'!E528</f>
        <v>322</v>
      </c>
      <c r="ACQ5" s="9">
        <f>'表二之二 （录入表）'!E529</f>
        <v>2414</v>
      </c>
      <c r="ACR5" s="9">
        <f>'表二之二 （录入表）'!E530</f>
        <v>316</v>
      </c>
      <c r="ACS5" s="9">
        <f>'表二之二 （录入表）'!E531</f>
        <v>9</v>
      </c>
      <c r="ACT5" s="9">
        <f>'表二之二 （录入表）'!E532</f>
        <v>636</v>
      </c>
      <c r="ACU5" s="9">
        <f>'表二之二 （录入表）'!E533</f>
        <v>690</v>
      </c>
      <c r="ACV5" s="9">
        <f>'表二之二 （录入表）'!E534</f>
        <v>305</v>
      </c>
      <c r="ACW5" s="9">
        <f>'表二之二 （录入表）'!E535</f>
        <v>1226</v>
      </c>
      <c r="ACX5" s="9">
        <f>'表二之二 （录入表）'!E536</f>
        <v>0</v>
      </c>
      <c r="ACY5" s="9">
        <f>'表二之二 （录入表）'!E537</f>
        <v>1096</v>
      </c>
      <c r="ACZ5" s="9">
        <f>'表二之二 （录入表）'!E538</f>
        <v>302</v>
      </c>
      <c r="ADA5" s="9">
        <f>'表二之二 （录入表）'!E539</f>
        <v>47</v>
      </c>
      <c r="ADB5" s="9">
        <f>'表二之二 （录入表）'!E540</f>
        <v>39</v>
      </c>
      <c r="ADC5" s="9">
        <f>'表二之二 （录入表）'!E541</f>
        <v>323</v>
      </c>
      <c r="ADD5" s="9">
        <f>'表二之二 （录入表）'!E542</f>
        <v>0</v>
      </c>
      <c r="ADE5" s="9">
        <f>'表二之二 （录入表）'!E543</f>
        <v>0</v>
      </c>
      <c r="ADF5" s="9">
        <f>'表二之二 （录入表）'!E544</f>
        <v>115</v>
      </c>
      <c r="ADG5" s="9">
        <f>'表二之二 （录入表）'!E545</f>
        <v>123</v>
      </c>
      <c r="ADH5" s="9">
        <f>'表二之二 （录入表）'!E546</f>
        <v>23</v>
      </c>
      <c r="ADI5" s="9">
        <f>'表二之二 （录入表）'!E547</f>
        <v>0</v>
      </c>
      <c r="ADJ5" s="9">
        <f>'表二之二 （录入表）'!E548</f>
        <v>623</v>
      </c>
      <c r="ADK5" s="9">
        <f>'表二之二 （录入表）'!E549</f>
        <v>139</v>
      </c>
      <c r="ADL5" s="9">
        <f>'表二之二 （录入表）'!E550</f>
        <v>0</v>
      </c>
      <c r="ADM5" s="9">
        <f>'表二之二 （录入表）'!E551</f>
        <v>0</v>
      </c>
      <c r="ADN5" s="9">
        <f>'表二之二 （录入表）'!E552</f>
        <v>0</v>
      </c>
      <c r="ADO5" s="9">
        <f>'表二之二 （录入表）'!E553</f>
        <v>17</v>
      </c>
      <c r="ADP5" s="9">
        <f>'表二之二 （录入表）'!E554</f>
        <v>0</v>
      </c>
      <c r="ADQ5" s="9">
        <f>'表二之二 （录入表）'!E555</f>
        <v>0</v>
      </c>
      <c r="ADR5" s="9">
        <f>'表二之二 （录入表）'!E556</f>
        <v>208</v>
      </c>
      <c r="ADS5" s="9">
        <f>'表二之二 （录入表）'!E557</f>
        <v>376</v>
      </c>
      <c r="ADT5" s="9">
        <f>'表二之二 （录入表）'!E558</f>
        <v>0</v>
      </c>
      <c r="ADU5" s="9">
        <f>'表二之二 （录入表）'!E559</f>
        <v>0</v>
      </c>
      <c r="ADV5" s="9">
        <f>'表二之二 （录入表）'!E560</f>
        <v>0</v>
      </c>
      <c r="ADW5" s="9">
        <f>'表二之二 （录入表）'!E561</f>
        <v>0</v>
      </c>
      <c r="ADX5" s="9">
        <f>'表二之二 （录入表）'!E562</f>
        <v>0</v>
      </c>
      <c r="ADY5" s="9">
        <f>'表二之二 （录入表）'!E563</f>
        <v>0</v>
      </c>
      <c r="ADZ5" s="9">
        <f>'表二之二 （录入表）'!E564</f>
        <v>0</v>
      </c>
      <c r="AEA5" s="9">
        <f>'表二之二 （录入表）'!E565</f>
        <v>0</v>
      </c>
      <c r="AEB5" s="9">
        <f>'表二之二 （录入表）'!E566</f>
        <v>6105</v>
      </c>
      <c r="AEC5" s="9">
        <f>'表二之二 （录入表）'!E567</f>
        <v>0</v>
      </c>
      <c r="AED5" s="9">
        <f>'表二之二 （录入表）'!E568</f>
        <v>0</v>
      </c>
      <c r="AEE5" s="9">
        <f>'表二之二 （录入表）'!E569</f>
        <v>0</v>
      </c>
      <c r="AEF5" s="9">
        <f>'表二之二 （录入表）'!E570</f>
        <v>49</v>
      </c>
      <c r="AEG5" s="9">
        <f>'表二之二 （录入表）'!E571</f>
        <v>0</v>
      </c>
      <c r="AEH5" s="9">
        <f>'表二之二 （录入表）'!E572</f>
        <v>0</v>
      </c>
      <c r="AEI5" s="9">
        <f>'表二之二 （录入表）'!E573</f>
        <v>124</v>
      </c>
      <c r="AEJ5" s="9">
        <f>'表二之二 （录入表）'!E574</f>
        <v>336</v>
      </c>
      <c r="AEK5" s="9">
        <f>'表二之二 （录入表）'!E575</f>
        <v>0</v>
      </c>
      <c r="AEL5" s="9">
        <f>'表二之二 （录入表）'!E576</f>
        <v>0</v>
      </c>
      <c r="AEM5" s="9">
        <f>'表二之二 （录入表）'!E577</f>
        <v>582</v>
      </c>
      <c r="AEN5" s="9">
        <f>'表二之二 （录入表）'!E578</f>
        <v>0</v>
      </c>
      <c r="AEO5" s="9">
        <f>'表二之二 （录入表）'!E579</f>
        <v>0</v>
      </c>
      <c r="AEP5" s="9">
        <f>'表二之二 （录入表）'!E580</f>
        <v>763</v>
      </c>
      <c r="AEQ5" s="9">
        <f>'表二之二 （录入表）'!E581</f>
        <v>1721</v>
      </c>
      <c r="AER5" s="9">
        <f>'表二之二 （录入表）'!E582</f>
        <v>17</v>
      </c>
      <c r="AES5" s="9">
        <f>'表二之二 （录入表）'!E583</f>
        <v>0</v>
      </c>
      <c r="AET5" s="9">
        <f>'表二之二 （录入表）'!E584</f>
        <v>587</v>
      </c>
      <c r="AEU5" s="9">
        <f>'表二之二 （录入表）'!E585</f>
        <v>2552</v>
      </c>
      <c r="AEV5" s="9">
        <f>'表二之二 （录入表）'!E586</f>
        <v>0</v>
      </c>
      <c r="AEW5" s="9">
        <f>'表二之二 （录入表）'!E587</f>
        <v>0</v>
      </c>
      <c r="AEX5" s="9">
        <f>'表二之二 （录入表）'!E588</f>
        <v>0</v>
      </c>
      <c r="AEY5" s="9">
        <f>'表二之二 （录入表）'!E589</f>
        <v>373</v>
      </c>
      <c r="AEZ5" s="9">
        <f>'表二之二 （录入表）'!E590</f>
        <v>534</v>
      </c>
      <c r="AFA5" s="9">
        <f>'表二之二 （录入表）'!E591</f>
        <v>384</v>
      </c>
      <c r="AFB5" s="9">
        <f>'表二之二 （录入表）'!E592</f>
        <v>0</v>
      </c>
      <c r="AFC5" s="9">
        <f>'表二之二 （录入表）'!E593</f>
        <v>0</v>
      </c>
      <c r="AFD5" s="9">
        <f>'表二之二 （录入表）'!E594</f>
        <v>0</v>
      </c>
      <c r="AFE5" s="9">
        <f>'表二之二 （录入表）'!E595</f>
        <v>0</v>
      </c>
      <c r="AFF5" s="9">
        <f>'表二之二 （录入表）'!E596</f>
        <v>0</v>
      </c>
      <c r="AFG5" s="9">
        <f>'表二之二 （录入表）'!E597</f>
        <v>0</v>
      </c>
      <c r="AFH5" s="9">
        <f>'表二之二 （录入表）'!E598</f>
        <v>616</v>
      </c>
      <c r="AFI5" s="9">
        <f>'表二之二 （录入表）'!E599</f>
        <v>194</v>
      </c>
      <c r="AFJ5" s="9">
        <f>'表二之二 （录入表）'!E600</f>
        <v>18</v>
      </c>
      <c r="AFK5" s="9">
        <f>'表二之二 （录入表）'!E601</f>
        <v>277</v>
      </c>
      <c r="AFL5" s="9">
        <f>'表二之二 （录入表）'!E602</f>
        <v>1875</v>
      </c>
      <c r="AFM5" s="9">
        <f>'表二之二 （录入表）'!E603</f>
        <v>560</v>
      </c>
      <c r="AFN5" s="9">
        <f>'表二之二 （录入表）'!E604</f>
        <v>128</v>
      </c>
      <c r="AFO5" s="9">
        <f>'表二之二 （录入表）'!E605</f>
        <v>0</v>
      </c>
      <c r="AFP5" s="9">
        <f>'表二之二 （录入表）'!E606</f>
        <v>0</v>
      </c>
      <c r="AFQ5" s="9">
        <f>'表二之二 （录入表）'!E607</f>
        <v>301</v>
      </c>
      <c r="AFR5" s="9">
        <f>'表二之二 （录入表）'!E608</f>
        <v>0</v>
      </c>
      <c r="AFS5" s="9">
        <f>'表二之二 （录入表）'!E609</f>
        <v>1277</v>
      </c>
      <c r="AFT5" s="9">
        <f>'表二之二 （录入表）'!E610</f>
        <v>2684</v>
      </c>
      <c r="AFU5" s="9">
        <f>'表二之二 （录入表）'!E611</f>
        <v>10560</v>
      </c>
      <c r="AFV5" s="9">
        <f>'表二之二 （录入表）'!E612</f>
        <v>1737</v>
      </c>
      <c r="AFW5" s="9">
        <f>'表二之二 （录入表）'!E613</f>
        <v>97</v>
      </c>
      <c r="AFX5" s="9">
        <f>'表二之二 （录入表）'!E614</f>
        <v>1198</v>
      </c>
      <c r="AFY5" s="9">
        <f>'表二之二 （录入表）'!E615</f>
        <v>9</v>
      </c>
      <c r="AFZ5" s="9">
        <f>'表二之二 （录入表）'!E616</f>
        <v>6373</v>
      </c>
      <c r="AGA5" s="9">
        <f>'表二之二 （录入表）'!E617</f>
        <v>811</v>
      </c>
      <c r="AGB5" s="9">
        <f>'表二之二 （录入表）'!E618</f>
        <v>641</v>
      </c>
      <c r="AGC5" s="9">
        <f>'表二之二 （录入表）'!E619</f>
        <v>87</v>
      </c>
      <c r="AGD5" s="9">
        <f>'表二之二 （录入表）'!E620</f>
        <v>412</v>
      </c>
      <c r="AGE5" s="9">
        <f>'表二之二 （录入表）'!E621</f>
        <v>217784</v>
      </c>
      <c r="AGF5" s="9">
        <f>'表二之二 （录入表）'!E622</f>
        <v>0</v>
      </c>
      <c r="AGG5" s="9">
        <f>'表二之二 （录入表）'!E623</f>
        <v>6</v>
      </c>
      <c r="AGH5" s="9">
        <f>'表二之二 （录入表）'!E624</f>
        <v>0</v>
      </c>
      <c r="AGI5" s="9">
        <f>'表二之二 （录入表）'!E625</f>
        <v>20</v>
      </c>
      <c r="AGJ5" s="9">
        <f>'表二之二 （录入表）'!E626</f>
        <v>0</v>
      </c>
      <c r="AGK5" s="9">
        <f>'表二之二 （录入表）'!E627</f>
        <v>0</v>
      </c>
      <c r="AGL5" s="9">
        <f>'表二之二 （录入表）'!E628</f>
        <v>38</v>
      </c>
      <c r="AGM5" s="9">
        <f>'表二之二 （录入表）'!E629</f>
        <v>0</v>
      </c>
      <c r="AGN5" s="9">
        <f>'表二之二 （录入表）'!E630</f>
        <v>0</v>
      </c>
      <c r="AGO5" s="9">
        <f>'表二之二 （录入表）'!E631</f>
        <v>0</v>
      </c>
      <c r="AGP5" s="9">
        <f>'表二之二 （录入表）'!E632</f>
        <v>407</v>
      </c>
      <c r="AGQ5" s="9">
        <f>'表二之二 （录入表）'!E633</f>
        <v>0</v>
      </c>
      <c r="AGR5" s="9">
        <f>'表二之二 （录入表）'!E634</f>
        <v>0</v>
      </c>
      <c r="AGS5" s="9">
        <f>'表二之二 （录入表）'!E635</f>
        <v>302</v>
      </c>
      <c r="AGT5" s="9">
        <f>'表二之二 （录入表）'!E636</f>
        <v>0</v>
      </c>
      <c r="AGU5" s="9">
        <f>'表二之二 （录入表）'!E637</f>
        <v>0</v>
      </c>
      <c r="AGV5" s="9">
        <f>'表二之二 （录入表）'!E638</f>
        <v>0</v>
      </c>
      <c r="AGW5" s="9">
        <f>'表二之二 （录入表）'!E639</f>
        <v>0</v>
      </c>
      <c r="AGX5" s="9">
        <f>'表二之二 （录入表）'!E640</f>
        <v>0</v>
      </c>
      <c r="AGY5" s="9">
        <f>'表二之二 （录入表）'!E641</f>
        <v>0</v>
      </c>
      <c r="AGZ5" s="9">
        <f>'表二之二 （录入表）'!E642</f>
        <v>0</v>
      </c>
      <c r="AHA5" s="9">
        <f>'表二之二 （录入表）'!E643</f>
        <v>0</v>
      </c>
      <c r="AHB5" s="9">
        <f>'表二之二 （录入表）'!E644</f>
        <v>0</v>
      </c>
      <c r="AHC5" s="9">
        <f>'表二之二 （录入表）'!E645</f>
        <v>0</v>
      </c>
      <c r="AHD5" s="9">
        <f>'表二之二 （录入表）'!E646</f>
        <v>7197</v>
      </c>
      <c r="AHE5" s="9">
        <f>'表二之二 （录入表）'!E647</f>
        <v>6799</v>
      </c>
      <c r="AHF5" s="9">
        <f>'表二之二 （录入表）'!E648</f>
        <v>41</v>
      </c>
      <c r="AHG5" s="9">
        <f>'表二之二 （录入表）'!E649</f>
        <v>0</v>
      </c>
      <c r="AHH5" s="9">
        <f>'表二之二 （录入表）'!E650</f>
        <v>0</v>
      </c>
      <c r="AHI5" s="9">
        <f>'表二之二 （录入表）'!E651</f>
        <v>0</v>
      </c>
      <c r="AHJ5" s="9">
        <f>'表二之二 （录入表）'!E652</f>
        <v>0</v>
      </c>
      <c r="AHK5" s="9">
        <f>'表二之二 （录入表）'!E653</f>
        <v>0</v>
      </c>
      <c r="AHL5" s="9">
        <f>'表二之二 （录入表）'!E654</f>
        <v>0</v>
      </c>
      <c r="AHM5" s="9">
        <f>'表二之二 （录入表）'!E655</f>
        <v>191</v>
      </c>
      <c r="AHN5" s="9">
        <f>'表二之二 （录入表）'!E656</f>
        <v>0</v>
      </c>
      <c r="AHO5" s="9">
        <f>'表二之二 （录入表）'!E657</f>
        <v>0</v>
      </c>
      <c r="AHP5" s="9">
        <f>'表二之二 （录入表）'!E658</f>
        <v>595</v>
      </c>
      <c r="AHQ5" s="9">
        <f>'表二之二 （录入表）'!E659</f>
        <v>504</v>
      </c>
      <c r="AHR5" s="9">
        <f>'表二之二 （录入表）'!E660</f>
        <v>1905</v>
      </c>
      <c r="AHS5" s="9">
        <f>'表二之二 （录入表）'!E661</f>
        <v>0</v>
      </c>
      <c r="AHT5" s="9">
        <f>'表二之二 （录入表）'!E662</f>
        <v>0</v>
      </c>
      <c r="AHU5" s="9">
        <f>'表二之二 （录入表）'!E663</f>
        <v>0</v>
      </c>
      <c r="AHV5" s="9">
        <f>'表二之二 （录入表）'!E664</f>
        <v>0</v>
      </c>
      <c r="AHW5" s="9">
        <f>'表二之二 （录入表）'!E665</f>
        <v>0</v>
      </c>
      <c r="AHX5" s="9">
        <f>'表二之二 （录入表）'!E666</f>
        <v>351</v>
      </c>
      <c r="AHY5" s="9">
        <f>'表二之二 （录入表）'!E667</f>
        <v>0</v>
      </c>
      <c r="AHZ5" s="9">
        <f>'表二之二 （录入表）'!E668</f>
        <v>135</v>
      </c>
      <c r="AIA5" s="9">
        <f>'表二之二 （录入表）'!E669</f>
        <v>0</v>
      </c>
      <c r="AIB5" s="9">
        <f>'表二之二 （录入表）'!E670</f>
        <v>0</v>
      </c>
      <c r="AIC5" s="9">
        <f>'表二之二 （录入表）'!E671</f>
        <v>0</v>
      </c>
      <c r="AID5" s="9">
        <f>'表二之二 （录入表）'!E672</f>
        <v>102</v>
      </c>
      <c r="AIE5" s="9">
        <f>'表二之二 （录入表）'!E673</f>
        <v>58</v>
      </c>
      <c r="AIF5" s="9">
        <f>'表二之二 （录入表）'!E674</f>
        <v>0</v>
      </c>
      <c r="AIG5" s="9">
        <f>'表二之二 （录入表）'!E675</f>
        <v>0</v>
      </c>
      <c r="AIH5" s="9">
        <f>'表二之二 （录入表）'!E676</f>
        <v>0</v>
      </c>
      <c r="AII5" s="9">
        <f>'表二之二 （录入表）'!E677</f>
        <v>37</v>
      </c>
      <c r="AIJ5" s="9">
        <f>'表二之二 （录入表）'!E678</f>
        <v>0</v>
      </c>
      <c r="AIK5" s="9">
        <f>'表二之二 （录入表）'!E679</f>
        <v>0</v>
      </c>
      <c r="AIL5" s="9">
        <f>'表二之二 （录入表）'!E680</f>
        <v>0</v>
      </c>
      <c r="AIM5" s="9">
        <f>'表二之二 （录入表）'!E681</f>
        <v>0</v>
      </c>
      <c r="AIN5" s="9">
        <f>'表二之二 （录入表）'!E682</f>
        <v>0</v>
      </c>
      <c r="AIO5" s="9">
        <f>'表二之二 （录入表）'!E683</f>
        <v>0</v>
      </c>
      <c r="AIP5" s="9">
        <f>'表二之二 （录入表）'!E684</f>
        <v>614</v>
      </c>
      <c r="AIQ5" s="9">
        <f>'表二之二 （录入表）'!E685</f>
        <v>0</v>
      </c>
      <c r="AIR5" s="9">
        <f>'表二之二 （录入表）'!E686</f>
        <v>0</v>
      </c>
      <c r="AIS5" s="9">
        <f>'表二之二 （录入表）'!E687</f>
        <v>0</v>
      </c>
      <c r="AIT5" s="9">
        <f>'表二之二 （录入表）'!E688</f>
        <v>0</v>
      </c>
      <c r="AIU5" s="9">
        <f>'表二之二 （录入表）'!E689</f>
        <v>0</v>
      </c>
      <c r="AIV5" s="9">
        <f>'表二之二 （录入表）'!E690</f>
        <v>0</v>
      </c>
      <c r="AIW5" s="9">
        <f>'表二之二 （录入表）'!E691</f>
        <v>0</v>
      </c>
      <c r="AIX5" s="9">
        <f>'表二之二 （录入表）'!E692</f>
        <v>0</v>
      </c>
      <c r="AIY5" s="9">
        <f>'表二之二 （录入表）'!E693</f>
        <v>0</v>
      </c>
      <c r="AIZ5" s="9">
        <f>'表二之二 （录入表）'!E694</f>
        <v>0</v>
      </c>
      <c r="AJA5" s="9">
        <f>'表二之二 （录入表）'!E695</f>
        <v>0</v>
      </c>
      <c r="AJB5" s="9">
        <f>'表二之二 （录入表）'!E696</f>
        <v>0</v>
      </c>
      <c r="AJC5" s="9">
        <f>'表二之二 （录入表）'!E697</f>
        <v>0</v>
      </c>
      <c r="AJD5" s="9">
        <f>'表二之二 （录入表）'!E698</f>
        <v>0</v>
      </c>
      <c r="AJE5" s="9">
        <f>'表二之二 （录入表）'!E699</f>
        <v>0</v>
      </c>
      <c r="AJF5" s="9">
        <f>'表二之二 （录入表）'!E700</f>
        <v>0</v>
      </c>
      <c r="AJG5" s="9">
        <f>'表二之二 （录入表）'!E701</f>
        <v>0</v>
      </c>
      <c r="AJH5" s="9">
        <f>'表二之二 （录入表）'!E702</f>
        <v>439</v>
      </c>
      <c r="AJI5" s="9">
        <f>'表二之二 （录入表）'!E703</f>
        <v>7268</v>
      </c>
      <c r="AJJ5" s="9">
        <f>'表二之二 （录入表）'!E704</f>
        <v>65</v>
      </c>
      <c r="AJK5" s="9">
        <f>'表二之二 （录入表）'!E705</f>
        <v>0</v>
      </c>
      <c r="AJL5" s="9">
        <f>'表二之二 （录入表）'!E706</f>
        <v>1979</v>
      </c>
      <c r="AJM5" s="9">
        <f>'表二之二 （录入表）'!E707</f>
        <v>639</v>
      </c>
      <c r="AJN5" s="9">
        <f>'表二之二 （录入表）'!E708</f>
        <v>217</v>
      </c>
      <c r="AJO5" s="9">
        <f>'表二之二 （录入表）'!E709</f>
        <v>0</v>
      </c>
      <c r="AJP5" s="9">
        <f>'表二之二 （录入表）'!E710</f>
        <v>1</v>
      </c>
      <c r="AJQ5" s="9">
        <f>'表二之二 （录入表）'!E711</f>
        <v>0</v>
      </c>
      <c r="AJR5" s="9">
        <f>'表二之二 （录入表）'!E712</f>
        <v>49358</v>
      </c>
      <c r="AJS5" s="9">
        <f>'表二之二 （录入表）'!E713</f>
        <v>112</v>
      </c>
      <c r="AJT5" s="9">
        <f>'表二之二 （录入表）'!E714</f>
        <v>307</v>
      </c>
      <c r="AJU5" s="9">
        <f>'表二之二 （录入表）'!E715</f>
        <v>40977</v>
      </c>
      <c r="AJV5" s="9">
        <f>'表二之二 （录入表）'!E716</f>
        <v>16811</v>
      </c>
      <c r="AJW5" s="9">
        <f>'表二之二 （录入表）'!E717</f>
        <v>19</v>
      </c>
      <c r="AJX5" s="9">
        <f>'表二之二 （录入表）'!E718</f>
        <v>19208</v>
      </c>
      <c r="AJY5" s="9">
        <f>'表二之二 （录入表）'!E719</f>
        <v>4651</v>
      </c>
      <c r="AJZ5" s="9">
        <f>'表二之二 （录入表）'!E720</f>
        <v>0</v>
      </c>
      <c r="AKA5" s="9">
        <f>'表二之二 （录入表）'!E721</f>
        <v>0</v>
      </c>
      <c r="AKB5" s="9">
        <f>'表二之二 （录入表）'!E722</f>
        <v>726</v>
      </c>
      <c r="AKC5" s="9">
        <f>'表二之二 （录入表）'!E723</f>
        <v>0</v>
      </c>
      <c r="AKD5" s="9">
        <f>'表二之二 （录入表）'!E724</f>
        <v>256</v>
      </c>
      <c r="AKE5" s="9">
        <f>'表二之二 （录入表）'!E725</f>
        <v>234</v>
      </c>
      <c r="AKF5" s="9">
        <f>'表二之二 （录入表）'!E726</f>
        <v>324</v>
      </c>
      <c r="AKG5" s="9">
        <f>'表二之二 （录入表）'!E727</f>
        <v>33</v>
      </c>
      <c r="AKH5" s="9">
        <f>'表二之二 （录入表）'!E728</f>
        <v>0</v>
      </c>
      <c r="AKI5" s="9">
        <f>'表二之二 （录入表）'!E729</f>
        <v>0</v>
      </c>
      <c r="AKJ5" s="9">
        <f>'表二之二 （录入表）'!E730</f>
        <v>55</v>
      </c>
      <c r="AKK5" s="9">
        <f>'表二之二 （录入表）'!E731</f>
        <v>0</v>
      </c>
      <c r="AKL5" s="9">
        <f>'表二之二 （录入表）'!E732</f>
        <v>0</v>
      </c>
      <c r="AKM5" s="9">
        <f>'表二之二 （录入表）'!E733</f>
        <v>0</v>
      </c>
      <c r="AKN5" s="9">
        <f>'表二之二 （录入表）'!E734</f>
        <v>234</v>
      </c>
      <c r="AKO5" s="9">
        <f>'表二之二 （录入表）'!E735</f>
        <v>0</v>
      </c>
      <c r="AKP5" s="9">
        <f>'表二之二 （录入表）'!E736</f>
        <v>0</v>
      </c>
      <c r="AKQ5" s="9">
        <f>'表二之二 （录入表）'!E737</f>
        <v>44</v>
      </c>
      <c r="AKR5" s="9">
        <f>'表二之二 （录入表）'!E738</f>
        <v>134</v>
      </c>
      <c r="AKS5" s="9">
        <f>'表二之二 （录入表）'!E739</f>
        <v>0</v>
      </c>
      <c r="AKT5" s="9">
        <f>'表二之二 （录入表）'!E740</f>
        <v>89</v>
      </c>
      <c r="AKU5" s="9">
        <f>'表二之二 （录入表）'!E741</f>
        <v>0</v>
      </c>
      <c r="AKV5" s="9">
        <f>'表二之二 （录入表）'!E742</f>
        <v>10</v>
      </c>
      <c r="AKW5" s="9">
        <f>'表二之二 （录入表）'!E743</f>
        <v>917</v>
      </c>
      <c r="AKX5" s="9">
        <f>'表二之二 （录入表）'!E744</f>
        <v>1818</v>
      </c>
      <c r="AKY5" s="9">
        <f>'表二之二 （录入表）'!E745</f>
        <v>0</v>
      </c>
      <c r="AKZ5" s="9">
        <f>'表二之二 （录入表）'!E746</f>
        <v>0</v>
      </c>
      <c r="ALA5" s="9">
        <f>'表二之二 （录入表）'!E747</f>
        <v>2744</v>
      </c>
      <c r="ALB5" s="9">
        <f>'表二之二 （录入表）'!E748</f>
        <v>243</v>
      </c>
      <c r="ALC5" s="9">
        <f>'表二之二 （录入表）'!E749</f>
        <v>179</v>
      </c>
      <c r="ALD5" s="9">
        <f>'表二之二 （录入表）'!E750</f>
        <v>912</v>
      </c>
      <c r="ALE5" s="9">
        <f>'表二之二 （录入表）'!E751</f>
        <v>56</v>
      </c>
      <c r="ALF5" s="9">
        <f>'表二之二 （录入表）'!E752</f>
        <v>16</v>
      </c>
      <c r="ALG5" s="9">
        <f>'表二之二 （录入表）'!E753</f>
        <v>0</v>
      </c>
      <c r="ALH5" s="9">
        <f>'表二之二 （录入表）'!E754</f>
        <v>0</v>
      </c>
      <c r="ALI5" s="9">
        <f>'表二之二 （录入表）'!E755</f>
        <v>0</v>
      </c>
      <c r="ALJ5" s="9">
        <f>'表二之二 （录入表）'!E756</f>
        <v>0</v>
      </c>
      <c r="ALK5" s="9">
        <f>'表二之二 （录入表）'!E757</f>
        <v>0</v>
      </c>
      <c r="ALL5" s="9">
        <f>'表二之二 （录入表）'!E758</f>
        <v>0</v>
      </c>
      <c r="ALM5" s="9">
        <f>'表二之二 （录入表）'!E759</f>
        <v>82</v>
      </c>
      <c r="ALN5" s="9">
        <f>'表二之二 （录入表）'!E760</f>
        <v>0</v>
      </c>
      <c r="ALO5" s="9">
        <f>'表二之二 （录入表）'!E761</f>
        <v>41</v>
      </c>
      <c r="ALP5" s="9">
        <f>'表二之二 （录入表）'!E762</f>
        <v>0</v>
      </c>
      <c r="ALQ5" s="9">
        <f>'表二之二 （录入表）'!E763</f>
        <v>0</v>
      </c>
      <c r="ALR5" s="9">
        <f>'表二之二 （录入表）'!E764</f>
        <v>0</v>
      </c>
      <c r="ALS5" s="9">
        <f>'表二之二 （录入表）'!E765</f>
        <v>3005</v>
      </c>
      <c r="ALT5" s="9">
        <f>'表二之二 （录入表）'!E766</f>
        <v>3247</v>
      </c>
      <c r="ALU5" s="9">
        <f>'表二之二 （录入表）'!E767</f>
        <v>0</v>
      </c>
      <c r="ALV5" s="9">
        <f>'表二之二 （录入表）'!E768</f>
        <v>0</v>
      </c>
      <c r="ALW5" s="9">
        <f>'表二之二 （录入表）'!E769</f>
        <v>67</v>
      </c>
      <c r="ALX5" s="9">
        <f>'表二之二 （录入表）'!E770</f>
        <v>0</v>
      </c>
      <c r="ALY5" s="9">
        <f>'表二之二 （录入表）'!E771</f>
        <v>121</v>
      </c>
      <c r="ALZ5" s="9">
        <f>'表二之二 （录入表）'!E772</f>
        <v>0</v>
      </c>
      <c r="AMA5" s="9">
        <f>'表二之二 （录入表）'!E773</f>
        <v>11</v>
      </c>
      <c r="AMB5" s="9">
        <f>'表二之二 （录入表）'!E774</f>
        <v>0</v>
      </c>
      <c r="AMC5" s="9">
        <f>'表二之二 （录入表）'!E775</f>
        <v>0</v>
      </c>
      <c r="AMD5" s="9">
        <f>'表二之二 （录入表）'!E776</f>
        <v>27</v>
      </c>
      <c r="AME5" s="9">
        <f>'表二之二 （录入表）'!E777</f>
        <v>0</v>
      </c>
      <c r="AMF5" s="9">
        <f>'表二之二 （录入表）'!E778</f>
        <v>300</v>
      </c>
      <c r="AMG5" s="9">
        <f>'表二之二 （录入表）'!E779</f>
        <v>594</v>
      </c>
      <c r="AMH5" s="9">
        <f>'表二之二 （录入表）'!E780</f>
        <v>0</v>
      </c>
      <c r="AMI5" s="9">
        <f>'表二之二 （录入表）'!E781</f>
        <v>0</v>
      </c>
      <c r="AMJ5" s="9">
        <f>'表二之二 （录入表）'!E782</f>
        <v>0</v>
      </c>
      <c r="AMK5" s="9">
        <f>'表二之二 （录入表）'!E783</f>
        <v>0</v>
      </c>
      <c r="AML5" s="9">
        <f>'表二之二 （录入表）'!E784</f>
        <v>0</v>
      </c>
      <c r="AMM5" s="9">
        <f>'表二之二 （录入表）'!E785</f>
        <v>95</v>
      </c>
      <c r="AMN5" s="9">
        <f>'表二之二 （录入表）'!E786</f>
        <v>0</v>
      </c>
      <c r="AMO5" s="9">
        <f>'表二之二 （录入表）'!E787</f>
        <v>0</v>
      </c>
      <c r="AMP5" s="9">
        <f>'表二之二 （录入表）'!E788</f>
        <v>0</v>
      </c>
      <c r="AMQ5" s="9">
        <f>'表二之二 （录入表）'!E789</f>
        <v>0</v>
      </c>
      <c r="AMR5" s="9">
        <f>'表二之二 （录入表）'!E790</f>
        <v>0</v>
      </c>
      <c r="AMS5" s="9">
        <f>'表二之二 （录入表）'!E791</f>
        <v>0</v>
      </c>
      <c r="AMT5" s="9">
        <f>'表二之二 （录入表）'!E792</f>
        <v>1252</v>
      </c>
      <c r="AMU5" s="9">
        <f>'表二之二 （录入表）'!E793</f>
        <v>421</v>
      </c>
      <c r="AMV5" s="9">
        <f>'表二之二 （录入表）'!E794</f>
        <v>0</v>
      </c>
      <c r="AMW5" s="9">
        <f>'表二之二 （录入表）'!E795</f>
        <v>0</v>
      </c>
      <c r="AMX5" s="9">
        <f>'表二之二 （录入表）'!E796</f>
        <v>0</v>
      </c>
      <c r="AMY5" s="9">
        <f>'表二之二 （录入表）'!E797</f>
        <v>0</v>
      </c>
      <c r="AMZ5" s="9">
        <f>'表二之二 （录入表）'!E798</f>
        <v>0</v>
      </c>
      <c r="ANA5" s="9">
        <f>'表二之二 （录入表）'!E799</f>
        <v>0</v>
      </c>
      <c r="ANB5" s="9">
        <f>'表二之二 （录入表）'!E800</f>
        <v>0</v>
      </c>
      <c r="ANC5" s="9">
        <f>'表二之二 （录入表）'!E801</f>
        <v>0</v>
      </c>
      <c r="AND5" s="9">
        <f>'表二之二 （录入表）'!E802</f>
        <v>7448</v>
      </c>
      <c r="ANE5" s="9">
        <f>'表二之二 （录入表）'!E803</f>
        <v>0</v>
      </c>
      <c r="ANF5" s="9">
        <f>'表二之二 （录入表）'!E804</f>
        <v>0</v>
      </c>
      <c r="ANG5" s="9">
        <f>'表二之二 （录入表）'!E805</f>
        <v>0</v>
      </c>
      <c r="ANH5" s="9">
        <f>'表二之二 （录入表）'!E806</f>
        <v>0</v>
      </c>
      <c r="ANI5" s="9">
        <f>'表二之二 （录入表）'!E807</f>
        <v>0</v>
      </c>
      <c r="ANJ5" s="9">
        <f>'表二之二 （录入表）'!E808</f>
        <v>0</v>
      </c>
      <c r="ANK5" s="9">
        <f>'表二之二 （录入表）'!E809</f>
        <v>0</v>
      </c>
      <c r="ANL5" s="9">
        <f>'表二之二 （录入表）'!E810</f>
        <v>845</v>
      </c>
      <c r="ANM5" s="9">
        <f>'表二之二 （录入表）'!E811</f>
        <v>850</v>
      </c>
      <c r="ANN5" s="9">
        <f>'表二之二 （录入表）'!E812</f>
        <v>0</v>
      </c>
      <c r="ANO5" s="9">
        <f>'表二之二 （录入表）'!E813</f>
        <v>1458</v>
      </c>
      <c r="ANP5" s="9">
        <f>'表二之二 （录入表）'!E814</f>
        <v>0</v>
      </c>
      <c r="ANQ5" s="9">
        <f>'表二之二 （录入表）'!E815</f>
        <v>0</v>
      </c>
      <c r="ANR5" s="9">
        <f>'表二之二 （录入表）'!E816</f>
        <v>0</v>
      </c>
      <c r="ANS5" s="9">
        <f>'表二之二 （录入表）'!E817</f>
        <v>3572</v>
      </c>
      <c r="ANT5" s="9">
        <f>'表二之二 （录入表）'!E818</f>
        <v>3039</v>
      </c>
      <c r="ANU5" s="9">
        <f>'表二之二 （录入表）'!E819</f>
        <v>1278</v>
      </c>
      <c r="ANV5" s="9">
        <f>'表二之二 （录入表）'!E820</f>
        <v>0</v>
      </c>
      <c r="ANW5" s="9">
        <f>'表二之二 （录入表）'!E821</f>
        <v>0</v>
      </c>
      <c r="ANX5" s="9">
        <f>'表二之二 （录入表）'!E822</f>
        <v>8859</v>
      </c>
      <c r="ANY5" s="9">
        <f>'表二之二 （录入表）'!E823</f>
        <v>0</v>
      </c>
      <c r="ANZ5" s="9">
        <f>'表二之二 （录入表）'!E824</f>
        <v>0</v>
      </c>
      <c r="AOA5" s="9">
        <f>'表二之二 （录入表）'!E825</f>
        <v>0</v>
      </c>
      <c r="AOB5" s="9">
        <f>'表二之二 （录入表）'!E826</f>
        <v>105</v>
      </c>
      <c r="AOC5" s="9">
        <f>'表二之二 （录入表）'!E827</f>
        <v>0</v>
      </c>
      <c r="AOD5" s="9">
        <f>'表二之二 （录入表）'!E828</f>
        <v>0</v>
      </c>
      <c r="AOE5" s="9">
        <f>'表二之二 （录入表）'!E829</f>
        <v>7</v>
      </c>
      <c r="AOF5" s="9">
        <f>'表二之二 （录入表）'!E830</f>
        <v>39</v>
      </c>
      <c r="AOG5" s="9">
        <f>'表二之二 （录入表）'!E831</f>
        <v>0</v>
      </c>
      <c r="AOH5" s="9">
        <f>'表二之二 （录入表）'!E832</f>
        <v>0</v>
      </c>
      <c r="AOI5" s="9">
        <f>'表二之二 （录入表）'!E833</f>
        <v>0</v>
      </c>
      <c r="AOJ5" s="9">
        <f>'表二之二 （录入表）'!E834</f>
        <v>102</v>
      </c>
      <c r="AOK5" s="9">
        <f>'表二之二 （录入表）'!E835</f>
        <v>0</v>
      </c>
      <c r="AOL5" s="9">
        <f>'表二之二 （录入表）'!E836</f>
        <v>81</v>
      </c>
      <c r="AOM5" s="9">
        <f>'表二之二 （录入表）'!E837</f>
        <v>0</v>
      </c>
      <c r="AON5" s="9">
        <f>'表二之二 （录入表）'!E838</f>
        <v>9496</v>
      </c>
      <c r="AOO5" s="9">
        <f>'表二之二 （录入表）'!E839</f>
        <v>0</v>
      </c>
      <c r="AOP5" s="9">
        <f>'表二之二 （录入表）'!E840</f>
        <v>0</v>
      </c>
      <c r="AOQ5" s="9">
        <f>'表二之二 （录入表）'!E841</f>
        <v>0</v>
      </c>
      <c r="AOR5" s="9">
        <f>'表二之二 （录入表）'!E842</f>
        <v>0</v>
      </c>
      <c r="AOS5" s="9">
        <f>'表二之二 （录入表）'!E843</f>
        <v>0</v>
      </c>
      <c r="AOT5" s="9">
        <f>'表二之二 （录入表）'!E844</f>
        <v>0</v>
      </c>
      <c r="AOU5" s="9">
        <f>'表二之二 （录入表）'!E845</f>
        <v>0</v>
      </c>
      <c r="AOV5" s="9">
        <f>'表二之二 （录入表）'!E846</f>
        <v>0</v>
      </c>
      <c r="AOW5" s="9">
        <f>'表二之二 （录入表）'!E847</f>
        <v>0</v>
      </c>
      <c r="AOX5" s="9">
        <f>'表二之二 （录入表）'!E848</f>
        <v>0</v>
      </c>
      <c r="AOY5" s="9">
        <f>'表二之二 （录入表）'!E849</f>
        <v>0</v>
      </c>
      <c r="AOZ5" s="9">
        <f>'表二之二 （录入表）'!E850</f>
        <v>0</v>
      </c>
      <c r="APA5" s="9">
        <f>'表二之二 （录入表）'!E851</f>
        <v>0</v>
      </c>
      <c r="APB5" s="9">
        <f>'表二之二 （录入表）'!E852</f>
        <v>0</v>
      </c>
      <c r="APC5" s="9">
        <f>'表二之二 （录入表）'!E853</f>
        <v>0</v>
      </c>
      <c r="APD5" s="9">
        <f>'表二之二 （录入表）'!E854</f>
        <v>0</v>
      </c>
      <c r="APE5" s="9">
        <f>'表二之二 （录入表）'!E855</f>
        <v>0</v>
      </c>
      <c r="APF5" s="9">
        <f>'表二之二 （录入表）'!E856</f>
        <v>0</v>
      </c>
      <c r="APG5" s="9">
        <f>'表二之二 （录入表）'!E857</f>
        <v>0</v>
      </c>
      <c r="APH5" s="9">
        <f>'表二之二 （录入表）'!E858</f>
        <v>0</v>
      </c>
      <c r="API5" s="9">
        <f>'表二之二 （录入表）'!E859</f>
        <v>0</v>
      </c>
      <c r="APJ5" s="9">
        <f>'表二之二 （录入表）'!E860</f>
        <v>0</v>
      </c>
      <c r="APK5" s="9">
        <f>'表二之二 （录入表）'!E861</f>
        <v>0</v>
      </c>
      <c r="APL5" s="9">
        <f>'表二之二 （录入表）'!E862</f>
        <v>20</v>
      </c>
      <c r="APM5" s="9">
        <f>'表二之二 （录入表）'!E863</f>
        <v>492</v>
      </c>
      <c r="APN5" s="9">
        <f>'表二之二 （录入表）'!E864</f>
        <v>16020</v>
      </c>
      <c r="APO5" s="9">
        <f>'表二之二 （录入表）'!E865</f>
        <v>0</v>
      </c>
      <c r="APP5" s="9">
        <f>'表二之二 （录入表）'!E866</f>
        <v>0</v>
      </c>
      <c r="APQ5" s="9">
        <f>'表二之二 （录入表）'!E867</f>
        <v>0</v>
      </c>
      <c r="APR5" s="9">
        <f>'表二之二 （录入表）'!E868</f>
        <v>0</v>
      </c>
      <c r="APS5" s="9">
        <f>'表二之二 （录入表）'!E869</f>
        <v>0</v>
      </c>
      <c r="APT5" s="9">
        <f>'表二之二 （录入表）'!E870</f>
        <v>0</v>
      </c>
      <c r="APU5" s="9">
        <f>'表二之二 （录入表）'!E871</f>
        <v>0</v>
      </c>
      <c r="APV5" s="9">
        <f>'表二之二 （录入表）'!E872</f>
        <v>0</v>
      </c>
      <c r="APW5" s="9">
        <f>'表二之二 （录入表）'!E873</f>
        <v>0</v>
      </c>
      <c r="APX5" s="9">
        <f>'表二之二 （录入表）'!E874</f>
        <v>0</v>
      </c>
      <c r="APY5" s="9">
        <f>'表二之二 （录入表）'!E875</f>
        <v>0</v>
      </c>
      <c r="APZ5" s="9">
        <f>'表二之二 （录入表）'!E876</f>
        <v>0</v>
      </c>
      <c r="AQA5" s="9">
        <f>'表二之二 （录入表）'!E877</f>
        <v>0</v>
      </c>
      <c r="AQB5" s="9">
        <f>'表二之二 （录入表）'!E878</f>
        <v>0</v>
      </c>
      <c r="AQC5" s="9">
        <f>'表二之二 （录入表）'!E879</f>
        <v>0</v>
      </c>
      <c r="AQD5" s="9">
        <f>'表二之二 （录入表）'!E880</f>
        <v>0</v>
      </c>
      <c r="AQE5" s="9">
        <f>'表二之二 （录入表）'!E881</f>
        <v>0</v>
      </c>
      <c r="AQF5" s="9">
        <f>'表二之二 （录入表）'!E882</f>
        <v>0</v>
      </c>
      <c r="AQG5" s="9">
        <f>'表二之二 （录入表）'!E883</f>
        <v>0</v>
      </c>
      <c r="AQH5" s="9">
        <f>'表二之二 （录入表）'!E884</f>
        <v>0</v>
      </c>
      <c r="AQI5" s="9">
        <f>'表二之二 （录入表）'!E885</f>
        <v>0</v>
      </c>
      <c r="AQJ5" s="9">
        <f>'表二之二 （录入表）'!E886</f>
        <v>0</v>
      </c>
      <c r="AQK5" s="9">
        <f>'表二之二 （录入表）'!E887</f>
        <v>0</v>
      </c>
      <c r="AQL5" s="9">
        <f>'表二之二 （录入表）'!E888</f>
        <v>445</v>
      </c>
      <c r="AQM5" s="9">
        <f>'表二之二 （录入表）'!E889</f>
        <v>0</v>
      </c>
      <c r="AQN5" s="9">
        <f>'表二之二 （录入表）'!E890</f>
        <v>0</v>
      </c>
      <c r="AQO5" s="9">
        <f>'表二之二 （录入表）'!E891</f>
        <v>0</v>
      </c>
      <c r="AQP5" s="9">
        <f>'表二之二 （录入表）'!E892</f>
        <v>0</v>
      </c>
      <c r="AQQ5" s="9">
        <f>'表二之二 （录入表）'!E893</f>
        <v>1819</v>
      </c>
      <c r="AQR5" s="9">
        <f>'表二之二 （录入表）'!E894</f>
        <v>0</v>
      </c>
      <c r="AQS5" s="9">
        <f>'表二之二 （录入表）'!E895</f>
        <v>0</v>
      </c>
      <c r="AQT5" s="9">
        <f>'表二之二 （录入表）'!E896</f>
        <v>0</v>
      </c>
      <c r="AQU5" s="9">
        <f>'表二之二 （录入表）'!E897</f>
        <v>0</v>
      </c>
      <c r="AQV5" s="9">
        <f>'表二之二 （录入表）'!E898</f>
        <v>17</v>
      </c>
      <c r="AQW5" s="9">
        <f>'表二之二 （录入表）'!E899</f>
        <v>0</v>
      </c>
      <c r="AQX5" s="9">
        <f>'表二之二 （录入表）'!E900</f>
        <v>0</v>
      </c>
      <c r="AQY5" s="9">
        <f>'表二之二 （录入表）'!E901</f>
        <v>0</v>
      </c>
      <c r="AQZ5" s="9">
        <f>'表二之二 （录入表）'!E902</f>
        <v>145</v>
      </c>
      <c r="ARA5" s="9">
        <f>'表二之二 （录入表）'!E903</f>
        <v>530</v>
      </c>
      <c r="ARB5" s="9">
        <f>'表二之二 （录入表）'!E904</f>
        <v>0</v>
      </c>
      <c r="ARC5" s="9">
        <f>'表二之二 （录入表）'!E905</f>
        <v>0</v>
      </c>
      <c r="ARD5" s="9">
        <f>'表二之二 （录入表）'!E906</f>
        <v>0</v>
      </c>
      <c r="ARE5" s="9">
        <f>'表二之二 （录入表）'!E907</f>
        <v>0</v>
      </c>
      <c r="ARF5" s="9">
        <f>'表二之二 （录入表）'!E908</f>
        <v>32</v>
      </c>
      <c r="ARG5" s="9">
        <f>'表二之二 （录入表）'!E909</f>
        <v>0</v>
      </c>
      <c r="ARH5" s="9">
        <f>'表二之二 （录入表）'!E910</f>
        <v>0</v>
      </c>
      <c r="ARI5" s="9">
        <f>'表二之二 （录入表）'!E911</f>
        <v>0</v>
      </c>
      <c r="ARJ5" s="9">
        <f>'表二之二 （录入表）'!E912</f>
        <v>0</v>
      </c>
      <c r="ARK5" s="9">
        <f>'表二之二 （录入表）'!E913</f>
        <v>182</v>
      </c>
      <c r="ARL5" s="9">
        <f>'表二之二 （录入表）'!E914</f>
        <v>0</v>
      </c>
      <c r="ARM5" s="9">
        <f>'表二之二 （录入表）'!E915</f>
        <v>16657</v>
      </c>
      <c r="ARN5" s="9">
        <f>'表二之二 （录入表）'!E916</f>
        <v>0</v>
      </c>
      <c r="ARO5" s="9">
        <f>'表二之二 （录入表）'!E917</f>
        <v>0</v>
      </c>
      <c r="ARP5" s="9">
        <f>'表二之二 （录入表）'!E918</f>
        <v>0</v>
      </c>
      <c r="ARQ5" s="9">
        <f>'表二之二 （录入表）'!E919</f>
        <v>0</v>
      </c>
      <c r="ARR5" s="9">
        <f>'表二之二 （录入表）'!E920</f>
        <v>210</v>
      </c>
      <c r="ARS5" s="9">
        <f>'表二之二 （录入表）'!E921</f>
        <v>243</v>
      </c>
      <c r="ART5" s="9">
        <f>'表二之二 （录入表）'!E922</f>
        <v>0</v>
      </c>
      <c r="ARU5" s="9">
        <f>'表二之二 （录入表）'!E923</f>
        <v>0</v>
      </c>
      <c r="ARV5" s="9">
        <f>'表二之二 （录入表）'!E924</f>
        <v>0</v>
      </c>
      <c r="ARW5" s="9">
        <f>'表二之二 （录入表）'!E925</f>
        <v>0</v>
      </c>
      <c r="ARX5" s="9">
        <f>'表二之二 （录入表）'!E926</f>
        <v>0</v>
      </c>
      <c r="ARY5" s="9">
        <f>'表二之二 （录入表）'!E927</f>
        <v>653</v>
      </c>
      <c r="ARZ5" s="9">
        <f>'表二之二 （录入表）'!E928</f>
        <v>0</v>
      </c>
      <c r="ASA5" s="9">
        <f>'表二之二 （录入表）'!E929</f>
        <v>1588</v>
      </c>
      <c r="ASB5" s="9">
        <f>'表二之二 （录入表）'!E930</f>
        <v>0</v>
      </c>
      <c r="ASC5" s="9">
        <f>'表二之二 （录入表）'!E931</f>
        <v>0</v>
      </c>
      <c r="ASD5" s="9">
        <f>'表二之二 （录入表）'!E932</f>
        <v>0</v>
      </c>
      <c r="ASE5" s="9">
        <f>'表二之二 （录入表）'!E933</f>
        <v>0</v>
      </c>
      <c r="ASF5" s="9">
        <f>'表二之二 （录入表）'!E934</f>
        <v>2998</v>
      </c>
      <c r="ASG5" s="9">
        <f>'表二之二 （录入表）'!E935</f>
        <v>0</v>
      </c>
      <c r="ASH5" s="9">
        <f>'表二之二 （录入表）'!E936</f>
        <v>3276</v>
      </c>
      <c r="ASI5" s="9">
        <f>'表二之二 （录入表）'!E937</f>
        <v>41</v>
      </c>
      <c r="ASJ5" s="9">
        <f>'表二之二 （录入表）'!E938</f>
        <v>0</v>
      </c>
      <c r="ASK5" s="9">
        <f>'表二之二 （录入表）'!E939</f>
        <v>0</v>
      </c>
      <c r="ASL5" s="9">
        <f>'表二之二 （录入表）'!E940</f>
        <v>0</v>
      </c>
      <c r="ASM5" s="9">
        <f>'表二之二 （录入表）'!E941</f>
        <v>0</v>
      </c>
      <c r="ASN5" s="9">
        <f>'表二之二 （录入表）'!E942</f>
        <v>0</v>
      </c>
      <c r="ASO5" s="9">
        <f>'表二之二 （录入表）'!E943</f>
        <v>0</v>
      </c>
      <c r="ASP5" s="9">
        <f>'表二之二 （录入表）'!E944</f>
        <v>0</v>
      </c>
      <c r="ASQ5" s="9">
        <f>'表二之二 （录入表）'!E945</f>
        <v>0</v>
      </c>
      <c r="ASR5" s="9">
        <f>'表二之二 （录入表）'!E946</f>
        <v>0</v>
      </c>
      <c r="ASS5" s="9">
        <f>'表二之二 （录入表）'!E947</f>
        <v>0</v>
      </c>
      <c r="AST5" s="9">
        <f>'表二之二 （录入表）'!E948</f>
        <v>0</v>
      </c>
      <c r="ASU5" s="9">
        <f>'表二之二 （录入表）'!E949</f>
        <v>0</v>
      </c>
      <c r="ASV5" s="9">
        <f>'表二之二 （录入表）'!E950</f>
        <v>0</v>
      </c>
      <c r="ASW5" s="9">
        <f>'表二之二 （录入表）'!E951</f>
        <v>0</v>
      </c>
      <c r="ASX5" s="9">
        <f>'表二之二 （录入表）'!E952</f>
        <v>0</v>
      </c>
      <c r="ASY5" s="9">
        <f>'表二之二 （录入表）'!E953</f>
        <v>0</v>
      </c>
      <c r="ASZ5" s="9">
        <f>'表二之二 （录入表）'!E954</f>
        <v>0</v>
      </c>
      <c r="ATA5" s="9">
        <f>'表二之二 （录入表）'!E955</f>
        <v>0</v>
      </c>
      <c r="ATB5" s="9">
        <f>'表二之二 （录入表）'!E956</f>
        <v>321</v>
      </c>
      <c r="ATC5" s="9">
        <f>'表二之二 （录入表）'!E957</f>
        <v>0</v>
      </c>
      <c r="ATD5" s="9">
        <f>'表二之二 （录入表）'!E958</f>
        <v>0</v>
      </c>
      <c r="ATE5" s="9">
        <f>'表二之二 （录入表）'!E959</f>
        <v>0</v>
      </c>
      <c r="ATF5" s="9">
        <f>'表二之二 （录入表）'!E960</f>
        <v>3841</v>
      </c>
      <c r="ATG5" s="9">
        <f>'表二之二 （录入表）'!E970</f>
        <v>1491</v>
      </c>
      <c r="ATH5" s="9">
        <f>'表二之二 （录入表）'!E971</f>
        <v>28</v>
      </c>
      <c r="ATI5" s="9">
        <f>'表二之二 （录入表）'!E972</f>
        <v>0</v>
      </c>
      <c r="ATJ5" s="9">
        <f>'表二之二 （录入表）'!E973</f>
        <v>0</v>
      </c>
      <c r="ATK5" s="9">
        <f>'表二之二 （录入表）'!E974</f>
        <v>219</v>
      </c>
      <c r="ATL5" s="9">
        <f>'表二之二 （录入表）'!E975</f>
        <v>0</v>
      </c>
      <c r="ATM5" s="9">
        <f>'表二之二 （录入表）'!E976</f>
        <v>67</v>
      </c>
      <c r="ATN5" s="9">
        <f>'表二之二 （录入表）'!E977</f>
        <v>0</v>
      </c>
      <c r="ATO5" s="9">
        <f>'表二之二 （录入表）'!E978</f>
        <v>126</v>
      </c>
      <c r="ATP5" s="9">
        <f>'表二之二 （录入表）'!E979</f>
        <v>122</v>
      </c>
      <c r="ATQ5" s="9">
        <f>'表二之二 （录入表）'!E980</f>
        <v>38</v>
      </c>
      <c r="ATR5" s="9">
        <f>'表二之二 （录入表）'!E981</f>
        <v>0</v>
      </c>
      <c r="ATS5" s="9">
        <f>'表二之二 （录入表）'!E982</f>
        <v>0</v>
      </c>
      <c r="ATT5" s="9">
        <f>'表二之二 （录入表）'!E983</f>
        <v>0</v>
      </c>
      <c r="ATU5" s="9">
        <f>'表二之二 （录入表）'!E984</f>
        <v>0</v>
      </c>
      <c r="ATV5" s="9">
        <f>'表二之二 （录入表）'!E985</f>
        <v>0</v>
      </c>
      <c r="ATW5" s="9">
        <f>'表二之二 （录入表）'!E986</f>
        <v>0</v>
      </c>
      <c r="ATX5" s="9">
        <f>'表二之二 （录入表）'!E987</f>
        <v>0</v>
      </c>
      <c r="ATY5" s="9">
        <f>'表二之二 （录入表）'!E988</f>
        <v>0</v>
      </c>
      <c r="ATZ5" s="9">
        <f>'表二之二 （录入表）'!E989</f>
        <v>0</v>
      </c>
      <c r="AUA5" s="9">
        <f>'表二之二 （录入表）'!E990</f>
        <v>0</v>
      </c>
      <c r="AUB5" s="9">
        <f>'表二之二 （录入表）'!E991</f>
        <v>0</v>
      </c>
      <c r="AUC5" s="9">
        <f>'表二之二 （录入表）'!E992</f>
        <v>0</v>
      </c>
      <c r="AUD5" s="9">
        <f>'表二之二 （录入表）'!E993</f>
        <v>0</v>
      </c>
      <c r="AUE5" s="9">
        <f>'表二之二 （录入表）'!E994</f>
        <v>162</v>
      </c>
      <c r="AUF5" s="9">
        <f>'表二之二 （录入表）'!E995</f>
        <v>742</v>
      </c>
      <c r="AUG5" s="9">
        <f>'表二之二 （录入表）'!E996</f>
        <v>286</v>
      </c>
      <c r="AUH5" s="9">
        <f>'表二之二 （录入表）'!E997</f>
        <v>0</v>
      </c>
      <c r="AUI5" s="9">
        <f>'表二之二 （录入表）'!E998</f>
        <v>0</v>
      </c>
      <c r="AUJ5" s="9">
        <f>'表二之二 （录入表）'!E999</f>
        <v>0</v>
      </c>
      <c r="AUK5" s="9">
        <f>'表二之二 （录入表）'!E1000</f>
        <v>0</v>
      </c>
      <c r="AUL5" s="9">
        <f>'表二之二 （录入表）'!E1001</f>
        <v>0</v>
      </c>
      <c r="AUM5" s="9">
        <f>'表二之二 （录入表）'!E1002</f>
        <v>0</v>
      </c>
      <c r="AUN5" s="9">
        <f>'表二之二 （录入表）'!E1003</f>
        <v>0</v>
      </c>
      <c r="AUO5" s="9">
        <f>'表二之二 （录入表）'!E1004</f>
        <v>0</v>
      </c>
      <c r="AUP5" s="9">
        <f>'表二之二 （录入表）'!E1005</f>
        <v>0</v>
      </c>
      <c r="AUQ5" s="9">
        <f>'表二之二 （录入表）'!E1006</f>
        <v>0</v>
      </c>
      <c r="AUR5" s="9">
        <f>'表二之二 （录入表）'!E1007</f>
        <v>0</v>
      </c>
      <c r="AUS5" s="9">
        <f>'表二之二 （录入表）'!E1008</f>
        <v>0</v>
      </c>
      <c r="AUT5" s="9">
        <f>'表二之二 （录入表）'!E1009</f>
        <v>120</v>
      </c>
      <c r="AUU5" s="9">
        <f>'表二之二 （录入表）'!E1010</f>
        <v>85</v>
      </c>
      <c r="AUV5" s="9">
        <f>'表二之二 （录入表）'!E1011</f>
        <v>0</v>
      </c>
      <c r="AUW5" s="9">
        <f>'表二之二 （录入表）'!E1012</f>
        <v>0</v>
      </c>
      <c r="AUX5" s="9">
        <f>'表二之二 （录入表）'!E1013</f>
        <v>1597</v>
      </c>
      <c r="AUY5" s="9">
        <f>'表二之二 （录入表）'!E1014</f>
        <v>0</v>
      </c>
      <c r="AUZ5" s="9">
        <f>'表二之二 （录入表）'!E1015</f>
        <v>0</v>
      </c>
      <c r="AVA5" s="9">
        <f>'表二之二 （录入表）'!E1016</f>
        <v>598</v>
      </c>
      <c r="AVB5" s="9">
        <f>'表二之二 （录入表）'!E1017</f>
        <v>0</v>
      </c>
      <c r="AVC5" s="9">
        <f>'表二之二 （录入表）'!E1018</f>
        <v>767</v>
      </c>
      <c r="AVD5" s="9">
        <f>'表二之二 （录入表）'!E1019</f>
        <v>0</v>
      </c>
      <c r="AVE5" s="9">
        <f>'表二之二 （录入表）'!E1020</f>
        <v>0</v>
      </c>
      <c r="AVF5" s="9">
        <f>'表二之二 （录入表）'!E1021</f>
        <v>210</v>
      </c>
      <c r="AVG5" s="9">
        <f>'表二之二 （录入表）'!E1022</f>
        <v>10559</v>
      </c>
      <c r="AVH5" s="9">
        <f>'表二之二 （录入表）'!E1023</f>
        <v>0</v>
      </c>
      <c r="AVI5" s="9">
        <f>'表二之二 （录入表）'!E1024</f>
        <v>0</v>
      </c>
      <c r="AVJ5" s="9">
        <f>'表二之二 （录入表）'!E1025</f>
        <v>0</v>
      </c>
      <c r="AVK5" s="9">
        <f>'表二之二 （录入表）'!E1026</f>
        <v>4534</v>
      </c>
      <c r="AVL5" s="9">
        <f>'表二之二 （录入表）'!E1027</f>
        <v>0</v>
      </c>
      <c r="AVM5" s="9">
        <f>'表二之二 （录入表）'!E1028</f>
        <v>0</v>
      </c>
      <c r="AVN5" s="9">
        <f>'表二之二 （录入表）'!E1029</f>
        <v>0</v>
      </c>
      <c r="AVO5" s="9">
        <f>'表二之二 （录入表）'!E1030</f>
        <v>0</v>
      </c>
      <c r="AVP5" s="9">
        <f>'表二之二 （录入表）'!E1031</f>
        <v>0</v>
      </c>
      <c r="AVQ5" s="9">
        <f>'表二之二 （录入表）'!E1032</f>
        <v>0</v>
      </c>
      <c r="AVR5" s="9">
        <f>'表二之二 （录入表）'!E1033</f>
        <v>27</v>
      </c>
      <c r="AVS5" s="9">
        <f>'表二之二 （录入表）'!E1034</f>
        <v>0</v>
      </c>
      <c r="AVT5" s="9">
        <f>'表二之二 （录入表）'!E1035</f>
        <v>0</v>
      </c>
      <c r="AVU5" s="9">
        <f>'表二之二 （录入表）'!E1036</f>
        <v>0</v>
      </c>
      <c r="AVV5" s="9">
        <f>'表二之二 （录入表）'!E1037</f>
        <v>0</v>
      </c>
      <c r="AVW5" s="9">
        <f>'表二之二 （录入表）'!E1038</f>
        <v>418</v>
      </c>
      <c r="AVX5" s="9">
        <f>'表二之二 （录入表）'!E1039</f>
        <v>0</v>
      </c>
      <c r="AVY5" s="9">
        <f>'表二之二 （录入表）'!E1040</f>
        <v>0</v>
      </c>
      <c r="AVZ5" s="9">
        <f>'表二之二 （录入表）'!E1041</f>
        <v>0</v>
      </c>
      <c r="AWA5" s="9">
        <f>'表二之二 （录入表）'!E1042</f>
        <v>0</v>
      </c>
      <c r="AWB5" s="9">
        <f>'表二之二 （录入表）'!E1043</f>
        <v>0</v>
      </c>
      <c r="AWC5" s="9">
        <f>'表二之二 （录入表）'!E1044</f>
        <v>181</v>
      </c>
      <c r="AWD5" s="9">
        <f>'表二之二 （录入表）'!E1045</f>
        <v>0</v>
      </c>
      <c r="AWE5" s="9">
        <f>'表二之二 （录入表）'!E1046</f>
        <v>0</v>
      </c>
      <c r="AWF5" s="9">
        <f>'表二之二 （录入表）'!E1047</f>
        <v>0</v>
      </c>
      <c r="AWG5" s="9">
        <f>'表二之二 （录入表）'!E1048</f>
        <v>0</v>
      </c>
      <c r="AWH5" s="9">
        <f>'表二之二 （录入表）'!E1049</f>
        <v>0</v>
      </c>
      <c r="AWI5" s="9">
        <f>'表二之二 （录入表）'!E1050</f>
        <v>0</v>
      </c>
      <c r="AWJ5" s="9">
        <f>'表二之二 （录入表）'!E1051</f>
        <v>0</v>
      </c>
      <c r="AWK5" s="9">
        <f>'表二之二 （录入表）'!E1052</f>
        <v>0</v>
      </c>
      <c r="AWL5" s="9">
        <f>'表二之二 （录入表）'!E1053</f>
        <v>0</v>
      </c>
      <c r="AWM5" s="9">
        <f>'表二之二 （录入表）'!E1054</f>
        <v>0</v>
      </c>
      <c r="AWN5" s="9">
        <f>'表二之二 （录入表）'!E1055</f>
        <v>0</v>
      </c>
      <c r="AWO5" s="9">
        <f>'表二之二 （录入表）'!E1056</f>
        <v>0</v>
      </c>
      <c r="AWP5" s="9">
        <f>'表二之二 （录入表）'!E1057</f>
        <v>0</v>
      </c>
      <c r="AWQ5" s="9">
        <f>'表二之二 （录入表）'!E1058</f>
        <v>40</v>
      </c>
      <c r="AWR5" s="9">
        <f>'表二之二 （录入表）'!E1059</f>
        <v>0</v>
      </c>
      <c r="AWS5" s="9">
        <f>'表二之二 （录入表）'!E1060</f>
        <v>0</v>
      </c>
      <c r="AWT5" s="9">
        <f>'表二之二 （录入表）'!E1061</f>
        <v>0</v>
      </c>
      <c r="AWU5" s="9">
        <f>'表二之二 （录入表）'!E1062</f>
        <v>0</v>
      </c>
      <c r="AWV5" s="9">
        <f>'表二之二 （录入表）'!E1063</f>
        <v>0</v>
      </c>
      <c r="AWW5" s="9">
        <f>'表二之二 （录入表）'!E1064</f>
        <v>0</v>
      </c>
      <c r="AWX5" s="9">
        <f>'表二之二 （录入表）'!E1065</f>
        <v>0</v>
      </c>
      <c r="AWY5" s="9">
        <f>'表二之二 （录入表）'!E1066</f>
        <v>0</v>
      </c>
      <c r="AWZ5" s="9">
        <f>'表二之二 （录入表）'!E1067</f>
        <v>0</v>
      </c>
      <c r="AXA5" s="9">
        <f>'表二之二 （录入表）'!E1068</f>
        <v>966</v>
      </c>
      <c r="AXB5" s="9">
        <f>'表二之二 （录入表）'!E1069</f>
        <v>48</v>
      </c>
      <c r="AXC5" s="9">
        <f>'表二之二 （录入表）'!E1070</f>
        <v>0</v>
      </c>
      <c r="AXD5" s="9">
        <f>'表二之二 （录入表）'!E1071</f>
        <v>45</v>
      </c>
      <c r="AXE5" s="9">
        <f>'表二之二 （录入表）'!E1072</f>
        <v>0</v>
      </c>
      <c r="AXF5" s="9">
        <f>'表二之二 （录入表）'!E1073</f>
        <v>116</v>
      </c>
      <c r="AXG5" s="9">
        <f>'表二之二 （录入表）'!E1074</f>
        <v>345</v>
      </c>
      <c r="AXH5" s="9">
        <f>'表二之二 （录入表）'!E1075</f>
        <v>106</v>
      </c>
      <c r="AXI5" s="9">
        <f>'表二之二 （录入表）'!E1076</f>
        <v>0</v>
      </c>
      <c r="AXJ5" s="9">
        <f>'表二之二 （录入表）'!E1077</f>
        <v>339</v>
      </c>
      <c r="AXK5" s="9">
        <f>'表二之二 （录入表）'!E1078</f>
        <v>4305</v>
      </c>
      <c r="AXL5" s="9">
        <f>'表二之二 （录入表）'!E1079</f>
        <v>0</v>
      </c>
      <c r="AXM5" s="9">
        <f>'表二之二 （录入表）'!E1080</f>
        <v>0</v>
      </c>
      <c r="AXN5" s="9">
        <f>'表二之二 （录入表）'!E1081</f>
        <v>1546</v>
      </c>
      <c r="AXO5" s="9">
        <f>'表二之二 （录入表）'!E1082</f>
        <v>0</v>
      </c>
      <c r="AXP5" s="9">
        <f>'表二之二 （录入表）'!E1083</f>
        <v>923</v>
      </c>
      <c r="AXQ5" s="9">
        <f>'表二之二 （录入表）'!E1084</f>
        <v>0</v>
      </c>
      <c r="AXR5" s="9">
        <f>'表二之二 （录入表）'!E1085</f>
        <v>0</v>
      </c>
      <c r="AXS5" s="9">
        <f>'表二之二 （录入表）'!E1086</f>
        <v>0</v>
      </c>
      <c r="AXT5" s="9">
        <f>'表二之二 （录入表）'!E1087</f>
        <v>0</v>
      </c>
      <c r="AXU5" s="9">
        <f>'表二之二 （录入表）'!E1088</f>
        <v>0</v>
      </c>
      <c r="AXV5" s="9">
        <f>'表二之二 （录入表）'!E1089</f>
        <v>0</v>
      </c>
      <c r="AXW5" s="9">
        <f>'表二之二 （录入表）'!E1090</f>
        <v>0</v>
      </c>
      <c r="AXX5" s="9">
        <f>'表二之二 （录入表）'!E1091</f>
        <v>87</v>
      </c>
      <c r="AXY5" s="9">
        <f>'表二之二 （录入表）'!E1092</f>
        <v>36</v>
      </c>
      <c r="AXZ5" s="9">
        <f>'表二之二 （录入表）'!E1093</f>
        <v>0</v>
      </c>
      <c r="AYA5" s="9">
        <f>'表二之二 （录入表）'!E1094</f>
        <v>20</v>
      </c>
      <c r="AYB5" s="9">
        <f>'表二之二 （录入表）'!E1095</f>
        <v>0</v>
      </c>
      <c r="AYC5" s="9">
        <f>'表二之二 （录入表）'!E1096</f>
        <v>0</v>
      </c>
      <c r="AYD5" s="9">
        <f>'表二之二 （录入表）'!E1097</f>
        <v>0</v>
      </c>
      <c r="AYE5" s="9">
        <f>'表二之二 （录入表）'!E1098</f>
        <v>0</v>
      </c>
      <c r="AYF5" s="9">
        <f>'表二之二 （录入表）'!E1099</f>
        <v>0</v>
      </c>
      <c r="AYG5" s="9">
        <f>'表二之二 （录入表）'!E1100</f>
        <v>0</v>
      </c>
      <c r="AYH5" s="9">
        <f>'表二之二 （录入表）'!E1101</f>
        <v>0</v>
      </c>
      <c r="AYI5" s="9">
        <f>'表二之二 （录入表）'!E1102</f>
        <v>13</v>
      </c>
      <c r="AYJ5" s="9">
        <f>'表二之二 （录入表）'!E1103</f>
        <v>1085</v>
      </c>
      <c r="AYK5" s="9">
        <f>'表二之二 （录入表）'!E1104</f>
        <v>0</v>
      </c>
      <c r="AYL5" s="9">
        <f>'表二之二 （录入表）'!E1105</f>
        <v>194</v>
      </c>
      <c r="AYM5" s="9">
        <f>'表二之二 （录入表）'!E1106</f>
        <v>66</v>
      </c>
      <c r="AYN5" s="9">
        <f>'表二之二 （录入表）'!E1107</f>
        <v>0</v>
      </c>
      <c r="AYO5" s="9">
        <f>'表二之二 （录入表）'!E1108</f>
        <v>0</v>
      </c>
      <c r="AYP5" s="9">
        <f>'表二之二 （录入表）'!E1109</f>
        <v>3615</v>
      </c>
      <c r="AYQ5" s="9">
        <f>'表二之二 （录入表）'!E1111</f>
        <v>0</v>
      </c>
      <c r="AYR5" s="9">
        <f>'表二之二 （录入表）'!E1112</f>
        <v>61842</v>
      </c>
      <c r="AYS5" s="9">
        <f>'表二之二 （录入表）'!E1113</f>
        <v>33704</v>
      </c>
      <c r="AYT5" s="9">
        <f>'表二之二 （录入表）'!E1114</f>
        <v>0</v>
      </c>
      <c r="AYU5" s="9">
        <f>'表二之二 （录入表）'!E1115</f>
        <v>0</v>
      </c>
      <c r="AYV5" s="9">
        <f>'表二之二 （录入表）'!E1116</f>
        <v>5434</v>
      </c>
      <c r="AYW5" s="9">
        <f>'表二之二 （录入表）'!E1117</f>
        <v>0</v>
      </c>
      <c r="AYX5" s="9">
        <f>'表三之一（汇总表）'!E7</f>
        <v>378200</v>
      </c>
      <c r="AYY5" s="9">
        <f>'表三之一（汇总表）'!E8</f>
        <v>684919</v>
      </c>
      <c r="AYZ5" s="9">
        <f>'表三之一（汇总表）'!E9</f>
        <v>547492</v>
      </c>
      <c r="AZA5" s="9">
        <f>'表三之一（汇总表）'!E10</f>
        <v>47611</v>
      </c>
      <c r="AZB5" s="9">
        <f>'表三之一（汇总表）'!E11</f>
        <v>2838</v>
      </c>
      <c r="AZC5" s="9">
        <f>'表三之一（汇总表）'!E12</f>
        <v>10305</v>
      </c>
      <c r="AZD5" s="9">
        <f>'表三之一（汇总表）'!E13</f>
        <v>7059</v>
      </c>
      <c r="AZE5" s="9">
        <f>'表三之一（汇总表）'!E14</f>
        <v>5221</v>
      </c>
      <c r="AZF5" s="9">
        <f>'表三之一（汇总表）'!E15</f>
        <v>16972</v>
      </c>
      <c r="AZG5" s="9">
        <f>'表三之一（汇总表）'!E16</f>
        <v>5216</v>
      </c>
      <c r="AZH5" s="9">
        <f>'表三之一（汇总表）'!E17</f>
        <v>501875</v>
      </c>
      <c r="AZI5" s="9">
        <f>'表三之一（汇总表）'!E18</f>
        <v>-4310</v>
      </c>
      <c r="AZJ5" s="9">
        <f>'表三之一（汇总表）'!E19</f>
        <v>123487</v>
      </c>
      <c r="AZK5" s="9">
        <f>'表三之一（汇总表）'!E20</f>
        <v>1637</v>
      </c>
      <c r="AZL5" s="9">
        <f>'表三之一（汇总表）'!E21</f>
        <v>15869</v>
      </c>
      <c r="AZM5" s="9">
        <f>'表三之一（汇总表）'!E22</f>
        <v>0</v>
      </c>
      <c r="AZN5" s="9">
        <f>'表三之一（汇总表）'!E23</f>
        <v>7214</v>
      </c>
      <c r="AZO5" s="9">
        <f>'表三之一（汇总表）'!E24</f>
        <v>236</v>
      </c>
      <c r="AZP5" s="9">
        <f>'表三之一（汇总表）'!E25</f>
        <v>225</v>
      </c>
      <c r="AZQ5" s="9">
        <f>'表三之一（汇总表）'!E26</f>
        <v>16535</v>
      </c>
      <c r="AZR5" s="9">
        <f>'表三之一（汇总表）'!E27</f>
        <v>0</v>
      </c>
      <c r="AZS5" s="9">
        <f>'表三之一（汇总表）'!E28</f>
        <v>0</v>
      </c>
      <c r="AZT5" s="9">
        <f>'表三之一（汇总表）'!E29</f>
        <v>0</v>
      </c>
      <c r="AZU5" s="9">
        <f>'表三之一（汇总表）'!E30</f>
        <v>0</v>
      </c>
      <c r="AZV5" s="9">
        <f>'表三之一（汇总表）'!E31</f>
        <v>0</v>
      </c>
      <c r="AZW5" s="9">
        <f>'表三之一（汇总表）'!E32</f>
        <v>0</v>
      </c>
      <c r="AZX5" s="9">
        <f>'表三之一（汇总表）'!E33</f>
        <v>0</v>
      </c>
      <c r="AZY5" s="9">
        <f>'表三之一（汇总表）'!E34</f>
        <v>3118</v>
      </c>
      <c r="AZZ5" s="9">
        <f>'表三之一（汇总表）'!E35</f>
        <v>12973</v>
      </c>
      <c r="BAA5" s="9">
        <f>'表三之一（汇总表）'!E36</f>
        <v>215</v>
      </c>
      <c r="BAB5" s="9">
        <f>'表三之一（汇总表）'!E37</f>
        <v>999</v>
      </c>
      <c r="BAC5" s="9">
        <f>'表三之一（汇总表）'!E38</f>
        <v>8030</v>
      </c>
      <c r="BAD5" s="9">
        <f>'表三之一（汇总表）'!E39</f>
        <v>242503</v>
      </c>
      <c r="BAE5" s="9">
        <f>'表三之一（汇总表）'!E40</f>
        <v>2916</v>
      </c>
      <c r="BAF5" s="9">
        <f>'表三之一（汇总表）'!E41</f>
        <v>0</v>
      </c>
      <c r="BAG5" s="9">
        <f>'表三之一（汇总表）'!E42</f>
        <v>8857</v>
      </c>
      <c r="BAH5" s="9">
        <f>'表三之一（汇总表）'!E43</f>
        <v>41265</v>
      </c>
      <c r="BAI5" s="9">
        <f>'表三之一（汇总表）'!E44</f>
        <v>0</v>
      </c>
      <c r="BAJ5" s="9">
        <f>'表三之一（汇总表）'!E45</f>
        <v>0</v>
      </c>
      <c r="BAK5" s="9">
        <f>'表三之一（汇总表）'!E46</f>
        <v>0</v>
      </c>
      <c r="BAL5" s="9">
        <f>'表三之一（汇总表）'!E47</f>
        <v>0</v>
      </c>
      <c r="BAM5" s="9">
        <f>'表三之一（汇总表）'!E48</f>
        <v>896</v>
      </c>
      <c r="BAN5" s="9">
        <f>'表三之一（汇总表）'!E49</f>
        <v>923</v>
      </c>
      <c r="BAO5" s="9">
        <f>'表三之一（汇总表）'!E50</f>
        <v>320</v>
      </c>
      <c r="BAP5" s="9">
        <f>'表三之一（汇总表）'!E51</f>
        <v>0</v>
      </c>
      <c r="BAQ5" s="10"/>
      <c r="BAR5" s="10"/>
      <c r="BAS5" s="10"/>
      <c r="BAT5" s="9">
        <f>'表三之一（汇总表）'!E55</f>
        <v>17967</v>
      </c>
      <c r="BAU5" s="9">
        <f>'表三之一（汇总表）'!E56</f>
        <v>-1994</v>
      </c>
      <c r="BAV5" s="9">
        <f>'表三之一（汇总表）'!E57</f>
        <v>-257</v>
      </c>
      <c r="BAW5" s="9">
        <f>'表三之一（汇总表）'!E58</f>
        <v>0</v>
      </c>
      <c r="BAX5" s="9">
        <f>'表三之一（汇总表）'!E59</f>
        <v>358</v>
      </c>
      <c r="BAY5" s="9">
        <f>'表三之一（汇总表）'!E60</f>
        <v>2000</v>
      </c>
      <c r="BAZ5" s="9">
        <f>'表三之一（汇总表）'!E61</f>
        <v>-1496</v>
      </c>
      <c r="BBA5" s="9">
        <f>'表三之一（汇总表）'!E62</f>
        <v>1099</v>
      </c>
      <c r="BBB5" s="9">
        <f>'表三之一（汇总表）'!E63</f>
        <v>-2720</v>
      </c>
      <c r="BBC5" s="9">
        <f>'表三之一（汇总表）'!E64</f>
        <v>-1325</v>
      </c>
      <c r="BBD5" s="9">
        <f>'表三之一（汇总表）'!E65</f>
        <v>2100</v>
      </c>
      <c r="BBE5" s="9">
        <f>'表三之一（汇总表）'!E66</f>
        <v>19291</v>
      </c>
      <c r="BBF5" s="9">
        <f>'表三之一（汇总表）'!E67</f>
        <v>-2965</v>
      </c>
      <c r="BBG5" s="9">
        <f>'表三之一（汇总表）'!E68</f>
        <v>1652</v>
      </c>
      <c r="BBH5" s="9">
        <f>'表三之一（汇总表）'!E69</f>
        <v>-28168</v>
      </c>
      <c r="BBI5" s="9">
        <f>'表三之一（汇总表）'!E70</f>
        <v>84</v>
      </c>
      <c r="BBJ5" s="9">
        <f>'表三之一（汇总表）'!E71</f>
        <v>7191</v>
      </c>
      <c r="BBK5" s="9">
        <f>'表三之一（汇总表）'!E72</f>
        <v>49</v>
      </c>
      <c r="BBL5" s="9">
        <f>'表三之一（汇总表）'!E73</f>
        <v>310</v>
      </c>
      <c r="BBM5" s="9">
        <f>'表三之一（汇总表）'!E74</f>
        <v>-813</v>
      </c>
      <c r="BBN5" s="9">
        <f>'表三之一（汇总表）'!E75</f>
        <v>149</v>
      </c>
      <c r="BBO5" s="9">
        <f>'表三之一（汇总表）'!E76</f>
        <v>1467</v>
      </c>
      <c r="BBP5" s="9">
        <f>'表三之一（汇总表）'!E77</f>
        <v>0</v>
      </c>
      <c r="BBQ5" s="9">
        <f>'表三之一（汇总表）'!E78</f>
        <v>0</v>
      </c>
      <c r="BBR5" s="9">
        <f>'表三之一（汇总表）'!E79</f>
        <v>0</v>
      </c>
      <c r="BBS5" s="9">
        <f>'表三之一（汇总表）'!E80</f>
        <v>0</v>
      </c>
      <c r="BBT5" s="9">
        <f>'表三之一（汇总表）'!E81</f>
        <v>73302</v>
      </c>
      <c r="BBU5" s="9">
        <f>'表三之一（汇总表）'!E82</f>
        <v>73302</v>
      </c>
      <c r="BBV5" s="9">
        <f>'表三之一（汇总表）'!E85</f>
        <v>64125</v>
      </c>
      <c r="BBW5" s="9">
        <f>'表三之一（汇总表）'!E86</f>
        <v>64125</v>
      </c>
      <c r="BBX5" s="9">
        <f>'表三之一（汇总表）'!E87</f>
        <v>64125</v>
      </c>
      <c r="BBY5" s="9">
        <f>'表三之一（汇总表）'!E88</f>
        <v>0</v>
      </c>
      <c r="BBZ5" s="9">
        <f>'表三之一（汇总表）'!E89</f>
        <v>0</v>
      </c>
      <c r="BCA5" s="9">
        <f>'表三之一（汇总表）'!E90</f>
        <v>0</v>
      </c>
      <c r="BCB5" s="9">
        <f>'表三之一（汇总表）'!E91</f>
        <v>0</v>
      </c>
      <c r="BCC5" s="9">
        <f>'表三之一（汇总表）'!E92</f>
        <v>0</v>
      </c>
      <c r="BCD5" s="9">
        <f>'表三之一（汇总表）'!E93</f>
        <v>0</v>
      </c>
      <c r="BCE5" s="9">
        <f>'表三之一（汇总表）'!E94</f>
        <v>0</v>
      </c>
      <c r="BCF5" s="9">
        <f>'表三之一（汇总表）'!E95</f>
        <v>0</v>
      </c>
      <c r="BCG5" s="9">
        <f>'表三之一（汇总表）'!E96</f>
        <v>0</v>
      </c>
      <c r="BCH5" s="9">
        <f>'表三之一（汇总表）'!E97</f>
        <v>0</v>
      </c>
      <c r="BCI5" s="9">
        <f>'表三之一（汇总表）'!E98</f>
        <v>0</v>
      </c>
      <c r="BCJ5" s="9">
        <f>'表三之一（汇总表）'!E99</f>
        <v>0</v>
      </c>
      <c r="BCK5" s="9">
        <f>'表三之一（汇总表）'!E100</f>
        <v>0</v>
      </c>
      <c r="BCL5" s="9">
        <f>'表三之一（汇总表）'!E101</f>
        <v>0</v>
      </c>
      <c r="BCM5" s="9">
        <f>'表三之一（汇总表）'!E103</f>
        <v>0</v>
      </c>
      <c r="BCN5" s="9">
        <f>'表三之一（汇总表）'!E104</f>
        <v>0</v>
      </c>
      <c r="BCO5" s="9">
        <f>'表三之一（汇总表）'!E105</f>
        <v>0</v>
      </c>
      <c r="BCP5" s="9">
        <f>'表三之一（汇总表）'!E106</f>
        <v>0</v>
      </c>
      <c r="BCQ5" s="9">
        <f>'表三之一（汇总表）'!E107</f>
        <v>0</v>
      </c>
      <c r="BCR5" s="9">
        <f>'表三之一（汇总表）'!E108</f>
        <v>0</v>
      </c>
      <c r="BCS5" s="9">
        <f>'表三之一（汇总表）'!E109</f>
        <v>0</v>
      </c>
      <c r="BCT5" s="9">
        <f>'表三之一（汇总表）'!E112</f>
        <v>1063119</v>
      </c>
      <c r="BCU5" s="9">
        <f>'表三之一（汇总表）'!L7</f>
        <v>1015205</v>
      </c>
      <c r="BCV5" s="9">
        <f>'表三之一（汇总表）'!L8</f>
        <v>47914</v>
      </c>
      <c r="BCW5" s="9">
        <f>'表三之一（汇总表）'!L9</f>
        <v>0</v>
      </c>
      <c r="BCX5" s="9">
        <f>'表三之一（汇总表）'!L10</f>
        <v>0</v>
      </c>
      <c r="BCY5" s="9">
        <f>'表三之一（汇总表）'!L11</f>
        <v>0</v>
      </c>
      <c r="BCZ5" s="9">
        <f>'表三之一（汇总表）'!L12</f>
        <v>0</v>
      </c>
      <c r="BDA5" s="9">
        <f>'表三之一（汇总表）'!L78</f>
        <v>39</v>
      </c>
      <c r="BDB5" s="9">
        <f>'表三之一（汇总表）'!L79</f>
        <v>-3245</v>
      </c>
      <c r="BDC5" s="9">
        <f>'表三之一（汇总表）'!L80</f>
        <v>3284</v>
      </c>
      <c r="BDD5" s="9">
        <f>'表三之一（汇总表）'!L81</f>
        <v>0</v>
      </c>
      <c r="BDE5" s="9">
        <f>'表三之一（汇总表）'!L82</f>
        <v>0</v>
      </c>
      <c r="BDF5" s="9">
        <f>'表三之一（汇总表）'!L83</f>
        <v>47875</v>
      </c>
      <c r="BDG5" s="9">
        <f>'表三之一（汇总表）'!L84</f>
        <v>47875</v>
      </c>
      <c r="BDH5" s="9">
        <f>'表三之一（汇总表）'!L85</f>
        <v>0</v>
      </c>
      <c r="BDI5" s="9">
        <f>'表三之一（汇总表）'!L86</f>
        <v>0</v>
      </c>
      <c r="BDJ5" s="9">
        <f>'表三之一（汇总表）'!L87</f>
        <v>0</v>
      </c>
      <c r="BDK5" s="9">
        <f>'表三之一（汇总表）'!L88</f>
        <v>0</v>
      </c>
      <c r="BDL5" s="9">
        <f>'表三之一（汇总表）'!L89</f>
        <v>0</v>
      </c>
      <c r="BDM5" s="9">
        <f>'表三之一（汇总表）'!L90</f>
        <v>0</v>
      </c>
      <c r="BDN5" s="9">
        <f>'表三之一（汇总表）'!L91</f>
        <v>0</v>
      </c>
      <c r="BDO5" s="9">
        <f>'表三之一（汇总表）'!L92</f>
        <v>0</v>
      </c>
      <c r="BDP5" s="9">
        <f>'表三之一（汇总表）'!L93</f>
        <v>0</v>
      </c>
      <c r="BDQ5" s="9">
        <f>'表三之一（汇总表）'!L94</f>
        <v>0</v>
      </c>
      <c r="BDR5" s="9">
        <f>'表三之一（汇总表）'!L95</f>
        <v>0</v>
      </c>
      <c r="BDS5" s="9">
        <f>'表三之一（汇总表）'!L96</f>
        <v>0</v>
      </c>
      <c r="BDT5" s="9">
        <f>'表三之一（汇总表）'!L104</f>
        <v>0</v>
      </c>
      <c r="BDU5" s="9">
        <f>'表三之一（汇总表）'!L105</f>
        <v>0</v>
      </c>
      <c r="BDV5" s="9">
        <f>'表三之一（汇总表）'!L106</f>
        <v>0</v>
      </c>
      <c r="BDW5" s="9">
        <f>'表三之一（汇总表）'!L107</f>
        <v>0</v>
      </c>
      <c r="BDX5" s="9">
        <f>'表三之一（汇总表）'!L108</f>
        <v>0</v>
      </c>
      <c r="BDY5" s="9">
        <f>'表三之一（汇总表）'!L109</f>
        <v>0</v>
      </c>
      <c r="BDZ5" s="9">
        <f>'表三之一（汇总表）'!L112</f>
        <v>1063119</v>
      </c>
      <c r="BEA5" s="12">
        <f>'表三之三（其它收支录入表）'!$F$6</f>
        <v>0</v>
      </c>
      <c r="BEB5" s="12">
        <f>'表三之三（其它收支录入表）'!$F$7</f>
        <v>0</v>
      </c>
      <c r="BEC5" s="12">
        <f>'表三之三（其它收支录入表）'!$F$8</f>
        <v>73302</v>
      </c>
      <c r="BED5" s="12">
        <f>'表三之三（其它收支录入表）'!$F$9</f>
        <v>0</v>
      </c>
      <c r="BEE5" s="12">
        <f>'表三之三（其它收支录入表）'!$F$10</f>
        <v>0</v>
      </c>
      <c r="BEF5" s="12">
        <f>'表三之三（其它收支录入表）'!$F$11</f>
        <v>64125</v>
      </c>
      <c r="BEG5" s="12">
        <f>'表三之三（其它收支录入表）'!$F$12</f>
        <v>0</v>
      </c>
      <c r="BEH5" s="12">
        <f>'表三之三（其它收支录入表）'!$F$13</f>
        <v>0</v>
      </c>
      <c r="BEI5" s="12">
        <f>'表三之三（其它收支录入表）'!$F$14</f>
        <v>0</v>
      </c>
      <c r="BEJ5" s="12">
        <f>'表三之三（其它收支录入表）'!$F$15</f>
        <v>0</v>
      </c>
      <c r="BEK5" s="12">
        <f>'表三之三（其它收支录入表）'!$F$16</f>
        <v>0</v>
      </c>
      <c r="BEL5" s="12">
        <f>'表三之三（其它收支录入表）'!$F$17</f>
        <v>0</v>
      </c>
      <c r="BEM5" s="12">
        <f>'表三之三（其它收支录入表）'!$F$18</f>
        <v>0</v>
      </c>
      <c r="BEN5" s="12">
        <f>'表三之三（其它收支录入表）'!$F$23</f>
        <v>0</v>
      </c>
      <c r="BEO5" s="12">
        <f>'表三之三（其它收支录入表）'!$F$24</f>
        <v>0</v>
      </c>
      <c r="BEP5" s="12">
        <f>'表三之三（其它收支录入表）'!$F$25</f>
        <v>0</v>
      </c>
      <c r="BEQ5" s="12">
        <f>'表三之三（其它收支录入表）'!$F$26</f>
        <v>0</v>
      </c>
      <c r="BER5" s="12">
        <f>'表三之三（其它收支录入表）'!$F$27</f>
        <v>0</v>
      </c>
      <c r="BES5" s="12">
        <f>'表三之三（其它收支录入表）'!$F$28</f>
        <v>0</v>
      </c>
      <c r="BET5" s="12">
        <f>'表三之三（其它收支录入表）'!$F$29</f>
        <v>0</v>
      </c>
      <c r="BEU5" s="12">
        <f>'表三之三（其它收支录入表）'!$F$30</f>
        <v>0</v>
      </c>
      <c r="BEV5" s="12">
        <f>'表三之三（其它收支录入表）'!$F$31</f>
        <v>47875</v>
      </c>
      <c r="BEW5" s="12">
        <f>'表三之三（其它收支录入表）'!$F$32</f>
        <v>0</v>
      </c>
      <c r="BEX5" s="12">
        <f>'表三之三（其它收支录入表）'!$F$33</f>
        <v>0</v>
      </c>
      <c r="BEY5" s="12">
        <f>'表三之三（其它收支录入表）'!$F$34</f>
        <v>0</v>
      </c>
      <c r="BEZ5" s="12">
        <f>'表三之三（其它收支录入表）'!$F$35</f>
        <v>0</v>
      </c>
      <c r="BFA5" s="12">
        <f>'表三之三（其它收支录入表）'!$F$36</f>
        <v>0</v>
      </c>
      <c r="BFB5" s="12">
        <f>'表三之三（其它收支录入表）'!$F$37</f>
        <v>0</v>
      </c>
      <c r="BFC5" s="12">
        <f>'表三之三（其它收支录入表）'!$F$38</f>
        <v>0</v>
      </c>
      <c r="BFD5" s="12">
        <f>'表三之三（其它收支录入表）'!$F$39</f>
        <v>0</v>
      </c>
      <c r="BFE5" s="12">
        <f>'表三之三（其它收支录入表）'!$F$40</f>
        <v>0</v>
      </c>
      <c r="BFF5" s="12">
        <f>'表三之三（其它收支录入表）'!$F$41</f>
        <v>0</v>
      </c>
      <c r="BFG5" s="12">
        <f>'表三之三（其它收支录入表）'!$F$42</f>
        <v>0</v>
      </c>
      <c r="BFH5" s="12">
        <f>'表三之三（其它收支录入表）'!$F$43</f>
        <v>0</v>
      </c>
      <c r="BFI5" s="12">
        <f>'表三之三（其它收支录入表）'!$F$44</f>
        <v>0</v>
      </c>
      <c r="BFJ5" s="12">
        <f>'表三之三（其它收支录入表）'!$F$49</f>
        <v>0</v>
      </c>
      <c r="BFK5" s="12">
        <f>'表三之三（其它收支录入表）'!$F$50</f>
        <v>0</v>
      </c>
      <c r="BFL5" s="12">
        <f>'表三之三（其它收支录入表）'!$F$51</f>
        <v>0</v>
      </c>
      <c r="BFM5" s="12">
        <f>'表三之三（其它收支录入表）'!$F$52</f>
        <v>0</v>
      </c>
      <c r="BFN5" s="9">
        <f>表四!$C$6</f>
        <v>5932</v>
      </c>
      <c r="BFO5" s="9">
        <f>表四!$C$7</f>
        <v>1669</v>
      </c>
      <c r="BFP5" s="9">
        <f>表四!$C$8</f>
        <v>16706</v>
      </c>
      <c r="BFQ5" s="9">
        <f>表四!$C$9</f>
        <v>6664</v>
      </c>
      <c r="BFR5" s="9">
        <f>表四!$C$10</f>
        <v>930</v>
      </c>
      <c r="BFS5" s="9">
        <f>表四!$C$11</f>
        <v>5862</v>
      </c>
      <c r="BFT5" s="9">
        <f>表四!$C$12</f>
        <v>9245</v>
      </c>
      <c r="BFU5" s="9">
        <f>表四!$C$13</f>
        <v>1825</v>
      </c>
      <c r="BFV5" s="9">
        <f>表四!$C$14</f>
        <v>0</v>
      </c>
      <c r="BFW5" s="9">
        <f>表四!$C$15</f>
        <v>16718</v>
      </c>
      <c r="BFX5" s="9">
        <f>表四!$C$16</f>
        <v>3441</v>
      </c>
      <c r="BFY5" s="9">
        <f>表四!$C$17</f>
        <v>98</v>
      </c>
      <c r="BFZ5" s="9">
        <f>表四!$C$18</f>
        <v>800</v>
      </c>
      <c r="BGA5" s="9">
        <f>表四!$C$19</f>
        <v>91</v>
      </c>
      <c r="BGB5" s="9">
        <f>表四!$C$20</f>
        <v>239</v>
      </c>
      <c r="BGC5" s="9">
        <f>表四!$C$21</f>
        <v>753</v>
      </c>
      <c r="BGD5" s="9">
        <f>表四!$C$22</f>
        <v>1412</v>
      </c>
      <c r="BGE5" s="9">
        <f>表四!$C$23</f>
        <v>4734</v>
      </c>
      <c r="BGF5" s="9">
        <f>表四!$C$24</f>
        <v>4549</v>
      </c>
      <c r="BGG5" s="9">
        <f>表四!$C$25</f>
        <v>1615</v>
      </c>
      <c r="BGH5" s="9">
        <f>表四!$C$26</f>
        <v>854</v>
      </c>
      <c r="BGI5" s="9">
        <f>表四!$C$27</f>
        <v>494</v>
      </c>
      <c r="BGJ5" s="9">
        <f>表四!$C$28</f>
        <v>0</v>
      </c>
      <c r="BGK5" s="9">
        <f>表四!$C$29</f>
        <v>0</v>
      </c>
      <c r="BGL5" s="9">
        <f>表四!$C$30</f>
        <v>6971</v>
      </c>
      <c r="BGM5" s="9">
        <f>表四!$C$31</f>
        <v>0</v>
      </c>
      <c r="BGN5" s="9">
        <f>表四!$C$32</f>
        <v>0</v>
      </c>
      <c r="BGO5" s="9">
        <f>表四!$C$33</f>
        <v>7665</v>
      </c>
      <c r="BGP5" s="9">
        <f>表四!$C$34</f>
        <v>0</v>
      </c>
      <c r="BGQ5" s="9">
        <f>表四!$C$35</f>
        <v>0</v>
      </c>
      <c r="BGR5" s="9">
        <f>表四!$C$36</f>
        <v>0</v>
      </c>
      <c r="BGS5" s="9">
        <f>表四!$C$37</f>
        <v>0</v>
      </c>
      <c r="BGT5" s="9">
        <f>表四!$C$38</f>
        <v>0</v>
      </c>
      <c r="BGU5" s="9">
        <f>表四!$C$39</f>
        <v>0</v>
      </c>
      <c r="BGV5" s="9">
        <f>表四!$C$40</f>
        <v>0</v>
      </c>
      <c r="BGW5" s="9">
        <f>表四!$C$41</f>
        <v>0</v>
      </c>
      <c r="BGX5" s="9">
        <f>表四!$C$42</f>
        <v>0</v>
      </c>
      <c r="BGY5" s="9">
        <f>表四!$C$43</f>
        <v>0</v>
      </c>
      <c r="BGZ5" s="9">
        <f>表四!$C$44</f>
        <v>0</v>
      </c>
      <c r="BHA5" s="9">
        <f>表四!$C$45</f>
        <v>0</v>
      </c>
      <c r="BHB5" s="9">
        <f>表四!$C$46</f>
        <v>2086</v>
      </c>
      <c r="BHC5" s="9">
        <f>表四!$C$47</f>
        <v>61</v>
      </c>
      <c r="BHD5" s="9">
        <f>表四!$C$48</f>
        <v>0</v>
      </c>
      <c r="BHE5" s="9">
        <f>表四!$C$49</f>
        <v>44081</v>
      </c>
      <c r="BHF5" s="9">
        <f>表四!$C$50</f>
        <v>366</v>
      </c>
      <c r="BHG5" s="9">
        <f>表四!$C$51</f>
        <v>282</v>
      </c>
      <c r="BHH5" s="9">
        <f>表四!$C$52</f>
        <v>450</v>
      </c>
      <c r="BHI5" s="9">
        <f>表四!$C$53</f>
        <v>1583</v>
      </c>
      <c r="BHJ5" s="9">
        <f>表四!$C$54</f>
        <v>0</v>
      </c>
      <c r="BHK5" s="9">
        <f>表四!$C$55</f>
        <v>2553</v>
      </c>
      <c r="BHL5" s="9">
        <f>表四!$C$56</f>
        <v>0</v>
      </c>
      <c r="BHM5" s="9">
        <f>表四!$C$57</f>
        <v>0</v>
      </c>
      <c r="BHN5" s="9">
        <f>表四!$C$58</f>
        <v>722</v>
      </c>
      <c r="BHO5" s="9">
        <f>表四!$C$59</f>
        <v>2093</v>
      </c>
      <c r="BHP5" s="9">
        <f>表四!$C$60</f>
        <v>47972</v>
      </c>
      <c r="BHQ5" s="9">
        <f>表四!$C$61</f>
        <v>26627</v>
      </c>
      <c r="BHR5" s="9">
        <f>表四!$C$62</f>
        <v>0</v>
      </c>
      <c r="BHS5" s="9">
        <f>表四!$C$63</f>
        <v>1820</v>
      </c>
      <c r="BHT5" s="9">
        <f>表四!$C$64</f>
        <v>0</v>
      </c>
      <c r="BHU5" s="9">
        <f>表四!$C$65</f>
        <v>1218</v>
      </c>
      <c r="BHV5" s="9">
        <f>表四!$C$66</f>
        <v>2147</v>
      </c>
      <c r="BHW5" s="9">
        <f>表四!$C$67</f>
        <v>13</v>
      </c>
      <c r="BHX5" s="9">
        <f>表四!$C$68</f>
        <v>1184</v>
      </c>
      <c r="BHY5" s="9">
        <f>表四!$C$69</f>
        <v>521</v>
      </c>
      <c r="BHZ5" s="9">
        <f>表四!$C$70</f>
        <v>4</v>
      </c>
      <c r="BIA5" s="9">
        <f>表四!$C$71</f>
        <v>7</v>
      </c>
      <c r="BIB5" s="9">
        <f>表四!$C$72</f>
        <v>13513</v>
      </c>
      <c r="BIC5" s="9">
        <f>表四!$C$73</f>
        <v>361</v>
      </c>
      <c r="BID5" s="9">
        <f>表四!$C$74</f>
        <v>47</v>
      </c>
      <c r="BIE5" s="9">
        <f>表四!$C$75</f>
        <v>790</v>
      </c>
      <c r="BIF5" s="9">
        <f>表四!$C$76</f>
        <v>0</v>
      </c>
      <c r="BIG5" s="9">
        <f>表四!$C$77</f>
        <v>407</v>
      </c>
      <c r="BIH5" s="9">
        <f>表四!$C$78</f>
        <v>6851</v>
      </c>
      <c r="BII5" s="9">
        <f>表四!$C$79</f>
        <v>4793</v>
      </c>
      <c r="BIJ5" s="9">
        <f>表四!$C$80</f>
        <v>726</v>
      </c>
      <c r="BIK5" s="9">
        <f>表四!$C$81</f>
        <v>855</v>
      </c>
      <c r="BIL5" s="9">
        <f>表四!$C$82</f>
        <v>1227</v>
      </c>
      <c r="BIM5" s="9">
        <f>表四!$C$83</f>
        <v>2633</v>
      </c>
      <c r="BIN5" s="9">
        <f>表四!$C$84</f>
        <v>4673</v>
      </c>
      <c r="BIO5" s="9">
        <f>表四!$C$85</f>
        <v>3798</v>
      </c>
      <c r="BIP5" s="9">
        <f>表四!$C$86</f>
        <v>1511</v>
      </c>
      <c r="BIQ5" s="9">
        <f>表四!$C$87</f>
        <v>53230</v>
      </c>
      <c r="BIR5" s="9">
        <f>表四!$C$88</f>
        <v>0</v>
      </c>
      <c r="BIS5" s="9">
        <f>表四!$C$89</f>
        <v>6607</v>
      </c>
      <c r="BIT5" s="9">
        <f>表四!$C$90</f>
        <v>3410</v>
      </c>
      <c r="BIU5" s="9">
        <f>表四!$C$91</f>
        <v>4387</v>
      </c>
      <c r="BIV5" s="9">
        <f>表四!$C$92</f>
        <v>3015</v>
      </c>
      <c r="BIW5" s="9">
        <f>表四!$C$93</f>
        <v>1207</v>
      </c>
      <c r="BIX5" s="9">
        <f>表四!$C$94</f>
        <v>156</v>
      </c>
      <c r="BIY5" s="9">
        <f>表四!$C$95</f>
        <v>0</v>
      </c>
      <c r="BIZ5" s="9">
        <f>表四!$C$96</f>
        <v>584</v>
      </c>
      <c r="BJA5" s="9">
        <f>表四!$C$97</f>
        <v>0</v>
      </c>
      <c r="BJB5" s="9">
        <f>表四!$C$98</f>
        <v>0</v>
      </c>
      <c r="BJC5" s="9">
        <f>表四!$C$99</f>
        <v>0</v>
      </c>
      <c r="BJD5" s="9">
        <f>表四!$C$100</f>
        <v>6105</v>
      </c>
      <c r="BJE5" s="9">
        <f>表四!$C$101</f>
        <v>0</v>
      </c>
      <c r="BJF5" s="9">
        <f>表四!$C$102</f>
        <v>1091</v>
      </c>
      <c r="BJG5" s="9">
        <f>表四!$C$103</f>
        <v>0</v>
      </c>
      <c r="BJH5" s="9">
        <f>表四!$C$104</f>
        <v>763</v>
      </c>
      <c r="BJI5" s="9">
        <f>表四!$C$105</f>
        <v>2325</v>
      </c>
      <c r="BJJ5" s="9">
        <f>表四!$C$106</f>
        <v>4459</v>
      </c>
      <c r="BJK5" s="9">
        <f>表四!$C$107</f>
        <v>489</v>
      </c>
      <c r="BJL5" s="9">
        <f>表四!$C$108</f>
        <v>19122</v>
      </c>
      <c r="BJM5" s="9">
        <f>表四!$C$109</f>
        <v>1304</v>
      </c>
      <c r="BJN5" s="9">
        <f>表四!$C$110</f>
        <v>7912</v>
      </c>
      <c r="BJO5" s="9">
        <f>表四!$C$111</f>
        <v>218196</v>
      </c>
      <c r="BJP5" s="9">
        <f>表四!$C$112</f>
        <v>26</v>
      </c>
      <c r="BJQ5" s="9">
        <f>表四!$C$113</f>
        <v>0</v>
      </c>
      <c r="BJR5" s="9">
        <f>表四!$C$114</f>
        <v>747</v>
      </c>
      <c r="BJS5" s="9">
        <f>表四!$C$115</f>
        <v>0</v>
      </c>
      <c r="BJT5" s="9">
        <f>表四!$C$116</f>
        <v>0</v>
      </c>
      <c r="BJU5" s="9">
        <f>表四!$C$117</f>
        <v>0</v>
      </c>
      <c r="BJV5" s="9">
        <f>表四!$C$118</f>
        <v>7197</v>
      </c>
      <c r="BJW5" s="9">
        <f>表四!$C$119</f>
        <v>7031</v>
      </c>
      <c r="BJX5" s="9">
        <f>表四!$C$120</f>
        <v>595</v>
      </c>
      <c r="BJY5" s="9">
        <f>表四!$C$121</f>
        <v>2760</v>
      </c>
      <c r="BJZ5" s="9">
        <f>表四!$C$122</f>
        <v>237</v>
      </c>
      <c r="BKA5" s="9">
        <f>表四!$C$123</f>
        <v>95</v>
      </c>
      <c r="BKB5" s="9">
        <f>表四!$C$124</f>
        <v>0</v>
      </c>
      <c r="BKC5" s="9">
        <f>表四!$C$125</f>
        <v>0</v>
      </c>
      <c r="BKD5" s="9">
        <f>表四!$C$126</f>
        <v>0</v>
      </c>
      <c r="BKE5" s="9">
        <f>表四!$C$127</f>
        <v>614</v>
      </c>
      <c r="BKF5" s="9">
        <f>表四!$C$128</f>
        <v>0</v>
      </c>
      <c r="BKG5" s="9">
        <f>表四!$C$129</f>
        <v>0</v>
      </c>
      <c r="BKH5" s="9">
        <f>表四!$C$130</f>
        <v>0</v>
      </c>
      <c r="BKI5" s="9">
        <f>表四!$C$131</f>
        <v>0</v>
      </c>
      <c r="BKJ5" s="9">
        <f>表四!$C$132</f>
        <v>439</v>
      </c>
      <c r="BKK5" s="9">
        <f>表四!$C$133</f>
        <v>59527</v>
      </c>
      <c r="BKL5" s="9">
        <f>表四!$C$134</f>
        <v>112</v>
      </c>
      <c r="BKM5" s="9">
        <f>表四!$C$135</f>
        <v>41284</v>
      </c>
      <c r="BKN5" s="9">
        <f>表四!$C$136</f>
        <v>16811</v>
      </c>
      <c r="BKO5" s="9">
        <f>表四!$C$137</f>
        <v>19</v>
      </c>
      <c r="BKP5" s="9">
        <f>表四!$C$138</f>
        <v>19208</v>
      </c>
      <c r="BKQ5" s="9">
        <f>表四!$C$139</f>
        <v>7707</v>
      </c>
      <c r="BKR5" s="9">
        <f>表四!$C$140</f>
        <v>9096</v>
      </c>
      <c r="BKS5" s="9">
        <f>表四!$C$141</f>
        <v>5714</v>
      </c>
      <c r="BKT5" s="9">
        <f>表四!$C$142</f>
        <v>7869</v>
      </c>
      <c r="BKU5" s="9">
        <f>表四!$C$143</f>
        <v>0</v>
      </c>
      <c r="BKV5" s="9">
        <f>表四!$C$144</f>
        <v>3153</v>
      </c>
      <c r="BKW5" s="9">
        <f>表四!$C$145</f>
        <v>0</v>
      </c>
      <c r="BKX5" s="9">
        <f>表四!$C$146</f>
        <v>3572</v>
      </c>
      <c r="BKY5" s="9">
        <f>表四!$C$147</f>
        <v>23006</v>
      </c>
      <c r="BKZ5" s="9">
        <f>表四!$C$148</f>
        <v>0</v>
      </c>
      <c r="BLA5" s="9">
        <f>表四!$C$149</f>
        <v>0</v>
      </c>
      <c r="BLB5" s="9">
        <f>表四!$C$150</f>
        <v>20</v>
      </c>
      <c r="BLC5" s="9">
        <f>表四!$C$151</f>
        <v>16512</v>
      </c>
      <c r="BLD5" s="9">
        <f>表四!$C$152</f>
        <v>0</v>
      </c>
      <c r="BLE5" s="9">
        <f>表四!$C$153</f>
        <v>445</v>
      </c>
      <c r="BLF5" s="9">
        <f>表四!$C$154</f>
        <v>0</v>
      </c>
      <c r="BLG5" s="9">
        <f>表四!$C$155</f>
        <v>1981</v>
      </c>
      <c r="BLH5" s="9">
        <f>表四!$C$156</f>
        <v>562</v>
      </c>
      <c r="BLI5" s="9">
        <f>表四!$C$157</f>
        <v>16839</v>
      </c>
      <c r="BLJ5" s="9">
        <f>表四!$C$158</f>
        <v>210</v>
      </c>
      <c r="BLK5" s="9">
        <f>表四!$C$159</f>
        <v>2484</v>
      </c>
      <c r="BLL5" s="9">
        <f>表四!$C$160</f>
        <v>2998</v>
      </c>
      <c r="BLM5" s="9">
        <f>表四!$C$161</f>
        <v>3276</v>
      </c>
      <c r="BLN5" s="9">
        <f>表四!$C$162</f>
        <v>41</v>
      </c>
      <c r="BLO5" s="9">
        <f>表四!$C$163</f>
        <v>0</v>
      </c>
      <c r="BLP5" s="9">
        <f>表四!$C$164</f>
        <v>321</v>
      </c>
      <c r="BLQ5" s="9">
        <f>表四!$C$165</f>
        <v>0</v>
      </c>
      <c r="BLR5" s="9">
        <f>表四!$C$166</f>
        <v>3841</v>
      </c>
      <c r="BLS5" s="9">
        <f>表四!$C$167</f>
        <v>0</v>
      </c>
      <c r="BLT5" s="9">
        <f>表四!$C$168</f>
        <v>0</v>
      </c>
      <c r="BLU5" s="9">
        <f>表四!$C$169</f>
        <v>0</v>
      </c>
      <c r="BLV5" s="9">
        <f>表四!$C$170</f>
        <v>0</v>
      </c>
      <c r="BLW5" s="9">
        <f>表四!$C$171</f>
        <v>0</v>
      </c>
      <c r="BLX5" s="9">
        <f>表四!$C$172</f>
        <v>0</v>
      </c>
      <c r="BLY5" s="9">
        <f>表四!$C$173</f>
        <v>0</v>
      </c>
      <c r="BLZ5" s="9">
        <f>表四!$C$174</f>
        <v>0</v>
      </c>
      <c r="BMA5" s="9">
        <f>表四!$C$175</f>
        <v>0</v>
      </c>
      <c r="BMB5" s="9">
        <f>表四!$C$176</f>
        <v>2995</v>
      </c>
      <c r="BMC5" s="9">
        <f>表四!$C$177</f>
        <v>406</v>
      </c>
      <c r="BMD5" s="9">
        <f>表四!$C$178</f>
        <v>85</v>
      </c>
      <c r="BME5" s="9">
        <f>表四!$C$179</f>
        <v>3172</v>
      </c>
      <c r="BMF5" s="9">
        <f>表四!$C$180</f>
        <v>10559</v>
      </c>
      <c r="BMG5" s="9">
        <f>表四!$C$181</f>
        <v>4534</v>
      </c>
      <c r="BMH5" s="9">
        <f>表四!$C$182</f>
        <v>626</v>
      </c>
      <c r="BMI5" s="9">
        <f>表四!$C$183</f>
        <v>0</v>
      </c>
      <c r="BMJ5" s="9">
        <f>表四!$C$184</f>
        <v>0</v>
      </c>
      <c r="BMK5" s="9">
        <f>表四!$C$185</f>
        <v>40</v>
      </c>
      <c r="BML5" s="9">
        <f>表四!$C$186</f>
        <v>1965</v>
      </c>
      <c r="BMM5" s="9">
        <f>表四!$C$187</f>
        <v>6774</v>
      </c>
      <c r="BMN5" s="9">
        <f>表四!$C$188</f>
        <v>0</v>
      </c>
      <c r="BMO5" s="9">
        <f>表四!$C$189</f>
        <v>156</v>
      </c>
      <c r="BMP5" s="9">
        <f>表四!$C$190</f>
        <v>1279</v>
      </c>
      <c r="BMQ5" s="9">
        <f>表四!$C$191</f>
        <v>66</v>
      </c>
      <c r="BMR5" s="9">
        <f>表四!$C$192</f>
        <v>3615</v>
      </c>
      <c r="BMS5" s="9">
        <f>表四!$C$193</f>
        <v>0</v>
      </c>
      <c r="BMT5" s="9">
        <f>表四!$C$194</f>
        <v>0</v>
      </c>
      <c r="BMU5" s="9">
        <f>表四!$C$195</f>
        <v>61842</v>
      </c>
      <c r="BMV5" s="9">
        <f>表四!$C$196</f>
        <v>39138</v>
      </c>
      <c r="BMW5" s="9">
        <f>表四!$C$197</f>
        <v>0</v>
      </c>
      <c r="BMX5" s="9">
        <f>表四!$C$200</f>
        <v>99267</v>
      </c>
      <c r="BMY5" s="9">
        <f>表四!$C$201</f>
        <v>0</v>
      </c>
      <c r="BMZ5" s="9">
        <f>表四!$C$202</f>
        <v>2147</v>
      </c>
      <c r="BNA5" s="9">
        <f>表四!$C$203</f>
        <v>50037</v>
      </c>
      <c r="BNB5" s="9">
        <f>表四!$C$204</f>
        <v>83074</v>
      </c>
      <c r="BNC5" s="9">
        <f>表四!$C$205</f>
        <v>22501</v>
      </c>
      <c r="BND5" s="9">
        <f>表四!$C$206</f>
        <v>14907</v>
      </c>
      <c r="BNE5" s="9">
        <f>表四!$C$207</f>
        <v>85864</v>
      </c>
      <c r="BNF5" s="9">
        <f>表四!$C$208</f>
        <v>261777</v>
      </c>
      <c r="BNG5" s="9">
        <f>表四!$C$209</f>
        <v>11771</v>
      </c>
      <c r="BNH5" s="9">
        <f>表四!$C$210</f>
        <v>136961</v>
      </c>
      <c r="BNI5" s="9">
        <f>表四!$C$211</f>
        <v>37111</v>
      </c>
      <c r="BNJ5" s="9">
        <f>表四!$C$212</f>
        <v>39538</v>
      </c>
      <c r="BNK5" s="9">
        <f>表四!$C$213</f>
        <v>20037</v>
      </c>
      <c r="BNL5" s="9">
        <f>表四!$C$214</f>
        <v>8758</v>
      </c>
      <c r="BNM5" s="9">
        <f>表四!$C$215</f>
        <v>4203</v>
      </c>
      <c r="BNN5" s="9">
        <f>表四!$C$216</f>
        <v>0</v>
      </c>
      <c r="BNO5" s="9">
        <f>表四!$C$217</f>
        <v>3486</v>
      </c>
      <c r="BNP5" s="9">
        <f>表四!$C$218</f>
        <v>18265</v>
      </c>
      <c r="BNQ5" s="9">
        <f>表四!$C$219</f>
        <v>666</v>
      </c>
      <c r="BNR5" s="9">
        <f>表四!$C$220</f>
        <v>13855</v>
      </c>
      <c r="BNS5" s="9">
        <f>表四!$C$193</f>
        <v>0</v>
      </c>
      <c r="BNT5" s="9">
        <f>表四!$C$222</f>
        <v>61842</v>
      </c>
      <c r="BNU5" s="9">
        <f>表四!$C$223</f>
        <v>39138</v>
      </c>
      <c r="BNV5" s="9">
        <f>表四!$C$224</f>
        <v>0</v>
      </c>
      <c r="BNW5" s="9">
        <f>表四!$C$226</f>
        <v>1015205</v>
      </c>
      <c r="BNX5" s="9">
        <f>表四!$D$6</f>
        <v>5932</v>
      </c>
      <c r="BNY5" s="9">
        <f>表四!$D$7</f>
        <v>1669</v>
      </c>
      <c r="BNZ5" s="9">
        <f>表四!$D$8</f>
        <v>16706</v>
      </c>
      <c r="BOA5" s="9">
        <f>表四!$D$9</f>
        <v>6664</v>
      </c>
      <c r="BOB5" s="9">
        <f>表四!$D$10</f>
        <v>930</v>
      </c>
      <c r="BOC5" s="9">
        <f>表四!$D$11</f>
        <v>5862</v>
      </c>
      <c r="BOD5" s="9">
        <f>表四!$D$12</f>
        <v>9245</v>
      </c>
      <c r="BOE5" s="9">
        <f>表四!$D$13</f>
        <v>1825</v>
      </c>
      <c r="BOF5" s="9">
        <f>表四!$D$14</f>
        <v>0</v>
      </c>
      <c r="BOG5" s="9">
        <f>表四!$D$15</f>
        <v>16718</v>
      </c>
      <c r="BOH5" s="9">
        <f>表四!$D$16</f>
        <v>3441</v>
      </c>
      <c r="BOI5" s="9">
        <f>表四!$D$17</f>
        <v>98</v>
      </c>
      <c r="BOJ5" s="9">
        <f>表四!$D$18</f>
        <v>800</v>
      </c>
      <c r="BOK5" s="9">
        <f>表四!$D$19</f>
        <v>91</v>
      </c>
      <c r="BOL5" s="9">
        <f>表四!$D$20</f>
        <v>239</v>
      </c>
      <c r="BOM5" s="9">
        <f>表四!$D$21</f>
        <v>753</v>
      </c>
      <c r="BON5" s="9">
        <f>表四!$D$22</f>
        <v>1412</v>
      </c>
      <c r="BOO5" s="9">
        <f>表四!$D$23</f>
        <v>4734</v>
      </c>
      <c r="BOP5" s="9">
        <f>表四!$D$24</f>
        <v>4549</v>
      </c>
      <c r="BOQ5" s="9">
        <f>表四!$D$25</f>
        <v>1615</v>
      </c>
      <c r="BOR5" s="9">
        <f>表四!$D$26</f>
        <v>854</v>
      </c>
      <c r="BOS5" s="9">
        <f>表四!$D$27</f>
        <v>494</v>
      </c>
      <c r="BOT5" s="9">
        <f>表四!$D$28</f>
        <v>0</v>
      </c>
      <c r="BOU5" s="9">
        <f>表四!$D$29</f>
        <v>0</v>
      </c>
      <c r="BOV5" s="9">
        <f>表四!$D$30</f>
        <v>6971</v>
      </c>
      <c r="BOW5" s="9">
        <f>表四!$D$31</f>
        <v>0</v>
      </c>
      <c r="BOX5" s="9">
        <f>表四!$D$32</f>
        <v>0</v>
      </c>
      <c r="BOY5" s="9">
        <f>表四!$D$33</f>
        <v>7665</v>
      </c>
      <c r="BOZ5" s="9">
        <f>表四!$D$34</f>
        <v>0</v>
      </c>
      <c r="BPA5" s="9">
        <f>表四!$D$35</f>
        <v>0</v>
      </c>
      <c r="BPB5" s="9">
        <f>表四!$D$36</f>
        <v>0</v>
      </c>
      <c r="BPC5" s="9">
        <f>表四!$D$37</f>
        <v>0</v>
      </c>
      <c r="BPD5" s="9">
        <f>表四!$D$38</f>
        <v>0</v>
      </c>
      <c r="BPE5" s="9">
        <f>表四!$D$39</f>
        <v>0</v>
      </c>
      <c r="BPF5" s="9">
        <f>表四!$D$40</f>
        <v>0</v>
      </c>
      <c r="BPG5" s="9">
        <f>表四!$D$41</f>
        <v>0</v>
      </c>
      <c r="BPH5" s="9">
        <f>表四!$D$42</f>
        <v>0</v>
      </c>
      <c r="BPI5" s="9">
        <f>表四!$D$43</f>
        <v>0</v>
      </c>
      <c r="BPJ5" s="9">
        <f>表四!$D$44</f>
        <v>0</v>
      </c>
      <c r="BPK5" s="9">
        <f>表四!$D$45</f>
        <v>0</v>
      </c>
      <c r="BPL5" s="9">
        <f>表四!$D$46</f>
        <v>2086</v>
      </c>
      <c r="BPM5" s="9">
        <f>表四!$D$47</f>
        <v>61</v>
      </c>
      <c r="BPN5" s="9">
        <f>表四!$D$48</f>
        <v>0</v>
      </c>
      <c r="BPO5" s="9">
        <f>表四!$D$49</f>
        <v>44081</v>
      </c>
      <c r="BPP5" s="9">
        <f>表四!$D$50</f>
        <v>366</v>
      </c>
      <c r="BPQ5" s="9">
        <f>表四!$D$51</f>
        <v>282</v>
      </c>
      <c r="BPR5" s="9">
        <f>表四!$D$52</f>
        <v>450</v>
      </c>
      <c r="BPS5" s="9">
        <f>表四!$D$53</f>
        <v>1583</v>
      </c>
      <c r="BPT5" s="9">
        <f>表四!$D$54</f>
        <v>0</v>
      </c>
      <c r="BPU5" s="9">
        <f>表四!$D$55</f>
        <v>2553</v>
      </c>
      <c r="BPV5" s="9">
        <f>表四!$D$56</f>
        <v>0</v>
      </c>
      <c r="BPW5" s="9">
        <f>表四!$D$57</f>
        <v>0</v>
      </c>
      <c r="BPX5" s="9">
        <f>表四!$D$58</f>
        <v>722</v>
      </c>
      <c r="BPY5" s="9">
        <f>表四!$D$59</f>
        <v>2093</v>
      </c>
      <c r="BPZ5" s="9">
        <f>表四!$D$60</f>
        <v>47972</v>
      </c>
      <c r="BQA5" s="9">
        <f>表四!$D$61</f>
        <v>26627</v>
      </c>
      <c r="BQB5" s="9">
        <f>表四!$D$62</f>
        <v>0</v>
      </c>
      <c r="BQC5" s="9">
        <f>表四!$D$63</f>
        <v>1820</v>
      </c>
      <c r="BQD5" s="9">
        <f>表四!$D$64</f>
        <v>0</v>
      </c>
      <c r="BQE5" s="9">
        <f>表四!$D$65</f>
        <v>1218</v>
      </c>
      <c r="BQF5" s="9">
        <f>表四!$D$66</f>
        <v>2147</v>
      </c>
      <c r="BQG5" s="9">
        <f>表四!$D$67</f>
        <v>13</v>
      </c>
      <c r="BQH5" s="9">
        <f>表四!$D$68</f>
        <v>1184</v>
      </c>
      <c r="BQI5" s="9">
        <f>表四!$D$69</f>
        <v>521</v>
      </c>
      <c r="BQJ5" s="9">
        <f>表四!$D$70</f>
        <v>4</v>
      </c>
      <c r="BQK5" s="9">
        <f>表四!$D$71</f>
        <v>7</v>
      </c>
      <c r="BQL5" s="9">
        <f>表四!$D$72</f>
        <v>13513</v>
      </c>
      <c r="BQM5" s="9">
        <f>表四!$D$73</f>
        <v>361</v>
      </c>
      <c r="BQN5" s="9">
        <f>表四!$D$74</f>
        <v>47</v>
      </c>
      <c r="BQO5" s="9">
        <f>表四!$D$75</f>
        <v>790</v>
      </c>
      <c r="BQP5" s="9">
        <f>表四!$D$76</f>
        <v>0</v>
      </c>
      <c r="BQQ5" s="9">
        <f>表四!$D$77</f>
        <v>407</v>
      </c>
      <c r="BQR5" s="9">
        <f>表四!$D$78</f>
        <v>6851</v>
      </c>
      <c r="BQS5" s="9">
        <f>表四!$D$79</f>
        <v>4793</v>
      </c>
      <c r="BQT5" s="9">
        <f>表四!$D$80</f>
        <v>726</v>
      </c>
      <c r="BQU5" s="9">
        <f>表四!$D$81</f>
        <v>855</v>
      </c>
      <c r="BQV5" s="9">
        <f>表四!$D$82</f>
        <v>1227</v>
      </c>
      <c r="BQW5" s="9">
        <f>表四!$D$83</f>
        <v>2633</v>
      </c>
      <c r="BQX5" s="9">
        <f>表四!$D$84</f>
        <v>4673</v>
      </c>
      <c r="BQY5" s="9">
        <f>表四!$D$85</f>
        <v>3798</v>
      </c>
      <c r="BQZ5" s="9">
        <f>表四!$D$86</f>
        <v>1511</v>
      </c>
      <c r="BRA5" s="9">
        <f>表四!$D$87</f>
        <v>53230</v>
      </c>
      <c r="BRB5" s="9">
        <f>表四!$D$88</f>
        <v>0</v>
      </c>
      <c r="BRC5" s="9">
        <f>表四!$D$89</f>
        <v>6607</v>
      </c>
      <c r="BRD5" s="9">
        <f>表四!$D$90</f>
        <v>3410</v>
      </c>
      <c r="BRE5" s="9">
        <f>表四!$D$91</f>
        <v>4387</v>
      </c>
      <c r="BRF5" s="9">
        <f>表四!$D$92</f>
        <v>3015</v>
      </c>
      <c r="BRG5" s="9">
        <f>表四!$D$93</f>
        <v>1207</v>
      </c>
      <c r="BRH5" s="9">
        <f>表四!$D$94</f>
        <v>156</v>
      </c>
      <c r="BRI5" s="9">
        <f>表四!$D$95</f>
        <v>0</v>
      </c>
      <c r="BRJ5" s="9">
        <f>表四!$D$96</f>
        <v>584</v>
      </c>
      <c r="BRK5" s="9">
        <f>表四!$D$97</f>
        <v>0</v>
      </c>
      <c r="BRL5" s="9">
        <f>表四!$D$98</f>
        <v>0</v>
      </c>
      <c r="BRM5" s="9">
        <f>表四!$D$99</f>
        <v>0</v>
      </c>
      <c r="BRN5" s="9">
        <f>表四!$D$100</f>
        <v>6105</v>
      </c>
      <c r="BRO5" s="9">
        <f>表四!$D$101</f>
        <v>0</v>
      </c>
      <c r="BRP5" s="9">
        <f>表四!$D$102</f>
        <v>1091</v>
      </c>
      <c r="BRQ5" s="9">
        <f>表四!$D$103</f>
        <v>0</v>
      </c>
      <c r="BRR5" s="9">
        <f>表四!$D$104</f>
        <v>763</v>
      </c>
      <c r="BRS5" s="9">
        <f>表四!$D$105</f>
        <v>2325</v>
      </c>
      <c r="BRT5" s="9">
        <f>表四!$D$106</f>
        <v>4459</v>
      </c>
      <c r="BRU5" s="9">
        <f>表四!$D$107</f>
        <v>489</v>
      </c>
      <c r="BRV5" s="9">
        <f>表四!$D$108</f>
        <v>19122</v>
      </c>
      <c r="BRW5" s="9">
        <f>表四!$D$109</f>
        <v>1304</v>
      </c>
      <c r="BRX5" s="9">
        <f>表四!$D$110</f>
        <v>7912</v>
      </c>
      <c r="BRY5" s="9">
        <f>表四!$D$111</f>
        <v>218196</v>
      </c>
      <c r="BRZ5" s="9">
        <f>表四!$D$112</f>
        <v>26</v>
      </c>
      <c r="BSA5" s="9">
        <f>表四!$D$113</f>
        <v>0</v>
      </c>
      <c r="BSB5" s="9">
        <f>表四!$D$114</f>
        <v>747</v>
      </c>
      <c r="BSC5" s="9">
        <f>表四!$D$115</f>
        <v>0</v>
      </c>
      <c r="BSD5" s="9">
        <f>表四!$D$116</f>
        <v>0</v>
      </c>
      <c r="BSE5" s="9">
        <f>表四!$D$117</f>
        <v>0</v>
      </c>
      <c r="BSF5" s="9">
        <f>表四!$D$118</f>
        <v>7197</v>
      </c>
      <c r="BSG5" s="9">
        <f>表四!$D$119</f>
        <v>7031</v>
      </c>
      <c r="BSH5" s="9">
        <f>表四!$D$120</f>
        <v>595</v>
      </c>
      <c r="BSI5" s="9">
        <f>表四!$D$121</f>
        <v>2760</v>
      </c>
      <c r="BSJ5" s="9">
        <f>表四!$D$122</f>
        <v>237</v>
      </c>
      <c r="BSK5" s="9">
        <f>表四!$D$123</f>
        <v>95</v>
      </c>
      <c r="BSL5" s="9">
        <f>表四!$D$124</f>
        <v>0</v>
      </c>
      <c r="BSM5" s="9">
        <f>表四!$D$125</f>
        <v>0</v>
      </c>
      <c r="BSN5" s="9">
        <f>表四!$D$126</f>
        <v>0</v>
      </c>
      <c r="BSO5" s="9">
        <f>表四!$D$127</f>
        <v>614</v>
      </c>
      <c r="BSP5" s="9">
        <f>表四!$D$128</f>
        <v>0</v>
      </c>
      <c r="BSQ5" s="9">
        <f>表四!$D$129</f>
        <v>0</v>
      </c>
      <c r="BSR5" s="9">
        <f>表四!$D$130</f>
        <v>0</v>
      </c>
      <c r="BSS5" s="9">
        <f>表四!$D$131</f>
        <v>0</v>
      </c>
      <c r="BST5" s="9">
        <f>表四!$D$132</f>
        <v>439</v>
      </c>
      <c r="BSU5" s="9">
        <f>表四!$D$133</f>
        <v>0</v>
      </c>
      <c r="BSV5" s="9">
        <f>表四!$D$134</f>
        <v>112</v>
      </c>
      <c r="BSW5" s="9">
        <f>表四!$D$135</f>
        <v>36686</v>
      </c>
      <c r="BSX5" s="9">
        <f>表四!$D$136</f>
        <v>16811</v>
      </c>
      <c r="BSY5" s="9">
        <f>表四!$D$137</f>
        <v>19</v>
      </c>
      <c r="BSZ5" s="9">
        <f>表四!$D$138</f>
        <v>9742</v>
      </c>
      <c r="BTA5" s="9">
        <f>表四!$D$139</f>
        <v>7707</v>
      </c>
      <c r="BTB5" s="9">
        <f>表四!$D$140</f>
        <v>9096</v>
      </c>
      <c r="BTC5" s="9">
        <f>表四!$D$141</f>
        <v>5714</v>
      </c>
      <c r="BTD5" s="9">
        <f>表四!$D$142</f>
        <v>7869</v>
      </c>
      <c r="BTE5" s="9">
        <f>表四!$D$143</f>
        <v>0</v>
      </c>
      <c r="BTF5" s="9">
        <f>表四!$D$144</f>
        <v>3153</v>
      </c>
      <c r="BTG5" s="9">
        <f>表四!$D$145</f>
        <v>0</v>
      </c>
      <c r="BTH5" s="9">
        <f>表四!$D$146</f>
        <v>3572</v>
      </c>
      <c r="BTI5" s="9">
        <f>表四!$D$147</f>
        <v>23006</v>
      </c>
      <c r="BTJ5" s="9">
        <f>表四!$D$148</f>
        <v>0</v>
      </c>
      <c r="BTK5" s="9">
        <f>表四!$D$149</f>
        <v>0</v>
      </c>
      <c r="BTL5" s="9">
        <f>表四!$D$150</f>
        <v>20</v>
      </c>
      <c r="BTM5" s="9">
        <f>表四!$D$151</f>
        <v>16512</v>
      </c>
      <c r="BTN5" s="9">
        <f>表四!$D$152</f>
        <v>0</v>
      </c>
      <c r="BTO5" s="9">
        <f>表四!$D$153</f>
        <v>445</v>
      </c>
      <c r="BTP5" s="9">
        <f>表四!$D$154</f>
        <v>0</v>
      </c>
      <c r="BTQ5" s="9">
        <f>表四!$D$155</f>
        <v>1981</v>
      </c>
      <c r="BTR5" s="9">
        <f>表四!$D$156</f>
        <v>562</v>
      </c>
      <c r="BTS5" s="9">
        <f>表四!$D$157</f>
        <v>16839</v>
      </c>
      <c r="BTT5" s="9">
        <f>表四!$D$158</f>
        <v>210</v>
      </c>
      <c r="BTU5" s="9">
        <f>表四!$D$159</f>
        <v>2484</v>
      </c>
      <c r="BTV5" s="9">
        <f>表四!$D$160</f>
        <v>2998</v>
      </c>
      <c r="BTW5" s="9">
        <f>表四!$D$161</f>
        <v>3276</v>
      </c>
      <c r="BTX5" s="9">
        <f>表四!$D$162</f>
        <v>41</v>
      </c>
      <c r="BTY5" s="9">
        <f>表四!$D$163</f>
        <v>0</v>
      </c>
      <c r="BTZ5" s="9">
        <f>表四!$D$164</f>
        <v>321</v>
      </c>
      <c r="BUA5" s="9">
        <f>表四!$D$165</f>
        <v>0</v>
      </c>
      <c r="BUB5" s="9">
        <f>表四!$D$166</f>
        <v>3841</v>
      </c>
      <c r="BUC5" s="9">
        <f>表四!$D$167</f>
        <v>0</v>
      </c>
      <c r="BUD5" s="9">
        <f>表四!$D$168</f>
        <v>0</v>
      </c>
      <c r="BUE5" s="9">
        <f>表四!$D$169</f>
        <v>0</v>
      </c>
      <c r="BUF5" s="9">
        <f>表四!$D$170</f>
        <v>0</v>
      </c>
      <c r="BUG5" s="9">
        <f>表四!$D$171</f>
        <v>0</v>
      </c>
      <c r="BUH5" s="9">
        <f>表四!$D$172</f>
        <v>0</v>
      </c>
      <c r="BUI5" s="9">
        <f>表四!$D$173</f>
        <v>0</v>
      </c>
      <c r="BUJ5" s="9">
        <f>表四!$D$174</f>
        <v>0</v>
      </c>
      <c r="BUK5" s="9">
        <f>表四!$D$175</f>
        <v>0</v>
      </c>
      <c r="BUL5" s="9">
        <f>表四!$D$176</f>
        <v>2995</v>
      </c>
      <c r="BUM5" s="9">
        <f>表四!$D$177</f>
        <v>406</v>
      </c>
      <c r="BUN5" s="9">
        <f>表四!$D$178</f>
        <v>85</v>
      </c>
      <c r="BUO5" s="9">
        <f>表四!$D$179</f>
        <v>3172</v>
      </c>
      <c r="BUP5" s="9">
        <f>表四!$D$180</f>
        <v>10559</v>
      </c>
      <c r="BUQ5" s="9">
        <f>表四!$D$181</f>
        <v>4534</v>
      </c>
      <c r="BUR5" s="9">
        <f>表四!$D$182</f>
        <v>626</v>
      </c>
      <c r="BUS5" s="9">
        <f>表四!$D$183</f>
        <v>0</v>
      </c>
      <c r="BUT5" s="9">
        <f>表四!$D$184</f>
        <v>0</v>
      </c>
      <c r="BUU5" s="9">
        <f>表四!$D$185</f>
        <v>40</v>
      </c>
      <c r="BUV5" s="9">
        <f>表四!$D$186</f>
        <v>1965</v>
      </c>
      <c r="BUW5" s="9">
        <f>表四!$D$187</f>
        <v>6774</v>
      </c>
      <c r="BUX5" s="9">
        <f>表四!$D$188</f>
        <v>0</v>
      </c>
      <c r="BUY5" s="9">
        <f>表四!$D$189</f>
        <v>156</v>
      </c>
      <c r="BUZ5" s="9">
        <f>表四!$D$190</f>
        <v>1279</v>
      </c>
      <c r="BVA5" s="9">
        <f>表四!$D$191</f>
        <v>66</v>
      </c>
      <c r="BVB5" s="9">
        <f>表四!$D$192</f>
        <v>3615</v>
      </c>
      <c r="BVC5" s="9">
        <f>表四!$D$193</f>
        <v>0</v>
      </c>
      <c r="BVD5" s="9">
        <f>表四!$D$194</f>
        <v>0</v>
      </c>
      <c r="BVE5" s="9">
        <f>表四!$D$195</f>
        <v>0</v>
      </c>
      <c r="BVF5" s="9">
        <f>表四!$D$196</f>
        <v>39138</v>
      </c>
      <c r="BVG5" s="9">
        <f>表四!$D$197</f>
        <v>0</v>
      </c>
      <c r="BVH5" s="9">
        <f>表四!$D$200</f>
        <v>99267</v>
      </c>
      <c r="BVI5" s="9">
        <f>表四!$D$201</f>
        <v>0</v>
      </c>
      <c r="BVJ5" s="9">
        <f>表四!$D$202</f>
        <v>2147</v>
      </c>
      <c r="BVK5" s="9">
        <f>表四!$D$203</f>
        <v>50037</v>
      </c>
      <c r="BVL5" s="9">
        <f>表四!$D$204</f>
        <v>83074</v>
      </c>
      <c r="BVM5" s="9">
        <f>表四!$D$205</f>
        <v>22501</v>
      </c>
      <c r="BVN5" s="9">
        <f>表四!$D$206</f>
        <v>14907</v>
      </c>
      <c r="BVO5" s="9">
        <f>表四!$D$207</f>
        <v>85864</v>
      </c>
      <c r="BVP5" s="9">
        <f>表四!$D$208</f>
        <v>261777</v>
      </c>
      <c r="BVQ5" s="9">
        <f>表四!$D$209</f>
        <v>11771</v>
      </c>
      <c r="BVR5" s="9">
        <f>表四!$D$210</f>
        <v>63370</v>
      </c>
      <c r="BVS5" s="9">
        <f>表四!$D$211</f>
        <v>37111</v>
      </c>
      <c r="BVT5" s="9">
        <f>表四!$D$212</f>
        <v>39538</v>
      </c>
      <c r="BVU5" s="9">
        <f>表四!$D$213</f>
        <v>20037</v>
      </c>
      <c r="BVV5" s="9">
        <f>表四!$D$214</f>
        <v>8758</v>
      </c>
      <c r="BVW5" s="9">
        <f>表四!$D$215</f>
        <v>4203</v>
      </c>
      <c r="BVX5" s="9">
        <f>表四!$D$216</f>
        <v>0</v>
      </c>
      <c r="BVY5" s="9">
        <f>表四!$D$217</f>
        <v>3486</v>
      </c>
      <c r="BVZ5" s="9">
        <f>表四!$D$218</f>
        <v>18265</v>
      </c>
      <c r="BWA5" s="9">
        <f>表四!$D$219</f>
        <v>666</v>
      </c>
      <c r="BWB5" s="9">
        <f>表四!$D$220</f>
        <v>13855</v>
      </c>
      <c r="BWC5" s="9">
        <f>表四!$D$193</f>
        <v>0</v>
      </c>
      <c r="BWD5" s="9">
        <f>表四!$D$222</f>
        <v>0</v>
      </c>
      <c r="BWE5" s="9">
        <f>表四!$D$223</f>
        <v>39138</v>
      </c>
      <c r="BWF5" s="9">
        <f>表四!$D$224</f>
        <v>0</v>
      </c>
      <c r="BWG5" s="9">
        <f>表四!$D$226</f>
        <v>879772</v>
      </c>
      <c r="BWH5" s="9">
        <f>表四!$E$6</f>
        <v>0</v>
      </c>
      <c r="BWI5" s="9">
        <f>表四!$E$7</f>
        <v>0</v>
      </c>
      <c r="BWJ5" s="9">
        <f>表四!$E$8</f>
        <v>0</v>
      </c>
      <c r="BWK5" s="9">
        <f>表四!$E$9</f>
        <v>0</v>
      </c>
      <c r="BWL5" s="9">
        <f>表四!$E$10</f>
        <v>0</v>
      </c>
      <c r="BWM5" s="9">
        <f>表四!$E$11</f>
        <v>0</v>
      </c>
      <c r="BWN5" s="9">
        <f>表四!$E$12</f>
        <v>0</v>
      </c>
      <c r="BWO5" s="9">
        <f>表四!$E$13</f>
        <v>0</v>
      </c>
      <c r="BWP5" s="9">
        <f>表四!$E$14</f>
        <v>0</v>
      </c>
      <c r="BWQ5" s="9">
        <f>表四!$E$15</f>
        <v>0</v>
      </c>
      <c r="BWR5" s="9">
        <f>表四!$E$16</f>
        <v>0</v>
      </c>
      <c r="BWS5" s="9">
        <f>表四!$E$17</f>
        <v>0</v>
      </c>
      <c r="BWT5" s="9">
        <f>表四!$E$18</f>
        <v>0</v>
      </c>
      <c r="BWU5" s="9">
        <f>表四!$E$19</f>
        <v>0</v>
      </c>
      <c r="BWV5" s="9">
        <f>表四!$E$20</f>
        <v>0</v>
      </c>
      <c r="BWW5" s="9">
        <f>表四!$E$21</f>
        <v>0</v>
      </c>
      <c r="BWX5" s="9">
        <f>表四!$E$22</f>
        <v>0</v>
      </c>
      <c r="BWY5" s="9">
        <f>表四!$E$23</f>
        <v>0</v>
      </c>
      <c r="BWZ5" s="9">
        <f>表四!$E$24</f>
        <v>0</v>
      </c>
      <c r="BXA5" s="9">
        <f>表四!$E$25</f>
        <v>0</v>
      </c>
      <c r="BXB5" s="9">
        <f>表四!$E$26</f>
        <v>0</v>
      </c>
      <c r="BXC5" s="9">
        <f>表四!$E$27</f>
        <v>0</v>
      </c>
      <c r="BXD5" s="9">
        <f>表四!$E$28</f>
        <v>0</v>
      </c>
      <c r="BXE5" s="9">
        <f>表四!$E$29</f>
        <v>0</v>
      </c>
      <c r="BXF5" s="9">
        <f>表四!$E$30</f>
        <v>0</v>
      </c>
      <c r="BXG5" s="9">
        <f>表四!$E$31</f>
        <v>0</v>
      </c>
      <c r="BXH5" s="9">
        <f>表四!$E$32</f>
        <v>0</v>
      </c>
      <c r="BXI5" s="9">
        <f>表四!$E$33</f>
        <v>0</v>
      </c>
      <c r="BXJ5" s="9">
        <f>表四!$E$34</f>
        <v>0</v>
      </c>
      <c r="BXK5" s="9">
        <f>表四!$E$35</f>
        <v>0</v>
      </c>
      <c r="BXL5" s="9">
        <f>表四!$E$36</f>
        <v>0</v>
      </c>
      <c r="BXM5" s="9">
        <f>表四!$E$37</f>
        <v>0</v>
      </c>
      <c r="BXN5" s="9">
        <f>表四!$E$38</f>
        <v>0</v>
      </c>
      <c r="BXO5" s="9">
        <f>表四!$E$39</f>
        <v>0</v>
      </c>
      <c r="BXP5" s="9">
        <f>表四!$E$40</f>
        <v>0</v>
      </c>
      <c r="BXQ5" s="9">
        <f>表四!$E$41</f>
        <v>0</v>
      </c>
      <c r="BXR5" s="9">
        <f>表四!$E$42</f>
        <v>0</v>
      </c>
      <c r="BXS5" s="9">
        <f>表四!$E$43</f>
        <v>0</v>
      </c>
      <c r="BXT5" s="9">
        <f>表四!$E$44</f>
        <v>0</v>
      </c>
      <c r="BXU5" s="9">
        <f>表四!$E$45</f>
        <v>0</v>
      </c>
      <c r="BXV5" s="9">
        <f>表四!$E$46</f>
        <v>0</v>
      </c>
      <c r="BXW5" s="9">
        <f>表四!$E$47</f>
        <v>0</v>
      </c>
      <c r="BXX5" s="9">
        <f>表四!$E$48</f>
        <v>0</v>
      </c>
      <c r="BXY5" s="9">
        <f>表四!$E$49</f>
        <v>0</v>
      </c>
      <c r="BXZ5" s="9">
        <f>表四!$E$50</f>
        <v>0</v>
      </c>
      <c r="BYA5" s="9">
        <f>表四!$E$51</f>
        <v>0</v>
      </c>
      <c r="BYB5" s="9">
        <f>表四!$E$52</f>
        <v>0</v>
      </c>
      <c r="BYC5" s="9">
        <f>表四!$E$53</f>
        <v>0</v>
      </c>
      <c r="BYD5" s="9">
        <f>表四!$E$54</f>
        <v>0</v>
      </c>
      <c r="BYE5" s="9">
        <f>表四!$E$55</f>
        <v>0</v>
      </c>
      <c r="BYF5" s="9">
        <f>表四!$E$56</f>
        <v>0</v>
      </c>
      <c r="BYG5" s="9">
        <f>表四!$E$57</f>
        <v>0</v>
      </c>
      <c r="BYH5" s="9">
        <f>表四!$E$58</f>
        <v>0</v>
      </c>
      <c r="BYI5" s="9">
        <f>表四!$E$59</f>
        <v>0</v>
      </c>
      <c r="BYJ5" s="9">
        <f>表四!$E$60</f>
        <v>0</v>
      </c>
      <c r="BYK5" s="9">
        <f>表四!$E$61</f>
        <v>0</v>
      </c>
      <c r="BYL5" s="9">
        <f>表四!$E$62</f>
        <v>0</v>
      </c>
      <c r="BYM5" s="9">
        <f>表四!$E$63</f>
        <v>0</v>
      </c>
      <c r="BYN5" s="9">
        <f>表四!$E$64</f>
        <v>0</v>
      </c>
      <c r="BYO5" s="9">
        <f>表四!$E$65</f>
        <v>0</v>
      </c>
      <c r="BYP5" s="9">
        <f>表四!$E$66</f>
        <v>0</v>
      </c>
      <c r="BYQ5" s="9">
        <f>表四!$E$67</f>
        <v>0</v>
      </c>
      <c r="BYR5" s="9">
        <f>表四!$E$68</f>
        <v>0</v>
      </c>
      <c r="BYS5" s="9">
        <f>表四!$E$69</f>
        <v>0</v>
      </c>
      <c r="BYT5" s="9">
        <f>表四!$E$70</f>
        <v>0</v>
      </c>
      <c r="BYU5" s="9">
        <f>表四!$E$71</f>
        <v>0</v>
      </c>
      <c r="BYV5" s="9">
        <f>表四!$E$72</f>
        <v>0</v>
      </c>
      <c r="BYW5" s="9">
        <f>表四!$E$73</f>
        <v>0</v>
      </c>
      <c r="BYX5" s="9">
        <f>表四!$E$74</f>
        <v>0</v>
      </c>
      <c r="BYY5" s="9">
        <f>表四!$E$75</f>
        <v>0</v>
      </c>
      <c r="BYZ5" s="9">
        <f>表四!$E$76</f>
        <v>0</v>
      </c>
      <c r="BZA5" s="9">
        <f>表四!$E$77</f>
        <v>0</v>
      </c>
      <c r="BZB5" s="9">
        <f>表四!$E$78</f>
        <v>0</v>
      </c>
      <c r="BZC5" s="9">
        <f>表四!$E$79</f>
        <v>0</v>
      </c>
      <c r="BZD5" s="9">
        <f>表四!$E$80</f>
        <v>0</v>
      </c>
      <c r="BZE5" s="9">
        <f>表四!$E$81</f>
        <v>0</v>
      </c>
      <c r="BZF5" s="9">
        <f>表四!$E$82</f>
        <v>0</v>
      </c>
      <c r="BZG5" s="9">
        <f>表四!$E$83</f>
        <v>0</v>
      </c>
      <c r="BZH5" s="9">
        <f>表四!$E$84</f>
        <v>0</v>
      </c>
      <c r="BZI5" s="9">
        <f>表四!$E$85</f>
        <v>0</v>
      </c>
      <c r="BZJ5" s="9">
        <f>表四!$E$86</f>
        <v>0</v>
      </c>
      <c r="BZK5" s="9">
        <f>表四!$E$87</f>
        <v>0</v>
      </c>
      <c r="BZL5" s="9">
        <f>表四!$E$88</f>
        <v>0</v>
      </c>
      <c r="BZM5" s="9">
        <f>表四!$E$89</f>
        <v>0</v>
      </c>
      <c r="BZN5" s="9">
        <f>表四!$E$90</f>
        <v>0</v>
      </c>
      <c r="BZO5" s="9">
        <f>表四!$E$91</f>
        <v>0</v>
      </c>
      <c r="BZP5" s="9">
        <f>表四!$E$92</f>
        <v>0</v>
      </c>
      <c r="BZQ5" s="9">
        <f>表四!$E$93</f>
        <v>0</v>
      </c>
      <c r="BZR5" s="9">
        <f>表四!$E$94</f>
        <v>0</v>
      </c>
      <c r="BZS5" s="9">
        <f>表四!$E$95</f>
        <v>0</v>
      </c>
      <c r="BZT5" s="9">
        <f>表四!$E$96</f>
        <v>0</v>
      </c>
      <c r="BZU5" s="9">
        <f>表四!$E$97</f>
        <v>0</v>
      </c>
      <c r="BZV5" s="9">
        <f>表四!$E$98</f>
        <v>0</v>
      </c>
      <c r="BZW5" s="9">
        <f>表四!$E$99</f>
        <v>0</v>
      </c>
      <c r="BZX5" s="9">
        <f>表四!$E$100</f>
        <v>0</v>
      </c>
      <c r="BZY5" s="9">
        <f>表四!$E$101</f>
        <v>0</v>
      </c>
      <c r="BZZ5" s="9">
        <f>表四!$E$102</f>
        <v>0</v>
      </c>
      <c r="CAA5" s="9">
        <f>表四!$E$103</f>
        <v>0</v>
      </c>
      <c r="CAB5" s="9">
        <f>表四!$E$104</f>
        <v>0</v>
      </c>
      <c r="CAC5" s="9">
        <f>表四!$E$105</f>
        <v>0</v>
      </c>
      <c r="CAD5" s="9">
        <f>表四!$E$106</f>
        <v>0</v>
      </c>
      <c r="CAE5" s="9">
        <f>表四!$E$107</f>
        <v>0</v>
      </c>
      <c r="CAF5" s="9">
        <f>表四!$E$108</f>
        <v>0</v>
      </c>
      <c r="CAG5" s="9">
        <f>表四!$E$109</f>
        <v>0</v>
      </c>
      <c r="CAH5" s="9">
        <f>表四!$E$110</f>
        <v>0</v>
      </c>
      <c r="CAI5" s="9">
        <f>表四!$E$111</f>
        <v>0</v>
      </c>
      <c r="CAJ5" s="9">
        <f>表四!$E$112</f>
        <v>0</v>
      </c>
      <c r="CAK5" s="9">
        <f>表四!$E$113</f>
        <v>0</v>
      </c>
      <c r="CAL5" s="9">
        <f>表四!$E$114</f>
        <v>0</v>
      </c>
      <c r="CAM5" s="9">
        <f>表四!$E$115</f>
        <v>0</v>
      </c>
      <c r="CAN5" s="9">
        <f>表四!$E$116</f>
        <v>0</v>
      </c>
      <c r="CAO5" s="9">
        <f>表四!$E$117</f>
        <v>0</v>
      </c>
      <c r="CAP5" s="9">
        <f>表四!$E$118</f>
        <v>0</v>
      </c>
      <c r="CAQ5" s="9">
        <f>表四!$E$119</f>
        <v>0</v>
      </c>
      <c r="CAR5" s="9">
        <f>表四!$E$120</f>
        <v>0</v>
      </c>
      <c r="CAS5" s="9">
        <f>表四!$E$121</f>
        <v>0</v>
      </c>
      <c r="CAT5" s="9">
        <f>表四!$E$122</f>
        <v>0</v>
      </c>
      <c r="CAU5" s="9">
        <f>表四!$E$123</f>
        <v>0</v>
      </c>
      <c r="CAV5" s="9">
        <f>表四!$E$124</f>
        <v>0</v>
      </c>
      <c r="CAW5" s="9">
        <f>表四!$E$125</f>
        <v>0</v>
      </c>
      <c r="CAX5" s="9">
        <f>表四!$E$126</f>
        <v>0</v>
      </c>
      <c r="CAY5" s="9">
        <f>表四!$E$127</f>
        <v>0</v>
      </c>
      <c r="CAZ5" s="9">
        <f>表四!$E$128</f>
        <v>0</v>
      </c>
      <c r="CBA5" s="9">
        <f>表四!$E$129</f>
        <v>0</v>
      </c>
      <c r="CBB5" s="9">
        <f>表四!$E$130</f>
        <v>0</v>
      </c>
      <c r="CBC5" s="9">
        <f>表四!$E$131</f>
        <v>0</v>
      </c>
      <c r="CBD5" s="9">
        <f>表四!$E$132</f>
        <v>0</v>
      </c>
      <c r="CBE5" s="9">
        <f>表四!$E$133</f>
        <v>0</v>
      </c>
      <c r="CBF5" s="9">
        <f>表四!$E$134</f>
        <v>0</v>
      </c>
      <c r="CBG5" s="9">
        <f>表四!$E$135</f>
        <v>0</v>
      </c>
      <c r="CBH5" s="9">
        <f>表四!$E$136</f>
        <v>0</v>
      </c>
      <c r="CBI5" s="9">
        <f>表四!$E$137</f>
        <v>0</v>
      </c>
      <c r="CBJ5" s="9">
        <f>表四!$E$138</f>
        <v>-1994</v>
      </c>
      <c r="CBK5" s="9">
        <f>表四!$E$139</f>
        <v>0</v>
      </c>
      <c r="CBL5" s="9">
        <f>表四!$E$140</f>
        <v>0</v>
      </c>
      <c r="CBM5" s="9">
        <f>表四!$E$141</f>
        <v>0</v>
      </c>
      <c r="CBN5" s="9">
        <f>表四!$E$142</f>
        <v>0</v>
      </c>
      <c r="CBO5" s="9">
        <f>表四!$E$143</f>
        <v>0</v>
      </c>
      <c r="CBP5" s="9">
        <f>表四!$E$144</f>
        <v>0</v>
      </c>
      <c r="CBQ5" s="9">
        <f>表四!$E$145</f>
        <v>0</v>
      </c>
      <c r="CBR5" s="9">
        <f>表四!$E$146</f>
        <v>0</v>
      </c>
      <c r="CBS5" s="9">
        <f>表四!$E$147</f>
        <v>0</v>
      </c>
      <c r="CBT5" s="9">
        <f>表四!$E$148</f>
        <v>0</v>
      </c>
      <c r="CBU5" s="9">
        <f>表四!$E$149</f>
        <v>0</v>
      </c>
      <c r="CBV5" s="9">
        <f>表四!$E$150</f>
        <v>0</v>
      </c>
      <c r="CBW5" s="9">
        <f>表四!$E$151</f>
        <v>0</v>
      </c>
      <c r="CBX5" s="9">
        <f>表四!$E$152</f>
        <v>0</v>
      </c>
      <c r="CBY5" s="9">
        <f>表四!$E$153</f>
        <v>0</v>
      </c>
      <c r="CBZ5" s="9">
        <f>表四!$E$154</f>
        <v>0</v>
      </c>
      <c r="CCA5" s="9">
        <f>表四!$E$155</f>
        <v>0</v>
      </c>
      <c r="CCB5" s="9">
        <f>表四!$E$156</f>
        <v>0</v>
      </c>
      <c r="CCC5" s="9">
        <f>表四!$E$157</f>
        <v>0</v>
      </c>
      <c r="CCD5" s="9">
        <f>表四!$E$158</f>
        <v>0</v>
      </c>
      <c r="CCE5" s="9">
        <f>表四!$E$159</f>
        <v>0</v>
      </c>
      <c r="CCF5" s="9">
        <f>表四!$E$160</f>
        <v>0</v>
      </c>
      <c r="CCG5" s="9">
        <f>表四!$E$161</f>
        <v>0</v>
      </c>
      <c r="CCH5" s="9">
        <f>表四!$E$162</f>
        <v>0</v>
      </c>
      <c r="CCI5" s="9">
        <f>表四!$E$163</f>
        <v>0</v>
      </c>
      <c r="CCJ5" s="9">
        <f>表四!$E$164</f>
        <v>0</v>
      </c>
      <c r="CCK5" s="9">
        <f>表四!$E$165</f>
        <v>0</v>
      </c>
      <c r="CCL5" s="9">
        <f>表四!$E$166</f>
        <v>0</v>
      </c>
      <c r="CCM5" s="9">
        <f>表四!$E$167</f>
        <v>0</v>
      </c>
      <c r="CCN5" s="9">
        <f>表四!$E$168</f>
        <v>0</v>
      </c>
      <c r="CCO5" s="9">
        <f>表四!$E$169</f>
        <v>0</v>
      </c>
      <c r="CCP5" s="9">
        <f>表四!$E$170</f>
        <v>0</v>
      </c>
      <c r="CCQ5" s="9">
        <f>表四!$E$171</f>
        <v>0</v>
      </c>
      <c r="CCR5" s="9">
        <f>表四!$E$172</f>
        <v>0</v>
      </c>
      <c r="CCS5" s="9">
        <f>表四!$E$173</f>
        <v>0</v>
      </c>
      <c r="CCT5" s="9">
        <f>表四!$E$174</f>
        <v>0</v>
      </c>
      <c r="CCU5" s="9">
        <f>表四!$E$175</f>
        <v>0</v>
      </c>
      <c r="CCV5" s="9">
        <f>表四!$E$176</f>
        <v>0</v>
      </c>
      <c r="CCW5" s="9">
        <f>表四!$E$177</f>
        <v>0</v>
      </c>
      <c r="CCX5" s="9">
        <f>表四!$E$178</f>
        <v>0</v>
      </c>
      <c r="CCY5" s="9">
        <f>表四!$E$179</f>
        <v>0</v>
      </c>
      <c r="CCZ5" s="9">
        <f>表四!$E$180</f>
        <v>0</v>
      </c>
      <c r="CDA5" s="9">
        <f>表四!$E$181</f>
        <v>0</v>
      </c>
      <c r="CDB5" s="9">
        <f>表四!$E$182</f>
        <v>0</v>
      </c>
      <c r="CDC5" s="9">
        <f>表四!$E$183</f>
        <v>0</v>
      </c>
      <c r="CDD5" s="9">
        <f>表四!$E$184</f>
        <v>0</v>
      </c>
      <c r="CDE5" s="9">
        <f>表四!$E$185</f>
        <v>0</v>
      </c>
      <c r="CDF5" s="9">
        <f>表四!$E$186</f>
        <v>0</v>
      </c>
      <c r="CDG5" s="9">
        <f>表四!$E$187</f>
        <v>0</v>
      </c>
      <c r="CDH5" s="9">
        <f>表四!$E$188</f>
        <v>0</v>
      </c>
      <c r="CDI5" s="9">
        <f>表四!$E$189</f>
        <v>0</v>
      </c>
      <c r="CDJ5" s="9">
        <f>表四!$E$190</f>
        <v>0</v>
      </c>
      <c r="CDK5" s="9">
        <f>表四!$E$191</f>
        <v>0</v>
      </c>
      <c r="CDL5" s="9">
        <f>表四!$E$192</f>
        <v>0</v>
      </c>
      <c r="CDM5" s="9">
        <f>表四!$E$193</f>
        <v>0</v>
      </c>
      <c r="CDN5" s="9">
        <f>表四!$E$194</f>
        <v>0</v>
      </c>
      <c r="CDO5" s="9">
        <f>表四!$E$195</f>
        <v>0</v>
      </c>
      <c r="CDP5" s="9">
        <f>表四!$E$196</f>
        <v>0</v>
      </c>
      <c r="CDQ5" s="9">
        <f>表四!$E$197</f>
        <v>0</v>
      </c>
      <c r="CDR5" s="9">
        <f>表四!$E$200</f>
        <v>0</v>
      </c>
      <c r="CDS5" s="9">
        <f>表四!$E$201</f>
        <v>0</v>
      </c>
      <c r="CDT5" s="9">
        <f>表四!$E$202</f>
        <v>0</v>
      </c>
      <c r="CDU5" s="9">
        <f>表四!$E$203</f>
        <v>0</v>
      </c>
      <c r="CDV5" s="9">
        <f>表四!$E$204</f>
        <v>0</v>
      </c>
      <c r="CDW5" s="9">
        <f>表四!$E$205</f>
        <v>0</v>
      </c>
      <c r="CDX5" s="9">
        <f>表四!$E$206</f>
        <v>0</v>
      </c>
      <c r="CDY5" s="9">
        <f>表四!$E$207</f>
        <v>0</v>
      </c>
      <c r="CDZ5" s="9">
        <f>表四!$E$208</f>
        <v>0</v>
      </c>
      <c r="CEA5" s="9">
        <f>表四!$E$209</f>
        <v>0</v>
      </c>
      <c r="CEB5" s="9">
        <f>表四!$E$210</f>
        <v>-1994</v>
      </c>
      <c r="CEC5" s="9">
        <f>表四!$E$211</f>
        <v>0</v>
      </c>
      <c r="CED5" s="9">
        <f>表四!$E$212</f>
        <v>0</v>
      </c>
      <c r="CEE5" s="9">
        <f>表四!$E$213</f>
        <v>0</v>
      </c>
      <c r="CEF5" s="9">
        <f>表四!$E$214</f>
        <v>0</v>
      </c>
      <c r="CEG5" s="9">
        <f>表四!$E$215</f>
        <v>0</v>
      </c>
      <c r="CEH5" s="9">
        <f>表四!$E$216</f>
        <v>0</v>
      </c>
      <c r="CEI5" s="9">
        <f>表四!$E$217</f>
        <v>0</v>
      </c>
      <c r="CEJ5" s="9">
        <f>表四!$E$218</f>
        <v>0</v>
      </c>
      <c r="CEK5" s="9">
        <f>表四!$E$219</f>
        <v>0</v>
      </c>
      <c r="CEL5" s="9">
        <f>表四!$E$220</f>
        <v>0</v>
      </c>
      <c r="CEM5" s="9">
        <f>表四!$E$193</f>
        <v>0</v>
      </c>
      <c r="CEN5" s="9">
        <f>表四!$E$222</f>
        <v>0</v>
      </c>
      <c r="CEO5" s="9">
        <f>表四!$E$223</f>
        <v>0</v>
      </c>
      <c r="CEP5" s="9">
        <f>表四!$E$224</f>
        <v>0</v>
      </c>
      <c r="CEQ5" s="9">
        <f>表四!$E$226</f>
        <v>-1994</v>
      </c>
      <c r="CER5" s="9">
        <f>表四!$F$6</f>
        <v>0</v>
      </c>
      <c r="CES5" s="9">
        <f>表四!$F$7</f>
        <v>0</v>
      </c>
      <c r="CET5" s="9">
        <f>表四!$F$8</f>
        <v>0</v>
      </c>
      <c r="CEU5" s="9">
        <f>表四!$F$9</f>
        <v>0</v>
      </c>
      <c r="CEV5" s="9">
        <f>表四!$F$10</f>
        <v>0</v>
      </c>
      <c r="CEW5" s="9">
        <f>表四!$F$11</f>
        <v>0</v>
      </c>
      <c r="CEX5" s="9">
        <f>表四!$F$12</f>
        <v>0</v>
      </c>
      <c r="CEY5" s="9">
        <f>表四!$F$13</f>
        <v>0</v>
      </c>
      <c r="CEZ5" s="9">
        <f>表四!$F$14</f>
        <v>0</v>
      </c>
      <c r="CFA5" s="9">
        <f>表四!$F$15</f>
        <v>0</v>
      </c>
      <c r="CFB5" s="9">
        <f>表四!$F$16</f>
        <v>0</v>
      </c>
      <c r="CFC5" s="9">
        <f>表四!$F$17</f>
        <v>0</v>
      </c>
      <c r="CFD5" s="9">
        <f>表四!$F$18</f>
        <v>0</v>
      </c>
      <c r="CFE5" s="9">
        <f>表四!$F$19</f>
        <v>0</v>
      </c>
      <c r="CFF5" s="9">
        <f>表四!$F$20</f>
        <v>0</v>
      </c>
      <c r="CFG5" s="9">
        <f>表四!$F$21</f>
        <v>0</v>
      </c>
      <c r="CFH5" s="9">
        <f>表四!$F$22</f>
        <v>0</v>
      </c>
      <c r="CFI5" s="9">
        <f>表四!$F$23</f>
        <v>0</v>
      </c>
      <c r="CFJ5" s="9">
        <f>表四!$F$24</f>
        <v>0</v>
      </c>
      <c r="CFK5" s="9">
        <f>表四!$F$25</f>
        <v>0</v>
      </c>
      <c r="CFL5" s="9">
        <f>表四!$F$26</f>
        <v>0</v>
      </c>
      <c r="CFM5" s="9">
        <f>表四!$F$27</f>
        <v>0</v>
      </c>
      <c r="CFN5" s="9">
        <f>表四!$F$28</f>
        <v>0</v>
      </c>
      <c r="CFO5" s="9">
        <f>表四!$F$29</f>
        <v>0</v>
      </c>
      <c r="CFP5" s="9">
        <f>表四!$F$30</f>
        <v>0</v>
      </c>
      <c r="CFQ5" s="9">
        <f>表四!$F$31</f>
        <v>0</v>
      </c>
      <c r="CFR5" s="9">
        <f>表四!$F$32</f>
        <v>0</v>
      </c>
      <c r="CFS5" s="9">
        <f>表四!$F$33</f>
        <v>0</v>
      </c>
      <c r="CFT5" s="9">
        <f>表四!$F$34</f>
        <v>0</v>
      </c>
      <c r="CFU5" s="9">
        <f>表四!$F$35</f>
        <v>0</v>
      </c>
      <c r="CFV5" s="9">
        <f>表四!$F$36</f>
        <v>0</v>
      </c>
      <c r="CFW5" s="9">
        <f>表四!$F$37</f>
        <v>0</v>
      </c>
      <c r="CFX5" s="9">
        <f>表四!$F$38</f>
        <v>0</v>
      </c>
      <c r="CFY5" s="9">
        <f>表四!$F$39</f>
        <v>0</v>
      </c>
      <c r="CFZ5" s="9">
        <f>表四!$F$40</f>
        <v>0</v>
      </c>
      <c r="CGA5" s="9">
        <f>表四!$F$41</f>
        <v>0</v>
      </c>
      <c r="CGB5" s="9">
        <f>表四!$F$42</f>
        <v>0</v>
      </c>
      <c r="CGC5" s="9">
        <f>表四!$F$43</f>
        <v>0</v>
      </c>
      <c r="CGD5" s="9">
        <f>表四!$F$44</f>
        <v>0</v>
      </c>
      <c r="CGE5" s="9">
        <f>表四!$F$45</f>
        <v>0</v>
      </c>
      <c r="CGF5" s="9">
        <f>表四!$F$46</f>
        <v>0</v>
      </c>
      <c r="CGG5" s="9">
        <f>表四!$F$47</f>
        <v>0</v>
      </c>
      <c r="CGH5" s="9">
        <f>表四!$F$48</f>
        <v>0</v>
      </c>
      <c r="CGI5" s="9">
        <f>表四!$F$49</f>
        <v>0</v>
      </c>
      <c r="CGJ5" s="9">
        <f>表四!$F$50</f>
        <v>0</v>
      </c>
      <c r="CGK5" s="9">
        <f>表四!$F$51</f>
        <v>0</v>
      </c>
      <c r="CGL5" s="9">
        <f>表四!$F$52</f>
        <v>0</v>
      </c>
      <c r="CGM5" s="9">
        <f>表四!$F$53</f>
        <v>0</v>
      </c>
      <c r="CGN5" s="9">
        <f>表四!$F$54</f>
        <v>0</v>
      </c>
      <c r="CGO5" s="9">
        <f>表四!$F$55</f>
        <v>0</v>
      </c>
      <c r="CGP5" s="9">
        <f>表四!$F$56</f>
        <v>0</v>
      </c>
      <c r="CGQ5" s="9">
        <f>表四!$F$57</f>
        <v>0</v>
      </c>
      <c r="CGR5" s="9">
        <f>表四!$F$58</f>
        <v>0</v>
      </c>
      <c r="CGS5" s="9">
        <f>表四!$F$59</f>
        <v>0</v>
      </c>
      <c r="CGT5" s="9">
        <f>表四!$F$60</f>
        <v>0</v>
      </c>
      <c r="CGU5" s="9">
        <f>表四!$F$61</f>
        <v>0</v>
      </c>
      <c r="CGV5" s="9">
        <f>表四!$F$62</f>
        <v>0</v>
      </c>
      <c r="CGW5" s="9">
        <f>表四!$F$63</f>
        <v>0</v>
      </c>
      <c r="CGX5" s="9">
        <f>表四!$F$64</f>
        <v>0</v>
      </c>
      <c r="CGY5" s="9">
        <f>表四!$F$65</f>
        <v>0</v>
      </c>
      <c r="CGZ5" s="9">
        <f>表四!$F$66</f>
        <v>0</v>
      </c>
      <c r="CHA5" s="9">
        <f>表四!$F$67</f>
        <v>0</v>
      </c>
      <c r="CHB5" s="9">
        <f>表四!$F$68</f>
        <v>0</v>
      </c>
      <c r="CHC5" s="9">
        <f>表四!$F$69</f>
        <v>0</v>
      </c>
      <c r="CHD5" s="9">
        <f>表四!$F$70</f>
        <v>0</v>
      </c>
      <c r="CHE5" s="9">
        <f>表四!$F$71</f>
        <v>0</v>
      </c>
      <c r="CHF5" s="9">
        <f>表四!$F$72</f>
        <v>0</v>
      </c>
      <c r="CHG5" s="9">
        <f>表四!$F$73</f>
        <v>0</v>
      </c>
      <c r="CHH5" s="9">
        <f>表四!$F$74</f>
        <v>0</v>
      </c>
      <c r="CHI5" s="9">
        <f>表四!$F$75</f>
        <v>0</v>
      </c>
      <c r="CHJ5" s="9">
        <f>表四!$F$76</f>
        <v>0</v>
      </c>
      <c r="CHK5" s="9">
        <f>表四!$F$77</f>
        <v>0</v>
      </c>
      <c r="CHL5" s="9">
        <f>表四!$F$78</f>
        <v>0</v>
      </c>
      <c r="CHM5" s="9">
        <f>表四!$F$79</f>
        <v>0</v>
      </c>
      <c r="CHN5" s="9">
        <f>表四!$F$80</f>
        <v>0</v>
      </c>
      <c r="CHO5" s="9">
        <f>表四!$F$81</f>
        <v>0</v>
      </c>
      <c r="CHP5" s="9">
        <f>表四!$F$82</f>
        <v>0</v>
      </c>
      <c r="CHQ5" s="9">
        <f>表四!$F$83</f>
        <v>0</v>
      </c>
      <c r="CHR5" s="9">
        <f>表四!$F$84</f>
        <v>0</v>
      </c>
      <c r="CHS5" s="9">
        <f>表四!$F$85</f>
        <v>0</v>
      </c>
      <c r="CHT5" s="9">
        <f>表四!$F$86</f>
        <v>0</v>
      </c>
      <c r="CHU5" s="9">
        <f>表四!$F$87</f>
        <v>0</v>
      </c>
      <c r="CHV5" s="9">
        <f>表四!$F$88</f>
        <v>0</v>
      </c>
      <c r="CHW5" s="9">
        <f>表四!$F$89</f>
        <v>0</v>
      </c>
      <c r="CHX5" s="9">
        <f>表四!$F$90</f>
        <v>0</v>
      </c>
      <c r="CHY5" s="9">
        <f>表四!$F$91</f>
        <v>0</v>
      </c>
      <c r="CHZ5" s="9">
        <f>表四!$F$92</f>
        <v>0</v>
      </c>
      <c r="CIA5" s="9">
        <f>表四!$F$93</f>
        <v>0</v>
      </c>
      <c r="CIB5" s="9">
        <f>表四!$F$94</f>
        <v>0</v>
      </c>
      <c r="CIC5" s="9">
        <f>表四!$F$95</f>
        <v>0</v>
      </c>
      <c r="CID5" s="9">
        <f>表四!$F$96</f>
        <v>0</v>
      </c>
      <c r="CIE5" s="9">
        <f>表四!$F$97</f>
        <v>0</v>
      </c>
      <c r="CIF5" s="9">
        <f>表四!$F$98</f>
        <v>0</v>
      </c>
      <c r="CIG5" s="9">
        <f>表四!$F$99</f>
        <v>0</v>
      </c>
      <c r="CIH5" s="9">
        <f>表四!$F$100</f>
        <v>0</v>
      </c>
      <c r="CII5" s="9">
        <f>表四!$F$101</f>
        <v>0</v>
      </c>
      <c r="CIJ5" s="9">
        <f>表四!$F$102</f>
        <v>0</v>
      </c>
      <c r="CIK5" s="9">
        <f>表四!$F$103</f>
        <v>0</v>
      </c>
      <c r="CIL5" s="9">
        <f>表四!$F$104</f>
        <v>0</v>
      </c>
      <c r="CIM5" s="9">
        <f>表四!$F$105</f>
        <v>0</v>
      </c>
      <c r="CIN5" s="9">
        <f>表四!$F$106</f>
        <v>0</v>
      </c>
      <c r="CIO5" s="9">
        <f>表四!$F$107</f>
        <v>0</v>
      </c>
      <c r="CIP5" s="9">
        <f>表四!$F$108</f>
        <v>0</v>
      </c>
      <c r="CIQ5" s="9">
        <f>表四!$F$109</f>
        <v>0</v>
      </c>
      <c r="CIR5" s="9">
        <f>表四!$F$110</f>
        <v>0</v>
      </c>
      <c r="CIS5" s="9">
        <f>表四!$F$111</f>
        <v>0</v>
      </c>
      <c r="CIT5" s="9">
        <f>表四!$F$112</f>
        <v>0</v>
      </c>
      <c r="CIU5" s="9">
        <f>表四!$F$113</f>
        <v>0</v>
      </c>
      <c r="CIV5" s="9">
        <f>表四!$F$114</f>
        <v>0</v>
      </c>
      <c r="CIW5" s="9">
        <f>表四!$F$115</f>
        <v>0</v>
      </c>
      <c r="CIX5" s="9">
        <f>表四!$F$116</f>
        <v>0</v>
      </c>
      <c r="CIY5" s="9">
        <f>表四!$F$117</f>
        <v>0</v>
      </c>
      <c r="CIZ5" s="9">
        <f>表四!$F$118</f>
        <v>0</v>
      </c>
      <c r="CJA5" s="9">
        <f>表四!$F$119</f>
        <v>0</v>
      </c>
      <c r="CJB5" s="9">
        <f>表四!$F$120</f>
        <v>0</v>
      </c>
      <c r="CJC5" s="9">
        <f>表四!$F$121</f>
        <v>0</v>
      </c>
      <c r="CJD5" s="9">
        <f>表四!$F$122</f>
        <v>0</v>
      </c>
      <c r="CJE5" s="9">
        <f>表四!$F$123</f>
        <v>0</v>
      </c>
      <c r="CJF5" s="9">
        <f>表四!$F$124</f>
        <v>0</v>
      </c>
      <c r="CJG5" s="9">
        <f>表四!$F$125</f>
        <v>0</v>
      </c>
      <c r="CJH5" s="9">
        <f>表四!$F$126</f>
        <v>0</v>
      </c>
      <c r="CJI5" s="9">
        <f>表四!$F$127</f>
        <v>0</v>
      </c>
      <c r="CJJ5" s="9">
        <f>表四!$F$128</f>
        <v>0</v>
      </c>
      <c r="CJK5" s="9">
        <f>表四!$F$129</f>
        <v>0</v>
      </c>
      <c r="CJL5" s="9">
        <f>表四!$F$130</f>
        <v>0</v>
      </c>
      <c r="CJM5" s="9">
        <f>表四!$F$131</f>
        <v>0</v>
      </c>
      <c r="CJN5" s="9">
        <f>表四!$F$132</f>
        <v>0</v>
      </c>
      <c r="CJO5" s="9">
        <f>表四!$F$133</f>
        <v>0</v>
      </c>
      <c r="CJP5" s="9">
        <f>表四!$F$134</f>
        <v>0</v>
      </c>
      <c r="CJQ5" s="9">
        <f>表四!$F$135</f>
        <v>0</v>
      </c>
      <c r="CJR5" s="9">
        <f>表四!$F$136</f>
        <v>0</v>
      </c>
      <c r="CJS5" s="9">
        <f>表四!$F$137</f>
        <v>0</v>
      </c>
      <c r="CJT5" s="9">
        <f>表四!$F$138</f>
        <v>11460</v>
      </c>
      <c r="CJU5" s="9">
        <f>表四!$F$139</f>
        <v>0</v>
      </c>
      <c r="CJV5" s="9">
        <f>表四!$F$140</f>
        <v>0</v>
      </c>
      <c r="CJW5" s="9">
        <f>表四!$F$141</f>
        <v>0</v>
      </c>
      <c r="CJX5" s="9">
        <f>表四!$F$142</f>
        <v>0</v>
      </c>
      <c r="CJY5" s="9">
        <f>表四!$F$143</f>
        <v>0</v>
      </c>
      <c r="CJZ5" s="9">
        <f>表四!$F$144</f>
        <v>0</v>
      </c>
      <c r="CKA5" s="9">
        <f>表四!$F$145</f>
        <v>0</v>
      </c>
      <c r="CKB5" s="9">
        <f>表四!$F$146</f>
        <v>0</v>
      </c>
      <c r="CKC5" s="9">
        <f>表四!$F$147</f>
        <v>0</v>
      </c>
      <c r="CKD5" s="9">
        <f>表四!$F$148</f>
        <v>0</v>
      </c>
      <c r="CKE5" s="9">
        <f>表四!$F$149</f>
        <v>0</v>
      </c>
      <c r="CKF5" s="9">
        <f>表四!$F$150</f>
        <v>0</v>
      </c>
      <c r="CKG5" s="9">
        <f>表四!$F$151</f>
        <v>0</v>
      </c>
      <c r="CKH5" s="9">
        <f>表四!$F$152</f>
        <v>0</v>
      </c>
      <c r="CKI5" s="9">
        <f>表四!$F$153</f>
        <v>0</v>
      </c>
      <c r="CKJ5" s="9">
        <f>表四!$F$154</f>
        <v>0</v>
      </c>
      <c r="CKK5" s="9">
        <f>表四!$F$155</f>
        <v>0</v>
      </c>
      <c r="CKL5" s="9">
        <f>表四!$F$156</f>
        <v>0</v>
      </c>
      <c r="CKM5" s="9">
        <f>表四!$F$157</f>
        <v>0</v>
      </c>
      <c r="CKN5" s="9">
        <f>表四!$F$158</f>
        <v>0</v>
      </c>
      <c r="CKO5" s="9">
        <f>表四!$F$159</f>
        <v>0</v>
      </c>
      <c r="CKP5" s="9">
        <f>表四!$F$160</f>
        <v>0</v>
      </c>
      <c r="CKQ5" s="9">
        <f>表四!$F$161</f>
        <v>0</v>
      </c>
      <c r="CKR5" s="9">
        <f>表四!$F$162</f>
        <v>0</v>
      </c>
      <c r="CKS5" s="9">
        <f>表四!$F$163</f>
        <v>0</v>
      </c>
      <c r="CKT5" s="9">
        <f>表四!$F$164</f>
        <v>0</v>
      </c>
      <c r="CKU5" s="9">
        <f>表四!$F$165</f>
        <v>0</v>
      </c>
      <c r="CKV5" s="9">
        <f>表四!$F$166</f>
        <v>0</v>
      </c>
      <c r="CKW5" s="9">
        <f>表四!$F$167</f>
        <v>0</v>
      </c>
      <c r="CKX5" s="9">
        <f>表四!$F$168</f>
        <v>0</v>
      </c>
      <c r="CKY5" s="9">
        <f>表四!$F$169</f>
        <v>0</v>
      </c>
      <c r="CKZ5" s="9">
        <f>表四!$F$170</f>
        <v>0</v>
      </c>
      <c r="CLA5" s="9">
        <f>表四!$F$171</f>
        <v>0</v>
      </c>
      <c r="CLB5" s="9">
        <f>表四!$F$172</f>
        <v>0</v>
      </c>
      <c r="CLC5" s="9">
        <f>表四!$F$173</f>
        <v>0</v>
      </c>
      <c r="CLD5" s="9">
        <f>表四!$F$174</f>
        <v>0</v>
      </c>
      <c r="CLE5" s="9">
        <f>表四!$F$175</f>
        <v>0</v>
      </c>
      <c r="CLF5" s="9">
        <f>表四!$F$176</f>
        <v>0</v>
      </c>
      <c r="CLG5" s="9">
        <f>表四!$F$177</f>
        <v>0</v>
      </c>
      <c r="CLH5" s="9">
        <f>表四!$F$178</f>
        <v>0</v>
      </c>
      <c r="CLI5" s="9">
        <f>表四!$F$179</f>
        <v>0</v>
      </c>
      <c r="CLJ5" s="9">
        <f>表四!$F$180</f>
        <v>0</v>
      </c>
      <c r="CLK5" s="9">
        <f>表四!$F$181</f>
        <v>0</v>
      </c>
      <c r="CLL5" s="9">
        <f>表四!$F$182</f>
        <v>0</v>
      </c>
      <c r="CLM5" s="9">
        <f>表四!$F$183</f>
        <v>0</v>
      </c>
      <c r="CLN5" s="9">
        <f>表四!$F$184</f>
        <v>0</v>
      </c>
      <c r="CLO5" s="9">
        <f>表四!$F$185</f>
        <v>0</v>
      </c>
      <c r="CLP5" s="9">
        <f>表四!$F$186</f>
        <v>0</v>
      </c>
      <c r="CLQ5" s="9">
        <f>表四!$F$187</f>
        <v>0</v>
      </c>
      <c r="CLR5" s="9">
        <f>表四!$F$188</f>
        <v>0</v>
      </c>
      <c r="CLS5" s="9">
        <f>表四!$F$189</f>
        <v>0</v>
      </c>
      <c r="CLT5" s="9">
        <f>表四!$F$190</f>
        <v>0</v>
      </c>
      <c r="CLU5" s="9">
        <f>表四!$F$191</f>
        <v>0</v>
      </c>
      <c r="CLV5" s="9">
        <f>表四!$F$192</f>
        <v>0</v>
      </c>
      <c r="CLW5" s="9">
        <f>表四!$F$193</f>
        <v>0</v>
      </c>
      <c r="CLX5" s="9">
        <f>表四!$F$194</f>
        <v>0</v>
      </c>
      <c r="CLY5" s="9">
        <f>表四!$F$195</f>
        <v>61842</v>
      </c>
      <c r="CLZ5" s="9">
        <f>表四!$F$196</f>
        <v>0</v>
      </c>
      <c r="CMA5" s="9">
        <f>表四!$F$197</f>
        <v>0</v>
      </c>
      <c r="CMB5" s="9">
        <f>表四!$F$200</f>
        <v>0</v>
      </c>
      <c r="CMC5" s="9">
        <f>表四!$F$201</f>
        <v>0</v>
      </c>
      <c r="CMD5" s="9">
        <f>表四!$F$202</f>
        <v>0</v>
      </c>
      <c r="CME5" s="9">
        <f>表四!$F$203</f>
        <v>0</v>
      </c>
      <c r="CMF5" s="9">
        <f>表四!$F$204</f>
        <v>0</v>
      </c>
      <c r="CMG5" s="9">
        <f>表四!$F$205</f>
        <v>0</v>
      </c>
      <c r="CMH5" s="9">
        <f>表四!$F$206</f>
        <v>0</v>
      </c>
      <c r="CMI5" s="9">
        <f>表四!$F$207</f>
        <v>0</v>
      </c>
      <c r="CMJ5" s="9">
        <f>表四!$F$208</f>
        <v>0</v>
      </c>
      <c r="CMK5" s="9">
        <f>表四!$F$209</f>
        <v>0</v>
      </c>
      <c r="CML5" s="9">
        <f>表四!$F$210</f>
        <v>11460</v>
      </c>
      <c r="CMM5" s="9">
        <f>表四!$F$211</f>
        <v>0</v>
      </c>
      <c r="CMN5" s="9">
        <f>表四!$F$212</f>
        <v>0</v>
      </c>
      <c r="CMO5" s="9">
        <f>表四!$F$213</f>
        <v>0</v>
      </c>
      <c r="CMP5" s="9">
        <f>表四!$F$214</f>
        <v>0</v>
      </c>
      <c r="CMQ5" s="9">
        <f>表四!$F$215</f>
        <v>0</v>
      </c>
      <c r="CMR5" s="9">
        <f>表四!$F$216</f>
        <v>0</v>
      </c>
      <c r="CMS5" s="9">
        <f>表四!$F$217</f>
        <v>0</v>
      </c>
      <c r="CMT5" s="9">
        <f>表四!$F$218</f>
        <v>0</v>
      </c>
      <c r="CMU5" s="9">
        <f>表四!$F$219</f>
        <v>0</v>
      </c>
      <c r="CMV5" s="9">
        <f>表四!$F$220</f>
        <v>0</v>
      </c>
      <c r="CMW5" s="9">
        <f>表四!$F$193</f>
        <v>0</v>
      </c>
      <c r="CMX5" s="9">
        <f>表四!$F$222</f>
        <v>61842</v>
      </c>
      <c r="CMY5" s="9">
        <f>表四!$F$223</f>
        <v>0</v>
      </c>
      <c r="CMZ5" s="9">
        <f>表四!$F$224</f>
        <v>0</v>
      </c>
      <c r="CNA5" s="9">
        <f>表四!$F$226</f>
        <v>73302</v>
      </c>
      <c r="CNB5" s="9">
        <f>表四!$G$6</f>
        <v>0</v>
      </c>
      <c r="CNC5" s="9">
        <f>表四!$G$7</f>
        <v>0</v>
      </c>
      <c r="CND5" s="9">
        <f>表四!$G$8</f>
        <v>0</v>
      </c>
      <c r="CNE5" s="9">
        <f>表四!$G$9</f>
        <v>0</v>
      </c>
      <c r="CNF5" s="9">
        <f>表四!$G$10</f>
        <v>0</v>
      </c>
      <c r="CNG5" s="9">
        <f>表四!$G$11</f>
        <v>0</v>
      </c>
      <c r="CNH5" s="9">
        <f>表四!$G$12</f>
        <v>0</v>
      </c>
      <c r="CNI5" s="9">
        <f>表四!$G$13</f>
        <v>0</v>
      </c>
      <c r="CNJ5" s="9">
        <f>表四!$G$14</f>
        <v>0</v>
      </c>
      <c r="CNK5" s="9">
        <f>表四!$G$15</f>
        <v>0</v>
      </c>
      <c r="CNL5" s="9">
        <f>表四!$G$16</f>
        <v>0</v>
      </c>
      <c r="CNM5" s="9">
        <f>表四!$G$17</f>
        <v>0</v>
      </c>
      <c r="CNN5" s="9">
        <f>表四!$G$18</f>
        <v>0</v>
      </c>
      <c r="CNO5" s="9">
        <f>表四!$G$19</f>
        <v>0</v>
      </c>
      <c r="CNP5" s="9">
        <f>表四!$G$20</f>
        <v>0</v>
      </c>
      <c r="CNQ5" s="9">
        <f>表四!$G$21</f>
        <v>0</v>
      </c>
      <c r="CNR5" s="9">
        <f>表四!$G$22</f>
        <v>0</v>
      </c>
      <c r="CNS5" s="9">
        <f>表四!$G$23</f>
        <v>0</v>
      </c>
      <c r="CNT5" s="9">
        <f>表四!$G$24</f>
        <v>0</v>
      </c>
      <c r="CNU5" s="9">
        <f>表四!$G$25</f>
        <v>0</v>
      </c>
      <c r="CNV5" s="9">
        <f>表四!$G$26</f>
        <v>0</v>
      </c>
      <c r="CNW5" s="9">
        <f>表四!$G$27</f>
        <v>0</v>
      </c>
      <c r="CNX5" s="9">
        <f>表四!$G$28</f>
        <v>0</v>
      </c>
      <c r="CNY5" s="9">
        <f>表四!$G$29</f>
        <v>0</v>
      </c>
      <c r="CNZ5" s="9">
        <f>表四!$G$30</f>
        <v>0</v>
      </c>
      <c r="COA5" s="9">
        <f>表四!$G$31</f>
        <v>0</v>
      </c>
      <c r="COB5" s="9">
        <f>表四!$G$32</f>
        <v>0</v>
      </c>
      <c r="COC5" s="9">
        <f>表四!$G$33</f>
        <v>0</v>
      </c>
      <c r="COD5" s="9">
        <f>表四!$G$34</f>
        <v>0</v>
      </c>
      <c r="COE5" s="9">
        <f>表四!$G$35</f>
        <v>0</v>
      </c>
      <c r="COF5" s="9">
        <f>表四!$G$36</f>
        <v>0</v>
      </c>
      <c r="COG5" s="9">
        <f>表四!$G$37</f>
        <v>0</v>
      </c>
      <c r="COH5" s="9">
        <f>表四!$G$38</f>
        <v>0</v>
      </c>
      <c r="COI5" s="9">
        <f>表四!$G$39</f>
        <v>0</v>
      </c>
      <c r="COJ5" s="9">
        <f>表四!$G$40</f>
        <v>0</v>
      </c>
      <c r="COK5" s="9">
        <f>表四!$G$41</f>
        <v>0</v>
      </c>
      <c r="COL5" s="9">
        <f>表四!$G$42</f>
        <v>0</v>
      </c>
      <c r="COM5" s="9">
        <f>表四!$G$43</f>
        <v>0</v>
      </c>
      <c r="CON5" s="9">
        <f>表四!$G$44</f>
        <v>0</v>
      </c>
      <c r="COO5" s="9">
        <f>表四!$G$45</f>
        <v>0</v>
      </c>
      <c r="COP5" s="9">
        <f>表四!$G$46</f>
        <v>0</v>
      </c>
      <c r="COQ5" s="9">
        <f>表四!$G$47</f>
        <v>0</v>
      </c>
      <c r="COR5" s="9">
        <f>表四!$G$48</f>
        <v>0</v>
      </c>
      <c r="COS5" s="9">
        <f>表四!$G$49</f>
        <v>0</v>
      </c>
      <c r="COT5" s="9">
        <f>表四!$G$50</f>
        <v>0</v>
      </c>
      <c r="COU5" s="9">
        <f>表四!$G$51</f>
        <v>0</v>
      </c>
      <c r="COV5" s="9">
        <f>表四!$G$52</f>
        <v>0</v>
      </c>
      <c r="COW5" s="9">
        <f>表四!$G$53</f>
        <v>0</v>
      </c>
      <c r="COX5" s="9">
        <f>表四!$G$54</f>
        <v>0</v>
      </c>
      <c r="COY5" s="9">
        <f>表四!$G$55</f>
        <v>0</v>
      </c>
      <c r="COZ5" s="9">
        <f>表四!$G$56</f>
        <v>0</v>
      </c>
      <c r="CPA5" s="9">
        <f>表四!$G$57</f>
        <v>0</v>
      </c>
      <c r="CPB5" s="9">
        <f>表四!$G$58</f>
        <v>0</v>
      </c>
      <c r="CPC5" s="9">
        <f>表四!$G$59</f>
        <v>0</v>
      </c>
      <c r="CPD5" s="9">
        <f>表四!$G$60</f>
        <v>0</v>
      </c>
      <c r="CPE5" s="9">
        <f>表四!$G$61</f>
        <v>0</v>
      </c>
      <c r="CPF5" s="9">
        <f>表四!$G$62</f>
        <v>0</v>
      </c>
      <c r="CPG5" s="9">
        <f>表四!$G$63</f>
        <v>0</v>
      </c>
      <c r="CPH5" s="9">
        <f>表四!$G$64</f>
        <v>0</v>
      </c>
      <c r="CPI5" s="9">
        <f>表四!$G$65</f>
        <v>0</v>
      </c>
      <c r="CPJ5" s="9">
        <f>表四!$G$66</f>
        <v>0</v>
      </c>
      <c r="CPK5" s="9">
        <f>表四!$G$67</f>
        <v>0</v>
      </c>
      <c r="CPL5" s="9">
        <f>表四!$G$68</f>
        <v>0</v>
      </c>
      <c r="CPM5" s="9">
        <f>表四!$G$69</f>
        <v>0</v>
      </c>
      <c r="CPN5" s="9">
        <f>表四!$G$70</f>
        <v>0</v>
      </c>
      <c r="CPO5" s="9">
        <f>表四!$G$71</f>
        <v>0</v>
      </c>
      <c r="CPP5" s="9">
        <f>表四!$G$72</f>
        <v>0</v>
      </c>
      <c r="CPQ5" s="9">
        <f>表四!$G$73</f>
        <v>0</v>
      </c>
      <c r="CPR5" s="9">
        <f>表四!$G$74</f>
        <v>0</v>
      </c>
      <c r="CPS5" s="9">
        <f>表四!$G$75</f>
        <v>0</v>
      </c>
      <c r="CPT5" s="9">
        <f>表四!$G$76</f>
        <v>0</v>
      </c>
      <c r="CPU5" s="9">
        <f>表四!$G$77</f>
        <v>0</v>
      </c>
      <c r="CPV5" s="9">
        <f>表四!$G$78</f>
        <v>0</v>
      </c>
      <c r="CPW5" s="9">
        <f>表四!$G$79</f>
        <v>0</v>
      </c>
      <c r="CPX5" s="9">
        <f>表四!$G$80</f>
        <v>0</v>
      </c>
      <c r="CPY5" s="9">
        <f>表四!$G$81</f>
        <v>0</v>
      </c>
      <c r="CPZ5" s="9">
        <f>表四!$G$82</f>
        <v>0</v>
      </c>
      <c r="CQA5" s="9">
        <f>表四!$G$83</f>
        <v>0</v>
      </c>
      <c r="CQB5" s="9">
        <f>表四!$G$84</f>
        <v>0</v>
      </c>
      <c r="CQC5" s="9">
        <f>表四!$G$85</f>
        <v>0</v>
      </c>
      <c r="CQD5" s="9">
        <f>表四!$G$86</f>
        <v>0</v>
      </c>
      <c r="CQE5" s="9">
        <f>表四!$G$87</f>
        <v>0</v>
      </c>
      <c r="CQF5" s="9">
        <f>表四!$G$88</f>
        <v>0</v>
      </c>
      <c r="CQG5" s="9">
        <f>表四!$G$89</f>
        <v>0</v>
      </c>
      <c r="CQH5" s="9">
        <f>表四!$G$90</f>
        <v>0</v>
      </c>
      <c r="CQI5" s="9">
        <f>表四!$G$91</f>
        <v>0</v>
      </c>
      <c r="CQJ5" s="9">
        <f>表四!$G$92</f>
        <v>0</v>
      </c>
      <c r="CQK5" s="9">
        <f>表四!$G$93</f>
        <v>0</v>
      </c>
      <c r="CQL5" s="9">
        <f>表四!$G$94</f>
        <v>0</v>
      </c>
      <c r="CQM5" s="9">
        <f>表四!$G$95</f>
        <v>0</v>
      </c>
      <c r="CQN5" s="9">
        <f>表四!$G$96</f>
        <v>0</v>
      </c>
      <c r="CQO5" s="9">
        <f>表四!$G$97</f>
        <v>0</v>
      </c>
      <c r="CQP5" s="9">
        <f>表四!$G$98</f>
        <v>0</v>
      </c>
      <c r="CQQ5" s="9">
        <f>表四!$G$99</f>
        <v>0</v>
      </c>
      <c r="CQR5" s="9">
        <f>表四!$G$100</f>
        <v>0</v>
      </c>
      <c r="CQS5" s="9">
        <f>表四!$G$101</f>
        <v>0</v>
      </c>
      <c r="CQT5" s="9">
        <f>表四!$G$102</f>
        <v>0</v>
      </c>
      <c r="CQU5" s="9">
        <f>表四!$G$103</f>
        <v>0</v>
      </c>
      <c r="CQV5" s="9">
        <f>表四!$G$104</f>
        <v>0</v>
      </c>
      <c r="CQW5" s="9">
        <f>表四!$G$105</f>
        <v>0</v>
      </c>
      <c r="CQX5" s="9">
        <f>表四!$G$106</f>
        <v>0</v>
      </c>
      <c r="CQY5" s="9">
        <f>表四!$G$107</f>
        <v>0</v>
      </c>
      <c r="CQZ5" s="9">
        <f>表四!$G$108</f>
        <v>0</v>
      </c>
      <c r="CRA5" s="9">
        <f>表四!$G$109</f>
        <v>0</v>
      </c>
      <c r="CRB5" s="9">
        <f>表四!$G$110</f>
        <v>0</v>
      </c>
      <c r="CRC5" s="9">
        <f>表四!$G$111</f>
        <v>0</v>
      </c>
      <c r="CRD5" s="9">
        <f>表四!$G$112</f>
        <v>0</v>
      </c>
      <c r="CRE5" s="9">
        <f>表四!$G$113</f>
        <v>0</v>
      </c>
      <c r="CRF5" s="9">
        <f>表四!$G$114</f>
        <v>0</v>
      </c>
      <c r="CRG5" s="9">
        <f>表四!$G$115</f>
        <v>0</v>
      </c>
      <c r="CRH5" s="9">
        <f>表四!$G$116</f>
        <v>0</v>
      </c>
      <c r="CRI5" s="9">
        <f>表四!$G$117</f>
        <v>0</v>
      </c>
      <c r="CRJ5" s="9">
        <f>表四!$G$118</f>
        <v>0</v>
      </c>
      <c r="CRK5" s="9">
        <f>表四!$G$119</f>
        <v>0</v>
      </c>
      <c r="CRL5" s="9">
        <f>表四!$G$120</f>
        <v>0</v>
      </c>
      <c r="CRM5" s="9">
        <f>表四!$G$121</f>
        <v>0</v>
      </c>
      <c r="CRN5" s="9">
        <f>表四!$G$122</f>
        <v>0</v>
      </c>
      <c r="CRO5" s="9">
        <f>表四!$G$123</f>
        <v>0</v>
      </c>
      <c r="CRP5" s="9">
        <f>表四!$G$124</f>
        <v>0</v>
      </c>
      <c r="CRQ5" s="9">
        <f>表四!$G$125</f>
        <v>0</v>
      </c>
      <c r="CRR5" s="9">
        <f>表四!$G$126</f>
        <v>0</v>
      </c>
      <c r="CRS5" s="9">
        <f>表四!$G$127</f>
        <v>0</v>
      </c>
      <c r="CRT5" s="9">
        <f>表四!$G$128</f>
        <v>0</v>
      </c>
      <c r="CRU5" s="9">
        <f>表四!$G$129</f>
        <v>0</v>
      </c>
      <c r="CRV5" s="9">
        <f>表四!$G$130</f>
        <v>0</v>
      </c>
      <c r="CRW5" s="9">
        <f>表四!$G$131</f>
        <v>0</v>
      </c>
      <c r="CRX5" s="9">
        <f>表四!$G$132</f>
        <v>0</v>
      </c>
      <c r="CRY5" s="9">
        <f>表四!$G$133</f>
        <v>59527</v>
      </c>
      <c r="CRZ5" s="9">
        <f>表四!$G$134</f>
        <v>0</v>
      </c>
      <c r="CSA5" s="9">
        <f>表四!$G$135</f>
        <v>4598</v>
      </c>
      <c r="CSB5" s="9">
        <f>表四!$G$136</f>
        <v>0</v>
      </c>
      <c r="CSC5" s="9">
        <f>表四!$G$137</f>
        <v>0</v>
      </c>
      <c r="CSD5" s="9">
        <f>表四!$G$138</f>
        <v>0</v>
      </c>
      <c r="CSE5" s="9">
        <f>表四!$G$139</f>
        <v>0</v>
      </c>
      <c r="CSF5" s="9">
        <f>表四!$G$140</f>
        <v>0</v>
      </c>
      <c r="CSG5" s="9">
        <f>表四!$G$141</f>
        <v>0</v>
      </c>
      <c r="CSH5" s="9">
        <f>表四!$G$142</f>
        <v>0</v>
      </c>
      <c r="CSI5" s="9">
        <f>表四!$G$143</f>
        <v>0</v>
      </c>
      <c r="CSJ5" s="9">
        <f>表四!$G$144</f>
        <v>0</v>
      </c>
      <c r="CSK5" s="9">
        <f>表四!$G$145</f>
        <v>0</v>
      </c>
      <c r="CSL5" s="9">
        <f>表四!$G$146</f>
        <v>0</v>
      </c>
      <c r="CSM5" s="9">
        <f>表四!$G$147</f>
        <v>0</v>
      </c>
      <c r="CSN5" s="9">
        <f>表四!$G$148</f>
        <v>0</v>
      </c>
      <c r="CSO5" s="9">
        <f>表四!$G$149</f>
        <v>0</v>
      </c>
      <c r="CSP5" s="9">
        <f>表四!$G$150</f>
        <v>0</v>
      </c>
      <c r="CSQ5" s="9">
        <f>表四!$G$151</f>
        <v>0</v>
      </c>
      <c r="CSR5" s="9">
        <f>表四!$G$152</f>
        <v>0</v>
      </c>
      <c r="CSS5" s="9">
        <f>表四!$G$153</f>
        <v>0</v>
      </c>
      <c r="CST5" s="9">
        <f>表四!$G$154</f>
        <v>0</v>
      </c>
      <c r="CSU5" s="9">
        <f>表四!$G$155</f>
        <v>0</v>
      </c>
      <c r="CSV5" s="9">
        <f>表四!$G$156</f>
        <v>0</v>
      </c>
      <c r="CSW5" s="9">
        <f>表四!$G$157</f>
        <v>0</v>
      </c>
      <c r="CSX5" s="9">
        <f>表四!$G$158</f>
        <v>0</v>
      </c>
      <c r="CSY5" s="9">
        <f>表四!$G$159</f>
        <v>0</v>
      </c>
      <c r="CSZ5" s="9">
        <f>表四!$G$160</f>
        <v>0</v>
      </c>
      <c r="CTA5" s="9">
        <f>表四!$G$161</f>
        <v>0</v>
      </c>
      <c r="CTB5" s="9">
        <f>表四!$G$162</f>
        <v>0</v>
      </c>
      <c r="CTC5" s="9">
        <f>表四!$G$163</f>
        <v>0</v>
      </c>
      <c r="CTD5" s="9">
        <f>表四!$G$164</f>
        <v>0</v>
      </c>
      <c r="CTE5" s="9">
        <f>表四!$G$165</f>
        <v>0</v>
      </c>
      <c r="CTF5" s="9">
        <f>表四!$G$166</f>
        <v>0</v>
      </c>
      <c r="CTG5" s="9">
        <f>表四!$G$167</f>
        <v>0</v>
      </c>
      <c r="CTH5" s="9">
        <f>表四!$G$168</f>
        <v>0</v>
      </c>
      <c r="CTI5" s="9">
        <f>表四!$G$169</f>
        <v>0</v>
      </c>
      <c r="CTJ5" s="9">
        <f>表四!$G$170</f>
        <v>0</v>
      </c>
      <c r="CTK5" s="9">
        <f>表四!$G$171</f>
        <v>0</v>
      </c>
      <c r="CTL5" s="9">
        <f>表四!$G$172</f>
        <v>0</v>
      </c>
      <c r="CTM5" s="9">
        <f>表四!$G$173</f>
        <v>0</v>
      </c>
      <c r="CTN5" s="9">
        <f>表四!$G$174</f>
        <v>0</v>
      </c>
      <c r="CTO5" s="9">
        <f>表四!$G$175</f>
        <v>0</v>
      </c>
      <c r="CTP5" s="9">
        <f>表四!$G$176</f>
        <v>0</v>
      </c>
      <c r="CTQ5" s="9">
        <f>表四!$G$177</f>
        <v>0</v>
      </c>
      <c r="CTR5" s="9">
        <f>表四!$G$178</f>
        <v>0</v>
      </c>
      <c r="CTS5" s="9">
        <f>表四!$G$179</f>
        <v>0</v>
      </c>
      <c r="CTT5" s="9">
        <f>表四!$G$180</f>
        <v>0</v>
      </c>
      <c r="CTU5" s="9">
        <f>表四!$G$181</f>
        <v>0</v>
      </c>
      <c r="CTV5" s="9">
        <f>表四!$G$182</f>
        <v>0</v>
      </c>
      <c r="CTW5" s="9">
        <f>表四!$G$183</f>
        <v>0</v>
      </c>
      <c r="CTX5" s="9">
        <f>表四!$G$184</f>
        <v>0</v>
      </c>
      <c r="CTY5" s="9">
        <f>表四!$G$185</f>
        <v>0</v>
      </c>
      <c r="CTZ5" s="9">
        <f>表四!$G$186</f>
        <v>0</v>
      </c>
      <c r="CUA5" s="9">
        <f>表四!$G$187</f>
        <v>0</v>
      </c>
      <c r="CUB5" s="9">
        <f>表四!$G$188</f>
        <v>0</v>
      </c>
      <c r="CUC5" s="9">
        <f>表四!$G$189</f>
        <v>0</v>
      </c>
      <c r="CUD5" s="9">
        <f>表四!$G$190</f>
        <v>0</v>
      </c>
      <c r="CUE5" s="9">
        <f>表四!$G$191</f>
        <v>0</v>
      </c>
      <c r="CUF5" s="9">
        <f>表四!$G$192</f>
        <v>0</v>
      </c>
      <c r="CUG5" s="9">
        <f>表四!$G$193</f>
        <v>0</v>
      </c>
      <c r="CUH5" s="9">
        <f>表四!$G$194</f>
        <v>0</v>
      </c>
      <c r="CUI5" s="9">
        <f>表四!$G$195</f>
        <v>0</v>
      </c>
      <c r="CUJ5" s="9">
        <f>表四!$G$196</f>
        <v>0</v>
      </c>
      <c r="CUK5" s="9">
        <f>表四!$G$197</f>
        <v>0</v>
      </c>
      <c r="CUL5" s="9">
        <f>表四!$G$200</f>
        <v>0</v>
      </c>
      <c r="CUM5" s="9">
        <f>表四!$G$201</f>
        <v>0</v>
      </c>
      <c r="CUN5" s="9">
        <f>表四!$G$202</f>
        <v>0</v>
      </c>
      <c r="CUO5" s="9">
        <f>表四!$G$203</f>
        <v>0</v>
      </c>
      <c r="CUP5" s="9">
        <f>表四!$G$204</f>
        <v>0</v>
      </c>
      <c r="CUQ5" s="9">
        <f>表四!$G$205</f>
        <v>0</v>
      </c>
      <c r="CUR5" s="9">
        <f>表四!$G$206</f>
        <v>0</v>
      </c>
      <c r="CUS5" s="9">
        <f>表四!$G$207</f>
        <v>0</v>
      </c>
      <c r="CUT5" s="9">
        <f>表四!$G$208</f>
        <v>0</v>
      </c>
      <c r="CUU5" s="9">
        <f>表四!$G$209</f>
        <v>0</v>
      </c>
      <c r="CUV5" s="9">
        <f>表四!$G$210</f>
        <v>64125</v>
      </c>
      <c r="CUW5" s="9">
        <f>表四!$G$211</f>
        <v>0</v>
      </c>
      <c r="CUX5" s="9">
        <f>表四!$G$212</f>
        <v>0</v>
      </c>
      <c r="CUY5" s="9">
        <f>表四!$G$213</f>
        <v>0</v>
      </c>
      <c r="CUZ5" s="9">
        <f>表四!$G$214</f>
        <v>0</v>
      </c>
      <c r="CVA5" s="9">
        <f>表四!$G$215</f>
        <v>0</v>
      </c>
      <c r="CVB5" s="9">
        <f>表四!$G$216</f>
        <v>0</v>
      </c>
      <c r="CVC5" s="9">
        <f>表四!$G$217</f>
        <v>0</v>
      </c>
      <c r="CVD5" s="9">
        <f>表四!$G$218</f>
        <v>0</v>
      </c>
      <c r="CVE5" s="9">
        <f>表四!$G$219</f>
        <v>0</v>
      </c>
      <c r="CVF5" s="9">
        <f>表四!$G$220</f>
        <v>0</v>
      </c>
      <c r="CVG5" s="9">
        <f>表四!$G$193</f>
        <v>0</v>
      </c>
      <c r="CVH5" s="9">
        <f>表四!$G$222</f>
        <v>0</v>
      </c>
      <c r="CVI5" s="9">
        <f>表四!$G$223</f>
        <v>0</v>
      </c>
      <c r="CVJ5" s="9">
        <f>表四!$G$224</f>
        <v>0</v>
      </c>
      <c r="CVK5" s="9">
        <f>表四!$G$226</f>
        <v>64125</v>
      </c>
      <c r="CVL5" s="9">
        <f>表四!$H$6</f>
        <v>0</v>
      </c>
      <c r="CVM5" s="9">
        <f>表四!$H$7</f>
        <v>0</v>
      </c>
      <c r="CVN5" s="9">
        <f>表四!$H$8</f>
        <v>0</v>
      </c>
      <c r="CVO5" s="9">
        <f>表四!$H$9</f>
        <v>0</v>
      </c>
      <c r="CVP5" s="9">
        <f>表四!$H$10</f>
        <v>0</v>
      </c>
      <c r="CVQ5" s="9">
        <f>表四!$H$11</f>
        <v>0</v>
      </c>
      <c r="CVR5" s="9">
        <f>表四!$H$12</f>
        <v>0</v>
      </c>
      <c r="CVS5" s="9">
        <f>表四!$H$13</f>
        <v>0</v>
      </c>
      <c r="CVT5" s="9">
        <f>表四!$H$14</f>
        <v>0</v>
      </c>
      <c r="CVU5" s="9">
        <f>表四!$H$15</f>
        <v>0</v>
      </c>
      <c r="CVV5" s="9">
        <f>表四!$H$16</f>
        <v>0</v>
      </c>
      <c r="CVW5" s="9">
        <f>表四!$H$17</f>
        <v>0</v>
      </c>
      <c r="CVX5" s="9">
        <f>表四!$H$18</f>
        <v>0</v>
      </c>
      <c r="CVY5" s="9">
        <f>表四!$H$19</f>
        <v>0</v>
      </c>
      <c r="CVZ5" s="9">
        <f>表四!$H$20</f>
        <v>0</v>
      </c>
      <c r="CWA5" s="9">
        <f>表四!$H$21</f>
        <v>0</v>
      </c>
      <c r="CWB5" s="9">
        <f>表四!$H$22</f>
        <v>0</v>
      </c>
      <c r="CWC5" s="9">
        <f>表四!$H$23</f>
        <v>0</v>
      </c>
      <c r="CWD5" s="9">
        <f>表四!$H$24</f>
        <v>0</v>
      </c>
      <c r="CWE5" s="9">
        <f>表四!$H$25</f>
        <v>0</v>
      </c>
      <c r="CWF5" s="9">
        <f>表四!$H$26</f>
        <v>0</v>
      </c>
      <c r="CWG5" s="9">
        <f>表四!$H$27</f>
        <v>0</v>
      </c>
      <c r="CWH5" s="9">
        <f>表四!$H$28</f>
        <v>0</v>
      </c>
      <c r="CWI5" s="9">
        <f>表四!$H$29</f>
        <v>0</v>
      </c>
      <c r="CWJ5" s="9">
        <f>表四!$H$30</f>
        <v>0</v>
      </c>
      <c r="CWK5" s="9">
        <f>表四!$H$31</f>
        <v>0</v>
      </c>
      <c r="CWL5" s="9">
        <f>表四!$H$32</f>
        <v>0</v>
      </c>
      <c r="CWM5" s="9">
        <f>表四!$H$33</f>
        <v>0</v>
      </c>
      <c r="CWN5" s="9">
        <f>表四!$H$34</f>
        <v>0</v>
      </c>
      <c r="CWO5" s="9">
        <f>表四!$H$35</f>
        <v>0</v>
      </c>
      <c r="CWP5" s="9">
        <f>表四!$H$36</f>
        <v>0</v>
      </c>
      <c r="CWQ5" s="9">
        <f>表四!$H$37</f>
        <v>0</v>
      </c>
      <c r="CWR5" s="9">
        <f>表四!$H$38</f>
        <v>0</v>
      </c>
      <c r="CWS5" s="9">
        <f>表四!$H$39</f>
        <v>0</v>
      </c>
      <c r="CWT5" s="9">
        <f>表四!$H$40</f>
        <v>0</v>
      </c>
      <c r="CWU5" s="9">
        <f>表四!$H$41</f>
        <v>0</v>
      </c>
      <c r="CWV5" s="9">
        <f>表四!$H$42</f>
        <v>0</v>
      </c>
      <c r="CWW5" s="9">
        <f>表四!$H$43</f>
        <v>0</v>
      </c>
      <c r="CWX5" s="9">
        <f>表四!$H$44</f>
        <v>0</v>
      </c>
      <c r="CWY5" s="9">
        <f>表四!$H$45</f>
        <v>0</v>
      </c>
      <c r="CWZ5" s="9">
        <f>表四!$H$46</f>
        <v>0</v>
      </c>
      <c r="CXA5" s="9">
        <f>表四!$H$47</f>
        <v>0</v>
      </c>
      <c r="CXB5" s="9">
        <f>表四!$H$48</f>
        <v>0</v>
      </c>
      <c r="CXC5" s="9">
        <f>表四!$H$49</f>
        <v>0</v>
      </c>
      <c r="CXD5" s="9">
        <f>表四!$H$50</f>
        <v>0</v>
      </c>
      <c r="CXE5" s="9">
        <f>表四!$H$51</f>
        <v>0</v>
      </c>
      <c r="CXF5" s="9">
        <f>表四!$H$52</f>
        <v>0</v>
      </c>
      <c r="CXG5" s="9">
        <f>表四!$H$53</f>
        <v>0</v>
      </c>
      <c r="CXH5" s="9">
        <f>表四!$H$54</f>
        <v>0</v>
      </c>
      <c r="CXI5" s="9">
        <f>表四!$H$55</f>
        <v>0</v>
      </c>
      <c r="CXJ5" s="9">
        <f>表四!$H$56</f>
        <v>0</v>
      </c>
      <c r="CXK5" s="9">
        <f>表四!$H$57</f>
        <v>0</v>
      </c>
      <c r="CXL5" s="9">
        <f>表四!$H$58</f>
        <v>0</v>
      </c>
      <c r="CXM5" s="9">
        <f>表四!$H$59</f>
        <v>0</v>
      </c>
      <c r="CXN5" s="9">
        <f>表四!$H$60</f>
        <v>0</v>
      </c>
      <c r="CXO5" s="9">
        <f>表四!$H$61</f>
        <v>0</v>
      </c>
      <c r="CXP5" s="9">
        <f>表四!$H$62</f>
        <v>0</v>
      </c>
      <c r="CXQ5" s="9">
        <f>表四!$H$63</f>
        <v>0</v>
      </c>
      <c r="CXR5" s="9">
        <f>表四!$H$64</f>
        <v>0</v>
      </c>
      <c r="CXS5" s="9">
        <f>表四!$H$65</f>
        <v>0</v>
      </c>
      <c r="CXT5" s="9">
        <f>表四!$H$66</f>
        <v>0</v>
      </c>
      <c r="CXU5" s="9">
        <f>表四!$H$67</f>
        <v>0</v>
      </c>
      <c r="CXV5" s="9">
        <f>表四!$H$68</f>
        <v>0</v>
      </c>
      <c r="CXW5" s="9">
        <f>表四!$H$69</f>
        <v>0</v>
      </c>
      <c r="CXX5" s="9">
        <f>表四!$H$70</f>
        <v>0</v>
      </c>
      <c r="CXY5" s="9">
        <f>表四!$H$71</f>
        <v>0</v>
      </c>
      <c r="CXZ5" s="9">
        <f>表四!$H$72</f>
        <v>0</v>
      </c>
      <c r="CYA5" s="9">
        <f>表四!$H$73</f>
        <v>0</v>
      </c>
      <c r="CYB5" s="9">
        <f>表四!$H$74</f>
        <v>0</v>
      </c>
      <c r="CYC5" s="9">
        <f>表四!$H$75</f>
        <v>0</v>
      </c>
      <c r="CYD5" s="9">
        <f>表四!$H$76</f>
        <v>0</v>
      </c>
      <c r="CYE5" s="9">
        <f>表四!$H$77</f>
        <v>0</v>
      </c>
      <c r="CYF5" s="9">
        <f>表四!$H$78</f>
        <v>0</v>
      </c>
      <c r="CYG5" s="9">
        <f>表四!$H$79</f>
        <v>0</v>
      </c>
      <c r="CYH5" s="9">
        <f>表四!$H$80</f>
        <v>0</v>
      </c>
      <c r="CYI5" s="9">
        <f>表四!$H$81</f>
        <v>0</v>
      </c>
      <c r="CYJ5" s="9">
        <f>表四!$H$82</f>
        <v>0</v>
      </c>
      <c r="CYK5" s="9">
        <f>表四!$H$83</f>
        <v>0</v>
      </c>
      <c r="CYL5" s="9">
        <f>表四!$H$84</f>
        <v>0</v>
      </c>
      <c r="CYM5" s="9">
        <f>表四!$H$85</f>
        <v>0</v>
      </c>
      <c r="CYN5" s="9">
        <f>表四!$H$86</f>
        <v>0</v>
      </c>
      <c r="CYO5" s="9">
        <f>表四!$H$87</f>
        <v>0</v>
      </c>
      <c r="CYP5" s="9">
        <f>表四!$H$88</f>
        <v>0</v>
      </c>
      <c r="CYQ5" s="9">
        <f>表四!$H$89</f>
        <v>0</v>
      </c>
      <c r="CYR5" s="9">
        <f>表四!$H$90</f>
        <v>0</v>
      </c>
      <c r="CYS5" s="9">
        <f>表四!$H$91</f>
        <v>0</v>
      </c>
      <c r="CYT5" s="9">
        <f>表四!$H$92</f>
        <v>0</v>
      </c>
      <c r="CYU5" s="9">
        <f>表四!$H$93</f>
        <v>0</v>
      </c>
      <c r="CYV5" s="9">
        <f>表四!$H$94</f>
        <v>0</v>
      </c>
      <c r="CYW5" s="9">
        <f>表四!$H$95</f>
        <v>0</v>
      </c>
      <c r="CYX5" s="9">
        <f>表四!$H$96</f>
        <v>0</v>
      </c>
      <c r="CYY5" s="9">
        <f>表四!$H$97</f>
        <v>0</v>
      </c>
      <c r="CYZ5" s="9">
        <f>表四!$H$98</f>
        <v>0</v>
      </c>
      <c r="CZA5" s="9">
        <f>表四!$H$99</f>
        <v>0</v>
      </c>
      <c r="CZB5" s="9">
        <f>表四!$H$100</f>
        <v>0</v>
      </c>
      <c r="CZC5" s="9">
        <f>表四!$H$101</f>
        <v>0</v>
      </c>
      <c r="CZD5" s="9">
        <f>表四!$H$102</f>
        <v>0</v>
      </c>
      <c r="CZE5" s="9">
        <f>表四!$H$103</f>
        <v>0</v>
      </c>
      <c r="CZF5" s="9">
        <f>表四!$H$104</f>
        <v>0</v>
      </c>
      <c r="CZG5" s="9">
        <f>表四!$H$105</f>
        <v>0</v>
      </c>
      <c r="CZH5" s="9">
        <f>表四!$H$106</f>
        <v>0</v>
      </c>
      <c r="CZI5" s="9">
        <f>表四!$H$107</f>
        <v>0</v>
      </c>
      <c r="CZJ5" s="9">
        <f>表四!$H$108</f>
        <v>0</v>
      </c>
      <c r="CZK5" s="9">
        <f>表四!$H$109</f>
        <v>0</v>
      </c>
      <c r="CZL5" s="9">
        <f>表四!$H$110</f>
        <v>0</v>
      </c>
      <c r="CZM5" s="9">
        <f>表四!$H$111</f>
        <v>0</v>
      </c>
      <c r="CZN5" s="9">
        <f>表四!$H$112</f>
        <v>0</v>
      </c>
      <c r="CZO5" s="9">
        <f>表四!$H$113</f>
        <v>0</v>
      </c>
      <c r="CZP5" s="9">
        <f>表四!$H$114</f>
        <v>0</v>
      </c>
      <c r="CZQ5" s="9">
        <f>表四!$H$115</f>
        <v>0</v>
      </c>
      <c r="CZR5" s="9">
        <f>表四!$H$116</f>
        <v>0</v>
      </c>
      <c r="CZS5" s="9">
        <f>表四!$H$117</f>
        <v>0</v>
      </c>
      <c r="CZT5" s="9">
        <f>表四!$H$118</f>
        <v>0</v>
      </c>
      <c r="CZU5" s="9">
        <f>表四!$H$119</f>
        <v>0</v>
      </c>
      <c r="CZV5" s="9">
        <f>表四!$H$120</f>
        <v>0</v>
      </c>
      <c r="CZW5" s="9">
        <f>表四!$H$121</f>
        <v>0</v>
      </c>
      <c r="CZX5" s="9">
        <f>表四!$H$122</f>
        <v>0</v>
      </c>
      <c r="CZY5" s="9">
        <f>表四!$H$123</f>
        <v>0</v>
      </c>
      <c r="CZZ5" s="9">
        <f>表四!$H$124</f>
        <v>0</v>
      </c>
      <c r="DAA5" s="9">
        <f>表四!$H$125</f>
        <v>0</v>
      </c>
      <c r="DAB5" s="9">
        <f>表四!$H$126</f>
        <v>0</v>
      </c>
      <c r="DAC5" s="9">
        <f>表四!$H$127</f>
        <v>0</v>
      </c>
      <c r="DAD5" s="9">
        <f>表四!$H$128</f>
        <v>0</v>
      </c>
      <c r="DAE5" s="9">
        <f>表四!$H$129</f>
        <v>0</v>
      </c>
      <c r="DAF5" s="9">
        <f>表四!$H$130</f>
        <v>0</v>
      </c>
      <c r="DAG5" s="9">
        <f>表四!$H$131</f>
        <v>0</v>
      </c>
      <c r="DAH5" s="9">
        <f>表四!$H$132</f>
        <v>0</v>
      </c>
      <c r="DAI5" s="9">
        <f>表四!$H$133</f>
        <v>0</v>
      </c>
      <c r="DAJ5" s="9">
        <f>表四!$H$134</f>
        <v>0</v>
      </c>
      <c r="DAK5" s="9">
        <f>表四!$H$135</f>
        <v>0</v>
      </c>
      <c r="DAL5" s="9">
        <f>表四!$H$136</f>
        <v>0</v>
      </c>
      <c r="DAM5" s="9">
        <f>表四!$H$137</f>
        <v>0</v>
      </c>
      <c r="DAN5" s="9">
        <f>表四!$H$138</f>
        <v>0</v>
      </c>
      <c r="DAO5" s="9">
        <f>表四!$H$139</f>
        <v>0</v>
      </c>
      <c r="DAP5" s="9">
        <f>表四!$H$140</f>
        <v>0</v>
      </c>
      <c r="DAQ5" s="9">
        <f>表四!$H$141</f>
        <v>0</v>
      </c>
      <c r="DAR5" s="9">
        <f>表四!$H$142</f>
        <v>0</v>
      </c>
      <c r="DAS5" s="9">
        <f>表四!$H$143</f>
        <v>0</v>
      </c>
      <c r="DAT5" s="9">
        <f>表四!$H$144</f>
        <v>0</v>
      </c>
      <c r="DAU5" s="9">
        <f>表四!$H$145</f>
        <v>0</v>
      </c>
      <c r="DAV5" s="9">
        <f>表四!$H$146</f>
        <v>0</v>
      </c>
      <c r="DAW5" s="9">
        <f>表四!$H$147</f>
        <v>0</v>
      </c>
      <c r="DAX5" s="9">
        <f>表四!$H$148</f>
        <v>0</v>
      </c>
      <c r="DAY5" s="9">
        <f>表四!$H$149</f>
        <v>0</v>
      </c>
      <c r="DAZ5" s="9">
        <f>表四!$H$150</f>
        <v>0</v>
      </c>
      <c r="DBA5" s="9">
        <f>表四!$H$151</f>
        <v>0</v>
      </c>
      <c r="DBB5" s="9">
        <f>表四!$H$152</f>
        <v>0</v>
      </c>
      <c r="DBC5" s="9">
        <f>表四!$H$153</f>
        <v>0</v>
      </c>
      <c r="DBD5" s="9">
        <f>表四!$H$154</f>
        <v>0</v>
      </c>
      <c r="DBE5" s="9">
        <f>表四!$H$155</f>
        <v>0</v>
      </c>
      <c r="DBF5" s="9">
        <f>表四!$H$156</f>
        <v>0</v>
      </c>
      <c r="DBG5" s="9">
        <f>表四!$H$157</f>
        <v>0</v>
      </c>
      <c r="DBH5" s="9">
        <f>表四!$H$158</f>
        <v>0</v>
      </c>
      <c r="DBI5" s="9">
        <f>表四!$H$159</f>
        <v>0</v>
      </c>
      <c r="DBJ5" s="9">
        <f>表四!$H$160</f>
        <v>0</v>
      </c>
      <c r="DBK5" s="9">
        <f>表四!$H$161</f>
        <v>0</v>
      </c>
      <c r="DBL5" s="9">
        <f>表四!$H$162</f>
        <v>0</v>
      </c>
      <c r="DBM5" s="9">
        <f>表四!$H$163</f>
        <v>0</v>
      </c>
      <c r="DBN5" s="9">
        <f>表四!$H$164</f>
        <v>0</v>
      </c>
      <c r="DBO5" s="9">
        <f>表四!$H$165</f>
        <v>0</v>
      </c>
      <c r="DBP5" s="9">
        <f>表四!$H$166</f>
        <v>0</v>
      </c>
      <c r="DBQ5" s="9">
        <f>表四!$H$167</f>
        <v>0</v>
      </c>
      <c r="DBR5" s="9">
        <f>表四!$H$168</f>
        <v>0</v>
      </c>
      <c r="DBS5" s="9">
        <f>表四!$H$169</f>
        <v>0</v>
      </c>
      <c r="DBT5" s="9">
        <f>表四!$H$170</f>
        <v>0</v>
      </c>
      <c r="DBU5" s="9">
        <f>表四!$H$171</f>
        <v>0</v>
      </c>
      <c r="DBV5" s="9">
        <f>表四!$H$172</f>
        <v>0</v>
      </c>
      <c r="DBW5" s="9">
        <f>表四!$H$173</f>
        <v>0</v>
      </c>
      <c r="DBX5" s="9">
        <f>表四!$H$174</f>
        <v>0</v>
      </c>
      <c r="DBY5" s="9">
        <f>表四!$H$175</f>
        <v>0</v>
      </c>
      <c r="DBZ5" s="9">
        <f>表四!$H$176</f>
        <v>0</v>
      </c>
      <c r="DCA5" s="9">
        <f>表四!$H$177</f>
        <v>0</v>
      </c>
      <c r="DCB5" s="9">
        <f>表四!$H$178</f>
        <v>0</v>
      </c>
      <c r="DCC5" s="9">
        <f>表四!$H$179</f>
        <v>0</v>
      </c>
      <c r="DCD5" s="9">
        <f>表四!$H$180</f>
        <v>0</v>
      </c>
      <c r="DCE5" s="9">
        <f>表四!$H$181</f>
        <v>0</v>
      </c>
      <c r="DCF5" s="9">
        <f>表四!$H$182</f>
        <v>0</v>
      </c>
      <c r="DCG5" s="9">
        <f>表四!$H$183</f>
        <v>0</v>
      </c>
      <c r="DCH5" s="9">
        <f>表四!$H$184</f>
        <v>0</v>
      </c>
      <c r="DCI5" s="9">
        <f>表四!$H$185</f>
        <v>0</v>
      </c>
      <c r="DCJ5" s="9">
        <f>表四!$H$186</f>
        <v>0</v>
      </c>
      <c r="DCK5" s="9">
        <f>表四!$H$187</f>
        <v>0</v>
      </c>
      <c r="DCL5" s="9">
        <f>表四!$H$188</f>
        <v>0</v>
      </c>
      <c r="DCM5" s="9">
        <f>表四!$H$189</f>
        <v>0</v>
      </c>
      <c r="DCN5" s="9">
        <f>表四!$H$190</f>
        <v>0</v>
      </c>
      <c r="DCO5" s="9">
        <f>表四!$H$191</f>
        <v>0</v>
      </c>
      <c r="DCP5" s="9">
        <f>表四!$H$192</f>
        <v>0</v>
      </c>
      <c r="DCQ5" s="9">
        <f>表四!$H$193</f>
        <v>0</v>
      </c>
      <c r="DCR5" s="9">
        <f>表四!$H$194</f>
        <v>0</v>
      </c>
      <c r="DCS5" s="9">
        <f>表四!$H$195</f>
        <v>0</v>
      </c>
      <c r="DCT5" s="9">
        <f>表四!$H$196</f>
        <v>0</v>
      </c>
      <c r="DCU5" s="9">
        <f>表四!$H$197</f>
        <v>0</v>
      </c>
      <c r="DCV5" s="9">
        <f>表四!$H$200</f>
        <v>0</v>
      </c>
      <c r="DCW5" s="9">
        <f>表四!$H$201</f>
        <v>0</v>
      </c>
      <c r="DCX5" s="9">
        <f>表四!$H$202</f>
        <v>0</v>
      </c>
      <c r="DCY5" s="9">
        <f>表四!$H$203</f>
        <v>0</v>
      </c>
      <c r="DCZ5" s="9">
        <f>表四!$H$204</f>
        <v>0</v>
      </c>
      <c r="DDA5" s="9">
        <f>表四!$H$205</f>
        <v>0</v>
      </c>
      <c r="DDB5" s="9">
        <f>表四!$H$206</f>
        <v>0</v>
      </c>
      <c r="DDC5" s="9">
        <f>表四!$H$207</f>
        <v>0</v>
      </c>
      <c r="DDD5" s="9">
        <f>表四!$H$208</f>
        <v>0</v>
      </c>
      <c r="DDE5" s="9">
        <f>表四!$H$209</f>
        <v>0</v>
      </c>
      <c r="DDF5" s="9">
        <f>表四!$H$210</f>
        <v>0</v>
      </c>
      <c r="DDG5" s="9">
        <f>表四!$H$211</f>
        <v>0</v>
      </c>
      <c r="DDH5" s="9">
        <f>表四!$H$212</f>
        <v>0</v>
      </c>
      <c r="DDI5" s="9">
        <f>表四!$H$213</f>
        <v>0</v>
      </c>
      <c r="DDJ5" s="9">
        <f>表四!$H$214</f>
        <v>0</v>
      </c>
      <c r="DDK5" s="9">
        <f>表四!$H$215</f>
        <v>0</v>
      </c>
      <c r="DDL5" s="9">
        <f>表四!$H$216</f>
        <v>0</v>
      </c>
      <c r="DDM5" s="9">
        <f>表四!$H$217</f>
        <v>0</v>
      </c>
      <c r="DDN5" s="9">
        <f>表四!$H$218</f>
        <v>0</v>
      </c>
      <c r="DDO5" s="9">
        <f>表四!$H$219</f>
        <v>0</v>
      </c>
      <c r="DDP5" s="9">
        <f>表四!$H$220</f>
        <v>0</v>
      </c>
      <c r="DDQ5" s="9">
        <f>表四!$H$193</f>
        <v>0</v>
      </c>
      <c r="DDR5" s="9">
        <f>表四!$H$222</f>
        <v>0</v>
      </c>
      <c r="DDS5" s="9">
        <f>表四!$H$223</f>
        <v>0</v>
      </c>
      <c r="DDT5" s="9">
        <f>表四!$H$224</f>
        <v>0</v>
      </c>
      <c r="DDU5" s="9">
        <f>表四!$H$226</f>
        <v>0</v>
      </c>
      <c r="DDV5" s="9">
        <f>表四!$I$6</f>
        <v>0</v>
      </c>
      <c r="DDW5" s="9">
        <f>表四!$I$7</f>
        <v>0</v>
      </c>
      <c r="DDX5" s="9">
        <f>表四!$I$8</f>
        <v>0</v>
      </c>
      <c r="DDY5" s="9">
        <f>表四!$I$9</f>
        <v>0</v>
      </c>
      <c r="DDZ5" s="9">
        <f>表四!$I$10</f>
        <v>0</v>
      </c>
      <c r="DEA5" s="9">
        <f>表四!$I$11</f>
        <v>0</v>
      </c>
      <c r="DEB5" s="9">
        <f>表四!$I$12</f>
        <v>0</v>
      </c>
      <c r="DEC5" s="9">
        <f>表四!$I$13</f>
        <v>0</v>
      </c>
      <c r="DED5" s="9">
        <f>表四!$I$14</f>
        <v>0</v>
      </c>
      <c r="DEE5" s="9">
        <f>表四!$I$15</f>
        <v>0</v>
      </c>
      <c r="DEF5" s="9">
        <f>表四!$I$16</f>
        <v>0</v>
      </c>
      <c r="DEG5" s="9">
        <f>表四!$I$17</f>
        <v>0</v>
      </c>
      <c r="DEH5" s="9">
        <f>表四!$I$18</f>
        <v>0</v>
      </c>
      <c r="DEI5" s="9">
        <f>表四!$I$19</f>
        <v>0</v>
      </c>
      <c r="DEJ5" s="9">
        <f>表四!$I$20</f>
        <v>0</v>
      </c>
      <c r="DEK5" s="9">
        <f>表四!$I$21</f>
        <v>0</v>
      </c>
      <c r="DEL5" s="9">
        <f>表四!$I$22</f>
        <v>0</v>
      </c>
      <c r="DEM5" s="9">
        <f>表四!$I$23</f>
        <v>0</v>
      </c>
      <c r="DEN5" s="9">
        <f>表四!$I$24</f>
        <v>0</v>
      </c>
      <c r="DEO5" s="9">
        <f>表四!$I$25</f>
        <v>0</v>
      </c>
      <c r="DEP5" s="9">
        <f>表四!$I$26</f>
        <v>0</v>
      </c>
      <c r="DEQ5" s="9">
        <f>表四!$I$27</f>
        <v>0</v>
      </c>
      <c r="DER5" s="9">
        <f>表四!$I$28</f>
        <v>0</v>
      </c>
      <c r="DES5" s="9">
        <f>表四!$I$29</f>
        <v>0</v>
      </c>
      <c r="DET5" s="9">
        <f>表四!$I$30</f>
        <v>0</v>
      </c>
      <c r="DEU5" s="9">
        <f>表四!$I$31</f>
        <v>0</v>
      </c>
      <c r="DEV5" s="9">
        <f>表四!$I$32</f>
        <v>0</v>
      </c>
      <c r="DEW5" s="9">
        <f>表四!$I$33</f>
        <v>0</v>
      </c>
      <c r="DEX5" s="9">
        <f>表四!$I$34</f>
        <v>0</v>
      </c>
      <c r="DEY5" s="9">
        <f>表四!$I$35</f>
        <v>0</v>
      </c>
      <c r="DEZ5" s="9">
        <f>表四!$I$36</f>
        <v>0</v>
      </c>
      <c r="DFA5" s="9">
        <f>表四!$I$37</f>
        <v>0</v>
      </c>
      <c r="DFB5" s="9">
        <f>表四!$I$38</f>
        <v>0</v>
      </c>
      <c r="DFC5" s="9">
        <f>表四!$I$39</f>
        <v>0</v>
      </c>
      <c r="DFD5" s="9">
        <f>表四!$I$40</f>
        <v>0</v>
      </c>
      <c r="DFE5" s="9">
        <f>表四!$I$41</f>
        <v>0</v>
      </c>
      <c r="DFF5" s="9">
        <f>表四!$I$42</f>
        <v>0</v>
      </c>
      <c r="DFG5" s="9">
        <f>表四!$I$43</f>
        <v>0</v>
      </c>
      <c r="DFH5" s="9">
        <f>表四!$I$44</f>
        <v>0</v>
      </c>
      <c r="DFI5" s="9">
        <f>表四!$I$45</f>
        <v>0</v>
      </c>
      <c r="DFJ5" s="9">
        <f>表四!$I$46</f>
        <v>0</v>
      </c>
      <c r="DFK5" s="9">
        <f>表四!$I$47</f>
        <v>0</v>
      </c>
      <c r="DFL5" s="9">
        <f>表四!$I$48</f>
        <v>0</v>
      </c>
      <c r="DFM5" s="9">
        <f>表四!$I$49</f>
        <v>0</v>
      </c>
      <c r="DFN5" s="9">
        <f>表四!$I$50</f>
        <v>0</v>
      </c>
      <c r="DFO5" s="9">
        <f>表四!$I$51</f>
        <v>0</v>
      </c>
      <c r="DFP5" s="9">
        <f>表四!$I$52</f>
        <v>0</v>
      </c>
      <c r="DFQ5" s="9">
        <f>表四!$I$53</f>
        <v>0</v>
      </c>
      <c r="DFR5" s="9">
        <f>表四!$I$54</f>
        <v>0</v>
      </c>
      <c r="DFS5" s="9">
        <f>表四!$I$55</f>
        <v>0</v>
      </c>
      <c r="DFT5" s="9">
        <f>表四!$I$56</f>
        <v>0</v>
      </c>
      <c r="DFU5" s="9">
        <f>表四!$I$57</f>
        <v>0</v>
      </c>
      <c r="DFV5" s="9">
        <f>表四!$I$58</f>
        <v>0</v>
      </c>
      <c r="DFW5" s="9">
        <f>表四!$I$59</f>
        <v>0</v>
      </c>
      <c r="DFX5" s="9">
        <f>表四!$I$60</f>
        <v>0</v>
      </c>
      <c r="DFY5" s="9">
        <f>表四!$I$61</f>
        <v>0</v>
      </c>
      <c r="DFZ5" s="9">
        <f>表四!$I$62</f>
        <v>0</v>
      </c>
      <c r="DGA5" s="9">
        <f>表四!$I$63</f>
        <v>0</v>
      </c>
      <c r="DGB5" s="9">
        <f>表四!$I$64</f>
        <v>0</v>
      </c>
      <c r="DGC5" s="9">
        <f>表四!$I$65</f>
        <v>0</v>
      </c>
      <c r="DGD5" s="9">
        <f>表四!$I$66</f>
        <v>0</v>
      </c>
      <c r="DGE5" s="9">
        <f>表四!$I$67</f>
        <v>0</v>
      </c>
      <c r="DGF5" s="9">
        <f>表四!$I$68</f>
        <v>0</v>
      </c>
      <c r="DGG5" s="9">
        <f>表四!$I$69</f>
        <v>0</v>
      </c>
      <c r="DGH5" s="9">
        <f>表四!$I$70</f>
        <v>0</v>
      </c>
      <c r="DGI5" s="9">
        <f>表四!$I$71</f>
        <v>0</v>
      </c>
      <c r="DGJ5" s="9">
        <f>表四!$I$72</f>
        <v>0</v>
      </c>
      <c r="DGK5" s="9">
        <f>表四!$I$73</f>
        <v>0</v>
      </c>
      <c r="DGL5" s="9">
        <f>表四!$I$74</f>
        <v>0</v>
      </c>
      <c r="DGM5" s="9">
        <f>表四!$I$75</f>
        <v>0</v>
      </c>
      <c r="DGN5" s="9">
        <f>表四!$I$76</f>
        <v>0</v>
      </c>
      <c r="DGO5" s="9">
        <f>表四!$I$77</f>
        <v>0</v>
      </c>
      <c r="DGP5" s="9">
        <f>表四!$I$78</f>
        <v>0</v>
      </c>
      <c r="DGQ5" s="9">
        <f>表四!$I$79</f>
        <v>0</v>
      </c>
      <c r="DGR5" s="9">
        <f>表四!$I$80</f>
        <v>0</v>
      </c>
      <c r="DGS5" s="9">
        <f>表四!$I$81</f>
        <v>0</v>
      </c>
      <c r="DGT5" s="9">
        <f>表四!$I$82</f>
        <v>0</v>
      </c>
      <c r="DGU5" s="9">
        <f>表四!$I$83</f>
        <v>0</v>
      </c>
      <c r="DGV5" s="9">
        <f>表四!$I$84</f>
        <v>0</v>
      </c>
      <c r="DGW5" s="9">
        <f>表四!$I$85</f>
        <v>0</v>
      </c>
      <c r="DGX5" s="9">
        <f>表四!$I$86</f>
        <v>0</v>
      </c>
      <c r="DGY5" s="9">
        <f>表四!$I$87</f>
        <v>0</v>
      </c>
      <c r="DGZ5" s="9">
        <f>表四!$I$88</f>
        <v>0</v>
      </c>
      <c r="DHA5" s="9">
        <f>表四!$I$89</f>
        <v>0</v>
      </c>
      <c r="DHB5" s="9">
        <f>表四!$I$90</f>
        <v>0</v>
      </c>
      <c r="DHC5" s="9">
        <f>表四!$I$91</f>
        <v>0</v>
      </c>
      <c r="DHD5" s="9">
        <f>表四!$I$92</f>
        <v>0</v>
      </c>
      <c r="DHE5" s="9">
        <f>表四!$I$93</f>
        <v>0</v>
      </c>
      <c r="DHF5" s="9">
        <f>表四!$I$94</f>
        <v>0</v>
      </c>
      <c r="DHG5" s="9">
        <f>表四!$I$95</f>
        <v>0</v>
      </c>
      <c r="DHH5" s="9">
        <f>表四!$I$96</f>
        <v>0</v>
      </c>
      <c r="DHI5" s="9">
        <f>表四!$I$97</f>
        <v>0</v>
      </c>
      <c r="DHJ5" s="9">
        <f>表四!$I$98</f>
        <v>0</v>
      </c>
      <c r="DHK5" s="9">
        <f>表四!$I$99</f>
        <v>0</v>
      </c>
      <c r="DHL5" s="9">
        <f>表四!$I$100</f>
        <v>0</v>
      </c>
      <c r="DHM5" s="9">
        <f>表四!$I$101</f>
        <v>0</v>
      </c>
      <c r="DHN5" s="9">
        <f>表四!$I$102</f>
        <v>0</v>
      </c>
      <c r="DHO5" s="9">
        <f>表四!$I$103</f>
        <v>0</v>
      </c>
      <c r="DHP5" s="9">
        <f>表四!$I$104</f>
        <v>0</v>
      </c>
      <c r="DHQ5" s="9">
        <f>表四!$I$105</f>
        <v>0</v>
      </c>
      <c r="DHR5" s="9">
        <f>表四!$I$106</f>
        <v>0</v>
      </c>
      <c r="DHS5" s="9">
        <f>表四!$I$107</f>
        <v>0</v>
      </c>
      <c r="DHT5" s="9">
        <f>表四!$I$108</f>
        <v>0</v>
      </c>
      <c r="DHU5" s="9">
        <f>表四!$I$109</f>
        <v>0</v>
      </c>
      <c r="DHV5" s="9">
        <f>表四!$I$110</f>
        <v>0</v>
      </c>
      <c r="DHW5" s="9">
        <f>表四!$I$111</f>
        <v>0</v>
      </c>
      <c r="DHX5" s="9">
        <f>表四!$I$112</f>
        <v>0</v>
      </c>
      <c r="DHY5" s="9">
        <f>表四!$I$113</f>
        <v>0</v>
      </c>
      <c r="DHZ5" s="9">
        <f>表四!$I$114</f>
        <v>0</v>
      </c>
      <c r="DIA5" s="9">
        <f>表四!$I$115</f>
        <v>0</v>
      </c>
      <c r="DIB5" s="9">
        <f>表四!$I$116</f>
        <v>0</v>
      </c>
      <c r="DIC5" s="9">
        <f>表四!$I$117</f>
        <v>0</v>
      </c>
      <c r="DID5" s="9">
        <f>表四!$I$118</f>
        <v>0</v>
      </c>
      <c r="DIE5" s="9">
        <f>表四!$I$119</f>
        <v>0</v>
      </c>
      <c r="DIF5" s="9">
        <f>表四!$I$120</f>
        <v>0</v>
      </c>
      <c r="DIG5" s="9">
        <f>表四!$I$121</f>
        <v>0</v>
      </c>
      <c r="DIH5" s="9">
        <f>表四!$I$122</f>
        <v>0</v>
      </c>
      <c r="DII5" s="9">
        <f>表四!$I$123</f>
        <v>0</v>
      </c>
      <c r="DIJ5" s="9">
        <f>表四!$I$124</f>
        <v>0</v>
      </c>
      <c r="DIK5" s="9">
        <f>表四!$I$125</f>
        <v>0</v>
      </c>
      <c r="DIL5" s="9">
        <f>表四!$I$126</f>
        <v>0</v>
      </c>
      <c r="DIM5" s="9">
        <f>表四!$I$127</f>
        <v>0</v>
      </c>
      <c r="DIN5" s="9">
        <f>表四!$I$128</f>
        <v>0</v>
      </c>
      <c r="DIO5" s="9">
        <f>表四!$I$129</f>
        <v>0</v>
      </c>
      <c r="DIP5" s="9">
        <f>表四!$I$130</f>
        <v>0</v>
      </c>
      <c r="DIQ5" s="9">
        <f>表四!$I$131</f>
        <v>0</v>
      </c>
      <c r="DIR5" s="9">
        <f>表四!$I$132</f>
        <v>0</v>
      </c>
      <c r="DIS5" s="9">
        <f>表四!$I$133</f>
        <v>0</v>
      </c>
      <c r="DIT5" s="9">
        <f>表四!$I$134</f>
        <v>0</v>
      </c>
      <c r="DIU5" s="9">
        <f>表四!$I$135</f>
        <v>0</v>
      </c>
      <c r="DIV5" s="9">
        <f>表四!$I$136</f>
        <v>0</v>
      </c>
      <c r="DIW5" s="9">
        <f>表四!$I$137</f>
        <v>0</v>
      </c>
      <c r="DIX5" s="9">
        <f>表四!$I$138</f>
        <v>0</v>
      </c>
      <c r="DIY5" s="9">
        <f>表四!$I$139</f>
        <v>0</v>
      </c>
      <c r="DIZ5" s="9">
        <f>表四!$I$140</f>
        <v>0</v>
      </c>
      <c r="DJA5" s="9">
        <f>表四!$I$141</f>
        <v>0</v>
      </c>
      <c r="DJB5" s="9">
        <f>表四!$I$142</f>
        <v>0</v>
      </c>
      <c r="DJC5" s="9">
        <f>表四!$I$143</f>
        <v>0</v>
      </c>
      <c r="DJD5" s="9">
        <f>表四!$I$144</f>
        <v>0</v>
      </c>
      <c r="DJE5" s="9">
        <f>表四!$I$145</f>
        <v>0</v>
      </c>
      <c r="DJF5" s="9">
        <f>表四!$I$146</f>
        <v>0</v>
      </c>
      <c r="DJG5" s="9">
        <f>表四!$I$147</f>
        <v>0</v>
      </c>
      <c r="DJH5" s="9">
        <f>表四!$I$148</f>
        <v>0</v>
      </c>
      <c r="DJI5" s="9">
        <f>表四!$I$149</f>
        <v>0</v>
      </c>
      <c r="DJJ5" s="9">
        <f>表四!$I$150</f>
        <v>0</v>
      </c>
      <c r="DJK5" s="9">
        <f>表四!$I$151</f>
        <v>0</v>
      </c>
      <c r="DJL5" s="9">
        <f>表四!$I$152</f>
        <v>0</v>
      </c>
      <c r="DJM5" s="9">
        <f>表四!$I$153</f>
        <v>0</v>
      </c>
      <c r="DJN5" s="9">
        <f>表四!$I$154</f>
        <v>0</v>
      </c>
      <c r="DJO5" s="9">
        <f>表四!$I$155</f>
        <v>0</v>
      </c>
      <c r="DJP5" s="9">
        <f>表四!$I$156</f>
        <v>0</v>
      </c>
      <c r="DJQ5" s="9">
        <f>表四!$I$157</f>
        <v>0</v>
      </c>
      <c r="DJR5" s="9">
        <f>表四!$I$158</f>
        <v>0</v>
      </c>
      <c r="DJS5" s="9">
        <f>表四!$I$159</f>
        <v>0</v>
      </c>
      <c r="DJT5" s="9">
        <f>表四!$I$160</f>
        <v>0</v>
      </c>
      <c r="DJU5" s="9">
        <f>表四!$I$161</f>
        <v>0</v>
      </c>
      <c r="DJV5" s="9">
        <f>表四!$I$162</f>
        <v>0</v>
      </c>
      <c r="DJW5" s="9">
        <f>表四!$I$163</f>
        <v>0</v>
      </c>
      <c r="DJX5" s="9">
        <f>表四!$I$164</f>
        <v>0</v>
      </c>
      <c r="DJY5" s="9">
        <f>表四!$I$165</f>
        <v>0</v>
      </c>
      <c r="DJZ5" s="9">
        <f>表四!$I$166</f>
        <v>0</v>
      </c>
      <c r="DKA5" s="9">
        <f>表四!$I$167</f>
        <v>0</v>
      </c>
      <c r="DKB5" s="9">
        <f>表四!$I$168</f>
        <v>0</v>
      </c>
      <c r="DKC5" s="9">
        <f>表四!$I$169</f>
        <v>0</v>
      </c>
      <c r="DKD5" s="9">
        <f>表四!$I$170</f>
        <v>0</v>
      </c>
      <c r="DKE5" s="9">
        <f>表四!$I$171</f>
        <v>0</v>
      </c>
      <c r="DKF5" s="9">
        <f>表四!$I$172</f>
        <v>0</v>
      </c>
      <c r="DKG5" s="9">
        <f>表四!$I$173</f>
        <v>0</v>
      </c>
      <c r="DKH5" s="9">
        <f>表四!$I$174</f>
        <v>0</v>
      </c>
      <c r="DKI5" s="9">
        <f>表四!$I$175</f>
        <v>0</v>
      </c>
      <c r="DKJ5" s="9">
        <f>表四!$I$176</f>
        <v>0</v>
      </c>
      <c r="DKK5" s="9">
        <f>表四!$I$177</f>
        <v>0</v>
      </c>
      <c r="DKL5" s="9">
        <f>表四!$I$178</f>
        <v>0</v>
      </c>
      <c r="DKM5" s="9">
        <f>表四!$I$179</f>
        <v>0</v>
      </c>
      <c r="DKN5" s="9">
        <f>表四!$I$180</f>
        <v>0</v>
      </c>
      <c r="DKO5" s="9">
        <f>表四!$I$181</f>
        <v>0</v>
      </c>
      <c r="DKP5" s="9">
        <f>表四!$I$182</f>
        <v>0</v>
      </c>
      <c r="DKQ5" s="9">
        <f>表四!$I$183</f>
        <v>0</v>
      </c>
      <c r="DKR5" s="9">
        <f>表四!$I$184</f>
        <v>0</v>
      </c>
      <c r="DKS5" s="9">
        <f>表四!$I$185</f>
        <v>0</v>
      </c>
      <c r="DKT5" s="9">
        <f>表四!$I$186</f>
        <v>0</v>
      </c>
      <c r="DKU5" s="9">
        <f>表四!$I$187</f>
        <v>0</v>
      </c>
      <c r="DKV5" s="9">
        <f>表四!$I$188</f>
        <v>0</v>
      </c>
      <c r="DKW5" s="9">
        <f>表四!$I$189</f>
        <v>0</v>
      </c>
      <c r="DKX5" s="9">
        <f>表四!$I$190</f>
        <v>0</v>
      </c>
      <c r="DKY5" s="9">
        <f>表四!$I$191</f>
        <v>0</v>
      </c>
      <c r="DKZ5" s="9">
        <f>表四!$I$192</f>
        <v>0</v>
      </c>
      <c r="DLA5" s="9">
        <f>表四!$I$193</f>
        <v>0</v>
      </c>
      <c r="DLB5" s="9">
        <f>表四!$I$194</f>
        <v>0</v>
      </c>
      <c r="DLC5" s="9">
        <f>表四!$I$195</f>
        <v>0</v>
      </c>
      <c r="DLD5" s="9">
        <f>表四!$I$196</f>
        <v>0</v>
      </c>
      <c r="DLE5" s="9">
        <f>表四!$I$197</f>
        <v>0</v>
      </c>
      <c r="DLF5" s="9">
        <f>表四!$I$200</f>
        <v>0</v>
      </c>
      <c r="DLG5" s="9">
        <f>表四!$I$201</f>
        <v>0</v>
      </c>
      <c r="DLH5" s="9">
        <f>表四!$I$202</f>
        <v>0</v>
      </c>
      <c r="DLI5" s="9">
        <f>表四!$I$203</f>
        <v>0</v>
      </c>
      <c r="DLJ5" s="9">
        <f>表四!$I$204</f>
        <v>0</v>
      </c>
      <c r="DLK5" s="9">
        <f>表四!$I$205</f>
        <v>0</v>
      </c>
      <c r="DLL5" s="9">
        <f>表四!$I$206</f>
        <v>0</v>
      </c>
      <c r="DLM5" s="9">
        <f>表四!$I$207</f>
        <v>0</v>
      </c>
      <c r="DLN5" s="9">
        <f>表四!$I$208</f>
        <v>0</v>
      </c>
      <c r="DLO5" s="9">
        <f>表四!$I$209</f>
        <v>0</v>
      </c>
      <c r="DLP5" s="9">
        <f>表四!$I$210</f>
        <v>0</v>
      </c>
      <c r="DLQ5" s="9">
        <f>表四!$I$211</f>
        <v>0</v>
      </c>
      <c r="DLR5" s="9">
        <f>表四!$I$212</f>
        <v>0</v>
      </c>
      <c r="DLS5" s="9">
        <f>表四!$I$213</f>
        <v>0</v>
      </c>
      <c r="DLT5" s="9">
        <f>表四!$I$214</f>
        <v>0</v>
      </c>
      <c r="DLU5" s="9">
        <f>表四!$I$215</f>
        <v>0</v>
      </c>
      <c r="DLV5" s="9">
        <f>表四!$I$216</f>
        <v>0</v>
      </c>
      <c r="DLW5" s="9">
        <f>表四!$I$217</f>
        <v>0</v>
      </c>
      <c r="DLX5" s="9">
        <f>表四!$I$218</f>
        <v>0</v>
      </c>
      <c r="DLY5" s="9">
        <f>表四!$I$219</f>
        <v>0</v>
      </c>
      <c r="DLZ5" s="9">
        <f>表四!$I$220</f>
        <v>0</v>
      </c>
      <c r="DMA5" s="9">
        <f>表四!$I$193</f>
        <v>0</v>
      </c>
      <c r="DMB5" s="9">
        <f>表四!$I$222</f>
        <v>0</v>
      </c>
      <c r="DMC5" s="9">
        <f>表四!$I$223</f>
        <v>0</v>
      </c>
      <c r="DMD5" s="9">
        <f>表四!$I$224</f>
        <v>0</v>
      </c>
      <c r="DME5" s="9">
        <f>表四!$I$226</f>
        <v>0</v>
      </c>
      <c r="DMF5" s="9">
        <f>表五!C6</f>
        <v>99267</v>
      </c>
      <c r="DMG5" s="9">
        <f>表五!C7</f>
        <v>0</v>
      </c>
      <c r="DMH5" s="9">
        <f>表五!C8</f>
        <v>2147</v>
      </c>
      <c r="DMI5" s="9">
        <f>表五!C9</f>
        <v>50037</v>
      </c>
      <c r="DMJ5" s="9">
        <f>表五!C10</f>
        <v>83074</v>
      </c>
      <c r="DMK5" s="9">
        <f>表五!C11</f>
        <v>22501</v>
      </c>
      <c r="DML5" s="9">
        <f>表五!C12</f>
        <v>14907</v>
      </c>
      <c r="DMM5" s="9">
        <f>表五!C13</f>
        <v>85864</v>
      </c>
      <c r="DMN5" s="9">
        <f>表五!C14</f>
        <v>261777</v>
      </c>
      <c r="DMO5" s="9">
        <f>表五!C15</f>
        <v>11771</v>
      </c>
      <c r="DMP5" s="9">
        <f>表五!C16</f>
        <v>136961</v>
      </c>
      <c r="DMQ5" s="9">
        <f>表五!C17</f>
        <v>37111</v>
      </c>
      <c r="DMR5" s="9">
        <f>表五!C18</f>
        <v>39538</v>
      </c>
      <c r="DMS5" s="9">
        <f>表五!C19</f>
        <v>20037</v>
      </c>
      <c r="DMT5" s="9">
        <f>表五!C20</f>
        <v>8758</v>
      </c>
      <c r="DMU5" s="9">
        <f>表五!C21</f>
        <v>4203</v>
      </c>
      <c r="DMV5" s="9">
        <f>表五!C22</f>
        <v>0</v>
      </c>
      <c r="DMW5" s="9">
        <f>表五!C23</f>
        <v>3486</v>
      </c>
      <c r="DMX5" s="9">
        <f>表五!C24</f>
        <v>18265</v>
      </c>
      <c r="DMY5" s="9">
        <f>表五!C25</f>
        <v>666</v>
      </c>
      <c r="DMZ5" s="9">
        <f>表五!C26</f>
        <v>13855</v>
      </c>
      <c r="DNA5" s="9">
        <f>表五!C27</f>
        <v>0</v>
      </c>
      <c r="DNB5" s="9">
        <f>表五!C28</f>
        <v>61842</v>
      </c>
      <c r="DNC5" s="9">
        <f>表五!C29</f>
        <v>39138</v>
      </c>
      <c r="DND5" s="9">
        <f>表五!C30</f>
        <v>0</v>
      </c>
      <c r="DNE5" s="9">
        <f>表五!C31</f>
        <v>47914</v>
      </c>
      <c r="DNF5" s="9">
        <f>表五!C32</f>
        <v>0</v>
      </c>
      <c r="DNG5" s="9">
        <f>表五!C34</f>
        <v>1063119</v>
      </c>
      <c r="DNH5" s="9">
        <f>表五!D6</f>
        <v>32072</v>
      </c>
      <c r="DNI5" s="9">
        <f>表五!D7</f>
        <v>0</v>
      </c>
      <c r="DNJ5" s="9">
        <f>表五!D8</f>
        <v>252</v>
      </c>
      <c r="DNK5" s="9">
        <f>表五!D9</f>
        <v>29826</v>
      </c>
      <c r="DNL5" s="9">
        <f>表五!D10</f>
        <v>25074</v>
      </c>
      <c r="DNM5" s="9">
        <f>表五!D11</f>
        <v>567</v>
      </c>
      <c r="DNN5" s="9">
        <f>表五!D12</f>
        <v>1688</v>
      </c>
      <c r="DNO5" s="9">
        <f>表五!D13</f>
        <v>18234</v>
      </c>
      <c r="DNP5" s="9">
        <f>表五!D14</f>
        <v>9240</v>
      </c>
      <c r="DNQ5" s="9">
        <f>表五!D15</f>
        <v>5258</v>
      </c>
      <c r="DNR5" s="9">
        <f>表五!D16</f>
        <v>3630</v>
      </c>
      <c r="DNS5" s="9">
        <f>表五!D17</f>
        <v>4471</v>
      </c>
      <c r="DNT5" s="9">
        <f>表五!D18</f>
        <v>4393</v>
      </c>
      <c r="DNU5" s="9">
        <f>表五!D19</f>
        <v>1574</v>
      </c>
      <c r="DNV5" s="9">
        <f>表五!D20</f>
        <v>403</v>
      </c>
      <c r="DNW5" s="9">
        <f>表五!D21</f>
        <v>0</v>
      </c>
      <c r="DNX5" s="9">
        <f>表五!D22</f>
        <v>0</v>
      </c>
      <c r="DNY5" s="9">
        <f>表五!D23</f>
        <v>1960</v>
      </c>
      <c r="DNZ5" s="9">
        <f>表五!D24</f>
        <v>10130</v>
      </c>
      <c r="DOA5" s="9">
        <f>表五!D25</f>
        <v>0</v>
      </c>
      <c r="DOB5" s="9">
        <f>表五!D26</f>
        <v>2125</v>
      </c>
      <c r="DOC5" s="9">
        <f>表五!D27</f>
        <v>0</v>
      </c>
      <c r="DOD5" s="9">
        <f>表五!D28</f>
        <v>11</v>
      </c>
      <c r="DOE5" s="9">
        <f>表五!D29</f>
        <v>0</v>
      </c>
      <c r="DOF5" s="9">
        <f>表五!D30</f>
        <v>0</v>
      </c>
      <c r="DOG5" s="9">
        <f>表五!D31</f>
        <v>0</v>
      </c>
      <c r="DOH5" s="9">
        <f>表五!D32</f>
        <v>0</v>
      </c>
      <c r="DOI5" s="9">
        <f>表五!D34</f>
        <v>150908</v>
      </c>
      <c r="DOJ5" s="9">
        <f>表五!E6</f>
        <v>23149</v>
      </c>
      <c r="DOK5" s="9">
        <f>表五!E7</f>
        <v>0</v>
      </c>
      <c r="DOL5" s="9">
        <f>表五!E8</f>
        <v>1381</v>
      </c>
      <c r="DOM5" s="9">
        <f>表五!E9</f>
        <v>11047</v>
      </c>
      <c r="DON5" s="9">
        <f>表五!E10</f>
        <v>14552</v>
      </c>
      <c r="DOO5" s="9">
        <f>表五!E11</f>
        <v>5419</v>
      </c>
      <c r="DOP5" s="9">
        <f>表五!E12</f>
        <v>3569</v>
      </c>
      <c r="DOQ5" s="9">
        <f>表五!E13</f>
        <v>9445</v>
      </c>
      <c r="DOR5" s="9">
        <f>表五!E14</f>
        <v>8090</v>
      </c>
      <c r="DOS5" s="9">
        <f>表五!E15</f>
        <v>2769</v>
      </c>
      <c r="DOT5" s="9">
        <f>表五!E16</f>
        <v>50511</v>
      </c>
      <c r="DOU5" s="9">
        <f>表五!E17</f>
        <v>2229</v>
      </c>
      <c r="DOV5" s="9">
        <f>表五!E18</f>
        <v>3783</v>
      </c>
      <c r="DOW5" s="9">
        <f>表五!E19</f>
        <v>663</v>
      </c>
      <c r="DOX5" s="9">
        <f>表五!E20</f>
        <v>929</v>
      </c>
      <c r="DOY5" s="9">
        <f>表五!E21</f>
        <v>3108</v>
      </c>
      <c r="DOZ5" s="9">
        <f>表五!E22</f>
        <v>0</v>
      </c>
      <c r="DPA5" s="9">
        <f>表五!E23</f>
        <v>1048</v>
      </c>
      <c r="DPB5" s="9">
        <f>表五!E24</f>
        <v>810</v>
      </c>
      <c r="DPC5" s="9">
        <f>表五!E25</f>
        <v>0</v>
      </c>
      <c r="DPD5" s="9">
        <f>表五!E26</f>
        <v>4604</v>
      </c>
      <c r="DPE5" s="9">
        <f>表五!E27</f>
        <v>0</v>
      </c>
      <c r="DPF5" s="9">
        <f>表五!E28</f>
        <v>253</v>
      </c>
      <c r="DPG5" s="9">
        <f>表五!E29</f>
        <v>0</v>
      </c>
      <c r="DPH5" s="9">
        <f>表五!E30</f>
        <v>0</v>
      </c>
      <c r="DPI5" s="9">
        <f>表五!E31</f>
        <v>0</v>
      </c>
      <c r="DPJ5" s="9">
        <f>表五!E32</f>
        <v>0</v>
      </c>
      <c r="DPK5" s="9">
        <f>表五!E34</f>
        <v>147359</v>
      </c>
      <c r="DPL5" s="9">
        <f>表五!F6</f>
        <v>397</v>
      </c>
      <c r="DPM5" s="9">
        <f>表五!F7</f>
        <v>0</v>
      </c>
      <c r="DPN5" s="9">
        <f>表五!F8</f>
        <v>350</v>
      </c>
      <c r="DPO5" s="9">
        <f>表五!F9</f>
        <v>2009</v>
      </c>
      <c r="DPP5" s="9">
        <f>表五!F10</f>
        <v>1204</v>
      </c>
      <c r="DPQ5" s="9">
        <f>表五!F11</f>
        <v>0</v>
      </c>
      <c r="DPR5" s="9">
        <f>表五!F12</f>
        <v>0</v>
      </c>
      <c r="DPS5" s="9">
        <f>表五!F13</f>
        <v>24</v>
      </c>
      <c r="DPT5" s="9">
        <f>表五!F14</f>
        <v>0</v>
      </c>
      <c r="DPU5" s="9">
        <f>表五!F15</f>
        <v>27</v>
      </c>
      <c r="DPV5" s="9">
        <f>表五!F16</f>
        <v>13199</v>
      </c>
      <c r="DPW5" s="9">
        <f>表五!F17</f>
        <v>33</v>
      </c>
      <c r="DPX5" s="9">
        <f>表五!F18</f>
        <v>8749</v>
      </c>
      <c r="DPY5" s="9">
        <f>表五!F19</f>
        <v>9</v>
      </c>
      <c r="DPZ5" s="9">
        <f>表五!F20</f>
        <v>0</v>
      </c>
      <c r="DQA5" s="9">
        <f>表五!F21</f>
        <v>0</v>
      </c>
      <c r="DQB5" s="9">
        <f>表五!F22</f>
        <v>0</v>
      </c>
      <c r="DQC5" s="9">
        <f>表五!F23</f>
        <v>0</v>
      </c>
      <c r="DQD5" s="9">
        <f>表五!F24</f>
        <v>566</v>
      </c>
      <c r="DQE5" s="9">
        <f>表五!F25</f>
        <v>0</v>
      </c>
      <c r="DQF5" s="9">
        <f>表五!F26</f>
        <v>977</v>
      </c>
      <c r="DQG5" s="9">
        <f>表五!F27</f>
        <v>0</v>
      </c>
      <c r="DQH5" s="9">
        <f>表五!F28</f>
        <v>31</v>
      </c>
      <c r="DQI5" s="9">
        <f>表五!F29</f>
        <v>0</v>
      </c>
      <c r="DQJ5" s="9">
        <f>表五!F30</f>
        <v>0</v>
      </c>
      <c r="DQK5" s="9">
        <f>表五!F31</f>
        <v>0</v>
      </c>
      <c r="DQL5" s="9">
        <f>表五!F32</f>
        <v>0</v>
      </c>
      <c r="DQM5" s="9">
        <f>表五!F34</f>
        <v>27575</v>
      </c>
      <c r="DQN5" s="9">
        <f>表五!G6</f>
        <v>847</v>
      </c>
      <c r="DQO5" s="9">
        <f>表五!G7</f>
        <v>0</v>
      </c>
      <c r="DQP5" s="9">
        <f>表五!G8</f>
        <v>0</v>
      </c>
      <c r="DQQ5" s="9">
        <f>表五!G9</f>
        <v>25</v>
      </c>
      <c r="DQR5" s="9">
        <f>表五!G10</f>
        <v>0</v>
      </c>
      <c r="DQS5" s="9">
        <f>表五!G11</f>
        <v>229</v>
      </c>
      <c r="DQT5" s="9">
        <f>表五!G12</f>
        <v>0</v>
      </c>
      <c r="DQU5" s="9">
        <f>表五!G13</f>
        <v>0</v>
      </c>
      <c r="DQV5" s="9">
        <f>表五!G14</f>
        <v>0</v>
      </c>
      <c r="DQW5" s="9">
        <f>表五!G15</f>
        <v>32</v>
      </c>
      <c r="DQX5" s="9">
        <f>表五!G16</f>
        <v>0</v>
      </c>
      <c r="DQY5" s="9">
        <f>表五!G17</f>
        <v>0</v>
      </c>
      <c r="DQZ5" s="9">
        <f>表五!G18</f>
        <v>0</v>
      </c>
      <c r="DRA5" s="9">
        <f>表五!G19</f>
        <v>0</v>
      </c>
      <c r="DRB5" s="9">
        <f>表五!G20</f>
        <v>0</v>
      </c>
      <c r="DRC5" s="9">
        <f>表五!G21</f>
        <v>0</v>
      </c>
      <c r="DRD5" s="9">
        <f>表五!G22</f>
        <v>0</v>
      </c>
      <c r="DRE5" s="9">
        <f>表五!G23</f>
        <v>0</v>
      </c>
      <c r="DRF5" s="9">
        <f>表五!G24</f>
        <v>0</v>
      </c>
      <c r="DRG5" s="9">
        <f>表五!G25</f>
        <v>0</v>
      </c>
      <c r="DRH5" s="9">
        <f>表五!G26</f>
        <v>0</v>
      </c>
      <c r="DRI5" s="9">
        <f>表五!G27</f>
        <v>0</v>
      </c>
      <c r="DRJ5" s="9">
        <f>表五!G28</f>
        <v>0</v>
      </c>
      <c r="DRK5" s="9">
        <f>表五!G29</f>
        <v>0</v>
      </c>
      <c r="DRL5" s="9">
        <f>表五!G30</f>
        <v>0</v>
      </c>
      <c r="DRM5" s="9">
        <f>表五!G31</f>
        <v>0</v>
      </c>
      <c r="DRN5" s="9">
        <f>表五!G32</f>
        <v>0</v>
      </c>
      <c r="DRO5" s="9">
        <f>表五!G34</f>
        <v>1133</v>
      </c>
      <c r="DRP5" s="9">
        <f>表五!H6</f>
        <v>15406</v>
      </c>
      <c r="DRQ5" s="9">
        <f>表五!H7</f>
        <v>0</v>
      </c>
      <c r="DRR5" s="9">
        <f>表五!H8</f>
        <v>89</v>
      </c>
      <c r="DRS5" s="9">
        <f>表五!H9</f>
        <v>1162</v>
      </c>
      <c r="DRT5" s="9">
        <f>表五!H10</f>
        <v>37661</v>
      </c>
      <c r="DRU5" s="9">
        <f>表五!H11</f>
        <v>0</v>
      </c>
      <c r="DRV5" s="9">
        <f>表五!H12</f>
        <v>7063</v>
      </c>
      <c r="DRW5" s="9">
        <f>表五!H13</f>
        <v>5388</v>
      </c>
      <c r="DRX5" s="9">
        <f>表五!H14</f>
        <v>7611</v>
      </c>
      <c r="DRY5" s="9">
        <f>表五!H15</f>
        <v>0</v>
      </c>
      <c r="DRZ5" s="9">
        <f>表五!H16</f>
        <v>18279</v>
      </c>
      <c r="DSA5" s="9">
        <f>表五!H17</f>
        <v>7667</v>
      </c>
      <c r="DSB5" s="9">
        <f>表五!H18</f>
        <v>5081</v>
      </c>
      <c r="DSC5" s="9">
        <f>表五!H19</f>
        <v>126</v>
      </c>
      <c r="DSD5" s="9">
        <f>表五!H20</f>
        <v>16</v>
      </c>
      <c r="DSE5" s="9">
        <f>表五!H21</f>
        <v>0</v>
      </c>
      <c r="DSF5" s="9">
        <f>表五!H22</f>
        <v>0</v>
      </c>
      <c r="DSG5" s="9">
        <f>表五!H23</f>
        <v>427</v>
      </c>
      <c r="DSH5" s="9">
        <f>表五!H24</f>
        <v>4479</v>
      </c>
      <c r="DSI5" s="9">
        <f>表五!H25</f>
        <v>0</v>
      </c>
      <c r="DSJ5" s="9">
        <f>表五!H26</f>
        <v>600</v>
      </c>
      <c r="DSK5" s="9">
        <f>表五!H27</f>
        <v>0</v>
      </c>
      <c r="DSL5" s="9">
        <f>表五!H28</f>
        <v>55</v>
      </c>
      <c r="DSM5" s="9">
        <f>表五!H29</f>
        <v>0</v>
      </c>
      <c r="DSN5" s="9">
        <f>表五!H30</f>
        <v>0</v>
      </c>
      <c r="DSO5" s="9">
        <f>表五!H31</f>
        <v>0</v>
      </c>
      <c r="DSP5" s="9">
        <f>表五!H32</f>
        <v>0</v>
      </c>
      <c r="DSQ5" s="9">
        <f>表五!H34</f>
        <v>111110</v>
      </c>
      <c r="DSR5" s="9">
        <f>表五!I6</f>
        <v>3748</v>
      </c>
      <c r="DSS5" s="9">
        <f>表五!I7</f>
        <v>0</v>
      </c>
      <c r="DST5" s="9">
        <f>表五!I8</f>
        <v>0</v>
      </c>
      <c r="DSU5" s="9">
        <f>表五!I9</f>
        <v>250</v>
      </c>
      <c r="DSV5" s="9">
        <f>表五!I10</f>
        <v>960</v>
      </c>
      <c r="DSW5" s="9">
        <f>表五!I11</f>
        <v>0</v>
      </c>
      <c r="DSX5" s="9">
        <f>表五!I12</f>
        <v>133</v>
      </c>
      <c r="DSY5" s="9">
        <f>表五!I13</f>
        <v>0</v>
      </c>
      <c r="DSZ5" s="9">
        <f>表五!I14</f>
        <v>471</v>
      </c>
      <c r="DTA5" s="9">
        <f>表五!I15</f>
        <v>0</v>
      </c>
      <c r="DTB5" s="9">
        <f>表五!I16</f>
        <v>475</v>
      </c>
      <c r="DTC5" s="9">
        <f>表五!I17</f>
        <v>372</v>
      </c>
      <c r="DTD5" s="9">
        <f>表五!I18</f>
        <v>8</v>
      </c>
      <c r="DTE5" s="9">
        <f>表五!I19</f>
        <v>0</v>
      </c>
      <c r="DTF5" s="9">
        <f>表五!I20</f>
        <v>0</v>
      </c>
      <c r="DTG5" s="9">
        <f>表五!I21</f>
        <v>0</v>
      </c>
      <c r="DTH5" s="9">
        <f>表五!I22</f>
        <v>0</v>
      </c>
      <c r="DTI5" s="9">
        <f>表五!I23</f>
        <v>0</v>
      </c>
      <c r="DTJ5" s="9">
        <f>表五!I24</f>
        <v>51</v>
      </c>
      <c r="DTK5" s="9">
        <f>表五!I25</f>
        <v>0</v>
      </c>
      <c r="DTL5" s="9">
        <f>表五!I26</f>
        <v>2</v>
      </c>
      <c r="DTM5" s="9">
        <f>表五!I27</f>
        <v>0</v>
      </c>
      <c r="DTN5" s="9">
        <f>表五!I28</f>
        <v>0</v>
      </c>
      <c r="DTO5" s="9">
        <f>表五!I29</f>
        <v>0</v>
      </c>
      <c r="DTP5" s="9">
        <f>表五!I30</f>
        <v>0</v>
      </c>
      <c r="DTQ5" s="9">
        <f>表五!I31</f>
        <v>0</v>
      </c>
      <c r="DTR5" s="9">
        <f>表五!I32</f>
        <v>0</v>
      </c>
      <c r="DTS5" s="9">
        <f>表五!I34</f>
        <v>6470</v>
      </c>
      <c r="DTT5" s="9">
        <f>表五!J6</f>
        <v>4000</v>
      </c>
      <c r="DTU5" s="9">
        <f>表五!J7</f>
        <v>0</v>
      </c>
      <c r="DTV5" s="9">
        <f>表五!J8</f>
        <v>0</v>
      </c>
      <c r="DTW5" s="9">
        <f>表五!J9</f>
        <v>0</v>
      </c>
      <c r="DTX5" s="9">
        <f>表五!J10</f>
        <v>0</v>
      </c>
      <c r="DTY5" s="9">
        <f>表五!J11</f>
        <v>310</v>
      </c>
      <c r="DTZ5" s="9">
        <f>表五!J12</f>
        <v>0</v>
      </c>
      <c r="DUA5" s="9">
        <f>表五!J13</f>
        <v>0</v>
      </c>
      <c r="DUB5" s="9">
        <f>表五!J14</f>
        <v>0</v>
      </c>
      <c r="DUC5" s="9">
        <f>表五!J15</f>
        <v>0</v>
      </c>
      <c r="DUD5" s="9">
        <f>表五!J16</f>
        <v>0</v>
      </c>
      <c r="DUE5" s="9">
        <f>表五!J17</f>
        <v>90</v>
      </c>
      <c r="DUF5" s="9">
        <f>表五!J18</f>
        <v>14768</v>
      </c>
      <c r="DUG5" s="9">
        <f>表五!J19</f>
        <v>0</v>
      </c>
      <c r="DUH5" s="9">
        <f>表五!J20</f>
        <v>0</v>
      </c>
      <c r="DUI5" s="9">
        <f>表五!J21</f>
        <v>995</v>
      </c>
      <c r="DUJ5" s="9">
        <f>表五!J22</f>
        <v>0</v>
      </c>
      <c r="DUK5" s="9">
        <f>表五!J23</f>
        <v>0</v>
      </c>
      <c r="DUL5" s="9">
        <f>表五!J24</f>
        <v>0</v>
      </c>
      <c r="DUM5" s="9">
        <f>表五!J25</f>
        <v>666</v>
      </c>
      <c r="DUN5" s="9">
        <f>表五!J26</f>
        <v>0</v>
      </c>
      <c r="DUO5" s="9">
        <f>表五!J27</f>
        <v>0</v>
      </c>
      <c r="DUP5" s="9">
        <f>表五!J28</f>
        <v>0</v>
      </c>
      <c r="DUQ5" s="9">
        <f>表五!J29</f>
        <v>0</v>
      </c>
      <c r="DUR5" s="9">
        <f>表五!J30</f>
        <v>0</v>
      </c>
      <c r="DUS5" s="9">
        <f>表五!J31</f>
        <v>0</v>
      </c>
      <c r="DUT5" s="9">
        <f>表五!J32</f>
        <v>0</v>
      </c>
      <c r="DUU5" s="9">
        <f>表五!J34</f>
        <v>20829</v>
      </c>
      <c r="DUV5" s="9">
        <f>表五!K6</f>
        <v>0</v>
      </c>
      <c r="DUW5" s="9">
        <f>表五!K7</f>
        <v>0</v>
      </c>
      <c r="DUX5" s="9">
        <f>表五!K8</f>
        <v>0</v>
      </c>
      <c r="DUY5" s="9">
        <f>表五!K9</f>
        <v>0</v>
      </c>
      <c r="DUZ5" s="9">
        <f>表五!K10</f>
        <v>0</v>
      </c>
      <c r="DVA5" s="9">
        <f>表五!K11</f>
        <v>0</v>
      </c>
      <c r="DVB5" s="9">
        <f>表五!K12</f>
        <v>0</v>
      </c>
      <c r="DVC5" s="9">
        <f>表五!K13</f>
        <v>0</v>
      </c>
      <c r="DVD5" s="9">
        <f>表五!K14</f>
        <v>0</v>
      </c>
      <c r="DVE5" s="9">
        <f>表五!K15</f>
        <v>0</v>
      </c>
      <c r="DVF5" s="9">
        <f>表五!K16</f>
        <v>0</v>
      </c>
      <c r="DVG5" s="9">
        <f>表五!K17</f>
        <v>2500</v>
      </c>
      <c r="DVH5" s="9">
        <f>表五!K18</f>
        <v>0</v>
      </c>
      <c r="DVI5" s="9">
        <f>表五!K19</f>
        <v>0</v>
      </c>
      <c r="DVJ5" s="9">
        <f>表五!K20</f>
        <v>0</v>
      </c>
      <c r="DVK5" s="9">
        <f>表五!K21</f>
        <v>0</v>
      </c>
      <c r="DVL5" s="9">
        <f>表五!K22</f>
        <v>0</v>
      </c>
      <c r="DVM5" s="9">
        <f>表五!K23</f>
        <v>0</v>
      </c>
      <c r="DVN5" s="9">
        <f>表五!K24</f>
        <v>0</v>
      </c>
      <c r="DVO5" s="9">
        <f>表五!K25</f>
        <v>0</v>
      </c>
      <c r="DVP5" s="9">
        <f>表五!K26</f>
        <v>0</v>
      </c>
      <c r="DVQ5" s="9">
        <f>表五!K27</f>
        <v>0</v>
      </c>
      <c r="DVR5" s="9">
        <f>表五!K28</f>
        <v>0</v>
      </c>
      <c r="DVS5" s="9">
        <f>表五!K29</f>
        <v>0</v>
      </c>
      <c r="DVT5" s="9">
        <f>表五!K30</f>
        <v>0</v>
      </c>
      <c r="DVU5" s="9">
        <f>表五!K31</f>
        <v>0</v>
      </c>
      <c r="DVV5" s="9">
        <f>表五!K32</f>
        <v>0</v>
      </c>
      <c r="DVW5" s="9">
        <f>表五!K34</f>
        <v>2500</v>
      </c>
      <c r="DVX5" s="9">
        <f>表五!L6</f>
        <v>1646</v>
      </c>
      <c r="DVY5" s="9">
        <f>表五!L7</f>
        <v>0</v>
      </c>
      <c r="DVZ5" s="9">
        <f>表五!L8</f>
        <v>75</v>
      </c>
      <c r="DWA5" s="9">
        <f>表五!L9</f>
        <v>2295</v>
      </c>
      <c r="DWB5" s="9">
        <f>表五!L10</f>
        <v>3423</v>
      </c>
      <c r="DWC5" s="9">
        <f>表五!L11</f>
        <v>0</v>
      </c>
      <c r="DWD5" s="9">
        <f>表五!L12</f>
        <v>1262</v>
      </c>
      <c r="DWE5" s="9">
        <f>表五!L13</f>
        <v>14543</v>
      </c>
      <c r="DWF5" s="9">
        <f>表五!L14</f>
        <v>2506</v>
      </c>
      <c r="DWG5" s="9">
        <f>表五!L15</f>
        <v>69</v>
      </c>
      <c r="DWH5" s="9">
        <f>表五!L16</f>
        <v>2820</v>
      </c>
      <c r="DWI5" s="9">
        <f>表五!L17</f>
        <v>2062</v>
      </c>
      <c r="DWJ5" s="9">
        <f>表五!L18</f>
        <v>342</v>
      </c>
      <c r="DWK5" s="9">
        <f>表五!L19</f>
        <v>17</v>
      </c>
      <c r="DWL5" s="9">
        <f>表五!L20</f>
        <v>96</v>
      </c>
      <c r="DWM5" s="9">
        <f>表五!L21</f>
        <v>100</v>
      </c>
      <c r="DWN5" s="9">
        <f>表五!L22</f>
        <v>0</v>
      </c>
      <c r="DWO5" s="9">
        <f>表五!L23</f>
        <v>5</v>
      </c>
      <c r="DWP5" s="9">
        <f>表五!L24</f>
        <v>72</v>
      </c>
      <c r="DWQ5" s="9">
        <f>表五!L25</f>
        <v>0</v>
      </c>
      <c r="DWR5" s="9">
        <f>表五!L26</f>
        <v>24</v>
      </c>
      <c r="DWS5" s="9">
        <f>表五!L27</f>
        <v>0</v>
      </c>
      <c r="DWT5" s="9">
        <f>表五!L28</f>
        <v>140</v>
      </c>
      <c r="DWU5" s="9">
        <f>表五!L29</f>
        <v>0</v>
      </c>
      <c r="DWV5" s="9">
        <f>表五!L30</f>
        <v>0</v>
      </c>
      <c r="DWW5" s="9">
        <f>表五!L31</f>
        <v>0</v>
      </c>
      <c r="DWX5" s="9">
        <f>表五!L32</f>
        <v>0</v>
      </c>
      <c r="DWY5" s="9">
        <f>表五!L34</f>
        <v>31497</v>
      </c>
      <c r="DWZ5" s="9">
        <f>表五!M6</f>
        <v>0</v>
      </c>
      <c r="DXA5" s="9">
        <f>表五!M7</f>
        <v>0</v>
      </c>
      <c r="DXB5" s="9">
        <f>表五!M8</f>
        <v>0</v>
      </c>
      <c r="DXC5" s="9">
        <f>表五!M9</f>
        <v>0</v>
      </c>
      <c r="DXD5" s="9">
        <f>表五!M10</f>
        <v>0</v>
      </c>
      <c r="DXE5" s="9">
        <f>表五!M11</f>
        <v>0</v>
      </c>
      <c r="DXF5" s="9">
        <f>表五!M12</f>
        <v>0</v>
      </c>
      <c r="DXG5" s="9">
        <f>表五!M13</f>
        <v>35295</v>
      </c>
      <c r="DXH5" s="9">
        <f>表五!M14</f>
        <v>0</v>
      </c>
      <c r="DXI5" s="9">
        <f>表五!M15</f>
        <v>0</v>
      </c>
      <c r="DXJ5" s="9">
        <f>表五!M16</f>
        <v>0</v>
      </c>
      <c r="DXK5" s="9">
        <f>表五!M17</f>
        <v>0</v>
      </c>
      <c r="DXL5" s="9">
        <f>表五!M18</f>
        <v>0</v>
      </c>
      <c r="DXM5" s="9">
        <f>表五!M19</f>
        <v>0</v>
      </c>
      <c r="DXN5" s="9">
        <f>表五!M20</f>
        <v>0</v>
      </c>
      <c r="DXO5" s="9">
        <f>表五!M21</f>
        <v>0</v>
      </c>
      <c r="DXP5" s="9">
        <f>表五!M22</f>
        <v>0</v>
      </c>
      <c r="DXQ5" s="9">
        <f>表五!M23</f>
        <v>0</v>
      </c>
      <c r="DXR5" s="9">
        <f>表五!M24</f>
        <v>0</v>
      </c>
      <c r="DXS5" s="9">
        <f>表五!M25</f>
        <v>0</v>
      </c>
      <c r="DXT5" s="9">
        <f>表五!M26</f>
        <v>0</v>
      </c>
      <c r="DXU5" s="9">
        <f>表五!M27</f>
        <v>0</v>
      </c>
      <c r="DXV5" s="9">
        <f>表五!M28</f>
        <v>0</v>
      </c>
      <c r="DXW5" s="9">
        <f>表五!M29</f>
        <v>0</v>
      </c>
      <c r="DXX5" s="9">
        <f>表五!M30</f>
        <v>0</v>
      </c>
      <c r="DXY5" s="9">
        <f>表五!M31</f>
        <v>0</v>
      </c>
      <c r="DXZ5" s="9">
        <f>表五!M32</f>
        <v>0</v>
      </c>
      <c r="DYA5" s="9">
        <f>表五!M34</f>
        <v>35295</v>
      </c>
      <c r="DYB5" s="9">
        <f>表五!N6</f>
        <v>0</v>
      </c>
      <c r="DYC5" s="9">
        <f>表五!N7</f>
        <v>0</v>
      </c>
      <c r="DYD5" s="9">
        <f>表五!N8</f>
        <v>0</v>
      </c>
      <c r="DYE5" s="9">
        <f>表五!N9</f>
        <v>0</v>
      </c>
      <c r="DYF5" s="9">
        <f>表五!N10</f>
        <v>0</v>
      </c>
      <c r="DYG5" s="9">
        <f>表五!N11</f>
        <v>0</v>
      </c>
      <c r="DYH5" s="9">
        <f>表五!N12</f>
        <v>0</v>
      </c>
      <c r="DYI5" s="9">
        <f>表五!N13</f>
        <v>0</v>
      </c>
      <c r="DYJ5" s="9">
        <f>表五!N14</f>
        <v>0</v>
      </c>
      <c r="DYK5" s="9">
        <f>表五!N15</f>
        <v>0</v>
      </c>
      <c r="DYL5" s="9">
        <f>表五!N16</f>
        <v>0</v>
      </c>
      <c r="DYM5" s="9">
        <f>表五!N17</f>
        <v>0</v>
      </c>
      <c r="DYN5" s="9">
        <f>表五!N18</f>
        <v>0</v>
      </c>
      <c r="DYO5" s="9">
        <f>表五!N19</f>
        <v>0</v>
      </c>
      <c r="DYP5" s="9">
        <f>表五!N20</f>
        <v>0</v>
      </c>
      <c r="DYQ5" s="9">
        <f>表五!N21</f>
        <v>0</v>
      </c>
      <c r="DYR5" s="9">
        <f>表五!N22</f>
        <v>0</v>
      </c>
      <c r="DYS5" s="9">
        <f>表五!N23</f>
        <v>0</v>
      </c>
      <c r="DYT5" s="9">
        <f>表五!N24</f>
        <v>0</v>
      </c>
      <c r="DYU5" s="9">
        <f>表五!N25</f>
        <v>0</v>
      </c>
      <c r="DYV5" s="9">
        <f>表五!N26</f>
        <v>0</v>
      </c>
      <c r="DYW5" s="9">
        <f>表五!N27</f>
        <v>0</v>
      </c>
      <c r="DYX5" s="9">
        <f>表五!N28</f>
        <v>0</v>
      </c>
      <c r="DYY5" s="9">
        <f>表五!N29</f>
        <v>39138</v>
      </c>
      <c r="DYZ5" s="9">
        <f>表五!N30</f>
        <v>0</v>
      </c>
      <c r="DZA5" s="9">
        <f>表五!N31</f>
        <v>0</v>
      </c>
      <c r="DZB5" s="9">
        <f>表五!N32</f>
        <v>0</v>
      </c>
      <c r="DZC5" s="9">
        <f>表五!N34</f>
        <v>39138</v>
      </c>
      <c r="DZD5" s="9">
        <f>表五!O6</f>
        <v>0</v>
      </c>
      <c r="DZE5" s="9">
        <f>表五!O7</f>
        <v>0</v>
      </c>
      <c r="DZF5" s="9">
        <f>表五!O8</f>
        <v>0</v>
      </c>
      <c r="DZG5" s="9">
        <f>表五!O9</f>
        <v>0</v>
      </c>
      <c r="DZH5" s="9">
        <f>表五!O10</f>
        <v>0</v>
      </c>
      <c r="DZI5" s="9">
        <f>表五!O11</f>
        <v>0</v>
      </c>
      <c r="DZJ5" s="9">
        <f>表五!O12</f>
        <v>0</v>
      </c>
      <c r="DZK5" s="9">
        <f>表五!O13</f>
        <v>0</v>
      </c>
      <c r="DZL5" s="9">
        <f>表五!O14</f>
        <v>0</v>
      </c>
      <c r="DZM5" s="9">
        <f>表五!O15</f>
        <v>0</v>
      </c>
      <c r="DZN5" s="9">
        <f>表五!O16</f>
        <v>0</v>
      </c>
      <c r="DZO5" s="9">
        <f>表五!O17</f>
        <v>0</v>
      </c>
      <c r="DZP5" s="9">
        <f>表五!O18</f>
        <v>0</v>
      </c>
      <c r="DZQ5" s="9">
        <f>表五!O19</f>
        <v>0</v>
      </c>
      <c r="DZR5" s="9">
        <f>表五!O20</f>
        <v>0</v>
      </c>
      <c r="DZS5" s="9">
        <f>表五!O21</f>
        <v>0</v>
      </c>
      <c r="DZT5" s="9">
        <f>表五!O22</f>
        <v>0</v>
      </c>
      <c r="DZU5" s="9">
        <f>表五!O23</f>
        <v>0</v>
      </c>
      <c r="DZV5" s="9">
        <f>表五!O24</f>
        <v>0</v>
      </c>
      <c r="DZW5" s="9">
        <f>表五!O25</f>
        <v>0</v>
      </c>
      <c r="DZX5" s="9">
        <f>表五!O26</f>
        <v>0</v>
      </c>
      <c r="DZY5" s="9">
        <f>表五!O27</f>
        <v>0</v>
      </c>
      <c r="DZZ5" s="9">
        <f>表五!O28</f>
        <v>0</v>
      </c>
      <c r="EAA5" s="9">
        <f>表五!O29</f>
        <v>0</v>
      </c>
      <c r="EAB5" s="9">
        <f>表五!O30</f>
        <v>0</v>
      </c>
      <c r="EAC5" s="9">
        <f>表五!O31</f>
        <v>0</v>
      </c>
      <c r="EAD5" s="9">
        <f>表五!O32</f>
        <v>0</v>
      </c>
      <c r="EAE5" s="9">
        <f>表五!O34</f>
        <v>0</v>
      </c>
      <c r="EAF5" s="9">
        <f>表五!P6</f>
        <v>0</v>
      </c>
      <c r="EAG5" s="9">
        <f>表五!P7</f>
        <v>0</v>
      </c>
      <c r="EAH5" s="9">
        <f>表五!P8</f>
        <v>0</v>
      </c>
      <c r="EAI5" s="9">
        <f>表五!P9</f>
        <v>0</v>
      </c>
      <c r="EAJ5" s="9">
        <f>表五!P10</f>
        <v>0</v>
      </c>
      <c r="EAK5" s="9">
        <f>表五!P11</f>
        <v>0</v>
      </c>
      <c r="EAL5" s="9">
        <f>表五!P12</f>
        <v>0</v>
      </c>
      <c r="EAM5" s="9">
        <f>表五!P13</f>
        <v>0</v>
      </c>
      <c r="EAN5" s="9">
        <f>表五!P14</f>
        <v>0</v>
      </c>
      <c r="EAO5" s="9">
        <f>表五!P15</f>
        <v>0</v>
      </c>
      <c r="EAP5" s="9">
        <f>表五!P16</f>
        <v>0</v>
      </c>
      <c r="EAQ5" s="9">
        <f>表五!P17</f>
        <v>0</v>
      </c>
      <c r="EAR5" s="9">
        <f>表五!P18</f>
        <v>0</v>
      </c>
      <c r="EAS5" s="9">
        <f>表五!P19</f>
        <v>0</v>
      </c>
      <c r="EAT5" s="9">
        <f>表五!P20</f>
        <v>0</v>
      </c>
      <c r="EAU5" s="9">
        <f>表五!P21</f>
        <v>0</v>
      </c>
      <c r="EAV5" s="9">
        <f>表五!P22</f>
        <v>0</v>
      </c>
      <c r="EAW5" s="9">
        <f>表五!P23</f>
        <v>0</v>
      </c>
      <c r="EAX5" s="9">
        <f>表五!P24</f>
        <v>0</v>
      </c>
      <c r="EAY5" s="9">
        <f>表五!P25</f>
        <v>0</v>
      </c>
      <c r="EAZ5" s="9">
        <f>表五!P26</f>
        <v>0</v>
      </c>
      <c r="EBA5" s="9">
        <f>表五!P27</f>
        <v>0</v>
      </c>
      <c r="EBB5" s="9">
        <f>表五!P28</f>
        <v>0</v>
      </c>
      <c r="EBC5" s="9">
        <f>表五!P29</f>
        <v>0</v>
      </c>
      <c r="EBD5" s="9">
        <f>表五!P30</f>
        <v>0</v>
      </c>
      <c r="EBE5" s="9">
        <f>表五!P31</f>
        <v>47914</v>
      </c>
      <c r="EBF5" s="9">
        <f>表五!P32</f>
        <v>0</v>
      </c>
      <c r="EBG5" s="9">
        <f>表五!P34</f>
        <v>47914</v>
      </c>
      <c r="EBH5" s="9">
        <f>表五!Q6</f>
        <v>0</v>
      </c>
      <c r="EBI5" s="9">
        <f>表五!Q7</f>
        <v>0</v>
      </c>
      <c r="EBJ5" s="9">
        <f>表五!Q8</f>
        <v>0</v>
      </c>
      <c r="EBK5" s="9">
        <f>表五!Q9</f>
        <v>0</v>
      </c>
      <c r="EBL5" s="9">
        <f>表五!Q10</f>
        <v>0</v>
      </c>
      <c r="EBM5" s="9">
        <f>表五!Q11</f>
        <v>0</v>
      </c>
      <c r="EBN5" s="9">
        <f>表五!Q12</f>
        <v>0</v>
      </c>
      <c r="EBO5" s="9">
        <f>表五!Q13</f>
        <v>0</v>
      </c>
      <c r="EBP5" s="9">
        <f>表五!Q14</f>
        <v>0</v>
      </c>
      <c r="EBQ5" s="9">
        <f>表五!Q15</f>
        <v>0</v>
      </c>
      <c r="EBR5" s="9">
        <f>表五!Q16</f>
        <v>0</v>
      </c>
      <c r="EBS5" s="9">
        <f>表五!Q17</f>
        <v>0</v>
      </c>
      <c r="EBT5" s="9">
        <f>表五!Q18</f>
        <v>0</v>
      </c>
      <c r="EBU5" s="9">
        <f>表五!Q19</f>
        <v>0</v>
      </c>
      <c r="EBV5" s="9">
        <f>表五!Q20</f>
        <v>0</v>
      </c>
      <c r="EBW5" s="9">
        <f>表五!Q21</f>
        <v>0</v>
      </c>
      <c r="EBX5" s="9">
        <f>表五!Q22</f>
        <v>0</v>
      </c>
      <c r="EBY5" s="9">
        <f>表五!Q23</f>
        <v>0</v>
      </c>
      <c r="EBZ5" s="9">
        <f>表五!Q24</f>
        <v>0</v>
      </c>
      <c r="ECA5" s="9">
        <f>表五!Q25</f>
        <v>0</v>
      </c>
      <c r="ECB5" s="9">
        <f>表五!Q26</f>
        <v>0</v>
      </c>
      <c r="ECC5" s="9">
        <f>表五!Q27</f>
        <v>0</v>
      </c>
      <c r="ECD5" s="9">
        <f>表五!Q28</f>
        <v>0</v>
      </c>
      <c r="ECE5" s="9">
        <f>表五!Q29</f>
        <v>0</v>
      </c>
      <c r="ECF5" s="9">
        <f>表五!Q30</f>
        <v>0</v>
      </c>
      <c r="ECG5" s="9">
        <f>表五!Q31</f>
        <v>0</v>
      </c>
      <c r="ECH5" s="9">
        <f>表五!Q32</f>
        <v>0</v>
      </c>
      <c r="ECI5" s="9">
        <f>表五!Q34</f>
        <v>0</v>
      </c>
      <c r="ECJ5" s="9">
        <f>表五!R6</f>
        <v>18002</v>
      </c>
      <c r="ECK5" s="9">
        <f>表五!R7</f>
        <v>0</v>
      </c>
      <c r="ECL5" s="9">
        <f>表五!R8</f>
        <v>0</v>
      </c>
      <c r="ECM5" s="9">
        <f>表五!R9</f>
        <v>3423</v>
      </c>
      <c r="ECN5" s="9">
        <f>表五!R10</f>
        <v>200</v>
      </c>
      <c r="ECO5" s="9">
        <f>表五!R11</f>
        <v>15976</v>
      </c>
      <c r="ECP5" s="9">
        <f>表五!R12</f>
        <v>1192</v>
      </c>
      <c r="ECQ5" s="9">
        <f>表五!R13</f>
        <v>2935</v>
      </c>
      <c r="ECR5" s="9">
        <f>表五!R14</f>
        <v>233859</v>
      </c>
      <c r="ECS5" s="9">
        <f>表五!R15</f>
        <v>3616</v>
      </c>
      <c r="ECT5" s="9">
        <f>表五!R16</f>
        <v>48047</v>
      </c>
      <c r="ECU5" s="9">
        <f>表五!R17</f>
        <v>17687</v>
      </c>
      <c r="ECV5" s="9">
        <f>表五!R18</f>
        <v>2414</v>
      </c>
      <c r="ECW5" s="9">
        <f>表五!R19</f>
        <v>17648</v>
      </c>
      <c r="ECX5" s="9">
        <f>表五!R20</f>
        <v>7314</v>
      </c>
      <c r="ECY5" s="9">
        <f>表五!R21</f>
        <v>0</v>
      </c>
      <c r="ECZ5" s="9">
        <f>表五!R22</f>
        <v>0</v>
      </c>
      <c r="EDA5" s="9">
        <f>表五!R23</f>
        <v>46</v>
      </c>
      <c r="EDB5" s="9">
        <f>表五!R24</f>
        <v>2157</v>
      </c>
      <c r="EDC5" s="9">
        <f>表五!R25</f>
        <v>0</v>
      </c>
      <c r="EDD5" s="9">
        <f>表五!R26</f>
        <v>5523</v>
      </c>
      <c r="EDE5" s="9">
        <f>表五!R27</f>
        <v>0</v>
      </c>
      <c r="EDF5" s="9">
        <f>表五!R28</f>
        <v>61352</v>
      </c>
      <c r="EDG5" s="9">
        <f>表五!R29</f>
        <v>0</v>
      </c>
      <c r="EDH5" s="9">
        <f>表五!R30</f>
        <v>0</v>
      </c>
      <c r="EDI5" s="9">
        <f>表五!R31</f>
        <v>0</v>
      </c>
      <c r="EDJ5" s="9">
        <f>表五!R32</f>
        <v>0</v>
      </c>
      <c r="EDK5" s="9">
        <f>表五!R34</f>
        <v>441391</v>
      </c>
      <c r="EDL5" s="9">
        <f>表八!E6</f>
        <v>0</v>
      </c>
      <c r="EDM5" s="9">
        <f>表八!E7</f>
        <v>2783</v>
      </c>
      <c r="EDN5" s="9">
        <f>表八!E8</f>
        <v>180</v>
      </c>
      <c r="EDO5" s="9">
        <f>表八!E9</f>
        <v>2603</v>
      </c>
      <c r="EDP5" s="9">
        <f>表八!E10</f>
        <v>823</v>
      </c>
      <c r="EDQ5" s="9">
        <f>表八!E11</f>
        <v>3606</v>
      </c>
      <c r="EDR5" s="9">
        <f>'表九之一（汇总表）'!$E$7</f>
        <v>647243</v>
      </c>
      <c r="EDS5" s="9">
        <f>'表九之一（汇总表）'!$E$8</f>
        <v>0</v>
      </c>
      <c r="EDT5" s="9">
        <f>'表九之一（汇总表）'!$E$9</f>
        <v>0</v>
      </c>
      <c r="EDU5" s="9">
        <f>'表九之一（汇总表）'!$E$10</f>
        <v>0</v>
      </c>
      <c r="EDV5" s="9">
        <f>'表九之一（汇总表）'!$E$11</f>
        <v>0</v>
      </c>
      <c r="EDW5" s="9">
        <f>'表九之一（汇总表）'!$E$12</f>
        <v>0</v>
      </c>
      <c r="EDX5" s="9">
        <f>'表九之一（汇总表）'!$E$13</f>
        <v>0</v>
      </c>
      <c r="EDY5" s="9">
        <f>'表九之一（汇总表）'!$E$14</f>
        <v>626743</v>
      </c>
      <c r="EDZ5" s="9">
        <f>'表九之一（汇总表）'!$E$15</f>
        <v>623483</v>
      </c>
      <c r="EEA5" s="9">
        <f>'表九之一（汇总表）'!$E$16</f>
        <v>0</v>
      </c>
      <c r="EEB5" s="9">
        <f>'表九之一（汇总表）'!$E$17</f>
        <v>0</v>
      </c>
      <c r="EEC5" s="9">
        <f>'表九之一（汇总表）'!$E$18</f>
        <v>-1000</v>
      </c>
      <c r="EED5" s="9">
        <f>'表九之一（汇总表）'!$E$19</f>
        <v>4260</v>
      </c>
      <c r="EEE5" s="9">
        <f>'表九之一（汇总表）'!$E$20</f>
        <v>0</v>
      </c>
      <c r="EEF5" s="9">
        <f>'表九之一（汇总表）'!$E$21</f>
        <v>0</v>
      </c>
      <c r="EEG5" s="9">
        <f>'表九之一（汇总表）'!$E$22</f>
        <v>0</v>
      </c>
      <c r="EEH5" s="9">
        <f>'表九之一（汇总表）'!$E$23</f>
        <v>0</v>
      </c>
      <c r="EEI5" s="9">
        <f>'表九之一（汇总表）'!$E$24</f>
        <v>0</v>
      </c>
      <c r="EEJ5" s="9">
        <f>'表九之一（汇总表）'!$E$25</f>
        <v>14000</v>
      </c>
      <c r="EEK5" s="9">
        <f>'表九之一（汇总表）'!$E$26</f>
        <v>0</v>
      </c>
      <c r="EEL5" s="9">
        <f>'表九之一（汇总表）'!$E$27</f>
        <v>0</v>
      </c>
      <c r="EEM5" s="9">
        <f>'表九之一（汇总表）'!$E$28</f>
        <v>0</v>
      </c>
      <c r="EEN5" s="9">
        <f>'表九之一（汇总表）'!$E$29</f>
        <v>0</v>
      </c>
      <c r="EEO5" s="9">
        <f>'表九之一（汇总表）'!$E$31</f>
        <v>6500</v>
      </c>
      <c r="EEP5" s="9">
        <f>'表九之一（汇总表）'!$E$32</f>
        <v>0</v>
      </c>
      <c r="EEQ5" s="9">
        <f>'表九之一（汇总表）'!$E$33</f>
        <v>0</v>
      </c>
      <c r="EER5" s="9">
        <f>'表九之一（汇总表）'!$E$34</f>
        <v>0</v>
      </c>
      <c r="EES5" s="9">
        <f>'表九之一（汇总表）'!$E$35</f>
        <v>0</v>
      </c>
      <c r="EET5" s="9">
        <f>'表九之一（汇总表）'!$E$36</f>
        <v>0</v>
      </c>
      <c r="EEU5" s="9">
        <f>'表九之一（汇总表）'!$E$37</f>
        <v>0</v>
      </c>
      <c r="EEV5" s="9">
        <f>'表九之一（汇总表）'!$E$39</f>
        <v>0</v>
      </c>
      <c r="EEW5" s="9">
        <f>'表九之一（汇总表）'!$E$40</f>
        <v>57200</v>
      </c>
      <c r="EEX5" s="9">
        <f>'表九之一（汇总表）'!$E$41</f>
        <v>0</v>
      </c>
      <c r="EEY5" s="9">
        <f>'表九之一（汇总表）'!$E$42</f>
        <v>0</v>
      </c>
      <c r="EEZ5" s="9">
        <f>'表九之一（汇总表）'!$E$43</f>
        <v>1400</v>
      </c>
      <c r="EFA5" s="9">
        <f>'表九之一（汇总表）'!$E$44</f>
        <v>0</v>
      </c>
      <c r="EFB5" s="9">
        <f>'表九之一（汇总表）'!$E$45</f>
        <v>1400</v>
      </c>
      <c r="EFC5" s="9">
        <f>'表九之一（汇总表）'!$E$46</f>
        <v>0</v>
      </c>
      <c r="EFD5" s="9">
        <f>'表九之一（汇总表）'!$E$47</f>
        <v>0</v>
      </c>
      <c r="EFE5" s="9">
        <f>'表九之一（汇总表）'!$E$48</f>
        <v>0</v>
      </c>
      <c r="EFF5" s="9">
        <f>'表九之一（汇总表）'!$E$49</f>
        <v>0</v>
      </c>
      <c r="EFG5" s="9">
        <f>'表九之一（汇总表）'!$E$50</f>
        <v>0</v>
      </c>
      <c r="EFH5" s="9">
        <f>'表九之一（汇总表）'!$E$51</f>
        <v>0</v>
      </c>
      <c r="EFI5" s="9">
        <f>'表九之一（汇总表）'!$E$52</f>
        <v>24100</v>
      </c>
      <c r="EFJ5" s="9">
        <f>'表九之一（汇总表）'!$E$53</f>
        <v>24100</v>
      </c>
      <c r="EFK5" s="9">
        <f>'表九之一（汇总表）'!$E$54</f>
        <v>0</v>
      </c>
      <c r="EFL5" s="9">
        <f>'表九之一（汇总表）'!$E$55</f>
        <v>0</v>
      </c>
      <c r="EFM5" s="9">
        <f>'表九之一（汇总表）'!$E$56</f>
        <v>31700</v>
      </c>
      <c r="EFN5" s="9">
        <f>'表九之一（汇总表）'!$E$57</f>
        <v>31700</v>
      </c>
      <c r="EFO5" s="9">
        <f>'表九之一（汇总表）'!$E$58</f>
        <v>0</v>
      </c>
      <c r="EFP5" s="9">
        <f>'表九之一（汇总表）'!$E$272</f>
        <v>704443</v>
      </c>
      <c r="EFQ5" s="9">
        <f>'表九之一（汇总表）'!$E$274</f>
        <v>0</v>
      </c>
      <c r="EFR5" s="9">
        <f>'表九之一（汇总表）'!$E$275</f>
        <v>0</v>
      </c>
      <c r="EFS5" s="9">
        <f>'表九之一（汇总表）'!$E$276</f>
        <v>0</v>
      </c>
      <c r="EFT5" s="9">
        <f>'表九之一（汇总表）'!$E$278</f>
        <v>132363</v>
      </c>
      <c r="EFU5" s="9">
        <f>'表九之一（汇总表）'!$E$279</f>
        <v>0</v>
      </c>
      <c r="EFV5" s="9">
        <f>'表九之一（汇总表）'!$E$280</f>
        <v>0</v>
      </c>
      <c r="EFW5" s="9">
        <f>'表九之一（汇总表）'!$E$281</f>
        <v>0</v>
      </c>
      <c r="EFX5" s="9">
        <f>'表九之一（汇总表）'!$E$282</f>
        <v>132363</v>
      </c>
      <c r="EFY5" s="9">
        <f>'表九之一（汇总表）'!$E$283</f>
        <v>132363</v>
      </c>
      <c r="EFZ5" s="9">
        <f>'表九之一（汇总表）'!$E$284</f>
        <v>0</v>
      </c>
      <c r="EGA5" s="9">
        <f>'表九之一（汇总表）'!$E$285</f>
        <v>0</v>
      </c>
      <c r="EGB5" s="9">
        <f>'表九之一（汇总表）'!$E$286</f>
        <v>0</v>
      </c>
      <c r="EGC5" s="9">
        <f>'表九之一（汇总表）'!$E$287</f>
        <v>0</v>
      </c>
      <c r="EGD5" s="9">
        <f>'表九之一（汇总表）'!$E$288</f>
        <v>0</v>
      </c>
      <c r="EGE5" s="9">
        <f>'表九之一（汇总表）'!$E$290</f>
        <v>836806</v>
      </c>
      <c r="EGF5" s="9">
        <f>'表九之一（汇总表）'!$L$7</f>
        <v>0</v>
      </c>
      <c r="EGG5" s="9">
        <f>'表九之一（汇总表）'!$L$8</f>
        <v>0</v>
      </c>
      <c r="EGH5" s="9">
        <f>'表九之一（汇总表）'!$L$9</f>
        <v>0</v>
      </c>
      <c r="EGI5" s="9">
        <f>'表九之一（汇总表）'!$L$10</f>
        <v>0</v>
      </c>
      <c r="EGJ5" s="9">
        <f>'表九之一（汇总表）'!$L$11</f>
        <v>0</v>
      </c>
      <c r="EGK5" s="9">
        <f>'表九之一（汇总表）'!$L$12</f>
        <v>0</v>
      </c>
      <c r="EGL5" s="9">
        <f>'表九之一（汇总表）'!$L$13</f>
        <v>0</v>
      </c>
      <c r="EGM5" s="9">
        <f>'表九之一（汇总表）'!$L$14</f>
        <v>0</v>
      </c>
      <c r="EGN5" s="9">
        <f>'表九之一（汇总表）'!$L$15</f>
        <v>0</v>
      </c>
      <c r="EGO5" s="9">
        <f>'表九之一（汇总表）'!$L$16</f>
        <v>0</v>
      </c>
      <c r="EGP5" s="9">
        <f>'表九之一（汇总表）'!$L$17</f>
        <v>0</v>
      </c>
      <c r="EGQ5" s="9">
        <f>'表九之一（汇总表）'!$L$18</f>
        <v>0</v>
      </c>
      <c r="EGR5" s="9">
        <f>'表九之一（汇总表）'!$L$19</f>
        <v>0</v>
      </c>
      <c r="EGS5" s="9">
        <f>'表九之一（汇总表）'!$L$20</f>
        <v>0</v>
      </c>
      <c r="EGT5" s="9">
        <f>'表九之一（汇总表）'!$L$21</f>
        <v>0</v>
      </c>
      <c r="EGU5" s="9">
        <f>'表九之一（汇总表）'!$L$22</f>
        <v>0</v>
      </c>
      <c r="EGV5" s="9">
        <f>'表九之一（汇总表）'!$L$23</f>
        <v>0</v>
      </c>
      <c r="EGW5" s="9">
        <f>'表九之一（汇总表）'!$L$24</f>
        <v>0</v>
      </c>
      <c r="EGX5" s="9">
        <f>'表九之一（汇总表）'!$L$25</f>
        <v>0</v>
      </c>
      <c r="EGY5" s="9">
        <f>'表九之一（汇总表）'!$L$26</f>
        <v>0</v>
      </c>
      <c r="EGZ5" s="9">
        <f>'表九之一（汇总表）'!$L$27</f>
        <v>0</v>
      </c>
      <c r="EHA5" s="9">
        <f>'表九之一（汇总表）'!$L$28</f>
        <v>0</v>
      </c>
      <c r="EHB5" s="9">
        <f>'表九之一（汇总表）'!$L$29</f>
        <v>0</v>
      </c>
      <c r="EHC5" s="9">
        <f>'表九之一（汇总表）'!$L$30</f>
        <v>0</v>
      </c>
      <c r="EHD5" s="9">
        <f>'表九之一（汇总表）'!$L$31</f>
        <v>0</v>
      </c>
      <c r="EHE5" s="9">
        <f>'表九之一（汇总表）'!$L$32</f>
        <v>0</v>
      </c>
      <c r="EHF5" s="9">
        <f>'表九之一（汇总表）'!$L$33</f>
        <v>0</v>
      </c>
      <c r="EHG5" s="9">
        <f>'表九之一（汇总表）'!$L$34</f>
        <v>0</v>
      </c>
      <c r="EHH5" s="9">
        <f>'表九之一（汇总表）'!$L$35</f>
        <v>0</v>
      </c>
      <c r="EHI5" s="9">
        <f>'表九之一（汇总表）'!$L$36</f>
        <v>0</v>
      </c>
      <c r="EHJ5" s="9">
        <f>'表九之一（汇总表）'!$L$37</f>
        <v>0</v>
      </c>
      <c r="EHK5" s="9">
        <f>'表九之一（汇总表）'!$L$38</f>
        <v>0</v>
      </c>
      <c r="EHL5" s="9">
        <f>'表九之一（汇总表）'!$L$39</f>
        <v>0</v>
      </c>
      <c r="EHM5" s="9">
        <f>'表九之一（汇总表）'!$L$40</f>
        <v>0</v>
      </c>
      <c r="EHN5" s="9">
        <f>'表九之一（汇总表）'!$L$41</f>
        <v>0</v>
      </c>
      <c r="EHO5" s="9">
        <f>'表九之一（汇总表）'!$L$42</f>
        <v>583118</v>
      </c>
      <c r="EHP5" s="9">
        <f>'表九之一（汇总表）'!$L$43</f>
        <v>562618</v>
      </c>
      <c r="EHQ5" s="9">
        <f>'表九之一（汇总表）'!$L$44</f>
        <v>184850</v>
      </c>
      <c r="EHR5" s="9">
        <f>'表九之一（汇总表）'!$L$45</f>
        <v>0</v>
      </c>
      <c r="EHS5" s="9">
        <f>'表九之一（汇总表）'!$L$46</f>
        <v>0</v>
      </c>
      <c r="EHT5" s="9">
        <f>'表九之一（汇总表）'!$L$47</f>
        <v>500</v>
      </c>
      <c r="EHU5" s="9">
        <f>'表九之一（汇总表）'!$L$48</f>
        <v>0</v>
      </c>
      <c r="EHV5" s="9">
        <f>'表九之一（汇总表）'!$L$49</f>
        <v>4100</v>
      </c>
      <c r="EHW5" s="9">
        <f>'表九之一（汇总表）'!$L$50</f>
        <v>0</v>
      </c>
      <c r="EHX5" s="9">
        <f>'表九之一（汇总表）'!$L$51</f>
        <v>0</v>
      </c>
      <c r="EHY5" s="9">
        <f>'表九之一（汇总表）'!$L$52</f>
        <v>0</v>
      </c>
      <c r="EHZ5" s="9">
        <f>'表九之一（汇总表）'!$L$53</f>
        <v>0</v>
      </c>
      <c r="EIA5" s="9">
        <f>'表九之一（汇总表）'!$L$54</f>
        <v>0</v>
      </c>
      <c r="EIB5" s="9">
        <f>'表九之一（汇总表）'!$L$55</f>
        <v>0</v>
      </c>
      <c r="EIC5" s="9">
        <f>'表九之一（汇总表）'!$L$56</f>
        <v>0</v>
      </c>
      <c r="EID5" s="9">
        <f>'表九之一（汇总表）'!$L$57</f>
        <v>0</v>
      </c>
      <c r="EIE5" s="9">
        <f>'表九之一（汇总表）'!$L$58</f>
        <v>373168</v>
      </c>
      <c r="EIF5" s="9">
        <f>'表九之一（汇总表）'!$L$59</f>
        <v>0</v>
      </c>
      <c r="EIG5" s="9">
        <f>'表九之一（汇总表）'!$L$60</f>
        <v>0</v>
      </c>
      <c r="EIH5" s="9">
        <f>'表九之一（汇总表）'!$L$61</f>
        <v>0</v>
      </c>
      <c r="EII5" s="9">
        <f>'表九之一（汇总表）'!$L$62</f>
        <v>0</v>
      </c>
      <c r="EIJ5" s="9">
        <f>'表九之一（汇总表）'!$L$63</f>
        <v>0</v>
      </c>
      <c r="EIK5" s="9">
        <f>'表九之一（汇总表）'!$L$64</f>
        <v>14000</v>
      </c>
      <c r="EIL5" s="9">
        <f>'表九之一（汇总表）'!$L$65</f>
        <v>0</v>
      </c>
      <c r="EIM5" s="9">
        <f>'表九之一（汇总表）'!$L$66</f>
        <v>0</v>
      </c>
      <c r="EIN5" s="9">
        <f>'表九之一（汇总表）'!$L$67</f>
        <v>0</v>
      </c>
      <c r="EIO5" s="9">
        <f>'表九之一（汇总表）'!$L$68</f>
        <v>0</v>
      </c>
      <c r="EIP5" s="9">
        <f>'表九之一（汇总表）'!$L$69</f>
        <v>14000</v>
      </c>
      <c r="EIQ5" s="9">
        <f>'表九之一（汇总表）'!$L$70</f>
        <v>6500</v>
      </c>
      <c r="EIR5" s="9">
        <f>'表九之一（汇总表）'!$L$71</f>
        <v>0</v>
      </c>
      <c r="EIS5" s="9">
        <f>'表九之一（汇总表）'!$L$72</f>
        <v>0</v>
      </c>
      <c r="EIT5" s="9">
        <f>'表九之一（汇总表）'!$L$73</f>
        <v>6500</v>
      </c>
      <c r="EIU5" s="9">
        <f>'表九之一（汇总表）'!$L$74</f>
        <v>0</v>
      </c>
      <c r="EIV5" s="9">
        <f>'表九之一（汇总表）'!$L$75</f>
        <v>0</v>
      </c>
      <c r="EIW5" s="9">
        <f>'表九之一（汇总表）'!$L$76</f>
        <v>0</v>
      </c>
      <c r="EIX5" s="9">
        <f>'表九之一（汇总表）'!$L$77</f>
        <v>0</v>
      </c>
      <c r="EIY5" s="9">
        <f>'表九之一（汇总表）'!$L$78</f>
        <v>0</v>
      </c>
      <c r="EIZ5" s="9">
        <f>'表九之一（汇总表）'!$L$79</f>
        <v>0</v>
      </c>
      <c r="EJA5" s="9">
        <f>'表九之一（汇总表）'!$L$80</f>
        <v>0</v>
      </c>
      <c r="EJB5" s="9">
        <f>'表九之一（汇总表）'!$L$81</f>
        <v>0</v>
      </c>
      <c r="EJC5" s="9">
        <f>'表九之一（汇总表）'!$L$82</f>
        <v>0</v>
      </c>
      <c r="EJD5" s="9">
        <f>'表九之一（汇总表）'!$L$83</f>
        <v>0</v>
      </c>
      <c r="EJE5" s="9">
        <f>'表九之一（汇总表）'!$L$84</f>
        <v>0</v>
      </c>
      <c r="EJF5" s="9">
        <f>'表九之一（汇总表）'!$L$85</f>
        <v>0</v>
      </c>
      <c r="EJG5" s="9">
        <f>'表九之一（汇总表）'!$L$86</f>
        <v>0</v>
      </c>
      <c r="EJH5" s="9">
        <f>'表九之一（汇总表）'!$L$87</f>
        <v>0</v>
      </c>
      <c r="EJI5" s="9">
        <f>'表九之一（汇总表）'!$L$88</f>
        <v>0</v>
      </c>
      <c r="EJJ5" s="9">
        <f>'表九之一（汇总表）'!$L$89</f>
        <v>0</v>
      </c>
      <c r="EJK5" s="9">
        <f>'表九之一（汇总表）'!$L$90</f>
        <v>0</v>
      </c>
      <c r="EJL5" s="9">
        <f>'表九之一（汇总表）'!$L$91</f>
        <v>0</v>
      </c>
      <c r="EJM5" s="9">
        <f>'表九之一（汇总表）'!$L$92</f>
        <v>0</v>
      </c>
      <c r="EJN5" s="9">
        <f>'表九之一（汇总表）'!$L$93</f>
        <v>0</v>
      </c>
      <c r="EJO5" s="9">
        <f>'表九之一（汇总表）'!$L$94</f>
        <v>0</v>
      </c>
      <c r="EJP5" s="9">
        <f>'表九之一（汇总表）'!$L$95</f>
        <v>0</v>
      </c>
      <c r="EJQ5" s="9">
        <f>'表九之一（汇总表）'!$L$96</f>
        <v>0</v>
      </c>
      <c r="EJR5" s="9">
        <f>'表九之一（汇总表）'!$L$97</f>
        <v>0</v>
      </c>
      <c r="EJS5" s="9">
        <f>'表九之一（汇总表）'!$L$98</f>
        <v>0</v>
      </c>
      <c r="EJT5" s="9">
        <f>'表九之一（汇总表）'!$L$99</f>
        <v>0</v>
      </c>
      <c r="EJU5" s="9">
        <f>'表九之一（汇总表）'!$L$100</f>
        <v>0</v>
      </c>
      <c r="EJV5" s="9">
        <f>'表九之一（汇总表）'!$L$101</f>
        <v>0</v>
      </c>
      <c r="EJW5" s="9">
        <f>'表九之一（汇总表）'!$L$102</f>
        <v>0</v>
      </c>
      <c r="EJX5" s="9">
        <f>'表九之一（汇总表）'!$L$103</f>
        <v>0</v>
      </c>
      <c r="EJY5" s="9">
        <f>'表九之一（汇总表）'!$L$104</f>
        <v>0</v>
      </c>
      <c r="EJZ5" s="9">
        <f>'表九之一（汇总表）'!$L$105</f>
        <v>0</v>
      </c>
      <c r="EKA5" s="9">
        <f>'表九之一（汇总表）'!$L$106</f>
        <v>0</v>
      </c>
      <c r="EKB5" s="9">
        <f>'表九之一（汇总表）'!$L$107</f>
        <v>0</v>
      </c>
      <c r="EKC5" s="9">
        <f>'表九之一（汇总表）'!$L$108</f>
        <v>0</v>
      </c>
      <c r="EKD5" s="9">
        <f>'表九之一（汇总表）'!$L$109</f>
        <v>0</v>
      </c>
      <c r="EKE5" s="9">
        <f>'表九之一（汇总表）'!$L$110</f>
        <v>0</v>
      </c>
      <c r="EKF5" s="9">
        <f>'表九之一（汇总表）'!$L$111</f>
        <v>0</v>
      </c>
      <c r="EKG5" s="9">
        <f>'表九之一（汇总表）'!$L$112</f>
        <v>0</v>
      </c>
      <c r="EKH5" s="9">
        <f>'表九之一（汇总表）'!$L$113</f>
        <v>0</v>
      </c>
      <c r="EKI5" s="9">
        <f>'表九之一（汇总表）'!$L$114</f>
        <v>0</v>
      </c>
      <c r="EKJ5" s="9">
        <f>'表九之一（汇总表）'!$L$115</f>
        <v>0</v>
      </c>
      <c r="EKK5" s="9">
        <f>'表九之一（汇总表）'!$L$116</f>
        <v>0</v>
      </c>
      <c r="EKL5" s="9">
        <f>'表九之一（汇总表）'!$L$117</f>
        <v>0</v>
      </c>
      <c r="EKM5" s="9">
        <f>'表九之一（汇总表）'!$L$118</f>
        <v>0</v>
      </c>
      <c r="EKN5" s="9">
        <f>'表九之一（汇总表）'!$L$119</f>
        <v>0</v>
      </c>
      <c r="EKO5" s="9">
        <f>'表九之一（汇总表）'!$L$120</f>
        <v>0</v>
      </c>
      <c r="EKP5" s="9">
        <f>'表九之一（汇总表）'!$L$121</f>
        <v>0</v>
      </c>
      <c r="EKQ5" s="9">
        <f>'表九之一（汇总表）'!$L$122</f>
        <v>0</v>
      </c>
      <c r="EKR5" s="9">
        <f>'表九之一（汇总表）'!$L$123</f>
        <v>0</v>
      </c>
      <c r="EKS5" s="9">
        <f>'表九之一（汇总表）'!$L$124</f>
        <v>0</v>
      </c>
      <c r="EKT5" s="9">
        <f>'表九之一（汇总表）'!$L$125</f>
        <v>0</v>
      </c>
      <c r="EKU5" s="9">
        <f>'表九之一（汇总表）'!$L$126</f>
        <v>0</v>
      </c>
      <c r="EKV5" s="9">
        <f>'表九之一（汇总表）'!$L$127</f>
        <v>0</v>
      </c>
      <c r="EKW5" s="9">
        <f>'表九之一（汇总表）'!$L$128</f>
        <v>0</v>
      </c>
      <c r="EKX5" s="9">
        <f>'表九之一（汇总表）'!$L$129</f>
        <v>0</v>
      </c>
      <c r="EKY5" s="9">
        <f>'表九之一（汇总表）'!$L$130</f>
        <v>0</v>
      </c>
      <c r="EKZ5" s="9">
        <f>'表九之一（汇总表）'!$L$131</f>
        <v>0</v>
      </c>
      <c r="ELA5" s="9">
        <f>'表九之一（汇总表）'!$L$132</f>
        <v>0</v>
      </c>
      <c r="ELB5" s="9">
        <f>'表九之一（汇总表）'!$L$133</f>
        <v>0</v>
      </c>
      <c r="ELC5" s="9">
        <f>'表九之一（汇总表）'!$L$134</f>
        <v>0</v>
      </c>
      <c r="ELD5" s="9">
        <f>'表九之一（汇总表）'!$L$135</f>
        <v>0</v>
      </c>
      <c r="ELE5" s="9">
        <f>'表九之一（汇总表）'!$L$136</f>
        <v>0</v>
      </c>
      <c r="ELF5" s="9">
        <f>'表九之一（汇总表）'!$L$137</f>
        <v>0</v>
      </c>
      <c r="ELG5" s="9">
        <f>'表九之一（汇总表）'!$L$138</f>
        <v>0</v>
      </c>
      <c r="ELH5" s="9">
        <f>'表九之一（汇总表）'!$L$139</f>
        <v>0</v>
      </c>
      <c r="ELI5" s="9">
        <f>'表九之一（汇总表）'!$L$140</f>
        <v>0</v>
      </c>
      <c r="ELJ5" s="9">
        <f>'表九之一（汇总表）'!$L$141</f>
        <v>0</v>
      </c>
      <c r="ELK5" s="9">
        <f>'表九之一（汇总表）'!$L$142</f>
        <v>0</v>
      </c>
      <c r="ELL5" s="9">
        <f>'表九之一（汇总表）'!$L$143</f>
        <v>0</v>
      </c>
      <c r="ELM5" s="9">
        <f>'表九之一（汇总表）'!$L$144</f>
        <v>0</v>
      </c>
      <c r="ELN5" s="9">
        <f>'表九之一（汇总表）'!$L$145</f>
        <v>0</v>
      </c>
      <c r="ELO5" s="9">
        <f>'表九之一（汇总表）'!$L$146</f>
        <v>0</v>
      </c>
      <c r="ELP5" s="9">
        <f>'表九之一（汇总表）'!$L$147</f>
        <v>0</v>
      </c>
      <c r="ELQ5" s="9">
        <f>'表九之一（汇总表）'!$L$148</f>
        <v>0</v>
      </c>
      <c r="ELR5" s="9">
        <f>'表九之一（汇总表）'!$L$149</f>
        <v>0</v>
      </c>
      <c r="ELS5" s="9">
        <f>'表九之一（汇总表）'!$L$150</f>
        <v>0</v>
      </c>
      <c r="ELT5" s="9">
        <f>'表九之一（汇总表）'!$L$151</f>
        <v>0</v>
      </c>
      <c r="ELU5" s="9">
        <f>'表九之一（汇总表）'!$L$152</f>
        <v>0</v>
      </c>
      <c r="ELV5" s="9">
        <f>'表九之一（汇总表）'!$L$153</f>
        <v>0</v>
      </c>
      <c r="ELW5" s="9">
        <f>'表九之一（汇总表）'!$L$154</f>
        <v>0</v>
      </c>
      <c r="ELX5" s="9">
        <f>'表九之一（汇总表）'!$L$155</f>
        <v>0</v>
      </c>
      <c r="ELY5" s="9">
        <f>'表九之一（汇总表）'!$L$156</f>
        <v>0</v>
      </c>
      <c r="ELZ5" s="9">
        <f>'表九之一（汇总表）'!$L$157</f>
        <v>0</v>
      </c>
      <c r="EMA5" s="9">
        <f>'表九之一（汇总表）'!$L$158</f>
        <v>0</v>
      </c>
      <c r="EMB5" s="9">
        <f>'表九之一（汇总表）'!$L$159</f>
        <v>0</v>
      </c>
      <c r="EMC5" s="9">
        <f>'表九之一（汇总表）'!$L$160</f>
        <v>0</v>
      </c>
      <c r="EMD5" s="9">
        <f>'表九之一（汇总表）'!$L$161</f>
        <v>0</v>
      </c>
      <c r="EME5" s="9">
        <f>'表九之一（汇总表）'!$L$162</f>
        <v>0</v>
      </c>
      <c r="EMF5" s="9">
        <f>'表九之一（汇总表）'!$L$163</f>
        <v>0</v>
      </c>
      <c r="EMG5" s="9">
        <f>'表九之一（汇总表）'!$L$164</f>
        <v>0</v>
      </c>
      <c r="EMH5" s="9">
        <f>'表九之一（汇总表）'!$L$165</f>
        <v>0</v>
      </c>
      <c r="EMI5" s="9">
        <f>'表九之一（汇总表）'!$L$166</f>
        <v>0</v>
      </c>
      <c r="EMJ5" s="9">
        <f>'表九之一（汇总表）'!$L$167</f>
        <v>0</v>
      </c>
      <c r="EMK5" s="9">
        <f>'表九之一（汇总表）'!$L$168</f>
        <v>0</v>
      </c>
      <c r="EML5" s="9">
        <f>'表九之一（汇总表）'!$L$169</f>
        <v>0</v>
      </c>
      <c r="EMM5" s="9">
        <f>'表九之一（汇总表）'!$L$170</f>
        <v>0</v>
      </c>
      <c r="EMN5" s="9">
        <f>'表九之一（汇总表）'!$L$171</f>
        <v>0</v>
      </c>
      <c r="EMO5" s="9">
        <f>'表九之一（汇总表）'!$L$172</f>
        <v>0</v>
      </c>
      <c r="EMP5" s="9">
        <f>'表九之一（汇总表）'!$L$173</f>
        <v>0</v>
      </c>
      <c r="EMQ5" s="9">
        <f>'表九之一（汇总表）'!$L$174</f>
        <v>0</v>
      </c>
      <c r="EMR5" s="9">
        <f>'表九之一（汇总表）'!$L$175</f>
        <v>0</v>
      </c>
      <c r="EMS5" s="9">
        <f>'表九之一（汇总表）'!$L$176</f>
        <v>0</v>
      </c>
      <c r="EMT5" s="9">
        <f>'表九之一（汇总表）'!$L$177</f>
        <v>0</v>
      </c>
      <c r="EMU5" s="9">
        <f>'表九之一（汇总表）'!$L$178</f>
        <v>0</v>
      </c>
      <c r="EMV5" s="9">
        <f>'表九之一（汇总表）'!$L$179</f>
        <v>0</v>
      </c>
      <c r="EMW5" s="9">
        <f>'表九之一（汇总表）'!$L$180</f>
        <v>0</v>
      </c>
      <c r="EMX5" s="9">
        <f>'表九之一（汇总表）'!$L$181</f>
        <v>0</v>
      </c>
      <c r="EMY5" s="9">
        <f>'表九之一（汇总表）'!$L$182</f>
        <v>0</v>
      </c>
      <c r="EMZ5" s="9">
        <f>'表九之一（汇总表）'!$L$183</f>
        <v>0</v>
      </c>
      <c r="ENA5" s="9">
        <f>'表九之一（汇总表）'!$L$184</f>
        <v>0</v>
      </c>
      <c r="ENB5" s="9">
        <f>'表九之一（汇总表）'!$L$185</f>
        <v>0</v>
      </c>
      <c r="ENC5" s="9">
        <f>'表九之一（汇总表）'!$L$186</f>
        <v>0</v>
      </c>
      <c r="END5" s="9">
        <f>'表九之一（汇总表）'!$L$187</f>
        <v>0</v>
      </c>
      <c r="ENE5" s="9">
        <f>'表九之一（汇总表）'!$L$188</f>
        <v>0</v>
      </c>
      <c r="ENF5" s="9">
        <f>'表九之一（汇总表）'!$L$189</f>
        <v>0</v>
      </c>
      <c r="ENG5" s="9">
        <f>'表九之一（汇总表）'!$L$190</f>
        <v>0</v>
      </c>
      <c r="ENH5" s="9">
        <f>'表九之一（汇总表）'!$L$191</f>
        <v>0</v>
      </c>
      <c r="ENI5" s="9">
        <f>'表九之一（汇总表）'!$L$192</f>
        <v>0</v>
      </c>
      <c r="ENJ5" s="9">
        <f>'表九之一（汇总表）'!$L$193</f>
        <v>0</v>
      </c>
      <c r="ENK5" s="9">
        <f>'表九之一（汇总表）'!$L$194</f>
        <v>0</v>
      </c>
      <c r="ENL5" s="9">
        <f>'表九之一（汇总表）'!$L$195</f>
        <v>0</v>
      </c>
      <c r="ENM5" s="9">
        <f>'表九之一（汇总表）'!$L$196</f>
        <v>0</v>
      </c>
      <c r="ENN5" s="9">
        <f>'表九之一（汇总表）'!$L$197</f>
        <v>0</v>
      </c>
      <c r="ENO5" s="9">
        <f>'表九之一（汇总表）'!$L$198</f>
        <v>0</v>
      </c>
      <c r="ENP5" s="9">
        <f>'表九之一（汇总表）'!$L$199</f>
        <v>0</v>
      </c>
      <c r="ENQ5" s="9">
        <f>'表九之一（汇总表）'!$L$200</f>
        <v>0</v>
      </c>
      <c r="ENR5" s="9">
        <f>'表九之一（汇总表）'!$L$201</f>
        <v>0</v>
      </c>
      <c r="ENS5" s="9">
        <f>'表九之一（汇总表）'!$L$202</f>
        <v>0</v>
      </c>
      <c r="ENT5" s="9">
        <f>'表九之一（汇总表）'!$L$203</f>
        <v>0</v>
      </c>
      <c r="ENU5" s="9">
        <f>'表九之一（汇总表）'!$L$204</f>
        <v>0</v>
      </c>
      <c r="ENV5" s="9">
        <f>'表九之一（汇总表）'!$L$205</f>
        <v>0</v>
      </c>
      <c r="ENW5" s="9">
        <f>'表九之一（汇总表）'!$L$206</f>
        <v>0</v>
      </c>
      <c r="ENX5" s="9">
        <f>'表九之一（汇总表）'!$L$207</f>
        <v>0</v>
      </c>
      <c r="ENY5" s="9">
        <f>'表九之一（汇总表）'!$L$208</f>
        <v>0</v>
      </c>
      <c r="ENZ5" s="9">
        <f>'表九之一（汇总表）'!$L$209</f>
        <v>0</v>
      </c>
      <c r="EOA5" s="9">
        <f>'表九之一（汇总表）'!$L$210</f>
        <v>0</v>
      </c>
      <c r="EOB5" s="9">
        <f>'表九之一（汇总表）'!$L$211</f>
        <v>0</v>
      </c>
      <c r="EOC5" s="9">
        <f>'表九之一（汇总表）'!$L$212</f>
        <v>0</v>
      </c>
      <c r="EOD5" s="9">
        <f>'表九之一（汇总表）'!$L$213</f>
        <v>0</v>
      </c>
      <c r="EOE5" s="9">
        <f>'表九之一（汇总表）'!$L$214</f>
        <v>0</v>
      </c>
      <c r="EOF5" s="9">
        <f>'表九之一（汇总表）'!$L$215</f>
        <v>0</v>
      </c>
      <c r="EOG5" s="9">
        <f>'表九之一（汇总表）'!$L$216</f>
        <v>57200</v>
      </c>
      <c r="EOH5" s="9">
        <f>'表九之一（汇总表）'!$L$217</f>
        <v>57200</v>
      </c>
      <c r="EOI5" s="9">
        <f>'表九之一（汇总表）'!$L$218</f>
        <v>0</v>
      </c>
      <c r="EOJ5" s="9">
        <f>'表九之一（汇总表）'!$L$219</f>
        <v>0</v>
      </c>
      <c r="EOK5" s="9">
        <f>'表九之一（汇总表）'!$L$220</f>
        <v>0</v>
      </c>
      <c r="EOL5" s="9">
        <f>'表九之一（汇总表）'!$L$221</f>
        <v>0</v>
      </c>
      <c r="EOM5" s="9">
        <f>'表九之一（汇总表）'!$L$222</f>
        <v>0</v>
      </c>
      <c r="EON5" s="9">
        <f>'表九之一（汇总表）'!$L$223</f>
        <v>0</v>
      </c>
      <c r="EOO5" s="9">
        <f>'表九之一（汇总表）'!$L$224</f>
        <v>0</v>
      </c>
      <c r="EOP5" s="9">
        <f>'表九之一（汇总表）'!$L$225</f>
        <v>0</v>
      </c>
      <c r="EOQ5" s="9">
        <f>'表九之一（汇总表）'!$L$226</f>
        <v>0</v>
      </c>
      <c r="EOR5" s="9">
        <f>'表九之一（汇总表）'!$L$227</f>
        <v>0</v>
      </c>
      <c r="EOS5" s="9">
        <f>'表九之一（汇总表）'!$L$228</f>
        <v>0</v>
      </c>
      <c r="EOT5" s="9">
        <f>'表九之一（汇总表）'!$L$229</f>
        <v>24100</v>
      </c>
      <c r="EOU5" s="9">
        <f>'表九之一（汇总表）'!$L$230</f>
        <v>1400</v>
      </c>
      <c r="EOV5" s="9">
        <f>'表九之一（汇总表）'!$L$231</f>
        <v>31700</v>
      </c>
      <c r="EOW5" s="9">
        <f>'表九之一（汇总表）'!$L$232</f>
        <v>0</v>
      </c>
      <c r="EOX5" s="9">
        <f>'表九之一（汇总表）'!$L$233</f>
        <v>0</v>
      </c>
      <c r="EOY5" s="9">
        <f>'表九之一（汇总表）'!$L$234</f>
        <v>0</v>
      </c>
      <c r="EOZ5" s="9">
        <f>'表九之一（汇总表）'!$L$235</f>
        <v>0</v>
      </c>
      <c r="EPA5" s="9">
        <f>'表九之一（汇总表）'!$L$236</f>
        <v>0</v>
      </c>
      <c r="EPB5" s="9">
        <f>'表九之一（汇总表）'!$L$237</f>
        <v>0</v>
      </c>
      <c r="EPC5" s="9">
        <f>'表九之一（汇总表）'!$L$238</f>
        <v>0</v>
      </c>
      <c r="EPD5" s="9">
        <f>'表九之一（汇总表）'!$L$239</f>
        <v>0</v>
      </c>
      <c r="EPE5" s="9">
        <f>'表九之一（汇总表）'!$L$240</f>
        <v>0</v>
      </c>
      <c r="EPF5" s="9">
        <f>'表九之一（汇总表）'!$L$241</f>
        <v>0</v>
      </c>
      <c r="EPG5" s="9">
        <f>'表九之一（汇总表）'!$L$242</f>
        <v>0</v>
      </c>
      <c r="EPH5" s="9">
        <f>'表九之一（汇总表）'!$L$243</f>
        <v>0</v>
      </c>
      <c r="EPI5" s="9">
        <f>'表九之一（汇总表）'!$L$244</f>
        <v>0</v>
      </c>
      <c r="EPJ5" s="9">
        <f>'表九之一（汇总表）'!$L$245</f>
        <v>0</v>
      </c>
      <c r="EPK5" s="9">
        <f>'表九之一（汇总表）'!$L$246</f>
        <v>0</v>
      </c>
      <c r="EPL5" s="9">
        <f>'表九之一（汇总表）'!$L$247</f>
        <v>0</v>
      </c>
      <c r="EPM5" s="9">
        <f>'表九之一（汇总表）'!$L$248</f>
        <v>0</v>
      </c>
      <c r="EPN5" s="9">
        <f>'表九之一（汇总表）'!$L$249</f>
        <v>0</v>
      </c>
      <c r="EPO5" s="9">
        <f>'表九之一（汇总表）'!$L$250</f>
        <v>0</v>
      </c>
      <c r="EPP5" s="9">
        <f>'表九之一（汇总表）'!$L$251</f>
        <v>0</v>
      </c>
      <c r="EPQ5" s="9">
        <f>'表九之一（汇总表）'!$L$252</f>
        <v>0</v>
      </c>
      <c r="EPR5" s="9">
        <f>'表九之一（汇总表）'!$L$253</f>
        <v>0</v>
      </c>
      <c r="EPS5" s="9">
        <f>'表九之一（汇总表）'!$L$254</f>
        <v>0</v>
      </c>
      <c r="EPT5" s="9">
        <f>'表九之一（汇总表）'!$L$255</f>
        <v>0</v>
      </c>
      <c r="EPU5" s="9">
        <f>'表九之一（汇总表）'!$L$256</f>
        <v>0</v>
      </c>
      <c r="EPV5" s="9">
        <f>'表九之一（汇总表）'!$L$257</f>
        <v>0</v>
      </c>
      <c r="EPW5" s="9">
        <f>'表九之一（汇总表）'!$L$258</f>
        <v>0</v>
      </c>
      <c r="EPX5" s="9">
        <f>'表九之一（汇总表）'!$L$259</f>
        <v>0</v>
      </c>
      <c r="EPY5" s="9">
        <f>'表九之一（汇总表）'!$L$260</f>
        <v>0</v>
      </c>
      <c r="EPZ5" s="9">
        <f>'表九之一（汇总表）'!$L$261</f>
        <v>0</v>
      </c>
      <c r="EQA5" s="9">
        <f>'表九之一（汇总表）'!$L$262</f>
        <v>0</v>
      </c>
      <c r="EQB5" s="9">
        <f>'表九之一（汇总表）'!$L$263</f>
        <v>0</v>
      </c>
      <c r="EQC5" s="9">
        <f>'表九之一（汇总表）'!$L$264</f>
        <v>0</v>
      </c>
      <c r="EQD5" s="9">
        <f>'表九之一（汇总表）'!$L$265</f>
        <v>0</v>
      </c>
      <c r="EQE5" s="9">
        <f>'表九之一（汇总表）'!$L$266</f>
        <v>0</v>
      </c>
      <c r="EQF5" s="9">
        <f>'表九之一（汇总表）'!$L$267</f>
        <v>0</v>
      </c>
      <c r="EQG5" s="9">
        <f>'表九之一（汇总表）'!$L$268</f>
        <v>0</v>
      </c>
      <c r="EQH5" s="9">
        <f>'表九之一（汇总表）'!$L$269</f>
        <v>0</v>
      </c>
      <c r="EQI5" s="9">
        <f>'表九之一（汇总表）'!$L$270</f>
        <v>0</v>
      </c>
      <c r="EQJ5" s="9">
        <f>'表九之一（汇总表）'!$L$272</f>
        <v>640318</v>
      </c>
      <c r="EQK5" s="9">
        <f>'表九之一（汇总表）'!$L$274</f>
        <v>196488</v>
      </c>
      <c r="EQL5" s="9">
        <f>'表九之一（汇总表）'!$L$275</f>
        <v>0</v>
      </c>
      <c r="EQM5" s="9">
        <f>'表九之一（汇总表）'!$L$276</f>
        <v>0</v>
      </c>
      <c r="EQN5" s="9">
        <f>'表九之一（汇总表）'!$L$277</f>
        <v>0</v>
      </c>
      <c r="EQO5" s="9">
        <f>'表九之一（汇总表）'!$L$278</f>
        <v>64125</v>
      </c>
      <c r="EQP5" s="9">
        <f>'表九之一（汇总表）'!$L$279</f>
        <v>64125</v>
      </c>
      <c r="EQQ5" s="9">
        <f>'表九之一（汇总表）'!$L$280</f>
        <v>132363</v>
      </c>
      <c r="EQR5" s="9">
        <f>'表九之一（汇总表）'!$L$281</f>
        <v>132363</v>
      </c>
      <c r="EQS5" s="9">
        <f>'表九之一（汇总表）'!$L$282</f>
        <v>0</v>
      </c>
      <c r="EQT5" s="9">
        <f>'表九之一（汇总表）'!$L$287</f>
        <v>0</v>
      </c>
      <c r="EQU5" s="9">
        <f>'表九之一（汇总表）'!$L$288</f>
        <v>0</v>
      </c>
      <c r="EQV5" s="9">
        <f>'表九之一（汇总表）'!$L$290</f>
        <v>836806</v>
      </c>
      <c r="EQW5" s="12">
        <f>'表九之三（其它收支录入表）'!$F$6</f>
        <v>0</v>
      </c>
      <c r="EQX5" s="12">
        <f>'表九之三（其它收支录入表）'!$F$7</f>
        <v>0</v>
      </c>
      <c r="EQY5" s="12">
        <f>'表九之三（其它收支录入表）'!$F$8</f>
        <v>0</v>
      </c>
      <c r="EQZ5" s="12">
        <f>'表九之三（其它收支录入表）'!$F$9</f>
        <v>0</v>
      </c>
      <c r="ERA5" s="12">
        <f>'表九之三（其它收支录入表）'!$F$10</f>
        <v>0</v>
      </c>
      <c r="ERB5" s="12">
        <f>'表九之三（其它收支录入表）'!$F$11</f>
        <v>623483</v>
      </c>
      <c r="ERC5" s="12">
        <f>'表九之三（其它收支录入表）'!$F$12</f>
        <v>0</v>
      </c>
      <c r="ERD5" s="12">
        <f>'表九之三（其它收支录入表）'!$F$13</f>
        <v>0</v>
      </c>
      <c r="ERE5" s="12">
        <f>'表九之三（其它收支录入表）'!$F$14</f>
        <v>-1000</v>
      </c>
      <c r="ERF5" s="12">
        <f>'表九之三（其它收支录入表）'!$F$15</f>
        <v>4260</v>
      </c>
      <c r="ERG5" s="12">
        <f>'表九之三（其它收支录入表）'!$F$16</f>
        <v>0</v>
      </c>
      <c r="ERH5" s="12">
        <f>'表九之三（其它收支录入表）'!$F$17</f>
        <v>0</v>
      </c>
      <c r="ERI5" s="12">
        <f>'表九之三（其它收支录入表）'!$F$18</f>
        <v>0</v>
      </c>
      <c r="ERJ5" s="12">
        <f>'表九之三（其它收支录入表）'!$F$19</f>
        <v>14000</v>
      </c>
      <c r="ERK5" s="12">
        <f>'表九之三（其它收支录入表）'!$F$20</f>
        <v>0</v>
      </c>
      <c r="ERL5" s="12">
        <f>'表九之三（其它收支录入表）'!$F$21</f>
        <v>0</v>
      </c>
      <c r="ERM5" s="12">
        <f>'表九之三（其它收支录入表）'!$F$22</f>
        <v>0</v>
      </c>
      <c r="ERN5" s="12"/>
      <c r="ERO5" s="12">
        <f>'表九之三（其它收支录入表）'!$F$24</f>
        <v>6500</v>
      </c>
      <c r="ERP5" s="12">
        <f>'表九之三（其它收支录入表）'!$F$25</f>
        <v>0</v>
      </c>
      <c r="ERQ5" s="12">
        <f>'表九之三（其它收支录入表）'!$F$26</f>
        <v>0</v>
      </c>
      <c r="ERR5" s="12">
        <f>'表九之三（其它收支录入表）'!$F$27</f>
        <v>0</v>
      </c>
      <c r="ERS5" s="12">
        <f>'表九之三（其它收支录入表）'!$F$28</f>
        <v>0</v>
      </c>
      <c r="ERT5" s="12">
        <f>'表九之三（其它收支录入表）'!$F$29</f>
        <v>0</v>
      </c>
      <c r="ERU5" s="12"/>
      <c r="ERV5" s="12">
        <f>'表九之三（其它收支录入表）'!$F$31</f>
        <v>0</v>
      </c>
      <c r="ERW5" s="12">
        <f>'表九之三（其它收支录入表）'!$F$32</f>
        <v>0</v>
      </c>
      <c r="ERX5" s="12">
        <f>'表九之三（其它收支录入表）'!$F$33</f>
        <v>0</v>
      </c>
      <c r="ERY5" s="12">
        <f>'表九之三（其它收支录入表）'!$F$34</f>
        <v>0</v>
      </c>
      <c r="ERZ5" s="12">
        <f>'表九之三（其它收支录入表）'!$F$35</f>
        <v>1400</v>
      </c>
      <c r="ESA5" s="12">
        <f>'表九之三（其它收支录入表）'!$F$36</f>
        <v>0</v>
      </c>
      <c r="ESB5" s="12">
        <f>'表九之三（其它收支录入表）'!$F$37</f>
        <v>0</v>
      </c>
      <c r="ESC5" s="12">
        <f>'表九之三（其它收支录入表）'!$F$38</f>
        <v>0</v>
      </c>
      <c r="ESD5" s="12">
        <f>'表九之三（其它收支录入表）'!$F$39</f>
        <v>0</v>
      </c>
      <c r="ESE5" s="12">
        <f>'表九之三（其它收支录入表）'!$F$40</f>
        <v>0</v>
      </c>
      <c r="ESF5" s="12">
        <f>'表九之三（其它收支录入表）'!$F$41</f>
        <v>0</v>
      </c>
      <c r="ESG5" s="12">
        <f>'表九之三（其它收支录入表）'!$F$42</f>
        <v>24100</v>
      </c>
      <c r="ESH5" s="12">
        <f>'表九之三（其它收支录入表）'!$F$43</f>
        <v>0</v>
      </c>
      <c r="ESI5" s="12">
        <f>'表九之三（其它收支录入表）'!$F$44</f>
        <v>0</v>
      </c>
      <c r="ESJ5" s="12">
        <f>'表九之三（其它收支录入表）'!$F$45</f>
        <v>31700</v>
      </c>
      <c r="ESK5" s="12">
        <f>'表九之三（其它收支录入表）'!$F$46</f>
        <v>0</v>
      </c>
      <c r="ESL5" s="12">
        <f>'表九之三（其它收支录入表）'!$F$53</f>
        <v>0</v>
      </c>
      <c r="ESM5" s="12">
        <f>'表九之三（其它收支录入表）'!$F$54</f>
        <v>0</v>
      </c>
      <c r="ESN5" s="12">
        <f>'表九之三（其它收支录入表）'!$F$55</f>
        <v>132363</v>
      </c>
      <c r="ESO5" s="12">
        <f>'表九之三（其它收支录入表）'!$F$56</f>
        <v>0</v>
      </c>
      <c r="ESP5" s="12">
        <f>'表九之三（其它收支录入表）'!$F$57</f>
        <v>0</v>
      </c>
      <c r="ESQ5" s="12">
        <f>'表九之三（其它收支录入表）'!$F$58</f>
        <v>0</v>
      </c>
      <c r="ESR5" s="12">
        <f>'表九之三（其它收支录入表）'!$F$59</f>
        <v>0</v>
      </c>
      <c r="ESS5" s="12">
        <f>'表九之三（其它收支录入表）'!$F$60</f>
        <v>0</v>
      </c>
      <c r="EST5" s="12">
        <f>'表九之三（其它收支录入表）'!$F$61</f>
        <v>0</v>
      </c>
      <c r="ESU5" s="12">
        <f>'表九之三（其它收支录入表）'!$F$62</f>
        <v>0</v>
      </c>
      <c r="ESV5" s="12">
        <f>'表九之三（其它收支录入表）'!$F$63</f>
        <v>0</v>
      </c>
      <c r="ESW5" s="12">
        <f>'表九之三（其它收支录入表）'!$F$64</f>
        <v>0</v>
      </c>
      <c r="ESX5" s="12">
        <f>'表九之三（其它收支录入表）'!$F$65</f>
        <v>0</v>
      </c>
      <c r="ESY5" s="12">
        <f>'表九之三（其它收支录入表）'!$F$66</f>
        <v>0</v>
      </c>
      <c r="ESZ5" s="12">
        <f>'表九之三（其它收支录入表）'!$F$67</f>
        <v>0</v>
      </c>
      <c r="ETA5" s="12">
        <f>'表九之三（其它收支录入表）'!$F$68</f>
        <v>0</v>
      </c>
      <c r="ETB5" s="12">
        <f>'表九之三（其它收支录入表）'!$F$69</f>
        <v>0</v>
      </c>
      <c r="ETC5" s="12">
        <f>'表九之三（其它收支录入表）'!$F$70</f>
        <v>0</v>
      </c>
      <c r="ETD5" s="12">
        <f>'表九之三（其它收支录入表）'!$F$71</f>
        <v>0</v>
      </c>
      <c r="ETE5" s="12">
        <f>'表九之三（其它收支录入表）'!$F$72</f>
        <v>0</v>
      </c>
      <c r="ETF5" s="12">
        <f>'表九之三（其它收支录入表）'!$F$73</f>
        <v>0</v>
      </c>
      <c r="ETG5" s="12">
        <f>'表九之三（其它收支录入表）'!$F$74</f>
        <v>0</v>
      </c>
      <c r="ETH5" s="12">
        <f>'表九之三（其它收支录入表）'!$F$75</f>
        <v>0</v>
      </c>
      <c r="ETI5" s="12">
        <f>'表九之三（其它收支录入表）'!$F$76</f>
        <v>0</v>
      </c>
      <c r="ETJ5" s="12">
        <f>'表九之三（其它收支录入表）'!$F$77</f>
        <v>0</v>
      </c>
      <c r="ETK5" s="12">
        <f>'表九之三（其它收支录入表）'!$F$78</f>
        <v>0</v>
      </c>
      <c r="ETL5" s="12">
        <f>'表九之三（其它收支录入表）'!$F$79</f>
        <v>0</v>
      </c>
      <c r="ETM5" s="12">
        <f>'表九之三（其它收支录入表）'!$F$80</f>
        <v>0</v>
      </c>
      <c r="ETN5" s="12">
        <f>'表九之三（其它收支录入表）'!$F$81</f>
        <v>0</v>
      </c>
      <c r="ETO5" s="12">
        <f>'表九之三（其它收支录入表）'!$F$82</f>
        <v>0</v>
      </c>
      <c r="ETP5" s="12">
        <f>'表九之三（其它收支录入表）'!$F$83</f>
        <v>184850</v>
      </c>
      <c r="ETQ5" s="12">
        <f>'表九之三（其它收支录入表）'!$F$84</f>
        <v>0</v>
      </c>
      <c r="ETR5" s="12">
        <f>'表九之三（其它收支录入表）'!$F$85</f>
        <v>0</v>
      </c>
      <c r="ETS5" s="12">
        <f>'表九之三（其它收支录入表）'!$F$86</f>
        <v>500</v>
      </c>
      <c r="ETT5" s="12">
        <f>'表九之三（其它收支录入表）'!$F$87</f>
        <v>0</v>
      </c>
      <c r="ETU5" s="12">
        <f>'表九之三（其它收支录入表）'!$F$88</f>
        <v>4100</v>
      </c>
      <c r="ETV5" s="12">
        <f>'表九之三（其它收支录入表）'!$F$89</f>
        <v>0</v>
      </c>
      <c r="ETW5" s="12">
        <f>'表九之三（其它收支录入表）'!$F$90</f>
        <v>0</v>
      </c>
      <c r="ETX5" s="12">
        <f>'表九之三（其它收支录入表）'!$F$91</f>
        <v>0</v>
      </c>
      <c r="ETY5" s="12">
        <f>'表九之三（其它收支录入表）'!$F$92</f>
        <v>0</v>
      </c>
      <c r="ETZ5" s="12">
        <f>'表九之三（其它收支录入表）'!$F$93</f>
        <v>0</v>
      </c>
      <c r="EUA5" s="12">
        <f>'表九之三（其它收支录入表）'!$F$94</f>
        <v>0</v>
      </c>
      <c r="EUB5" s="12">
        <f>'表九之三（其它收支录入表）'!$F$95</f>
        <v>0</v>
      </c>
      <c r="EUC5" s="12">
        <f>'表九之三（其它收支录入表）'!$F$96</f>
        <v>0</v>
      </c>
      <c r="EUD5" s="12">
        <f>'表九之三（其它收支录入表）'!$F$97</f>
        <v>373168</v>
      </c>
      <c r="EUE5" s="12">
        <f>'表九之三（其它收支录入表）'!$F$98</f>
        <v>0</v>
      </c>
      <c r="EUF5" s="12">
        <f>'表九之三（其它收支录入表）'!$F$99</f>
        <v>0</v>
      </c>
      <c r="EUG5" s="12">
        <f>'表九之三（其它收支录入表）'!$F$100</f>
        <v>0</v>
      </c>
      <c r="EUH5" s="12">
        <f>'表九之三（其它收支录入表）'!$F$101</f>
        <v>0</v>
      </c>
      <c r="EUI5" s="12">
        <f>'表九之三（其它收支录入表）'!$F$102</f>
        <v>0</v>
      </c>
      <c r="EUJ5" s="12">
        <f>'表九之三（其它收支录入表）'!$F$103</f>
        <v>0</v>
      </c>
      <c r="EUK5" s="12">
        <f>'表九之三（其它收支录入表）'!$F$104</f>
        <v>0</v>
      </c>
      <c r="EUL5" s="12">
        <f>'表九之三（其它收支录入表）'!$F$105</f>
        <v>0</v>
      </c>
      <c r="EUM5" s="12">
        <f>'表九之三（其它收支录入表）'!$F$106</f>
        <v>14000</v>
      </c>
      <c r="EUN5" s="12">
        <f>'表九之三（其它收支录入表）'!$F$107</f>
        <v>0</v>
      </c>
      <c r="EUO5" s="12">
        <f>'表九之三（其它收支录入表）'!$F$108</f>
        <v>0</v>
      </c>
      <c r="EUP5" s="12">
        <f>'表九之三（其它收支录入表）'!$F$109</f>
        <v>6500</v>
      </c>
      <c r="EUQ5" s="12">
        <f>'表九之三（其它收支录入表）'!$F$110</f>
        <v>0</v>
      </c>
      <c r="EUR5" s="12">
        <f>'表九之三（其它收支录入表）'!$F$111</f>
        <v>0</v>
      </c>
      <c r="EUS5" s="12">
        <f>'表九之三（其它收支录入表）'!$F$112</f>
        <v>0</v>
      </c>
      <c r="EUT5" s="12">
        <f>'表九之三（其它收支录入表）'!$F$113</f>
        <v>0</v>
      </c>
      <c r="EUU5" s="12">
        <f>'表九之三（其它收支录入表）'!$F$114</f>
        <v>0</v>
      </c>
      <c r="EUV5" s="12">
        <f>'表九之三（其它收支录入表）'!$F$115</f>
        <v>0</v>
      </c>
      <c r="EUW5" s="12">
        <f>'表九之三（其它收支录入表）'!$F$116</f>
        <v>0</v>
      </c>
      <c r="EUX5" s="12">
        <f>'表九之三（其它收支录入表）'!$F$117</f>
        <v>0</v>
      </c>
      <c r="EUY5" s="12">
        <f>'表九之三（其它收支录入表）'!$F$118</f>
        <v>0</v>
      </c>
      <c r="EUZ5" s="12">
        <f>'表九之三（其它收支录入表）'!$F$119</f>
        <v>0</v>
      </c>
      <c r="EVA5" s="12">
        <f>'表九之三（其它收支录入表）'!$F$120</f>
        <v>0</v>
      </c>
      <c r="EVB5" s="12">
        <f>'表九之三（其它收支录入表）'!$F$121</f>
        <v>0</v>
      </c>
      <c r="EVC5" s="12">
        <f>'表九之三（其它收支录入表）'!$F$122</f>
        <v>0</v>
      </c>
      <c r="EVD5" s="12">
        <f>'表九之三（其它收支录入表）'!$F$123</f>
        <v>0</v>
      </c>
      <c r="EVE5" s="12">
        <f>'表九之三（其它收支录入表）'!$F$124</f>
        <v>0</v>
      </c>
      <c r="EVF5" s="12">
        <f>'表九之三（其它收支录入表）'!$F$125</f>
        <v>0</v>
      </c>
      <c r="EVG5" s="12">
        <f>'表九之三（其它收支录入表）'!$F$126</f>
        <v>0</v>
      </c>
      <c r="EVH5" s="12">
        <f>'表九之三（其它收支录入表）'!$F$127</f>
        <v>0</v>
      </c>
      <c r="EVI5" s="12">
        <f>'表九之三（其它收支录入表）'!$F$128</f>
        <v>0</v>
      </c>
      <c r="EVJ5" s="12">
        <f>'表九之三（其它收支录入表）'!$F$129</f>
        <v>0</v>
      </c>
      <c r="EVK5" s="12">
        <f>'表九之三（其它收支录入表）'!$F$130</f>
        <v>0</v>
      </c>
      <c r="EVL5" s="12">
        <f>'表九之三（其它收支录入表）'!$F$131</f>
        <v>0</v>
      </c>
      <c r="EVM5" s="12">
        <f>'表九之三（其它收支录入表）'!$F$132</f>
        <v>0</v>
      </c>
      <c r="EVN5" s="12">
        <f>'表九之三（其它收支录入表）'!$F$133</f>
        <v>0</v>
      </c>
      <c r="EVO5" s="12">
        <f>'表九之三（其它收支录入表）'!$F$134</f>
        <v>0</v>
      </c>
      <c r="EVP5" s="12">
        <f>'表九之三（其它收支录入表）'!$F$135</f>
        <v>0</v>
      </c>
      <c r="EVQ5" s="12">
        <f>'表九之三（其它收支录入表）'!$F$136</f>
        <v>0</v>
      </c>
      <c r="EVR5" s="12">
        <f>'表九之三（其它收支录入表）'!$F$137</f>
        <v>0</v>
      </c>
      <c r="EVS5" s="12">
        <f>'表九之三（其它收支录入表）'!$F$138</f>
        <v>0</v>
      </c>
      <c r="EVT5" s="12">
        <f>'表九之三（其它收支录入表）'!$F$139</f>
        <v>0</v>
      </c>
      <c r="EVU5" s="12">
        <f>'表九之三（其它收支录入表）'!$F$140</f>
        <v>0</v>
      </c>
      <c r="EVV5" s="12">
        <f>'表九之三（其它收支录入表）'!$F$141</f>
        <v>0</v>
      </c>
      <c r="EVW5" s="12">
        <f>'表九之三（其它收支录入表）'!$F$142</f>
        <v>0</v>
      </c>
      <c r="EVX5" s="12">
        <f>'表九之三（其它收支录入表）'!$F$143</f>
        <v>0</v>
      </c>
      <c r="EVY5" s="12">
        <f>'表九之三（其它收支录入表）'!$F$144</f>
        <v>0</v>
      </c>
      <c r="EVZ5" s="12">
        <f>'表九之三（其它收支录入表）'!$F$145</f>
        <v>0</v>
      </c>
      <c r="EWA5" s="12">
        <f>'表九之三（其它收支录入表）'!$F$146</f>
        <v>0</v>
      </c>
      <c r="EWB5" s="12">
        <f>'表九之三（其它收支录入表）'!$F$147</f>
        <v>0</v>
      </c>
      <c r="EWC5" s="12">
        <f>'表九之三（其它收支录入表）'!$F$148</f>
        <v>0</v>
      </c>
      <c r="EWD5" s="12">
        <f>'表九之三（其它收支录入表）'!$F$149</f>
        <v>0</v>
      </c>
      <c r="EWE5" s="12">
        <f>'表九之三（其它收支录入表）'!$F$150</f>
        <v>0</v>
      </c>
      <c r="EWF5" s="12">
        <f>'表九之三（其它收支录入表）'!$F$151</f>
        <v>0</v>
      </c>
      <c r="EWG5" s="12">
        <f>'表九之三（其它收支录入表）'!$F$152</f>
        <v>0</v>
      </c>
      <c r="EWH5" s="12">
        <f>'表九之三（其它收支录入表）'!$F$153</f>
        <v>0</v>
      </c>
      <c r="EWI5" s="12">
        <f>'表九之三（其它收支录入表）'!$F$154</f>
        <v>0</v>
      </c>
      <c r="EWJ5" s="12">
        <f>'表九之三（其它收支录入表）'!$F$155</f>
        <v>0</v>
      </c>
      <c r="EWK5" s="12">
        <f>'表九之三（其它收支录入表）'!$F$156</f>
        <v>0</v>
      </c>
      <c r="EWL5" s="12">
        <f>'表九之三（其它收支录入表）'!$F$157</f>
        <v>0</v>
      </c>
      <c r="EWM5" s="12">
        <f>'表九之三（其它收支录入表）'!$F$158</f>
        <v>0</v>
      </c>
      <c r="EWN5" s="12">
        <f>'表九之三（其它收支录入表）'!$F$159</f>
        <v>0</v>
      </c>
      <c r="EWO5" s="12">
        <f>'表九之三（其它收支录入表）'!$F$160</f>
        <v>0</v>
      </c>
      <c r="EWP5" s="12">
        <f>'表九之三（其它收支录入表）'!$F$161</f>
        <v>0</v>
      </c>
      <c r="EWQ5" s="12">
        <f>'表九之三（其它收支录入表）'!$F$162</f>
        <v>0</v>
      </c>
      <c r="EWR5" s="12">
        <f>'表九之三（其它收支录入表）'!$F$163</f>
        <v>0</v>
      </c>
      <c r="EWS5" s="12">
        <f>'表九之三（其它收支录入表）'!$F$164</f>
        <v>0</v>
      </c>
      <c r="EWT5" s="12">
        <f>'表九之三（其它收支录入表）'!$F$165</f>
        <v>0</v>
      </c>
      <c r="EWU5" s="12">
        <f>'表九之三（其它收支录入表）'!$F$166</f>
        <v>0</v>
      </c>
      <c r="EWV5" s="12">
        <f>'表九之三（其它收支录入表）'!$F$167</f>
        <v>0</v>
      </c>
      <c r="EWW5" s="12">
        <f>'表九之三（其它收支录入表）'!$F$168</f>
        <v>0</v>
      </c>
      <c r="EWX5" s="12">
        <f>'表九之三（其它收支录入表）'!$F$169</f>
        <v>0</v>
      </c>
      <c r="EWY5" s="12">
        <f>'表九之三（其它收支录入表）'!$F$170</f>
        <v>0</v>
      </c>
      <c r="EWZ5" s="12">
        <f>'表九之三（其它收支录入表）'!$F$171</f>
        <v>0</v>
      </c>
      <c r="EXA5" s="12">
        <f>'表九之三（其它收支录入表）'!$F$172</f>
        <v>0</v>
      </c>
      <c r="EXB5" s="12">
        <f>'表九之三（其它收支录入表）'!$F$173</f>
        <v>0</v>
      </c>
      <c r="EXC5" s="12">
        <f>'表九之三（其它收支录入表）'!$F$174</f>
        <v>0</v>
      </c>
      <c r="EXD5" s="12">
        <f>'表九之三（其它收支录入表）'!$F$175</f>
        <v>0</v>
      </c>
      <c r="EXE5" s="12">
        <f>'表九之三（其它收支录入表）'!$F$176</f>
        <v>0</v>
      </c>
      <c r="EXF5" s="12">
        <f>'表九之三（其它收支录入表）'!$F$177</f>
        <v>0</v>
      </c>
      <c r="EXG5" s="12">
        <f>'表九之三（其它收支录入表）'!$F$178</f>
        <v>0</v>
      </c>
      <c r="EXH5" s="12">
        <f>'表九之三（其它收支录入表）'!$F$179</f>
        <v>0</v>
      </c>
      <c r="EXI5" s="12">
        <f>'表九之三（其它收支录入表）'!$F$180</f>
        <v>0</v>
      </c>
      <c r="EXJ5" s="12">
        <f>'表九之三（其它收支录入表）'!$F$181</f>
        <v>0</v>
      </c>
      <c r="EXK5" s="12">
        <f>'表九之三（其它收支录入表）'!$F$182</f>
        <v>0</v>
      </c>
      <c r="EXL5" s="12">
        <f>'表九之三（其它收支录入表）'!$F$183</f>
        <v>0</v>
      </c>
      <c r="EXM5" s="12">
        <f>'表九之三（其它收支录入表）'!$F$184</f>
        <v>0</v>
      </c>
      <c r="EXN5" s="12">
        <f>'表九之三（其它收支录入表）'!$F$185</f>
        <v>0</v>
      </c>
      <c r="EXO5" s="12">
        <f>'表九之三（其它收支录入表）'!$F$186</f>
        <v>0</v>
      </c>
      <c r="EXP5" s="12">
        <f>'表九之三（其它收支录入表）'!$F$187</f>
        <v>0</v>
      </c>
      <c r="EXQ5" s="12">
        <f>'表九之三（其它收支录入表）'!$F$188</f>
        <v>0</v>
      </c>
      <c r="EXR5" s="12">
        <f>'表九之三（其它收支录入表）'!$F$189</f>
        <v>0</v>
      </c>
      <c r="EXS5" s="12">
        <f>'表九之三（其它收支录入表）'!$F$190</f>
        <v>0</v>
      </c>
      <c r="EXT5" s="12">
        <f>'表九之三（其它收支录入表）'!$F$191</f>
        <v>0</v>
      </c>
      <c r="EXU5" s="12">
        <f>'表九之三（其它收支录入表）'!$F$192</f>
        <v>0</v>
      </c>
      <c r="EXV5" s="12">
        <f>'表九之三（其它收支录入表）'!$F$193</f>
        <v>0</v>
      </c>
      <c r="EXW5" s="12">
        <f>'表九之三（其它收支录入表）'!$F$194</f>
        <v>0</v>
      </c>
      <c r="EXX5" s="12">
        <f>'表九之三（其它收支录入表）'!$F$195</f>
        <v>0</v>
      </c>
      <c r="EXY5" s="12">
        <f>'表九之三（其它收支录入表）'!$F$196</f>
        <v>0</v>
      </c>
      <c r="EXZ5" s="12">
        <f>'表九之三（其它收支录入表）'!$F$197</f>
        <v>0</v>
      </c>
      <c r="EYA5" s="12">
        <f>'表九之三（其它收支录入表）'!$F$198</f>
        <v>0</v>
      </c>
      <c r="EYB5" s="12">
        <f>'表九之三（其它收支录入表）'!$F$199</f>
        <v>0</v>
      </c>
      <c r="EYC5" s="12">
        <f>'表九之三（其它收支录入表）'!$F$200</f>
        <v>0</v>
      </c>
      <c r="EYD5" s="12">
        <f>'表九之三（其它收支录入表）'!$F$201</f>
        <v>0</v>
      </c>
      <c r="EYE5" s="12">
        <f>'表九之三（其它收支录入表）'!$F$202</f>
        <v>0</v>
      </c>
      <c r="EYF5" s="12">
        <f>'表九之三（其它收支录入表）'!$F$203</f>
        <v>0</v>
      </c>
      <c r="EYG5" s="12">
        <f>'表九之三（其它收支录入表）'!$F$204</f>
        <v>0</v>
      </c>
      <c r="EYH5" s="12">
        <f>'表九之三（其它收支录入表）'!$F$205</f>
        <v>0</v>
      </c>
      <c r="EYI5" s="12">
        <f>'表九之三（其它收支录入表）'!$F$206</f>
        <v>0</v>
      </c>
      <c r="EYJ5" s="12">
        <f>'表九之三（其它收支录入表）'!$F$207</f>
        <v>0</v>
      </c>
      <c r="EYK5" s="12">
        <f>'表九之三（其它收支录入表）'!$F$208</f>
        <v>0</v>
      </c>
      <c r="EYL5" s="12">
        <f>'表九之三（其它收支录入表）'!$F$209</f>
        <v>0</v>
      </c>
      <c r="EYM5" s="12">
        <f>'表九之三（其它收支录入表）'!$F$210</f>
        <v>0</v>
      </c>
      <c r="EYN5" s="12">
        <f>'表九之三（其它收支录入表）'!$F$211</f>
        <v>0</v>
      </c>
      <c r="EYO5" s="12">
        <f>'表九之三（其它收支录入表）'!$F$212</f>
        <v>0</v>
      </c>
      <c r="EYP5" s="12">
        <f>'表九之三（其它收支录入表）'!$F$213</f>
        <v>0</v>
      </c>
      <c r="EYQ5" s="12">
        <f>'表九之三（其它收支录入表）'!$F$214</f>
        <v>0</v>
      </c>
      <c r="EYR5" s="12">
        <f>'表九之三（其它收支录入表）'!$F$215</f>
        <v>0</v>
      </c>
      <c r="EYS5" s="12">
        <f>'表九之三（其它收支录入表）'!$F$216</f>
        <v>0</v>
      </c>
      <c r="EYT5" s="12">
        <f>'表九之三（其它收支录入表）'!$F$217</f>
        <v>0</v>
      </c>
      <c r="EYU5" s="12">
        <f>'表九之三（其它收支录入表）'!$F$218</f>
        <v>0</v>
      </c>
      <c r="EYV5" s="12">
        <f>'表九之三（其它收支录入表）'!$F$219</f>
        <v>0</v>
      </c>
      <c r="EYW5" s="12">
        <f>'表九之三（其它收支录入表）'!$F$220</f>
        <v>0</v>
      </c>
      <c r="EYX5" s="12">
        <f>'表九之三（其它收支录入表）'!$F$221</f>
        <v>0</v>
      </c>
      <c r="EYY5" s="12">
        <f>'表九之三（其它收支录入表）'!$F$222</f>
        <v>0</v>
      </c>
      <c r="EYZ5" s="12">
        <f>'表九之三（其它收支录入表）'!$F$223</f>
        <v>0</v>
      </c>
      <c r="EZA5" s="12">
        <f>'表九之三（其它收支录入表）'!$F$224</f>
        <v>0</v>
      </c>
      <c r="EZB5" s="12">
        <f>'表九之三（其它收支录入表）'!$F$225</f>
        <v>0</v>
      </c>
      <c r="EZC5" s="12">
        <f>'表九之三（其它收支录入表）'!$F$226</f>
        <v>0</v>
      </c>
      <c r="EZD5" s="12">
        <f>'表九之三（其它收支录入表）'!$F$227</f>
        <v>0</v>
      </c>
      <c r="EZE5" s="12">
        <f>'表九之三（其它收支录入表）'!$F$228</f>
        <v>0</v>
      </c>
      <c r="EZF5" s="12">
        <f>'表九之三（其它收支录入表）'!$F$229</f>
        <v>0</v>
      </c>
      <c r="EZG5" s="12">
        <f>'表九之三（其它收支录入表）'!$F$230</f>
        <v>0</v>
      </c>
      <c r="EZH5" s="12">
        <f>'表九之三（其它收支录入表）'!$F$231</f>
        <v>0</v>
      </c>
      <c r="EZI5" s="12">
        <f>'表九之三（其它收支录入表）'!$F$232</f>
        <v>24100</v>
      </c>
      <c r="EZJ5" s="12">
        <f>'表九之三（其它收支录入表）'!$F$233</f>
        <v>1400</v>
      </c>
      <c r="EZK5" s="12">
        <f>'表九之三（其它收支录入表）'!$F$234</f>
        <v>31700</v>
      </c>
      <c r="EZL5" s="12">
        <f>'表九之三（其它收支录入表）'!$F$235</f>
        <v>0</v>
      </c>
      <c r="EZM5" s="12">
        <f>'表九之三（其它收支录入表）'!$F$236</f>
        <v>0</v>
      </c>
      <c r="EZN5" s="12">
        <f>'表九之三（其它收支录入表）'!$F$237</f>
        <v>0</v>
      </c>
      <c r="EZO5" s="12">
        <f>'表九之三（其它收支录入表）'!$F$238</f>
        <v>0</v>
      </c>
      <c r="EZP5" s="12">
        <f>'表九之三（其它收支录入表）'!$F$239</f>
        <v>0</v>
      </c>
      <c r="EZQ5" s="12">
        <f>'表九之三（其它收支录入表）'!$F$240</f>
        <v>0</v>
      </c>
      <c r="EZR5" s="12">
        <f>'表九之三（其它收支录入表）'!$F$241</f>
        <v>0</v>
      </c>
      <c r="EZS5" s="12">
        <f>'表九之三（其它收支录入表）'!$F$242</f>
        <v>0</v>
      </c>
      <c r="EZT5" s="12">
        <f>'表九之三（其它收支录入表）'!$F$243</f>
        <v>0</v>
      </c>
      <c r="EZU5" s="12">
        <f>'表九之三（其它收支录入表）'!$F$244</f>
        <v>0</v>
      </c>
      <c r="EZV5" s="12">
        <f>'表九之三（其它收支录入表）'!$F$245</f>
        <v>0</v>
      </c>
      <c r="EZW5" s="12">
        <f>'表九之三（其它收支录入表）'!$F$246</f>
        <v>0</v>
      </c>
      <c r="EZX5" s="12">
        <f>'表九之三（其它收支录入表）'!$F$247</f>
        <v>0</v>
      </c>
      <c r="EZY5" s="12">
        <f>'表九之三（其它收支录入表）'!$F$248</f>
        <v>0</v>
      </c>
      <c r="EZZ5" s="12">
        <f>'表九之三（其它收支录入表）'!$F$249</f>
        <v>0</v>
      </c>
      <c r="FAA5" s="12">
        <f>'表九之三（其它收支录入表）'!$F$250</f>
        <v>0</v>
      </c>
      <c r="FAB5" s="12">
        <f>'表九之三（其它收支录入表）'!$F$251</f>
        <v>0</v>
      </c>
      <c r="FAC5" s="12">
        <f>'表九之三（其它收支录入表）'!$F$252</f>
        <v>0</v>
      </c>
      <c r="FAD5" s="12">
        <f>'表九之三（其它收支录入表）'!$F$253</f>
        <v>0</v>
      </c>
      <c r="FAE5" s="12">
        <f>'表九之三（其它收支录入表）'!$F$254</f>
        <v>0</v>
      </c>
      <c r="FAF5" s="12">
        <f>'表九之三（其它收支录入表）'!$F$255</f>
        <v>0</v>
      </c>
      <c r="FAG5" s="12">
        <f>'表九之三（其它收支录入表）'!$F$256</f>
        <v>0</v>
      </c>
      <c r="FAH5" s="12">
        <f>'表九之三（其它收支录入表）'!$F$257</f>
        <v>0</v>
      </c>
      <c r="FAI5" s="12">
        <f>'表九之三（其它收支录入表）'!$F$258</f>
        <v>0</v>
      </c>
      <c r="FAJ5" s="12">
        <f>'表九之三（其它收支录入表）'!$F$259</f>
        <v>0</v>
      </c>
      <c r="FAK5" s="12">
        <f>'表九之三（其它收支录入表）'!$F$260</f>
        <v>0</v>
      </c>
      <c r="FAL5" s="12">
        <f>'表九之三（其它收支录入表）'!$F$261</f>
        <v>0</v>
      </c>
      <c r="FAM5" s="12">
        <f>'表九之三（其它收支录入表）'!$F$262</f>
        <v>0</v>
      </c>
      <c r="FAN5" s="12">
        <f>'表九之三（其它收支录入表）'!$F$263</f>
        <v>0</v>
      </c>
      <c r="FAO5" s="12">
        <f>'表九之三（其它收支录入表）'!$F$264</f>
        <v>0</v>
      </c>
      <c r="FAP5" s="12">
        <f>'表九之三（其它收支录入表）'!$F$265</f>
        <v>0</v>
      </c>
      <c r="FAQ5" s="12">
        <f>'表九之三（其它收支录入表）'!$F$266</f>
        <v>0</v>
      </c>
      <c r="FAR5" s="12">
        <f>'表九之三（其它收支录入表）'!$F$267</f>
        <v>0</v>
      </c>
      <c r="FAS5" s="12">
        <f>'表九之三（其它收支录入表）'!$F$268</f>
        <v>0</v>
      </c>
      <c r="FAT5" s="12">
        <f>'表九之三（其它收支录入表）'!$F$278</f>
        <v>0</v>
      </c>
      <c r="FAU5" s="12">
        <f>'表九之三（其它收支录入表）'!$F$279</f>
        <v>64125</v>
      </c>
      <c r="FAV5" s="12">
        <f>'表九之三（其它收支录入表）'!$F$280</f>
        <v>132363</v>
      </c>
      <c r="FAW5" s="12">
        <f>'表九之三（其它收支录入表）'!$F$281</f>
        <v>0</v>
      </c>
      <c r="FAX5" s="12">
        <f>'表九之三（其它收支录入表）'!$F$282</f>
        <v>0</v>
      </c>
      <c r="FAY5" s="9">
        <f>表十!$C$6</f>
        <v>0</v>
      </c>
      <c r="FAZ5" s="9">
        <f>表十!$C$7</f>
        <v>0</v>
      </c>
      <c r="FBA5" s="9">
        <f>表十!$C$8</f>
        <v>0</v>
      </c>
      <c r="FBB5" s="9">
        <f>表十!$C$9</f>
        <v>0</v>
      </c>
      <c r="FBC5" s="9">
        <f>表十!$C$10</f>
        <v>0</v>
      </c>
      <c r="FBD5" s="9">
        <f>表十!$C$11</f>
        <v>0</v>
      </c>
      <c r="FBE5" s="9">
        <f>表十!$C$12</f>
        <v>562618</v>
      </c>
      <c r="FBF5" s="9">
        <f>表十!$C$13</f>
        <v>0</v>
      </c>
      <c r="FBG5" s="9">
        <f>表十!$C$14</f>
        <v>0</v>
      </c>
      <c r="FBH5" s="9">
        <f>表十!$C$15</f>
        <v>14000</v>
      </c>
      <c r="FBI5" s="9">
        <f>表十!$C$16</f>
        <v>6500</v>
      </c>
      <c r="FBJ5" s="9">
        <f>表十!$C$17</f>
        <v>0</v>
      </c>
      <c r="FBK5" s="9">
        <f>表十!$C$18</f>
        <v>0</v>
      </c>
      <c r="FBL5" s="9">
        <f>表十!$C$19</f>
        <v>0</v>
      </c>
      <c r="FBM5" s="9">
        <f>表十!$C$20</f>
        <v>0</v>
      </c>
      <c r="FBN5" s="9">
        <f>表十!$C$21</f>
        <v>0</v>
      </c>
      <c r="FBO5" s="9">
        <f>表十!$C$22</f>
        <v>0</v>
      </c>
      <c r="FBP5" s="9">
        <f>表十!$C$23</f>
        <v>0</v>
      </c>
      <c r="FBQ5" s="9">
        <f>表十!$C$24</f>
        <v>0</v>
      </c>
      <c r="FBR5" s="9">
        <f>表十!$C$25</f>
        <v>0</v>
      </c>
      <c r="FBS5" s="9">
        <f>表十!$C$26</f>
        <v>0</v>
      </c>
      <c r="FBT5" s="9">
        <f>表十!$C$27</f>
        <v>0</v>
      </c>
      <c r="FBU5" s="9">
        <f>表十!$C$28</f>
        <v>0</v>
      </c>
      <c r="FBV5" s="9">
        <f>表十!$C$29</f>
        <v>0</v>
      </c>
      <c r="FBW5" s="9">
        <f>表十!$C$30</f>
        <v>0</v>
      </c>
      <c r="FBX5" s="9">
        <f>表十!$C$31</f>
        <v>0</v>
      </c>
      <c r="FBY5" s="9">
        <f>表十!$C$32</f>
        <v>0</v>
      </c>
      <c r="FBZ5" s="9">
        <f>表十!$C$33</f>
        <v>0</v>
      </c>
      <c r="FCA5" s="9">
        <f>表十!$C$34</f>
        <v>0</v>
      </c>
      <c r="FCB5" s="9">
        <f>表十!$C$35</f>
        <v>0</v>
      </c>
      <c r="FCC5" s="9">
        <f>表十!$C$36</f>
        <v>0</v>
      </c>
      <c r="FCD5" s="9">
        <f>表十!$C$37</f>
        <v>0</v>
      </c>
      <c r="FCE5" s="9">
        <f>表十!$C$38</f>
        <v>0</v>
      </c>
      <c r="FCF5" s="9">
        <f>表十!$C$39</f>
        <v>0</v>
      </c>
      <c r="FCG5" s="9">
        <f>表十!$C$40</f>
        <v>0</v>
      </c>
      <c r="FCH5" s="9">
        <f>表十!$C$41</f>
        <v>0</v>
      </c>
      <c r="FCI5" s="9">
        <f>表十!$C$42</f>
        <v>0</v>
      </c>
      <c r="FCJ5" s="9">
        <f>表十!$C$43</f>
        <v>0</v>
      </c>
      <c r="FCK5" s="9">
        <f>表十!$C$44</f>
        <v>57200</v>
      </c>
      <c r="FCL5" s="9">
        <f>表十!$C$45</f>
        <v>0</v>
      </c>
      <c r="FCM5" s="9">
        <f>表十!$C$46</f>
        <v>0</v>
      </c>
      <c r="FCN5" s="9">
        <f>表十!$C$47</f>
        <v>0</v>
      </c>
      <c r="FCO5" s="9">
        <f>表十!$C$50</f>
        <v>0</v>
      </c>
      <c r="FCP5" s="9">
        <f>表十!$C$51</f>
        <v>0</v>
      </c>
      <c r="FCQ5" s="9">
        <f>表十!$C$52</f>
        <v>0</v>
      </c>
      <c r="FCR5" s="9">
        <f>表十!$C$53</f>
        <v>583118</v>
      </c>
      <c r="FCS5" s="9">
        <f>表十!$C$54</f>
        <v>0</v>
      </c>
      <c r="FCT5" s="9">
        <f>表十!$C$55</f>
        <v>0</v>
      </c>
      <c r="FCU5" s="9">
        <f>表十!$C$56</f>
        <v>0</v>
      </c>
      <c r="FCV5" s="9">
        <f>表十!$C$57</f>
        <v>0</v>
      </c>
      <c r="FCW5" s="9">
        <f>表十!$C$58</f>
        <v>0</v>
      </c>
      <c r="FCX5" s="9">
        <f>表十!$C$59</f>
        <v>57200</v>
      </c>
      <c r="FCY5" s="9">
        <f>表十!$C$60</f>
        <v>0</v>
      </c>
      <c r="FCZ5" s="9">
        <f>表十!$C$61</f>
        <v>0</v>
      </c>
      <c r="FDA5" s="9">
        <f>表十!$C$63</f>
        <v>640318</v>
      </c>
      <c r="FDB5" s="9">
        <f>表十!$D$6</f>
        <v>0</v>
      </c>
      <c r="FDC5" s="9">
        <f>表十!$D$7</f>
        <v>0</v>
      </c>
      <c r="FDD5" s="9">
        <f>表十!$D$8</f>
        <v>0</v>
      </c>
      <c r="FDE5" s="9">
        <f>表十!$D$9</f>
        <v>0</v>
      </c>
      <c r="FDF5" s="9">
        <f>表十!$D$10</f>
        <v>0</v>
      </c>
      <c r="FDG5" s="9">
        <f>表十!$D$11</f>
        <v>0</v>
      </c>
      <c r="FDH5" s="9">
        <f>表十!$D$12</f>
        <v>562618</v>
      </c>
      <c r="FDI5" s="9">
        <f>表十!$D$13</f>
        <v>0</v>
      </c>
      <c r="FDJ5" s="9">
        <f>表十!$D$14</f>
        <v>0</v>
      </c>
      <c r="FDK5" s="9">
        <f>表十!$D$15</f>
        <v>14000</v>
      </c>
      <c r="FDL5" s="9">
        <f>表十!$D$16</f>
        <v>6500</v>
      </c>
      <c r="FDM5" s="9">
        <f>表十!$D$17</f>
        <v>0</v>
      </c>
      <c r="FDN5" s="9">
        <f>表十!$D$18</f>
        <v>0</v>
      </c>
      <c r="FDO5" s="9">
        <f>表十!$D$19</f>
        <v>0</v>
      </c>
      <c r="FDP5" s="9">
        <f>表十!$D$20</f>
        <v>0</v>
      </c>
      <c r="FDQ5" s="9">
        <f>表十!$D$21</f>
        <v>0</v>
      </c>
      <c r="FDR5" s="9">
        <f>表十!$D$22</f>
        <v>0</v>
      </c>
      <c r="FDS5" s="9">
        <f>表十!$D$23</f>
        <v>0</v>
      </c>
      <c r="FDT5" s="9">
        <f>表十!$D$24</f>
        <v>0</v>
      </c>
      <c r="FDU5" s="9">
        <f>表十!$D$25</f>
        <v>0</v>
      </c>
      <c r="FDV5" s="9">
        <f>表十!$D$26</f>
        <v>0</v>
      </c>
      <c r="FDW5" s="9">
        <f>表十!$D$27</f>
        <v>0</v>
      </c>
      <c r="FDX5" s="9">
        <f>表十!$D$28</f>
        <v>0</v>
      </c>
      <c r="FDY5" s="9">
        <f>表十!$D$29</f>
        <v>0</v>
      </c>
      <c r="FDZ5" s="9">
        <f>表十!$D$30</f>
        <v>0</v>
      </c>
      <c r="FEA5" s="9">
        <f>表十!$D$31</f>
        <v>0</v>
      </c>
      <c r="FEB5" s="9">
        <f>表十!$D$32</f>
        <v>0</v>
      </c>
      <c r="FEC5" s="9">
        <f>表十!$D$33</f>
        <v>0</v>
      </c>
      <c r="FED5" s="9">
        <f>表十!$D$34</f>
        <v>0</v>
      </c>
      <c r="FEE5" s="9">
        <f>表十!$D$35</f>
        <v>0</v>
      </c>
      <c r="FEF5" s="9">
        <f>表十!$D$36</f>
        <v>0</v>
      </c>
      <c r="FEG5" s="9">
        <f>表十!$D$37</f>
        <v>0</v>
      </c>
      <c r="FEH5" s="9">
        <f>表十!$D$38</f>
        <v>0</v>
      </c>
      <c r="FEI5" s="9">
        <f>表十!$D$39</f>
        <v>0</v>
      </c>
      <c r="FEJ5" s="9">
        <f>表十!$D$40</f>
        <v>0</v>
      </c>
      <c r="FEK5" s="9">
        <f>表十!$D$41</f>
        <v>0</v>
      </c>
      <c r="FEL5" s="9">
        <f>表十!$D$42</f>
        <v>0</v>
      </c>
      <c r="FEM5" s="9">
        <f>表十!$D$43</f>
        <v>0</v>
      </c>
      <c r="FEN5" s="9">
        <f>表十!$D$44</f>
        <v>57200</v>
      </c>
      <c r="FEO5" s="9">
        <f>表十!$D$45</f>
        <v>0</v>
      </c>
      <c r="FEP5" s="9">
        <f>表十!$D$46</f>
        <v>0</v>
      </c>
      <c r="FEQ5" s="9">
        <f>表十!$D$47</f>
        <v>0</v>
      </c>
      <c r="FER5" s="9">
        <f>表十!$D$50</f>
        <v>0</v>
      </c>
      <c r="FES5" s="9">
        <f>表十!$D$51</f>
        <v>0</v>
      </c>
      <c r="FET5" s="9">
        <f>表十!$D$52</f>
        <v>0</v>
      </c>
      <c r="FEU5" s="9">
        <f>表十!$D$53</f>
        <v>583118</v>
      </c>
      <c r="FEV5" s="9">
        <f>表十!$D$54</f>
        <v>0</v>
      </c>
      <c r="FEW5" s="9">
        <f>表十!$D$55</f>
        <v>0</v>
      </c>
      <c r="FEX5" s="9">
        <f>表十!$D$56</f>
        <v>0</v>
      </c>
      <c r="FEY5" s="9">
        <f>表十!$D$57</f>
        <v>0</v>
      </c>
      <c r="FEZ5" s="9">
        <f>表十!$D$58</f>
        <v>0</v>
      </c>
      <c r="FFA5" s="9">
        <f>表十!$D$59</f>
        <v>57200</v>
      </c>
      <c r="FFB5" s="9">
        <f>表十!$D$60</f>
        <v>0</v>
      </c>
      <c r="FFC5" s="9">
        <f>表十!$D$61</f>
        <v>0</v>
      </c>
      <c r="FFD5" s="9">
        <f>表十!$D$63</f>
        <v>640318</v>
      </c>
      <c r="FFE5" s="9">
        <f>表十!$E$6</f>
        <v>0</v>
      </c>
      <c r="FFF5" s="9">
        <f>表十!$E$7</f>
        <v>0</v>
      </c>
      <c r="FFG5" s="9">
        <f>表十!$E$8</f>
        <v>0</v>
      </c>
      <c r="FFH5" s="9">
        <f>表十!$E$9</f>
        <v>0</v>
      </c>
      <c r="FFI5" s="9">
        <f>表十!$E$10</f>
        <v>0</v>
      </c>
      <c r="FFJ5" s="9">
        <f>表十!$E$11</f>
        <v>0</v>
      </c>
      <c r="FFK5" s="9">
        <f>表十!$E$12</f>
        <v>0</v>
      </c>
      <c r="FFL5" s="9">
        <f>表十!$E$13</f>
        <v>0</v>
      </c>
      <c r="FFM5" s="9">
        <f>表十!$E$14</f>
        <v>0</v>
      </c>
      <c r="FFN5" s="9">
        <f>表十!$E$15</f>
        <v>0</v>
      </c>
      <c r="FFO5" s="9">
        <f>表十!$E$16</f>
        <v>0</v>
      </c>
      <c r="FFP5" s="9">
        <f>表十!$E$17</f>
        <v>0</v>
      </c>
      <c r="FFQ5" s="9">
        <f>表十!$E$18</f>
        <v>0</v>
      </c>
      <c r="FFR5" s="9">
        <f>表十!$E$19</f>
        <v>0</v>
      </c>
      <c r="FFS5" s="9">
        <f>表十!$E$20</f>
        <v>0</v>
      </c>
      <c r="FFT5" s="9">
        <f>表十!$E$21</f>
        <v>0</v>
      </c>
      <c r="FFU5" s="9">
        <f>表十!$E$22</f>
        <v>0</v>
      </c>
      <c r="FFV5" s="9">
        <f>表十!$E$23</f>
        <v>0</v>
      </c>
      <c r="FFW5" s="9">
        <f>表十!$E$24</f>
        <v>0</v>
      </c>
      <c r="FFX5" s="9">
        <f>表十!$E$25</f>
        <v>0</v>
      </c>
      <c r="FFY5" s="9">
        <f>表十!$E$26</f>
        <v>0</v>
      </c>
      <c r="FFZ5" s="9">
        <f>表十!$E$27</f>
        <v>0</v>
      </c>
      <c r="FGA5" s="9">
        <f>表十!$E$28</f>
        <v>0</v>
      </c>
      <c r="FGB5" s="9">
        <f>表十!$E$29</f>
        <v>0</v>
      </c>
      <c r="FGC5" s="9">
        <f>表十!$E$30</f>
        <v>0</v>
      </c>
      <c r="FGD5" s="9">
        <f>表十!$E$31</f>
        <v>0</v>
      </c>
      <c r="FGE5" s="9">
        <f>表十!$E$32</f>
        <v>0</v>
      </c>
      <c r="FGF5" s="9">
        <f>表十!$E$33</f>
        <v>0</v>
      </c>
      <c r="FGG5" s="9">
        <f>表十!$E$34</f>
        <v>0</v>
      </c>
      <c r="FGH5" s="9">
        <f>表十!$E$35</f>
        <v>0</v>
      </c>
      <c r="FGI5" s="9">
        <f>表十!$E$36</f>
        <v>0</v>
      </c>
      <c r="FGJ5" s="9">
        <f>表十!$E$37</f>
        <v>0</v>
      </c>
      <c r="FGK5" s="9">
        <f>表十!$E$38</f>
        <v>0</v>
      </c>
      <c r="FGL5" s="9">
        <f>表十!$E$39</f>
        <v>0</v>
      </c>
      <c r="FGM5" s="9">
        <f>表十!$E$40</f>
        <v>0</v>
      </c>
      <c r="FGN5" s="9">
        <f>表十!$E$41</f>
        <v>0</v>
      </c>
      <c r="FGO5" s="9">
        <f>表十!$E$42</f>
        <v>0</v>
      </c>
      <c r="FGP5" s="9">
        <f>表十!$E$43</f>
        <v>0</v>
      </c>
      <c r="FGQ5" s="9">
        <f>表十!$E$44</f>
        <v>0</v>
      </c>
      <c r="FGR5" s="9">
        <f>表十!$E$45</f>
        <v>0</v>
      </c>
      <c r="FGS5" s="9">
        <f>表十!$E$46</f>
        <v>0</v>
      </c>
      <c r="FGT5" s="9">
        <f>表十!$E$47</f>
        <v>0</v>
      </c>
      <c r="FGU5" s="9">
        <f>表十!$E$50</f>
        <v>0</v>
      </c>
      <c r="FGV5" s="9">
        <f>表十!$E$51</f>
        <v>0</v>
      </c>
      <c r="FGW5" s="9">
        <f>表十!$E$52</f>
        <v>0</v>
      </c>
      <c r="FGX5" s="9">
        <f>表十!$E$53</f>
        <v>0</v>
      </c>
      <c r="FGY5" s="9">
        <f>表十!$E$54</f>
        <v>0</v>
      </c>
      <c r="FGZ5" s="9">
        <f>表十!$E$55</f>
        <v>0</v>
      </c>
      <c r="FHA5" s="9">
        <f>表十!$E$56</f>
        <v>0</v>
      </c>
      <c r="FHB5" s="9">
        <f>表十!$E$57</f>
        <v>0</v>
      </c>
      <c r="FHC5" s="9">
        <f>表十!$E$58</f>
        <v>0</v>
      </c>
      <c r="FHD5" s="9">
        <f>表十!$E$59</f>
        <v>0</v>
      </c>
      <c r="FHE5" s="9">
        <f>表十!$E$60</f>
        <v>0</v>
      </c>
      <c r="FHF5" s="9">
        <f>表十!$E$61</f>
        <v>0</v>
      </c>
      <c r="FHG5" s="9">
        <f>表十!$E$63</f>
        <v>0</v>
      </c>
      <c r="FHH5" s="9">
        <f>表十!$F$6</f>
        <v>0</v>
      </c>
      <c r="FHI5" s="9">
        <f>表十!$F$7</f>
        <v>0</v>
      </c>
      <c r="FHJ5" s="9">
        <f>表十!$F$8</f>
        <v>0</v>
      </c>
      <c r="FHK5" s="9">
        <f>表十!$F$9</f>
        <v>0</v>
      </c>
      <c r="FHL5" s="9">
        <f>表十!$F$10</f>
        <v>0</v>
      </c>
      <c r="FHM5" s="9">
        <f>表十!$F$11</f>
        <v>0</v>
      </c>
      <c r="FHN5" s="9">
        <f>表十!$F$12</f>
        <v>0</v>
      </c>
      <c r="FHO5" s="9">
        <f>表十!$F$13</f>
        <v>0</v>
      </c>
      <c r="FHP5" s="9">
        <f>表十!$F$14</f>
        <v>0</v>
      </c>
      <c r="FHQ5" s="9">
        <f>表十!$F$15</f>
        <v>0</v>
      </c>
      <c r="FHR5" s="9">
        <f>表十!$F$16</f>
        <v>0</v>
      </c>
      <c r="FHS5" s="9">
        <f>表十!$F$17</f>
        <v>0</v>
      </c>
      <c r="FHT5" s="9">
        <f>表十!$F$18</f>
        <v>0</v>
      </c>
      <c r="FHU5" s="9">
        <f>表十!$F$19</f>
        <v>0</v>
      </c>
      <c r="FHV5" s="9">
        <f>表十!$F$20</f>
        <v>0</v>
      </c>
      <c r="FHW5" s="9">
        <f>表十!$F$21</f>
        <v>0</v>
      </c>
      <c r="FHX5" s="9">
        <f>表十!$F$22</f>
        <v>0</v>
      </c>
      <c r="FHY5" s="9">
        <f>表十!$F$23</f>
        <v>0</v>
      </c>
      <c r="FHZ5" s="9">
        <f>表十!$F$24</f>
        <v>0</v>
      </c>
      <c r="FIA5" s="9">
        <f>表十!$F$25</f>
        <v>0</v>
      </c>
      <c r="FIB5" s="9">
        <f>表十!$F$26</f>
        <v>0</v>
      </c>
      <c r="FIC5" s="9">
        <f>表十!$F$27</f>
        <v>0</v>
      </c>
      <c r="FID5" s="9">
        <f>表十!$F$28</f>
        <v>0</v>
      </c>
      <c r="FIE5" s="9">
        <f>表十!$F$29</f>
        <v>0</v>
      </c>
      <c r="FIF5" s="9">
        <f>表十!$F$30</f>
        <v>0</v>
      </c>
      <c r="FIG5" s="9">
        <f>表十!$F$31</f>
        <v>0</v>
      </c>
      <c r="FIH5" s="9">
        <f>表十!$F$32</f>
        <v>0</v>
      </c>
      <c r="FII5" s="9">
        <f>表十!$F$33</f>
        <v>0</v>
      </c>
      <c r="FIJ5" s="9">
        <f>表十!$F$34</f>
        <v>0</v>
      </c>
      <c r="FIK5" s="9">
        <f>表十!$F$35</f>
        <v>0</v>
      </c>
      <c r="FIL5" s="9">
        <f>表十!$F$36</f>
        <v>0</v>
      </c>
      <c r="FIM5" s="9">
        <f>表十!$F$37</f>
        <v>0</v>
      </c>
      <c r="FIN5" s="9">
        <f>表十!$F$38</f>
        <v>0</v>
      </c>
      <c r="FIO5" s="9">
        <f>表十!$F$39</f>
        <v>0</v>
      </c>
      <c r="FIP5" s="9">
        <f>表十!$F$40</f>
        <v>0</v>
      </c>
      <c r="FIQ5" s="9">
        <f>表十!$F$41</f>
        <v>0</v>
      </c>
      <c r="FIR5" s="9">
        <f>表十!$F$42</f>
        <v>0</v>
      </c>
      <c r="FIS5" s="9">
        <f>表十!$F$43</f>
        <v>0</v>
      </c>
      <c r="FIT5" s="9">
        <f>表十!$F$44</f>
        <v>0</v>
      </c>
      <c r="FIU5" s="9">
        <f>表十!$F$45</f>
        <v>0</v>
      </c>
      <c r="FIV5" s="9">
        <f>表十!$F$46</f>
        <v>0</v>
      </c>
      <c r="FIW5" s="9">
        <f>表十!$F$47</f>
        <v>0</v>
      </c>
      <c r="FIX5" s="9">
        <f>表十!$F$50</f>
        <v>0</v>
      </c>
      <c r="FIY5" s="9">
        <f>表十!$F$51</f>
        <v>0</v>
      </c>
      <c r="FIZ5" s="9">
        <f>表十!$F$52</f>
        <v>0</v>
      </c>
      <c r="FJA5" s="9">
        <f>表十!$F$53</f>
        <v>0</v>
      </c>
      <c r="FJB5" s="9">
        <f>表十!$F$54</f>
        <v>0</v>
      </c>
      <c r="FJC5" s="9">
        <f>表十!$F$55</f>
        <v>0</v>
      </c>
      <c r="FJD5" s="9">
        <f>表十!$F$56</f>
        <v>0</v>
      </c>
      <c r="FJE5" s="9">
        <f>表十!$F$57</f>
        <v>0</v>
      </c>
      <c r="FJF5" s="9">
        <f>表十!$F$58</f>
        <v>0</v>
      </c>
      <c r="FJG5" s="9">
        <f>表十!$F$59</f>
        <v>0</v>
      </c>
      <c r="FJH5" s="9">
        <f>表十!$F$60</f>
        <v>0</v>
      </c>
      <c r="FJI5" s="9">
        <f>表十!$F$61</f>
        <v>0</v>
      </c>
      <c r="FJJ5" s="9">
        <f>表十!$F$63</f>
        <v>0</v>
      </c>
      <c r="FJK5" s="9">
        <f>表十!$G$6</f>
        <v>0</v>
      </c>
      <c r="FJL5" s="9">
        <f>表十!$G$7</f>
        <v>0</v>
      </c>
      <c r="FJM5" s="9">
        <f>表十!$G$8</f>
        <v>0</v>
      </c>
      <c r="FJN5" s="9">
        <f>表十!$G$9</f>
        <v>0</v>
      </c>
      <c r="FJO5" s="9">
        <f>表十!$G$10</f>
        <v>0</v>
      </c>
      <c r="FJP5" s="9">
        <f>表十!$G$11</f>
        <v>0</v>
      </c>
      <c r="FJQ5" s="9">
        <f>表十!$G$12</f>
        <v>0</v>
      </c>
      <c r="FJR5" s="9">
        <f>表十!$G$13</f>
        <v>0</v>
      </c>
      <c r="FJS5" s="9">
        <f>表十!$G$14</f>
        <v>0</v>
      </c>
      <c r="FJT5" s="9">
        <f>表十!$G$15</f>
        <v>0</v>
      </c>
      <c r="FJU5" s="9">
        <f>表十!$G$16</f>
        <v>0</v>
      </c>
      <c r="FJV5" s="9">
        <f>表十!$G$17</f>
        <v>0</v>
      </c>
      <c r="FJW5" s="9">
        <f>表十!$G$18</f>
        <v>0</v>
      </c>
      <c r="FJX5" s="9">
        <f>表十!$G$19</f>
        <v>0</v>
      </c>
      <c r="FJY5" s="9">
        <f>表十!$G$20</f>
        <v>0</v>
      </c>
      <c r="FJZ5" s="9">
        <f>表十!$G$21</f>
        <v>0</v>
      </c>
      <c r="FKA5" s="9">
        <f>表十!$G$22</f>
        <v>0</v>
      </c>
      <c r="FKB5" s="9">
        <f>表十!$G$23</f>
        <v>0</v>
      </c>
      <c r="FKC5" s="9">
        <f>表十!$G$24</f>
        <v>0</v>
      </c>
      <c r="FKD5" s="9">
        <f>表十!$G$25</f>
        <v>0</v>
      </c>
      <c r="FKE5" s="9">
        <f>表十!$G$26</f>
        <v>0</v>
      </c>
      <c r="FKF5" s="9">
        <f>表十!$G$27</f>
        <v>0</v>
      </c>
      <c r="FKG5" s="9">
        <f>表十!$G$28</f>
        <v>0</v>
      </c>
      <c r="FKH5" s="9">
        <f>表十!$G$29</f>
        <v>0</v>
      </c>
      <c r="FKI5" s="9">
        <f>表十!$G$30</f>
        <v>0</v>
      </c>
      <c r="FKJ5" s="9">
        <f>表十!$G$31</f>
        <v>0</v>
      </c>
      <c r="FKK5" s="9">
        <f>表十!$G$32</f>
        <v>0</v>
      </c>
      <c r="FKL5" s="9">
        <f>表十!$G$33</f>
        <v>0</v>
      </c>
      <c r="FKM5" s="9">
        <f>表十!$G$34</f>
        <v>0</v>
      </c>
      <c r="FKN5" s="9">
        <f>表十!$G$35</f>
        <v>0</v>
      </c>
      <c r="FKO5" s="9">
        <f>表十!$G$36</f>
        <v>0</v>
      </c>
      <c r="FKP5" s="9">
        <f>表十!$G$37</f>
        <v>0</v>
      </c>
      <c r="FKQ5" s="9">
        <f>表十!$G$38</f>
        <v>0</v>
      </c>
      <c r="FKR5" s="9">
        <f>表十!$G$39</f>
        <v>0</v>
      </c>
      <c r="FKS5" s="9">
        <f>表十!$G$40</f>
        <v>0</v>
      </c>
      <c r="FKT5" s="9">
        <f>表十!$G$41</f>
        <v>0</v>
      </c>
      <c r="FKU5" s="9">
        <f>表十!$G$42</f>
        <v>0</v>
      </c>
      <c r="FKV5" s="9">
        <f>表十!$G$43</f>
        <v>0</v>
      </c>
      <c r="FKW5" s="9">
        <f>表十!$G$44</f>
        <v>0</v>
      </c>
      <c r="FKX5" s="9">
        <f>表十!$G$45</f>
        <v>0</v>
      </c>
      <c r="FKY5" s="9">
        <f>表十!$G$46</f>
        <v>0</v>
      </c>
      <c r="FKZ5" s="9">
        <f>表十!$G$47</f>
        <v>0</v>
      </c>
      <c r="FLA5" s="9">
        <f>表十!$G$50</f>
        <v>0</v>
      </c>
      <c r="FLB5" s="9">
        <f>表十!$G$51</f>
        <v>0</v>
      </c>
      <c r="FLC5" s="9">
        <f>表十!$G$52</f>
        <v>0</v>
      </c>
      <c r="FLD5" s="9">
        <f>表十!$G$53</f>
        <v>0</v>
      </c>
      <c r="FLE5" s="9">
        <f>表十!$G$54</f>
        <v>0</v>
      </c>
      <c r="FLF5" s="9">
        <f>表十!$G$55</f>
        <v>0</v>
      </c>
      <c r="FLG5" s="9">
        <f>表十!$G$56</f>
        <v>0</v>
      </c>
      <c r="FLH5" s="9">
        <f>表十!$G$57</f>
        <v>0</v>
      </c>
      <c r="FLI5" s="9">
        <f>表十!$G$58</f>
        <v>0</v>
      </c>
      <c r="FLJ5" s="9">
        <f>表十!$G$59</f>
        <v>0</v>
      </c>
      <c r="FLK5" s="9">
        <f>表十!$G$60</f>
        <v>0</v>
      </c>
      <c r="FLL5" s="9">
        <f>表十!$G$61</f>
        <v>0</v>
      </c>
      <c r="FLM5" s="9">
        <f>表十!$G$63</f>
        <v>0</v>
      </c>
      <c r="FLN5" s="9">
        <f>表十!$H$6</f>
        <v>0</v>
      </c>
      <c r="FLO5" s="9">
        <f>表十!$H$7</f>
        <v>0</v>
      </c>
      <c r="FLP5" s="9">
        <f>表十!$H$8</f>
        <v>0</v>
      </c>
      <c r="FLQ5" s="9">
        <f>表十!$H$9</f>
        <v>0</v>
      </c>
      <c r="FLR5" s="9">
        <f>表十!$H$10</f>
        <v>0</v>
      </c>
      <c r="FLS5" s="9">
        <f>表十!$H$11</f>
        <v>0</v>
      </c>
      <c r="FLT5" s="9">
        <f>表十!$H$12</f>
        <v>0</v>
      </c>
      <c r="FLU5" s="9">
        <f>表十!$H$13</f>
        <v>0</v>
      </c>
      <c r="FLV5" s="9">
        <f>表十!$H$14</f>
        <v>0</v>
      </c>
      <c r="FLW5" s="9">
        <f>表十!$H$15</f>
        <v>0</v>
      </c>
      <c r="FLX5" s="9">
        <f>表十!$H$16</f>
        <v>0</v>
      </c>
      <c r="FLY5" s="9">
        <f>表十!$H$17</f>
        <v>0</v>
      </c>
      <c r="FLZ5" s="9">
        <f>表十!$H$18</f>
        <v>0</v>
      </c>
      <c r="FMA5" s="9">
        <f>表十!$H$19</f>
        <v>0</v>
      </c>
      <c r="FMB5" s="9">
        <f>表十!$H$20</f>
        <v>0</v>
      </c>
      <c r="FMC5" s="9">
        <f>表十!$H$21</f>
        <v>0</v>
      </c>
      <c r="FMD5" s="9">
        <f>表十!$H$22</f>
        <v>0</v>
      </c>
      <c r="FME5" s="9">
        <f>表十!$H$23</f>
        <v>0</v>
      </c>
      <c r="FMF5" s="9">
        <f>表十!$H$24</f>
        <v>0</v>
      </c>
      <c r="FMG5" s="9">
        <f>表十!$H$25</f>
        <v>0</v>
      </c>
      <c r="FMH5" s="9">
        <f>表十!$H$26</f>
        <v>0</v>
      </c>
      <c r="FMI5" s="9">
        <f>表十!$H$27</f>
        <v>0</v>
      </c>
      <c r="FMJ5" s="9">
        <f>表十!$H$28</f>
        <v>0</v>
      </c>
      <c r="FMK5" s="9">
        <f>表十!$H$29</f>
        <v>0</v>
      </c>
      <c r="FML5" s="9">
        <f>表十!$H$30</f>
        <v>0</v>
      </c>
      <c r="FMM5" s="9">
        <f>表十!$H$31</f>
        <v>0</v>
      </c>
      <c r="FMN5" s="9">
        <f>表十!$H$32</f>
        <v>0</v>
      </c>
      <c r="FMO5" s="9">
        <f>表十!$H$33</f>
        <v>0</v>
      </c>
      <c r="FMP5" s="9">
        <f>表十!$H$34</f>
        <v>0</v>
      </c>
      <c r="FMQ5" s="9">
        <f>表十!$H$35</f>
        <v>0</v>
      </c>
      <c r="FMR5" s="9">
        <f>表十!$H$36</f>
        <v>0</v>
      </c>
      <c r="FMS5" s="9">
        <f>表十!$H$37</f>
        <v>0</v>
      </c>
      <c r="FMT5" s="9">
        <f>表十!$H$38</f>
        <v>0</v>
      </c>
      <c r="FMU5" s="9">
        <f>表十!$H$39</f>
        <v>0</v>
      </c>
      <c r="FMV5" s="9">
        <f>表十!$H$40</f>
        <v>0</v>
      </c>
      <c r="FMW5" s="9">
        <f>表十!$H$41</f>
        <v>0</v>
      </c>
      <c r="FMX5" s="9">
        <f>表十!$H$42</f>
        <v>0</v>
      </c>
      <c r="FMY5" s="9">
        <f>表十!$H$43</f>
        <v>0</v>
      </c>
      <c r="FMZ5" s="9">
        <f>表十!$H$44</f>
        <v>0</v>
      </c>
      <c r="FNA5" s="9">
        <f>表十!$H$45</f>
        <v>0</v>
      </c>
      <c r="FNB5" s="9">
        <f>表十!$H$46</f>
        <v>0</v>
      </c>
      <c r="FNC5" s="9">
        <f>表十!$H$47</f>
        <v>0</v>
      </c>
      <c r="FND5" s="9">
        <f>表十!$H$50</f>
        <v>0</v>
      </c>
      <c r="FNE5" s="9">
        <f>表十!$H$51</f>
        <v>0</v>
      </c>
      <c r="FNF5" s="9">
        <f>表十!$H$52</f>
        <v>0</v>
      </c>
      <c r="FNG5" s="9">
        <f>表十!$H$53</f>
        <v>0</v>
      </c>
      <c r="FNH5" s="9">
        <f>表十!$H$54</f>
        <v>0</v>
      </c>
      <c r="FNI5" s="9">
        <f>表十!$H$55</f>
        <v>0</v>
      </c>
      <c r="FNJ5" s="9">
        <f>表十!$H$56</f>
        <v>0</v>
      </c>
      <c r="FNK5" s="9">
        <f>表十!$H$57</f>
        <v>0</v>
      </c>
      <c r="FNL5" s="9">
        <f>表十!$H$58</f>
        <v>0</v>
      </c>
      <c r="FNM5" s="9">
        <f>表十!$H$59</f>
        <v>0</v>
      </c>
      <c r="FNN5" s="9">
        <f>表十!$H$60</f>
        <v>0</v>
      </c>
      <c r="FNO5" s="9">
        <f>表十!$H$61</f>
        <v>0</v>
      </c>
      <c r="FNP5" s="9">
        <f>表十!$H$63</f>
        <v>0</v>
      </c>
      <c r="FNQ5" s="9">
        <f>表十!$I$6</f>
        <v>0</v>
      </c>
      <c r="FNR5" s="9">
        <f>表十!$I$7</f>
        <v>0</v>
      </c>
      <c r="FNS5" s="9">
        <f>表十!$I$8</f>
        <v>0</v>
      </c>
      <c r="FNT5" s="9">
        <f>表十!$I$9</f>
        <v>0</v>
      </c>
      <c r="FNU5" s="9">
        <f>表十!$I$10</f>
        <v>0</v>
      </c>
      <c r="FNV5" s="9">
        <f>表十!$I$11</f>
        <v>0</v>
      </c>
      <c r="FNW5" s="9">
        <f>表十!$I$12</f>
        <v>0</v>
      </c>
      <c r="FNX5" s="9">
        <f>表十!$I$13</f>
        <v>0</v>
      </c>
      <c r="FNY5" s="9">
        <f>表十!$I$14</f>
        <v>0</v>
      </c>
      <c r="FNZ5" s="9">
        <f>表十!$I$15</f>
        <v>0</v>
      </c>
      <c r="FOA5" s="9">
        <f>表十!$I$16</f>
        <v>0</v>
      </c>
      <c r="FOB5" s="9">
        <f>表十!$I$17</f>
        <v>0</v>
      </c>
      <c r="FOC5" s="9">
        <f>表十!$I$18</f>
        <v>0</v>
      </c>
      <c r="FOD5" s="9">
        <f>表十!$I$19</f>
        <v>0</v>
      </c>
      <c r="FOE5" s="9">
        <f>表十!$I$20</f>
        <v>0</v>
      </c>
      <c r="FOF5" s="9">
        <f>表十!$I$21</f>
        <v>0</v>
      </c>
      <c r="FOG5" s="9">
        <f>表十!$I$22</f>
        <v>0</v>
      </c>
      <c r="FOH5" s="9">
        <f>表十!$I$23</f>
        <v>0</v>
      </c>
      <c r="FOI5" s="9">
        <f>表十!$I$24</f>
        <v>0</v>
      </c>
      <c r="FOJ5" s="9">
        <f>表十!$I$25</f>
        <v>0</v>
      </c>
      <c r="FOK5" s="9">
        <f>表十!$I$26</f>
        <v>0</v>
      </c>
      <c r="FOL5" s="9">
        <f>表十!$I$27</f>
        <v>0</v>
      </c>
      <c r="FOM5" s="9">
        <f>表十!$I$28</f>
        <v>0</v>
      </c>
      <c r="FON5" s="9">
        <f>表十!$I$29</f>
        <v>0</v>
      </c>
      <c r="FOO5" s="9">
        <f>表十!$I$30</f>
        <v>0</v>
      </c>
      <c r="FOP5" s="9">
        <f>表十!$I$31</f>
        <v>0</v>
      </c>
      <c r="FOQ5" s="9">
        <f>表十!$I$32</f>
        <v>0</v>
      </c>
      <c r="FOR5" s="9">
        <f>表十!$I$33</f>
        <v>0</v>
      </c>
      <c r="FOS5" s="9">
        <f>表十!$I$34</f>
        <v>0</v>
      </c>
      <c r="FOT5" s="9">
        <f>表十!$I$35</f>
        <v>0</v>
      </c>
      <c r="FOU5" s="9">
        <f>表十!$I$36</f>
        <v>0</v>
      </c>
      <c r="FOV5" s="9">
        <f>表十!$I$37</f>
        <v>0</v>
      </c>
      <c r="FOW5" s="9">
        <f>表十!$I$38</f>
        <v>0</v>
      </c>
      <c r="FOX5" s="9">
        <f>表十!$I$39</f>
        <v>0</v>
      </c>
      <c r="FOY5" s="9">
        <f>表十!$I$40</f>
        <v>0</v>
      </c>
      <c r="FOZ5" s="9">
        <f>表十!$I$41</f>
        <v>0</v>
      </c>
      <c r="FPA5" s="9">
        <f>表十!$I$42</f>
        <v>0</v>
      </c>
      <c r="FPB5" s="9">
        <f>表十!$I$43</f>
        <v>0</v>
      </c>
      <c r="FPC5" s="9">
        <f>表十!$I$44</f>
        <v>0</v>
      </c>
      <c r="FPD5" s="9">
        <f>表十!$I$45</f>
        <v>0</v>
      </c>
      <c r="FPE5" s="9">
        <f>表十!$I$46</f>
        <v>0</v>
      </c>
      <c r="FPF5" s="9">
        <f>表十!$I$47</f>
        <v>0</v>
      </c>
      <c r="FPG5" s="9">
        <f>表十!$I$50</f>
        <v>0</v>
      </c>
      <c r="FPH5" s="9">
        <f>表十!$I$51</f>
        <v>0</v>
      </c>
      <c r="FPI5" s="9">
        <f>表十!$I$52</f>
        <v>0</v>
      </c>
      <c r="FPJ5" s="9">
        <f>表十!$I$53</f>
        <v>0</v>
      </c>
      <c r="FPK5" s="9">
        <f>表十!$I$54</f>
        <v>0</v>
      </c>
      <c r="FPL5" s="9">
        <f>表十!$I$55</f>
        <v>0</v>
      </c>
      <c r="FPM5" s="9">
        <f>表十!$I$56</f>
        <v>0</v>
      </c>
      <c r="FPN5" s="9">
        <f>表十!$I$57</f>
        <v>0</v>
      </c>
      <c r="FPO5" s="9">
        <f>表十!$I$58</f>
        <v>0</v>
      </c>
      <c r="FPP5" s="9">
        <f>表十!$I$59</f>
        <v>0</v>
      </c>
      <c r="FPQ5" s="9">
        <f>表十!$I$60</f>
        <v>0</v>
      </c>
      <c r="FPR5" s="9">
        <f>表十!$I$61</f>
        <v>0</v>
      </c>
      <c r="FPS5" s="9">
        <f>表十!$I$63</f>
        <v>0</v>
      </c>
      <c r="FPT5" s="9">
        <f>'表十一（汇总表）'!$D$7</f>
        <v>0</v>
      </c>
      <c r="FPU5" s="9">
        <f>'表十一（汇总表）'!$D$8</f>
        <v>0</v>
      </c>
      <c r="FPV5" s="9">
        <f>'表十一（汇总表）'!$D$9</f>
        <v>0</v>
      </c>
      <c r="FPW5" s="9">
        <f>'表十一（汇总表）'!$D$10</f>
        <v>0</v>
      </c>
      <c r="FPX5" s="9">
        <f>'表十一（汇总表）'!$D$11</f>
        <v>0</v>
      </c>
      <c r="FPY5" s="9">
        <f>'表十一（汇总表）'!$D$13</f>
        <v>0</v>
      </c>
      <c r="FPZ5" s="9">
        <f>'表十一（汇总表）'!$D$14</f>
        <v>30</v>
      </c>
      <c r="FQA5" s="9">
        <f>'表十一（汇总表）'!$D$15</f>
        <v>0</v>
      </c>
      <c r="FQB5" s="9">
        <f>'表十一（汇总表）'!$D$16</f>
        <v>0</v>
      </c>
      <c r="FQC5" s="9">
        <f>'表十一（汇总表）'!$D$17</f>
        <v>0</v>
      </c>
      <c r="FQD5" s="9">
        <f>'表十一（汇总表）'!$D$18</f>
        <v>0</v>
      </c>
      <c r="FQE5" s="9">
        <f>'表十一（汇总表）'!$D$19</f>
        <v>30</v>
      </c>
      <c r="FQF5" s="9">
        <f>'表十一（汇总表）'!$D$20</f>
        <v>30</v>
      </c>
      <c r="FQG5" s="9">
        <f>'表十一（汇总表）'!$D$23</f>
        <v>30</v>
      </c>
      <c r="FQH5" s="9">
        <f>'表十一（汇总表）'!$L$7</f>
        <v>0</v>
      </c>
      <c r="FQI5" s="9">
        <f>'表十一（汇总表）'!$L$8</f>
        <v>0</v>
      </c>
      <c r="FQJ5" s="9">
        <f>'表十一（汇总表）'!$L$9</f>
        <v>0</v>
      </c>
      <c r="FQK5" s="9">
        <f>'表十一（汇总表）'!$L$10</f>
        <v>0</v>
      </c>
      <c r="FQL5" s="9">
        <f>'表十一（汇总表）'!$L$11</f>
        <v>0</v>
      </c>
      <c r="FQM5" s="9">
        <f>'表十一（汇总表）'!$L$13</f>
        <v>0</v>
      </c>
      <c r="FQN5" s="9">
        <f>'表十一（汇总表）'!$L$14</f>
        <v>30</v>
      </c>
      <c r="FQO5" s="9">
        <f>'表十一（汇总表）'!$L$15</f>
        <v>0</v>
      </c>
      <c r="FQP5" s="9">
        <f>'表十一（汇总表）'!$L$16</f>
        <v>0</v>
      </c>
      <c r="FQQ5" s="9">
        <f>'表十一（汇总表）'!$L$17</f>
        <v>0</v>
      </c>
      <c r="FQR5" s="9">
        <f>'表十一（汇总表）'!$L$18</f>
        <v>0</v>
      </c>
      <c r="FQS5" s="9">
        <f>'表十一（汇总表）'!$L$19</f>
        <v>0</v>
      </c>
      <c r="FQT5" s="9">
        <f>'表十一（汇总表）'!$L$20</f>
        <v>0</v>
      </c>
      <c r="FQU5" s="9">
        <f>'表十一（汇总表）'!$L$21</f>
        <v>30</v>
      </c>
      <c r="FQV5" s="9">
        <f>'表十一（汇总表）'!$L$22</f>
        <v>30</v>
      </c>
      <c r="FQW5" s="9">
        <f>'表十一（汇总表）'!$L$23</f>
        <v>30</v>
      </c>
      <c r="FQX5" s="9">
        <f>'表十一（汇总表）'!$M$7</f>
        <v>0</v>
      </c>
      <c r="FQY5" s="9">
        <f>'表十一（汇总表）'!$M$8</f>
        <v>0</v>
      </c>
      <c r="FQZ5" s="9">
        <f>'表十一（汇总表）'!$M$9</f>
        <v>0</v>
      </c>
      <c r="FRA5" s="9">
        <f>'表十一（汇总表）'!$M$10</f>
        <v>0</v>
      </c>
      <c r="FRB5" s="9">
        <f>'表十一（汇总表）'!$M$11</f>
        <v>0</v>
      </c>
      <c r="FRC5" s="9">
        <f>'表十一（汇总表）'!$M$13</f>
        <v>0</v>
      </c>
      <c r="FRD5" s="9">
        <f>'表十一（汇总表）'!$M$14</f>
        <v>0</v>
      </c>
      <c r="FRE5" s="9">
        <f>'表十一（汇总表）'!$M$15</f>
        <v>0</v>
      </c>
      <c r="FRF5" s="9">
        <f>'表十一（汇总表）'!$M$16</f>
        <v>0</v>
      </c>
      <c r="FRG5" s="9">
        <f>'表十一（汇总表）'!$M$17</f>
        <v>0</v>
      </c>
      <c r="FRH5" s="9">
        <f>'表十一（汇总表）'!$M$18</f>
        <v>0</v>
      </c>
      <c r="FRI5" s="9">
        <f>'表十一（汇总表）'!$M$19</f>
        <v>0</v>
      </c>
      <c r="FRJ5" s="9">
        <f>'表十一（汇总表）'!$M$20</f>
        <v>0</v>
      </c>
      <c r="FRK5" s="9">
        <f>'表十一（汇总表）'!$M$21</f>
        <v>0</v>
      </c>
      <c r="FRL5" s="9">
        <f>'表十一（汇总表）'!$M$22</f>
        <v>0</v>
      </c>
      <c r="FRM5" s="9">
        <f>'表十一（汇总表）'!$M$23</f>
        <v>0</v>
      </c>
      <c r="FRN5" s="9">
        <f>'表十一（汇总表）'!$N$7</f>
        <v>0</v>
      </c>
      <c r="FRO5" s="9">
        <f>'表十一（汇总表）'!$N$8</f>
        <v>0</v>
      </c>
      <c r="FRP5" s="9">
        <f>'表十一（汇总表）'!$N$9</f>
        <v>0</v>
      </c>
      <c r="FRQ5" s="9">
        <f>'表十一（汇总表）'!$N$10</f>
        <v>0</v>
      </c>
      <c r="FRR5" s="9">
        <f>'表十一（汇总表）'!$N$11</f>
        <v>0</v>
      </c>
      <c r="FRS5" s="9">
        <f>'表十一（汇总表）'!$N$13</f>
        <v>0</v>
      </c>
      <c r="FRT5" s="9">
        <f>'表十一（汇总表）'!$N$14</f>
        <v>0</v>
      </c>
      <c r="FRU5" s="9">
        <f>'表十一（汇总表）'!$N$15</f>
        <v>0</v>
      </c>
      <c r="FRV5" s="9">
        <f>'表十一（汇总表）'!$N$16</f>
        <v>0</v>
      </c>
      <c r="FRW5" s="9">
        <f>'表十一（汇总表）'!$N$17</f>
        <v>0</v>
      </c>
      <c r="FRX5" s="9">
        <f>'表十一（汇总表）'!$N$18</f>
        <v>0</v>
      </c>
      <c r="FRY5" s="9">
        <f>'表十一（汇总表）'!$N$19</f>
        <v>0</v>
      </c>
      <c r="FRZ5" s="9">
        <f>'表十一（汇总表）'!$N$20</f>
        <v>0</v>
      </c>
      <c r="FSA5" s="9">
        <f>'表十一（汇总表）'!$N$21</f>
        <v>0</v>
      </c>
      <c r="FSB5" s="9">
        <f>'表十一（汇总表）'!$N$22</f>
        <v>0</v>
      </c>
      <c r="FSC5" s="9">
        <f>'表十一（汇总表）'!$N$23</f>
        <v>0</v>
      </c>
      <c r="FSD5" s="9">
        <f>'表十一（汇总表）'!$O$7</f>
        <v>0</v>
      </c>
      <c r="FSE5" s="9">
        <f>'表十一（汇总表）'!$O$8</f>
        <v>0</v>
      </c>
      <c r="FSF5" s="9">
        <f>'表十一（汇总表）'!$O$9</f>
        <v>0</v>
      </c>
      <c r="FSG5" s="9">
        <f>'表十一（汇总表）'!$O$10</f>
        <v>0</v>
      </c>
      <c r="FSH5" s="9">
        <f>'表十一（汇总表）'!$O$11</f>
        <v>0</v>
      </c>
      <c r="FSI5" s="9">
        <f>'表十一（汇总表）'!$O$13</f>
        <v>0</v>
      </c>
      <c r="FSJ5" s="9">
        <f>'表十一（汇总表）'!$O$14</f>
        <v>0</v>
      </c>
      <c r="FSK5" s="9">
        <f>'表十一（汇总表）'!$O$15</f>
        <v>0</v>
      </c>
      <c r="FSL5" s="9">
        <f>'表十一（汇总表）'!$O$16</f>
        <v>0</v>
      </c>
      <c r="FSM5" s="9">
        <f>'表十一（汇总表）'!$O$17</f>
        <v>0</v>
      </c>
      <c r="FSN5" s="9">
        <f>'表十一（汇总表）'!$O$18</f>
        <v>0</v>
      </c>
      <c r="FSO5" s="9">
        <f>'表十一（汇总表）'!$O$19</f>
        <v>0</v>
      </c>
      <c r="FSP5" s="9">
        <f>'表十一（汇总表）'!$O$20</f>
        <v>0</v>
      </c>
      <c r="FSQ5" s="9">
        <f>'表十一（汇总表）'!$O$21</f>
        <v>0</v>
      </c>
      <c r="FSR5" s="9">
        <f>'表十一（汇总表）'!$O$22</f>
        <v>0</v>
      </c>
      <c r="FSS5" s="9">
        <f>'表十一（汇总表）'!$O$23</f>
        <v>0</v>
      </c>
      <c r="FST5" s="12">
        <f>'表十二之二（其它收入录入表）'!$D$5</f>
        <v>0</v>
      </c>
      <c r="FSU5" s="12">
        <f>'表十二之二（其它收入录入表）'!$D$6</f>
        <v>0</v>
      </c>
      <c r="FSV5" s="12">
        <f>'表十二之二（其它收入录入表）'!$D$7</f>
        <v>0</v>
      </c>
      <c r="FSW5" s="12">
        <f>'表十二之二（其它收入录入表）'!$D$8</f>
        <v>0</v>
      </c>
      <c r="FSX5" s="12">
        <f>'表十二之二（其它收入录入表）'!$D$9</f>
        <v>0</v>
      </c>
      <c r="FSY5" s="12">
        <f>'表十二之二（其它收入录入表）'!$D$10</f>
        <v>0</v>
      </c>
      <c r="FSZ5" s="12">
        <f>'表十二之二（其它收入录入表）'!$D$11</f>
        <v>0</v>
      </c>
      <c r="FTA5" s="12">
        <f>'表十二之二（其它收入录入表）'!$D$12</f>
        <v>0</v>
      </c>
      <c r="FTB5" s="12">
        <f>'表十二之二（其它收入录入表）'!$D$13</f>
        <v>0</v>
      </c>
      <c r="FTC5" s="12">
        <f>'表十二之二（其它收入录入表）'!$D$14</f>
        <v>0</v>
      </c>
      <c r="FTD5" s="12">
        <f>'表十二之二（其它收入录入表）'!$D$15</f>
        <v>0</v>
      </c>
      <c r="FTE5" s="12">
        <f>'表十二之二（其它收入录入表）'!$D$16</f>
        <v>0</v>
      </c>
      <c r="FTF5" s="12">
        <f>'表十二之二（其它收入录入表）'!$D$17</f>
        <v>0</v>
      </c>
      <c r="FTG5" s="12">
        <f>'表十二之二（其它收入录入表）'!$D$18</f>
        <v>0</v>
      </c>
      <c r="FTH5" s="12">
        <f>'表十二之二（其它收入录入表）'!$D$19</f>
        <v>0</v>
      </c>
      <c r="FTI5" s="12">
        <f>'表十二之二（其它收入录入表）'!$D$20</f>
        <v>0</v>
      </c>
      <c r="FTJ5" s="12">
        <f>'表十二之二（其它收入录入表）'!$D$21</f>
        <v>0</v>
      </c>
      <c r="FTK5" s="12">
        <f>'表十二之二（其它收入录入表）'!$D$22</f>
        <v>0</v>
      </c>
      <c r="FTL5" s="12">
        <f>'表十二之二（其它收入录入表）'!$D$23</f>
        <v>0</v>
      </c>
      <c r="FTM5" s="12">
        <f>'表十二之二（其它收入录入表）'!$D$24</f>
        <v>0</v>
      </c>
      <c r="FTN5" s="12">
        <f>'表十二之二（其它收入录入表）'!$D$25</f>
        <v>0</v>
      </c>
      <c r="FTO5" s="12">
        <f>'表十二之二（其它收入录入表）'!$D$26</f>
        <v>0</v>
      </c>
      <c r="FTP5" s="12">
        <f>'表十二之二（其它收入录入表）'!$D$27</f>
        <v>0</v>
      </c>
      <c r="FTQ5" s="12">
        <f>'表十二之二（其它收入录入表）'!$D$28</f>
        <v>0</v>
      </c>
      <c r="FTR5" s="12">
        <f>'表十二之二（其它收入录入表）'!$D$29</f>
        <v>0</v>
      </c>
      <c r="FTS5" s="12">
        <f>'表十二之二（其它收入录入表）'!$D$30</f>
        <v>0</v>
      </c>
      <c r="FTT5" s="12">
        <f>'表十二之二（其它收入录入表）'!$D$31</f>
        <v>0</v>
      </c>
      <c r="FTU5" s="12">
        <f>'表十二之二（其它收入录入表）'!$D$32</f>
        <v>0</v>
      </c>
      <c r="FTV5" s="12">
        <f>'表十二之二（其它收入录入表）'!$D$33</f>
        <v>0</v>
      </c>
      <c r="FTW5" s="12">
        <f>'表十二之二（其它收入录入表）'!$D$34</f>
        <v>0</v>
      </c>
      <c r="FTX5" s="12">
        <f>'表十二之二（其它收入录入表）'!$D$35</f>
        <v>0</v>
      </c>
      <c r="FTY5" s="12">
        <f>'表十二之二（其它收入录入表）'!$D$36</f>
        <v>0</v>
      </c>
      <c r="FTZ5" s="12">
        <f>'表十二之二（其它收入录入表）'!$D$37</f>
        <v>0</v>
      </c>
      <c r="FUA5" s="12">
        <f>'表十二之二（其它收入录入表）'!$D$38</f>
        <v>0</v>
      </c>
      <c r="FUB5" s="12">
        <f>'表十二之二（其它收入录入表）'!$D$39</f>
        <v>0</v>
      </c>
      <c r="FUC5" s="12">
        <f>'表十二之二（其它收入录入表）'!$D$40</f>
        <v>0</v>
      </c>
      <c r="FUD5" s="12">
        <f>'表十二之二（其它收入录入表）'!$D$41</f>
        <v>0</v>
      </c>
      <c r="FUE5" s="12">
        <f>'表十二之二（其它收入录入表）'!$D$42</f>
        <v>0</v>
      </c>
      <c r="FUF5" s="12">
        <f>'表十二之二（其它收入录入表）'!$D$43</f>
        <v>0</v>
      </c>
      <c r="FUG5" s="12">
        <f>'表十二之二（其它收入录入表）'!$D$44</f>
        <v>0</v>
      </c>
      <c r="FUH5" s="12">
        <f>'表十二之二（其它收入录入表）'!$D$45</f>
        <v>0</v>
      </c>
      <c r="FUI5" s="12">
        <f>'表十二之二（其它收入录入表）'!$D$46</f>
        <v>0</v>
      </c>
      <c r="FUJ5" s="12">
        <f>'表十二之二（其它收入录入表）'!$D$52</f>
        <v>0</v>
      </c>
      <c r="FUK5" s="12">
        <f>'表十二之二（其它收入录入表）'!$D$53</f>
        <v>30</v>
      </c>
      <c r="FUL5" s="9">
        <f>'表十三之二（其它支出录入表）'!$G$6</f>
        <v>0</v>
      </c>
      <c r="FUM5" s="9">
        <f>'表十三之二（其它支出录入表）'!$G$7</f>
        <v>0</v>
      </c>
      <c r="FUN5" s="9">
        <f>'表十三之二（其它支出录入表）'!$G$8</f>
        <v>0</v>
      </c>
      <c r="FUO5" s="9">
        <f>'表十三之二（其它支出录入表）'!$G$9</f>
        <v>0</v>
      </c>
      <c r="FUP5" s="9">
        <f>'表十三之二（其它支出录入表）'!$G$10</f>
        <v>0</v>
      </c>
      <c r="FUQ5" s="9">
        <f>'表十三之二（其它支出录入表）'!$G$11</f>
        <v>0</v>
      </c>
      <c r="FUR5" s="9">
        <f>'表十三之二（其它支出录入表）'!$G$12</f>
        <v>0</v>
      </c>
      <c r="FUS5" s="9">
        <f>'表十三之二（其它支出录入表）'!$G$13</f>
        <v>0</v>
      </c>
      <c r="FUT5" s="9">
        <f>'表十三之二（其它支出录入表）'!$G$14</f>
        <v>0</v>
      </c>
      <c r="FUU5" s="9">
        <f>'表十三之二（其它支出录入表）'!$G$15</f>
        <v>0</v>
      </c>
      <c r="FUV5" s="9">
        <f>'表十三之二（其它支出录入表）'!$G$16</f>
        <v>0</v>
      </c>
      <c r="FUW5" s="9">
        <f>'表十三之二（其它支出录入表）'!$G$17</f>
        <v>0</v>
      </c>
      <c r="FUX5" s="9">
        <f>'表十三之二（其它支出录入表）'!$G$18</f>
        <v>0</v>
      </c>
      <c r="FUY5" s="9">
        <f>'表十三之二（其它支出录入表）'!$G$19</f>
        <v>0</v>
      </c>
      <c r="FUZ5" s="9">
        <f>'表十三之二（其它支出录入表）'!$G$20</f>
        <v>0</v>
      </c>
      <c r="FVA5" s="9">
        <f>'表十三之二（其它支出录入表）'!$G$21</f>
        <v>0</v>
      </c>
      <c r="FVB5" s="9">
        <f>'表十三之二（其它支出录入表）'!$G$22</f>
        <v>0</v>
      </c>
      <c r="FVC5" s="9">
        <f>'表十三之二（其它支出录入表）'!$G$23</f>
        <v>0</v>
      </c>
      <c r="FVD5" s="9">
        <f>'表十三之二（其它支出录入表）'!$G$24</f>
        <v>0</v>
      </c>
      <c r="FVE5" s="9">
        <f>'表十三之二（其它支出录入表）'!$G$25</f>
        <v>0</v>
      </c>
      <c r="FVF5" s="9">
        <f>'表十三之二（其它支出录入表）'!$G$26</f>
        <v>0</v>
      </c>
      <c r="FVG5" s="9">
        <f>'表十三之二（其它支出录入表）'!$G$32</f>
        <v>0</v>
      </c>
      <c r="FVH5" s="9">
        <f>'表十三之二（其它支出录入表）'!$G$33</f>
        <v>0</v>
      </c>
      <c r="FVI5" s="9">
        <f>'表十三之二（其它支出录入表）'!$G$34</f>
        <v>30</v>
      </c>
      <c r="FVJ5" s="9">
        <f>'表十三之二（其它支出录入表）'!$H$6</f>
        <v>0</v>
      </c>
      <c r="FVK5" s="9">
        <f>'表十三之二（其它支出录入表）'!$H$7</f>
        <v>0</v>
      </c>
      <c r="FVL5" s="9">
        <f>'表十三之二（其它支出录入表）'!$H$8</f>
        <v>0</v>
      </c>
      <c r="FVM5" s="9">
        <f>'表十三之二（其它支出录入表）'!$H$9</f>
        <v>0</v>
      </c>
      <c r="FVN5" s="9">
        <f>'表十三之二（其它支出录入表）'!$H$10</f>
        <v>0</v>
      </c>
      <c r="FVO5" s="9">
        <f>'表十三之二（其它支出录入表）'!$H$11</f>
        <v>0</v>
      </c>
      <c r="FVP5" s="9">
        <f>'表十三之二（其它支出录入表）'!$H$12</f>
        <v>0</v>
      </c>
      <c r="FVQ5" s="9">
        <f>'表十三之二（其它支出录入表）'!$H$13</f>
        <v>0</v>
      </c>
      <c r="FVR5" s="9">
        <f>'表十三之二（其它支出录入表）'!$H$14</f>
        <v>0</v>
      </c>
      <c r="FVS5" s="9">
        <f>'表十三之二（其它支出录入表）'!$H$15</f>
        <v>0</v>
      </c>
      <c r="FVT5" s="9">
        <f>'表十三之二（其它支出录入表）'!$H$16</f>
        <v>0</v>
      </c>
      <c r="FVU5" s="9">
        <f>'表十三之二（其它支出录入表）'!$H$17</f>
        <v>0</v>
      </c>
      <c r="FVV5" s="9">
        <f>'表十三之二（其它支出录入表）'!$H$18</f>
        <v>0</v>
      </c>
      <c r="FVW5" s="9">
        <f>'表十三之二（其它支出录入表）'!$H$19</f>
        <v>0</v>
      </c>
      <c r="FVX5" s="9">
        <f>'表十三之二（其它支出录入表）'!$H$20</f>
        <v>0</v>
      </c>
      <c r="FVY5" s="9">
        <f>'表十三之二（其它支出录入表）'!$H$21</f>
        <v>0</v>
      </c>
      <c r="FVZ5" s="9">
        <f>'表十三之二（其它支出录入表）'!$H$22</f>
        <v>0</v>
      </c>
      <c r="FWA5" s="9">
        <f>'表十三之二（其它支出录入表）'!$H$23</f>
        <v>0</v>
      </c>
      <c r="FWB5" s="9">
        <f>'表十三之二（其它支出录入表）'!$H$24</f>
        <v>0</v>
      </c>
      <c r="FWC5" s="9">
        <f>'表十三之二（其它支出录入表）'!$H$25</f>
        <v>0</v>
      </c>
      <c r="FWD5" s="9">
        <f>'表十三之二（其它支出录入表）'!$H$26</f>
        <v>0</v>
      </c>
      <c r="FWE5" s="9">
        <f>'表十三之二（其它支出录入表）'!$H$32</f>
        <v>0</v>
      </c>
      <c r="FWF5" s="9">
        <f>'表十三之二（其它支出录入表）'!$H$33</f>
        <v>0</v>
      </c>
      <c r="FWG5" s="9">
        <f>'表十三之二（其它支出录入表）'!$H$34</f>
        <v>0</v>
      </c>
      <c r="FWH5" s="9">
        <f>'表十三之二（其它支出录入表）'!$I$6</f>
        <v>0</v>
      </c>
      <c r="FWI5" s="9">
        <f>'表十三之二（其它支出录入表）'!$I$7</f>
        <v>0</v>
      </c>
      <c r="FWJ5" s="9">
        <f>'表十三之二（其它支出录入表）'!$I$8</f>
        <v>0</v>
      </c>
      <c r="FWK5" s="9">
        <f>'表十三之二（其它支出录入表）'!$I$9</f>
        <v>0</v>
      </c>
      <c r="FWL5" s="9">
        <f>'表十三之二（其它支出录入表）'!$I$10</f>
        <v>0</v>
      </c>
      <c r="FWM5" s="9">
        <f>'表十三之二（其它支出录入表）'!$I$11</f>
        <v>0</v>
      </c>
      <c r="FWN5" s="9">
        <f>'表十三之二（其它支出录入表）'!$I$12</f>
        <v>0</v>
      </c>
      <c r="FWO5" s="9">
        <f>'表十三之二（其它支出录入表）'!$I$13</f>
        <v>0</v>
      </c>
      <c r="FWP5" s="9">
        <f>'表十三之二（其它支出录入表）'!$I$14</f>
        <v>0</v>
      </c>
      <c r="FWQ5" s="9">
        <f>'表十三之二（其它支出录入表）'!$I$15</f>
        <v>0</v>
      </c>
      <c r="FWR5" s="9">
        <f>'表十三之二（其它支出录入表）'!$I$16</f>
        <v>0</v>
      </c>
      <c r="FWS5" s="9">
        <f>'表十三之二（其它支出录入表）'!$I$17</f>
        <v>0</v>
      </c>
      <c r="FWT5" s="9">
        <f>'表十三之二（其它支出录入表）'!$I$18</f>
        <v>0</v>
      </c>
      <c r="FWU5" s="9">
        <f>'表十三之二（其它支出录入表）'!$I$19</f>
        <v>0</v>
      </c>
      <c r="FWV5" s="9">
        <f>'表十三之二（其它支出录入表）'!$I$20</f>
        <v>0</v>
      </c>
      <c r="FWW5" s="9">
        <f>'表十三之二（其它支出录入表）'!$I$21</f>
        <v>0</v>
      </c>
      <c r="FWX5" s="9">
        <f>'表十三之二（其它支出录入表）'!$I$22</f>
        <v>0</v>
      </c>
      <c r="FWY5" s="9">
        <f>'表十三之二（其它支出录入表）'!$I$23</f>
        <v>0</v>
      </c>
      <c r="FWZ5" s="9">
        <f>'表十三之二（其它支出录入表）'!$I$24</f>
        <v>0</v>
      </c>
      <c r="FXA5" s="9">
        <f>'表十三之二（其它支出录入表）'!$I$25</f>
        <v>0</v>
      </c>
      <c r="FXB5" s="9">
        <f>'表十三之二（其它支出录入表）'!$I$26</f>
        <v>0</v>
      </c>
      <c r="FXC5" s="9">
        <f>'表十三之二（其它支出录入表）'!$I$32</f>
        <v>0</v>
      </c>
      <c r="FXD5" s="9">
        <f>'表十三之二（其它支出录入表）'!$I$33</f>
        <v>0</v>
      </c>
      <c r="FXE5" s="9">
        <f>'表十三之二（其它支出录入表）'!$I$34</f>
        <v>0</v>
      </c>
      <c r="FXF5" s="9">
        <f>'表十三之二（其它支出录入表）'!$J$6</f>
        <v>0</v>
      </c>
      <c r="FXG5" s="9">
        <f>'表十三之二（其它支出录入表）'!$J$7</f>
        <v>0</v>
      </c>
      <c r="FXH5" s="9">
        <f>'表十三之二（其它支出录入表）'!$J$8</f>
        <v>0</v>
      </c>
      <c r="FXI5" s="9">
        <f>'表十三之二（其它支出录入表）'!$J$9</f>
        <v>0</v>
      </c>
      <c r="FXJ5" s="9">
        <f>'表十三之二（其它支出录入表）'!$J$10</f>
        <v>0</v>
      </c>
      <c r="FXK5" s="9">
        <f>'表十三之二（其它支出录入表）'!$J$11</f>
        <v>0</v>
      </c>
      <c r="FXL5" s="9">
        <f>'表十三之二（其它支出录入表）'!$J$12</f>
        <v>0</v>
      </c>
      <c r="FXM5" s="9">
        <f>'表十三之二（其它支出录入表）'!$J$13</f>
        <v>0</v>
      </c>
      <c r="FXN5" s="9">
        <f>'表十三之二（其它支出录入表）'!$J$14</f>
        <v>0</v>
      </c>
      <c r="FXO5" s="9">
        <f>'表十三之二（其它支出录入表）'!$J$15</f>
        <v>0</v>
      </c>
      <c r="FXP5" s="9">
        <f>'表十三之二（其它支出录入表）'!$J$16</f>
        <v>0</v>
      </c>
      <c r="FXQ5" s="9">
        <f>'表十三之二（其它支出录入表）'!$J$17</f>
        <v>0</v>
      </c>
      <c r="FXR5" s="9">
        <f>'表十三之二（其它支出录入表）'!$J$18</f>
        <v>0</v>
      </c>
      <c r="FXS5" s="9">
        <f>'表十三之二（其它支出录入表）'!$J$19</f>
        <v>0</v>
      </c>
      <c r="FXT5" s="9">
        <f>'表十三之二（其它支出录入表）'!$J$20</f>
        <v>0</v>
      </c>
      <c r="FXU5" s="9">
        <f>'表十三之二（其它支出录入表）'!$J$21</f>
        <v>0</v>
      </c>
      <c r="FXV5" s="9">
        <f>'表十三之二（其它支出录入表）'!$J$22</f>
        <v>0</v>
      </c>
      <c r="FXW5" s="9">
        <f>'表十三之二（其它支出录入表）'!$J$23</f>
        <v>0</v>
      </c>
      <c r="FXX5" s="9">
        <f>'表十三之二（其它支出录入表）'!$J$24</f>
        <v>0</v>
      </c>
      <c r="FXY5" s="9">
        <f>'表十三之二（其它支出录入表）'!$J$25</f>
        <v>0</v>
      </c>
      <c r="FXZ5" s="9">
        <f>'表十三之二（其它支出录入表）'!$J$26</f>
        <v>0</v>
      </c>
      <c r="FYA5" s="9">
        <f>'表十三之二（其它支出录入表）'!$J$32</f>
        <v>0</v>
      </c>
      <c r="FYB5" s="9">
        <f>'表十三之二（其它支出录入表）'!$J$33</f>
        <v>0</v>
      </c>
      <c r="FYC5" s="9">
        <f>'表十三之二（其它支出录入表）'!$J$34</f>
        <v>0</v>
      </c>
      <c r="FYD5" s="9">
        <f>表十四!$D$6</f>
        <v>0</v>
      </c>
      <c r="FYE5" s="9">
        <f>表十四!$D$7</f>
        <v>0</v>
      </c>
      <c r="FYF5" s="9">
        <f>表十四!$D$8</f>
        <v>0</v>
      </c>
      <c r="FYG5" s="9">
        <f>表十四!$D$9</f>
        <v>0</v>
      </c>
      <c r="FYH5" s="9">
        <f>表十四!$D$10</f>
        <v>0</v>
      </c>
      <c r="FYI5" s="9">
        <f>表十四!$D$11</f>
        <v>0</v>
      </c>
      <c r="FYJ5" s="9">
        <f>表十四!$D$12</f>
        <v>0</v>
      </c>
      <c r="FYK5" s="9">
        <f>表十四!$D$14</f>
        <v>0</v>
      </c>
      <c r="FYL5" s="9">
        <f>表十四!$D$15</f>
        <v>0</v>
      </c>
      <c r="FYM5" s="9">
        <f>表十四!$D$16</f>
        <v>0</v>
      </c>
      <c r="FYN5" s="9">
        <f>表十四!$D$17</f>
        <v>0</v>
      </c>
      <c r="FYO5" s="9">
        <f>表十四!$D$18</f>
        <v>0</v>
      </c>
      <c r="FYP5" s="9">
        <f>表十四!$D$19</f>
        <v>0</v>
      </c>
      <c r="FYQ5" s="9">
        <f>表十四!$D$20</f>
        <v>0</v>
      </c>
      <c r="FYR5" s="9">
        <f>表十四!$D$21</f>
        <v>0</v>
      </c>
      <c r="FYS5" s="9">
        <f>表十四!$D$22</f>
        <v>0</v>
      </c>
      <c r="FYT5" s="9">
        <f>表十四!$D$23</f>
        <v>0</v>
      </c>
      <c r="FYU5" s="9">
        <f>表十四!$D$24</f>
        <v>0</v>
      </c>
      <c r="FYV5" s="9">
        <f>表十四!$D$25</f>
        <v>0</v>
      </c>
      <c r="FYW5" s="9">
        <f>表十四!$D$26</f>
        <v>0</v>
      </c>
      <c r="FYX5" s="9">
        <f>表十四!$D$27</f>
        <v>0</v>
      </c>
      <c r="FYY5" s="9">
        <f>表十四!$D$29</f>
        <v>0</v>
      </c>
      <c r="FYZ5" s="9">
        <f>表十四!$D$30</f>
        <v>0</v>
      </c>
      <c r="FZA5" s="9">
        <f>表十四!$D$32</f>
        <v>0</v>
      </c>
      <c r="FZB5" s="9">
        <f>表十四!$D$33</f>
        <v>0</v>
      </c>
      <c r="FZC5" s="9">
        <f>'表三（省汇总使用）'!D6</f>
        <v>1063119</v>
      </c>
      <c r="FZD5" s="9">
        <f>'表三（省汇总使用）'!E6</f>
        <v>378200</v>
      </c>
      <c r="FZE5" s="9">
        <f>'表三（省汇总使用）'!F6</f>
        <v>684919</v>
      </c>
      <c r="FZF5" s="9">
        <f>'表三（省汇总使用）'!G6</f>
        <v>547492</v>
      </c>
      <c r="FZG5" s="9">
        <f>'表三（省汇总使用）'!H6</f>
        <v>47611</v>
      </c>
      <c r="FZH5" s="9">
        <f>'表三（省汇总使用）'!I6</f>
        <v>501875</v>
      </c>
      <c r="FZI5" s="9">
        <f>'表三（省汇总使用）'!J6</f>
        <v>-1994</v>
      </c>
      <c r="FZJ5" s="9">
        <f>'表三（省汇总使用）'!K6</f>
        <v>0</v>
      </c>
      <c r="FZK5" s="9">
        <f>'表三（省汇总使用）'!L6</f>
        <v>73302</v>
      </c>
      <c r="FZL5" s="9">
        <f>'表三（省汇总使用）'!M6</f>
        <v>64125</v>
      </c>
      <c r="FZM5" s="9">
        <f>'表三（省汇总使用）'!N6</f>
        <v>0</v>
      </c>
      <c r="FZN5" s="9">
        <f>'表三（省汇总使用）'!O6</f>
        <v>0</v>
      </c>
      <c r="FZO5" s="9">
        <f>'表三（省汇总使用）'!P6</f>
        <v>0</v>
      </c>
      <c r="FZP5" s="9">
        <f>'表三（省汇总使用）'!Q6</f>
        <v>0</v>
      </c>
      <c r="FZQ5" s="9">
        <f>'表三（省汇总使用）'!R6</f>
        <v>1063119</v>
      </c>
      <c r="FZR5" s="9">
        <f>'表三（省汇总使用）'!S6</f>
        <v>1015205</v>
      </c>
      <c r="FZS5" s="9">
        <f>'表三（省汇总使用）'!T6</f>
        <v>47914</v>
      </c>
      <c r="FZT5" s="9">
        <f>'表三（省汇总使用）'!U6</f>
        <v>0</v>
      </c>
      <c r="FZU5" s="9">
        <f>'表三（省汇总使用）'!V6</f>
        <v>0</v>
      </c>
      <c r="FZV5" s="9">
        <f>'表三（省汇总使用）'!W6</f>
        <v>0</v>
      </c>
      <c r="FZW5" s="9">
        <f>'表三（省汇总使用）'!X6</f>
        <v>0</v>
      </c>
      <c r="FZX5" s="9">
        <f>'表三（省汇总使用）'!Y6</f>
        <v>39</v>
      </c>
      <c r="FZY5" s="9">
        <f>'表三（省汇总使用）'!Z6</f>
        <v>0</v>
      </c>
      <c r="FZZ5" s="9">
        <f>'表三（省汇总使用）'!AA6</f>
        <v>47875</v>
      </c>
      <c r="GAA5" s="9">
        <f>'表三（省汇总使用）'!AB6</f>
        <v>0</v>
      </c>
      <c r="GAB5" s="9">
        <f>'表三（省汇总使用）'!AC6</f>
        <v>0</v>
      </c>
      <c r="GAC5" s="9">
        <f>'表三（省汇总使用）'!AD6</f>
        <v>0</v>
      </c>
      <c r="GAD5" s="9">
        <f>'表三（省汇总使用）'!AE6</f>
        <v>0</v>
      </c>
      <c r="GAE5" s="9">
        <f>'表三（省汇总使用）'!AF6</f>
        <v>0</v>
      </c>
      <c r="GAF5" s="9">
        <f>'表三（省汇总使用）'!AG6</f>
        <v>0</v>
      </c>
      <c r="GAG5" s="9">
        <f>'表三（省汇总使用）'!AH6</f>
        <v>547492</v>
      </c>
      <c r="GAH5" s="9">
        <f>'表三（省汇总使用）'!AI6</f>
        <v>338988</v>
      </c>
      <c r="GAI5" s="9">
        <f>'表三（省汇总使用）'!AJ6</f>
        <v>0</v>
      </c>
      <c r="GAJ5" s="9">
        <f>'表三（省汇总使用）'!AK6</f>
        <v>208504</v>
      </c>
      <c r="GAK5" s="9">
        <f>'表三（省汇总使用）'!AL6</f>
        <v>0</v>
      </c>
      <c r="GAL5" s="9">
        <f>'表三（省汇总使用）'!AM6</f>
        <v>0</v>
      </c>
      <c r="GAM5" s="9">
        <f>'表三（省汇总使用）'!AN6</f>
        <v>47611</v>
      </c>
      <c r="GAN5" s="9">
        <f>'表三（省汇总使用）'!AO6</f>
        <v>340982</v>
      </c>
      <c r="GAO5" s="9">
        <f>'表三（省汇总使用）'!AP6</f>
        <v>0</v>
      </c>
      <c r="GAP5" s="9">
        <f>'表三（省汇总使用）'!AQ6</f>
        <v>160893</v>
      </c>
      <c r="GAQ5" s="9">
        <f>'表三（省汇总使用）'!AR6</f>
        <v>-1994</v>
      </c>
      <c r="GAR5" s="9">
        <f>'表三（省汇总使用）'!AS6</f>
        <v>0</v>
      </c>
      <c r="GAS5" s="9">
        <f>'表三（省汇总使用）'!AT6</f>
        <v>0</v>
      </c>
      <c r="GAT5" s="9">
        <f>'表三（省汇总使用）'!AU6</f>
        <v>0</v>
      </c>
      <c r="GAU5" s="9">
        <f>'表三（省汇总使用）'!AV6</f>
        <v>0</v>
      </c>
      <c r="GAV5" s="9">
        <f>'表三（省汇总使用）'!AW6</f>
        <v>39</v>
      </c>
      <c r="GAW5" s="9">
        <f>'表三（省汇总使用）'!AX6</f>
        <v>0</v>
      </c>
      <c r="GAX5" s="9">
        <f>'表三（省汇总使用）'!AY6</f>
        <v>0</v>
      </c>
      <c r="GAY5" s="9">
        <f>'表三（省汇总使用）'!AZ6</f>
        <v>0</v>
      </c>
      <c r="GAZ5" s="9">
        <f>'表三（省汇总使用）'!BA6</f>
        <v>0</v>
      </c>
      <c r="GBA5" s="9">
        <f>'表三（省汇总使用）'!BB6</f>
        <v>0</v>
      </c>
      <c r="GBB5" s="9">
        <f>'表三（省汇总使用）'!BC6</f>
        <v>0</v>
      </c>
      <c r="GBC5" s="9">
        <f>'表三（省汇总使用）'!BD6</f>
        <v>0</v>
      </c>
      <c r="GBD5" s="9">
        <f>'表三（省汇总使用）'!BE6</f>
        <v>0</v>
      </c>
      <c r="GBE5" s="9">
        <f>'表三（省汇总使用）'!BF6</f>
        <v>0</v>
      </c>
      <c r="GBF5" s="9" t="str">
        <f>'表三（省汇总使用）'!BG6</f>
        <v/>
      </c>
      <c r="GBG5" s="9">
        <f>'表三（省汇总使用）'!BH6</f>
        <v>0</v>
      </c>
      <c r="GBH5" s="14"/>
      <c r="GBI5" s="9">
        <f>'表九（省汇总使用）'!D6</f>
        <v>836806</v>
      </c>
      <c r="GBJ5" s="9">
        <f>'表九（省汇总使用）'!E6</f>
        <v>704443</v>
      </c>
      <c r="GBK5" s="9">
        <f>'表九（省汇总使用）'!F6</f>
        <v>132363</v>
      </c>
      <c r="GBL5" s="9">
        <f>'表九（省汇总使用）'!G6</f>
        <v>0</v>
      </c>
      <c r="GBM5" s="9">
        <f>'表九（省汇总使用）'!H6</f>
        <v>0</v>
      </c>
      <c r="GBN5" s="9">
        <f>'表九（省汇总使用）'!I6</f>
        <v>132363</v>
      </c>
      <c r="GBO5" s="9">
        <f>'表九（省汇总使用）'!J6</f>
        <v>0</v>
      </c>
      <c r="GBP5" s="9">
        <f>'表九（省汇总使用）'!K6</f>
        <v>0</v>
      </c>
      <c r="GBQ5" s="9">
        <f>'表九（省汇总使用）'!L6</f>
        <v>0</v>
      </c>
      <c r="GBR5" s="9">
        <f>'表九（省汇总使用）'!M6</f>
        <v>836806</v>
      </c>
      <c r="GBS5" s="9">
        <f>'表九（省汇总使用）'!N6</f>
        <v>640318</v>
      </c>
      <c r="GBT5" s="9">
        <f>'表九（省汇总使用）'!O6</f>
        <v>196488</v>
      </c>
      <c r="GBU5" s="9">
        <f>'表九（省汇总使用）'!P6</f>
        <v>0</v>
      </c>
      <c r="GBV5" s="9">
        <f>'表九（省汇总使用）'!Q6</f>
        <v>0</v>
      </c>
      <c r="GBW5" s="9">
        <f>'表九（省汇总使用）'!R6</f>
        <v>64125</v>
      </c>
      <c r="GBX5" s="9">
        <f>'表九（省汇总使用）'!S6</f>
        <v>132363</v>
      </c>
      <c r="GBY5" s="9">
        <f>'表九（省汇总使用）'!T6</f>
        <v>0</v>
      </c>
      <c r="GBZ5" s="9">
        <f>'表九（省汇总使用）'!U6</f>
        <v>0</v>
      </c>
      <c r="GCA5" s="9">
        <f>'表九（省汇总使用）'!V6</f>
        <v>0</v>
      </c>
      <c r="GCB5" s="9">
        <f>'表九（省汇总使用）'!W6</f>
        <v>0</v>
      </c>
      <c r="GCC5" s="9">
        <f>'表九（省汇总使用）'!X6</f>
        <v>0</v>
      </c>
      <c r="GCD5" s="9">
        <f>'表九（省汇总使用）'!Y6</f>
        <v>0</v>
      </c>
      <c r="GCE5" s="9">
        <f>'表九（省汇总使用）'!Z6</f>
        <v>0</v>
      </c>
      <c r="GCF5" s="9">
        <f>'表九（省汇总使用）'!AA6</f>
        <v>0</v>
      </c>
      <c r="GCG5" s="9">
        <f>'表九（省汇总使用）'!AB6</f>
        <v>0</v>
      </c>
      <c r="GCH5" s="9">
        <f>'表九（省汇总使用）'!AC6</f>
        <v>0</v>
      </c>
      <c r="GCI5" s="9">
        <f>'表九（省汇总使用）'!AD6</f>
        <v>0</v>
      </c>
      <c r="GCJ5" s="9">
        <f>'表九（省汇总使用）'!AE6</f>
        <v>0</v>
      </c>
      <c r="GCK5" s="9">
        <f>'表九（省汇总使用）'!AF6</f>
        <v>0</v>
      </c>
      <c r="GCL5" s="9">
        <f>'表九（省汇总使用）'!AG6</f>
        <v>0</v>
      </c>
      <c r="GCM5" s="9">
        <f>'表九（省汇总使用）'!AH6</f>
        <v>0</v>
      </c>
      <c r="GCN5" s="9">
        <f>'表九（省汇总使用）'!AI6</f>
        <v>0</v>
      </c>
      <c r="GCO5" s="9">
        <f>'表九（省汇总使用）'!AJ6</f>
        <v>0</v>
      </c>
      <c r="GCP5" s="9">
        <f>'表九（省汇总使用）'!AK6</f>
        <v>0</v>
      </c>
      <c r="GCQ5" s="9">
        <f>'表九（省汇总使用）'!AL6</f>
        <v>0</v>
      </c>
      <c r="GCR5" s="9" t="str">
        <f>'表九（省汇总使用）'!AM6</f>
        <v/>
      </c>
      <c r="GCS5" s="9">
        <f>'表九（省汇总使用）'!AN6</f>
        <v>0</v>
      </c>
      <c r="GCT5" s="14"/>
      <c r="GCU5" s="9">
        <f>'表十一（省汇总使用）'!D6</f>
        <v>30</v>
      </c>
      <c r="GCV5" s="9">
        <f>'表十一（省汇总使用）'!E6</f>
        <v>0</v>
      </c>
      <c r="GCW5" s="9">
        <f>'表十一（省汇总使用）'!F6</f>
        <v>30</v>
      </c>
      <c r="GCX5" s="9">
        <f>'表十一（省汇总使用）'!G6</f>
        <v>0</v>
      </c>
      <c r="GCY5" s="9">
        <f>'表十一（省汇总使用）'!H6</f>
        <v>0</v>
      </c>
      <c r="GCZ5" s="9">
        <f>'表十一（省汇总使用）'!I6</f>
        <v>30</v>
      </c>
      <c r="GDA5" s="9">
        <f>'表十一（省汇总使用）'!J6</f>
        <v>30</v>
      </c>
      <c r="GDB5" s="9">
        <f>'表十一（省汇总使用）'!K6</f>
        <v>0</v>
      </c>
      <c r="GDC5" s="9">
        <f>'表十一（省汇总使用）'!L6</f>
        <v>30</v>
      </c>
      <c r="GDD5" s="9">
        <f>'表十一（省汇总使用）'!M6</f>
        <v>0</v>
      </c>
      <c r="GDE5" s="9">
        <f>'表十一（省汇总使用）'!N6</f>
        <v>0</v>
      </c>
      <c r="GDF5" s="9">
        <f>'表十一（省汇总使用）'!O6</f>
        <v>0</v>
      </c>
      <c r="GDG5" s="9">
        <f>'表十一（省汇总使用）'!P6</f>
        <v>30</v>
      </c>
      <c r="GDH5" s="9">
        <f>'表十一（省汇总使用）'!Q6</f>
        <v>0</v>
      </c>
      <c r="GDI5" s="9">
        <f>'表十一（省汇总使用）'!R6</f>
        <v>0</v>
      </c>
      <c r="GDJ5" s="9">
        <f>'表十一（省汇总使用）'!S6</f>
        <v>0</v>
      </c>
      <c r="GDK5" s="9">
        <f>'表十一（省汇总使用）'!T6</f>
        <v>0</v>
      </c>
      <c r="GDL5" s="9">
        <f>'表十一（省汇总使用）'!U6</f>
        <v>0</v>
      </c>
      <c r="GDM5" s="9">
        <f>'表十一（省汇总使用）'!V6</f>
        <v>0</v>
      </c>
      <c r="GDN5" s="9">
        <f>'表十一（省汇总使用）'!W6</f>
        <v>0</v>
      </c>
      <c r="GDO5" s="9">
        <f>'表十一（省汇总使用）'!X6</f>
        <v>0</v>
      </c>
      <c r="GDP5" s="9">
        <f>'表十一（省汇总使用）'!Y6</f>
        <v>0</v>
      </c>
      <c r="GDQ5" s="9">
        <f>'表十一（省汇总使用）'!Z6</f>
        <v>0</v>
      </c>
      <c r="GDR5" s="9">
        <f>'表十一（省汇总使用）'!AA6</f>
        <v>0</v>
      </c>
      <c r="GDS5" s="9">
        <f>'表十一（省汇总使用）'!AB6</f>
        <v>0</v>
      </c>
      <c r="GDT5" s="9">
        <f>'表十一（省汇总使用）'!AC6</f>
        <v>0</v>
      </c>
      <c r="GDU5" s="9" t="str">
        <f>'表十一（省汇总使用）'!AD6</f>
        <v/>
      </c>
      <c r="GDV5" s="9">
        <f>'表十一（省汇总使用）'!AE6</f>
        <v>0</v>
      </c>
      <c r="GDW5" s="14"/>
      <c r="GDX5" s="16" t="s">
        <v>18659</v>
      </c>
    </row>
    <row r="6" s="1" customFormat="1" ht="26.1" customHeight="1" spans="1:4860">
      <c r="A6" s="7" t="str">
        <f t="shared" ref="A6:C8" si="2">A5</f>
        <v>431200</v>
      </c>
      <c r="B6" s="8" t="str">
        <f t="shared" si="1"/>
        <v>地级</v>
      </c>
      <c r="C6" s="8" t="str">
        <f t="shared" si="2"/>
        <v>怀化市本级</v>
      </c>
      <c r="D6" s="8" t="s">
        <v>13</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9">
        <f>'表三之二（需明确收支对象级次的录入表）'!$F$7</f>
        <v>0</v>
      </c>
      <c r="AZC6" s="9">
        <f>'表三之二（需明确收支对象级次的录入表）'!$F$8</f>
        <v>0</v>
      </c>
      <c r="AZD6" s="9">
        <f>'表三之二（需明确收支对象级次的录入表）'!$F$9</f>
        <v>0</v>
      </c>
      <c r="AZE6" s="9">
        <f>'表三之二（需明确收支对象级次的录入表）'!$F$10</f>
        <v>0</v>
      </c>
      <c r="AZF6" s="9">
        <f>'表三之二（需明确收支对象级次的录入表）'!$F$11</f>
        <v>0</v>
      </c>
      <c r="AZG6" s="9">
        <f>'表三之二（需明确收支对象级次的录入表）'!$F$12</f>
        <v>0</v>
      </c>
      <c r="AZH6" s="10"/>
      <c r="AZI6" s="9">
        <f>'表三之二（需明确收支对象级次的录入表）'!$F$13</f>
        <v>0</v>
      </c>
      <c r="AZJ6" s="9">
        <f>'表三之二（需明确收支对象级次的录入表）'!$F$14</f>
        <v>0</v>
      </c>
      <c r="AZK6" s="9">
        <f>'表三之二（需明确收支对象级次的录入表）'!$F$15</f>
        <v>0</v>
      </c>
      <c r="AZL6" s="9">
        <f>'表三之二（需明确收支对象级次的录入表）'!$F$16</f>
        <v>0</v>
      </c>
      <c r="AZM6" s="9">
        <f>'表三之二（需明确收支对象级次的录入表）'!$F$17</f>
        <v>0</v>
      </c>
      <c r="AZN6" s="9">
        <f>'表三之二（需明确收支对象级次的录入表）'!$F$18</f>
        <v>0</v>
      </c>
      <c r="AZO6" s="9">
        <f>'表三之二（需明确收支对象级次的录入表）'!$F$19</f>
        <v>0</v>
      </c>
      <c r="AZP6" s="9">
        <f>'表三之二（需明确收支对象级次的录入表）'!$F$20</f>
        <v>0</v>
      </c>
      <c r="AZQ6" s="9">
        <f>'表三之二（需明确收支对象级次的录入表）'!$F$21</f>
        <v>0</v>
      </c>
      <c r="AZR6" s="9">
        <f>'表三之二（需明确收支对象级次的录入表）'!$F$22</f>
        <v>0</v>
      </c>
      <c r="AZS6" s="9">
        <f>'表三之二（需明确收支对象级次的录入表）'!$F$23</f>
        <v>0</v>
      </c>
      <c r="AZT6" s="9">
        <f>'表三之二（需明确收支对象级次的录入表）'!$F$24</f>
        <v>0</v>
      </c>
      <c r="AZU6" s="9">
        <f>'表三之二（需明确收支对象级次的录入表）'!$F$25</f>
        <v>0</v>
      </c>
      <c r="AZV6" s="9">
        <f>'表三之二（需明确收支对象级次的录入表）'!$F$26</f>
        <v>0</v>
      </c>
      <c r="AZW6" s="9">
        <f>'表三之二（需明确收支对象级次的录入表）'!$F$27</f>
        <v>0</v>
      </c>
      <c r="AZX6" s="9">
        <f>'表三之二（需明确收支对象级次的录入表）'!$F$28</f>
        <v>0</v>
      </c>
      <c r="AZY6" s="9">
        <f>'表三之二（需明确收支对象级次的录入表）'!$F$29</f>
        <v>3118</v>
      </c>
      <c r="AZZ6" s="9">
        <f>'表三之二（需明确收支对象级次的录入表）'!$F$30</f>
        <v>12973</v>
      </c>
      <c r="BAA6" s="9">
        <f>'表三之二（需明确收支对象级次的录入表）'!$F$31</f>
        <v>215</v>
      </c>
      <c r="BAB6" s="9">
        <f>'表三之二（需明确收支对象级次的录入表）'!$F$32</f>
        <v>999</v>
      </c>
      <c r="BAC6" s="9">
        <f>'表三之二（需明确收支对象级次的录入表）'!$F$33</f>
        <v>8030</v>
      </c>
      <c r="BAD6" s="9">
        <f>'表三之二（需明确收支对象级次的录入表）'!$F$34</f>
        <v>242503</v>
      </c>
      <c r="BAE6" s="9">
        <f>'表三之二（需明确收支对象级次的录入表）'!$F$35</f>
        <v>2916</v>
      </c>
      <c r="BAF6" s="9">
        <f>'表三之二（需明确收支对象级次的录入表）'!$F$36</f>
        <v>0</v>
      </c>
      <c r="BAG6" s="9">
        <f>'表三之二（需明确收支对象级次的录入表）'!$F$37</f>
        <v>8857</v>
      </c>
      <c r="BAH6" s="9">
        <f>'表三之二（需明确收支对象级次的录入表）'!$F$38</f>
        <v>41265</v>
      </c>
      <c r="BAI6" s="9">
        <f>'表三之二（需明确收支对象级次的录入表）'!$F$39</f>
        <v>0</v>
      </c>
      <c r="BAJ6" s="9">
        <f>'表三之二（需明确收支对象级次的录入表）'!$F$40</f>
        <v>0</v>
      </c>
      <c r="BAK6" s="9">
        <f>'表三之二（需明确收支对象级次的录入表）'!$F$41</f>
        <v>0</v>
      </c>
      <c r="BAL6" s="9">
        <f>'表三之二（需明确收支对象级次的录入表）'!$F$42</f>
        <v>0</v>
      </c>
      <c r="BAM6" s="9">
        <f>'表三之二（需明确收支对象级次的录入表）'!$F$43</f>
        <v>896</v>
      </c>
      <c r="BAN6" s="9">
        <f>'表三之二（需明确收支对象级次的录入表）'!$F$44</f>
        <v>923</v>
      </c>
      <c r="BAO6" s="9">
        <f>'表三之二（需明确收支对象级次的录入表）'!$F$45</f>
        <v>320</v>
      </c>
      <c r="BAP6" s="9">
        <f>'表三之二（需明确收支对象级次的录入表）'!$F$46</f>
        <v>0</v>
      </c>
      <c r="BAQ6" s="10"/>
      <c r="BAR6" s="10"/>
      <c r="BAS6" s="10"/>
      <c r="BAT6" s="9">
        <f>'表三之二（需明确收支对象级次的录入表）'!$F$47</f>
        <v>0</v>
      </c>
      <c r="BAU6" s="10"/>
      <c r="BAV6" s="9">
        <f>'表三之二（需明确收支对象级次的录入表）'!$F$53</f>
        <v>-257</v>
      </c>
      <c r="BAW6" s="9">
        <f>'表三之二（需明确收支对象级次的录入表）'!$F$54</f>
        <v>0</v>
      </c>
      <c r="BAX6" s="9">
        <f>'表三之二（需明确收支对象级次的录入表）'!$F$55</f>
        <v>358</v>
      </c>
      <c r="BAY6" s="9">
        <f>'表三之二（需明确收支对象级次的录入表）'!$F$56</f>
        <v>2000</v>
      </c>
      <c r="BAZ6" s="9">
        <f>'表三之二（需明确收支对象级次的录入表）'!$F$57</f>
        <v>-1496</v>
      </c>
      <c r="BBA6" s="9">
        <f>'表三之二（需明确收支对象级次的录入表）'!$F$58</f>
        <v>1099</v>
      </c>
      <c r="BBB6" s="9">
        <f>'表三之二（需明确收支对象级次的录入表）'!$F$59</f>
        <v>-2720</v>
      </c>
      <c r="BBC6" s="9">
        <f>'表三之二（需明确收支对象级次的录入表）'!$F$60</f>
        <v>-1325</v>
      </c>
      <c r="BBD6" s="9">
        <f>'表三之二（需明确收支对象级次的录入表）'!$F$61</f>
        <v>2100</v>
      </c>
      <c r="BBE6" s="9">
        <f>'表三之二（需明确收支对象级次的录入表）'!$F$62</f>
        <v>19291</v>
      </c>
      <c r="BBF6" s="9">
        <f>'表三之二（需明确收支对象级次的录入表）'!$F$63</f>
        <v>-2965</v>
      </c>
      <c r="BBG6" s="9">
        <f>'表三之二（需明确收支对象级次的录入表）'!$F$64</f>
        <v>1652</v>
      </c>
      <c r="BBH6" s="9">
        <f>'表三之二（需明确收支对象级次的录入表）'!$F$65</f>
        <v>-28168</v>
      </c>
      <c r="BBI6" s="9">
        <f>'表三之二（需明确收支对象级次的录入表）'!$F$66</f>
        <v>84</v>
      </c>
      <c r="BBJ6" s="9">
        <f>'表三之二（需明确收支对象级次的录入表）'!$F$67</f>
        <v>7191</v>
      </c>
      <c r="BBK6" s="9">
        <f>'表三之二（需明确收支对象级次的录入表）'!$F$68</f>
        <v>49</v>
      </c>
      <c r="BBL6" s="9">
        <f>'表三之二（需明确收支对象级次的录入表）'!$F$69</f>
        <v>310</v>
      </c>
      <c r="BBM6" s="9">
        <f>'表三之二（需明确收支对象级次的录入表）'!$F$70</f>
        <v>-813</v>
      </c>
      <c r="BBN6" s="9">
        <f>'表三之二（需明确收支对象级次的录入表）'!$F$71</f>
        <v>149</v>
      </c>
      <c r="BBO6" s="9">
        <f>'表三之二（需明确收支对象级次的录入表）'!$F$72</f>
        <v>1467</v>
      </c>
      <c r="BBP6" s="9">
        <f>'表三之二（需明确收支对象级次的录入表）'!$F$73</f>
        <v>0</v>
      </c>
      <c r="BBQ6" s="10"/>
      <c r="BBR6" s="10"/>
      <c r="BBS6" s="10"/>
      <c r="BBT6" s="10"/>
      <c r="BBU6" s="10"/>
      <c r="BBV6" s="10"/>
      <c r="BBW6" s="10"/>
      <c r="BBX6" s="10"/>
      <c r="BBY6" s="10"/>
      <c r="BBZ6" s="10"/>
      <c r="BCA6" s="10"/>
      <c r="BCB6" s="10"/>
      <c r="BCC6" s="9">
        <f>'表三之二（需明确收支对象级次的录入表）'!$F$75</f>
        <v>0</v>
      </c>
      <c r="BCD6" s="9">
        <f>'表三之二（需明确收支对象级次的录入表）'!$F$76</f>
        <v>0</v>
      </c>
      <c r="BCE6" s="9">
        <f>'表三之二（需明确收支对象级次的录入表）'!$F$77</f>
        <v>0</v>
      </c>
      <c r="BCF6" s="9">
        <f>'表三之二（需明确收支对象级次的录入表）'!$F$78</f>
        <v>0</v>
      </c>
      <c r="BCG6" s="10"/>
      <c r="BCH6" s="10"/>
      <c r="BCI6" s="10"/>
      <c r="BCJ6" s="10"/>
      <c r="BCK6" s="10"/>
      <c r="BCL6" s="10"/>
      <c r="BCM6" s="10"/>
      <c r="BCN6" s="10"/>
      <c r="BCO6" s="10"/>
      <c r="BCP6" s="10"/>
      <c r="BCQ6" s="10"/>
      <c r="BCR6" s="10"/>
      <c r="BCS6" s="10"/>
      <c r="BCT6" s="10"/>
      <c r="BCU6" s="10"/>
      <c r="BCV6" s="10"/>
      <c r="BCW6" s="10"/>
      <c r="BCX6" s="10"/>
      <c r="BCY6" s="10"/>
      <c r="BCZ6" s="10"/>
      <c r="BDA6" s="10"/>
      <c r="BDB6" s="9">
        <f>'表三之二（需明确收支对象级次的录入表）'!$F$79</f>
        <v>-3245</v>
      </c>
      <c r="BDC6" s="9">
        <f>'表三之二（需明确收支对象级次的录入表）'!$F$80</f>
        <v>3284</v>
      </c>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9">
        <f>'表九之二（需明确收支对象级次的录入表）'!$F$7</f>
        <v>0</v>
      </c>
      <c r="EFV6" s="10"/>
      <c r="EFW6" s="10"/>
      <c r="EFX6" s="10"/>
      <c r="EFY6" s="10"/>
      <c r="EFZ6" s="10"/>
      <c r="EGA6" s="10"/>
      <c r="EGB6" s="10"/>
      <c r="EGC6" s="10"/>
      <c r="EGD6" s="9">
        <f>'表九之二（需明确收支对象级次的录入表）'!$F$8</f>
        <v>0</v>
      </c>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9">
        <f>'表九之二（需明确收支对象级次的录入表）'!$F$9</f>
        <v>0</v>
      </c>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9">
        <f>'表十二之一（需明确收入对象级次的录入表）'!E6</f>
        <v>0</v>
      </c>
      <c r="FQC6" s="10"/>
      <c r="FQD6" s="10"/>
      <c r="FQE6" s="10"/>
      <c r="FQF6" s="10"/>
      <c r="FQG6" s="10"/>
      <c r="FQH6" s="10"/>
      <c r="FQI6" s="10"/>
      <c r="FQJ6" s="10"/>
      <c r="FQK6" s="10"/>
      <c r="FQL6" s="10"/>
      <c r="FQM6" s="10"/>
      <c r="FQN6" s="10"/>
      <c r="FQO6" s="10"/>
      <c r="FQP6" s="10"/>
      <c r="FQQ6" s="10"/>
      <c r="FQR6" s="9">
        <f>'表十三之一（需明确支出对象级次的录入表）'!$E$6</f>
        <v>0</v>
      </c>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4"/>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4"/>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4"/>
      <c r="GDX6" s="16" t="s">
        <v>18660</v>
      </c>
    </row>
    <row r="7" s="1" customFormat="1" ht="26.1" customHeight="1" spans="1:4860">
      <c r="A7" s="7" t="str">
        <f t="shared" si="2"/>
        <v>431200</v>
      </c>
      <c r="B7" s="8" t="str">
        <f t="shared" si="1"/>
        <v>地级</v>
      </c>
      <c r="C7" s="8" t="str">
        <f t="shared" si="2"/>
        <v>怀化市本级</v>
      </c>
      <c r="D7" s="8" t="s">
        <v>12288</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9">
        <f>'表三之二（需明确收支对象级次的录入表）'!$G$7</f>
        <v>0</v>
      </c>
      <c r="AZC7" s="9">
        <f>'表三之二（需明确收支对象级次的录入表）'!$G$8</f>
        <v>0</v>
      </c>
      <c r="AZD7" s="9">
        <f>'表三之二（需明确收支对象级次的录入表）'!$G$9</f>
        <v>0</v>
      </c>
      <c r="AZE7" s="9">
        <f>'表三之二（需明确收支对象级次的录入表）'!$G$10</f>
        <v>0</v>
      </c>
      <c r="AZF7" s="9">
        <f>'表三之二（需明确收支对象级次的录入表）'!$G$11</f>
        <v>0</v>
      </c>
      <c r="AZG7" s="9">
        <f>'表三之二（需明确收支对象级次的录入表）'!$G$12</f>
        <v>0</v>
      </c>
      <c r="AZH7" s="10"/>
      <c r="AZI7" s="9">
        <f>'表三之二（需明确收支对象级次的录入表）'!$G$13</f>
        <v>0</v>
      </c>
      <c r="AZJ7" s="9">
        <f>'表三之二（需明确收支对象级次的录入表）'!$G$14</f>
        <v>0</v>
      </c>
      <c r="AZK7" s="9">
        <f>'表三之二（需明确收支对象级次的录入表）'!$G$15</f>
        <v>0</v>
      </c>
      <c r="AZL7" s="9">
        <f>'表三之二（需明确收支对象级次的录入表）'!$G$16</f>
        <v>0</v>
      </c>
      <c r="AZM7" s="9">
        <f>'表三之二（需明确收支对象级次的录入表）'!$G$17</f>
        <v>0</v>
      </c>
      <c r="AZN7" s="9">
        <f>'表三之二（需明确收支对象级次的录入表）'!$G$18</f>
        <v>0</v>
      </c>
      <c r="AZO7" s="9">
        <f>'表三之二（需明确收支对象级次的录入表）'!$G$19</f>
        <v>0</v>
      </c>
      <c r="AZP7" s="9">
        <f>'表三之二（需明确收支对象级次的录入表）'!$G$20</f>
        <v>0</v>
      </c>
      <c r="AZQ7" s="9">
        <f>'表三之二（需明确收支对象级次的录入表）'!$G$21</f>
        <v>0</v>
      </c>
      <c r="AZR7" s="9">
        <f>'表三之二（需明确收支对象级次的录入表）'!$G$22</f>
        <v>0</v>
      </c>
      <c r="AZS7" s="9">
        <f>'表三之二（需明确收支对象级次的录入表）'!$G$23</f>
        <v>0</v>
      </c>
      <c r="AZT7" s="9">
        <f>'表三之二（需明确收支对象级次的录入表）'!$G$24</f>
        <v>0</v>
      </c>
      <c r="AZU7" s="9">
        <f>'表三之二（需明确收支对象级次的录入表）'!$G$25</f>
        <v>0</v>
      </c>
      <c r="AZV7" s="9">
        <f>'表三之二（需明确收支对象级次的录入表）'!$G$26</f>
        <v>0</v>
      </c>
      <c r="AZW7" s="9">
        <f>'表三之二（需明确收支对象级次的录入表）'!$G$27</f>
        <v>0</v>
      </c>
      <c r="AZX7" s="9">
        <f>'表三之二（需明确收支对象级次的录入表）'!$G$28</f>
        <v>0</v>
      </c>
      <c r="AZY7" s="9">
        <f>'表三之二（需明确收支对象级次的录入表）'!$G$29</f>
        <v>0</v>
      </c>
      <c r="AZZ7" s="9">
        <f>'表三之二（需明确收支对象级次的录入表）'!$G$30</f>
        <v>0</v>
      </c>
      <c r="BAA7" s="9">
        <f>'表三之二（需明确收支对象级次的录入表）'!$G$31</f>
        <v>0</v>
      </c>
      <c r="BAB7" s="9">
        <f>'表三之二（需明确收支对象级次的录入表）'!$G$32</f>
        <v>0</v>
      </c>
      <c r="BAC7" s="9">
        <f>'表三之二（需明确收支对象级次的录入表）'!$G$33</f>
        <v>0</v>
      </c>
      <c r="BAD7" s="9">
        <f>'表三之二（需明确收支对象级次的录入表）'!$G$34</f>
        <v>0</v>
      </c>
      <c r="BAE7" s="9">
        <f>'表三之二（需明确收支对象级次的录入表）'!$G$35</f>
        <v>0</v>
      </c>
      <c r="BAF7" s="9">
        <f>'表三之二（需明确收支对象级次的录入表）'!$G$36</f>
        <v>0</v>
      </c>
      <c r="BAG7" s="9">
        <f>'表三之二（需明确收支对象级次的录入表）'!$G$37</f>
        <v>0</v>
      </c>
      <c r="BAH7" s="9">
        <f>'表三之二（需明确收支对象级次的录入表）'!$G$38</f>
        <v>0</v>
      </c>
      <c r="BAI7" s="9">
        <f>'表三之二（需明确收支对象级次的录入表）'!$G$39</f>
        <v>0</v>
      </c>
      <c r="BAJ7" s="9">
        <f>'表三之二（需明确收支对象级次的录入表）'!$G$40</f>
        <v>0</v>
      </c>
      <c r="BAK7" s="9">
        <f>'表三之二（需明确收支对象级次的录入表）'!$G$41</f>
        <v>0</v>
      </c>
      <c r="BAL7" s="9">
        <f>'表三之二（需明确收支对象级次的录入表）'!$G$42</f>
        <v>0</v>
      </c>
      <c r="BAM7" s="9">
        <f>'表三之二（需明确收支对象级次的录入表）'!$G$43</f>
        <v>0</v>
      </c>
      <c r="BAN7" s="9">
        <f>'表三之二（需明确收支对象级次的录入表）'!$G$44</f>
        <v>0</v>
      </c>
      <c r="BAO7" s="9">
        <f>'表三之二（需明确收支对象级次的录入表）'!$G$45</f>
        <v>0</v>
      </c>
      <c r="BAP7" s="9">
        <f>'表三之二（需明确收支对象级次的录入表）'!$G$46</f>
        <v>0</v>
      </c>
      <c r="BAQ7" s="10"/>
      <c r="BAR7" s="10"/>
      <c r="BAS7" s="10"/>
      <c r="BAT7" s="9">
        <f>'表三之二（需明确收支对象级次的录入表）'!$G$47</f>
        <v>0</v>
      </c>
      <c r="BAU7" s="10"/>
      <c r="BAV7" s="9">
        <f>'表三之二（需明确收支对象级次的录入表）'!$G$53</f>
        <v>0</v>
      </c>
      <c r="BAW7" s="9">
        <f>'表三之二（需明确收支对象级次的录入表）'!$G$54</f>
        <v>0</v>
      </c>
      <c r="BAX7" s="9">
        <f>'表三之二（需明确收支对象级次的录入表）'!$G$55</f>
        <v>0</v>
      </c>
      <c r="BAY7" s="9">
        <f>'表三之二（需明确收支对象级次的录入表）'!$G$56</f>
        <v>0</v>
      </c>
      <c r="BAZ7" s="9">
        <f>'表三之二（需明确收支对象级次的录入表）'!$G$57</f>
        <v>0</v>
      </c>
      <c r="BBA7" s="9">
        <f>'表三之二（需明确收支对象级次的录入表）'!$G$58</f>
        <v>0</v>
      </c>
      <c r="BBB7" s="9">
        <f>'表三之二（需明确收支对象级次的录入表）'!$G$59</f>
        <v>0</v>
      </c>
      <c r="BBC7" s="9">
        <f>'表三之二（需明确收支对象级次的录入表）'!$G$60</f>
        <v>0</v>
      </c>
      <c r="BBD7" s="9">
        <f>'表三之二（需明确收支对象级次的录入表）'!$G$61</f>
        <v>0</v>
      </c>
      <c r="BBE7" s="9">
        <f>'表三之二（需明确收支对象级次的录入表）'!$G$62</f>
        <v>0</v>
      </c>
      <c r="BBF7" s="9">
        <f>'表三之二（需明确收支对象级次的录入表）'!$G$63</f>
        <v>0</v>
      </c>
      <c r="BBG7" s="9">
        <f>'表三之二（需明确收支对象级次的录入表）'!$G$64</f>
        <v>0</v>
      </c>
      <c r="BBH7" s="9">
        <f>'表三之二（需明确收支对象级次的录入表）'!$G$65</f>
        <v>0</v>
      </c>
      <c r="BBI7" s="9">
        <f>'表三之二（需明确收支对象级次的录入表）'!$G$66</f>
        <v>0</v>
      </c>
      <c r="BBJ7" s="9">
        <f>'表三之二（需明确收支对象级次的录入表）'!$G$67</f>
        <v>0</v>
      </c>
      <c r="BBK7" s="9">
        <f>'表三之二（需明确收支对象级次的录入表）'!$G$68</f>
        <v>0</v>
      </c>
      <c r="BBL7" s="9">
        <f>'表三之二（需明确收支对象级次的录入表）'!$G$69</f>
        <v>0</v>
      </c>
      <c r="BBM7" s="9">
        <f>'表三之二（需明确收支对象级次的录入表）'!$G$70</f>
        <v>0</v>
      </c>
      <c r="BBN7" s="9">
        <f>'表三之二（需明确收支对象级次的录入表）'!$G$71</f>
        <v>0</v>
      </c>
      <c r="BBO7" s="9">
        <f>'表三之二（需明确收支对象级次的录入表）'!$G$72</f>
        <v>0</v>
      </c>
      <c r="BBP7" s="9">
        <f>'表三之二（需明确收支对象级次的录入表）'!$G$73</f>
        <v>0</v>
      </c>
      <c r="BBQ7" s="10"/>
      <c r="BBR7" s="10"/>
      <c r="BBS7" s="10"/>
      <c r="BBT7" s="10"/>
      <c r="BBU7" s="10"/>
      <c r="BBV7" s="10"/>
      <c r="BBW7" s="10"/>
      <c r="BBX7" s="10"/>
      <c r="BBY7" s="10"/>
      <c r="BBZ7" s="10"/>
      <c r="BCA7" s="10"/>
      <c r="BCB7" s="10"/>
      <c r="BCC7" s="9">
        <f>'表三之二（需明确收支对象级次的录入表）'!$G$75</f>
        <v>0</v>
      </c>
      <c r="BCD7" s="9">
        <f>'表三之二（需明确收支对象级次的录入表）'!$G$76</f>
        <v>0</v>
      </c>
      <c r="BCE7" s="9">
        <f>'表三之二（需明确收支对象级次的录入表）'!$G$77</f>
        <v>0</v>
      </c>
      <c r="BCF7" s="9">
        <f>'表三之二（需明确收支对象级次的录入表）'!$G$78</f>
        <v>0</v>
      </c>
      <c r="BCG7" s="10"/>
      <c r="BCH7" s="10"/>
      <c r="BCI7" s="10"/>
      <c r="BCJ7" s="10"/>
      <c r="BCK7" s="10"/>
      <c r="BCL7" s="10"/>
      <c r="BCM7" s="10"/>
      <c r="BCN7" s="10"/>
      <c r="BCO7" s="10"/>
      <c r="BCP7" s="10"/>
      <c r="BCQ7" s="10"/>
      <c r="BCR7" s="10"/>
      <c r="BCS7" s="10"/>
      <c r="BCT7" s="10"/>
      <c r="BCU7" s="10"/>
      <c r="BCV7" s="10"/>
      <c r="BCW7" s="10"/>
      <c r="BCX7" s="10"/>
      <c r="BCY7" s="10"/>
      <c r="BCZ7" s="10"/>
      <c r="BDA7" s="10"/>
      <c r="BDB7" s="9">
        <f>'表三之二（需明确收支对象级次的录入表）'!$G$79</f>
        <v>0</v>
      </c>
      <c r="BDC7" s="9">
        <f>'表三之二（需明确收支对象级次的录入表）'!$G$80</f>
        <v>0</v>
      </c>
      <c r="BDD7" s="10"/>
      <c r="BDE7" s="10"/>
      <c r="BDF7" s="10"/>
      <c r="BDG7" s="10"/>
      <c r="BDH7" s="10"/>
      <c r="BDI7" s="10"/>
      <c r="BDJ7" s="10"/>
      <c r="BDK7" s="10"/>
      <c r="BDL7" s="10"/>
      <c r="BDM7" s="10"/>
      <c r="BDN7" s="10"/>
      <c r="BDO7" s="10"/>
      <c r="BDP7" s="10"/>
      <c r="BDQ7" s="10"/>
      <c r="BDR7" s="10"/>
      <c r="BDS7" s="10"/>
      <c r="BDT7" s="10"/>
      <c r="BDU7" s="10"/>
      <c r="BDV7" s="10"/>
      <c r="BDW7" s="10"/>
      <c r="BDX7" s="10"/>
      <c r="BDY7" s="10"/>
      <c r="BDZ7" s="10"/>
      <c r="BEA7" s="10"/>
      <c r="BEB7" s="10"/>
      <c r="BEC7" s="10"/>
      <c r="BED7" s="10"/>
      <c r="BEE7" s="10"/>
      <c r="BEF7" s="10"/>
      <c r="BEG7" s="10"/>
      <c r="BEH7" s="10"/>
      <c r="BEI7" s="10"/>
      <c r="BEJ7" s="10"/>
      <c r="BEK7" s="10"/>
      <c r="BEL7" s="10"/>
      <c r="BEM7" s="10"/>
      <c r="BEN7" s="10"/>
      <c r="BEO7" s="10"/>
      <c r="BEP7" s="10"/>
      <c r="BEQ7" s="10"/>
      <c r="BER7" s="10"/>
      <c r="BES7" s="10"/>
      <c r="BET7" s="10"/>
      <c r="BEU7" s="10"/>
      <c r="BEV7" s="10"/>
      <c r="BEW7" s="10"/>
      <c r="BEX7" s="10"/>
      <c r="BEY7" s="10"/>
      <c r="BEZ7" s="10"/>
      <c r="BFA7" s="10"/>
      <c r="BFB7" s="10"/>
      <c r="BFC7" s="10"/>
      <c r="BFD7" s="10"/>
      <c r="BFE7" s="10"/>
      <c r="BFF7" s="10"/>
      <c r="BFG7" s="10"/>
      <c r="BFH7" s="10"/>
      <c r="BFI7" s="10"/>
      <c r="BFJ7" s="10"/>
      <c r="BFK7" s="10"/>
      <c r="BFL7" s="10"/>
      <c r="BFM7" s="10"/>
      <c r="BFN7" s="10"/>
      <c r="BFO7" s="10"/>
      <c r="BFP7" s="10"/>
      <c r="BFQ7" s="10"/>
      <c r="BFR7" s="10"/>
      <c r="BFS7" s="10"/>
      <c r="BFT7" s="10"/>
      <c r="BFU7" s="10"/>
      <c r="BFV7" s="10"/>
      <c r="BFW7" s="10"/>
      <c r="BFX7" s="10"/>
      <c r="BFY7" s="10"/>
      <c r="BFZ7" s="10"/>
      <c r="BGA7" s="10"/>
      <c r="BGB7" s="10"/>
      <c r="BGC7" s="10"/>
      <c r="BGD7" s="10"/>
      <c r="BGE7" s="10"/>
      <c r="BGF7" s="10"/>
      <c r="BGG7" s="10"/>
      <c r="BGH7" s="10"/>
      <c r="BGI7" s="10"/>
      <c r="BGJ7" s="10"/>
      <c r="BGK7" s="10"/>
      <c r="BGL7" s="10"/>
      <c r="BGM7" s="10"/>
      <c r="BGN7" s="10"/>
      <c r="BGO7" s="10"/>
      <c r="BGP7" s="10"/>
      <c r="BGQ7" s="10"/>
      <c r="BGR7" s="10"/>
      <c r="BGS7" s="10"/>
      <c r="BGT7" s="10"/>
      <c r="BGU7" s="10"/>
      <c r="BGV7" s="10"/>
      <c r="BGW7" s="10"/>
      <c r="BGX7" s="10"/>
      <c r="BGY7" s="10"/>
      <c r="BGZ7" s="10"/>
      <c r="BHA7" s="10"/>
      <c r="BHB7" s="10"/>
      <c r="BHC7" s="10"/>
      <c r="BHD7" s="10"/>
      <c r="BHE7" s="10"/>
      <c r="BHF7" s="10"/>
      <c r="BHG7" s="10"/>
      <c r="BHH7" s="10"/>
      <c r="BHI7" s="10"/>
      <c r="BHJ7" s="10"/>
      <c r="BHK7" s="10"/>
      <c r="BHL7" s="10"/>
      <c r="BHM7" s="10"/>
      <c r="BHN7" s="10"/>
      <c r="BHO7" s="10"/>
      <c r="BHP7" s="10"/>
      <c r="BHQ7" s="10"/>
      <c r="BHR7" s="10"/>
      <c r="BHS7" s="10"/>
      <c r="BHT7" s="10"/>
      <c r="BHU7" s="10"/>
      <c r="BHV7" s="10"/>
      <c r="BHW7" s="10"/>
      <c r="BHX7" s="10"/>
      <c r="BHY7" s="10"/>
      <c r="BHZ7" s="10"/>
      <c r="BIA7" s="10"/>
      <c r="BIB7" s="10"/>
      <c r="BIC7" s="10"/>
      <c r="BID7" s="10"/>
      <c r="BIE7" s="10"/>
      <c r="BIF7" s="10"/>
      <c r="BIG7" s="10"/>
      <c r="BIH7" s="10"/>
      <c r="BII7" s="10"/>
      <c r="BIJ7" s="10"/>
      <c r="BIK7" s="10"/>
      <c r="BIL7" s="10"/>
      <c r="BIM7" s="10"/>
      <c r="BIN7" s="10"/>
      <c r="BIO7" s="10"/>
      <c r="BIP7" s="10"/>
      <c r="BIQ7" s="10"/>
      <c r="BIR7" s="10"/>
      <c r="BIS7" s="10"/>
      <c r="BIT7" s="10"/>
      <c r="BIU7" s="10"/>
      <c r="BIV7" s="10"/>
      <c r="BIW7" s="10"/>
      <c r="BIX7" s="10"/>
      <c r="BIY7" s="10"/>
      <c r="BIZ7" s="10"/>
      <c r="BJA7" s="10"/>
      <c r="BJB7" s="10"/>
      <c r="BJC7" s="10"/>
      <c r="BJD7" s="10"/>
      <c r="BJE7" s="10"/>
      <c r="BJF7" s="10"/>
      <c r="BJG7" s="10"/>
      <c r="BJH7" s="10"/>
      <c r="BJI7" s="10"/>
      <c r="BJJ7" s="10"/>
      <c r="BJK7" s="10"/>
      <c r="BJL7" s="10"/>
      <c r="BJM7" s="10"/>
      <c r="BJN7" s="10"/>
      <c r="BJO7" s="10"/>
      <c r="BJP7" s="10"/>
      <c r="BJQ7" s="10"/>
      <c r="BJR7" s="10"/>
      <c r="BJS7" s="10"/>
      <c r="BJT7" s="10"/>
      <c r="BJU7" s="10"/>
      <c r="BJV7" s="10"/>
      <c r="BJW7" s="10"/>
      <c r="BJX7" s="10"/>
      <c r="BJY7" s="10"/>
      <c r="BJZ7" s="10"/>
      <c r="BKA7" s="10"/>
      <c r="BKB7" s="10"/>
      <c r="BKC7" s="10"/>
      <c r="BKD7" s="10"/>
      <c r="BKE7" s="10"/>
      <c r="BKF7" s="10"/>
      <c r="BKG7" s="10"/>
      <c r="BKH7" s="10"/>
      <c r="BKI7" s="10"/>
      <c r="BKJ7" s="10"/>
      <c r="BKK7" s="10"/>
      <c r="BKL7" s="10"/>
      <c r="BKM7" s="10"/>
      <c r="BKN7" s="10"/>
      <c r="BKO7" s="10"/>
      <c r="BKP7" s="10"/>
      <c r="BKQ7" s="10"/>
      <c r="BKR7" s="10"/>
      <c r="BKS7" s="10"/>
      <c r="BKT7" s="10"/>
      <c r="BKU7" s="10"/>
      <c r="BKV7" s="10"/>
      <c r="BKW7" s="10"/>
      <c r="BKX7" s="10"/>
      <c r="BKY7" s="10"/>
      <c r="BKZ7" s="10"/>
      <c r="BLA7" s="10"/>
      <c r="BLB7" s="10"/>
      <c r="BLC7" s="10"/>
      <c r="BLD7" s="10"/>
      <c r="BLE7" s="10"/>
      <c r="BLF7" s="10"/>
      <c r="BLG7" s="10"/>
      <c r="BLH7" s="10"/>
      <c r="BLI7" s="10"/>
      <c r="BLJ7" s="10"/>
      <c r="BLK7" s="10"/>
      <c r="BLL7" s="10"/>
      <c r="BLM7" s="10"/>
      <c r="BLN7" s="10"/>
      <c r="BLO7" s="10"/>
      <c r="BLP7" s="10"/>
      <c r="BLQ7" s="10"/>
      <c r="BLR7" s="10"/>
      <c r="BLS7" s="10"/>
      <c r="BLT7" s="10"/>
      <c r="BLU7" s="10"/>
      <c r="BLV7" s="10"/>
      <c r="BLW7" s="10"/>
      <c r="BLX7" s="10"/>
      <c r="BLY7" s="10"/>
      <c r="BLZ7" s="10"/>
      <c r="BMA7" s="10"/>
      <c r="BMB7" s="10"/>
      <c r="BMC7" s="10"/>
      <c r="BMD7" s="10"/>
      <c r="BME7" s="10"/>
      <c r="BMF7" s="10"/>
      <c r="BMG7" s="10"/>
      <c r="BMH7" s="10"/>
      <c r="BMI7" s="10"/>
      <c r="BMJ7" s="10"/>
      <c r="BMK7" s="10"/>
      <c r="BML7" s="10"/>
      <c r="BMM7" s="10"/>
      <c r="BMN7" s="10"/>
      <c r="BMO7" s="10"/>
      <c r="BMP7" s="10"/>
      <c r="BMQ7" s="10"/>
      <c r="BMR7" s="10"/>
      <c r="BMS7" s="10"/>
      <c r="BMT7" s="10"/>
      <c r="BMU7" s="10"/>
      <c r="BMV7" s="10"/>
      <c r="BMW7" s="10"/>
      <c r="BMX7" s="10"/>
      <c r="BMY7" s="10"/>
      <c r="BMZ7" s="10"/>
      <c r="BNA7" s="10"/>
      <c r="BNB7" s="10"/>
      <c r="BNC7" s="10"/>
      <c r="BND7" s="10"/>
      <c r="BNE7" s="10"/>
      <c r="BNF7" s="10"/>
      <c r="BNG7" s="10"/>
      <c r="BNH7" s="10"/>
      <c r="BNI7" s="10"/>
      <c r="BNJ7" s="10"/>
      <c r="BNK7" s="10"/>
      <c r="BNL7" s="10"/>
      <c r="BNM7" s="10"/>
      <c r="BNN7" s="10"/>
      <c r="BNO7" s="10"/>
      <c r="BNP7" s="10"/>
      <c r="BNQ7" s="10"/>
      <c r="BNR7" s="10"/>
      <c r="BNS7" s="10"/>
      <c r="BNT7" s="10"/>
      <c r="BNU7" s="10"/>
      <c r="BNV7" s="10"/>
      <c r="BNW7" s="10"/>
      <c r="BNX7" s="10"/>
      <c r="BNY7" s="10"/>
      <c r="BNZ7" s="10"/>
      <c r="BOA7" s="10"/>
      <c r="BOB7" s="10"/>
      <c r="BOC7" s="10"/>
      <c r="BOD7" s="10"/>
      <c r="BOE7" s="10"/>
      <c r="BOF7" s="10"/>
      <c r="BOG7" s="10"/>
      <c r="BOH7" s="10"/>
      <c r="BOI7" s="10"/>
      <c r="BOJ7" s="10"/>
      <c r="BOK7" s="10"/>
      <c r="BOL7" s="10"/>
      <c r="BOM7" s="10"/>
      <c r="BON7" s="10"/>
      <c r="BOO7" s="10"/>
      <c r="BOP7" s="10"/>
      <c r="BOQ7" s="10"/>
      <c r="BOR7" s="10"/>
      <c r="BOS7" s="10"/>
      <c r="BOT7" s="10"/>
      <c r="BOU7" s="10"/>
      <c r="BOV7" s="10"/>
      <c r="BOW7" s="10"/>
      <c r="BOX7" s="10"/>
      <c r="BOY7" s="10"/>
      <c r="BOZ7" s="10"/>
      <c r="BPA7" s="10"/>
      <c r="BPB7" s="10"/>
      <c r="BPC7" s="10"/>
      <c r="BPD7" s="10"/>
      <c r="BPE7" s="10"/>
      <c r="BPF7" s="10"/>
      <c r="BPG7" s="10"/>
      <c r="BPH7" s="10"/>
      <c r="BPI7" s="10"/>
      <c r="BPJ7" s="10"/>
      <c r="BPK7" s="10"/>
      <c r="BPL7" s="10"/>
      <c r="BPM7" s="10"/>
      <c r="BPN7" s="10"/>
      <c r="BPO7" s="10"/>
      <c r="BPP7" s="10"/>
      <c r="BPQ7" s="10"/>
      <c r="BPR7" s="10"/>
      <c r="BPS7" s="10"/>
      <c r="BPT7" s="10"/>
      <c r="BPU7" s="10"/>
      <c r="BPV7" s="10"/>
      <c r="BPW7" s="10"/>
      <c r="BPX7" s="10"/>
      <c r="BPY7" s="10"/>
      <c r="BPZ7" s="10"/>
      <c r="BQA7" s="10"/>
      <c r="BQB7" s="10"/>
      <c r="BQC7" s="10"/>
      <c r="BQD7" s="10"/>
      <c r="BQE7" s="10"/>
      <c r="BQF7" s="10"/>
      <c r="BQG7" s="10"/>
      <c r="BQH7" s="10"/>
      <c r="BQI7" s="10"/>
      <c r="BQJ7" s="10"/>
      <c r="BQK7" s="10"/>
      <c r="BQL7" s="10"/>
      <c r="BQM7" s="10"/>
      <c r="BQN7" s="10"/>
      <c r="BQO7" s="10"/>
      <c r="BQP7" s="10"/>
      <c r="BQQ7" s="10"/>
      <c r="BQR7" s="10"/>
      <c r="BQS7" s="10"/>
      <c r="BQT7" s="10"/>
      <c r="BQU7" s="10"/>
      <c r="BQV7" s="10"/>
      <c r="BQW7" s="10"/>
      <c r="BQX7" s="10"/>
      <c r="BQY7" s="10"/>
      <c r="BQZ7" s="10"/>
      <c r="BRA7" s="10"/>
      <c r="BRB7" s="10"/>
      <c r="BRC7" s="10"/>
      <c r="BRD7" s="10"/>
      <c r="BRE7" s="10"/>
      <c r="BRF7" s="10"/>
      <c r="BRG7" s="10"/>
      <c r="BRH7" s="10"/>
      <c r="BRI7" s="10"/>
      <c r="BRJ7" s="10"/>
      <c r="BRK7" s="10"/>
      <c r="BRL7" s="10"/>
      <c r="BRM7" s="10"/>
      <c r="BRN7" s="10"/>
      <c r="BRO7" s="10"/>
      <c r="BRP7" s="10"/>
      <c r="BRQ7" s="10"/>
      <c r="BRR7" s="10"/>
      <c r="BRS7" s="10"/>
      <c r="BRT7" s="10"/>
      <c r="BRU7" s="10"/>
      <c r="BRV7" s="10"/>
      <c r="BRW7" s="10"/>
      <c r="BRX7" s="10"/>
      <c r="BRY7" s="10"/>
      <c r="BRZ7" s="10"/>
      <c r="BSA7" s="10"/>
      <c r="BSB7" s="10"/>
      <c r="BSC7" s="10"/>
      <c r="BSD7" s="10"/>
      <c r="BSE7" s="10"/>
      <c r="BSF7" s="10"/>
      <c r="BSG7" s="10"/>
      <c r="BSH7" s="10"/>
      <c r="BSI7" s="10"/>
      <c r="BSJ7" s="10"/>
      <c r="BSK7" s="10"/>
      <c r="BSL7" s="10"/>
      <c r="BSM7" s="10"/>
      <c r="BSN7" s="10"/>
      <c r="BSO7" s="10"/>
      <c r="BSP7" s="10"/>
      <c r="BSQ7" s="10"/>
      <c r="BSR7" s="10"/>
      <c r="BSS7" s="10"/>
      <c r="BST7" s="10"/>
      <c r="BSU7" s="10"/>
      <c r="BSV7" s="10"/>
      <c r="BSW7" s="10"/>
      <c r="BSX7" s="10"/>
      <c r="BSY7" s="10"/>
      <c r="BSZ7" s="10"/>
      <c r="BTA7" s="10"/>
      <c r="BTB7" s="10"/>
      <c r="BTC7" s="10"/>
      <c r="BTD7" s="10"/>
      <c r="BTE7" s="10"/>
      <c r="BTF7" s="10"/>
      <c r="BTG7" s="10"/>
      <c r="BTH7" s="10"/>
      <c r="BTI7" s="10"/>
      <c r="BTJ7" s="10"/>
      <c r="BTK7" s="10"/>
      <c r="BTL7" s="10"/>
      <c r="BTM7" s="10"/>
      <c r="BTN7" s="10"/>
      <c r="BTO7" s="10"/>
      <c r="BTP7" s="10"/>
      <c r="BTQ7" s="10"/>
      <c r="BTR7" s="10"/>
      <c r="BTS7" s="10"/>
      <c r="BTT7" s="10"/>
      <c r="BTU7" s="10"/>
      <c r="BTV7" s="10"/>
      <c r="BTW7" s="10"/>
      <c r="BTX7" s="10"/>
      <c r="BTY7" s="10"/>
      <c r="BTZ7" s="10"/>
      <c r="BUA7" s="10"/>
      <c r="BUB7" s="10"/>
      <c r="BUC7" s="10"/>
      <c r="BUD7" s="10"/>
      <c r="BUE7" s="10"/>
      <c r="BUF7" s="10"/>
      <c r="BUG7" s="10"/>
      <c r="BUH7" s="10"/>
      <c r="BUI7" s="10"/>
      <c r="BUJ7" s="10"/>
      <c r="BUK7" s="10"/>
      <c r="BUL7" s="10"/>
      <c r="BUM7" s="10"/>
      <c r="BUN7" s="10"/>
      <c r="BUO7" s="10"/>
      <c r="BUP7" s="10"/>
      <c r="BUQ7" s="10"/>
      <c r="BUR7" s="10"/>
      <c r="BUS7" s="10"/>
      <c r="BUT7" s="10"/>
      <c r="BUU7" s="10"/>
      <c r="BUV7" s="10"/>
      <c r="BUW7" s="10"/>
      <c r="BUX7" s="10"/>
      <c r="BUY7" s="10"/>
      <c r="BUZ7" s="10"/>
      <c r="BVA7" s="10"/>
      <c r="BVB7" s="10"/>
      <c r="BVC7" s="10"/>
      <c r="BVD7" s="10"/>
      <c r="BVE7" s="10"/>
      <c r="BVF7" s="10"/>
      <c r="BVG7" s="10"/>
      <c r="BVH7" s="10"/>
      <c r="BVI7" s="10"/>
      <c r="BVJ7" s="10"/>
      <c r="BVK7" s="10"/>
      <c r="BVL7" s="10"/>
      <c r="BVM7" s="10"/>
      <c r="BVN7" s="10"/>
      <c r="BVO7" s="10"/>
      <c r="BVP7" s="10"/>
      <c r="BVQ7" s="10"/>
      <c r="BVR7" s="10"/>
      <c r="BVS7" s="10"/>
      <c r="BVT7" s="10"/>
      <c r="BVU7" s="10"/>
      <c r="BVV7" s="10"/>
      <c r="BVW7" s="10"/>
      <c r="BVX7" s="10"/>
      <c r="BVY7" s="10"/>
      <c r="BVZ7" s="10"/>
      <c r="BWA7" s="10"/>
      <c r="BWB7" s="10"/>
      <c r="BWC7" s="10"/>
      <c r="BWD7" s="10"/>
      <c r="BWE7" s="10"/>
      <c r="BWF7" s="10"/>
      <c r="BWG7" s="10"/>
      <c r="BWH7" s="10"/>
      <c r="BWI7" s="10"/>
      <c r="BWJ7" s="10"/>
      <c r="BWK7" s="10"/>
      <c r="BWL7" s="10"/>
      <c r="BWM7" s="10"/>
      <c r="BWN7" s="10"/>
      <c r="BWO7" s="10"/>
      <c r="BWP7" s="10"/>
      <c r="BWQ7" s="10"/>
      <c r="BWR7" s="10"/>
      <c r="BWS7" s="10"/>
      <c r="BWT7" s="10"/>
      <c r="BWU7" s="10"/>
      <c r="BWV7" s="10"/>
      <c r="BWW7" s="10"/>
      <c r="BWX7" s="10"/>
      <c r="BWY7" s="10"/>
      <c r="BWZ7" s="10"/>
      <c r="BXA7" s="10"/>
      <c r="BXB7" s="10"/>
      <c r="BXC7" s="10"/>
      <c r="BXD7" s="10"/>
      <c r="BXE7" s="10"/>
      <c r="BXF7" s="10"/>
      <c r="BXG7" s="10"/>
      <c r="BXH7" s="10"/>
      <c r="BXI7" s="10"/>
      <c r="BXJ7" s="10"/>
      <c r="BXK7" s="10"/>
      <c r="BXL7" s="10"/>
      <c r="BXM7" s="10"/>
      <c r="BXN7" s="10"/>
      <c r="BXO7" s="10"/>
      <c r="BXP7" s="10"/>
      <c r="BXQ7" s="10"/>
      <c r="BXR7" s="10"/>
      <c r="BXS7" s="10"/>
      <c r="BXT7" s="10"/>
      <c r="BXU7" s="10"/>
      <c r="BXV7" s="10"/>
      <c r="BXW7" s="10"/>
      <c r="BXX7" s="10"/>
      <c r="BXY7" s="10"/>
      <c r="BXZ7" s="10"/>
      <c r="BYA7" s="10"/>
      <c r="BYB7" s="10"/>
      <c r="BYC7" s="10"/>
      <c r="BYD7" s="10"/>
      <c r="BYE7" s="10"/>
      <c r="BYF7" s="10"/>
      <c r="BYG7" s="10"/>
      <c r="BYH7" s="10"/>
      <c r="BYI7" s="10"/>
      <c r="BYJ7" s="10"/>
      <c r="BYK7" s="10"/>
      <c r="BYL7" s="10"/>
      <c r="BYM7" s="10"/>
      <c r="BYN7" s="10"/>
      <c r="BYO7" s="10"/>
      <c r="BYP7" s="10"/>
      <c r="BYQ7" s="10"/>
      <c r="BYR7" s="10"/>
      <c r="BYS7" s="10"/>
      <c r="BYT7" s="10"/>
      <c r="BYU7" s="10"/>
      <c r="BYV7" s="10"/>
      <c r="BYW7" s="10"/>
      <c r="BYX7" s="10"/>
      <c r="BYY7" s="10"/>
      <c r="BYZ7" s="10"/>
      <c r="BZA7" s="10"/>
      <c r="BZB7" s="10"/>
      <c r="BZC7" s="10"/>
      <c r="BZD7" s="10"/>
      <c r="BZE7" s="10"/>
      <c r="BZF7" s="10"/>
      <c r="BZG7" s="10"/>
      <c r="BZH7" s="10"/>
      <c r="BZI7" s="10"/>
      <c r="BZJ7" s="10"/>
      <c r="BZK7" s="10"/>
      <c r="BZL7" s="10"/>
      <c r="BZM7" s="10"/>
      <c r="BZN7" s="10"/>
      <c r="BZO7" s="10"/>
      <c r="BZP7" s="10"/>
      <c r="BZQ7" s="10"/>
      <c r="BZR7" s="10"/>
      <c r="BZS7" s="10"/>
      <c r="BZT7" s="10"/>
      <c r="BZU7" s="10"/>
      <c r="BZV7" s="10"/>
      <c r="BZW7" s="10"/>
      <c r="BZX7" s="10"/>
      <c r="BZY7" s="10"/>
      <c r="BZZ7" s="10"/>
      <c r="CAA7" s="10"/>
      <c r="CAB7" s="10"/>
      <c r="CAC7" s="10"/>
      <c r="CAD7" s="10"/>
      <c r="CAE7" s="10"/>
      <c r="CAF7" s="10"/>
      <c r="CAG7" s="10"/>
      <c r="CAH7" s="10"/>
      <c r="CAI7" s="10"/>
      <c r="CAJ7" s="10"/>
      <c r="CAK7" s="10"/>
      <c r="CAL7" s="10"/>
      <c r="CAM7" s="10"/>
      <c r="CAN7" s="10"/>
      <c r="CAO7" s="10"/>
      <c r="CAP7" s="10"/>
      <c r="CAQ7" s="10"/>
      <c r="CAR7" s="10"/>
      <c r="CAS7" s="10"/>
      <c r="CAT7" s="10"/>
      <c r="CAU7" s="10"/>
      <c r="CAV7" s="10"/>
      <c r="CAW7" s="10"/>
      <c r="CAX7" s="10"/>
      <c r="CAY7" s="10"/>
      <c r="CAZ7" s="10"/>
      <c r="CBA7" s="10"/>
      <c r="CBB7" s="10"/>
      <c r="CBC7" s="10"/>
      <c r="CBD7" s="10"/>
      <c r="CBE7" s="10"/>
      <c r="CBF7" s="10"/>
      <c r="CBG7" s="10"/>
      <c r="CBH7" s="10"/>
      <c r="CBI7" s="10"/>
      <c r="CBJ7" s="10"/>
      <c r="CBK7" s="10"/>
      <c r="CBL7" s="10"/>
      <c r="CBM7" s="10"/>
      <c r="CBN7" s="10"/>
      <c r="CBO7" s="10"/>
      <c r="CBP7" s="10"/>
      <c r="CBQ7" s="10"/>
      <c r="CBR7" s="10"/>
      <c r="CBS7" s="10"/>
      <c r="CBT7" s="10"/>
      <c r="CBU7" s="10"/>
      <c r="CBV7" s="10"/>
      <c r="CBW7" s="10"/>
      <c r="CBX7" s="10"/>
      <c r="CBY7" s="10"/>
      <c r="CBZ7" s="10"/>
      <c r="CCA7" s="10"/>
      <c r="CCB7" s="10"/>
      <c r="CCC7" s="10"/>
      <c r="CCD7" s="10"/>
      <c r="CCE7" s="10"/>
      <c r="CCF7" s="10"/>
      <c r="CCG7" s="10"/>
      <c r="CCH7" s="10"/>
      <c r="CCI7" s="10"/>
      <c r="CCJ7" s="10"/>
      <c r="CCK7" s="10"/>
      <c r="CCL7" s="10"/>
      <c r="CCM7" s="10"/>
      <c r="CCN7" s="10"/>
      <c r="CCO7" s="10"/>
      <c r="CCP7" s="10"/>
      <c r="CCQ7" s="10"/>
      <c r="CCR7" s="10"/>
      <c r="CCS7" s="10"/>
      <c r="CCT7" s="10"/>
      <c r="CCU7" s="10"/>
      <c r="CCV7" s="10"/>
      <c r="CCW7" s="10"/>
      <c r="CCX7" s="10"/>
      <c r="CCY7" s="10"/>
      <c r="CCZ7" s="10"/>
      <c r="CDA7" s="10"/>
      <c r="CDB7" s="10"/>
      <c r="CDC7" s="10"/>
      <c r="CDD7" s="10"/>
      <c r="CDE7" s="10"/>
      <c r="CDF7" s="10"/>
      <c r="CDG7" s="10"/>
      <c r="CDH7" s="10"/>
      <c r="CDI7" s="10"/>
      <c r="CDJ7" s="10"/>
      <c r="CDK7" s="10"/>
      <c r="CDL7" s="10"/>
      <c r="CDM7" s="10"/>
      <c r="CDN7" s="10"/>
      <c r="CDO7" s="10"/>
      <c r="CDP7" s="10"/>
      <c r="CDQ7" s="10"/>
      <c r="CDR7" s="10"/>
      <c r="CDS7" s="10"/>
      <c r="CDT7" s="10"/>
      <c r="CDU7" s="10"/>
      <c r="CDV7" s="10"/>
      <c r="CDW7" s="10"/>
      <c r="CDX7" s="10"/>
      <c r="CDY7" s="10"/>
      <c r="CDZ7" s="10"/>
      <c r="CEA7" s="10"/>
      <c r="CEB7" s="10"/>
      <c r="CEC7" s="10"/>
      <c r="CED7" s="10"/>
      <c r="CEE7" s="10"/>
      <c r="CEF7" s="10"/>
      <c r="CEG7" s="10"/>
      <c r="CEH7" s="10"/>
      <c r="CEI7" s="10"/>
      <c r="CEJ7" s="10"/>
      <c r="CEK7" s="10"/>
      <c r="CEL7" s="10"/>
      <c r="CEM7" s="10"/>
      <c r="CEN7" s="10"/>
      <c r="CEO7" s="10"/>
      <c r="CEP7" s="10"/>
      <c r="CEQ7" s="10"/>
      <c r="CER7" s="10"/>
      <c r="CES7" s="10"/>
      <c r="CET7" s="10"/>
      <c r="CEU7" s="10"/>
      <c r="CEV7" s="10"/>
      <c r="CEW7" s="10"/>
      <c r="CEX7" s="10"/>
      <c r="CEY7" s="10"/>
      <c r="CEZ7" s="10"/>
      <c r="CFA7" s="10"/>
      <c r="CFB7" s="10"/>
      <c r="CFC7" s="10"/>
      <c r="CFD7" s="10"/>
      <c r="CFE7" s="10"/>
      <c r="CFF7" s="10"/>
      <c r="CFG7" s="10"/>
      <c r="CFH7" s="10"/>
      <c r="CFI7" s="10"/>
      <c r="CFJ7" s="10"/>
      <c r="CFK7" s="10"/>
      <c r="CFL7" s="10"/>
      <c r="CFM7" s="10"/>
      <c r="CFN7" s="10"/>
      <c r="CFO7" s="10"/>
      <c r="CFP7" s="10"/>
      <c r="CFQ7" s="10"/>
      <c r="CFR7" s="10"/>
      <c r="CFS7" s="10"/>
      <c r="CFT7" s="10"/>
      <c r="CFU7" s="10"/>
      <c r="CFV7" s="10"/>
      <c r="CFW7" s="10"/>
      <c r="CFX7" s="10"/>
      <c r="CFY7" s="10"/>
      <c r="CFZ7" s="10"/>
      <c r="CGA7" s="10"/>
      <c r="CGB7" s="10"/>
      <c r="CGC7" s="10"/>
      <c r="CGD7" s="10"/>
      <c r="CGE7" s="10"/>
      <c r="CGF7" s="10"/>
      <c r="CGG7" s="10"/>
      <c r="CGH7" s="10"/>
      <c r="CGI7" s="10"/>
      <c r="CGJ7" s="10"/>
      <c r="CGK7" s="10"/>
      <c r="CGL7" s="10"/>
      <c r="CGM7" s="10"/>
      <c r="CGN7" s="10"/>
      <c r="CGO7" s="10"/>
      <c r="CGP7" s="10"/>
      <c r="CGQ7" s="10"/>
      <c r="CGR7" s="10"/>
      <c r="CGS7" s="10"/>
      <c r="CGT7" s="10"/>
      <c r="CGU7" s="10"/>
      <c r="CGV7" s="10"/>
      <c r="CGW7" s="10"/>
      <c r="CGX7" s="10"/>
      <c r="CGY7" s="10"/>
      <c r="CGZ7" s="10"/>
      <c r="CHA7" s="10"/>
      <c r="CHB7" s="10"/>
      <c r="CHC7" s="10"/>
      <c r="CHD7" s="10"/>
      <c r="CHE7" s="10"/>
      <c r="CHF7" s="10"/>
      <c r="CHG7" s="10"/>
      <c r="CHH7" s="10"/>
      <c r="CHI7" s="10"/>
      <c r="CHJ7" s="10"/>
      <c r="CHK7" s="10"/>
      <c r="CHL7" s="10"/>
      <c r="CHM7" s="10"/>
      <c r="CHN7" s="10"/>
      <c r="CHO7" s="10"/>
      <c r="CHP7" s="10"/>
      <c r="CHQ7" s="10"/>
      <c r="CHR7" s="10"/>
      <c r="CHS7" s="10"/>
      <c r="CHT7" s="10"/>
      <c r="CHU7" s="10"/>
      <c r="CHV7" s="10"/>
      <c r="CHW7" s="10"/>
      <c r="CHX7" s="10"/>
      <c r="CHY7" s="10"/>
      <c r="CHZ7" s="10"/>
      <c r="CIA7" s="10"/>
      <c r="CIB7" s="10"/>
      <c r="CIC7" s="10"/>
      <c r="CID7" s="10"/>
      <c r="CIE7" s="10"/>
      <c r="CIF7" s="10"/>
      <c r="CIG7" s="10"/>
      <c r="CIH7" s="10"/>
      <c r="CII7" s="10"/>
      <c r="CIJ7" s="10"/>
      <c r="CIK7" s="10"/>
      <c r="CIL7" s="10"/>
      <c r="CIM7" s="10"/>
      <c r="CIN7" s="10"/>
      <c r="CIO7" s="10"/>
      <c r="CIP7" s="10"/>
      <c r="CIQ7" s="10"/>
      <c r="CIR7" s="10"/>
      <c r="CIS7" s="10"/>
      <c r="CIT7" s="10"/>
      <c r="CIU7" s="10"/>
      <c r="CIV7" s="10"/>
      <c r="CIW7" s="10"/>
      <c r="CIX7" s="10"/>
      <c r="CIY7" s="10"/>
      <c r="CIZ7" s="10"/>
      <c r="CJA7" s="10"/>
      <c r="CJB7" s="10"/>
      <c r="CJC7" s="10"/>
      <c r="CJD7" s="10"/>
      <c r="CJE7" s="10"/>
      <c r="CJF7" s="10"/>
      <c r="CJG7" s="10"/>
      <c r="CJH7" s="10"/>
      <c r="CJI7" s="10"/>
      <c r="CJJ7" s="10"/>
      <c r="CJK7" s="10"/>
      <c r="CJL7" s="10"/>
      <c r="CJM7" s="10"/>
      <c r="CJN7" s="10"/>
      <c r="CJO7" s="10"/>
      <c r="CJP7" s="10"/>
      <c r="CJQ7" s="10"/>
      <c r="CJR7" s="10"/>
      <c r="CJS7" s="10"/>
      <c r="CJT7" s="10"/>
      <c r="CJU7" s="10"/>
      <c r="CJV7" s="10"/>
      <c r="CJW7" s="10"/>
      <c r="CJX7" s="10"/>
      <c r="CJY7" s="10"/>
      <c r="CJZ7" s="10"/>
      <c r="CKA7" s="10"/>
      <c r="CKB7" s="10"/>
      <c r="CKC7" s="10"/>
      <c r="CKD7" s="10"/>
      <c r="CKE7" s="10"/>
      <c r="CKF7" s="10"/>
      <c r="CKG7" s="10"/>
      <c r="CKH7" s="10"/>
      <c r="CKI7" s="10"/>
      <c r="CKJ7" s="10"/>
      <c r="CKK7" s="10"/>
      <c r="CKL7" s="10"/>
      <c r="CKM7" s="10"/>
      <c r="CKN7" s="10"/>
      <c r="CKO7" s="10"/>
      <c r="CKP7" s="10"/>
      <c r="CKQ7" s="10"/>
      <c r="CKR7" s="10"/>
      <c r="CKS7" s="10"/>
      <c r="CKT7" s="10"/>
      <c r="CKU7" s="10"/>
      <c r="CKV7" s="10"/>
      <c r="CKW7" s="10"/>
      <c r="CKX7" s="10"/>
      <c r="CKY7" s="10"/>
      <c r="CKZ7" s="10"/>
      <c r="CLA7" s="10"/>
      <c r="CLB7" s="10"/>
      <c r="CLC7" s="10"/>
      <c r="CLD7" s="10"/>
      <c r="CLE7" s="10"/>
      <c r="CLF7" s="10"/>
      <c r="CLG7" s="10"/>
      <c r="CLH7" s="10"/>
      <c r="CLI7" s="10"/>
      <c r="CLJ7" s="10"/>
      <c r="CLK7" s="10"/>
      <c r="CLL7" s="10"/>
      <c r="CLM7" s="10"/>
      <c r="CLN7" s="10"/>
      <c r="CLO7" s="10"/>
      <c r="CLP7" s="10"/>
      <c r="CLQ7" s="10"/>
      <c r="CLR7" s="10"/>
      <c r="CLS7" s="10"/>
      <c r="CLT7" s="10"/>
      <c r="CLU7" s="10"/>
      <c r="CLV7" s="10"/>
      <c r="CLW7" s="10"/>
      <c r="CLX7" s="10"/>
      <c r="CLY7" s="10"/>
      <c r="CLZ7" s="10"/>
      <c r="CMA7" s="10"/>
      <c r="CMB7" s="10"/>
      <c r="CMC7" s="10"/>
      <c r="CMD7" s="10"/>
      <c r="CME7" s="10"/>
      <c r="CMF7" s="10"/>
      <c r="CMG7" s="10"/>
      <c r="CMH7" s="10"/>
      <c r="CMI7" s="10"/>
      <c r="CMJ7" s="10"/>
      <c r="CMK7" s="10"/>
      <c r="CML7" s="10"/>
      <c r="CMM7" s="10"/>
      <c r="CMN7" s="10"/>
      <c r="CMO7" s="10"/>
      <c r="CMP7" s="10"/>
      <c r="CMQ7" s="10"/>
      <c r="CMR7" s="10"/>
      <c r="CMS7" s="10"/>
      <c r="CMT7" s="10"/>
      <c r="CMU7" s="10"/>
      <c r="CMV7" s="10"/>
      <c r="CMW7" s="10"/>
      <c r="CMX7" s="10"/>
      <c r="CMY7" s="10"/>
      <c r="CMZ7" s="10"/>
      <c r="CNA7" s="10"/>
      <c r="CNB7" s="10"/>
      <c r="CNC7" s="10"/>
      <c r="CND7" s="10"/>
      <c r="CNE7" s="10"/>
      <c r="CNF7" s="10"/>
      <c r="CNG7" s="10"/>
      <c r="CNH7" s="10"/>
      <c r="CNI7" s="10"/>
      <c r="CNJ7" s="10"/>
      <c r="CNK7" s="10"/>
      <c r="CNL7" s="10"/>
      <c r="CNM7" s="10"/>
      <c r="CNN7" s="10"/>
      <c r="CNO7" s="10"/>
      <c r="CNP7" s="10"/>
      <c r="CNQ7" s="10"/>
      <c r="CNR7" s="10"/>
      <c r="CNS7" s="10"/>
      <c r="CNT7" s="10"/>
      <c r="CNU7" s="10"/>
      <c r="CNV7" s="10"/>
      <c r="CNW7" s="10"/>
      <c r="CNX7" s="10"/>
      <c r="CNY7" s="10"/>
      <c r="CNZ7" s="10"/>
      <c r="COA7" s="10"/>
      <c r="COB7" s="10"/>
      <c r="COC7" s="10"/>
      <c r="COD7" s="10"/>
      <c r="COE7" s="10"/>
      <c r="COF7" s="10"/>
      <c r="COG7" s="10"/>
      <c r="COH7" s="10"/>
      <c r="COI7" s="10"/>
      <c r="COJ7" s="10"/>
      <c r="COK7" s="10"/>
      <c r="COL7" s="10"/>
      <c r="COM7" s="10"/>
      <c r="CON7" s="10"/>
      <c r="COO7" s="10"/>
      <c r="COP7" s="10"/>
      <c r="COQ7" s="10"/>
      <c r="COR7" s="10"/>
      <c r="COS7" s="10"/>
      <c r="COT7" s="10"/>
      <c r="COU7" s="10"/>
      <c r="COV7" s="10"/>
      <c r="COW7" s="10"/>
      <c r="COX7" s="10"/>
      <c r="COY7" s="10"/>
      <c r="COZ7" s="10"/>
      <c r="CPA7" s="10"/>
      <c r="CPB7" s="10"/>
      <c r="CPC7" s="10"/>
      <c r="CPD7" s="10"/>
      <c r="CPE7" s="10"/>
      <c r="CPF7" s="10"/>
      <c r="CPG7" s="10"/>
      <c r="CPH7" s="10"/>
      <c r="CPI7" s="10"/>
      <c r="CPJ7" s="10"/>
      <c r="CPK7" s="10"/>
      <c r="CPL7" s="10"/>
      <c r="CPM7" s="10"/>
      <c r="CPN7" s="10"/>
      <c r="CPO7" s="10"/>
      <c r="CPP7" s="10"/>
      <c r="CPQ7" s="10"/>
      <c r="CPR7" s="10"/>
      <c r="CPS7" s="10"/>
      <c r="CPT7" s="10"/>
      <c r="CPU7" s="10"/>
      <c r="CPV7" s="10"/>
      <c r="CPW7" s="10"/>
      <c r="CPX7" s="10"/>
      <c r="CPY7" s="10"/>
      <c r="CPZ7" s="10"/>
      <c r="CQA7" s="10"/>
      <c r="CQB7" s="10"/>
      <c r="CQC7" s="10"/>
      <c r="CQD7" s="10"/>
      <c r="CQE7" s="10"/>
      <c r="CQF7" s="10"/>
      <c r="CQG7" s="10"/>
      <c r="CQH7" s="10"/>
      <c r="CQI7" s="10"/>
      <c r="CQJ7" s="10"/>
      <c r="CQK7" s="10"/>
      <c r="CQL7" s="10"/>
      <c r="CQM7" s="10"/>
      <c r="CQN7" s="10"/>
      <c r="CQO7" s="10"/>
      <c r="CQP7" s="10"/>
      <c r="CQQ7" s="10"/>
      <c r="CQR7" s="10"/>
      <c r="CQS7" s="10"/>
      <c r="CQT7" s="10"/>
      <c r="CQU7" s="10"/>
      <c r="CQV7" s="10"/>
      <c r="CQW7" s="10"/>
      <c r="CQX7" s="10"/>
      <c r="CQY7" s="10"/>
      <c r="CQZ7" s="10"/>
      <c r="CRA7" s="10"/>
      <c r="CRB7" s="10"/>
      <c r="CRC7" s="10"/>
      <c r="CRD7" s="10"/>
      <c r="CRE7" s="10"/>
      <c r="CRF7" s="10"/>
      <c r="CRG7" s="10"/>
      <c r="CRH7" s="10"/>
      <c r="CRI7" s="10"/>
      <c r="CRJ7" s="10"/>
      <c r="CRK7" s="10"/>
      <c r="CRL7" s="10"/>
      <c r="CRM7" s="10"/>
      <c r="CRN7" s="10"/>
      <c r="CRO7" s="10"/>
      <c r="CRP7" s="10"/>
      <c r="CRQ7" s="10"/>
      <c r="CRR7" s="10"/>
      <c r="CRS7" s="10"/>
      <c r="CRT7" s="10"/>
      <c r="CRU7" s="10"/>
      <c r="CRV7" s="10"/>
      <c r="CRW7" s="10"/>
      <c r="CRX7" s="10"/>
      <c r="CRY7" s="10"/>
      <c r="CRZ7" s="10"/>
      <c r="CSA7" s="10"/>
      <c r="CSB7" s="10"/>
      <c r="CSC7" s="10"/>
      <c r="CSD7" s="10"/>
      <c r="CSE7" s="10"/>
      <c r="CSF7" s="10"/>
      <c r="CSG7" s="10"/>
      <c r="CSH7" s="10"/>
      <c r="CSI7" s="10"/>
      <c r="CSJ7" s="10"/>
      <c r="CSK7" s="10"/>
      <c r="CSL7" s="10"/>
      <c r="CSM7" s="10"/>
      <c r="CSN7" s="10"/>
      <c r="CSO7" s="10"/>
      <c r="CSP7" s="10"/>
      <c r="CSQ7" s="10"/>
      <c r="CSR7" s="10"/>
      <c r="CSS7" s="10"/>
      <c r="CST7" s="10"/>
      <c r="CSU7" s="10"/>
      <c r="CSV7" s="10"/>
      <c r="CSW7" s="10"/>
      <c r="CSX7" s="10"/>
      <c r="CSY7" s="10"/>
      <c r="CSZ7" s="10"/>
      <c r="CTA7" s="10"/>
      <c r="CTB7" s="10"/>
      <c r="CTC7" s="10"/>
      <c r="CTD7" s="10"/>
      <c r="CTE7" s="10"/>
      <c r="CTF7" s="10"/>
      <c r="CTG7" s="10"/>
      <c r="CTH7" s="10"/>
      <c r="CTI7" s="10"/>
      <c r="CTJ7" s="10"/>
      <c r="CTK7" s="10"/>
      <c r="CTL7" s="10"/>
      <c r="CTM7" s="10"/>
      <c r="CTN7" s="10"/>
      <c r="CTO7" s="10"/>
      <c r="CTP7" s="10"/>
      <c r="CTQ7" s="10"/>
      <c r="CTR7" s="10"/>
      <c r="CTS7" s="10"/>
      <c r="CTT7" s="10"/>
      <c r="CTU7" s="10"/>
      <c r="CTV7" s="10"/>
      <c r="CTW7" s="10"/>
      <c r="CTX7" s="10"/>
      <c r="CTY7" s="10"/>
      <c r="CTZ7" s="10"/>
      <c r="CUA7" s="10"/>
      <c r="CUB7" s="10"/>
      <c r="CUC7" s="10"/>
      <c r="CUD7" s="10"/>
      <c r="CUE7" s="10"/>
      <c r="CUF7" s="10"/>
      <c r="CUG7" s="10"/>
      <c r="CUH7" s="10"/>
      <c r="CUI7" s="10"/>
      <c r="CUJ7" s="10"/>
      <c r="CUK7" s="10"/>
      <c r="CUL7" s="10"/>
      <c r="CUM7" s="10"/>
      <c r="CUN7" s="10"/>
      <c r="CUO7" s="10"/>
      <c r="CUP7" s="10"/>
      <c r="CUQ7" s="10"/>
      <c r="CUR7" s="10"/>
      <c r="CUS7" s="10"/>
      <c r="CUT7" s="10"/>
      <c r="CUU7" s="10"/>
      <c r="CUV7" s="10"/>
      <c r="CUW7" s="10"/>
      <c r="CUX7" s="10"/>
      <c r="CUY7" s="10"/>
      <c r="CUZ7" s="10"/>
      <c r="CVA7" s="10"/>
      <c r="CVB7" s="10"/>
      <c r="CVC7" s="10"/>
      <c r="CVD7" s="10"/>
      <c r="CVE7" s="10"/>
      <c r="CVF7" s="10"/>
      <c r="CVG7" s="10"/>
      <c r="CVH7" s="10"/>
      <c r="CVI7" s="10"/>
      <c r="CVJ7" s="10"/>
      <c r="CVK7" s="10"/>
      <c r="CVL7" s="10"/>
      <c r="CVM7" s="10"/>
      <c r="CVN7" s="10"/>
      <c r="CVO7" s="10"/>
      <c r="CVP7" s="10"/>
      <c r="CVQ7" s="10"/>
      <c r="CVR7" s="10"/>
      <c r="CVS7" s="10"/>
      <c r="CVT7" s="10"/>
      <c r="CVU7" s="10"/>
      <c r="CVV7" s="10"/>
      <c r="CVW7" s="10"/>
      <c r="CVX7" s="10"/>
      <c r="CVY7" s="10"/>
      <c r="CVZ7" s="10"/>
      <c r="CWA7" s="10"/>
      <c r="CWB7" s="10"/>
      <c r="CWC7" s="10"/>
      <c r="CWD7" s="10"/>
      <c r="CWE7" s="10"/>
      <c r="CWF7" s="10"/>
      <c r="CWG7" s="10"/>
      <c r="CWH7" s="10"/>
      <c r="CWI7" s="10"/>
      <c r="CWJ7" s="10"/>
      <c r="CWK7" s="10"/>
      <c r="CWL7" s="10"/>
      <c r="CWM7" s="10"/>
      <c r="CWN7" s="10"/>
      <c r="CWO7" s="10"/>
      <c r="CWP7" s="10"/>
      <c r="CWQ7" s="10"/>
      <c r="CWR7" s="10"/>
      <c r="CWS7" s="10"/>
      <c r="CWT7" s="10"/>
      <c r="CWU7" s="10"/>
      <c r="CWV7" s="10"/>
      <c r="CWW7" s="10"/>
      <c r="CWX7" s="10"/>
      <c r="CWY7" s="10"/>
      <c r="CWZ7" s="10"/>
      <c r="CXA7" s="10"/>
      <c r="CXB7" s="10"/>
      <c r="CXC7" s="10"/>
      <c r="CXD7" s="10"/>
      <c r="CXE7" s="10"/>
      <c r="CXF7" s="10"/>
      <c r="CXG7" s="10"/>
      <c r="CXH7" s="10"/>
      <c r="CXI7" s="10"/>
      <c r="CXJ7" s="10"/>
      <c r="CXK7" s="10"/>
      <c r="CXL7" s="10"/>
      <c r="CXM7" s="10"/>
      <c r="CXN7" s="10"/>
      <c r="CXO7" s="10"/>
      <c r="CXP7" s="10"/>
      <c r="CXQ7" s="10"/>
      <c r="CXR7" s="10"/>
      <c r="CXS7" s="10"/>
      <c r="CXT7" s="10"/>
      <c r="CXU7" s="10"/>
      <c r="CXV7" s="10"/>
      <c r="CXW7" s="10"/>
      <c r="CXX7" s="10"/>
      <c r="CXY7" s="10"/>
      <c r="CXZ7" s="10"/>
      <c r="CYA7" s="10"/>
      <c r="CYB7" s="10"/>
      <c r="CYC7" s="10"/>
      <c r="CYD7" s="10"/>
      <c r="CYE7" s="10"/>
      <c r="CYF7" s="10"/>
      <c r="CYG7" s="10"/>
      <c r="CYH7" s="10"/>
      <c r="CYI7" s="10"/>
      <c r="CYJ7" s="10"/>
      <c r="CYK7" s="10"/>
      <c r="CYL7" s="10"/>
      <c r="CYM7" s="10"/>
      <c r="CYN7" s="10"/>
      <c r="CYO7" s="10"/>
      <c r="CYP7" s="10"/>
      <c r="CYQ7" s="10"/>
      <c r="CYR7" s="10"/>
      <c r="CYS7" s="10"/>
      <c r="CYT7" s="10"/>
      <c r="CYU7" s="10"/>
      <c r="CYV7" s="10"/>
      <c r="CYW7" s="10"/>
      <c r="CYX7" s="10"/>
      <c r="CYY7" s="10"/>
      <c r="CYZ7" s="10"/>
      <c r="CZA7" s="10"/>
      <c r="CZB7" s="10"/>
      <c r="CZC7" s="10"/>
      <c r="CZD7" s="10"/>
      <c r="CZE7" s="10"/>
      <c r="CZF7" s="10"/>
      <c r="CZG7" s="10"/>
      <c r="CZH7" s="10"/>
      <c r="CZI7" s="10"/>
      <c r="CZJ7" s="10"/>
      <c r="CZK7" s="10"/>
      <c r="CZL7" s="10"/>
      <c r="CZM7" s="10"/>
      <c r="CZN7" s="10"/>
      <c r="CZO7" s="10"/>
      <c r="CZP7" s="10"/>
      <c r="CZQ7" s="10"/>
      <c r="CZR7" s="10"/>
      <c r="CZS7" s="10"/>
      <c r="CZT7" s="10"/>
      <c r="CZU7" s="10"/>
      <c r="CZV7" s="10"/>
      <c r="CZW7" s="10"/>
      <c r="CZX7" s="10"/>
      <c r="CZY7" s="10"/>
      <c r="CZZ7" s="10"/>
      <c r="DAA7" s="10"/>
      <c r="DAB7" s="10"/>
      <c r="DAC7" s="10"/>
      <c r="DAD7" s="10"/>
      <c r="DAE7" s="10"/>
      <c r="DAF7" s="10"/>
      <c r="DAG7" s="10"/>
      <c r="DAH7" s="10"/>
      <c r="DAI7" s="10"/>
      <c r="DAJ7" s="10"/>
      <c r="DAK7" s="10"/>
      <c r="DAL7" s="10"/>
      <c r="DAM7" s="10"/>
      <c r="DAN7" s="10"/>
      <c r="DAO7" s="10"/>
      <c r="DAP7" s="10"/>
      <c r="DAQ7" s="10"/>
      <c r="DAR7" s="10"/>
      <c r="DAS7" s="10"/>
      <c r="DAT7" s="10"/>
      <c r="DAU7" s="10"/>
      <c r="DAV7" s="10"/>
      <c r="DAW7" s="10"/>
      <c r="DAX7" s="10"/>
      <c r="DAY7" s="10"/>
      <c r="DAZ7" s="10"/>
      <c r="DBA7" s="10"/>
      <c r="DBB7" s="10"/>
      <c r="DBC7" s="10"/>
      <c r="DBD7" s="10"/>
      <c r="DBE7" s="10"/>
      <c r="DBF7" s="10"/>
      <c r="DBG7" s="10"/>
      <c r="DBH7" s="10"/>
      <c r="DBI7" s="10"/>
      <c r="DBJ7" s="10"/>
      <c r="DBK7" s="10"/>
      <c r="DBL7" s="10"/>
      <c r="DBM7" s="10"/>
      <c r="DBN7" s="10"/>
      <c r="DBO7" s="10"/>
      <c r="DBP7" s="10"/>
      <c r="DBQ7" s="10"/>
      <c r="DBR7" s="10"/>
      <c r="DBS7" s="10"/>
      <c r="DBT7" s="10"/>
      <c r="DBU7" s="10"/>
      <c r="DBV7" s="10"/>
      <c r="DBW7" s="10"/>
      <c r="DBX7" s="10"/>
      <c r="DBY7" s="10"/>
      <c r="DBZ7" s="10"/>
      <c r="DCA7" s="10"/>
      <c r="DCB7" s="10"/>
      <c r="DCC7" s="10"/>
      <c r="DCD7" s="10"/>
      <c r="DCE7" s="10"/>
      <c r="DCF7" s="10"/>
      <c r="DCG7" s="10"/>
      <c r="DCH7" s="10"/>
      <c r="DCI7" s="10"/>
      <c r="DCJ7" s="10"/>
      <c r="DCK7" s="10"/>
      <c r="DCL7" s="10"/>
      <c r="DCM7" s="10"/>
      <c r="DCN7" s="10"/>
      <c r="DCO7" s="10"/>
      <c r="DCP7" s="10"/>
      <c r="DCQ7" s="10"/>
      <c r="DCR7" s="10"/>
      <c r="DCS7" s="10"/>
      <c r="DCT7" s="10"/>
      <c r="DCU7" s="10"/>
      <c r="DCV7" s="10"/>
      <c r="DCW7" s="10"/>
      <c r="DCX7" s="10"/>
      <c r="DCY7" s="10"/>
      <c r="DCZ7" s="10"/>
      <c r="DDA7" s="10"/>
      <c r="DDB7" s="10"/>
      <c r="DDC7" s="10"/>
      <c r="DDD7" s="10"/>
      <c r="DDE7" s="10"/>
      <c r="DDF7" s="10"/>
      <c r="DDG7" s="10"/>
      <c r="DDH7" s="10"/>
      <c r="DDI7" s="10"/>
      <c r="DDJ7" s="10"/>
      <c r="DDK7" s="10"/>
      <c r="DDL7" s="10"/>
      <c r="DDM7" s="10"/>
      <c r="DDN7" s="10"/>
      <c r="DDO7" s="10"/>
      <c r="DDP7" s="10"/>
      <c r="DDQ7" s="10"/>
      <c r="DDR7" s="10"/>
      <c r="DDS7" s="10"/>
      <c r="DDT7" s="10"/>
      <c r="DDU7" s="10"/>
      <c r="DDV7" s="10"/>
      <c r="DDW7" s="10"/>
      <c r="DDX7" s="10"/>
      <c r="DDY7" s="10"/>
      <c r="DDZ7" s="10"/>
      <c r="DEA7" s="10"/>
      <c r="DEB7" s="10"/>
      <c r="DEC7" s="10"/>
      <c r="DED7" s="10"/>
      <c r="DEE7" s="10"/>
      <c r="DEF7" s="10"/>
      <c r="DEG7" s="10"/>
      <c r="DEH7" s="10"/>
      <c r="DEI7" s="10"/>
      <c r="DEJ7" s="10"/>
      <c r="DEK7" s="10"/>
      <c r="DEL7" s="10"/>
      <c r="DEM7" s="10"/>
      <c r="DEN7" s="10"/>
      <c r="DEO7" s="10"/>
      <c r="DEP7" s="10"/>
      <c r="DEQ7" s="10"/>
      <c r="DER7" s="10"/>
      <c r="DES7" s="10"/>
      <c r="DET7" s="10"/>
      <c r="DEU7" s="10"/>
      <c r="DEV7" s="10"/>
      <c r="DEW7" s="10"/>
      <c r="DEX7" s="10"/>
      <c r="DEY7" s="10"/>
      <c r="DEZ7" s="10"/>
      <c r="DFA7" s="10"/>
      <c r="DFB7" s="10"/>
      <c r="DFC7" s="10"/>
      <c r="DFD7" s="10"/>
      <c r="DFE7" s="10"/>
      <c r="DFF7" s="10"/>
      <c r="DFG7" s="10"/>
      <c r="DFH7" s="10"/>
      <c r="DFI7" s="10"/>
      <c r="DFJ7" s="10"/>
      <c r="DFK7" s="10"/>
      <c r="DFL7" s="10"/>
      <c r="DFM7" s="10"/>
      <c r="DFN7" s="10"/>
      <c r="DFO7" s="10"/>
      <c r="DFP7" s="10"/>
      <c r="DFQ7" s="10"/>
      <c r="DFR7" s="10"/>
      <c r="DFS7" s="10"/>
      <c r="DFT7" s="10"/>
      <c r="DFU7" s="10"/>
      <c r="DFV7" s="10"/>
      <c r="DFW7" s="10"/>
      <c r="DFX7" s="10"/>
      <c r="DFY7" s="10"/>
      <c r="DFZ7" s="10"/>
      <c r="DGA7" s="10"/>
      <c r="DGB7" s="10"/>
      <c r="DGC7" s="10"/>
      <c r="DGD7" s="10"/>
      <c r="DGE7" s="10"/>
      <c r="DGF7" s="10"/>
      <c r="DGG7" s="10"/>
      <c r="DGH7" s="10"/>
      <c r="DGI7" s="10"/>
      <c r="DGJ7" s="10"/>
      <c r="DGK7" s="10"/>
      <c r="DGL7" s="10"/>
      <c r="DGM7" s="10"/>
      <c r="DGN7" s="10"/>
      <c r="DGO7" s="10"/>
      <c r="DGP7" s="10"/>
      <c r="DGQ7" s="10"/>
      <c r="DGR7" s="10"/>
      <c r="DGS7" s="10"/>
      <c r="DGT7" s="10"/>
      <c r="DGU7" s="10"/>
      <c r="DGV7" s="10"/>
      <c r="DGW7" s="10"/>
      <c r="DGX7" s="10"/>
      <c r="DGY7" s="10"/>
      <c r="DGZ7" s="10"/>
      <c r="DHA7" s="10"/>
      <c r="DHB7" s="10"/>
      <c r="DHC7" s="10"/>
      <c r="DHD7" s="10"/>
      <c r="DHE7" s="10"/>
      <c r="DHF7" s="10"/>
      <c r="DHG7" s="10"/>
      <c r="DHH7" s="10"/>
      <c r="DHI7" s="10"/>
      <c r="DHJ7" s="10"/>
      <c r="DHK7" s="10"/>
      <c r="DHL7" s="10"/>
      <c r="DHM7" s="10"/>
      <c r="DHN7" s="10"/>
      <c r="DHO7" s="10"/>
      <c r="DHP7" s="10"/>
      <c r="DHQ7" s="10"/>
      <c r="DHR7" s="10"/>
      <c r="DHS7" s="10"/>
      <c r="DHT7" s="10"/>
      <c r="DHU7" s="10"/>
      <c r="DHV7" s="10"/>
      <c r="DHW7" s="10"/>
      <c r="DHX7" s="10"/>
      <c r="DHY7" s="10"/>
      <c r="DHZ7" s="10"/>
      <c r="DIA7" s="10"/>
      <c r="DIB7" s="10"/>
      <c r="DIC7" s="10"/>
      <c r="DID7" s="10"/>
      <c r="DIE7" s="10"/>
      <c r="DIF7" s="10"/>
      <c r="DIG7" s="10"/>
      <c r="DIH7" s="10"/>
      <c r="DII7" s="10"/>
      <c r="DIJ7" s="10"/>
      <c r="DIK7" s="10"/>
      <c r="DIL7" s="10"/>
      <c r="DIM7" s="10"/>
      <c r="DIN7" s="10"/>
      <c r="DIO7" s="10"/>
      <c r="DIP7" s="10"/>
      <c r="DIQ7" s="10"/>
      <c r="DIR7" s="10"/>
      <c r="DIS7" s="10"/>
      <c r="DIT7" s="10"/>
      <c r="DIU7" s="10"/>
      <c r="DIV7" s="10"/>
      <c r="DIW7" s="10"/>
      <c r="DIX7" s="10"/>
      <c r="DIY7" s="10"/>
      <c r="DIZ7" s="10"/>
      <c r="DJA7" s="10"/>
      <c r="DJB7" s="10"/>
      <c r="DJC7" s="10"/>
      <c r="DJD7" s="10"/>
      <c r="DJE7" s="10"/>
      <c r="DJF7" s="10"/>
      <c r="DJG7" s="10"/>
      <c r="DJH7" s="10"/>
      <c r="DJI7" s="10"/>
      <c r="DJJ7" s="10"/>
      <c r="DJK7" s="10"/>
      <c r="DJL7" s="10"/>
      <c r="DJM7" s="10"/>
      <c r="DJN7" s="10"/>
      <c r="DJO7" s="10"/>
      <c r="DJP7" s="10"/>
      <c r="DJQ7" s="10"/>
      <c r="DJR7" s="10"/>
      <c r="DJS7" s="10"/>
      <c r="DJT7" s="10"/>
      <c r="DJU7" s="10"/>
      <c r="DJV7" s="10"/>
      <c r="DJW7" s="10"/>
      <c r="DJX7" s="10"/>
      <c r="DJY7" s="10"/>
      <c r="DJZ7" s="10"/>
      <c r="DKA7" s="10"/>
      <c r="DKB7" s="10"/>
      <c r="DKC7" s="10"/>
      <c r="DKD7" s="10"/>
      <c r="DKE7" s="10"/>
      <c r="DKF7" s="10"/>
      <c r="DKG7" s="10"/>
      <c r="DKH7" s="10"/>
      <c r="DKI7" s="10"/>
      <c r="DKJ7" s="10"/>
      <c r="DKK7" s="10"/>
      <c r="DKL7" s="10"/>
      <c r="DKM7" s="10"/>
      <c r="DKN7" s="10"/>
      <c r="DKO7" s="10"/>
      <c r="DKP7" s="10"/>
      <c r="DKQ7" s="10"/>
      <c r="DKR7" s="10"/>
      <c r="DKS7" s="10"/>
      <c r="DKT7" s="10"/>
      <c r="DKU7" s="10"/>
      <c r="DKV7" s="10"/>
      <c r="DKW7" s="10"/>
      <c r="DKX7" s="10"/>
      <c r="DKY7" s="10"/>
      <c r="DKZ7" s="10"/>
      <c r="DLA7" s="10"/>
      <c r="DLB7" s="10"/>
      <c r="DLC7" s="10"/>
      <c r="DLD7" s="10"/>
      <c r="DLE7" s="10"/>
      <c r="DLF7" s="10"/>
      <c r="DLG7" s="10"/>
      <c r="DLH7" s="10"/>
      <c r="DLI7" s="10"/>
      <c r="DLJ7" s="10"/>
      <c r="DLK7" s="10"/>
      <c r="DLL7" s="10"/>
      <c r="DLM7" s="10"/>
      <c r="DLN7" s="10"/>
      <c r="DLO7" s="10"/>
      <c r="DLP7" s="10"/>
      <c r="DLQ7" s="10"/>
      <c r="DLR7" s="10"/>
      <c r="DLS7" s="10"/>
      <c r="DLT7" s="10"/>
      <c r="DLU7" s="10"/>
      <c r="DLV7" s="10"/>
      <c r="DLW7" s="10"/>
      <c r="DLX7" s="10"/>
      <c r="DLY7" s="10"/>
      <c r="DLZ7" s="10"/>
      <c r="DMA7" s="10"/>
      <c r="DMB7" s="10"/>
      <c r="DMC7" s="10"/>
      <c r="DMD7" s="10"/>
      <c r="DME7" s="10"/>
      <c r="DMF7" s="10"/>
      <c r="DMG7" s="10"/>
      <c r="DMH7" s="10"/>
      <c r="DMI7" s="10"/>
      <c r="DMJ7" s="10"/>
      <c r="DMK7" s="10"/>
      <c r="DML7" s="10"/>
      <c r="DMM7" s="10"/>
      <c r="DMN7" s="10"/>
      <c r="DMO7" s="10"/>
      <c r="DMP7" s="10"/>
      <c r="DMQ7" s="10"/>
      <c r="DMR7" s="10"/>
      <c r="DMS7" s="10"/>
      <c r="DMT7" s="10"/>
      <c r="DMU7" s="10"/>
      <c r="DMV7" s="10"/>
      <c r="DMW7" s="10"/>
      <c r="DMX7" s="10"/>
      <c r="DMY7" s="10"/>
      <c r="DMZ7" s="10"/>
      <c r="DNA7" s="10"/>
      <c r="DNB7" s="10"/>
      <c r="DNC7" s="10"/>
      <c r="DND7" s="10"/>
      <c r="DNE7" s="10"/>
      <c r="DNF7" s="10"/>
      <c r="DNG7" s="10"/>
      <c r="DNH7" s="10"/>
      <c r="DNI7" s="10"/>
      <c r="DNJ7" s="10"/>
      <c r="DNK7" s="10"/>
      <c r="DNL7" s="10"/>
      <c r="DNM7" s="10"/>
      <c r="DNN7" s="10"/>
      <c r="DNO7" s="10"/>
      <c r="DNP7" s="10"/>
      <c r="DNQ7" s="10"/>
      <c r="DNR7" s="10"/>
      <c r="DNS7" s="10"/>
      <c r="DNT7" s="10"/>
      <c r="DNU7" s="10"/>
      <c r="DNV7" s="10"/>
      <c r="DNW7" s="10"/>
      <c r="DNX7" s="10"/>
      <c r="DNY7" s="10"/>
      <c r="DNZ7" s="10"/>
      <c r="DOA7" s="10"/>
      <c r="DOB7" s="10"/>
      <c r="DOC7" s="10"/>
      <c r="DOD7" s="10"/>
      <c r="DOE7" s="10"/>
      <c r="DOF7" s="10"/>
      <c r="DOG7" s="10"/>
      <c r="DOH7" s="10"/>
      <c r="DOI7" s="10"/>
      <c r="DOJ7" s="10"/>
      <c r="DOK7" s="10"/>
      <c r="DOL7" s="10"/>
      <c r="DOM7" s="10"/>
      <c r="DON7" s="10"/>
      <c r="DOO7" s="10"/>
      <c r="DOP7" s="10"/>
      <c r="DOQ7" s="10"/>
      <c r="DOR7" s="10"/>
      <c r="DOS7" s="10"/>
      <c r="DOT7" s="10"/>
      <c r="DOU7" s="10"/>
      <c r="DOV7" s="10"/>
      <c r="DOW7" s="10"/>
      <c r="DOX7" s="10"/>
      <c r="DOY7" s="10"/>
      <c r="DOZ7" s="10"/>
      <c r="DPA7" s="10"/>
      <c r="DPB7" s="10"/>
      <c r="DPC7" s="10"/>
      <c r="DPD7" s="10"/>
      <c r="DPE7" s="10"/>
      <c r="DPF7" s="10"/>
      <c r="DPG7" s="10"/>
      <c r="DPH7" s="10"/>
      <c r="DPI7" s="10"/>
      <c r="DPJ7" s="10"/>
      <c r="DPK7" s="10"/>
      <c r="DPL7" s="10"/>
      <c r="DPM7" s="10"/>
      <c r="DPN7" s="10"/>
      <c r="DPO7" s="10"/>
      <c r="DPP7" s="10"/>
      <c r="DPQ7" s="10"/>
      <c r="DPR7" s="10"/>
      <c r="DPS7" s="10"/>
      <c r="DPT7" s="10"/>
      <c r="DPU7" s="10"/>
      <c r="DPV7" s="10"/>
      <c r="DPW7" s="10"/>
      <c r="DPX7" s="10"/>
      <c r="DPY7" s="10"/>
      <c r="DPZ7" s="10"/>
      <c r="DQA7" s="10"/>
      <c r="DQB7" s="10"/>
      <c r="DQC7" s="10"/>
      <c r="DQD7" s="10"/>
      <c r="DQE7" s="10"/>
      <c r="DQF7" s="10"/>
      <c r="DQG7" s="10"/>
      <c r="DQH7" s="10"/>
      <c r="DQI7" s="10"/>
      <c r="DQJ7" s="10"/>
      <c r="DQK7" s="10"/>
      <c r="DQL7" s="10"/>
      <c r="DQM7" s="10"/>
      <c r="DQN7" s="10"/>
      <c r="DQO7" s="10"/>
      <c r="DQP7" s="10"/>
      <c r="DQQ7" s="10"/>
      <c r="DQR7" s="10"/>
      <c r="DQS7" s="10"/>
      <c r="DQT7" s="10"/>
      <c r="DQU7" s="10"/>
      <c r="DQV7" s="10"/>
      <c r="DQW7" s="10"/>
      <c r="DQX7" s="10"/>
      <c r="DQY7" s="10"/>
      <c r="DQZ7" s="10"/>
      <c r="DRA7" s="10"/>
      <c r="DRB7" s="10"/>
      <c r="DRC7" s="10"/>
      <c r="DRD7" s="10"/>
      <c r="DRE7" s="10"/>
      <c r="DRF7" s="10"/>
      <c r="DRG7" s="10"/>
      <c r="DRH7" s="10"/>
      <c r="DRI7" s="10"/>
      <c r="DRJ7" s="10"/>
      <c r="DRK7" s="10"/>
      <c r="DRL7" s="10"/>
      <c r="DRM7" s="10"/>
      <c r="DRN7" s="10"/>
      <c r="DRO7" s="10"/>
      <c r="DRP7" s="10"/>
      <c r="DRQ7" s="10"/>
      <c r="DRR7" s="10"/>
      <c r="DRS7" s="10"/>
      <c r="DRT7" s="10"/>
      <c r="DRU7" s="10"/>
      <c r="DRV7" s="10"/>
      <c r="DRW7" s="10"/>
      <c r="DRX7" s="10"/>
      <c r="DRY7" s="10"/>
      <c r="DRZ7" s="10"/>
      <c r="DSA7" s="10"/>
      <c r="DSB7" s="10"/>
      <c r="DSC7" s="10"/>
      <c r="DSD7" s="10"/>
      <c r="DSE7" s="10"/>
      <c r="DSF7" s="10"/>
      <c r="DSG7" s="10"/>
      <c r="DSH7" s="10"/>
      <c r="DSI7" s="10"/>
      <c r="DSJ7" s="10"/>
      <c r="DSK7" s="10"/>
      <c r="DSL7" s="10"/>
      <c r="DSM7" s="10"/>
      <c r="DSN7" s="10"/>
      <c r="DSO7" s="10"/>
      <c r="DSP7" s="10"/>
      <c r="DSQ7" s="10"/>
      <c r="DSR7" s="10"/>
      <c r="DSS7" s="10"/>
      <c r="DST7" s="10"/>
      <c r="DSU7" s="10"/>
      <c r="DSV7" s="10"/>
      <c r="DSW7" s="10"/>
      <c r="DSX7" s="10"/>
      <c r="DSY7" s="10"/>
      <c r="DSZ7" s="10"/>
      <c r="DTA7" s="10"/>
      <c r="DTB7" s="10"/>
      <c r="DTC7" s="10"/>
      <c r="DTD7" s="10"/>
      <c r="DTE7" s="10"/>
      <c r="DTF7" s="10"/>
      <c r="DTG7" s="10"/>
      <c r="DTH7" s="10"/>
      <c r="DTI7" s="10"/>
      <c r="DTJ7" s="10"/>
      <c r="DTK7" s="10"/>
      <c r="DTL7" s="10"/>
      <c r="DTM7" s="10"/>
      <c r="DTN7" s="10"/>
      <c r="DTO7" s="10"/>
      <c r="DTP7" s="10"/>
      <c r="DTQ7" s="10"/>
      <c r="DTR7" s="10"/>
      <c r="DTS7" s="10"/>
      <c r="DTT7" s="10"/>
      <c r="DTU7" s="10"/>
      <c r="DTV7" s="10"/>
      <c r="DTW7" s="10"/>
      <c r="DTX7" s="10"/>
      <c r="DTY7" s="10"/>
      <c r="DTZ7" s="10"/>
      <c r="DUA7" s="10"/>
      <c r="DUB7" s="10"/>
      <c r="DUC7" s="10"/>
      <c r="DUD7" s="10"/>
      <c r="DUE7" s="10"/>
      <c r="DUF7" s="10"/>
      <c r="DUG7" s="10"/>
      <c r="DUH7" s="10"/>
      <c r="DUI7" s="10"/>
      <c r="DUJ7" s="10"/>
      <c r="DUK7" s="10"/>
      <c r="DUL7" s="10"/>
      <c r="DUM7" s="10"/>
      <c r="DUN7" s="10"/>
      <c r="DUO7" s="10"/>
      <c r="DUP7" s="10"/>
      <c r="DUQ7" s="10"/>
      <c r="DUR7" s="10"/>
      <c r="DUS7" s="10"/>
      <c r="DUT7" s="10"/>
      <c r="DUU7" s="10"/>
      <c r="DUV7" s="10"/>
      <c r="DUW7" s="10"/>
      <c r="DUX7" s="10"/>
      <c r="DUY7" s="10"/>
      <c r="DUZ7" s="10"/>
      <c r="DVA7" s="10"/>
      <c r="DVB7" s="10"/>
      <c r="DVC7" s="10"/>
      <c r="DVD7" s="10"/>
      <c r="DVE7" s="10"/>
      <c r="DVF7" s="10"/>
      <c r="DVG7" s="10"/>
      <c r="DVH7" s="10"/>
      <c r="DVI7" s="10"/>
      <c r="DVJ7" s="10"/>
      <c r="DVK7" s="10"/>
      <c r="DVL7" s="10"/>
      <c r="DVM7" s="10"/>
      <c r="DVN7" s="10"/>
      <c r="DVO7" s="10"/>
      <c r="DVP7" s="10"/>
      <c r="DVQ7" s="10"/>
      <c r="DVR7" s="10"/>
      <c r="DVS7" s="10"/>
      <c r="DVT7" s="10"/>
      <c r="DVU7" s="10"/>
      <c r="DVV7" s="10"/>
      <c r="DVW7" s="10"/>
      <c r="DVX7" s="10"/>
      <c r="DVY7" s="10"/>
      <c r="DVZ7" s="10"/>
      <c r="DWA7" s="10"/>
      <c r="DWB7" s="10"/>
      <c r="DWC7" s="10"/>
      <c r="DWD7" s="10"/>
      <c r="DWE7" s="10"/>
      <c r="DWF7" s="10"/>
      <c r="DWG7" s="10"/>
      <c r="DWH7" s="10"/>
      <c r="DWI7" s="10"/>
      <c r="DWJ7" s="10"/>
      <c r="DWK7" s="10"/>
      <c r="DWL7" s="10"/>
      <c r="DWM7" s="10"/>
      <c r="DWN7" s="10"/>
      <c r="DWO7" s="10"/>
      <c r="DWP7" s="10"/>
      <c r="DWQ7" s="10"/>
      <c r="DWR7" s="10"/>
      <c r="DWS7" s="10"/>
      <c r="DWT7" s="10"/>
      <c r="DWU7" s="10"/>
      <c r="DWV7" s="10"/>
      <c r="DWW7" s="10"/>
      <c r="DWX7" s="10"/>
      <c r="DWY7" s="10"/>
      <c r="DWZ7" s="10"/>
      <c r="DXA7" s="10"/>
      <c r="DXB7" s="10"/>
      <c r="DXC7" s="10"/>
      <c r="DXD7" s="10"/>
      <c r="DXE7" s="10"/>
      <c r="DXF7" s="10"/>
      <c r="DXG7" s="10"/>
      <c r="DXH7" s="10"/>
      <c r="DXI7" s="10"/>
      <c r="DXJ7" s="10"/>
      <c r="DXK7" s="10"/>
      <c r="DXL7" s="10"/>
      <c r="DXM7" s="10"/>
      <c r="DXN7" s="10"/>
      <c r="DXO7" s="10"/>
      <c r="DXP7" s="10"/>
      <c r="DXQ7" s="10"/>
      <c r="DXR7" s="10"/>
      <c r="DXS7" s="10"/>
      <c r="DXT7" s="10"/>
      <c r="DXU7" s="10"/>
      <c r="DXV7" s="10"/>
      <c r="DXW7" s="10"/>
      <c r="DXX7" s="10"/>
      <c r="DXY7" s="10"/>
      <c r="DXZ7" s="10"/>
      <c r="DYA7" s="10"/>
      <c r="DYB7" s="10"/>
      <c r="DYC7" s="10"/>
      <c r="DYD7" s="10"/>
      <c r="DYE7" s="10"/>
      <c r="DYF7" s="10"/>
      <c r="DYG7" s="10"/>
      <c r="DYH7" s="10"/>
      <c r="DYI7" s="10"/>
      <c r="DYJ7" s="10"/>
      <c r="DYK7" s="10"/>
      <c r="DYL7" s="10"/>
      <c r="DYM7" s="10"/>
      <c r="DYN7" s="10"/>
      <c r="DYO7" s="10"/>
      <c r="DYP7" s="10"/>
      <c r="DYQ7" s="10"/>
      <c r="DYR7" s="10"/>
      <c r="DYS7" s="10"/>
      <c r="DYT7" s="10"/>
      <c r="DYU7" s="10"/>
      <c r="DYV7" s="10"/>
      <c r="DYW7" s="10"/>
      <c r="DYX7" s="10"/>
      <c r="DYY7" s="10"/>
      <c r="DYZ7" s="10"/>
      <c r="DZA7" s="10"/>
      <c r="DZB7" s="10"/>
      <c r="DZC7" s="10"/>
      <c r="DZD7" s="10"/>
      <c r="DZE7" s="10"/>
      <c r="DZF7" s="10"/>
      <c r="DZG7" s="10"/>
      <c r="DZH7" s="10"/>
      <c r="DZI7" s="10"/>
      <c r="DZJ7" s="10"/>
      <c r="DZK7" s="10"/>
      <c r="DZL7" s="10"/>
      <c r="DZM7" s="10"/>
      <c r="DZN7" s="10"/>
      <c r="DZO7" s="10"/>
      <c r="DZP7" s="10"/>
      <c r="DZQ7" s="10"/>
      <c r="DZR7" s="10"/>
      <c r="DZS7" s="10"/>
      <c r="DZT7" s="10"/>
      <c r="DZU7" s="10"/>
      <c r="DZV7" s="10"/>
      <c r="DZW7" s="10"/>
      <c r="DZX7" s="10"/>
      <c r="DZY7" s="10"/>
      <c r="DZZ7" s="10"/>
      <c r="EAA7" s="10"/>
      <c r="EAB7" s="10"/>
      <c r="EAC7" s="10"/>
      <c r="EAD7" s="10"/>
      <c r="EAE7" s="10"/>
      <c r="EAF7" s="10"/>
      <c r="EAG7" s="10"/>
      <c r="EAH7" s="10"/>
      <c r="EAI7" s="10"/>
      <c r="EAJ7" s="10"/>
      <c r="EAK7" s="10"/>
      <c r="EAL7" s="10"/>
      <c r="EAM7" s="10"/>
      <c r="EAN7" s="10"/>
      <c r="EAO7" s="10"/>
      <c r="EAP7" s="10"/>
      <c r="EAQ7" s="10"/>
      <c r="EAR7" s="10"/>
      <c r="EAS7" s="10"/>
      <c r="EAT7" s="10"/>
      <c r="EAU7" s="10"/>
      <c r="EAV7" s="10"/>
      <c r="EAW7" s="10"/>
      <c r="EAX7" s="10"/>
      <c r="EAY7" s="10"/>
      <c r="EAZ7" s="10"/>
      <c r="EBA7" s="10"/>
      <c r="EBB7" s="10"/>
      <c r="EBC7" s="10"/>
      <c r="EBD7" s="10"/>
      <c r="EBE7" s="10"/>
      <c r="EBF7" s="10"/>
      <c r="EBG7" s="10"/>
      <c r="EBH7" s="10"/>
      <c r="EBI7" s="10"/>
      <c r="EBJ7" s="10"/>
      <c r="EBK7" s="10"/>
      <c r="EBL7" s="10"/>
      <c r="EBM7" s="10"/>
      <c r="EBN7" s="10"/>
      <c r="EBO7" s="10"/>
      <c r="EBP7" s="10"/>
      <c r="EBQ7" s="10"/>
      <c r="EBR7" s="10"/>
      <c r="EBS7" s="10"/>
      <c r="EBT7" s="10"/>
      <c r="EBU7" s="10"/>
      <c r="EBV7" s="10"/>
      <c r="EBW7" s="10"/>
      <c r="EBX7" s="10"/>
      <c r="EBY7" s="10"/>
      <c r="EBZ7" s="10"/>
      <c r="ECA7" s="10"/>
      <c r="ECB7" s="10"/>
      <c r="ECC7" s="10"/>
      <c r="ECD7" s="10"/>
      <c r="ECE7" s="10"/>
      <c r="ECF7" s="10"/>
      <c r="ECG7" s="10"/>
      <c r="ECH7" s="10"/>
      <c r="ECI7" s="10"/>
      <c r="ECJ7" s="10"/>
      <c r="ECK7" s="10"/>
      <c r="ECL7" s="10"/>
      <c r="ECM7" s="10"/>
      <c r="ECN7" s="10"/>
      <c r="ECO7" s="10"/>
      <c r="ECP7" s="10"/>
      <c r="ECQ7" s="10"/>
      <c r="ECR7" s="10"/>
      <c r="ECS7" s="10"/>
      <c r="ECT7" s="10"/>
      <c r="ECU7" s="10"/>
      <c r="ECV7" s="10"/>
      <c r="ECW7" s="10"/>
      <c r="ECX7" s="10"/>
      <c r="ECY7" s="10"/>
      <c r="ECZ7" s="10"/>
      <c r="EDA7" s="10"/>
      <c r="EDB7" s="10"/>
      <c r="EDC7" s="10"/>
      <c r="EDD7" s="10"/>
      <c r="EDE7" s="10"/>
      <c r="EDF7" s="10"/>
      <c r="EDG7" s="10"/>
      <c r="EDH7" s="10"/>
      <c r="EDI7" s="10"/>
      <c r="EDJ7" s="10"/>
      <c r="EDK7" s="10"/>
      <c r="EDL7" s="10"/>
      <c r="EDM7" s="10"/>
      <c r="EDN7" s="10"/>
      <c r="EDO7" s="10"/>
      <c r="EDP7" s="10"/>
      <c r="EDQ7" s="10"/>
      <c r="EDR7" s="10"/>
      <c r="EDS7" s="10"/>
      <c r="EDT7" s="10"/>
      <c r="EDU7" s="10"/>
      <c r="EDV7" s="10"/>
      <c r="EDW7" s="10"/>
      <c r="EDX7" s="10"/>
      <c r="EDY7" s="10"/>
      <c r="EDZ7" s="10"/>
      <c r="EEA7" s="10"/>
      <c r="EEB7" s="10"/>
      <c r="EEC7" s="10"/>
      <c r="EED7" s="10"/>
      <c r="EEE7" s="10"/>
      <c r="EEF7" s="10"/>
      <c r="EEG7" s="10"/>
      <c r="EEH7" s="10"/>
      <c r="EEI7" s="10"/>
      <c r="EEJ7" s="10"/>
      <c r="EEK7" s="10"/>
      <c r="EEL7" s="10"/>
      <c r="EEM7" s="10"/>
      <c r="EEN7" s="10"/>
      <c r="EEO7" s="10"/>
      <c r="EEP7" s="10"/>
      <c r="EEQ7" s="10"/>
      <c r="EER7" s="10"/>
      <c r="EES7" s="10"/>
      <c r="EET7" s="10"/>
      <c r="EEU7" s="10"/>
      <c r="EEV7" s="10"/>
      <c r="EEW7" s="10"/>
      <c r="EEX7" s="10"/>
      <c r="EEY7" s="10"/>
      <c r="EEZ7" s="10"/>
      <c r="EFA7" s="10"/>
      <c r="EFB7" s="10"/>
      <c r="EFC7" s="10"/>
      <c r="EFD7" s="10"/>
      <c r="EFE7" s="10"/>
      <c r="EFF7" s="10"/>
      <c r="EFG7" s="10"/>
      <c r="EFH7" s="10"/>
      <c r="EFI7" s="10"/>
      <c r="EFJ7" s="10"/>
      <c r="EFK7" s="10"/>
      <c r="EFL7" s="10"/>
      <c r="EFM7" s="10"/>
      <c r="EFN7" s="10"/>
      <c r="EFO7" s="10"/>
      <c r="EFP7" s="10"/>
      <c r="EFQ7" s="10"/>
      <c r="EFR7" s="10"/>
      <c r="EFS7" s="10"/>
      <c r="EFT7" s="10"/>
      <c r="EFU7" s="9">
        <f>'表九之二（需明确收支对象级次的录入表）'!$G$7</f>
        <v>0</v>
      </c>
      <c r="EFV7" s="10"/>
      <c r="EFW7" s="10"/>
      <c r="EFX7" s="10"/>
      <c r="EFY7" s="10"/>
      <c r="EFZ7" s="10"/>
      <c r="EGA7" s="10"/>
      <c r="EGB7" s="10"/>
      <c r="EGC7" s="10"/>
      <c r="EGD7" s="9">
        <f>'表九之二（需明确收支对象级次的录入表）'!$G$8</f>
        <v>0</v>
      </c>
      <c r="EGE7" s="10"/>
      <c r="EGF7" s="10"/>
      <c r="EGG7" s="10"/>
      <c r="EGH7" s="10"/>
      <c r="EGI7" s="10"/>
      <c r="EGJ7" s="10"/>
      <c r="EGK7" s="10"/>
      <c r="EGL7" s="10"/>
      <c r="EGM7" s="10"/>
      <c r="EGN7" s="10"/>
      <c r="EGO7" s="10"/>
      <c r="EGP7" s="10"/>
      <c r="EGQ7" s="10"/>
      <c r="EGR7" s="10"/>
      <c r="EGS7" s="10"/>
      <c r="EGT7" s="10"/>
      <c r="EGU7" s="10"/>
      <c r="EGV7" s="10"/>
      <c r="EGW7" s="10"/>
      <c r="EGX7" s="10"/>
      <c r="EGY7" s="10"/>
      <c r="EGZ7" s="10"/>
      <c r="EHA7" s="10"/>
      <c r="EHB7" s="10"/>
      <c r="EHC7" s="10"/>
      <c r="EHD7" s="10"/>
      <c r="EHE7" s="10"/>
      <c r="EHF7" s="10"/>
      <c r="EHG7" s="10"/>
      <c r="EHH7" s="10"/>
      <c r="EHI7" s="10"/>
      <c r="EHJ7" s="10"/>
      <c r="EHK7" s="10"/>
      <c r="EHL7" s="10"/>
      <c r="EHM7" s="10"/>
      <c r="EHN7" s="10"/>
      <c r="EHO7" s="10"/>
      <c r="EHP7" s="10"/>
      <c r="EHQ7" s="10"/>
      <c r="EHR7" s="10"/>
      <c r="EHS7" s="10"/>
      <c r="EHT7" s="10"/>
      <c r="EHU7" s="10"/>
      <c r="EHV7" s="10"/>
      <c r="EHW7" s="10"/>
      <c r="EHX7" s="10"/>
      <c r="EHY7" s="10"/>
      <c r="EHZ7" s="10"/>
      <c r="EIA7" s="10"/>
      <c r="EIB7" s="10"/>
      <c r="EIC7" s="10"/>
      <c r="EID7" s="10"/>
      <c r="EIE7" s="10"/>
      <c r="EIF7" s="10"/>
      <c r="EIG7" s="10"/>
      <c r="EIH7" s="10"/>
      <c r="EII7" s="10"/>
      <c r="EIJ7" s="10"/>
      <c r="EIK7" s="10"/>
      <c r="EIL7" s="10"/>
      <c r="EIM7" s="10"/>
      <c r="EIN7" s="10"/>
      <c r="EIO7" s="10"/>
      <c r="EIP7" s="10"/>
      <c r="EIQ7" s="10"/>
      <c r="EIR7" s="10"/>
      <c r="EIS7" s="10"/>
      <c r="EIT7" s="10"/>
      <c r="EIU7" s="10"/>
      <c r="EIV7" s="10"/>
      <c r="EIW7" s="10"/>
      <c r="EIX7" s="10"/>
      <c r="EIY7" s="10"/>
      <c r="EIZ7" s="10"/>
      <c r="EJA7" s="10"/>
      <c r="EJB7" s="10"/>
      <c r="EJC7" s="10"/>
      <c r="EJD7" s="10"/>
      <c r="EJE7" s="10"/>
      <c r="EJF7" s="10"/>
      <c r="EJG7" s="10"/>
      <c r="EJH7" s="10"/>
      <c r="EJI7" s="10"/>
      <c r="EJJ7" s="10"/>
      <c r="EJK7" s="10"/>
      <c r="EJL7" s="10"/>
      <c r="EJM7" s="10"/>
      <c r="EJN7" s="10"/>
      <c r="EJO7" s="10"/>
      <c r="EJP7" s="10"/>
      <c r="EJQ7" s="10"/>
      <c r="EJR7" s="10"/>
      <c r="EJS7" s="10"/>
      <c r="EJT7" s="10"/>
      <c r="EJU7" s="10"/>
      <c r="EJV7" s="10"/>
      <c r="EJW7" s="10"/>
      <c r="EJX7" s="10"/>
      <c r="EJY7" s="10"/>
      <c r="EJZ7" s="10"/>
      <c r="EKA7" s="10"/>
      <c r="EKB7" s="10"/>
      <c r="EKC7" s="10"/>
      <c r="EKD7" s="10"/>
      <c r="EKE7" s="10"/>
      <c r="EKF7" s="10"/>
      <c r="EKG7" s="10"/>
      <c r="EKH7" s="10"/>
      <c r="EKI7" s="10"/>
      <c r="EKJ7" s="10"/>
      <c r="EKK7" s="10"/>
      <c r="EKL7" s="10"/>
      <c r="EKM7" s="10"/>
      <c r="EKN7" s="10"/>
      <c r="EKO7" s="10"/>
      <c r="EKP7" s="10"/>
      <c r="EKQ7" s="10"/>
      <c r="EKR7" s="10"/>
      <c r="EKS7" s="10"/>
      <c r="EKT7" s="10"/>
      <c r="EKU7" s="10"/>
      <c r="EKV7" s="10"/>
      <c r="EKW7" s="10"/>
      <c r="EKX7" s="10"/>
      <c r="EKY7" s="10"/>
      <c r="EKZ7" s="10"/>
      <c r="ELA7" s="10"/>
      <c r="ELB7" s="10"/>
      <c r="ELC7" s="10"/>
      <c r="ELD7" s="10"/>
      <c r="ELE7" s="10"/>
      <c r="ELF7" s="10"/>
      <c r="ELG7" s="10"/>
      <c r="ELH7" s="10"/>
      <c r="ELI7" s="10"/>
      <c r="ELJ7" s="10"/>
      <c r="ELK7" s="10"/>
      <c r="ELL7" s="10"/>
      <c r="ELM7" s="10"/>
      <c r="ELN7" s="10"/>
      <c r="ELO7" s="10"/>
      <c r="ELP7" s="10"/>
      <c r="ELQ7" s="10"/>
      <c r="ELR7" s="10"/>
      <c r="ELS7" s="10"/>
      <c r="ELT7" s="10"/>
      <c r="ELU7" s="10"/>
      <c r="ELV7" s="10"/>
      <c r="ELW7" s="10"/>
      <c r="ELX7" s="10"/>
      <c r="ELY7" s="10"/>
      <c r="ELZ7" s="10"/>
      <c r="EMA7" s="10"/>
      <c r="EMB7" s="10"/>
      <c r="EMC7" s="10"/>
      <c r="EMD7" s="10"/>
      <c r="EME7" s="10"/>
      <c r="EMF7" s="10"/>
      <c r="EMG7" s="10"/>
      <c r="EMH7" s="10"/>
      <c r="EMI7" s="10"/>
      <c r="EMJ7" s="10"/>
      <c r="EMK7" s="10"/>
      <c r="EML7" s="10"/>
      <c r="EMM7" s="10"/>
      <c r="EMN7" s="10"/>
      <c r="EMO7" s="10"/>
      <c r="EMP7" s="10"/>
      <c r="EMQ7" s="10"/>
      <c r="EMR7" s="10"/>
      <c r="EMS7" s="10"/>
      <c r="EMT7" s="10"/>
      <c r="EMU7" s="10"/>
      <c r="EMV7" s="10"/>
      <c r="EMW7" s="10"/>
      <c r="EMX7" s="10"/>
      <c r="EMY7" s="10"/>
      <c r="EMZ7" s="10"/>
      <c r="ENA7" s="10"/>
      <c r="ENB7" s="10"/>
      <c r="ENC7" s="10"/>
      <c r="END7" s="10"/>
      <c r="ENE7" s="10"/>
      <c r="ENF7" s="10"/>
      <c r="ENG7" s="10"/>
      <c r="ENH7" s="10"/>
      <c r="ENI7" s="10"/>
      <c r="ENJ7" s="10"/>
      <c r="ENK7" s="10"/>
      <c r="ENL7" s="10"/>
      <c r="ENM7" s="10"/>
      <c r="ENN7" s="10"/>
      <c r="ENO7" s="10"/>
      <c r="ENP7" s="10"/>
      <c r="ENQ7" s="10"/>
      <c r="ENR7" s="10"/>
      <c r="ENS7" s="10"/>
      <c r="ENT7" s="10"/>
      <c r="ENU7" s="10"/>
      <c r="ENV7" s="10"/>
      <c r="ENW7" s="10"/>
      <c r="ENX7" s="10"/>
      <c r="ENY7" s="10"/>
      <c r="ENZ7" s="10"/>
      <c r="EOA7" s="10"/>
      <c r="EOB7" s="10"/>
      <c r="EOC7" s="10"/>
      <c r="EOD7" s="10"/>
      <c r="EOE7" s="10"/>
      <c r="EOF7" s="10"/>
      <c r="EOG7" s="10"/>
      <c r="EOH7" s="10"/>
      <c r="EOI7" s="10"/>
      <c r="EOJ7" s="10"/>
      <c r="EOK7" s="10"/>
      <c r="EOL7" s="10"/>
      <c r="EOM7" s="10"/>
      <c r="EON7" s="10"/>
      <c r="EOO7" s="10"/>
      <c r="EOP7" s="10"/>
      <c r="EOQ7" s="10"/>
      <c r="EOR7" s="10"/>
      <c r="EOS7" s="10"/>
      <c r="EOT7" s="10"/>
      <c r="EOU7" s="10"/>
      <c r="EOV7" s="10"/>
      <c r="EOW7" s="10"/>
      <c r="EOX7" s="10"/>
      <c r="EOY7" s="10"/>
      <c r="EOZ7" s="10"/>
      <c r="EPA7" s="10"/>
      <c r="EPB7" s="10"/>
      <c r="EPC7" s="10"/>
      <c r="EPD7" s="10"/>
      <c r="EPE7" s="10"/>
      <c r="EPF7" s="10"/>
      <c r="EPG7" s="10"/>
      <c r="EPH7" s="10"/>
      <c r="EPI7" s="10"/>
      <c r="EPJ7" s="10"/>
      <c r="EPK7" s="10"/>
      <c r="EPL7" s="10"/>
      <c r="EPM7" s="10"/>
      <c r="EPN7" s="10"/>
      <c r="EPO7" s="10"/>
      <c r="EPP7" s="10"/>
      <c r="EPQ7" s="10"/>
      <c r="EPR7" s="10"/>
      <c r="EPS7" s="10"/>
      <c r="EPT7" s="10"/>
      <c r="EPU7" s="10"/>
      <c r="EPV7" s="10"/>
      <c r="EPW7" s="10"/>
      <c r="EPX7" s="10"/>
      <c r="EPY7" s="10"/>
      <c r="EPZ7" s="10"/>
      <c r="EQA7" s="10"/>
      <c r="EQB7" s="10"/>
      <c r="EQC7" s="10"/>
      <c r="EQD7" s="10"/>
      <c r="EQE7" s="10"/>
      <c r="EQF7" s="10"/>
      <c r="EQG7" s="10"/>
      <c r="EQH7" s="10"/>
      <c r="EQI7" s="10"/>
      <c r="EQJ7" s="10"/>
      <c r="EQK7" s="10"/>
      <c r="EQL7" s="10"/>
      <c r="EQM7" s="10"/>
      <c r="EQN7" s="9">
        <f>'表九之二（需明确收支对象级次的录入表）'!$G$9</f>
        <v>0</v>
      </c>
      <c r="EQO7" s="10"/>
      <c r="EQP7" s="10"/>
      <c r="EQQ7" s="10"/>
      <c r="EQR7" s="10"/>
      <c r="EQS7" s="10"/>
      <c r="EQT7" s="10"/>
      <c r="EQU7" s="10"/>
      <c r="EQV7" s="10"/>
      <c r="EQW7" s="10"/>
      <c r="EQX7" s="10"/>
      <c r="EQY7" s="10"/>
      <c r="EQZ7" s="10"/>
      <c r="ERA7" s="10"/>
      <c r="ERB7" s="10"/>
      <c r="ERC7" s="10"/>
      <c r="ERD7" s="10"/>
      <c r="ERE7" s="10"/>
      <c r="ERF7" s="10"/>
      <c r="ERG7" s="10"/>
      <c r="ERH7" s="10"/>
      <c r="ERI7" s="10"/>
      <c r="ERJ7" s="10"/>
      <c r="ERK7" s="10"/>
      <c r="ERL7" s="10"/>
      <c r="ERM7" s="10"/>
      <c r="ERN7" s="10"/>
      <c r="ERO7" s="10"/>
      <c r="ERP7" s="10"/>
      <c r="ERQ7" s="10"/>
      <c r="ERR7" s="10"/>
      <c r="ERS7" s="10"/>
      <c r="ERT7" s="10"/>
      <c r="ERU7" s="10"/>
      <c r="ERV7" s="10"/>
      <c r="ERW7" s="10"/>
      <c r="ERX7" s="10"/>
      <c r="ERY7" s="10"/>
      <c r="ERZ7" s="10"/>
      <c r="ESA7" s="10"/>
      <c r="ESB7" s="10"/>
      <c r="ESC7" s="10"/>
      <c r="ESD7" s="10"/>
      <c r="ESE7" s="10"/>
      <c r="ESF7" s="10"/>
      <c r="ESG7" s="10"/>
      <c r="ESH7" s="10"/>
      <c r="ESI7" s="10"/>
      <c r="ESJ7" s="10"/>
      <c r="ESK7" s="10"/>
      <c r="ESL7" s="10"/>
      <c r="ESM7" s="10"/>
      <c r="ESN7" s="10"/>
      <c r="ESO7" s="10"/>
      <c r="ESP7" s="10"/>
      <c r="ESQ7" s="10"/>
      <c r="ESR7" s="10"/>
      <c r="ESS7" s="10"/>
      <c r="EST7" s="10"/>
      <c r="ESU7" s="10"/>
      <c r="ESV7" s="10"/>
      <c r="ESW7" s="10"/>
      <c r="ESX7" s="10"/>
      <c r="ESY7" s="10"/>
      <c r="ESZ7" s="10"/>
      <c r="ETA7" s="10"/>
      <c r="ETB7" s="10"/>
      <c r="ETC7" s="10"/>
      <c r="ETD7" s="10"/>
      <c r="ETE7" s="10"/>
      <c r="ETF7" s="10"/>
      <c r="ETG7" s="10"/>
      <c r="ETH7" s="10"/>
      <c r="ETI7" s="10"/>
      <c r="ETJ7" s="10"/>
      <c r="ETK7" s="10"/>
      <c r="ETL7" s="10"/>
      <c r="ETM7" s="10"/>
      <c r="ETN7" s="10"/>
      <c r="ETO7" s="10"/>
      <c r="ETP7" s="10"/>
      <c r="ETQ7" s="10"/>
      <c r="ETR7" s="10"/>
      <c r="ETS7" s="10"/>
      <c r="ETT7" s="10"/>
      <c r="ETU7" s="10"/>
      <c r="ETV7" s="10"/>
      <c r="ETW7" s="10"/>
      <c r="ETX7" s="10"/>
      <c r="ETY7" s="10"/>
      <c r="ETZ7" s="10"/>
      <c r="EUA7" s="10"/>
      <c r="EUB7" s="10"/>
      <c r="EUC7" s="10"/>
      <c r="EUD7" s="10"/>
      <c r="EUE7" s="10"/>
      <c r="EUF7" s="10"/>
      <c r="EUG7" s="10"/>
      <c r="EUH7" s="10"/>
      <c r="EUI7" s="10"/>
      <c r="EUJ7" s="10"/>
      <c r="EUK7" s="10"/>
      <c r="EUL7" s="10"/>
      <c r="EUM7" s="10"/>
      <c r="EUN7" s="10"/>
      <c r="EUO7" s="10"/>
      <c r="EUP7" s="10"/>
      <c r="EUQ7" s="10"/>
      <c r="EUR7" s="10"/>
      <c r="EUS7" s="10"/>
      <c r="EUT7" s="10"/>
      <c r="EUU7" s="10"/>
      <c r="EUV7" s="10"/>
      <c r="EUW7" s="10"/>
      <c r="EUX7" s="10"/>
      <c r="EUY7" s="10"/>
      <c r="EUZ7" s="10"/>
      <c r="EVA7" s="10"/>
      <c r="EVB7" s="10"/>
      <c r="EVC7" s="10"/>
      <c r="EVD7" s="10"/>
      <c r="EVE7" s="10"/>
      <c r="EVF7" s="10"/>
      <c r="EVG7" s="10"/>
      <c r="EVH7" s="10"/>
      <c r="EVI7" s="10"/>
      <c r="EVJ7" s="10"/>
      <c r="EVK7" s="10"/>
      <c r="EVL7" s="10"/>
      <c r="EVM7" s="10"/>
      <c r="EVN7" s="10"/>
      <c r="EVO7" s="10"/>
      <c r="EVP7" s="10"/>
      <c r="EVQ7" s="10"/>
      <c r="EVR7" s="10"/>
      <c r="EVS7" s="10"/>
      <c r="EVT7" s="10"/>
      <c r="EVU7" s="10"/>
      <c r="EVV7" s="10"/>
      <c r="EVW7" s="10"/>
      <c r="EVX7" s="10"/>
      <c r="EVY7" s="10"/>
      <c r="EVZ7" s="10"/>
      <c r="EWA7" s="10"/>
      <c r="EWB7" s="10"/>
      <c r="EWC7" s="10"/>
      <c r="EWD7" s="10"/>
      <c r="EWE7" s="10"/>
      <c r="EWF7" s="10"/>
      <c r="EWG7" s="10"/>
      <c r="EWH7" s="10"/>
      <c r="EWI7" s="10"/>
      <c r="EWJ7" s="10"/>
      <c r="EWK7" s="10"/>
      <c r="EWL7" s="10"/>
      <c r="EWM7" s="10"/>
      <c r="EWN7" s="10"/>
      <c r="EWO7" s="10"/>
      <c r="EWP7" s="10"/>
      <c r="EWQ7" s="10"/>
      <c r="EWR7" s="10"/>
      <c r="EWS7" s="10"/>
      <c r="EWT7" s="10"/>
      <c r="EWU7" s="10"/>
      <c r="EWV7" s="10"/>
      <c r="EWW7" s="10"/>
      <c r="EWX7" s="10"/>
      <c r="EWY7" s="10"/>
      <c r="EWZ7" s="10"/>
      <c r="EXA7" s="10"/>
      <c r="EXB7" s="10"/>
      <c r="EXC7" s="10"/>
      <c r="EXD7" s="10"/>
      <c r="EXE7" s="10"/>
      <c r="EXF7" s="10"/>
      <c r="EXG7" s="10"/>
      <c r="EXH7" s="10"/>
      <c r="EXI7" s="10"/>
      <c r="EXJ7" s="10"/>
      <c r="EXK7" s="10"/>
      <c r="EXL7" s="10"/>
      <c r="EXM7" s="10"/>
      <c r="EXN7" s="10"/>
      <c r="EXO7" s="10"/>
      <c r="EXP7" s="10"/>
      <c r="EXQ7" s="10"/>
      <c r="EXR7" s="10"/>
      <c r="EXS7" s="10"/>
      <c r="EXT7" s="10"/>
      <c r="EXU7" s="10"/>
      <c r="EXV7" s="10"/>
      <c r="EXW7" s="10"/>
      <c r="EXX7" s="10"/>
      <c r="EXY7" s="10"/>
      <c r="EXZ7" s="10"/>
      <c r="EYA7" s="10"/>
      <c r="EYB7" s="10"/>
      <c r="EYC7" s="10"/>
      <c r="EYD7" s="10"/>
      <c r="EYE7" s="10"/>
      <c r="EYF7" s="10"/>
      <c r="EYG7" s="10"/>
      <c r="EYH7" s="10"/>
      <c r="EYI7" s="10"/>
      <c r="EYJ7" s="10"/>
      <c r="EYK7" s="10"/>
      <c r="EYL7" s="10"/>
      <c r="EYM7" s="10"/>
      <c r="EYN7" s="10"/>
      <c r="EYO7" s="10"/>
      <c r="EYP7" s="10"/>
      <c r="EYQ7" s="10"/>
      <c r="EYR7" s="10"/>
      <c r="EYS7" s="10"/>
      <c r="EYT7" s="10"/>
      <c r="EYU7" s="10"/>
      <c r="EYV7" s="10"/>
      <c r="EYW7" s="10"/>
      <c r="EYX7" s="10"/>
      <c r="EYY7" s="10"/>
      <c r="EYZ7" s="10"/>
      <c r="EZA7" s="10"/>
      <c r="EZB7" s="10"/>
      <c r="EZC7" s="10"/>
      <c r="EZD7" s="10"/>
      <c r="EZE7" s="10"/>
      <c r="EZF7" s="10"/>
      <c r="EZG7" s="10"/>
      <c r="EZH7" s="10"/>
      <c r="EZI7" s="10"/>
      <c r="EZJ7" s="10"/>
      <c r="EZK7" s="10"/>
      <c r="EZL7" s="10"/>
      <c r="EZM7" s="10"/>
      <c r="EZN7" s="10"/>
      <c r="EZO7" s="10"/>
      <c r="EZP7" s="10"/>
      <c r="EZQ7" s="10"/>
      <c r="EZR7" s="10"/>
      <c r="EZS7" s="10"/>
      <c r="EZT7" s="10"/>
      <c r="EZU7" s="10"/>
      <c r="EZV7" s="10"/>
      <c r="EZW7" s="10"/>
      <c r="EZX7" s="10"/>
      <c r="EZY7" s="10"/>
      <c r="EZZ7" s="10"/>
      <c r="FAA7" s="10"/>
      <c r="FAB7" s="10"/>
      <c r="FAC7" s="10"/>
      <c r="FAD7" s="10"/>
      <c r="FAE7" s="10"/>
      <c r="FAF7" s="10"/>
      <c r="FAG7" s="10"/>
      <c r="FAH7" s="10"/>
      <c r="FAI7" s="10"/>
      <c r="FAJ7" s="10"/>
      <c r="FAK7" s="10"/>
      <c r="FAL7" s="10"/>
      <c r="FAM7" s="10"/>
      <c r="FAN7" s="10"/>
      <c r="FAO7" s="10"/>
      <c r="FAP7" s="10"/>
      <c r="FAQ7" s="10"/>
      <c r="FAR7" s="10"/>
      <c r="FAS7" s="10"/>
      <c r="FAT7" s="10"/>
      <c r="FAU7" s="10"/>
      <c r="FAV7" s="10"/>
      <c r="FAW7" s="10"/>
      <c r="FAX7" s="10"/>
      <c r="FAY7" s="10"/>
      <c r="FAZ7" s="10"/>
      <c r="FBA7" s="10"/>
      <c r="FBB7" s="10"/>
      <c r="FBC7" s="10"/>
      <c r="FBD7" s="10"/>
      <c r="FBE7" s="10"/>
      <c r="FBF7" s="10"/>
      <c r="FBG7" s="10"/>
      <c r="FBH7" s="10"/>
      <c r="FBI7" s="10"/>
      <c r="FBJ7" s="10"/>
      <c r="FBK7" s="10"/>
      <c r="FBL7" s="10"/>
      <c r="FBM7" s="10"/>
      <c r="FBN7" s="10"/>
      <c r="FBO7" s="10"/>
      <c r="FBP7" s="10"/>
      <c r="FBQ7" s="10"/>
      <c r="FBR7" s="10"/>
      <c r="FBS7" s="10"/>
      <c r="FBT7" s="10"/>
      <c r="FBU7" s="10"/>
      <c r="FBV7" s="10"/>
      <c r="FBW7" s="10"/>
      <c r="FBX7" s="10"/>
      <c r="FBY7" s="10"/>
      <c r="FBZ7" s="10"/>
      <c r="FCA7" s="10"/>
      <c r="FCB7" s="10"/>
      <c r="FCC7" s="10"/>
      <c r="FCD7" s="10"/>
      <c r="FCE7" s="10"/>
      <c r="FCF7" s="10"/>
      <c r="FCG7" s="10"/>
      <c r="FCH7" s="10"/>
      <c r="FCI7" s="10"/>
      <c r="FCJ7" s="10"/>
      <c r="FCK7" s="10"/>
      <c r="FCL7" s="10"/>
      <c r="FCM7" s="10"/>
      <c r="FCN7" s="10"/>
      <c r="FCO7" s="10"/>
      <c r="FCP7" s="10"/>
      <c r="FCQ7" s="10"/>
      <c r="FCR7" s="10"/>
      <c r="FCS7" s="10"/>
      <c r="FCT7" s="10"/>
      <c r="FCU7" s="10"/>
      <c r="FCV7" s="10"/>
      <c r="FCW7" s="10"/>
      <c r="FCX7" s="10"/>
      <c r="FCY7" s="10"/>
      <c r="FCZ7" s="10"/>
      <c r="FDA7" s="10"/>
      <c r="FDB7" s="10"/>
      <c r="FDC7" s="10"/>
      <c r="FDD7" s="10"/>
      <c r="FDE7" s="10"/>
      <c r="FDF7" s="10"/>
      <c r="FDG7" s="10"/>
      <c r="FDH7" s="10"/>
      <c r="FDI7" s="10"/>
      <c r="FDJ7" s="10"/>
      <c r="FDK7" s="10"/>
      <c r="FDL7" s="10"/>
      <c r="FDM7" s="10"/>
      <c r="FDN7" s="10"/>
      <c r="FDO7" s="10"/>
      <c r="FDP7" s="10"/>
      <c r="FDQ7" s="10"/>
      <c r="FDR7" s="10"/>
      <c r="FDS7" s="10"/>
      <c r="FDT7" s="10"/>
      <c r="FDU7" s="10"/>
      <c r="FDV7" s="10"/>
      <c r="FDW7" s="10"/>
      <c r="FDX7" s="10"/>
      <c r="FDY7" s="10"/>
      <c r="FDZ7" s="10"/>
      <c r="FEA7" s="10"/>
      <c r="FEB7" s="10"/>
      <c r="FEC7" s="10"/>
      <c r="FED7" s="10"/>
      <c r="FEE7" s="10"/>
      <c r="FEF7" s="10"/>
      <c r="FEG7" s="10"/>
      <c r="FEH7" s="10"/>
      <c r="FEI7" s="10"/>
      <c r="FEJ7" s="10"/>
      <c r="FEK7" s="10"/>
      <c r="FEL7" s="10"/>
      <c r="FEM7" s="10"/>
      <c r="FEN7" s="10"/>
      <c r="FEO7" s="10"/>
      <c r="FEP7" s="10"/>
      <c r="FEQ7" s="10"/>
      <c r="FER7" s="10"/>
      <c r="FES7" s="10"/>
      <c r="FET7" s="10"/>
      <c r="FEU7" s="10"/>
      <c r="FEV7" s="10"/>
      <c r="FEW7" s="10"/>
      <c r="FEX7" s="10"/>
      <c r="FEY7" s="10"/>
      <c r="FEZ7" s="10"/>
      <c r="FFA7" s="10"/>
      <c r="FFB7" s="10"/>
      <c r="FFC7" s="10"/>
      <c r="FFD7" s="10"/>
      <c r="FFE7" s="10"/>
      <c r="FFF7" s="10"/>
      <c r="FFG7" s="10"/>
      <c r="FFH7" s="10"/>
      <c r="FFI7" s="10"/>
      <c r="FFJ7" s="10"/>
      <c r="FFK7" s="10"/>
      <c r="FFL7" s="10"/>
      <c r="FFM7" s="10"/>
      <c r="FFN7" s="10"/>
      <c r="FFO7" s="10"/>
      <c r="FFP7" s="10"/>
      <c r="FFQ7" s="10"/>
      <c r="FFR7" s="10"/>
      <c r="FFS7" s="10"/>
      <c r="FFT7" s="10"/>
      <c r="FFU7" s="10"/>
      <c r="FFV7" s="10"/>
      <c r="FFW7" s="10"/>
      <c r="FFX7" s="10"/>
      <c r="FFY7" s="10"/>
      <c r="FFZ7" s="10"/>
      <c r="FGA7" s="10"/>
      <c r="FGB7" s="10"/>
      <c r="FGC7" s="10"/>
      <c r="FGD7" s="10"/>
      <c r="FGE7" s="10"/>
      <c r="FGF7" s="10"/>
      <c r="FGG7" s="10"/>
      <c r="FGH7" s="10"/>
      <c r="FGI7" s="10"/>
      <c r="FGJ7" s="10"/>
      <c r="FGK7" s="10"/>
      <c r="FGL7" s="10"/>
      <c r="FGM7" s="10"/>
      <c r="FGN7" s="10"/>
      <c r="FGO7" s="10"/>
      <c r="FGP7" s="10"/>
      <c r="FGQ7" s="10"/>
      <c r="FGR7" s="10"/>
      <c r="FGS7" s="10"/>
      <c r="FGT7" s="10"/>
      <c r="FGU7" s="10"/>
      <c r="FGV7" s="10"/>
      <c r="FGW7" s="10"/>
      <c r="FGX7" s="10"/>
      <c r="FGY7" s="10"/>
      <c r="FGZ7" s="10"/>
      <c r="FHA7" s="10"/>
      <c r="FHB7" s="10"/>
      <c r="FHC7" s="10"/>
      <c r="FHD7" s="10"/>
      <c r="FHE7" s="10"/>
      <c r="FHF7" s="10"/>
      <c r="FHG7" s="10"/>
      <c r="FHH7" s="10"/>
      <c r="FHI7" s="10"/>
      <c r="FHJ7" s="10"/>
      <c r="FHK7" s="10"/>
      <c r="FHL7" s="10"/>
      <c r="FHM7" s="10"/>
      <c r="FHN7" s="10"/>
      <c r="FHO7" s="10"/>
      <c r="FHP7" s="10"/>
      <c r="FHQ7" s="10"/>
      <c r="FHR7" s="10"/>
      <c r="FHS7" s="10"/>
      <c r="FHT7" s="10"/>
      <c r="FHU7" s="10"/>
      <c r="FHV7" s="10"/>
      <c r="FHW7" s="10"/>
      <c r="FHX7" s="10"/>
      <c r="FHY7" s="10"/>
      <c r="FHZ7" s="10"/>
      <c r="FIA7" s="10"/>
      <c r="FIB7" s="10"/>
      <c r="FIC7" s="10"/>
      <c r="FID7" s="10"/>
      <c r="FIE7" s="10"/>
      <c r="FIF7" s="10"/>
      <c r="FIG7" s="10"/>
      <c r="FIH7" s="10"/>
      <c r="FII7" s="10"/>
      <c r="FIJ7" s="10"/>
      <c r="FIK7" s="10"/>
      <c r="FIL7" s="10"/>
      <c r="FIM7" s="10"/>
      <c r="FIN7" s="10"/>
      <c r="FIO7" s="10"/>
      <c r="FIP7" s="10"/>
      <c r="FIQ7" s="10"/>
      <c r="FIR7" s="10"/>
      <c r="FIS7" s="10"/>
      <c r="FIT7" s="10"/>
      <c r="FIU7" s="10"/>
      <c r="FIV7" s="10"/>
      <c r="FIW7" s="10"/>
      <c r="FIX7" s="10"/>
      <c r="FIY7" s="10"/>
      <c r="FIZ7" s="10"/>
      <c r="FJA7" s="10"/>
      <c r="FJB7" s="10"/>
      <c r="FJC7" s="10"/>
      <c r="FJD7" s="10"/>
      <c r="FJE7" s="10"/>
      <c r="FJF7" s="10"/>
      <c r="FJG7" s="10"/>
      <c r="FJH7" s="10"/>
      <c r="FJI7" s="10"/>
      <c r="FJJ7" s="10"/>
      <c r="FJK7" s="10"/>
      <c r="FJL7" s="10"/>
      <c r="FJM7" s="10"/>
      <c r="FJN7" s="10"/>
      <c r="FJO7" s="10"/>
      <c r="FJP7" s="10"/>
      <c r="FJQ7" s="10"/>
      <c r="FJR7" s="10"/>
      <c r="FJS7" s="10"/>
      <c r="FJT7" s="10"/>
      <c r="FJU7" s="10"/>
      <c r="FJV7" s="10"/>
      <c r="FJW7" s="10"/>
      <c r="FJX7" s="10"/>
      <c r="FJY7" s="10"/>
      <c r="FJZ7" s="10"/>
      <c r="FKA7" s="10"/>
      <c r="FKB7" s="10"/>
      <c r="FKC7" s="10"/>
      <c r="FKD7" s="10"/>
      <c r="FKE7" s="10"/>
      <c r="FKF7" s="10"/>
      <c r="FKG7" s="10"/>
      <c r="FKH7" s="10"/>
      <c r="FKI7" s="10"/>
      <c r="FKJ7" s="10"/>
      <c r="FKK7" s="10"/>
      <c r="FKL7" s="10"/>
      <c r="FKM7" s="10"/>
      <c r="FKN7" s="10"/>
      <c r="FKO7" s="10"/>
      <c r="FKP7" s="10"/>
      <c r="FKQ7" s="10"/>
      <c r="FKR7" s="10"/>
      <c r="FKS7" s="10"/>
      <c r="FKT7" s="10"/>
      <c r="FKU7" s="10"/>
      <c r="FKV7" s="10"/>
      <c r="FKW7" s="10"/>
      <c r="FKX7" s="10"/>
      <c r="FKY7" s="10"/>
      <c r="FKZ7" s="10"/>
      <c r="FLA7" s="10"/>
      <c r="FLB7" s="10"/>
      <c r="FLC7" s="10"/>
      <c r="FLD7" s="10"/>
      <c r="FLE7" s="10"/>
      <c r="FLF7" s="10"/>
      <c r="FLG7" s="10"/>
      <c r="FLH7" s="10"/>
      <c r="FLI7" s="10"/>
      <c r="FLJ7" s="10"/>
      <c r="FLK7" s="10"/>
      <c r="FLL7" s="10"/>
      <c r="FLM7" s="10"/>
      <c r="FLN7" s="10"/>
      <c r="FLO7" s="10"/>
      <c r="FLP7" s="10"/>
      <c r="FLQ7" s="10"/>
      <c r="FLR7" s="10"/>
      <c r="FLS7" s="10"/>
      <c r="FLT7" s="10"/>
      <c r="FLU7" s="10"/>
      <c r="FLV7" s="10"/>
      <c r="FLW7" s="10"/>
      <c r="FLX7" s="10"/>
      <c r="FLY7" s="10"/>
      <c r="FLZ7" s="10"/>
      <c r="FMA7" s="10"/>
      <c r="FMB7" s="10"/>
      <c r="FMC7" s="10"/>
      <c r="FMD7" s="10"/>
      <c r="FME7" s="10"/>
      <c r="FMF7" s="10"/>
      <c r="FMG7" s="10"/>
      <c r="FMH7" s="10"/>
      <c r="FMI7" s="10"/>
      <c r="FMJ7" s="10"/>
      <c r="FMK7" s="10"/>
      <c r="FML7" s="10"/>
      <c r="FMM7" s="10"/>
      <c r="FMN7" s="10"/>
      <c r="FMO7" s="10"/>
      <c r="FMP7" s="10"/>
      <c r="FMQ7" s="10"/>
      <c r="FMR7" s="10"/>
      <c r="FMS7" s="10"/>
      <c r="FMT7" s="10"/>
      <c r="FMU7" s="10"/>
      <c r="FMV7" s="10"/>
      <c r="FMW7" s="10"/>
      <c r="FMX7" s="10"/>
      <c r="FMY7" s="10"/>
      <c r="FMZ7" s="10"/>
      <c r="FNA7" s="10"/>
      <c r="FNB7" s="10"/>
      <c r="FNC7" s="10"/>
      <c r="FND7" s="10"/>
      <c r="FNE7" s="10"/>
      <c r="FNF7" s="10"/>
      <c r="FNG7" s="10"/>
      <c r="FNH7" s="10"/>
      <c r="FNI7" s="10"/>
      <c r="FNJ7" s="10"/>
      <c r="FNK7" s="10"/>
      <c r="FNL7" s="10"/>
      <c r="FNM7" s="10"/>
      <c r="FNN7" s="10"/>
      <c r="FNO7" s="10"/>
      <c r="FNP7" s="10"/>
      <c r="FNQ7" s="10"/>
      <c r="FNR7" s="10"/>
      <c r="FNS7" s="10"/>
      <c r="FNT7" s="10"/>
      <c r="FNU7" s="10"/>
      <c r="FNV7" s="10"/>
      <c r="FNW7" s="10"/>
      <c r="FNX7" s="10"/>
      <c r="FNY7" s="10"/>
      <c r="FNZ7" s="10"/>
      <c r="FOA7" s="10"/>
      <c r="FOB7" s="10"/>
      <c r="FOC7" s="10"/>
      <c r="FOD7" s="10"/>
      <c r="FOE7" s="10"/>
      <c r="FOF7" s="10"/>
      <c r="FOG7" s="10"/>
      <c r="FOH7" s="10"/>
      <c r="FOI7" s="10"/>
      <c r="FOJ7" s="10"/>
      <c r="FOK7" s="10"/>
      <c r="FOL7" s="10"/>
      <c r="FOM7" s="10"/>
      <c r="FON7" s="10"/>
      <c r="FOO7" s="10"/>
      <c r="FOP7" s="10"/>
      <c r="FOQ7" s="10"/>
      <c r="FOR7" s="10"/>
      <c r="FOS7" s="10"/>
      <c r="FOT7" s="10"/>
      <c r="FOU7" s="10"/>
      <c r="FOV7" s="10"/>
      <c r="FOW7" s="10"/>
      <c r="FOX7" s="10"/>
      <c r="FOY7" s="10"/>
      <c r="FOZ7" s="10"/>
      <c r="FPA7" s="10"/>
      <c r="FPB7" s="10"/>
      <c r="FPC7" s="10"/>
      <c r="FPD7" s="10"/>
      <c r="FPE7" s="10"/>
      <c r="FPF7" s="10"/>
      <c r="FPG7" s="10"/>
      <c r="FPH7" s="10"/>
      <c r="FPI7" s="10"/>
      <c r="FPJ7" s="10"/>
      <c r="FPK7" s="10"/>
      <c r="FPL7" s="10"/>
      <c r="FPM7" s="10"/>
      <c r="FPN7" s="10"/>
      <c r="FPO7" s="10"/>
      <c r="FPP7" s="10"/>
      <c r="FPQ7" s="10"/>
      <c r="FPR7" s="10"/>
      <c r="FPS7" s="10"/>
      <c r="FPT7" s="10"/>
      <c r="FPU7" s="10"/>
      <c r="FPV7" s="10"/>
      <c r="FPW7" s="10"/>
      <c r="FPX7" s="10"/>
      <c r="FPY7" s="10"/>
      <c r="FPZ7" s="10"/>
      <c r="FQA7" s="10"/>
      <c r="FQB7" s="9">
        <f>'表十二之一（需明确收入对象级次的录入表）'!F6</f>
        <v>0</v>
      </c>
      <c r="FQC7" s="10"/>
      <c r="FQD7" s="10"/>
      <c r="FQE7" s="10"/>
      <c r="FQF7" s="10"/>
      <c r="FQG7" s="10"/>
      <c r="FQH7" s="10"/>
      <c r="FQI7" s="10"/>
      <c r="FQJ7" s="10"/>
      <c r="FQK7" s="10"/>
      <c r="FQL7" s="10"/>
      <c r="FQM7" s="10"/>
      <c r="FQN7" s="10"/>
      <c r="FQO7" s="10"/>
      <c r="FQP7" s="10"/>
      <c r="FQQ7" s="10"/>
      <c r="FQR7" s="9">
        <f>'表十三之一（需明确支出对象级次的录入表）'!$F$6</f>
        <v>0</v>
      </c>
      <c r="FQS7" s="10"/>
      <c r="FQT7" s="10"/>
      <c r="FQU7" s="10"/>
      <c r="FQV7" s="10"/>
      <c r="FQW7" s="10"/>
      <c r="FQX7" s="10"/>
      <c r="FQY7" s="10"/>
      <c r="FQZ7" s="10"/>
      <c r="FRA7" s="10"/>
      <c r="FRB7" s="10"/>
      <c r="FRC7" s="10"/>
      <c r="FRD7" s="10"/>
      <c r="FRE7" s="10"/>
      <c r="FRF7" s="10"/>
      <c r="FRG7" s="10"/>
      <c r="FRH7" s="10"/>
      <c r="FRI7" s="10"/>
      <c r="FRJ7" s="10"/>
      <c r="FRK7" s="10"/>
      <c r="FRL7" s="10"/>
      <c r="FRM7" s="10"/>
      <c r="FRN7" s="10"/>
      <c r="FRO7" s="10"/>
      <c r="FRP7" s="10"/>
      <c r="FRQ7" s="10"/>
      <c r="FRR7" s="10"/>
      <c r="FRS7" s="10"/>
      <c r="FRT7" s="10"/>
      <c r="FRU7" s="10"/>
      <c r="FRV7" s="10"/>
      <c r="FRW7" s="10"/>
      <c r="FRX7" s="10"/>
      <c r="FRY7" s="10"/>
      <c r="FRZ7" s="10"/>
      <c r="FSA7" s="10"/>
      <c r="FSB7" s="10"/>
      <c r="FSC7" s="10"/>
      <c r="FSD7" s="10"/>
      <c r="FSE7" s="10"/>
      <c r="FSF7" s="10"/>
      <c r="FSG7" s="10"/>
      <c r="FSH7" s="10"/>
      <c r="FSI7" s="10"/>
      <c r="FSJ7" s="10"/>
      <c r="FSK7" s="10"/>
      <c r="FSL7" s="10"/>
      <c r="FSM7" s="10"/>
      <c r="FSN7" s="10"/>
      <c r="FSO7" s="10"/>
      <c r="FSP7" s="10"/>
      <c r="FSQ7" s="10"/>
      <c r="FSR7" s="10"/>
      <c r="FSS7" s="10"/>
      <c r="FST7" s="10"/>
      <c r="FSU7" s="10"/>
      <c r="FSV7" s="10"/>
      <c r="FSW7" s="10"/>
      <c r="FSX7" s="10"/>
      <c r="FSY7" s="10"/>
      <c r="FSZ7" s="10"/>
      <c r="FTA7" s="10"/>
      <c r="FTB7" s="10"/>
      <c r="FTC7" s="10"/>
      <c r="FTD7" s="10"/>
      <c r="FTE7" s="10"/>
      <c r="FTF7" s="10"/>
      <c r="FTG7" s="10"/>
      <c r="FTH7" s="10"/>
      <c r="FTI7" s="10"/>
      <c r="FTJ7" s="10"/>
      <c r="FTK7" s="10"/>
      <c r="FTL7" s="10"/>
      <c r="FTM7" s="10"/>
      <c r="FTN7" s="10"/>
      <c r="FTO7" s="10"/>
      <c r="FTP7" s="10"/>
      <c r="FTQ7" s="10"/>
      <c r="FTR7" s="10"/>
      <c r="FTS7" s="10"/>
      <c r="FTT7" s="10"/>
      <c r="FTU7" s="10"/>
      <c r="FTV7" s="10"/>
      <c r="FTW7" s="10"/>
      <c r="FTX7" s="10"/>
      <c r="FTY7" s="10"/>
      <c r="FTZ7" s="10"/>
      <c r="FUA7" s="10"/>
      <c r="FUB7" s="10"/>
      <c r="FUC7" s="10"/>
      <c r="FUD7" s="10"/>
      <c r="FUE7" s="10"/>
      <c r="FUF7" s="10"/>
      <c r="FUG7" s="10"/>
      <c r="FUH7" s="10"/>
      <c r="FUI7" s="10"/>
      <c r="FUJ7" s="10"/>
      <c r="FUK7" s="10"/>
      <c r="FUL7" s="10"/>
      <c r="FUM7" s="10"/>
      <c r="FUN7" s="10"/>
      <c r="FUO7" s="10"/>
      <c r="FUP7" s="10"/>
      <c r="FUQ7" s="10"/>
      <c r="FUR7" s="10"/>
      <c r="FUS7" s="10"/>
      <c r="FUT7" s="10"/>
      <c r="FUU7" s="10"/>
      <c r="FUV7" s="10"/>
      <c r="FUW7" s="10"/>
      <c r="FUX7" s="10"/>
      <c r="FUY7" s="10"/>
      <c r="FUZ7" s="10"/>
      <c r="FVA7" s="10"/>
      <c r="FVB7" s="10"/>
      <c r="FVC7" s="10"/>
      <c r="FVD7" s="10"/>
      <c r="FVE7" s="10"/>
      <c r="FVF7" s="10"/>
      <c r="FVG7" s="10"/>
      <c r="FVH7" s="10"/>
      <c r="FVI7" s="10"/>
      <c r="FVJ7" s="10"/>
      <c r="FVK7" s="10"/>
      <c r="FVL7" s="10"/>
      <c r="FVM7" s="10"/>
      <c r="FVN7" s="10"/>
      <c r="FVO7" s="10"/>
      <c r="FVP7" s="10"/>
      <c r="FVQ7" s="10"/>
      <c r="FVR7" s="10"/>
      <c r="FVS7" s="10"/>
      <c r="FVT7" s="10"/>
      <c r="FVU7" s="10"/>
      <c r="FVV7" s="10"/>
      <c r="FVW7" s="10"/>
      <c r="FVX7" s="10"/>
      <c r="FVY7" s="10"/>
      <c r="FVZ7" s="10"/>
      <c r="FWA7" s="10"/>
      <c r="FWB7" s="10"/>
      <c r="FWC7" s="10"/>
      <c r="FWD7" s="10"/>
      <c r="FWE7" s="10"/>
      <c r="FWF7" s="10"/>
      <c r="FWG7" s="10"/>
      <c r="FWH7" s="10"/>
      <c r="FWI7" s="10"/>
      <c r="FWJ7" s="10"/>
      <c r="FWK7" s="10"/>
      <c r="FWL7" s="10"/>
      <c r="FWM7" s="10"/>
      <c r="FWN7" s="10"/>
      <c r="FWO7" s="10"/>
      <c r="FWP7" s="10"/>
      <c r="FWQ7" s="10"/>
      <c r="FWR7" s="10"/>
      <c r="FWS7" s="10"/>
      <c r="FWT7" s="10"/>
      <c r="FWU7" s="10"/>
      <c r="FWV7" s="10"/>
      <c r="FWW7" s="10"/>
      <c r="FWX7" s="10"/>
      <c r="FWY7" s="10"/>
      <c r="FWZ7" s="10"/>
      <c r="FXA7" s="10"/>
      <c r="FXB7" s="10"/>
      <c r="FXC7" s="10"/>
      <c r="FXD7" s="10"/>
      <c r="FXE7" s="10"/>
      <c r="FXF7" s="10"/>
      <c r="FXG7" s="10"/>
      <c r="FXH7" s="10"/>
      <c r="FXI7" s="10"/>
      <c r="FXJ7" s="10"/>
      <c r="FXK7" s="10"/>
      <c r="FXL7" s="10"/>
      <c r="FXM7" s="10"/>
      <c r="FXN7" s="10"/>
      <c r="FXO7" s="10"/>
      <c r="FXP7" s="10"/>
      <c r="FXQ7" s="10"/>
      <c r="FXR7" s="10"/>
      <c r="FXS7" s="10"/>
      <c r="FXT7" s="10"/>
      <c r="FXU7" s="10"/>
      <c r="FXV7" s="10"/>
      <c r="FXW7" s="10"/>
      <c r="FXX7" s="10"/>
      <c r="FXY7" s="10"/>
      <c r="FXZ7" s="10"/>
      <c r="FYA7" s="10"/>
      <c r="FYB7" s="10"/>
      <c r="FYC7" s="10"/>
      <c r="FYD7" s="10"/>
      <c r="FYE7" s="10"/>
      <c r="FYF7" s="10"/>
      <c r="FYG7" s="10"/>
      <c r="FYH7" s="10"/>
      <c r="FYI7" s="10"/>
      <c r="FYJ7" s="10"/>
      <c r="FYK7" s="10"/>
      <c r="FYL7" s="10"/>
      <c r="FYM7" s="10"/>
      <c r="FYN7" s="10"/>
      <c r="FYO7" s="10"/>
      <c r="FYP7" s="10"/>
      <c r="FYQ7" s="10"/>
      <c r="FYR7" s="10"/>
      <c r="FYS7" s="10"/>
      <c r="FYT7" s="10"/>
      <c r="FYU7" s="10"/>
      <c r="FYV7" s="10"/>
      <c r="FYW7" s="10"/>
      <c r="FYX7" s="10"/>
      <c r="FYY7" s="10"/>
      <c r="FYZ7" s="10"/>
      <c r="FZA7" s="10"/>
      <c r="FZB7" s="10"/>
      <c r="FZC7" s="10"/>
      <c r="FZD7" s="10"/>
      <c r="FZE7" s="10"/>
      <c r="FZF7" s="10"/>
      <c r="FZG7" s="10"/>
      <c r="FZH7" s="10"/>
      <c r="FZI7" s="10"/>
      <c r="FZJ7" s="10"/>
      <c r="FZK7" s="10"/>
      <c r="FZL7" s="10"/>
      <c r="FZM7" s="10"/>
      <c r="FZN7" s="10"/>
      <c r="FZO7" s="10"/>
      <c r="FZP7" s="10"/>
      <c r="FZQ7" s="10"/>
      <c r="FZR7" s="10"/>
      <c r="FZS7" s="10"/>
      <c r="FZT7" s="10"/>
      <c r="FZU7" s="10"/>
      <c r="FZV7" s="10"/>
      <c r="FZW7" s="10"/>
      <c r="FZX7" s="10"/>
      <c r="FZY7" s="10"/>
      <c r="FZZ7" s="10"/>
      <c r="GAA7" s="10"/>
      <c r="GAB7" s="10"/>
      <c r="GAC7" s="10"/>
      <c r="GAD7" s="10"/>
      <c r="GAE7" s="10"/>
      <c r="GAF7" s="10"/>
      <c r="GAG7" s="10"/>
      <c r="GAH7" s="10"/>
      <c r="GAI7" s="10"/>
      <c r="GAJ7" s="10"/>
      <c r="GAK7" s="10"/>
      <c r="GAL7" s="10"/>
      <c r="GAM7" s="10"/>
      <c r="GAN7" s="10"/>
      <c r="GAO7" s="10"/>
      <c r="GAP7" s="10"/>
      <c r="GAQ7" s="10"/>
      <c r="GAR7" s="10"/>
      <c r="GAS7" s="10"/>
      <c r="GAT7" s="10"/>
      <c r="GAU7" s="10"/>
      <c r="GAV7" s="10"/>
      <c r="GAW7" s="10"/>
      <c r="GAX7" s="10"/>
      <c r="GAY7" s="10"/>
      <c r="GAZ7" s="10"/>
      <c r="GBA7" s="10"/>
      <c r="GBB7" s="10"/>
      <c r="GBC7" s="10"/>
      <c r="GBD7" s="10"/>
      <c r="GBE7" s="10"/>
      <c r="GBF7" s="10"/>
      <c r="GBG7" s="10"/>
      <c r="GBH7" s="14"/>
      <c r="GBI7" s="10"/>
      <c r="GBJ7" s="10"/>
      <c r="GBK7" s="10"/>
      <c r="GBL7" s="10"/>
      <c r="GBM7" s="10"/>
      <c r="GBN7" s="10"/>
      <c r="GBO7" s="10"/>
      <c r="GBP7" s="10"/>
      <c r="GBQ7" s="10"/>
      <c r="GBR7" s="10"/>
      <c r="GBS7" s="10"/>
      <c r="GBT7" s="10"/>
      <c r="GBU7" s="10"/>
      <c r="GBV7" s="10"/>
      <c r="GBW7" s="10"/>
      <c r="GBX7" s="10"/>
      <c r="GBY7" s="10"/>
      <c r="GBZ7" s="10"/>
      <c r="GCA7" s="10"/>
      <c r="GCB7" s="10"/>
      <c r="GCC7" s="10"/>
      <c r="GCD7" s="10"/>
      <c r="GCE7" s="10"/>
      <c r="GCF7" s="10"/>
      <c r="GCG7" s="10"/>
      <c r="GCH7" s="10"/>
      <c r="GCI7" s="10"/>
      <c r="GCJ7" s="10"/>
      <c r="GCK7" s="10"/>
      <c r="GCL7" s="10"/>
      <c r="GCM7" s="10"/>
      <c r="GCN7" s="10"/>
      <c r="GCO7" s="10"/>
      <c r="GCP7" s="10"/>
      <c r="GCQ7" s="10"/>
      <c r="GCR7" s="10"/>
      <c r="GCS7" s="10"/>
      <c r="GCT7" s="14"/>
      <c r="GCU7" s="10"/>
      <c r="GCV7" s="10"/>
      <c r="GCW7" s="10"/>
      <c r="GCX7" s="10"/>
      <c r="GCY7" s="10"/>
      <c r="GCZ7" s="10"/>
      <c r="GDA7" s="10"/>
      <c r="GDB7" s="10"/>
      <c r="GDC7" s="10"/>
      <c r="GDD7" s="10"/>
      <c r="GDE7" s="10"/>
      <c r="GDF7" s="10"/>
      <c r="GDG7" s="10"/>
      <c r="GDH7" s="10"/>
      <c r="GDI7" s="10"/>
      <c r="GDJ7" s="10"/>
      <c r="GDK7" s="10"/>
      <c r="GDL7" s="10"/>
      <c r="GDM7" s="10"/>
      <c r="GDN7" s="10"/>
      <c r="GDO7" s="10"/>
      <c r="GDP7" s="10"/>
      <c r="GDQ7" s="10"/>
      <c r="GDR7" s="10"/>
      <c r="GDS7" s="10"/>
      <c r="GDT7" s="10"/>
      <c r="GDU7" s="10"/>
      <c r="GDV7" s="10"/>
      <c r="GDW7" s="14"/>
      <c r="GDX7" s="16" t="s">
        <v>18661</v>
      </c>
    </row>
    <row r="8" s="1" customFormat="1" ht="26.1" customHeight="1" spans="1:4860">
      <c r="A8" s="7" t="str">
        <f t="shared" si="2"/>
        <v>431200</v>
      </c>
      <c r="B8" s="8" t="str">
        <f t="shared" si="1"/>
        <v>地级</v>
      </c>
      <c r="C8" s="8" t="str">
        <f t="shared" si="2"/>
        <v>怀化市本级</v>
      </c>
      <c r="D8" s="8" t="s">
        <v>12289</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c r="AMG8" s="10"/>
      <c r="AMH8" s="10"/>
      <c r="AMI8" s="10"/>
      <c r="AMJ8" s="10"/>
      <c r="AMK8" s="10"/>
      <c r="AML8" s="10"/>
      <c r="AMM8" s="10"/>
      <c r="AMN8" s="10"/>
      <c r="AMO8" s="10"/>
      <c r="AMP8" s="10"/>
      <c r="AMQ8" s="10"/>
      <c r="AMR8" s="10"/>
      <c r="AMS8" s="10"/>
      <c r="AMT8" s="10"/>
      <c r="AMU8" s="10"/>
      <c r="AMV8" s="10"/>
      <c r="AMW8" s="10"/>
      <c r="AMX8" s="10"/>
      <c r="AMY8" s="10"/>
      <c r="AMZ8" s="10"/>
      <c r="ANA8" s="10"/>
      <c r="ANB8" s="10"/>
      <c r="ANC8" s="10"/>
      <c r="AND8" s="10"/>
      <c r="ANE8" s="10"/>
      <c r="ANF8" s="10"/>
      <c r="ANG8" s="10"/>
      <c r="ANH8" s="10"/>
      <c r="ANI8" s="10"/>
      <c r="ANJ8" s="10"/>
      <c r="ANK8" s="10"/>
      <c r="ANL8" s="10"/>
      <c r="ANM8" s="10"/>
      <c r="ANN8" s="10"/>
      <c r="ANO8" s="10"/>
      <c r="ANP8" s="10"/>
      <c r="ANQ8" s="10"/>
      <c r="ANR8" s="10"/>
      <c r="ANS8" s="10"/>
      <c r="ANT8" s="10"/>
      <c r="ANU8" s="10"/>
      <c r="ANV8" s="10"/>
      <c r="ANW8" s="10"/>
      <c r="ANX8" s="10"/>
      <c r="ANY8" s="10"/>
      <c r="ANZ8" s="10"/>
      <c r="AOA8" s="10"/>
      <c r="AOB8" s="10"/>
      <c r="AOC8" s="10"/>
      <c r="AOD8" s="10"/>
      <c r="AOE8" s="10"/>
      <c r="AOF8" s="10"/>
      <c r="AOG8" s="10"/>
      <c r="AOH8" s="10"/>
      <c r="AOI8" s="10"/>
      <c r="AOJ8" s="10"/>
      <c r="AOK8" s="10"/>
      <c r="AOL8" s="10"/>
      <c r="AOM8" s="10"/>
      <c r="AON8" s="10"/>
      <c r="AOO8" s="10"/>
      <c r="AOP8" s="10"/>
      <c r="AOQ8" s="10"/>
      <c r="AOR8" s="10"/>
      <c r="AOS8" s="10"/>
      <c r="AOT8" s="10"/>
      <c r="AOU8" s="10"/>
      <c r="AOV8" s="10"/>
      <c r="AOW8" s="10"/>
      <c r="AOX8" s="10"/>
      <c r="AOY8" s="10"/>
      <c r="AOZ8" s="10"/>
      <c r="APA8" s="10"/>
      <c r="APB8" s="10"/>
      <c r="APC8" s="10"/>
      <c r="APD8" s="10"/>
      <c r="APE8" s="10"/>
      <c r="APF8" s="10"/>
      <c r="APG8" s="10"/>
      <c r="APH8" s="10"/>
      <c r="API8" s="10"/>
      <c r="APJ8" s="10"/>
      <c r="APK8" s="10"/>
      <c r="APL8" s="10"/>
      <c r="APM8" s="10"/>
      <c r="APN8" s="10"/>
      <c r="APO8" s="10"/>
      <c r="APP8" s="10"/>
      <c r="APQ8" s="10"/>
      <c r="APR8" s="10"/>
      <c r="APS8" s="10"/>
      <c r="APT8" s="10"/>
      <c r="APU8" s="10"/>
      <c r="APV8" s="10"/>
      <c r="APW8" s="10"/>
      <c r="APX8" s="10"/>
      <c r="APY8" s="10"/>
      <c r="APZ8" s="10"/>
      <c r="AQA8" s="10"/>
      <c r="AQB8" s="10"/>
      <c r="AQC8" s="10"/>
      <c r="AQD8" s="10"/>
      <c r="AQE8" s="10"/>
      <c r="AQF8" s="10"/>
      <c r="AQG8" s="10"/>
      <c r="AQH8" s="10"/>
      <c r="AQI8" s="10"/>
      <c r="AQJ8" s="10"/>
      <c r="AQK8" s="10"/>
      <c r="AQL8" s="10"/>
      <c r="AQM8" s="10"/>
      <c r="AQN8" s="10"/>
      <c r="AQO8" s="10"/>
      <c r="AQP8" s="10"/>
      <c r="AQQ8" s="10"/>
      <c r="AQR8" s="10"/>
      <c r="AQS8" s="10"/>
      <c r="AQT8" s="10"/>
      <c r="AQU8" s="10"/>
      <c r="AQV8" s="10"/>
      <c r="AQW8" s="10"/>
      <c r="AQX8" s="10"/>
      <c r="AQY8" s="10"/>
      <c r="AQZ8" s="10"/>
      <c r="ARA8" s="10"/>
      <c r="ARB8" s="10"/>
      <c r="ARC8" s="10"/>
      <c r="ARD8" s="10"/>
      <c r="ARE8" s="10"/>
      <c r="ARF8" s="10"/>
      <c r="ARG8" s="10"/>
      <c r="ARH8" s="10"/>
      <c r="ARI8" s="10"/>
      <c r="ARJ8" s="10"/>
      <c r="ARK8" s="10"/>
      <c r="ARL8" s="10"/>
      <c r="ARM8" s="10"/>
      <c r="ARN8" s="10"/>
      <c r="ARO8" s="10"/>
      <c r="ARP8" s="10"/>
      <c r="ARQ8" s="10"/>
      <c r="ARR8" s="10"/>
      <c r="ARS8" s="10"/>
      <c r="ART8" s="10"/>
      <c r="ARU8" s="10"/>
      <c r="ARV8" s="10"/>
      <c r="ARW8" s="10"/>
      <c r="ARX8" s="10"/>
      <c r="ARY8" s="10"/>
      <c r="ARZ8" s="10"/>
      <c r="ASA8" s="10"/>
      <c r="ASB8" s="10"/>
      <c r="ASC8" s="10"/>
      <c r="ASD8" s="10"/>
      <c r="ASE8" s="10"/>
      <c r="ASF8" s="10"/>
      <c r="ASG8" s="10"/>
      <c r="ASH8" s="10"/>
      <c r="ASI8" s="10"/>
      <c r="ASJ8" s="10"/>
      <c r="ASK8" s="10"/>
      <c r="ASL8" s="10"/>
      <c r="ASM8" s="10"/>
      <c r="ASN8" s="10"/>
      <c r="ASO8" s="10"/>
      <c r="ASP8" s="10"/>
      <c r="ASQ8" s="10"/>
      <c r="ASR8" s="10"/>
      <c r="ASS8" s="10"/>
      <c r="AST8" s="10"/>
      <c r="ASU8" s="10"/>
      <c r="ASV8" s="10"/>
      <c r="ASW8" s="10"/>
      <c r="ASX8" s="10"/>
      <c r="ASY8" s="10"/>
      <c r="ASZ8" s="10"/>
      <c r="ATA8" s="10"/>
      <c r="ATB8" s="10"/>
      <c r="ATC8" s="10"/>
      <c r="ATD8" s="10"/>
      <c r="ATE8" s="10"/>
      <c r="ATF8" s="10"/>
      <c r="ATG8" s="10"/>
      <c r="ATH8" s="10"/>
      <c r="ATI8" s="10"/>
      <c r="ATJ8" s="10"/>
      <c r="ATK8" s="10"/>
      <c r="ATL8" s="10"/>
      <c r="ATM8" s="10"/>
      <c r="ATN8" s="10"/>
      <c r="ATO8" s="10"/>
      <c r="ATP8" s="10"/>
      <c r="ATQ8" s="10"/>
      <c r="ATR8" s="10"/>
      <c r="ATS8" s="10"/>
      <c r="ATT8" s="10"/>
      <c r="ATU8" s="10"/>
      <c r="ATV8" s="10"/>
      <c r="ATW8" s="10"/>
      <c r="ATX8" s="10"/>
      <c r="ATY8" s="10"/>
      <c r="ATZ8" s="10"/>
      <c r="AUA8" s="10"/>
      <c r="AUB8" s="10"/>
      <c r="AUC8" s="10"/>
      <c r="AUD8" s="10"/>
      <c r="AUE8" s="10"/>
      <c r="AUF8" s="10"/>
      <c r="AUG8" s="10"/>
      <c r="AUH8" s="10"/>
      <c r="AUI8" s="10"/>
      <c r="AUJ8" s="10"/>
      <c r="AUK8" s="10"/>
      <c r="AUL8" s="10"/>
      <c r="AUM8" s="10"/>
      <c r="AUN8" s="10"/>
      <c r="AUO8" s="10"/>
      <c r="AUP8" s="10"/>
      <c r="AUQ8" s="10"/>
      <c r="AUR8" s="10"/>
      <c r="AUS8" s="10"/>
      <c r="AUT8" s="10"/>
      <c r="AUU8" s="10"/>
      <c r="AUV8" s="10"/>
      <c r="AUW8" s="10"/>
      <c r="AUX8" s="10"/>
      <c r="AUY8" s="10"/>
      <c r="AUZ8" s="10"/>
      <c r="AVA8" s="10"/>
      <c r="AVB8" s="10"/>
      <c r="AVC8" s="10"/>
      <c r="AVD8" s="10"/>
      <c r="AVE8" s="10"/>
      <c r="AVF8" s="10"/>
      <c r="AVG8" s="10"/>
      <c r="AVH8" s="10"/>
      <c r="AVI8" s="10"/>
      <c r="AVJ8" s="10"/>
      <c r="AVK8" s="10"/>
      <c r="AVL8" s="10"/>
      <c r="AVM8" s="10"/>
      <c r="AVN8" s="10"/>
      <c r="AVO8" s="10"/>
      <c r="AVP8" s="10"/>
      <c r="AVQ8" s="10"/>
      <c r="AVR8" s="10"/>
      <c r="AVS8" s="10"/>
      <c r="AVT8" s="10"/>
      <c r="AVU8" s="10"/>
      <c r="AVV8" s="10"/>
      <c r="AVW8" s="10"/>
      <c r="AVX8" s="10"/>
      <c r="AVY8" s="10"/>
      <c r="AVZ8" s="10"/>
      <c r="AWA8" s="10"/>
      <c r="AWB8" s="10"/>
      <c r="AWC8" s="10"/>
      <c r="AWD8" s="10"/>
      <c r="AWE8" s="10"/>
      <c r="AWF8" s="10"/>
      <c r="AWG8" s="10"/>
      <c r="AWH8" s="10"/>
      <c r="AWI8" s="10"/>
      <c r="AWJ8" s="10"/>
      <c r="AWK8" s="10"/>
      <c r="AWL8" s="10"/>
      <c r="AWM8" s="10"/>
      <c r="AWN8" s="10"/>
      <c r="AWO8" s="10"/>
      <c r="AWP8" s="10"/>
      <c r="AWQ8" s="10"/>
      <c r="AWR8" s="10"/>
      <c r="AWS8" s="10"/>
      <c r="AWT8" s="10"/>
      <c r="AWU8" s="10"/>
      <c r="AWV8" s="10"/>
      <c r="AWW8" s="10"/>
      <c r="AWX8" s="10"/>
      <c r="AWY8" s="10"/>
      <c r="AWZ8" s="10"/>
      <c r="AXA8" s="10"/>
      <c r="AXB8" s="10"/>
      <c r="AXC8" s="10"/>
      <c r="AXD8" s="10"/>
      <c r="AXE8" s="10"/>
      <c r="AXF8" s="10"/>
      <c r="AXG8" s="10"/>
      <c r="AXH8" s="10"/>
      <c r="AXI8" s="10"/>
      <c r="AXJ8" s="10"/>
      <c r="AXK8" s="10"/>
      <c r="AXL8" s="10"/>
      <c r="AXM8" s="10"/>
      <c r="AXN8" s="10"/>
      <c r="AXO8" s="10"/>
      <c r="AXP8" s="10"/>
      <c r="AXQ8" s="10"/>
      <c r="AXR8" s="10"/>
      <c r="AXS8" s="10"/>
      <c r="AXT8" s="10"/>
      <c r="AXU8" s="10"/>
      <c r="AXV8" s="10"/>
      <c r="AXW8" s="10"/>
      <c r="AXX8" s="10"/>
      <c r="AXY8" s="10"/>
      <c r="AXZ8" s="10"/>
      <c r="AYA8" s="10"/>
      <c r="AYB8" s="10"/>
      <c r="AYC8" s="10"/>
      <c r="AYD8" s="10"/>
      <c r="AYE8" s="10"/>
      <c r="AYF8" s="10"/>
      <c r="AYG8" s="10"/>
      <c r="AYH8" s="10"/>
      <c r="AYI8" s="10"/>
      <c r="AYJ8" s="10"/>
      <c r="AYK8" s="10"/>
      <c r="AYL8" s="10"/>
      <c r="AYM8" s="10"/>
      <c r="AYN8" s="10"/>
      <c r="AYO8" s="10"/>
      <c r="AYP8" s="10"/>
      <c r="AYQ8" s="10"/>
      <c r="AYR8" s="10"/>
      <c r="AYS8" s="10"/>
      <c r="AYT8" s="10"/>
      <c r="AYU8" s="10"/>
      <c r="AYV8" s="10"/>
      <c r="AYW8" s="10"/>
      <c r="AYX8" s="10"/>
      <c r="AYY8" s="10"/>
      <c r="AYZ8" s="10"/>
      <c r="AZA8" s="10"/>
      <c r="AZB8" s="9">
        <f>'表三之二（需明确收支对象级次的录入表）'!$H$7</f>
        <v>2838</v>
      </c>
      <c r="AZC8" s="9">
        <f>'表三之二（需明确收支对象级次的录入表）'!$H$8</f>
        <v>10305</v>
      </c>
      <c r="AZD8" s="9">
        <f>'表三之二（需明确收支对象级次的录入表）'!$H$9</f>
        <v>7059</v>
      </c>
      <c r="AZE8" s="9">
        <f>'表三之二（需明确收支对象级次的录入表）'!$H$10</f>
        <v>5221</v>
      </c>
      <c r="AZF8" s="9">
        <f>'表三之二（需明确收支对象级次的录入表）'!$H$11</f>
        <v>16972</v>
      </c>
      <c r="AZG8" s="9">
        <f>'表三之二（需明确收支对象级次的录入表）'!$H$12</f>
        <v>5216</v>
      </c>
      <c r="AZH8" s="10"/>
      <c r="AZI8" s="9">
        <f>'表三之二（需明确收支对象级次的录入表）'!$H$13</f>
        <v>-4310</v>
      </c>
      <c r="AZJ8" s="9">
        <f>'表三之二（需明确收支对象级次的录入表）'!$H$14</f>
        <v>123487</v>
      </c>
      <c r="AZK8" s="9">
        <f>'表三之二（需明确收支对象级次的录入表）'!$H$15</f>
        <v>1637</v>
      </c>
      <c r="AZL8" s="9">
        <f>'表三之二（需明确收支对象级次的录入表）'!$H$16</f>
        <v>15869</v>
      </c>
      <c r="AZM8" s="9">
        <f>'表三之二（需明确收支对象级次的录入表）'!$H$17</f>
        <v>0</v>
      </c>
      <c r="AZN8" s="9">
        <f>'表三之二（需明确收支对象级次的录入表）'!$H$18</f>
        <v>7214</v>
      </c>
      <c r="AZO8" s="9">
        <f>'表三之二（需明确收支对象级次的录入表）'!$H$19</f>
        <v>236</v>
      </c>
      <c r="AZP8" s="9">
        <f>'表三之二（需明确收支对象级次的录入表）'!$H$20</f>
        <v>225</v>
      </c>
      <c r="AZQ8" s="9">
        <f>'表三之二（需明确收支对象级次的录入表）'!$H$21</f>
        <v>16535</v>
      </c>
      <c r="AZR8" s="9">
        <f>'表三之二（需明确收支对象级次的录入表）'!$H$22</f>
        <v>0</v>
      </c>
      <c r="AZS8" s="9">
        <f>'表三之二（需明确收支对象级次的录入表）'!$H$23</f>
        <v>0</v>
      </c>
      <c r="AZT8" s="9">
        <f>'表三之二（需明确收支对象级次的录入表）'!$H$24</f>
        <v>0</v>
      </c>
      <c r="AZU8" s="9">
        <f>'表三之二（需明确收支对象级次的录入表）'!$H$25</f>
        <v>0</v>
      </c>
      <c r="AZV8" s="9">
        <f>'表三之二（需明确收支对象级次的录入表）'!$H$26</f>
        <v>0</v>
      </c>
      <c r="AZW8" s="9">
        <f>'表三之二（需明确收支对象级次的录入表）'!$H$27</f>
        <v>0</v>
      </c>
      <c r="AZX8" s="9">
        <f>'表三之二（需明确收支对象级次的录入表）'!$H$28</f>
        <v>0</v>
      </c>
      <c r="AZY8" s="9">
        <f>'表三之二（需明确收支对象级次的录入表）'!$H$29</f>
        <v>0</v>
      </c>
      <c r="AZZ8" s="9">
        <f>'表三之二（需明确收支对象级次的录入表）'!$H$30</f>
        <v>0</v>
      </c>
      <c r="BAA8" s="9">
        <f>'表三之二（需明确收支对象级次的录入表）'!$H$31</f>
        <v>0</v>
      </c>
      <c r="BAB8" s="9">
        <f>'表三之二（需明确收支对象级次的录入表）'!$H$32</f>
        <v>0</v>
      </c>
      <c r="BAC8" s="9">
        <f>'表三之二（需明确收支对象级次的录入表）'!$H$33</f>
        <v>0</v>
      </c>
      <c r="BAD8" s="9">
        <f>'表三之二（需明确收支对象级次的录入表）'!$H$34</f>
        <v>0</v>
      </c>
      <c r="BAE8" s="9">
        <f>'表三之二（需明确收支对象级次的录入表）'!$H$35</f>
        <v>0</v>
      </c>
      <c r="BAF8" s="9">
        <f>'表三之二（需明确收支对象级次的录入表）'!$H$36</f>
        <v>0</v>
      </c>
      <c r="BAG8" s="9">
        <f>'表三之二（需明确收支对象级次的录入表）'!$H$37</f>
        <v>0</v>
      </c>
      <c r="BAH8" s="9">
        <f>'表三之二（需明确收支对象级次的录入表）'!$H$38</f>
        <v>0</v>
      </c>
      <c r="BAI8" s="9">
        <f>'表三之二（需明确收支对象级次的录入表）'!$H$39</f>
        <v>0</v>
      </c>
      <c r="BAJ8" s="9">
        <f>'表三之二（需明确收支对象级次的录入表）'!$H$40</f>
        <v>0</v>
      </c>
      <c r="BAK8" s="9">
        <f>'表三之二（需明确收支对象级次的录入表）'!$H$41</f>
        <v>0</v>
      </c>
      <c r="BAL8" s="9">
        <f>'表三之二（需明确收支对象级次的录入表）'!$H$42</f>
        <v>0</v>
      </c>
      <c r="BAM8" s="9">
        <f>'表三之二（需明确收支对象级次的录入表）'!$H$43</f>
        <v>0</v>
      </c>
      <c r="BAN8" s="9">
        <f>'表三之二（需明确收支对象级次的录入表）'!$H$44</f>
        <v>0</v>
      </c>
      <c r="BAO8" s="9">
        <f>'表三之二（需明确收支对象级次的录入表）'!$H$45</f>
        <v>0</v>
      </c>
      <c r="BAP8" s="9">
        <f>'表三之二（需明确收支对象级次的录入表）'!$H$46</f>
        <v>0</v>
      </c>
      <c r="BAQ8" s="10"/>
      <c r="BAR8" s="10"/>
      <c r="BAS8" s="10"/>
      <c r="BAT8" s="9">
        <f>'表三之二（需明确收支对象级次的录入表）'!$H$47</f>
        <v>0</v>
      </c>
      <c r="BAU8" s="10"/>
      <c r="BAV8" s="9">
        <f>'表三之二（需明确收支对象级次的录入表）'!$H$53</f>
        <v>0</v>
      </c>
      <c r="BAW8" s="9">
        <f>'表三之二（需明确收支对象级次的录入表）'!$H$54</f>
        <v>0</v>
      </c>
      <c r="BAX8" s="9">
        <f>'表三之二（需明确收支对象级次的录入表）'!$H$55</f>
        <v>0</v>
      </c>
      <c r="BAY8" s="9">
        <f>'表三之二（需明确收支对象级次的录入表）'!$H$56</f>
        <v>0</v>
      </c>
      <c r="BAZ8" s="9">
        <f>'表三之二（需明确收支对象级次的录入表）'!$H$57</f>
        <v>0</v>
      </c>
      <c r="BBA8" s="9">
        <f>'表三之二（需明确收支对象级次的录入表）'!$H$58</f>
        <v>0</v>
      </c>
      <c r="BBB8" s="9">
        <f>'表三之二（需明确收支对象级次的录入表）'!$H$59</f>
        <v>0</v>
      </c>
      <c r="BBC8" s="9">
        <f>'表三之二（需明确收支对象级次的录入表）'!$H$60</f>
        <v>0</v>
      </c>
      <c r="BBD8" s="9">
        <f>'表三之二（需明确收支对象级次的录入表）'!$H$61</f>
        <v>0</v>
      </c>
      <c r="BBE8" s="9">
        <f>'表三之二（需明确收支对象级次的录入表）'!$H$62</f>
        <v>0</v>
      </c>
      <c r="BBF8" s="9">
        <f>'表三之二（需明确收支对象级次的录入表）'!$H$63</f>
        <v>0</v>
      </c>
      <c r="BBG8" s="9">
        <f>'表三之二（需明确收支对象级次的录入表）'!$H$64</f>
        <v>0</v>
      </c>
      <c r="BBH8" s="9">
        <f>'表三之二（需明确收支对象级次的录入表）'!$H$65</f>
        <v>0</v>
      </c>
      <c r="BBI8" s="9">
        <f>'表三之二（需明确收支对象级次的录入表）'!$H$66</f>
        <v>0</v>
      </c>
      <c r="BBJ8" s="9">
        <f>'表三之二（需明确收支对象级次的录入表）'!$H$67</f>
        <v>0</v>
      </c>
      <c r="BBK8" s="9">
        <f>'表三之二（需明确收支对象级次的录入表）'!$H$68</f>
        <v>0</v>
      </c>
      <c r="BBL8" s="9">
        <f>'表三之二（需明确收支对象级次的录入表）'!$H$69</f>
        <v>0</v>
      </c>
      <c r="BBM8" s="9">
        <f>'表三之二（需明确收支对象级次的录入表）'!$H$70</f>
        <v>0</v>
      </c>
      <c r="BBN8" s="9">
        <f>'表三之二（需明确收支对象级次的录入表）'!$H$71</f>
        <v>0</v>
      </c>
      <c r="BBO8" s="9">
        <f>'表三之二（需明确收支对象级次的录入表）'!$H$72</f>
        <v>0</v>
      </c>
      <c r="BBP8" s="9">
        <f>'表三之二（需明确收支对象级次的录入表）'!$H$73</f>
        <v>0</v>
      </c>
      <c r="BBQ8" s="10"/>
      <c r="BBR8" s="10"/>
      <c r="BBS8" s="10"/>
      <c r="BBT8" s="10"/>
      <c r="BBU8" s="10"/>
      <c r="BBV8" s="10"/>
      <c r="BBW8" s="10"/>
      <c r="BBX8" s="10"/>
      <c r="BBY8" s="10"/>
      <c r="BBZ8" s="10"/>
      <c r="BCA8" s="10"/>
      <c r="BCB8" s="10"/>
      <c r="BCC8" s="9">
        <f>'表三之二（需明确收支对象级次的录入表）'!$H$75</f>
        <v>0</v>
      </c>
      <c r="BCD8" s="9">
        <f>'表三之二（需明确收支对象级次的录入表）'!$H$76</f>
        <v>0</v>
      </c>
      <c r="BCE8" s="9">
        <f>'表三之二（需明确收支对象级次的录入表）'!$H$77</f>
        <v>0</v>
      </c>
      <c r="BCF8" s="9">
        <f>'表三之二（需明确收支对象级次的录入表）'!$H$78</f>
        <v>0</v>
      </c>
      <c r="BCG8" s="10"/>
      <c r="BCH8" s="10"/>
      <c r="BCI8" s="10"/>
      <c r="BCJ8" s="10"/>
      <c r="BCK8" s="10"/>
      <c r="BCL8" s="10"/>
      <c r="BCM8" s="10"/>
      <c r="BCN8" s="10"/>
      <c r="BCO8" s="10"/>
      <c r="BCP8" s="10"/>
      <c r="BCQ8" s="10"/>
      <c r="BCR8" s="10"/>
      <c r="BCS8" s="10"/>
      <c r="BCT8" s="10"/>
      <c r="BCU8" s="10"/>
      <c r="BCV8" s="10"/>
      <c r="BCW8" s="10"/>
      <c r="BCX8" s="10"/>
      <c r="BCY8" s="10"/>
      <c r="BCZ8" s="10"/>
      <c r="BDA8" s="10"/>
      <c r="BDB8" s="9">
        <f>'表三之二（需明确收支对象级次的录入表）'!$H$79</f>
        <v>0</v>
      </c>
      <c r="BDC8" s="9">
        <f>'表三之二（需明确收支对象级次的录入表）'!$H$80</f>
        <v>0</v>
      </c>
      <c r="BDD8" s="10"/>
      <c r="BDE8" s="10"/>
      <c r="BDF8" s="10"/>
      <c r="BDG8" s="10"/>
      <c r="BDH8" s="10"/>
      <c r="BDI8" s="10"/>
      <c r="BDJ8" s="10"/>
      <c r="BDK8" s="10"/>
      <c r="BDL8" s="10"/>
      <c r="BDM8" s="10"/>
      <c r="BDN8" s="10"/>
      <c r="BDO8" s="10"/>
      <c r="BDP8" s="10"/>
      <c r="BDQ8" s="10"/>
      <c r="BDR8" s="10"/>
      <c r="BDS8" s="10"/>
      <c r="BDT8" s="10"/>
      <c r="BDU8" s="10"/>
      <c r="BDV8" s="10"/>
      <c r="BDW8" s="10"/>
      <c r="BDX8" s="10"/>
      <c r="BDY8" s="10"/>
      <c r="BDZ8" s="10"/>
      <c r="BEA8" s="10"/>
      <c r="BEB8" s="10"/>
      <c r="BEC8" s="10"/>
      <c r="BED8" s="10"/>
      <c r="BEE8" s="10"/>
      <c r="BEF8" s="10"/>
      <c r="BEG8" s="10"/>
      <c r="BEH8" s="10"/>
      <c r="BEI8" s="10"/>
      <c r="BEJ8" s="10"/>
      <c r="BEK8" s="10"/>
      <c r="BEL8" s="10"/>
      <c r="BEM8" s="10"/>
      <c r="BEN8" s="10"/>
      <c r="BEO8" s="10"/>
      <c r="BEP8" s="10"/>
      <c r="BEQ8" s="10"/>
      <c r="BER8" s="10"/>
      <c r="BES8" s="10"/>
      <c r="BET8" s="10"/>
      <c r="BEU8" s="10"/>
      <c r="BEV8" s="10"/>
      <c r="BEW8" s="10"/>
      <c r="BEX8" s="10"/>
      <c r="BEY8" s="10"/>
      <c r="BEZ8" s="10"/>
      <c r="BFA8" s="10"/>
      <c r="BFB8" s="10"/>
      <c r="BFC8" s="10"/>
      <c r="BFD8" s="10"/>
      <c r="BFE8" s="10"/>
      <c r="BFF8" s="10"/>
      <c r="BFG8" s="10"/>
      <c r="BFH8" s="10"/>
      <c r="BFI8" s="10"/>
      <c r="BFJ8" s="10"/>
      <c r="BFK8" s="10"/>
      <c r="BFL8" s="10"/>
      <c r="BFM8" s="10"/>
      <c r="BFN8" s="10"/>
      <c r="BFO8" s="10"/>
      <c r="BFP8" s="10"/>
      <c r="BFQ8" s="10"/>
      <c r="BFR8" s="10"/>
      <c r="BFS8" s="10"/>
      <c r="BFT8" s="10"/>
      <c r="BFU8" s="10"/>
      <c r="BFV8" s="10"/>
      <c r="BFW8" s="10"/>
      <c r="BFX8" s="10"/>
      <c r="BFY8" s="10"/>
      <c r="BFZ8" s="10"/>
      <c r="BGA8" s="10"/>
      <c r="BGB8" s="10"/>
      <c r="BGC8" s="10"/>
      <c r="BGD8" s="10"/>
      <c r="BGE8" s="10"/>
      <c r="BGF8" s="10"/>
      <c r="BGG8" s="10"/>
      <c r="BGH8" s="10"/>
      <c r="BGI8" s="10"/>
      <c r="BGJ8" s="10"/>
      <c r="BGK8" s="10"/>
      <c r="BGL8" s="10"/>
      <c r="BGM8" s="10"/>
      <c r="BGN8" s="10"/>
      <c r="BGO8" s="10"/>
      <c r="BGP8" s="10"/>
      <c r="BGQ8" s="10"/>
      <c r="BGR8" s="10"/>
      <c r="BGS8" s="10"/>
      <c r="BGT8" s="10"/>
      <c r="BGU8" s="10"/>
      <c r="BGV8" s="10"/>
      <c r="BGW8" s="10"/>
      <c r="BGX8" s="10"/>
      <c r="BGY8" s="10"/>
      <c r="BGZ8" s="10"/>
      <c r="BHA8" s="10"/>
      <c r="BHB8" s="10"/>
      <c r="BHC8" s="10"/>
      <c r="BHD8" s="10"/>
      <c r="BHE8" s="10"/>
      <c r="BHF8" s="10"/>
      <c r="BHG8" s="10"/>
      <c r="BHH8" s="10"/>
      <c r="BHI8" s="10"/>
      <c r="BHJ8" s="10"/>
      <c r="BHK8" s="10"/>
      <c r="BHL8" s="10"/>
      <c r="BHM8" s="10"/>
      <c r="BHN8" s="10"/>
      <c r="BHO8" s="10"/>
      <c r="BHP8" s="10"/>
      <c r="BHQ8" s="10"/>
      <c r="BHR8" s="10"/>
      <c r="BHS8" s="10"/>
      <c r="BHT8" s="10"/>
      <c r="BHU8" s="10"/>
      <c r="BHV8" s="10"/>
      <c r="BHW8" s="10"/>
      <c r="BHX8" s="10"/>
      <c r="BHY8" s="10"/>
      <c r="BHZ8" s="10"/>
      <c r="BIA8" s="10"/>
      <c r="BIB8" s="10"/>
      <c r="BIC8" s="10"/>
      <c r="BID8" s="10"/>
      <c r="BIE8" s="10"/>
      <c r="BIF8" s="10"/>
      <c r="BIG8" s="10"/>
      <c r="BIH8" s="10"/>
      <c r="BII8" s="10"/>
      <c r="BIJ8" s="10"/>
      <c r="BIK8" s="10"/>
      <c r="BIL8" s="10"/>
      <c r="BIM8" s="10"/>
      <c r="BIN8" s="10"/>
      <c r="BIO8" s="10"/>
      <c r="BIP8" s="10"/>
      <c r="BIQ8" s="10"/>
      <c r="BIR8" s="10"/>
      <c r="BIS8" s="10"/>
      <c r="BIT8" s="10"/>
      <c r="BIU8" s="10"/>
      <c r="BIV8" s="10"/>
      <c r="BIW8" s="10"/>
      <c r="BIX8" s="10"/>
      <c r="BIY8" s="10"/>
      <c r="BIZ8" s="10"/>
      <c r="BJA8" s="10"/>
      <c r="BJB8" s="10"/>
      <c r="BJC8" s="10"/>
      <c r="BJD8" s="10"/>
      <c r="BJE8" s="10"/>
      <c r="BJF8" s="10"/>
      <c r="BJG8" s="10"/>
      <c r="BJH8" s="10"/>
      <c r="BJI8" s="10"/>
      <c r="BJJ8" s="10"/>
      <c r="BJK8" s="10"/>
      <c r="BJL8" s="10"/>
      <c r="BJM8" s="10"/>
      <c r="BJN8" s="10"/>
      <c r="BJO8" s="10"/>
      <c r="BJP8" s="10"/>
      <c r="BJQ8" s="10"/>
      <c r="BJR8" s="10"/>
      <c r="BJS8" s="10"/>
      <c r="BJT8" s="10"/>
      <c r="BJU8" s="10"/>
      <c r="BJV8" s="10"/>
      <c r="BJW8" s="10"/>
      <c r="BJX8" s="10"/>
      <c r="BJY8" s="10"/>
      <c r="BJZ8" s="10"/>
      <c r="BKA8" s="10"/>
      <c r="BKB8" s="10"/>
      <c r="BKC8" s="10"/>
      <c r="BKD8" s="10"/>
      <c r="BKE8" s="10"/>
      <c r="BKF8" s="10"/>
      <c r="BKG8" s="10"/>
      <c r="BKH8" s="10"/>
      <c r="BKI8" s="10"/>
      <c r="BKJ8" s="10"/>
      <c r="BKK8" s="10"/>
      <c r="BKL8" s="10"/>
      <c r="BKM8" s="10"/>
      <c r="BKN8" s="10"/>
      <c r="BKO8" s="10"/>
      <c r="BKP8" s="10"/>
      <c r="BKQ8" s="10"/>
      <c r="BKR8" s="10"/>
      <c r="BKS8" s="10"/>
      <c r="BKT8" s="10"/>
      <c r="BKU8" s="10"/>
      <c r="BKV8" s="10"/>
      <c r="BKW8" s="10"/>
      <c r="BKX8" s="10"/>
      <c r="BKY8" s="10"/>
      <c r="BKZ8" s="10"/>
      <c r="BLA8" s="10"/>
      <c r="BLB8" s="10"/>
      <c r="BLC8" s="10"/>
      <c r="BLD8" s="10"/>
      <c r="BLE8" s="10"/>
      <c r="BLF8" s="10"/>
      <c r="BLG8" s="10"/>
      <c r="BLH8" s="10"/>
      <c r="BLI8" s="10"/>
      <c r="BLJ8" s="10"/>
      <c r="BLK8" s="10"/>
      <c r="BLL8" s="10"/>
      <c r="BLM8" s="10"/>
      <c r="BLN8" s="10"/>
      <c r="BLO8" s="10"/>
      <c r="BLP8" s="10"/>
      <c r="BLQ8" s="10"/>
      <c r="BLR8" s="10"/>
      <c r="BLS8" s="10"/>
      <c r="BLT8" s="10"/>
      <c r="BLU8" s="10"/>
      <c r="BLV8" s="10"/>
      <c r="BLW8" s="10"/>
      <c r="BLX8" s="10"/>
      <c r="BLY8" s="10"/>
      <c r="BLZ8" s="10"/>
      <c r="BMA8" s="10"/>
      <c r="BMB8" s="10"/>
      <c r="BMC8" s="10"/>
      <c r="BMD8" s="10"/>
      <c r="BME8" s="10"/>
      <c r="BMF8" s="10"/>
      <c r="BMG8" s="10"/>
      <c r="BMH8" s="10"/>
      <c r="BMI8" s="10"/>
      <c r="BMJ8" s="10"/>
      <c r="BMK8" s="10"/>
      <c r="BML8" s="10"/>
      <c r="BMM8" s="10"/>
      <c r="BMN8" s="10"/>
      <c r="BMO8" s="10"/>
      <c r="BMP8" s="10"/>
      <c r="BMQ8" s="10"/>
      <c r="BMR8" s="10"/>
      <c r="BMS8" s="10"/>
      <c r="BMT8" s="10"/>
      <c r="BMU8" s="10"/>
      <c r="BMV8" s="10"/>
      <c r="BMW8" s="10"/>
      <c r="BMX8" s="10"/>
      <c r="BMY8" s="10"/>
      <c r="BMZ8" s="10"/>
      <c r="BNA8" s="10"/>
      <c r="BNB8" s="10"/>
      <c r="BNC8" s="10"/>
      <c r="BND8" s="10"/>
      <c r="BNE8" s="10"/>
      <c r="BNF8" s="10"/>
      <c r="BNG8" s="10"/>
      <c r="BNH8" s="10"/>
      <c r="BNI8" s="10"/>
      <c r="BNJ8" s="10"/>
      <c r="BNK8" s="10"/>
      <c r="BNL8" s="10"/>
      <c r="BNM8" s="10"/>
      <c r="BNN8" s="10"/>
      <c r="BNO8" s="10"/>
      <c r="BNP8" s="10"/>
      <c r="BNQ8" s="10"/>
      <c r="BNR8" s="10"/>
      <c r="BNS8" s="10"/>
      <c r="BNT8" s="10"/>
      <c r="BNU8" s="10"/>
      <c r="BNV8" s="10"/>
      <c r="BNW8" s="10"/>
      <c r="BNX8" s="10"/>
      <c r="BNY8" s="10"/>
      <c r="BNZ8" s="10"/>
      <c r="BOA8" s="10"/>
      <c r="BOB8" s="10"/>
      <c r="BOC8" s="10"/>
      <c r="BOD8" s="10"/>
      <c r="BOE8" s="10"/>
      <c r="BOF8" s="10"/>
      <c r="BOG8" s="10"/>
      <c r="BOH8" s="10"/>
      <c r="BOI8" s="10"/>
      <c r="BOJ8" s="10"/>
      <c r="BOK8" s="10"/>
      <c r="BOL8" s="10"/>
      <c r="BOM8" s="10"/>
      <c r="BON8" s="10"/>
      <c r="BOO8" s="10"/>
      <c r="BOP8" s="10"/>
      <c r="BOQ8" s="10"/>
      <c r="BOR8" s="10"/>
      <c r="BOS8" s="10"/>
      <c r="BOT8" s="10"/>
      <c r="BOU8" s="10"/>
      <c r="BOV8" s="10"/>
      <c r="BOW8" s="10"/>
      <c r="BOX8" s="10"/>
      <c r="BOY8" s="10"/>
      <c r="BOZ8" s="10"/>
      <c r="BPA8" s="10"/>
      <c r="BPB8" s="10"/>
      <c r="BPC8" s="10"/>
      <c r="BPD8" s="10"/>
      <c r="BPE8" s="10"/>
      <c r="BPF8" s="10"/>
      <c r="BPG8" s="10"/>
      <c r="BPH8" s="10"/>
      <c r="BPI8" s="10"/>
      <c r="BPJ8" s="10"/>
      <c r="BPK8" s="10"/>
      <c r="BPL8" s="10"/>
      <c r="BPM8" s="10"/>
      <c r="BPN8" s="10"/>
      <c r="BPO8" s="10"/>
      <c r="BPP8" s="10"/>
      <c r="BPQ8" s="10"/>
      <c r="BPR8" s="10"/>
      <c r="BPS8" s="10"/>
      <c r="BPT8" s="10"/>
      <c r="BPU8" s="10"/>
      <c r="BPV8" s="10"/>
      <c r="BPW8" s="10"/>
      <c r="BPX8" s="10"/>
      <c r="BPY8" s="10"/>
      <c r="BPZ8" s="10"/>
      <c r="BQA8" s="10"/>
      <c r="BQB8" s="10"/>
      <c r="BQC8" s="10"/>
      <c r="BQD8" s="10"/>
      <c r="BQE8" s="10"/>
      <c r="BQF8" s="10"/>
      <c r="BQG8" s="10"/>
      <c r="BQH8" s="10"/>
      <c r="BQI8" s="10"/>
      <c r="BQJ8" s="10"/>
      <c r="BQK8" s="10"/>
      <c r="BQL8" s="10"/>
      <c r="BQM8" s="10"/>
      <c r="BQN8" s="10"/>
      <c r="BQO8" s="10"/>
      <c r="BQP8" s="10"/>
      <c r="BQQ8" s="10"/>
      <c r="BQR8" s="10"/>
      <c r="BQS8" s="10"/>
      <c r="BQT8" s="10"/>
      <c r="BQU8" s="10"/>
      <c r="BQV8" s="10"/>
      <c r="BQW8" s="10"/>
      <c r="BQX8" s="10"/>
      <c r="BQY8" s="10"/>
      <c r="BQZ8" s="10"/>
      <c r="BRA8" s="10"/>
      <c r="BRB8" s="10"/>
      <c r="BRC8" s="10"/>
      <c r="BRD8" s="10"/>
      <c r="BRE8" s="10"/>
      <c r="BRF8" s="10"/>
      <c r="BRG8" s="10"/>
      <c r="BRH8" s="10"/>
      <c r="BRI8" s="10"/>
      <c r="BRJ8" s="10"/>
      <c r="BRK8" s="10"/>
      <c r="BRL8" s="10"/>
      <c r="BRM8" s="10"/>
      <c r="BRN8" s="10"/>
      <c r="BRO8" s="10"/>
      <c r="BRP8" s="10"/>
      <c r="BRQ8" s="10"/>
      <c r="BRR8" s="10"/>
      <c r="BRS8" s="10"/>
      <c r="BRT8" s="10"/>
      <c r="BRU8" s="10"/>
      <c r="BRV8" s="10"/>
      <c r="BRW8" s="10"/>
      <c r="BRX8" s="10"/>
      <c r="BRY8" s="10"/>
      <c r="BRZ8" s="10"/>
      <c r="BSA8" s="10"/>
      <c r="BSB8" s="10"/>
      <c r="BSC8" s="10"/>
      <c r="BSD8" s="10"/>
      <c r="BSE8" s="10"/>
      <c r="BSF8" s="10"/>
      <c r="BSG8" s="10"/>
      <c r="BSH8" s="10"/>
      <c r="BSI8" s="10"/>
      <c r="BSJ8" s="10"/>
      <c r="BSK8" s="10"/>
      <c r="BSL8" s="10"/>
      <c r="BSM8" s="10"/>
      <c r="BSN8" s="10"/>
      <c r="BSO8" s="10"/>
      <c r="BSP8" s="10"/>
      <c r="BSQ8" s="10"/>
      <c r="BSR8" s="10"/>
      <c r="BSS8" s="10"/>
      <c r="BST8" s="10"/>
      <c r="BSU8" s="10"/>
      <c r="BSV8" s="10"/>
      <c r="BSW8" s="10"/>
      <c r="BSX8" s="10"/>
      <c r="BSY8" s="10"/>
      <c r="BSZ8" s="10"/>
      <c r="BTA8" s="10"/>
      <c r="BTB8" s="10"/>
      <c r="BTC8" s="10"/>
      <c r="BTD8" s="10"/>
      <c r="BTE8" s="10"/>
      <c r="BTF8" s="10"/>
      <c r="BTG8" s="10"/>
      <c r="BTH8" s="10"/>
      <c r="BTI8" s="10"/>
      <c r="BTJ8" s="10"/>
      <c r="BTK8" s="10"/>
      <c r="BTL8" s="10"/>
      <c r="BTM8" s="10"/>
      <c r="BTN8" s="10"/>
      <c r="BTO8" s="10"/>
      <c r="BTP8" s="10"/>
      <c r="BTQ8" s="10"/>
      <c r="BTR8" s="10"/>
      <c r="BTS8" s="10"/>
      <c r="BTT8" s="10"/>
      <c r="BTU8" s="10"/>
      <c r="BTV8" s="10"/>
      <c r="BTW8" s="10"/>
      <c r="BTX8" s="10"/>
      <c r="BTY8" s="10"/>
      <c r="BTZ8" s="10"/>
      <c r="BUA8" s="10"/>
      <c r="BUB8" s="10"/>
      <c r="BUC8" s="10"/>
      <c r="BUD8" s="10"/>
      <c r="BUE8" s="10"/>
      <c r="BUF8" s="10"/>
      <c r="BUG8" s="10"/>
      <c r="BUH8" s="10"/>
      <c r="BUI8" s="10"/>
      <c r="BUJ8" s="10"/>
      <c r="BUK8" s="10"/>
      <c r="BUL8" s="10"/>
      <c r="BUM8" s="10"/>
      <c r="BUN8" s="10"/>
      <c r="BUO8" s="10"/>
      <c r="BUP8" s="10"/>
      <c r="BUQ8" s="10"/>
      <c r="BUR8" s="10"/>
      <c r="BUS8" s="10"/>
      <c r="BUT8" s="10"/>
      <c r="BUU8" s="10"/>
      <c r="BUV8" s="10"/>
      <c r="BUW8" s="10"/>
      <c r="BUX8" s="10"/>
      <c r="BUY8" s="10"/>
      <c r="BUZ8" s="10"/>
      <c r="BVA8" s="10"/>
      <c r="BVB8" s="10"/>
      <c r="BVC8" s="10"/>
      <c r="BVD8" s="10"/>
      <c r="BVE8" s="10"/>
      <c r="BVF8" s="10"/>
      <c r="BVG8" s="10"/>
      <c r="BVH8" s="10"/>
      <c r="BVI8" s="10"/>
      <c r="BVJ8" s="10"/>
      <c r="BVK8" s="10"/>
      <c r="BVL8" s="10"/>
      <c r="BVM8" s="10"/>
      <c r="BVN8" s="10"/>
      <c r="BVO8" s="10"/>
      <c r="BVP8" s="10"/>
      <c r="BVQ8" s="10"/>
      <c r="BVR8" s="10"/>
      <c r="BVS8" s="10"/>
      <c r="BVT8" s="10"/>
      <c r="BVU8" s="10"/>
      <c r="BVV8" s="10"/>
      <c r="BVW8" s="10"/>
      <c r="BVX8" s="10"/>
      <c r="BVY8" s="10"/>
      <c r="BVZ8" s="10"/>
      <c r="BWA8" s="10"/>
      <c r="BWB8" s="10"/>
      <c r="BWC8" s="10"/>
      <c r="BWD8" s="10"/>
      <c r="BWE8" s="10"/>
      <c r="BWF8" s="10"/>
      <c r="BWG8" s="10"/>
      <c r="BWH8" s="10"/>
      <c r="BWI8" s="10"/>
      <c r="BWJ8" s="10"/>
      <c r="BWK8" s="10"/>
      <c r="BWL8" s="10"/>
      <c r="BWM8" s="10"/>
      <c r="BWN8" s="10"/>
      <c r="BWO8" s="10"/>
      <c r="BWP8" s="10"/>
      <c r="BWQ8" s="10"/>
      <c r="BWR8" s="10"/>
      <c r="BWS8" s="10"/>
      <c r="BWT8" s="10"/>
      <c r="BWU8" s="10"/>
      <c r="BWV8" s="10"/>
      <c r="BWW8" s="10"/>
      <c r="BWX8" s="10"/>
      <c r="BWY8" s="10"/>
      <c r="BWZ8" s="10"/>
      <c r="BXA8" s="10"/>
      <c r="BXB8" s="10"/>
      <c r="BXC8" s="10"/>
      <c r="BXD8" s="10"/>
      <c r="BXE8" s="10"/>
      <c r="BXF8" s="10"/>
      <c r="BXG8" s="10"/>
      <c r="BXH8" s="10"/>
      <c r="BXI8" s="10"/>
      <c r="BXJ8" s="10"/>
      <c r="BXK8" s="10"/>
      <c r="BXL8" s="10"/>
      <c r="BXM8" s="10"/>
      <c r="BXN8" s="10"/>
      <c r="BXO8" s="10"/>
      <c r="BXP8" s="10"/>
      <c r="BXQ8" s="10"/>
      <c r="BXR8" s="10"/>
      <c r="BXS8" s="10"/>
      <c r="BXT8" s="10"/>
      <c r="BXU8" s="10"/>
      <c r="BXV8" s="10"/>
      <c r="BXW8" s="10"/>
      <c r="BXX8" s="10"/>
      <c r="BXY8" s="10"/>
      <c r="BXZ8" s="10"/>
      <c r="BYA8" s="10"/>
      <c r="BYB8" s="10"/>
      <c r="BYC8" s="10"/>
      <c r="BYD8" s="10"/>
      <c r="BYE8" s="10"/>
      <c r="BYF8" s="10"/>
      <c r="BYG8" s="10"/>
      <c r="BYH8" s="10"/>
      <c r="BYI8" s="10"/>
      <c r="BYJ8" s="10"/>
      <c r="BYK8" s="10"/>
      <c r="BYL8" s="10"/>
      <c r="BYM8" s="10"/>
      <c r="BYN8" s="10"/>
      <c r="BYO8" s="10"/>
      <c r="BYP8" s="10"/>
      <c r="BYQ8" s="10"/>
      <c r="BYR8" s="10"/>
      <c r="BYS8" s="10"/>
      <c r="BYT8" s="10"/>
      <c r="BYU8" s="10"/>
      <c r="BYV8" s="10"/>
      <c r="BYW8" s="10"/>
      <c r="BYX8" s="10"/>
      <c r="BYY8" s="10"/>
      <c r="BYZ8" s="10"/>
      <c r="BZA8" s="10"/>
      <c r="BZB8" s="10"/>
      <c r="BZC8" s="10"/>
      <c r="BZD8" s="10"/>
      <c r="BZE8" s="10"/>
      <c r="BZF8" s="10"/>
      <c r="BZG8" s="10"/>
      <c r="BZH8" s="10"/>
      <c r="BZI8" s="10"/>
      <c r="BZJ8" s="10"/>
      <c r="BZK8" s="10"/>
      <c r="BZL8" s="10"/>
      <c r="BZM8" s="10"/>
      <c r="BZN8" s="10"/>
      <c r="BZO8" s="10"/>
      <c r="BZP8" s="10"/>
      <c r="BZQ8" s="10"/>
      <c r="BZR8" s="10"/>
      <c r="BZS8" s="10"/>
      <c r="BZT8" s="10"/>
      <c r="BZU8" s="10"/>
      <c r="BZV8" s="10"/>
      <c r="BZW8" s="10"/>
      <c r="BZX8" s="10"/>
      <c r="BZY8" s="10"/>
      <c r="BZZ8" s="10"/>
      <c r="CAA8" s="10"/>
      <c r="CAB8" s="10"/>
      <c r="CAC8" s="10"/>
      <c r="CAD8" s="10"/>
      <c r="CAE8" s="10"/>
      <c r="CAF8" s="10"/>
      <c r="CAG8" s="10"/>
      <c r="CAH8" s="10"/>
      <c r="CAI8" s="10"/>
      <c r="CAJ8" s="10"/>
      <c r="CAK8" s="10"/>
      <c r="CAL8" s="10"/>
      <c r="CAM8" s="10"/>
      <c r="CAN8" s="10"/>
      <c r="CAO8" s="10"/>
      <c r="CAP8" s="10"/>
      <c r="CAQ8" s="10"/>
      <c r="CAR8" s="10"/>
      <c r="CAS8" s="10"/>
      <c r="CAT8" s="10"/>
      <c r="CAU8" s="10"/>
      <c r="CAV8" s="10"/>
      <c r="CAW8" s="10"/>
      <c r="CAX8" s="10"/>
      <c r="CAY8" s="10"/>
      <c r="CAZ8" s="10"/>
      <c r="CBA8" s="10"/>
      <c r="CBB8" s="10"/>
      <c r="CBC8" s="10"/>
      <c r="CBD8" s="10"/>
      <c r="CBE8" s="10"/>
      <c r="CBF8" s="10"/>
      <c r="CBG8" s="10"/>
      <c r="CBH8" s="10"/>
      <c r="CBI8" s="10"/>
      <c r="CBJ8" s="10"/>
      <c r="CBK8" s="10"/>
      <c r="CBL8" s="10"/>
      <c r="CBM8" s="10"/>
      <c r="CBN8" s="10"/>
      <c r="CBO8" s="10"/>
      <c r="CBP8" s="10"/>
      <c r="CBQ8" s="10"/>
      <c r="CBR8" s="10"/>
      <c r="CBS8" s="10"/>
      <c r="CBT8" s="10"/>
      <c r="CBU8" s="10"/>
      <c r="CBV8" s="10"/>
      <c r="CBW8" s="10"/>
      <c r="CBX8" s="10"/>
      <c r="CBY8" s="10"/>
      <c r="CBZ8" s="10"/>
      <c r="CCA8" s="10"/>
      <c r="CCB8" s="10"/>
      <c r="CCC8" s="10"/>
      <c r="CCD8" s="10"/>
      <c r="CCE8" s="10"/>
      <c r="CCF8" s="10"/>
      <c r="CCG8" s="10"/>
      <c r="CCH8" s="10"/>
      <c r="CCI8" s="10"/>
      <c r="CCJ8" s="10"/>
      <c r="CCK8" s="10"/>
      <c r="CCL8" s="10"/>
      <c r="CCM8" s="10"/>
      <c r="CCN8" s="10"/>
      <c r="CCO8" s="10"/>
      <c r="CCP8" s="10"/>
      <c r="CCQ8" s="10"/>
      <c r="CCR8" s="10"/>
      <c r="CCS8" s="10"/>
      <c r="CCT8" s="10"/>
      <c r="CCU8" s="10"/>
      <c r="CCV8" s="10"/>
      <c r="CCW8" s="10"/>
      <c r="CCX8" s="10"/>
      <c r="CCY8" s="10"/>
      <c r="CCZ8" s="10"/>
      <c r="CDA8" s="10"/>
      <c r="CDB8" s="10"/>
      <c r="CDC8" s="10"/>
      <c r="CDD8" s="10"/>
      <c r="CDE8" s="10"/>
      <c r="CDF8" s="10"/>
      <c r="CDG8" s="10"/>
      <c r="CDH8" s="10"/>
      <c r="CDI8" s="10"/>
      <c r="CDJ8" s="10"/>
      <c r="CDK8" s="10"/>
      <c r="CDL8" s="10"/>
      <c r="CDM8" s="10"/>
      <c r="CDN8" s="10"/>
      <c r="CDO8" s="10"/>
      <c r="CDP8" s="10"/>
      <c r="CDQ8" s="10"/>
      <c r="CDR8" s="10"/>
      <c r="CDS8" s="10"/>
      <c r="CDT8" s="10"/>
      <c r="CDU8" s="10"/>
      <c r="CDV8" s="10"/>
      <c r="CDW8" s="10"/>
      <c r="CDX8" s="10"/>
      <c r="CDY8" s="10"/>
      <c r="CDZ8" s="10"/>
      <c r="CEA8" s="10"/>
      <c r="CEB8" s="10"/>
      <c r="CEC8" s="10"/>
      <c r="CED8" s="10"/>
      <c r="CEE8" s="10"/>
      <c r="CEF8" s="10"/>
      <c r="CEG8" s="10"/>
      <c r="CEH8" s="10"/>
      <c r="CEI8" s="10"/>
      <c r="CEJ8" s="10"/>
      <c r="CEK8" s="10"/>
      <c r="CEL8" s="10"/>
      <c r="CEM8" s="10"/>
      <c r="CEN8" s="10"/>
      <c r="CEO8" s="10"/>
      <c r="CEP8" s="10"/>
      <c r="CEQ8" s="10"/>
      <c r="CER8" s="10"/>
      <c r="CES8" s="10"/>
      <c r="CET8" s="10"/>
      <c r="CEU8" s="10"/>
      <c r="CEV8" s="10"/>
      <c r="CEW8" s="10"/>
      <c r="CEX8" s="10"/>
      <c r="CEY8" s="10"/>
      <c r="CEZ8" s="10"/>
      <c r="CFA8" s="10"/>
      <c r="CFB8" s="10"/>
      <c r="CFC8" s="10"/>
      <c r="CFD8" s="10"/>
      <c r="CFE8" s="10"/>
      <c r="CFF8" s="10"/>
      <c r="CFG8" s="10"/>
      <c r="CFH8" s="10"/>
      <c r="CFI8" s="10"/>
      <c r="CFJ8" s="10"/>
      <c r="CFK8" s="10"/>
      <c r="CFL8" s="10"/>
      <c r="CFM8" s="10"/>
      <c r="CFN8" s="10"/>
      <c r="CFO8" s="10"/>
      <c r="CFP8" s="10"/>
      <c r="CFQ8" s="10"/>
      <c r="CFR8" s="10"/>
      <c r="CFS8" s="10"/>
      <c r="CFT8" s="10"/>
      <c r="CFU8" s="10"/>
      <c r="CFV8" s="10"/>
      <c r="CFW8" s="10"/>
      <c r="CFX8" s="10"/>
      <c r="CFY8" s="10"/>
      <c r="CFZ8" s="10"/>
      <c r="CGA8" s="10"/>
      <c r="CGB8" s="10"/>
      <c r="CGC8" s="10"/>
      <c r="CGD8" s="10"/>
      <c r="CGE8" s="10"/>
      <c r="CGF8" s="10"/>
      <c r="CGG8" s="10"/>
      <c r="CGH8" s="10"/>
      <c r="CGI8" s="10"/>
      <c r="CGJ8" s="10"/>
      <c r="CGK8" s="10"/>
      <c r="CGL8" s="10"/>
      <c r="CGM8" s="10"/>
      <c r="CGN8" s="10"/>
      <c r="CGO8" s="10"/>
      <c r="CGP8" s="10"/>
      <c r="CGQ8" s="10"/>
      <c r="CGR8" s="10"/>
      <c r="CGS8" s="10"/>
      <c r="CGT8" s="10"/>
      <c r="CGU8" s="10"/>
      <c r="CGV8" s="10"/>
      <c r="CGW8" s="10"/>
      <c r="CGX8" s="10"/>
      <c r="CGY8" s="10"/>
      <c r="CGZ8" s="10"/>
      <c r="CHA8" s="10"/>
      <c r="CHB8" s="10"/>
      <c r="CHC8" s="10"/>
      <c r="CHD8" s="10"/>
      <c r="CHE8" s="10"/>
      <c r="CHF8" s="10"/>
      <c r="CHG8" s="10"/>
      <c r="CHH8" s="10"/>
      <c r="CHI8" s="10"/>
      <c r="CHJ8" s="10"/>
      <c r="CHK8" s="10"/>
      <c r="CHL8" s="10"/>
      <c r="CHM8" s="10"/>
      <c r="CHN8" s="10"/>
      <c r="CHO8" s="10"/>
      <c r="CHP8" s="10"/>
      <c r="CHQ8" s="10"/>
      <c r="CHR8" s="10"/>
      <c r="CHS8" s="10"/>
      <c r="CHT8" s="10"/>
      <c r="CHU8" s="10"/>
      <c r="CHV8" s="10"/>
      <c r="CHW8" s="10"/>
      <c r="CHX8" s="10"/>
      <c r="CHY8" s="10"/>
      <c r="CHZ8" s="10"/>
      <c r="CIA8" s="10"/>
      <c r="CIB8" s="10"/>
      <c r="CIC8" s="10"/>
      <c r="CID8" s="10"/>
      <c r="CIE8" s="10"/>
      <c r="CIF8" s="10"/>
      <c r="CIG8" s="10"/>
      <c r="CIH8" s="10"/>
      <c r="CII8" s="10"/>
      <c r="CIJ8" s="10"/>
      <c r="CIK8" s="10"/>
      <c r="CIL8" s="10"/>
      <c r="CIM8" s="10"/>
      <c r="CIN8" s="10"/>
      <c r="CIO8" s="10"/>
      <c r="CIP8" s="10"/>
      <c r="CIQ8" s="10"/>
      <c r="CIR8" s="10"/>
      <c r="CIS8" s="10"/>
      <c r="CIT8" s="10"/>
      <c r="CIU8" s="10"/>
      <c r="CIV8" s="10"/>
      <c r="CIW8" s="10"/>
      <c r="CIX8" s="10"/>
      <c r="CIY8" s="10"/>
      <c r="CIZ8" s="10"/>
      <c r="CJA8" s="10"/>
      <c r="CJB8" s="10"/>
      <c r="CJC8" s="10"/>
      <c r="CJD8" s="10"/>
      <c r="CJE8" s="10"/>
      <c r="CJF8" s="10"/>
      <c r="CJG8" s="10"/>
      <c r="CJH8" s="10"/>
      <c r="CJI8" s="10"/>
      <c r="CJJ8" s="10"/>
      <c r="CJK8" s="10"/>
      <c r="CJL8" s="10"/>
      <c r="CJM8" s="10"/>
      <c r="CJN8" s="10"/>
      <c r="CJO8" s="10"/>
      <c r="CJP8" s="10"/>
      <c r="CJQ8" s="10"/>
      <c r="CJR8" s="10"/>
      <c r="CJS8" s="10"/>
      <c r="CJT8" s="10"/>
      <c r="CJU8" s="10"/>
      <c r="CJV8" s="10"/>
      <c r="CJW8" s="10"/>
      <c r="CJX8" s="10"/>
      <c r="CJY8" s="10"/>
      <c r="CJZ8" s="10"/>
      <c r="CKA8" s="10"/>
      <c r="CKB8" s="10"/>
      <c r="CKC8" s="10"/>
      <c r="CKD8" s="10"/>
      <c r="CKE8" s="10"/>
      <c r="CKF8" s="10"/>
      <c r="CKG8" s="10"/>
      <c r="CKH8" s="10"/>
      <c r="CKI8" s="10"/>
      <c r="CKJ8" s="10"/>
      <c r="CKK8" s="10"/>
      <c r="CKL8" s="10"/>
      <c r="CKM8" s="10"/>
      <c r="CKN8" s="10"/>
      <c r="CKO8" s="10"/>
      <c r="CKP8" s="10"/>
      <c r="CKQ8" s="10"/>
      <c r="CKR8" s="10"/>
      <c r="CKS8" s="10"/>
      <c r="CKT8" s="10"/>
      <c r="CKU8" s="10"/>
      <c r="CKV8" s="10"/>
      <c r="CKW8" s="10"/>
      <c r="CKX8" s="10"/>
      <c r="CKY8" s="10"/>
      <c r="CKZ8" s="10"/>
      <c r="CLA8" s="10"/>
      <c r="CLB8" s="10"/>
      <c r="CLC8" s="10"/>
      <c r="CLD8" s="10"/>
      <c r="CLE8" s="10"/>
      <c r="CLF8" s="10"/>
      <c r="CLG8" s="10"/>
      <c r="CLH8" s="10"/>
      <c r="CLI8" s="10"/>
      <c r="CLJ8" s="10"/>
      <c r="CLK8" s="10"/>
      <c r="CLL8" s="10"/>
      <c r="CLM8" s="10"/>
      <c r="CLN8" s="10"/>
      <c r="CLO8" s="10"/>
      <c r="CLP8" s="10"/>
      <c r="CLQ8" s="10"/>
      <c r="CLR8" s="10"/>
      <c r="CLS8" s="10"/>
      <c r="CLT8" s="10"/>
      <c r="CLU8" s="10"/>
      <c r="CLV8" s="10"/>
      <c r="CLW8" s="10"/>
      <c r="CLX8" s="10"/>
      <c r="CLY8" s="10"/>
      <c r="CLZ8" s="10"/>
      <c r="CMA8" s="10"/>
      <c r="CMB8" s="10"/>
      <c r="CMC8" s="10"/>
      <c r="CMD8" s="10"/>
      <c r="CME8" s="10"/>
      <c r="CMF8" s="10"/>
      <c r="CMG8" s="10"/>
      <c r="CMH8" s="10"/>
      <c r="CMI8" s="10"/>
      <c r="CMJ8" s="10"/>
      <c r="CMK8" s="10"/>
      <c r="CML8" s="10"/>
      <c r="CMM8" s="10"/>
      <c r="CMN8" s="10"/>
      <c r="CMO8" s="10"/>
      <c r="CMP8" s="10"/>
      <c r="CMQ8" s="10"/>
      <c r="CMR8" s="10"/>
      <c r="CMS8" s="10"/>
      <c r="CMT8" s="10"/>
      <c r="CMU8" s="10"/>
      <c r="CMV8" s="10"/>
      <c r="CMW8" s="10"/>
      <c r="CMX8" s="10"/>
      <c r="CMY8" s="10"/>
      <c r="CMZ8" s="10"/>
      <c r="CNA8" s="10"/>
      <c r="CNB8" s="10"/>
      <c r="CNC8" s="10"/>
      <c r="CND8" s="10"/>
      <c r="CNE8" s="10"/>
      <c r="CNF8" s="10"/>
      <c r="CNG8" s="10"/>
      <c r="CNH8" s="10"/>
      <c r="CNI8" s="10"/>
      <c r="CNJ8" s="10"/>
      <c r="CNK8" s="10"/>
      <c r="CNL8" s="10"/>
      <c r="CNM8" s="10"/>
      <c r="CNN8" s="10"/>
      <c r="CNO8" s="10"/>
      <c r="CNP8" s="10"/>
      <c r="CNQ8" s="10"/>
      <c r="CNR8" s="10"/>
      <c r="CNS8" s="10"/>
      <c r="CNT8" s="10"/>
      <c r="CNU8" s="10"/>
      <c r="CNV8" s="10"/>
      <c r="CNW8" s="10"/>
      <c r="CNX8" s="10"/>
      <c r="CNY8" s="10"/>
      <c r="CNZ8" s="10"/>
      <c r="COA8" s="10"/>
      <c r="COB8" s="10"/>
      <c r="COC8" s="10"/>
      <c r="COD8" s="10"/>
      <c r="COE8" s="10"/>
      <c r="COF8" s="10"/>
      <c r="COG8" s="10"/>
      <c r="COH8" s="10"/>
      <c r="COI8" s="10"/>
      <c r="COJ8" s="10"/>
      <c r="COK8" s="10"/>
      <c r="COL8" s="10"/>
      <c r="COM8" s="10"/>
      <c r="CON8" s="10"/>
      <c r="COO8" s="10"/>
      <c r="COP8" s="10"/>
      <c r="COQ8" s="10"/>
      <c r="COR8" s="10"/>
      <c r="COS8" s="10"/>
      <c r="COT8" s="10"/>
      <c r="COU8" s="10"/>
      <c r="COV8" s="10"/>
      <c r="COW8" s="10"/>
      <c r="COX8" s="10"/>
      <c r="COY8" s="10"/>
      <c r="COZ8" s="10"/>
      <c r="CPA8" s="10"/>
      <c r="CPB8" s="10"/>
      <c r="CPC8" s="10"/>
      <c r="CPD8" s="10"/>
      <c r="CPE8" s="10"/>
      <c r="CPF8" s="10"/>
      <c r="CPG8" s="10"/>
      <c r="CPH8" s="10"/>
      <c r="CPI8" s="10"/>
      <c r="CPJ8" s="10"/>
      <c r="CPK8" s="10"/>
      <c r="CPL8" s="10"/>
      <c r="CPM8" s="10"/>
      <c r="CPN8" s="10"/>
      <c r="CPO8" s="10"/>
      <c r="CPP8" s="10"/>
      <c r="CPQ8" s="10"/>
      <c r="CPR8" s="10"/>
      <c r="CPS8" s="10"/>
      <c r="CPT8" s="10"/>
      <c r="CPU8" s="10"/>
      <c r="CPV8" s="10"/>
      <c r="CPW8" s="10"/>
      <c r="CPX8" s="10"/>
      <c r="CPY8" s="10"/>
      <c r="CPZ8" s="10"/>
      <c r="CQA8" s="10"/>
      <c r="CQB8" s="10"/>
      <c r="CQC8" s="10"/>
      <c r="CQD8" s="10"/>
      <c r="CQE8" s="10"/>
      <c r="CQF8" s="10"/>
      <c r="CQG8" s="10"/>
      <c r="CQH8" s="10"/>
      <c r="CQI8" s="10"/>
      <c r="CQJ8" s="10"/>
      <c r="CQK8" s="10"/>
      <c r="CQL8" s="10"/>
      <c r="CQM8" s="10"/>
      <c r="CQN8" s="10"/>
      <c r="CQO8" s="10"/>
      <c r="CQP8" s="10"/>
      <c r="CQQ8" s="10"/>
      <c r="CQR8" s="10"/>
      <c r="CQS8" s="10"/>
      <c r="CQT8" s="10"/>
      <c r="CQU8" s="10"/>
      <c r="CQV8" s="10"/>
      <c r="CQW8" s="10"/>
      <c r="CQX8" s="10"/>
      <c r="CQY8" s="10"/>
      <c r="CQZ8" s="10"/>
      <c r="CRA8" s="10"/>
      <c r="CRB8" s="10"/>
      <c r="CRC8" s="10"/>
      <c r="CRD8" s="10"/>
      <c r="CRE8" s="10"/>
      <c r="CRF8" s="10"/>
      <c r="CRG8" s="10"/>
      <c r="CRH8" s="10"/>
      <c r="CRI8" s="10"/>
      <c r="CRJ8" s="10"/>
      <c r="CRK8" s="10"/>
      <c r="CRL8" s="10"/>
      <c r="CRM8" s="10"/>
      <c r="CRN8" s="10"/>
      <c r="CRO8" s="10"/>
      <c r="CRP8" s="10"/>
      <c r="CRQ8" s="10"/>
      <c r="CRR8" s="10"/>
      <c r="CRS8" s="10"/>
      <c r="CRT8" s="10"/>
      <c r="CRU8" s="10"/>
      <c r="CRV8" s="10"/>
      <c r="CRW8" s="10"/>
      <c r="CRX8" s="10"/>
      <c r="CRY8" s="10"/>
      <c r="CRZ8" s="10"/>
      <c r="CSA8" s="10"/>
      <c r="CSB8" s="10"/>
      <c r="CSC8" s="10"/>
      <c r="CSD8" s="10"/>
      <c r="CSE8" s="10"/>
      <c r="CSF8" s="10"/>
      <c r="CSG8" s="10"/>
      <c r="CSH8" s="10"/>
      <c r="CSI8" s="10"/>
      <c r="CSJ8" s="10"/>
      <c r="CSK8" s="10"/>
      <c r="CSL8" s="10"/>
      <c r="CSM8" s="10"/>
      <c r="CSN8" s="10"/>
      <c r="CSO8" s="10"/>
      <c r="CSP8" s="10"/>
      <c r="CSQ8" s="10"/>
      <c r="CSR8" s="10"/>
      <c r="CSS8" s="10"/>
      <c r="CST8" s="10"/>
      <c r="CSU8" s="10"/>
      <c r="CSV8" s="10"/>
      <c r="CSW8" s="10"/>
      <c r="CSX8" s="10"/>
      <c r="CSY8" s="10"/>
      <c r="CSZ8" s="10"/>
      <c r="CTA8" s="10"/>
      <c r="CTB8" s="10"/>
      <c r="CTC8" s="10"/>
      <c r="CTD8" s="10"/>
      <c r="CTE8" s="10"/>
      <c r="CTF8" s="10"/>
      <c r="CTG8" s="10"/>
      <c r="CTH8" s="10"/>
      <c r="CTI8" s="10"/>
      <c r="CTJ8" s="10"/>
      <c r="CTK8" s="10"/>
      <c r="CTL8" s="10"/>
      <c r="CTM8" s="10"/>
      <c r="CTN8" s="10"/>
      <c r="CTO8" s="10"/>
      <c r="CTP8" s="10"/>
      <c r="CTQ8" s="10"/>
      <c r="CTR8" s="10"/>
      <c r="CTS8" s="10"/>
      <c r="CTT8" s="10"/>
      <c r="CTU8" s="10"/>
      <c r="CTV8" s="10"/>
      <c r="CTW8" s="10"/>
      <c r="CTX8" s="10"/>
      <c r="CTY8" s="10"/>
      <c r="CTZ8" s="10"/>
      <c r="CUA8" s="10"/>
      <c r="CUB8" s="10"/>
      <c r="CUC8" s="10"/>
      <c r="CUD8" s="10"/>
      <c r="CUE8" s="10"/>
      <c r="CUF8" s="10"/>
      <c r="CUG8" s="10"/>
      <c r="CUH8" s="10"/>
      <c r="CUI8" s="10"/>
      <c r="CUJ8" s="10"/>
      <c r="CUK8" s="10"/>
      <c r="CUL8" s="10"/>
      <c r="CUM8" s="10"/>
      <c r="CUN8" s="10"/>
      <c r="CUO8" s="10"/>
      <c r="CUP8" s="10"/>
      <c r="CUQ8" s="10"/>
      <c r="CUR8" s="10"/>
      <c r="CUS8" s="10"/>
      <c r="CUT8" s="10"/>
      <c r="CUU8" s="10"/>
      <c r="CUV8" s="10"/>
      <c r="CUW8" s="10"/>
      <c r="CUX8" s="10"/>
      <c r="CUY8" s="10"/>
      <c r="CUZ8" s="10"/>
      <c r="CVA8" s="10"/>
      <c r="CVB8" s="10"/>
      <c r="CVC8" s="10"/>
      <c r="CVD8" s="10"/>
      <c r="CVE8" s="10"/>
      <c r="CVF8" s="10"/>
      <c r="CVG8" s="10"/>
      <c r="CVH8" s="10"/>
      <c r="CVI8" s="10"/>
      <c r="CVJ8" s="10"/>
      <c r="CVK8" s="10"/>
      <c r="CVL8" s="10"/>
      <c r="CVM8" s="10"/>
      <c r="CVN8" s="10"/>
      <c r="CVO8" s="10"/>
      <c r="CVP8" s="10"/>
      <c r="CVQ8" s="10"/>
      <c r="CVR8" s="10"/>
      <c r="CVS8" s="10"/>
      <c r="CVT8" s="10"/>
      <c r="CVU8" s="10"/>
      <c r="CVV8" s="10"/>
      <c r="CVW8" s="10"/>
      <c r="CVX8" s="10"/>
      <c r="CVY8" s="10"/>
      <c r="CVZ8" s="10"/>
      <c r="CWA8" s="10"/>
      <c r="CWB8" s="10"/>
      <c r="CWC8" s="10"/>
      <c r="CWD8" s="10"/>
      <c r="CWE8" s="10"/>
      <c r="CWF8" s="10"/>
      <c r="CWG8" s="10"/>
      <c r="CWH8" s="10"/>
      <c r="CWI8" s="10"/>
      <c r="CWJ8" s="10"/>
      <c r="CWK8" s="10"/>
      <c r="CWL8" s="10"/>
      <c r="CWM8" s="10"/>
      <c r="CWN8" s="10"/>
      <c r="CWO8" s="10"/>
      <c r="CWP8" s="10"/>
      <c r="CWQ8" s="10"/>
      <c r="CWR8" s="10"/>
      <c r="CWS8" s="10"/>
      <c r="CWT8" s="10"/>
      <c r="CWU8" s="10"/>
      <c r="CWV8" s="10"/>
      <c r="CWW8" s="10"/>
      <c r="CWX8" s="10"/>
      <c r="CWY8" s="10"/>
      <c r="CWZ8" s="10"/>
      <c r="CXA8" s="10"/>
      <c r="CXB8" s="10"/>
      <c r="CXC8" s="10"/>
      <c r="CXD8" s="10"/>
      <c r="CXE8" s="10"/>
      <c r="CXF8" s="10"/>
      <c r="CXG8" s="10"/>
      <c r="CXH8" s="10"/>
      <c r="CXI8" s="10"/>
      <c r="CXJ8" s="10"/>
      <c r="CXK8" s="10"/>
      <c r="CXL8" s="10"/>
      <c r="CXM8" s="10"/>
      <c r="CXN8" s="10"/>
      <c r="CXO8" s="10"/>
      <c r="CXP8" s="10"/>
      <c r="CXQ8" s="10"/>
      <c r="CXR8" s="10"/>
      <c r="CXS8" s="10"/>
      <c r="CXT8" s="10"/>
      <c r="CXU8" s="10"/>
      <c r="CXV8" s="10"/>
      <c r="CXW8" s="10"/>
      <c r="CXX8" s="10"/>
      <c r="CXY8" s="10"/>
      <c r="CXZ8" s="10"/>
      <c r="CYA8" s="10"/>
      <c r="CYB8" s="10"/>
      <c r="CYC8" s="10"/>
      <c r="CYD8" s="10"/>
      <c r="CYE8" s="10"/>
      <c r="CYF8" s="10"/>
      <c r="CYG8" s="10"/>
      <c r="CYH8" s="10"/>
      <c r="CYI8" s="10"/>
      <c r="CYJ8" s="10"/>
      <c r="CYK8" s="10"/>
      <c r="CYL8" s="10"/>
      <c r="CYM8" s="10"/>
      <c r="CYN8" s="10"/>
      <c r="CYO8" s="10"/>
      <c r="CYP8" s="10"/>
      <c r="CYQ8" s="10"/>
      <c r="CYR8" s="10"/>
      <c r="CYS8" s="10"/>
      <c r="CYT8" s="10"/>
      <c r="CYU8" s="10"/>
      <c r="CYV8" s="10"/>
      <c r="CYW8" s="10"/>
      <c r="CYX8" s="10"/>
      <c r="CYY8" s="10"/>
      <c r="CYZ8" s="10"/>
      <c r="CZA8" s="10"/>
      <c r="CZB8" s="10"/>
      <c r="CZC8" s="10"/>
      <c r="CZD8" s="10"/>
      <c r="CZE8" s="10"/>
      <c r="CZF8" s="10"/>
      <c r="CZG8" s="10"/>
      <c r="CZH8" s="10"/>
      <c r="CZI8" s="10"/>
      <c r="CZJ8" s="10"/>
      <c r="CZK8" s="10"/>
      <c r="CZL8" s="10"/>
      <c r="CZM8" s="10"/>
      <c r="CZN8" s="10"/>
      <c r="CZO8" s="10"/>
      <c r="CZP8" s="10"/>
      <c r="CZQ8" s="10"/>
      <c r="CZR8" s="10"/>
      <c r="CZS8" s="10"/>
      <c r="CZT8" s="10"/>
      <c r="CZU8" s="10"/>
      <c r="CZV8" s="10"/>
      <c r="CZW8" s="10"/>
      <c r="CZX8" s="10"/>
      <c r="CZY8" s="10"/>
      <c r="CZZ8" s="10"/>
      <c r="DAA8" s="10"/>
      <c r="DAB8" s="10"/>
      <c r="DAC8" s="10"/>
      <c r="DAD8" s="10"/>
      <c r="DAE8" s="10"/>
      <c r="DAF8" s="10"/>
      <c r="DAG8" s="10"/>
      <c r="DAH8" s="10"/>
      <c r="DAI8" s="10"/>
      <c r="DAJ8" s="10"/>
      <c r="DAK8" s="10"/>
      <c r="DAL8" s="10"/>
      <c r="DAM8" s="10"/>
      <c r="DAN8" s="10"/>
      <c r="DAO8" s="10"/>
      <c r="DAP8" s="10"/>
      <c r="DAQ8" s="10"/>
      <c r="DAR8" s="10"/>
      <c r="DAS8" s="10"/>
      <c r="DAT8" s="10"/>
      <c r="DAU8" s="10"/>
      <c r="DAV8" s="10"/>
      <c r="DAW8" s="10"/>
      <c r="DAX8" s="10"/>
      <c r="DAY8" s="10"/>
      <c r="DAZ8" s="10"/>
      <c r="DBA8" s="10"/>
      <c r="DBB8" s="10"/>
      <c r="DBC8" s="10"/>
      <c r="DBD8" s="10"/>
      <c r="DBE8" s="10"/>
      <c r="DBF8" s="10"/>
      <c r="DBG8" s="10"/>
      <c r="DBH8" s="10"/>
      <c r="DBI8" s="10"/>
      <c r="DBJ8" s="10"/>
      <c r="DBK8" s="10"/>
      <c r="DBL8" s="10"/>
      <c r="DBM8" s="10"/>
      <c r="DBN8" s="10"/>
      <c r="DBO8" s="10"/>
      <c r="DBP8" s="10"/>
      <c r="DBQ8" s="10"/>
      <c r="DBR8" s="10"/>
      <c r="DBS8" s="10"/>
      <c r="DBT8" s="10"/>
      <c r="DBU8" s="10"/>
      <c r="DBV8" s="10"/>
      <c r="DBW8" s="10"/>
      <c r="DBX8" s="10"/>
      <c r="DBY8" s="10"/>
      <c r="DBZ8" s="10"/>
      <c r="DCA8" s="10"/>
      <c r="DCB8" s="10"/>
      <c r="DCC8" s="10"/>
      <c r="DCD8" s="10"/>
      <c r="DCE8" s="10"/>
      <c r="DCF8" s="10"/>
      <c r="DCG8" s="10"/>
      <c r="DCH8" s="10"/>
      <c r="DCI8" s="10"/>
      <c r="DCJ8" s="10"/>
      <c r="DCK8" s="10"/>
      <c r="DCL8" s="10"/>
      <c r="DCM8" s="10"/>
      <c r="DCN8" s="10"/>
      <c r="DCO8" s="10"/>
      <c r="DCP8" s="10"/>
      <c r="DCQ8" s="10"/>
      <c r="DCR8" s="10"/>
      <c r="DCS8" s="10"/>
      <c r="DCT8" s="10"/>
      <c r="DCU8" s="10"/>
      <c r="DCV8" s="10"/>
      <c r="DCW8" s="10"/>
      <c r="DCX8" s="10"/>
      <c r="DCY8" s="10"/>
      <c r="DCZ8" s="10"/>
      <c r="DDA8" s="10"/>
      <c r="DDB8" s="10"/>
      <c r="DDC8" s="10"/>
      <c r="DDD8" s="10"/>
      <c r="DDE8" s="10"/>
      <c r="DDF8" s="10"/>
      <c r="DDG8" s="10"/>
      <c r="DDH8" s="10"/>
      <c r="DDI8" s="10"/>
      <c r="DDJ8" s="10"/>
      <c r="DDK8" s="10"/>
      <c r="DDL8" s="10"/>
      <c r="DDM8" s="10"/>
      <c r="DDN8" s="10"/>
      <c r="DDO8" s="10"/>
      <c r="DDP8" s="10"/>
      <c r="DDQ8" s="10"/>
      <c r="DDR8" s="10"/>
      <c r="DDS8" s="10"/>
      <c r="DDT8" s="10"/>
      <c r="DDU8" s="10"/>
      <c r="DDV8" s="10"/>
      <c r="DDW8" s="10"/>
      <c r="DDX8" s="10"/>
      <c r="DDY8" s="10"/>
      <c r="DDZ8" s="10"/>
      <c r="DEA8" s="10"/>
      <c r="DEB8" s="10"/>
      <c r="DEC8" s="10"/>
      <c r="DED8" s="10"/>
      <c r="DEE8" s="10"/>
      <c r="DEF8" s="10"/>
      <c r="DEG8" s="10"/>
      <c r="DEH8" s="10"/>
      <c r="DEI8" s="10"/>
      <c r="DEJ8" s="10"/>
      <c r="DEK8" s="10"/>
      <c r="DEL8" s="10"/>
      <c r="DEM8" s="10"/>
      <c r="DEN8" s="10"/>
      <c r="DEO8" s="10"/>
      <c r="DEP8" s="10"/>
      <c r="DEQ8" s="10"/>
      <c r="DER8" s="10"/>
      <c r="DES8" s="10"/>
      <c r="DET8" s="10"/>
      <c r="DEU8" s="10"/>
      <c r="DEV8" s="10"/>
      <c r="DEW8" s="10"/>
      <c r="DEX8" s="10"/>
      <c r="DEY8" s="10"/>
      <c r="DEZ8" s="10"/>
      <c r="DFA8" s="10"/>
      <c r="DFB8" s="10"/>
      <c r="DFC8" s="10"/>
      <c r="DFD8" s="10"/>
      <c r="DFE8" s="10"/>
      <c r="DFF8" s="10"/>
      <c r="DFG8" s="10"/>
      <c r="DFH8" s="10"/>
      <c r="DFI8" s="10"/>
      <c r="DFJ8" s="10"/>
      <c r="DFK8" s="10"/>
      <c r="DFL8" s="10"/>
      <c r="DFM8" s="10"/>
      <c r="DFN8" s="10"/>
      <c r="DFO8" s="10"/>
      <c r="DFP8" s="10"/>
      <c r="DFQ8" s="10"/>
      <c r="DFR8" s="10"/>
      <c r="DFS8" s="10"/>
      <c r="DFT8" s="10"/>
      <c r="DFU8" s="10"/>
      <c r="DFV8" s="10"/>
      <c r="DFW8" s="10"/>
      <c r="DFX8" s="10"/>
      <c r="DFY8" s="10"/>
      <c r="DFZ8" s="10"/>
      <c r="DGA8" s="10"/>
      <c r="DGB8" s="10"/>
      <c r="DGC8" s="10"/>
      <c r="DGD8" s="10"/>
      <c r="DGE8" s="10"/>
      <c r="DGF8" s="10"/>
      <c r="DGG8" s="10"/>
      <c r="DGH8" s="10"/>
      <c r="DGI8" s="10"/>
      <c r="DGJ8" s="10"/>
      <c r="DGK8" s="10"/>
      <c r="DGL8" s="10"/>
      <c r="DGM8" s="10"/>
      <c r="DGN8" s="10"/>
      <c r="DGO8" s="10"/>
      <c r="DGP8" s="10"/>
      <c r="DGQ8" s="10"/>
      <c r="DGR8" s="10"/>
      <c r="DGS8" s="10"/>
      <c r="DGT8" s="10"/>
      <c r="DGU8" s="10"/>
      <c r="DGV8" s="10"/>
      <c r="DGW8" s="10"/>
      <c r="DGX8" s="10"/>
      <c r="DGY8" s="10"/>
      <c r="DGZ8" s="10"/>
      <c r="DHA8" s="10"/>
      <c r="DHB8" s="10"/>
      <c r="DHC8" s="10"/>
      <c r="DHD8" s="10"/>
      <c r="DHE8" s="10"/>
      <c r="DHF8" s="10"/>
      <c r="DHG8" s="10"/>
      <c r="DHH8" s="10"/>
      <c r="DHI8" s="10"/>
      <c r="DHJ8" s="10"/>
      <c r="DHK8" s="10"/>
      <c r="DHL8" s="10"/>
      <c r="DHM8" s="10"/>
      <c r="DHN8" s="10"/>
      <c r="DHO8" s="10"/>
      <c r="DHP8" s="10"/>
      <c r="DHQ8" s="10"/>
      <c r="DHR8" s="10"/>
      <c r="DHS8" s="10"/>
      <c r="DHT8" s="10"/>
      <c r="DHU8" s="10"/>
      <c r="DHV8" s="10"/>
      <c r="DHW8" s="10"/>
      <c r="DHX8" s="10"/>
      <c r="DHY8" s="10"/>
      <c r="DHZ8" s="10"/>
      <c r="DIA8" s="10"/>
      <c r="DIB8" s="10"/>
      <c r="DIC8" s="10"/>
      <c r="DID8" s="10"/>
      <c r="DIE8" s="10"/>
      <c r="DIF8" s="10"/>
      <c r="DIG8" s="10"/>
      <c r="DIH8" s="10"/>
      <c r="DII8" s="10"/>
      <c r="DIJ8" s="10"/>
      <c r="DIK8" s="10"/>
      <c r="DIL8" s="10"/>
      <c r="DIM8" s="10"/>
      <c r="DIN8" s="10"/>
      <c r="DIO8" s="10"/>
      <c r="DIP8" s="10"/>
      <c r="DIQ8" s="10"/>
      <c r="DIR8" s="10"/>
      <c r="DIS8" s="10"/>
      <c r="DIT8" s="10"/>
      <c r="DIU8" s="10"/>
      <c r="DIV8" s="10"/>
      <c r="DIW8" s="10"/>
      <c r="DIX8" s="10"/>
      <c r="DIY8" s="10"/>
      <c r="DIZ8" s="10"/>
      <c r="DJA8" s="10"/>
      <c r="DJB8" s="10"/>
      <c r="DJC8" s="10"/>
      <c r="DJD8" s="10"/>
      <c r="DJE8" s="10"/>
      <c r="DJF8" s="10"/>
      <c r="DJG8" s="10"/>
      <c r="DJH8" s="10"/>
      <c r="DJI8" s="10"/>
      <c r="DJJ8" s="10"/>
      <c r="DJK8" s="10"/>
      <c r="DJL8" s="10"/>
      <c r="DJM8" s="10"/>
      <c r="DJN8" s="10"/>
      <c r="DJO8" s="10"/>
      <c r="DJP8" s="10"/>
      <c r="DJQ8" s="10"/>
      <c r="DJR8" s="10"/>
      <c r="DJS8" s="10"/>
      <c r="DJT8" s="10"/>
      <c r="DJU8" s="10"/>
      <c r="DJV8" s="10"/>
      <c r="DJW8" s="10"/>
      <c r="DJX8" s="10"/>
      <c r="DJY8" s="10"/>
      <c r="DJZ8" s="10"/>
      <c r="DKA8" s="10"/>
      <c r="DKB8" s="10"/>
      <c r="DKC8" s="10"/>
      <c r="DKD8" s="10"/>
      <c r="DKE8" s="10"/>
      <c r="DKF8" s="10"/>
      <c r="DKG8" s="10"/>
      <c r="DKH8" s="10"/>
      <c r="DKI8" s="10"/>
      <c r="DKJ8" s="10"/>
      <c r="DKK8" s="10"/>
      <c r="DKL8" s="10"/>
      <c r="DKM8" s="10"/>
      <c r="DKN8" s="10"/>
      <c r="DKO8" s="10"/>
      <c r="DKP8" s="10"/>
      <c r="DKQ8" s="10"/>
      <c r="DKR8" s="10"/>
      <c r="DKS8" s="10"/>
      <c r="DKT8" s="10"/>
      <c r="DKU8" s="10"/>
      <c r="DKV8" s="10"/>
      <c r="DKW8" s="10"/>
      <c r="DKX8" s="10"/>
      <c r="DKY8" s="10"/>
      <c r="DKZ8" s="10"/>
      <c r="DLA8" s="10"/>
      <c r="DLB8" s="10"/>
      <c r="DLC8" s="10"/>
      <c r="DLD8" s="10"/>
      <c r="DLE8" s="10"/>
      <c r="DLF8" s="10"/>
      <c r="DLG8" s="10"/>
      <c r="DLH8" s="10"/>
      <c r="DLI8" s="10"/>
      <c r="DLJ8" s="10"/>
      <c r="DLK8" s="10"/>
      <c r="DLL8" s="10"/>
      <c r="DLM8" s="10"/>
      <c r="DLN8" s="10"/>
      <c r="DLO8" s="10"/>
      <c r="DLP8" s="10"/>
      <c r="DLQ8" s="10"/>
      <c r="DLR8" s="10"/>
      <c r="DLS8" s="10"/>
      <c r="DLT8" s="10"/>
      <c r="DLU8" s="10"/>
      <c r="DLV8" s="10"/>
      <c r="DLW8" s="10"/>
      <c r="DLX8" s="10"/>
      <c r="DLY8" s="10"/>
      <c r="DLZ8" s="10"/>
      <c r="DMA8" s="10"/>
      <c r="DMB8" s="10"/>
      <c r="DMC8" s="10"/>
      <c r="DMD8" s="10"/>
      <c r="DME8" s="10"/>
      <c r="DMF8" s="10"/>
      <c r="DMG8" s="10"/>
      <c r="DMH8" s="10"/>
      <c r="DMI8" s="10"/>
      <c r="DMJ8" s="10"/>
      <c r="DMK8" s="10"/>
      <c r="DML8" s="10"/>
      <c r="DMM8" s="10"/>
      <c r="DMN8" s="10"/>
      <c r="DMO8" s="10"/>
      <c r="DMP8" s="10"/>
      <c r="DMQ8" s="10"/>
      <c r="DMR8" s="10"/>
      <c r="DMS8" s="10"/>
      <c r="DMT8" s="10"/>
      <c r="DMU8" s="10"/>
      <c r="DMV8" s="10"/>
      <c r="DMW8" s="10"/>
      <c r="DMX8" s="10"/>
      <c r="DMY8" s="10"/>
      <c r="DMZ8" s="10"/>
      <c r="DNA8" s="10"/>
      <c r="DNB8" s="10"/>
      <c r="DNC8" s="10"/>
      <c r="DND8" s="10"/>
      <c r="DNE8" s="10"/>
      <c r="DNF8" s="10"/>
      <c r="DNG8" s="10"/>
      <c r="DNH8" s="10"/>
      <c r="DNI8" s="10"/>
      <c r="DNJ8" s="10"/>
      <c r="DNK8" s="10"/>
      <c r="DNL8" s="10"/>
      <c r="DNM8" s="10"/>
      <c r="DNN8" s="10"/>
      <c r="DNO8" s="10"/>
      <c r="DNP8" s="10"/>
      <c r="DNQ8" s="10"/>
      <c r="DNR8" s="10"/>
      <c r="DNS8" s="10"/>
      <c r="DNT8" s="10"/>
      <c r="DNU8" s="10"/>
      <c r="DNV8" s="10"/>
      <c r="DNW8" s="10"/>
      <c r="DNX8" s="10"/>
      <c r="DNY8" s="10"/>
      <c r="DNZ8" s="10"/>
      <c r="DOA8" s="10"/>
      <c r="DOB8" s="10"/>
      <c r="DOC8" s="10"/>
      <c r="DOD8" s="10"/>
      <c r="DOE8" s="10"/>
      <c r="DOF8" s="10"/>
      <c r="DOG8" s="10"/>
      <c r="DOH8" s="10"/>
      <c r="DOI8" s="10"/>
      <c r="DOJ8" s="10"/>
      <c r="DOK8" s="10"/>
      <c r="DOL8" s="10"/>
      <c r="DOM8" s="10"/>
      <c r="DON8" s="10"/>
      <c r="DOO8" s="10"/>
      <c r="DOP8" s="10"/>
      <c r="DOQ8" s="10"/>
      <c r="DOR8" s="10"/>
      <c r="DOS8" s="10"/>
      <c r="DOT8" s="10"/>
      <c r="DOU8" s="10"/>
      <c r="DOV8" s="10"/>
      <c r="DOW8" s="10"/>
      <c r="DOX8" s="10"/>
      <c r="DOY8" s="10"/>
      <c r="DOZ8" s="10"/>
      <c r="DPA8" s="10"/>
      <c r="DPB8" s="10"/>
      <c r="DPC8" s="10"/>
      <c r="DPD8" s="10"/>
      <c r="DPE8" s="10"/>
      <c r="DPF8" s="10"/>
      <c r="DPG8" s="10"/>
      <c r="DPH8" s="10"/>
      <c r="DPI8" s="10"/>
      <c r="DPJ8" s="10"/>
      <c r="DPK8" s="10"/>
      <c r="DPL8" s="10"/>
      <c r="DPM8" s="10"/>
      <c r="DPN8" s="10"/>
      <c r="DPO8" s="10"/>
      <c r="DPP8" s="10"/>
      <c r="DPQ8" s="10"/>
      <c r="DPR8" s="10"/>
      <c r="DPS8" s="10"/>
      <c r="DPT8" s="10"/>
      <c r="DPU8" s="10"/>
      <c r="DPV8" s="10"/>
      <c r="DPW8" s="10"/>
      <c r="DPX8" s="10"/>
      <c r="DPY8" s="10"/>
      <c r="DPZ8" s="10"/>
      <c r="DQA8" s="10"/>
      <c r="DQB8" s="10"/>
      <c r="DQC8" s="10"/>
      <c r="DQD8" s="10"/>
      <c r="DQE8" s="10"/>
      <c r="DQF8" s="10"/>
      <c r="DQG8" s="10"/>
      <c r="DQH8" s="10"/>
      <c r="DQI8" s="10"/>
      <c r="DQJ8" s="10"/>
      <c r="DQK8" s="10"/>
      <c r="DQL8" s="10"/>
      <c r="DQM8" s="10"/>
      <c r="DQN8" s="10"/>
      <c r="DQO8" s="10"/>
      <c r="DQP8" s="10"/>
      <c r="DQQ8" s="10"/>
      <c r="DQR8" s="10"/>
      <c r="DQS8" s="10"/>
      <c r="DQT8" s="10"/>
      <c r="DQU8" s="10"/>
      <c r="DQV8" s="10"/>
      <c r="DQW8" s="10"/>
      <c r="DQX8" s="10"/>
      <c r="DQY8" s="10"/>
      <c r="DQZ8" s="10"/>
      <c r="DRA8" s="10"/>
      <c r="DRB8" s="10"/>
      <c r="DRC8" s="10"/>
      <c r="DRD8" s="10"/>
      <c r="DRE8" s="10"/>
      <c r="DRF8" s="10"/>
      <c r="DRG8" s="10"/>
      <c r="DRH8" s="10"/>
      <c r="DRI8" s="10"/>
      <c r="DRJ8" s="10"/>
      <c r="DRK8" s="10"/>
      <c r="DRL8" s="10"/>
      <c r="DRM8" s="10"/>
      <c r="DRN8" s="10"/>
      <c r="DRO8" s="10"/>
      <c r="DRP8" s="10"/>
      <c r="DRQ8" s="10"/>
      <c r="DRR8" s="10"/>
      <c r="DRS8" s="10"/>
      <c r="DRT8" s="10"/>
      <c r="DRU8" s="10"/>
      <c r="DRV8" s="10"/>
      <c r="DRW8" s="10"/>
      <c r="DRX8" s="10"/>
      <c r="DRY8" s="10"/>
      <c r="DRZ8" s="10"/>
      <c r="DSA8" s="10"/>
      <c r="DSB8" s="10"/>
      <c r="DSC8" s="10"/>
      <c r="DSD8" s="10"/>
      <c r="DSE8" s="10"/>
      <c r="DSF8" s="10"/>
      <c r="DSG8" s="10"/>
      <c r="DSH8" s="10"/>
      <c r="DSI8" s="10"/>
      <c r="DSJ8" s="10"/>
      <c r="DSK8" s="10"/>
      <c r="DSL8" s="10"/>
      <c r="DSM8" s="10"/>
      <c r="DSN8" s="10"/>
      <c r="DSO8" s="10"/>
      <c r="DSP8" s="10"/>
      <c r="DSQ8" s="10"/>
      <c r="DSR8" s="10"/>
      <c r="DSS8" s="10"/>
      <c r="DST8" s="10"/>
      <c r="DSU8" s="10"/>
      <c r="DSV8" s="10"/>
      <c r="DSW8" s="10"/>
      <c r="DSX8" s="10"/>
      <c r="DSY8" s="10"/>
      <c r="DSZ8" s="10"/>
      <c r="DTA8" s="10"/>
      <c r="DTB8" s="10"/>
      <c r="DTC8" s="10"/>
      <c r="DTD8" s="10"/>
      <c r="DTE8" s="10"/>
      <c r="DTF8" s="10"/>
      <c r="DTG8" s="10"/>
      <c r="DTH8" s="10"/>
      <c r="DTI8" s="10"/>
      <c r="DTJ8" s="10"/>
      <c r="DTK8" s="10"/>
      <c r="DTL8" s="10"/>
      <c r="DTM8" s="10"/>
      <c r="DTN8" s="10"/>
      <c r="DTO8" s="10"/>
      <c r="DTP8" s="10"/>
      <c r="DTQ8" s="10"/>
      <c r="DTR8" s="10"/>
      <c r="DTS8" s="10"/>
      <c r="DTT8" s="10"/>
      <c r="DTU8" s="10"/>
      <c r="DTV8" s="10"/>
      <c r="DTW8" s="10"/>
      <c r="DTX8" s="10"/>
      <c r="DTY8" s="10"/>
      <c r="DTZ8" s="10"/>
      <c r="DUA8" s="10"/>
      <c r="DUB8" s="10"/>
      <c r="DUC8" s="10"/>
      <c r="DUD8" s="10"/>
      <c r="DUE8" s="10"/>
      <c r="DUF8" s="10"/>
      <c r="DUG8" s="10"/>
      <c r="DUH8" s="10"/>
      <c r="DUI8" s="10"/>
      <c r="DUJ8" s="10"/>
      <c r="DUK8" s="10"/>
      <c r="DUL8" s="10"/>
      <c r="DUM8" s="10"/>
      <c r="DUN8" s="10"/>
      <c r="DUO8" s="10"/>
      <c r="DUP8" s="10"/>
      <c r="DUQ8" s="10"/>
      <c r="DUR8" s="10"/>
      <c r="DUS8" s="10"/>
      <c r="DUT8" s="10"/>
      <c r="DUU8" s="10"/>
      <c r="DUV8" s="10"/>
      <c r="DUW8" s="10"/>
      <c r="DUX8" s="10"/>
      <c r="DUY8" s="10"/>
      <c r="DUZ8" s="10"/>
      <c r="DVA8" s="10"/>
      <c r="DVB8" s="10"/>
      <c r="DVC8" s="10"/>
      <c r="DVD8" s="10"/>
      <c r="DVE8" s="10"/>
      <c r="DVF8" s="10"/>
      <c r="DVG8" s="10"/>
      <c r="DVH8" s="10"/>
      <c r="DVI8" s="10"/>
      <c r="DVJ8" s="10"/>
      <c r="DVK8" s="10"/>
      <c r="DVL8" s="10"/>
      <c r="DVM8" s="10"/>
      <c r="DVN8" s="10"/>
      <c r="DVO8" s="10"/>
      <c r="DVP8" s="10"/>
      <c r="DVQ8" s="10"/>
      <c r="DVR8" s="10"/>
      <c r="DVS8" s="10"/>
      <c r="DVT8" s="10"/>
      <c r="DVU8" s="10"/>
      <c r="DVV8" s="10"/>
      <c r="DVW8" s="10"/>
      <c r="DVX8" s="10"/>
      <c r="DVY8" s="10"/>
      <c r="DVZ8" s="10"/>
      <c r="DWA8" s="10"/>
      <c r="DWB8" s="10"/>
      <c r="DWC8" s="10"/>
      <c r="DWD8" s="10"/>
      <c r="DWE8" s="10"/>
      <c r="DWF8" s="10"/>
      <c r="DWG8" s="10"/>
      <c r="DWH8" s="10"/>
      <c r="DWI8" s="10"/>
      <c r="DWJ8" s="10"/>
      <c r="DWK8" s="10"/>
      <c r="DWL8" s="10"/>
      <c r="DWM8" s="10"/>
      <c r="DWN8" s="10"/>
      <c r="DWO8" s="10"/>
      <c r="DWP8" s="10"/>
      <c r="DWQ8" s="10"/>
      <c r="DWR8" s="10"/>
      <c r="DWS8" s="10"/>
      <c r="DWT8" s="10"/>
      <c r="DWU8" s="10"/>
      <c r="DWV8" s="10"/>
      <c r="DWW8" s="10"/>
      <c r="DWX8" s="10"/>
      <c r="DWY8" s="10"/>
      <c r="DWZ8" s="10"/>
      <c r="DXA8" s="10"/>
      <c r="DXB8" s="10"/>
      <c r="DXC8" s="10"/>
      <c r="DXD8" s="10"/>
      <c r="DXE8" s="10"/>
      <c r="DXF8" s="10"/>
      <c r="DXG8" s="10"/>
      <c r="DXH8" s="10"/>
      <c r="DXI8" s="10"/>
      <c r="DXJ8" s="10"/>
      <c r="DXK8" s="10"/>
      <c r="DXL8" s="10"/>
      <c r="DXM8" s="10"/>
      <c r="DXN8" s="10"/>
      <c r="DXO8" s="10"/>
      <c r="DXP8" s="10"/>
      <c r="DXQ8" s="10"/>
      <c r="DXR8" s="10"/>
      <c r="DXS8" s="10"/>
      <c r="DXT8" s="10"/>
      <c r="DXU8" s="10"/>
      <c r="DXV8" s="10"/>
      <c r="DXW8" s="10"/>
      <c r="DXX8" s="10"/>
      <c r="DXY8" s="10"/>
      <c r="DXZ8" s="10"/>
      <c r="DYA8" s="10"/>
      <c r="DYB8" s="10"/>
      <c r="DYC8" s="10"/>
      <c r="DYD8" s="10"/>
      <c r="DYE8" s="10"/>
      <c r="DYF8" s="10"/>
      <c r="DYG8" s="10"/>
      <c r="DYH8" s="10"/>
      <c r="DYI8" s="10"/>
      <c r="DYJ8" s="10"/>
      <c r="DYK8" s="10"/>
      <c r="DYL8" s="10"/>
      <c r="DYM8" s="10"/>
      <c r="DYN8" s="10"/>
      <c r="DYO8" s="10"/>
      <c r="DYP8" s="10"/>
      <c r="DYQ8" s="10"/>
      <c r="DYR8" s="10"/>
      <c r="DYS8" s="10"/>
      <c r="DYT8" s="10"/>
      <c r="DYU8" s="10"/>
      <c r="DYV8" s="10"/>
      <c r="DYW8" s="10"/>
      <c r="DYX8" s="10"/>
      <c r="DYY8" s="10"/>
      <c r="DYZ8" s="10"/>
      <c r="DZA8" s="10"/>
      <c r="DZB8" s="10"/>
      <c r="DZC8" s="10"/>
      <c r="DZD8" s="10"/>
      <c r="DZE8" s="10"/>
      <c r="DZF8" s="10"/>
      <c r="DZG8" s="10"/>
      <c r="DZH8" s="10"/>
      <c r="DZI8" s="10"/>
      <c r="DZJ8" s="10"/>
      <c r="DZK8" s="10"/>
      <c r="DZL8" s="10"/>
      <c r="DZM8" s="10"/>
      <c r="DZN8" s="10"/>
      <c r="DZO8" s="10"/>
      <c r="DZP8" s="10"/>
      <c r="DZQ8" s="10"/>
      <c r="DZR8" s="10"/>
      <c r="DZS8" s="10"/>
      <c r="DZT8" s="10"/>
      <c r="DZU8" s="10"/>
      <c r="DZV8" s="10"/>
      <c r="DZW8" s="10"/>
      <c r="DZX8" s="10"/>
      <c r="DZY8" s="10"/>
      <c r="DZZ8" s="10"/>
      <c r="EAA8" s="10"/>
      <c r="EAB8" s="10"/>
      <c r="EAC8" s="10"/>
      <c r="EAD8" s="10"/>
      <c r="EAE8" s="10"/>
      <c r="EAF8" s="10"/>
      <c r="EAG8" s="10"/>
      <c r="EAH8" s="10"/>
      <c r="EAI8" s="10"/>
      <c r="EAJ8" s="10"/>
      <c r="EAK8" s="10"/>
      <c r="EAL8" s="10"/>
      <c r="EAM8" s="10"/>
      <c r="EAN8" s="10"/>
      <c r="EAO8" s="10"/>
      <c r="EAP8" s="10"/>
      <c r="EAQ8" s="10"/>
      <c r="EAR8" s="10"/>
      <c r="EAS8" s="10"/>
      <c r="EAT8" s="10"/>
      <c r="EAU8" s="10"/>
      <c r="EAV8" s="10"/>
      <c r="EAW8" s="10"/>
      <c r="EAX8" s="10"/>
      <c r="EAY8" s="10"/>
      <c r="EAZ8" s="10"/>
      <c r="EBA8" s="10"/>
      <c r="EBB8" s="10"/>
      <c r="EBC8" s="10"/>
      <c r="EBD8" s="10"/>
      <c r="EBE8" s="10"/>
      <c r="EBF8" s="10"/>
      <c r="EBG8" s="10"/>
      <c r="EBH8" s="10"/>
      <c r="EBI8" s="10"/>
      <c r="EBJ8" s="10"/>
      <c r="EBK8" s="10"/>
      <c r="EBL8" s="10"/>
      <c r="EBM8" s="10"/>
      <c r="EBN8" s="10"/>
      <c r="EBO8" s="10"/>
      <c r="EBP8" s="10"/>
      <c r="EBQ8" s="10"/>
      <c r="EBR8" s="10"/>
      <c r="EBS8" s="10"/>
      <c r="EBT8" s="10"/>
      <c r="EBU8" s="10"/>
      <c r="EBV8" s="10"/>
      <c r="EBW8" s="10"/>
      <c r="EBX8" s="10"/>
      <c r="EBY8" s="10"/>
      <c r="EBZ8" s="10"/>
      <c r="ECA8" s="10"/>
      <c r="ECB8" s="10"/>
      <c r="ECC8" s="10"/>
      <c r="ECD8" s="10"/>
      <c r="ECE8" s="10"/>
      <c r="ECF8" s="10"/>
      <c r="ECG8" s="10"/>
      <c r="ECH8" s="10"/>
      <c r="ECI8" s="10"/>
      <c r="ECJ8" s="10"/>
      <c r="ECK8" s="10"/>
      <c r="ECL8" s="10"/>
      <c r="ECM8" s="10"/>
      <c r="ECN8" s="10"/>
      <c r="ECO8" s="10"/>
      <c r="ECP8" s="10"/>
      <c r="ECQ8" s="10"/>
      <c r="ECR8" s="10"/>
      <c r="ECS8" s="10"/>
      <c r="ECT8" s="10"/>
      <c r="ECU8" s="10"/>
      <c r="ECV8" s="10"/>
      <c r="ECW8" s="10"/>
      <c r="ECX8" s="10"/>
      <c r="ECY8" s="10"/>
      <c r="ECZ8" s="10"/>
      <c r="EDA8" s="10"/>
      <c r="EDB8" s="10"/>
      <c r="EDC8" s="10"/>
      <c r="EDD8" s="10"/>
      <c r="EDE8" s="10"/>
      <c r="EDF8" s="10"/>
      <c r="EDG8" s="10"/>
      <c r="EDH8" s="10"/>
      <c r="EDI8" s="10"/>
      <c r="EDJ8" s="10"/>
      <c r="EDK8" s="10"/>
      <c r="EDL8" s="10"/>
      <c r="EDM8" s="10"/>
      <c r="EDN8" s="10"/>
      <c r="EDO8" s="10"/>
      <c r="EDP8" s="10"/>
      <c r="EDQ8" s="10"/>
      <c r="EDR8" s="10"/>
      <c r="EDS8" s="10"/>
      <c r="EDT8" s="10"/>
      <c r="EDU8" s="10"/>
      <c r="EDV8" s="10"/>
      <c r="EDW8" s="10"/>
      <c r="EDX8" s="10"/>
      <c r="EDY8" s="10"/>
      <c r="EDZ8" s="10"/>
      <c r="EEA8" s="10"/>
      <c r="EEB8" s="10"/>
      <c r="EEC8" s="10"/>
      <c r="EED8" s="10"/>
      <c r="EEE8" s="10"/>
      <c r="EEF8" s="10"/>
      <c r="EEG8" s="10"/>
      <c r="EEH8" s="10"/>
      <c r="EEI8" s="10"/>
      <c r="EEJ8" s="10"/>
      <c r="EEK8" s="10"/>
      <c r="EEL8" s="10"/>
      <c r="EEM8" s="10"/>
      <c r="EEN8" s="10"/>
      <c r="EEO8" s="10"/>
      <c r="EEP8" s="10"/>
      <c r="EEQ8" s="10"/>
      <c r="EER8" s="10"/>
      <c r="EES8" s="10"/>
      <c r="EET8" s="10"/>
      <c r="EEU8" s="10"/>
      <c r="EEV8" s="10"/>
      <c r="EEW8" s="10"/>
      <c r="EEX8" s="10"/>
      <c r="EEY8" s="10"/>
      <c r="EEZ8" s="10"/>
      <c r="EFA8" s="10"/>
      <c r="EFB8" s="10"/>
      <c r="EFC8" s="10"/>
      <c r="EFD8" s="10"/>
      <c r="EFE8" s="10"/>
      <c r="EFF8" s="10"/>
      <c r="EFG8" s="10"/>
      <c r="EFH8" s="10"/>
      <c r="EFI8" s="10"/>
      <c r="EFJ8" s="10"/>
      <c r="EFK8" s="10"/>
      <c r="EFL8" s="10"/>
      <c r="EFM8" s="10"/>
      <c r="EFN8" s="10"/>
      <c r="EFO8" s="10"/>
      <c r="EFP8" s="10"/>
      <c r="EFQ8" s="10"/>
      <c r="EFR8" s="10"/>
      <c r="EFS8" s="10"/>
      <c r="EFT8" s="10"/>
      <c r="EFU8" s="9">
        <f>'表九之二（需明确收支对象级次的录入表）'!$H$7</f>
        <v>0</v>
      </c>
      <c r="EFV8" s="10"/>
      <c r="EFW8" s="10"/>
      <c r="EFX8" s="10"/>
      <c r="EFY8" s="10"/>
      <c r="EFZ8" s="10"/>
      <c r="EGA8" s="10"/>
      <c r="EGB8" s="10"/>
      <c r="EGC8" s="10"/>
      <c r="EGD8" s="9">
        <f>'表九之二（需明确收支对象级次的录入表）'!$H$8</f>
        <v>0</v>
      </c>
      <c r="EGE8" s="10"/>
      <c r="EGF8" s="10"/>
      <c r="EGG8" s="10"/>
      <c r="EGH8" s="10"/>
      <c r="EGI8" s="10"/>
      <c r="EGJ8" s="10"/>
      <c r="EGK8" s="10"/>
      <c r="EGL8" s="10"/>
      <c r="EGM8" s="10"/>
      <c r="EGN8" s="10"/>
      <c r="EGO8" s="10"/>
      <c r="EGP8" s="10"/>
      <c r="EGQ8" s="10"/>
      <c r="EGR8" s="10"/>
      <c r="EGS8" s="10"/>
      <c r="EGT8" s="10"/>
      <c r="EGU8" s="10"/>
      <c r="EGV8" s="10"/>
      <c r="EGW8" s="10"/>
      <c r="EGX8" s="10"/>
      <c r="EGY8" s="10"/>
      <c r="EGZ8" s="10"/>
      <c r="EHA8" s="10"/>
      <c r="EHB8" s="10"/>
      <c r="EHC8" s="10"/>
      <c r="EHD8" s="10"/>
      <c r="EHE8" s="10"/>
      <c r="EHF8" s="10"/>
      <c r="EHG8" s="10"/>
      <c r="EHH8" s="10"/>
      <c r="EHI8" s="10"/>
      <c r="EHJ8" s="10"/>
      <c r="EHK8" s="10"/>
      <c r="EHL8" s="10"/>
      <c r="EHM8" s="10"/>
      <c r="EHN8" s="10"/>
      <c r="EHO8" s="10"/>
      <c r="EHP8" s="10"/>
      <c r="EHQ8" s="10"/>
      <c r="EHR8" s="10"/>
      <c r="EHS8" s="10"/>
      <c r="EHT8" s="10"/>
      <c r="EHU8" s="10"/>
      <c r="EHV8" s="10"/>
      <c r="EHW8" s="10"/>
      <c r="EHX8" s="10"/>
      <c r="EHY8" s="10"/>
      <c r="EHZ8" s="10"/>
      <c r="EIA8" s="10"/>
      <c r="EIB8" s="10"/>
      <c r="EIC8" s="10"/>
      <c r="EID8" s="10"/>
      <c r="EIE8" s="10"/>
      <c r="EIF8" s="10"/>
      <c r="EIG8" s="10"/>
      <c r="EIH8" s="10"/>
      <c r="EII8" s="10"/>
      <c r="EIJ8" s="10"/>
      <c r="EIK8" s="10"/>
      <c r="EIL8" s="10"/>
      <c r="EIM8" s="10"/>
      <c r="EIN8" s="10"/>
      <c r="EIO8" s="10"/>
      <c r="EIP8" s="10"/>
      <c r="EIQ8" s="10"/>
      <c r="EIR8" s="10"/>
      <c r="EIS8" s="10"/>
      <c r="EIT8" s="10"/>
      <c r="EIU8" s="10"/>
      <c r="EIV8" s="10"/>
      <c r="EIW8" s="10"/>
      <c r="EIX8" s="10"/>
      <c r="EIY8" s="10"/>
      <c r="EIZ8" s="10"/>
      <c r="EJA8" s="10"/>
      <c r="EJB8" s="10"/>
      <c r="EJC8" s="10"/>
      <c r="EJD8" s="10"/>
      <c r="EJE8" s="10"/>
      <c r="EJF8" s="10"/>
      <c r="EJG8" s="10"/>
      <c r="EJH8" s="10"/>
      <c r="EJI8" s="10"/>
      <c r="EJJ8" s="10"/>
      <c r="EJK8" s="10"/>
      <c r="EJL8" s="10"/>
      <c r="EJM8" s="10"/>
      <c r="EJN8" s="10"/>
      <c r="EJO8" s="10"/>
      <c r="EJP8" s="10"/>
      <c r="EJQ8" s="10"/>
      <c r="EJR8" s="10"/>
      <c r="EJS8" s="10"/>
      <c r="EJT8" s="10"/>
      <c r="EJU8" s="10"/>
      <c r="EJV8" s="10"/>
      <c r="EJW8" s="10"/>
      <c r="EJX8" s="10"/>
      <c r="EJY8" s="10"/>
      <c r="EJZ8" s="10"/>
      <c r="EKA8" s="10"/>
      <c r="EKB8" s="10"/>
      <c r="EKC8" s="10"/>
      <c r="EKD8" s="10"/>
      <c r="EKE8" s="10"/>
      <c r="EKF8" s="10"/>
      <c r="EKG8" s="10"/>
      <c r="EKH8" s="10"/>
      <c r="EKI8" s="10"/>
      <c r="EKJ8" s="10"/>
      <c r="EKK8" s="10"/>
      <c r="EKL8" s="10"/>
      <c r="EKM8" s="10"/>
      <c r="EKN8" s="10"/>
      <c r="EKO8" s="10"/>
      <c r="EKP8" s="10"/>
      <c r="EKQ8" s="10"/>
      <c r="EKR8" s="10"/>
      <c r="EKS8" s="10"/>
      <c r="EKT8" s="10"/>
      <c r="EKU8" s="10"/>
      <c r="EKV8" s="10"/>
      <c r="EKW8" s="10"/>
      <c r="EKX8" s="10"/>
      <c r="EKY8" s="10"/>
      <c r="EKZ8" s="10"/>
      <c r="ELA8" s="10"/>
      <c r="ELB8" s="10"/>
      <c r="ELC8" s="10"/>
      <c r="ELD8" s="10"/>
      <c r="ELE8" s="10"/>
      <c r="ELF8" s="10"/>
      <c r="ELG8" s="10"/>
      <c r="ELH8" s="10"/>
      <c r="ELI8" s="10"/>
      <c r="ELJ8" s="10"/>
      <c r="ELK8" s="10"/>
      <c r="ELL8" s="10"/>
      <c r="ELM8" s="10"/>
      <c r="ELN8" s="10"/>
      <c r="ELO8" s="10"/>
      <c r="ELP8" s="10"/>
      <c r="ELQ8" s="10"/>
      <c r="ELR8" s="10"/>
      <c r="ELS8" s="10"/>
      <c r="ELT8" s="10"/>
      <c r="ELU8" s="10"/>
      <c r="ELV8" s="10"/>
      <c r="ELW8" s="10"/>
      <c r="ELX8" s="10"/>
      <c r="ELY8" s="10"/>
      <c r="ELZ8" s="10"/>
      <c r="EMA8" s="10"/>
      <c r="EMB8" s="10"/>
      <c r="EMC8" s="10"/>
      <c r="EMD8" s="10"/>
      <c r="EME8" s="10"/>
      <c r="EMF8" s="10"/>
      <c r="EMG8" s="10"/>
      <c r="EMH8" s="10"/>
      <c r="EMI8" s="10"/>
      <c r="EMJ8" s="10"/>
      <c r="EMK8" s="10"/>
      <c r="EML8" s="10"/>
      <c r="EMM8" s="10"/>
      <c r="EMN8" s="10"/>
      <c r="EMO8" s="10"/>
      <c r="EMP8" s="10"/>
      <c r="EMQ8" s="10"/>
      <c r="EMR8" s="10"/>
      <c r="EMS8" s="10"/>
      <c r="EMT8" s="10"/>
      <c r="EMU8" s="10"/>
      <c r="EMV8" s="10"/>
      <c r="EMW8" s="10"/>
      <c r="EMX8" s="10"/>
      <c r="EMY8" s="10"/>
      <c r="EMZ8" s="10"/>
      <c r="ENA8" s="10"/>
      <c r="ENB8" s="10"/>
      <c r="ENC8" s="10"/>
      <c r="END8" s="10"/>
      <c r="ENE8" s="10"/>
      <c r="ENF8" s="10"/>
      <c r="ENG8" s="10"/>
      <c r="ENH8" s="10"/>
      <c r="ENI8" s="10"/>
      <c r="ENJ8" s="10"/>
      <c r="ENK8" s="10"/>
      <c r="ENL8" s="10"/>
      <c r="ENM8" s="10"/>
      <c r="ENN8" s="10"/>
      <c r="ENO8" s="10"/>
      <c r="ENP8" s="10"/>
      <c r="ENQ8" s="10"/>
      <c r="ENR8" s="10"/>
      <c r="ENS8" s="10"/>
      <c r="ENT8" s="10"/>
      <c r="ENU8" s="10"/>
      <c r="ENV8" s="10"/>
      <c r="ENW8" s="10"/>
      <c r="ENX8" s="10"/>
      <c r="ENY8" s="10"/>
      <c r="ENZ8" s="10"/>
      <c r="EOA8" s="10"/>
      <c r="EOB8" s="10"/>
      <c r="EOC8" s="10"/>
      <c r="EOD8" s="10"/>
      <c r="EOE8" s="10"/>
      <c r="EOF8" s="10"/>
      <c r="EOG8" s="10"/>
      <c r="EOH8" s="10"/>
      <c r="EOI8" s="10"/>
      <c r="EOJ8" s="10"/>
      <c r="EOK8" s="10"/>
      <c r="EOL8" s="10"/>
      <c r="EOM8" s="10"/>
      <c r="EON8" s="10"/>
      <c r="EOO8" s="10"/>
      <c r="EOP8" s="10"/>
      <c r="EOQ8" s="10"/>
      <c r="EOR8" s="10"/>
      <c r="EOS8" s="10"/>
      <c r="EOT8" s="10"/>
      <c r="EOU8" s="10"/>
      <c r="EOV8" s="10"/>
      <c r="EOW8" s="10"/>
      <c r="EOX8" s="10"/>
      <c r="EOY8" s="10"/>
      <c r="EOZ8" s="10"/>
      <c r="EPA8" s="10"/>
      <c r="EPB8" s="10"/>
      <c r="EPC8" s="10"/>
      <c r="EPD8" s="10"/>
      <c r="EPE8" s="10"/>
      <c r="EPF8" s="10"/>
      <c r="EPG8" s="10"/>
      <c r="EPH8" s="10"/>
      <c r="EPI8" s="10"/>
      <c r="EPJ8" s="10"/>
      <c r="EPK8" s="10"/>
      <c r="EPL8" s="10"/>
      <c r="EPM8" s="10"/>
      <c r="EPN8" s="10"/>
      <c r="EPO8" s="10"/>
      <c r="EPP8" s="10"/>
      <c r="EPQ8" s="10"/>
      <c r="EPR8" s="10"/>
      <c r="EPS8" s="10"/>
      <c r="EPT8" s="10"/>
      <c r="EPU8" s="10"/>
      <c r="EPV8" s="10"/>
      <c r="EPW8" s="10"/>
      <c r="EPX8" s="10"/>
      <c r="EPY8" s="10"/>
      <c r="EPZ8" s="10"/>
      <c r="EQA8" s="10"/>
      <c r="EQB8" s="10"/>
      <c r="EQC8" s="10"/>
      <c r="EQD8" s="10"/>
      <c r="EQE8" s="10"/>
      <c r="EQF8" s="10"/>
      <c r="EQG8" s="10"/>
      <c r="EQH8" s="10"/>
      <c r="EQI8" s="10"/>
      <c r="EQJ8" s="10"/>
      <c r="EQK8" s="10"/>
      <c r="EQL8" s="10"/>
      <c r="EQM8" s="10"/>
      <c r="EQN8" s="9">
        <f>'表九之二（需明确收支对象级次的录入表）'!$H$9</f>
        <v>0</v>
      </c>
      <c r="EQO8" s="10"/>
      <c r="EQP8" s="10"/>
      <c r="EQQ8" s="10"/>
      <c r="EQR8" s="10"/>
      <c r="EQS8" s="10"/>
      <c r="EQT8" s="10"/>
      <c r="EQU8" s="10"/>
      <c r="EQV8" s="10"/>
      <c r="EQW8" s="10"/>
      <c r="EQX8" s="10"/>
      <c r="EQY8" s="10"/>
      <c r="EQZ8" s="10"/>
      <c r="ERA8" s="10"/>
      <c r="ERB8" s="10"/>
      <c r="ERC8" s="10"/>
      <c r="ERD8" s="10"/>
      <c r="ERE8" s="10"/>
      <c r="ERF8" s="10"/>
      <c r="ERG8" s="10"/>
      <c r="ERH8" s="10"/>
      <c r="ERI8" s="10"/>
      <c r="ERJ8" s="10"/>
      <c r="ERK8" s="10"/>
      <c r="ERL8" s="10"/>
      <c r="ERM8" s="10"/>
      <c r="ERN8" s="10"/>
      <c r="ERO8" s="10"/>
      <c r="ERP8" s="10"/>
      <c r="ERQ8" s="10"/>
      <c r="ERR8" s="10"/>
      <c r="ERS8" s="10"/>
      <c r="ERT8" s="10"/>
      <c r="ERU8" s="10"/>
      <c r="ERV8" s="10"/>
      <c r="ERW8" s="10"/>
      <c r="ERX8" s="10"/>
      <c r="ERY8" s="10"/>
      <c r="ERZ8" s="10"/>
      <c r="ESA8" s="10"/>
      <c r="ESB8" s="10"/>
      <c r="ESC8" s="10"/>
      <c r="ESD8" s="10"/>
      <c r="ESE8" s="10"/>
      <c r="ESF8" s="10"/>
      <c r="ESG8" s="10"/>
      <c r="ESH8" s="10"/>
      <c r="ESI8" s="10"/>
      <c r="ESJ8" s="10"/>
      <c r="ESK8" s="10"/>
      <c r="ESL8" s="10"/>
      <c r="ESM8" s="10"/>
      <c r="ESN8" s="10"/>
      <c r="ESO8" s="10"/>
      <c r="ESP8" s="10"/>
      <c r="ESQ8" s="10"/>
      <c r="ESR8" s="10"/>
      <c r="ESS8" s="10"/>
      <c r="EST8" s="10"/>
      <c r="ESU8" s="10"/>
      <c r="ESV8" s="10"/>
      <c r="ESW8" s="10"/>
      <c r="ESX8" s="10"/>
      <c r="ESY8" s="10"/>
      <c r="ESZ8" s="10"/>
      <c r="ETA8" s="10"/>
      <c r="ETB8" s="10"/>
      <c r="ETC8" s="10"/>
      <c r="ETD8" s="10"/>
      <c r="ETE8" s="10"/>
      <c r="ETF8" s="10"/>
      <c r="ETG8" s="10"/>
      <c r="ETH8" s="10"/>
      <c r="ETI8" s="10"/>
      <c r="ETJ8" s="10"/>
      <c r="ETK8" s="10"/>
      <c r="ETL8" s="10"/>
      <c r="ETM8" s="10"/>
      <c r="ETN8" s="10"/>
      <c r="ETO8" s="10"/>
      <c r="ETP8" s="10"/>
      <c r="ETQ8" s="10"/>
      <c r="ETR8" s="10"/>
      <c r="ETS8" s="10"/>
      <c r="ETT8" s="10"/>
      <c r="ETU8" s="10"/>
      <c r="ETV8" s="10"/>
      <c r="ETW8" s="10"/>
      <c r="ETX8" s="10"/>
      <c r="ETY8" s="10"/>
      <c r="ETZ8" s="10"/>
      <c r="EUA8" s="10"/>
      <c r="EUB8" s="10"/>
      <c r="EUC8" s="10"/>
      <c r="EUD8" s="10"/>
      <c r="EUE8" s="10"/>
      <c r="EUF8" s="10"/>
      <c r="EUG8" s="10"/>
      <c r="EUH8" s="10"/>
      <c r="EUI8" s="10"/>
      <c r="EUJ8" s="10"/>
      <c r="EUK8" s="10"/>
      <c r="EUL8" s="10"/>
      <c r="EUM8" s="10"/>
      <c r="EUN8" s="10"/>
      <c r="EUO8" s="10"/>
      <c r="EUP8" s="10"/>
      <c r="EUQ8" s="10"/>
      <c r="EUR8" s="10"/>
      <c r="EUS8" s="10"/>
      <c r="EUT8" s="10"/>
      <c r="EUU8" s="10"/>
      <c r="EUV8" s="10"/>
      <c r="EUW8" s="10"/>
      <c r="EUX8" s="10"/>
      <c r="EUY8" s="10"/>
      <c r="EUZ8" s="10"/>
      <c r="EVA8" s="10"/>
      <c r="EVB8" s="10"/>
      <c r="EVC8" s="10"/>
      <c r="EVD8" s="10"/>
      <c r="EVE8" s="10"/>
      <c r="EVF8" s="10"/>
      <c r="EVG8" s="10"/>
      <c r="EVH8" s="10"/>
      <c r="EVI8" s="10"/>
      <c r="EVJ8" s="10"/>
      <c r="EVK8" s="10"/>
      <c r="EVL8" s="10"/>
      <c r="EVM8" s="10"/>
      <c r="EVN8" s="10"/>
      <c r="EVO8" s="10"/>
      <c r="EVP8" s="10"/>
      <c r="EVQ8" s="10"/>
      <c r="EVR8" s="10"/>
      <c r="EVS8" s="10"/>
      <c r="EVT8" s="10"/>
      <c r="EVU8" s="10"/>
      <c r="EVV8" s="10"/>
      <c r="EVW8" s="10"/>
      <c r="EVX8" s="10"/>
      <c r="EVY8" s="10"/>
      <c r="EVZ8" s="10"/>
      <c r="EWA8" s="10"/>
      <c r="EWB8" s="10"/>
      <c r="EWC8" s="10"/>
      <c r="EWD8" s="10"/>
      <c r="EWE8" s="10"/>
      <c r="EWF8" s="10"/>
      <c r="EWG8" s="10"/>
      <c r="EWH8" s="10"/>
      <c r="EWI8" s="10"/>
      <c r="EWJ8" s="10"/>
      <c r="EWK8" s="10"/>
      <c r="EWL8" s="10"/>
      <c r="EWM8" s="10"/>
      <c r="EWN8" s="10"/>
      <c r="EWO8" s="10"/>
      <c r="EWP8" s="10"/>
      <c r="EWQ8" s="10"/>
      <c r="EWR8" s="10"/>
      <c r="EWS8" s="10"/>
      <c r="EWT8" s="10"/>
      <c r="EWU8" s="10"/>
      <c r="EWV8" s="10"/>
      <c r="EWW8" s="10"/>
      <c r="EWX8" s="10"/>
      <c r="EWY8" s="10"/>
      <c r="EWZ8" s="10"/>
      <c r="EXA8" s="10"/>
      <c r="EXB8" s="10"/>
      <c r="EXC8" s="10"/>
      <c r="EXD8" s="10"/>
      <c r="EXE8" s="10"/>
      <c r="EXF8" s="10"/>
      <c r="EXG8" s="10"/>
      <c r="EXH8" s="10"/>
      <c r="EXI8" s="10"/>
      <c r="EXJ8" s="10"/>
      <c r="EXK8" s="10"/>
      <c r="EXL8" s="10"/>
      <c r="EXM8" s="10"/>
      <c r="EXN8" s="10"/>
      <c r="EXO8" s="10"/>
      <c r="EXP8" s="10"/>
      <c r="EXQ8" s="10"/>
      <c r="EXR8" s="10"/>
      <c r="EXS8" s="10"/>
      <c r="EXT8" s="10"/>
      <c r="EXU8" s="10"/>
      <c r="EXV8" s="10"/>
      <c r="EXW8" s="10"/>
      <c r="EXX8" s="10"/>
      <c r="EXY8" s="10"/>
      <c r="EXZ8" s="10"/>
      <c r="EYA8" s="10"/>
      <c r="EYB8" s="10"/>
      <c r="EYC8" s="10"/>
      <c r="EYD8" s="10"/>
      <c r="EYE8" s="10"/>
      <c r="EYF8" s="10"/>
      <c r="EYG8" s="10"/>
      <c r="EYH8" s="10"/>
      <c r="EYI8" s="10"/>
      <c r="EYJ8" s="10"/>
      <c r="EYK8" s="10"/>
      <c r="EYL8" s="10"/>
      <c r="EYM8" s="10"/>
      <c r="EYN8" s="10"/>
      <c r="EYO8" s="10"/>
      <c r="EYP8" s="10"/>
      <c r="EYQ8" s="10"/>
      <c r="EYR8" s="10"/>
      <c r="EYS8" s="10"/>
      <c r="EYT8" s="10"/>
      <c r="EYU8" s="10"/>
      <c r="EYV8" s="10"/>
      <c r="EYW8" s="10"/>
      <c r="EYX8" s="10"/>
      <c r="EYY8" s="10"/>
      <c r="EYZ8" s="10"/>
      <c r="EZA8" s="10"/>
      <c r="EZB8" s="10"/>
      <c r="EZC8" s="10"/>
      <c r="EZD8" s="10"/>
      <c r="EZE8" s="10"/>
      <c r="EZF8" s="10"/>
      <c r="EZG8" s="10"/>
      <c r="EZH8" s="10"/>
      <c r="EZI8" s="10"/>
      <c r="EZJ8" s="10"/>
      <c r="EZK8" s="10"/>
      <c r="EZL8" s="10"/>
      <c r="EZM8" s="10"/>
      <c r="EZN8" s="10"/>
      <c r="EZO8" s="10"/>
      <c r="EZP8" s="10"/>
      <c r="EZQ8" s="10"/>
      <c r="EZR8" s="10"/>
      <c r="EZS8" s="10"/>
      <c r="EZT8" s="10"/>
      <c r="EZU8" s="10"/>
      <c r="EZV8" s="10"/>
      <c r="EZW8" s="10"/>
      <c r="EZX8" s="10"/>
      <c r="EZY8" s="10"/>
      <c r="EZZ8" s="10"/>
      <c r="FAA8" s="10"/>
      <c r="FAB8" s="10"/>
      <c r="FAC8" s="10"/>
      <c r="FAD8" s="10"/>
      <c r="FAE8" s="10"/>
      <c r="FAF8" s="10"/>
      <c r="FAG8" s="10"/>
      <c r="FAH8" s="10"/>
      <c r="FAI8" s="10"/>
      <c r="FAJ8" s="10"/>
      <c r="FAK8" s="10"/>
      <c r="FAL8" s="10"/>
      <c r="FAM8" s="10"/>
      <c r="FAN8" s="10"/>
      <c r="FAO8" s="10"/>
      <c r="FAP8" s="10"/>
      <c r="FAQ8" s="10"/>
      <c r="FAR8" s="10"/>
      <c r="FAS8" s="10"/>
      <c r="FAT8" s="10"/>
      <c r="FAU8" s="10"/>
      <c r="FAV8" s="10"/>
      <c r="FAW8" s="10"/>
      <c r="FAX8" s="10"/>
      <c r="FAY8" s="10"/>
      <c r="FAZ8" s="10"/>
      <c r="FBA8" s="10"/>
      <c r="FBB8" s="10"/>
      <c r="FBC8" s="10"/>
      <c r="FBD8" s="10"/>
      <c r="FBE8" s="10"/>
      <c r="FBF8" s="10"/>
      <c r="FBG8" s="10"/>
      <c r="FBH8" s="10"/>
      <c r="FBI8" s="10"/>
      <c r="FBJ8" s="10"/>
      <c r="FBK8" s="10"/>
      <c r="FBL8" s="10"/>
      <c r="FBM8" s="10"/>
      <c r="FBN8" s="10"/>
      <c r="FBO8" s="10"/>
      <c r="FBP8" s="10"/>
      <c r="FBQ8" s="10"/>
      <c r="FBR8" s="10"/>
      <c r="FBS8" s="10"/>
      <c r="FBT8" s="10"/>
      <c r="FBU8" s="10"/>
      <c r="FBV8" s="10"/>
      <c r="FBW8" s="10"/>
      <c r="FBX8" s="10"/>
      <c r="FBY8" s="10"/>
      <c r="FBZ8" s="10"/>
      <c r="FCA8" s="10"/>
      <c r="FCB8" s="10"/>
      <c r="FCC8" s="10"/>
      <c r="FCD8" s="10"/>
      <c r="FCE8" s="10"/>
      <c r="FCF8" s="10"/>
      <c r="FCG8" s="10"/>
      <c r="FCH8" s="10"/>
      <c r="FCI8" s="10"/>
      <c r="FCJ8" s="10"/>
      <c r="FCK8" s="10"/>
      <c r="FCL8" s="10"/>
      <c r="FCM8" s="10"/>
      <c r="FCN8" s="10"/>
      <c r="FCO8" s="10"/>
      <c r="FCP8" s="10"/>
      <c r="FCQ8" s="10"/>
      <c r="FCR8" s="10"/>
      <c r="FCS8" s="10"/>
      <c r="FCT8" s="10"/>
      <c r="FCU8" s="10"/>
      <c r="FCV8" s="10"/>
      <c r="FCW8" s="10"/>
      <c r="FCX8" s="10"/>
      <c r="FCY8" s="10"/>
      <c r="FCZ8" s="10"/>
      <c r="FDA8" s="10"/>
      <c r="FDB8" s="10"/>
      <c r="FDC8" s="10"/>
      <c r="FDD8" s="10"/>
      <c r="FDE8" s="10"/>
      <c r="FDF8" s="10"/>
      <c r="FDG8" s="10"/>
      <c r="FDH8" s="10"/>
      <c r="FDI8" s="10"/>
      <c r="FDJ8" s="10"/>
      <c r="FDK8" s="10"/>
      <c r="FDL8" s="10"/>
      <c r="FDM8" s="10"/>
      <c r="FDN8" s="10"/>
      <c r="FDO8" s="10"/>
      <c r="FDP8" s="10"/>
      <c r="FDQ8" s="10"/>
      <c r="FDR8" s="10"/>
      <c r="FDS8" s="10"/>
      <c r="FDT8" s="10"/>
      <c r="FDU8" s="10"/>
      <c r="FDV8" s="10"/>
      <c r="FDW8" s="10"/>
      <c r="FDX8" s="10"/>
      <c r="FDY8" s="10"/>
      <c r="FDZ8" s="10"/>
      <c r="FEA8" s="10"/>
      <c r="FEB8" s="10"/>
      <c r="FEC8" s="10"/>
      <c r="FED8" s="10"/>
      <c r="FEE8" s="10"/>
      <c r="FEF8" s="10"/>
      <c r="FEG8" s="10"/>
      <c r="FEH8" s="10"/>
      <c r="FEI8" s="10"/>
      <c r="FEJ8" s="10"/>
      <c r="FEK8" s="10"/>
      <c r="FEL8" s="10"/>
      <c r="FEM8" s="10"/>
      <c r="FEN8" s="10"/>
      <c r="FEO8" s="10"/>
      <c r="FEP8" s="10"/>
      <c r="FEQ8" s="10"/>
      <c r="FER8" s="10"/>
      <c r="FES8" s="10"/>
      <c r="FET8" s="10"/>
      <c r="FEU8" s="10"/>
      <c r="FEV8" s="10"/>
      <c r="FEW8" s="10"/>
      <c r="FEX8" s="10"/>
      <c r="FEY8" s="10"/>
      <c r="FEZ8" s="10"/>
      <c r="FFA8" s="10"/>
      <c r="FFB8" s="10"/>
      <c r="FFC8" s="10"/>
      <c r="FFD8" s="10"/>
      <c r="FFE8" s="10"/>
      <c r="FFF8" s="10"/>
      <c r="FFG8" s="10"/>
      <c r="FFH8" s="10"/>
      <c r="FFI8" s="10"/>
      <c r="FFJ8" s="10"/>
      <c r="FFK8" s="10"/>
      <c r="FFL8" s="10"/>
      <c r="FFM8" s="10"/>
      <c r="FFN8" s="10"/>
      <c r="FFO8" s="10"/>
      <c r="FFP8" s="10"/>
      <c r="FFQ8" s="10"/>
      <c r="FFR8" s="10"/>
      <c r="FFS8" s="10"/>
      <c r="FFT8" s="10"/>
      <c r="FFU8" s="10"/>
      <c r="FFV8" s="10"/>
      <c r="FFW8" s="10"/>
      <c r="FFX8" s="10"/>
      <c r="FFY8" s="10"/>
      <c r="FFZ8" s="10"/>
      <c r="FGA8" s="10"/>
      <c r="FGB8" s="10"/>
      <c r="FGC8" s="10"/>
      <c r="FGD8" s="10"/>
      <c r="FGE8" s="10"/>
      <c r="FGF8" s="10"/>
      <c r="FGG8" s="10"/>
      <c r="FGH8" s="10"/>
      <c r="FGI8" s="10"/>
      <c r="FGJ8" s="10"/>
      <c r="FGK8" s="10"/>
      <c r="FGL8" s="10"/>
      <c r="FGM8" s="10"/>
      <c r="FGN8" s="10"/>
      <c r="FGO8" s="10"/>
      <c r="FGP8" s="10"/>
      <c r="FGQ8" s="10"/>
      <c r="FGR8" s="10"/>
      <c r="FGS8" s="10"/>
      <c r="FGT8" s="10"/>
      <c r="FGU8" s="10"/>
      <c r="FGV8" s="10"/>
      <c r="FGW8" s="10"/>
      <c r="FGX8" s="10"/>
      <c r="FGY8" s="10"/>
      <c r="FGZ8" s="10"/>
      <c r="FHA8" s="10"/>
      <c r="FHB8" s="10"/>
      <c r="FHC8" s="10"/>
      <c r="FHD8" s="10"/>
      <c r="FHE8" s="10"/>
      <c r="FHF8" s="10"/>
      <c r="FHG8" s="10"/>
      <c r="FHH8" s="10"/>
      <c r="FHI8" s="10"/>
      <c r="FHJ8" s="10"/>
      <c r="FHK8" s="10"/>
      <c r="FHL8" s="10"/>
      <c r="FHM8" s="10"/>
      <c r="FHN8" s="10"/>
      <c r="FHO8" s="10"/>
      <c r="FHP8" s="10"/>
      <c r="FHQ8" s="10"/>
      <c r="FHR8" s="10"/>
      <c r="FHS8" s="10"/>
      <c r="FHT8" s="10"/>
      <c r="FHU8" s="10"/>
      <c r="FHV8" s="10"/>
      <c r="FHW8" s="10"/>
      <c r="FHX8" s="10"/>
      <c r="FHY8" s="10"/>
      <c r="FHZ8" s="10"/>
      <c r="FIA8" s="10"/>
      <c r="FIB8" s="10"/>
      <c r="FIC8" s="10"/>
      <c r="FID8" s="10"/>
      <c r="FIE8" s="10"/>
      <c r="FIF8" s="10"/>
      <c r="FIG8" s="10"/>
      <c r="FIH8" s="10"/>
      <c r="FII8" s="10"/>
      <c r="FIJ8" s="10"/>
      <c r="FIK8" s="10"/>
      <c r="FIL8" s="10"/>
      <c r="FIM8" s="10"/>
      <c r="FIN8" s="10"/>
      <c r="FIO8" s="10"/>
      <c r="FIP8" s="10"/>
      <c r="FIQ8" s="10"/>
      <c r="FIR8" s="10"/>
      <c r="FIS8" s="10"/>
      <c r="FIT8" s="10"/>
      <c r="FIU8" s="10"/>
      <c r="FIV8" s="10"/>
      <c r="FIW8" s="10"/>
      <c r="FIX8" s="10"/>
      <c r="FIY8" s="10"/>
      <c r="FIZ8" s="10"/>
      <c r="FJA8" s="10"/>
      <c r="FJB8" s="10"/>
      <c r="FJC8" s="10"/>
      <c r="FJD8" s="10"/>
      <c r="FJE8" s="10"/>
      <c r="FJF8" s="10"/>
      <c r="FJG8" s="10"/>
      <c r="FJH8" s="10"/>
      <c r="FJI8" s="10"/>
      <c r="FJJ8" s="10"/>
      <c r="FJK8" s="10"/>
      <c r="FJL8" s="10"/>
      <c r="FJM8" s="10"/>
      <c r="FJN8" s="10"/>
      <c r="FJO8" s="10"/>
      <c r="FJP8" s="10"/>
      <c r="FJQ8" s="10"/>
      <c r="FJR8" s="10"/>
      <c r="FJS8" s="10"/>
      <c r="FJT8" s="10"/>
      <c r="FJU8" s="10"/>
      <c r="FJV8" s="10"/>
      <c r="FJW8" s="10"/>
      <c r="FJX8" s="10"/>
      <c r="FJY8" s="10"/>
      <c r="FJZ8" s="10"/>
      <c r="FKA8" s="10"/>
      <c r="FKB8" s="10"/>
      <c r="FKC8" s="10"/>
      <c r="FKD8" s="10"/>
      <c r="FKE8" s="10"/>
      <c r="FKF8" s="10"/>
      <c r="FKG8" s="10"/>
      <c r="FKH8" s="10"/>
      <c r="FKI8" s="10"/>
      <c r="FKJ8" s="10"/>
      <c r="FKK8" s="10"/>
      <c r="FKL8" s="10"/>
      <c r="FKM8" s="10"/>
      <c r="FKN8" s="10"/>
      <c r="FKO8" s="10"/>
      <c r="FKP8" s="10"/>
      <c r="FKQ8" s="10"/>
      <c r="FKR8" s="10"/>
      <c r="FKS8" s="10"/>
      <c r="FKT8" s="10"/>
      <c r="FKU8" s="10"/>
      <c r="FKV8" s="10"/>
      <c r="FKW8" s="10"/>
      <c r="FKX8" s="10"/>
      <c r="FKY8" s="10"/>
      <c r="FKZ8" s="10"/>
      <c r="FLA8" s="10"/>
      <c r="FLB8" s="10"/>
      <c r="FLC8" s="10"/>
      <c r="FLD8" s="10"/>
      <c r="FLE8" s="10"/>
      <c r="FLF8" s="10"/>
      <c r="FLG8" s="10"/>
      <c r="FLH8" s="10"/>
      <c r="FLI8" s="10"/>
      <c r="FLJ8" s="10"/>
      <c r="FLK8" s="10"/>
      <c r="FLL8" s="10"/>
      <c r="FLM8" s="10"/>
      <c r="FLN8" s="10"/>
      <c r="FLO8" s="10"/>
      <c r="FLP8" s="10"/>
      <c r="FLQ8" s="10"/>
      <c r="FLR8" s="10"/>
      <c r="FLS8" s="10"/>
      <c r="FLT8" s="10"/>
      <c r="FLU8" s="10"/>
      <c r="FLV8" s="10"/>
      <c r="FLW8" s="10"/>
      <c r="FLX8" s="10"/>
      <c r="FLY8" s="10"/>
      <c r="FLZ8" s="10"/>
      <c r="FMA8" s="10"/>
      <c r="FMB8" s="10"/>
      <c r="FMC8" s="10"/>
      <c r="FMD8" s="10"/>
      <c r="FME8" s="10"/>
      <c r="FMF8" s="10"/>
      <c r="FMG8" s="10"/>
      <c r="FMH8" s="10"/>
      <c r="FMI8" s="10"/>
      <c r="FMJ8" s="10"/>
      <c r="FMK8" s="10"/>
      <c r="FML8" s="10"/>
      <c r="FMM8" s="10"/>
      <c r="FMN8" s="10"/>
      <c r="FMO8" s="10"/>
      <c r="FMP8" s="10"/>
      <c r="FMQ8" s="10"/>
      <c r="FMR8" s="10"/>
      <c r="FMS8" s="10"/>
      <c r="FMT8" s="10"/>
      <c r="FMU8" s="10"/>
      <c r="FMV8" s="10"/>
      <c r="FMW8" s="10"/>
      <c r="FMX8" s="10"/>
      <c r="FMY8" s="10"/>
      <c r="FMZ8" s="10"/>
      <c r="FNA8" s="10"/>
      <c r="FNB8" s="10"/>
      <c r="FNC8" s="10"/>
      <c r="FND8" s="10"/>
      <c r="FNE8" s="10"/>
      <c r="FNF8" s="10"/>
      <c r="FNG8" s="10"/>
      <c r="FNH8" s="10"/>
      <c r="FNI8" s="10"/>
      <c r="FNJ8" s="10"/>
      <c r="FNK8" s="10"/>
      <c r="FNL8" s="10"/>
      <c r="FNM8" s="10"/>
      <c r="FNN8" s="10"/>
      <c r="FNO8" s="10"/>
      <c r="FNP8" s="10"/>
      <c r="FNQ8" s="10"/>
      <c r="FNR8" s="10"/>
      <c r="FNS8" s="10"/>
      <c r="FNT8" s="10"/>
      <c r="FNU8" s="10"/>
      <c r="FNV8" s="10"/>
      <c r="FNW8" s="10"/>
      <c r="FNX8" s="10"/>
      <c r="FNY8" s="10"/>
      <c r="FNZ8" s="10"/>
      <c r="FOA8" s="10"/>
      <c r="FOB8" s="10"/>
      <c r="FOC8" s="10"/>
      <c r="FOD8" s="10"/>
      <c r="FOE8" s="10"/>
      <c r="FOF8" s="10"/>
      <c r="FOG8" s="10"/>
      <c r="FOH8" s="10"/>
      <c r="FOI8" s="10"/>
      <c r="FOJ8" s="10"/>
      <c r="FOK8" s="10"/>
      <c r="FOL8" s="10"/>
      <c r="FOM8" s="10"/>
      <c r="FON8" s="10"/>
      <c r="FOO8" s="10"/>
      <c r="FOP8" s="10"/>
      <c r="FOQ8" s="10"/>
      <c r="FOR8" s="10"/>
      <c r="FOS8" s="10"/>
      <c r="FOT8" s="10"/>
      <c r="FOU8" s="10"/>
      <c r="FOV8" s="10"/>
      <c r="FOW8" s="10"/>
      <c r="FOX8" s="10"/>
      <c r="FOY8" s="10"/>
      <c r="FOZ8" s="10"/>
      <c r="FPA8" s="10"/>
      <c r="FPB8" s="10"/>
      <c r="FPC8" s="10"/>
      <c r="FPD8" s="10"/>
      <c r="FPE8" s="10"/>
      <c r="FPF8" s="10"/>
      <c r="FPG8" s="10"/>
      <c r="FPH8" s="10"/>
      <c r="FPI8" s="10"/>
      <c r="FPJ8" s="10"/>
      <c r="FPK8" s="10"/>
      <c r="FPL8" s="10"/>
      <c r="FPM8" s="10"/>
      <c r="FPN8" s="10"/>
      <c r="FPO8" s="10"/>
      <c r="FPP8" s="10"/>
      <c r="FPQ8" s="10"/>
      <c r="FPR8" s="10"/>
      <c r="FPS8" s="10"/>
      <c r="FPT8" s="10"/>
      <c r="FPU8" s="10"/>
      <c r="FPV8" s="10"/>
      <c r="FPW8" s="10"/>
      <c r="FPX8" s="10"/>
      <c r="FPY8" s="10"/>
      <c r="FPZ8" s="10"/>
      <c r="FQA8" s="10"/>
      <c r="FQB8" s="9">
        <f>'表十二之一（需明确收入对象级次的录入表）'!G6</f>
        <v>0</v>
      </c>
      <c r="FQC8" s="10"/>
      <c r="FQD8" s="10"/>
      <c r="FQE8" s="10"/>
      <c r="FQF8" s="10"/>
      <c r="FQG8" s="10"/>
      <c r="FQH8" s="10"/>
      <c r="FQI8" s="10"/>
      <c r="FQJ8" s="10"/>
      <c r="FQK8" s="10"/>
      <c r="FQL8" s="10"/>
      <c r="FQM8" s="10"/>
      <c r="FQN8" s="10"/>
      <c r="FQO8" s="10"/>
      <c r="FQP8" s="10"/>
      <c r="FQQ8" s="10"/>
      <c r="FQR8" s="9">
        <f>'表十三之一（需明确支出对象级次的录入表）'!$G$6</f>
        <v>0</v>
      </c>
      <c r="FQS8" s="10"/>
      <c r="FQT8" s="10"/>
      <c r="FQU8" s="10"/>
      <c r="FQV8" s="10"/>
      <c r="FQW8" s="10"/>
      <c r="FQX8" s="10"/>
      <c r="FQY8" s="10"/>
      <c r="FQZ8" s="10"/>
      <c r="FRA8" s="10"/>
      <c r="FRB8" s="10"/>
      <c r="FRC8" s="10"/>
      <c r="FRD8" s="10"/>
      <c r="FRE8" s="10"/>
      <c r="FRF8" s="10"/>
      <c r="FRG8" s="10"/>
      <c r="FRH8" s="10"/>
      <c r="FRI8" s="10"/>
      <c r="FRJ8" s="10"/>
      <c r="FRK8" s="10"/>
      <c r="FRL8" s="10"/>
      <c r="FRM8" s="10"/>
      <c r="FRN8" s="10"/>
      <c r="FRO8" s="10"/>
      <c r="FRP8" s="10"/>
      <c r="FRQ8" s="10"/>
      <c r="FRR8" s="10"/>
      <c r="FRS8" s="10"/>
      <c r="FRT8" s="10"/>
      <c r="FRU8" s="10"/>
      <c r="FRV8" s="10"/>
      <c r="FRW8" s="10"/>
      <c r="FRX8" s="10"/>
      <c r="FRY8" s="10"/>
      <c r="FRZ8" s="10"/>
      <c r="FSA8" s="10"/>
      <c r="FSB8" s="10"/>
      <c r="FSC8" s="10"/>
      <c r="FSD8" s="10"/>
      <c r="FSE8" s="10"/>
      <c r="FSF8" s="10"/>
      <c r="FSG8" s="10"/>
      <c r="FSH8" s="10"/>
      <c r="FSI8" s="10"/>
      <c r="FSJ8" s="10"/>
      <c r="FSK8" s="10"/>
      <c r="FSL8" s="10"/>
      <c r="FSM8" s="10"/>
      <c r="FSN8" s="10"/>
      <c r="FSO8" s="10"/>
      <c r="FSP8" s="10"/>
      <c r="FSQ8" s="10"/>
      <c r="FSR8" s="10"/>
      <c r="FSS8" s="10"/>
      <c r="FST8" s="10"/>
      <c r="FSU8" s="10"/>
      <c r="FSV8" s="10"/>
      <c r="FSW8" s="10"/>
      <c r="FSX8" s="10"/>
      <c r="FSY8" s="10"/>
      <c r="FSZ8" s="10"/>
      <c r="FTA8" s="10"/>
      <c r="FTB8" s="10"/>
      <c r="FTC8" s="10"/>
      <c r="FTD8" s="10"/>
      <c r="FTE8" s="10"/>
      <c r="FTF8" s="10"/>
      <c r="FTG8" s="10"/>
      <c r="FTH8" s="10"/>
      <c r="FTI8" s="10"/>
      <c r="FTJ8" s="10"/>
      <c r="FTK8" s="10"/>
      <c r="FTL8" s="10"/>
      <c r="FTM8" s="10"/>
      <c r="FTN8" s="10"/>
      <c r="FTO8" s="10"/>
      <c r="FTP8" s="10"/>
      <c r="FTQ8" s="10"/>
      <c r="FTR8" s="10"/>
      <c r="FTS8" s="10"/>
      <c r="FTT8" s="10"/>
      <c r="FTU8" s="10"/>
      <c r="FTV8" s="10"/>
      <c r="FTW8" s="10"/>
      <c r="FTX8" s="10"/>
      <c r="FTY8" s="10"/>
      <c r="FTZ8" s="10"/>
      <c r="FUA8" s="10"/>
      <c r="FUB8" s="10"/>
      <c r="FUC8" s="10"/>
      <c r="FUD8" s="10"/>
      <c r="FUE8" s="10"/>
      <c r="FUF8" s="10"/>
      <c r="FUG8" s="10"/>
      <c r="FUH8" s="10"/>
      <c r="FUI8" s="10"/>
      <c r="FUJ8" s="10"/>
      <c r="FUK8" s="10"/>
      <c r="FUL8" s="10"/>
      <c r="FUM8" s="10"/>
      <c r="FUN8" s="10"/>
      <c r="FUO8" s="10"/>
      <c r="FUP8" s="10"/>
      <c r="FUQ8" s="10"/>
      <c r="FUR8" s="10"/>
      <c r="FUS8" s="10"/>
      <c r="FUT8" s="10"/>
      <c r="FUU8" s="10"/>
      <c r="FUV8" s="10"/>
      <c r="FUW8" s="10"/>
      <c r="FUX8" s="10"/>
      <c r="FUY8" s="10"/>
      <c r="FUZ8" s="10"/>
      <c r="FVA8" s="10"/>
      <c r="FVB8" s="10"/>
      <c r="FVC8" s="10"/>
      <c r="FVD8" s="10"/>
      <c r="FVE8" s="10"/>
      <c r="FVF8" s="10"/>
      <c r="FVG8" s="10"/>
      <c r="FVH8" s="10"/>
      <c r="FVI8" s="10"/>
      <c r="FVJ8" s="10"/>
      <c r="FVK8" s="10"/>
      <c r="FVL8" s="10"/>
      <c r="FVM8" s="10"/>
      <c r="FVN8" s="10"/>
      <c r="FVO8" s="10"/>
      <c r="FVP8" s="10"/>
      <c r="FVQ8" s="10"/>
      <c r="FVR8" s="10"/>
      <c r="FVS8" s="10"/>
      <c r="FVT8" s="10"/>
      <c r="FVU8" s="10"/>
      <c r="FVV8" s="10"/>
      <c r="FVW8" s="10"/>
      <c r="FVX8" s="10"/>
      <c r="FVY8" s="10"/>
      <c r="FVZ8" s="10"/>
      <c r="FWA8" s="10"/>
      <c r="FWB8" s="10"/>
      <c r="FWC8" s="10"/>
      <c r="FWD8" s="10"/>
      <c r="FWE8" s="10"/>
      <c r="FWF8" s="10"/>
      <c r="FWG8" s="10"/>
      <c r="FWH8" s="10"/>
      <c r="FWI8" s="10"/>
      <c r="FWJ8" s="10"/>
      <c r="FWK8" s="10"/>
      <c r="FWL8" s="10"/>
      <c r="FWM8" s="10"/>
      <c r="FWN8" s="10"/>
      <c r="FWO8" s="10"/>
      <c r="FWP8" s="10"/>
      <c r="FWQ8" s="10"/>
      <c r="FWR8" s="10"/>
      <c r="FWS8" s="10"/>
      <c r="FWT8" s="10"/>
      <c r="FWU8" s="10"/>
      <c r="FWV8" s="10"/>
      <c r="FWW8" s="10"/>
      <c r="FWX8" s="10"/>
      <c r="FWY8" s="10"/>
      <c r="FWZ8" s="10"/>
      <c r="FXA8" s="10"/>
      <c r="FXB8" s="10"/>
      <c r="FXC8" s="10"/>
      <c r="FXD8" s="10"/>
      <c r="FXE8" s="10"/>
      <c r="FXF8" s="10"/>
      <c r="FXG8" s="10"/>
      <c r="FXH8" s="10"/>
      <c r="FXI8" s="10"/>
      <c r="FXJ8" s="10"/>
      <c r="FXK8" s="10"/>
      <c r="FXL8" s="10"/>
      <c r="FXM8" s="10"/>
      <c r="FXN8" s="10"/>
      <c r="FXO8" s="10"/>
      <c r="FXP8" s="10"/>
      <c r="FXQ8" s="10"/>
      <c r="FXR8" s="10"/>
      <c r="FXS8" s="10"/>
      <c r="FXT8" s="10"/>
      <c r="FXU8" s="10"/>
      <c r="FXV8" s="10"/>
      <c r="FXW8" s="10"/>
      <c r="FXX8" s="10"/>
      <c r="FXY8" s="10"/>
      <c r="FXZ8" s="10"/>
      <c r="FYA8" s="10"/>
      <c r="FYB8" s="10"/>
      <c r="FYC8" s="10"/>
      <c r="FYD8" s="10"/>
      <c r="FYE8" s="10"/>
      <c r="FYF8" s="10"/>
      <c r="FYG8" s="10"/>
      <c r="FYH8" s="10"/>
      <c r="FYI8" s="10"/>
      <c r="FYJ8" s="10"/>
      <c r="FYK8" s="10"/>
      <c r="FYL8" s="10"/>
      <c r="FYM8" s="10"/>
      <c r="FYN8" s="10"/>
      <c r="FYO8" s="10"/>
      <c r="FYP8" s="10"/>
      <c r="FYQ8" s="10"/>
      <c r="FYR8" s="10"/>
      <c r="FYS8" s="10"/>
      <c r="FYT8" s="10"/>
      <c r="FYU8" s="10"/>
      <c r="FYV8" s="10"/>
      <c r="FYW8" s="10"/>
      <c r="FYX8" s="10"/>
      <c r="FYY8" s="10"/>
      <c r="FYZ8" s="10"/>
      <c r="FZA8" s="10"/>
      <c r="FZB8" s="10"/>
      <c r="FZC8" s="10"/>
      <c r="FZD8" s="10"/>
      <c r="FZE8" s="10"/>
      <c r="FZF8" s="10"/>
      <c r="FZG8" s="10"/>
      <c r="FZH8" s="10"/>
      <c r="FZI8" s="10"/>
      <c r="FZJ8" s="10"/>
      <c r="FZK8" s="10"/>
      <c r="FZL8" s="10"/>
      <c r="FZM8" s="10"/>
      <c r="FZN8" s="10"/>
      <c r="FZO8" s="10"/>
      <c r="FZP8" s="10"/>
      <c r="FZQ8" s="10"/>
      <c r="FZR8" s="10"/>
      <c r="FZS8" s="10"/>
      <c r="FZT8" s="10"/>
      <c r="FZU8" s="10"/>
      <c r="FZV8" s="10"/>
      <c r="FZW8" s="10"/>
      <c r="FZX8" s="10"/>
      <c r="FZY8" s="10"/>
      <c r="FZZ8" s="10"/>
      <c r="GAA8" s="10"/>
      <c r="GAB8" s="10"/>
      <c r="GAC8" s="10"/>
      <c r="GAD8" s="10"/>
      <c r="GAE8" s="10"/>
      <c r="GAF8" s="10"/>
      <c r="GAG8" s="10"/>
      <c r="GAH8" s="10"/>
      <c r="GAI8" s="10"/>
      <c r="GAJ8" s="10"/>
      <c r="GAK8" s="10"/>
      <c r="GAL8" s="10"/>
      <c r="GAM8" s="10"/>
      <c r="GAN8" s="10"/>
      <c r="GAO8" s="10"/>
      <c r="GAP8" s="10"/>
      <c r="GAQ8" s="10"/>
      <c r="GAR8" s="10"/>
      <c r="GAS8" s="10"/>
      <c r="GAT8" s="10"/>
      <c r="GAU8" s="10"/>
      <c r="GAV8" s="10"/>
      <c r="GAW8" s="10"/>
      <c r="GAX8" s="10"/>
      <c r="GAY8" s="10"/>
      <c r="GAZ8" s="10"/>
      <c r="GBA8" s="10"/>
      <c r="GBB8" s="10"/>
      <c r="GBC8" s="10"/>
      <c r="GBD8" s="10"/>
      <c r="GBE8" s="10"/>
      <c r="GBF8" s="10"/>
      <c r="GBG8" s="10"/>
      <c r="GBH8" s="14"/>
      <c r="GBI8" s="10"/>
      <c r="GBJ8" s="10"/>
      <c r="GBK8" s="10"/>
      <c r="GBL8" s="10"/>
      <c r="GBM8" s="10"/>
      <c r="GBN8" s="10"/>
      <c r="GBO8" s="10"/>
      <c r="GBP8" s="10"/>
      <c r="GBQ8" s="10"/>
      <c r="GBR8" s="10"/>
      <c r="GBS8" s="10"/>
      <c r="GBT8" s="10"/>
      <c r="GBU8" s="10"/>
      <c r="GBV8" s="10"/>
      <c r="GBW8" s="10"/>
      <c r="GBX8" s="10"/>
      <c r="GBY8" s="10"/>
      <c r="GBZ8" s="10"/>
      <c r="GCA8" s="10"/>
      <c r="GCB8" s="10"/>
      <c r="GCC8" s="10"/>
      <c r="GCD8" s="10"/>
      <c r="GCE8" s="10"/>
      <c r="GCF8" s="10"/>
      <c r="GCG8" s="10"/>
      <c r="GCH8" s="10"/>
      <c r="GCI8" s="10"/>
      <c r="GCJ8" s="10"/>
      <c r="GCK8" s="10"/>
      <c r="GCL8" s="10"/>
      <c r="GCM8" s="10"/>
      <c r="GCN8" s="10"/>
      <c r="GCO8" s="10"/>
      <c r="GCP8" s="10"/>
      <c r="GCQ8" s="10"/>
      <c r="GCR8" s="10"/>
      <c r="GCS8" s="10"/>
      <c r="GCT8" s="14"/>
      <c r="GCU8" s="10"/>
      <c r="GCV8" s="10"/>
      <c r="GCW8" s="10"/>
      <c r="GCX8" s="10"/>
      <c r="GCY8" s="10"/>
      <c r="GCZ8" s="10"/>
      <c r="GDA8" s="10"/>
      <c r="GDB8" s="10"/>
      <c r="GDC8" s="10"/>
      <c r="GDD8" s="10"/>
      <c r="GDE8" s="10"/>
      <c r="GDF8" s="10"/>
      <c r="GDG8" s="10"/>
      <c r="GDH8" s="10"/>
      <c r="GDI8" s="10"/>
      <c r="GDJ8" s="10"/>
      <c r="GDK8" s="10"/>
      <c r="GDL8" s="10"/>
      <c r="GDM8" s="10"/>
      <c r="GDN8" s="10"/>
      <c r="GDO8" s="10"/>
      <c r="GDP8" s="10"/>
      <c r="GDQ8" s="10"/>
      <c r="GDR8" s="10"/>
      <c r="GDS8" s="10"/>
      <c r="GDT8" s="10"/>
      <c r="GDU8" s="10"/>
      <c r="GDV8" s="10"/>
      <c r="GDW8" s="14"/>
      <c r="GDX8" s="16" t="s">
        <v>18662</v>
      </c>
    </row>
    <row r="9" spans="4500:4502">
      <c r="FQB9" s="11"/>
      <c r="FQC9" s="11"/>
      <c r="FQD9" s="11"/>
    </row>
  </sheetData>
  <sheetProtection algorithmName="SHA-512" hashValue="FldEq4uD7opS/3GREB2wQx9SwfTI6nzD29M4GEUEdsQvVT3Snu7WstI65US0afXDXjVxTsmEWsdpSW7LlHk53w==" saltValue="NNNE+RsPeVF92mKVNOkF4g==" spinCount="100000" sheet="1" autoFilter="0" objects="1" scenarios="1"/>
  <printOptions horizontalCentered="1"/>
  <pageMargins left="0.196850393700787" right="0.0393700787401575" top="0.590551181102362" bottom="0.47244094488189" header="0.31496062992126" footer="0.31496062992126"/>
  <pageSetup paperSize="9" scale="50" fitToHeight="0" orientation="landscape" blackAndWhite="1"/>
  <headerFoot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showGridLines="0" showZeros="0" workbookViewId="0">
      <pane xSplit="3" ySplit="7" topLeftCell="D8" activePane="bottomRight" state="frozen"/>
      <selection/>
      <selection pane="topRight"/>
      <selection pane="bottomLeft"/>
      <selection pane="bottomRight" activeCell="E32" sqref="E32"/>
    </sheetView>
  </sheetViews>
  <sheetFormatPr defaultColWidth="8.775" defaultRowHeight="13.5" outlineLevelCol="6"/>
  <cols>
    <col min="1" max="1" width="6.44166666666667" style="182" customWidth="1"/>
    <col min="2" max="2" width="29.775" style="182" customWidth="1"/>
    <col min="3" max="5" width="10.775" style="183" customWidth="1"/>
    <col min="6" max="7" width="8.44166666666667" style="183" customWidth="1"/>
    <col min="8" max="16384" width="8.775" style="182"/>
  </cols>
  <sheetData>
    <row r="1" ht="18" customHeight="1" spans="1:7">
      <c r="A1" s="184" t="s">
        <v>9665</v>
      </c>
      <c r="B1" s="137"/>
      <c r="C1" s="414"/>
      <c r="D1" s="414"/>
      <c r="E1" s="414"/>
      <c r="F1" s="414"/>
      <c r="G1" s="414"/>
    </row>
    <row r="2" s="180" customFormat="1" ht="24" spans="1:7">
      <c r="A2" s="136" t="s">
        <v>9666</v>
      </c>
      <c r="B2" s="136"/>
      <c r="C2" s="186"/>
      <c r="D2" s="186"/>
      <c r="E2" s="186"/>
      <c r="F2" s="186"/>
      <c r="G2" s="186"/>
    </row>
    <row r="3" ht="20.25" customHeight="1" spans="1:7">
      <c r="A3" s="137"/>
      <c r="B3" s="137"/>
      <c r="C3" s="414"/>
      <c r="D3" s="414"/>
      <c r="E3" s="414"/>
      <c r="F3" s="415" t="s">
        <v>9667</v>
      </c>
      <c r="G3" s="415"/>
    </row>
    <row r="4" ht="33" customHeight="1" spans="1:7">
      <c r="A4" s="416" t="s">
        <v>9668</v>
      </c>
      <c r="B4" s="417"/>
      <c r="C4" s="187" t="s">
        <v>9669</v>
      </c>
      <c r="D4" s="391" t="s">
        <v>9670</v>
      </c>
      <c r="E4" s="218" t="s">
        <v>9671</v>
      </c>
      <c r="F4" s="19"/>
      <c r="G4" s="20"/>
    </row>
    <row r="5" ht="63" customHeight="1" spans="1:7">
      <c r="A5" s="23" t="s">
        <v>9672</v>
      </c>
      <c r="B5" s="344" t="s">
        <v>9673</v>
      </c>
      <c r="C5" s="392"/>
      <c r="D5" s="392"/>
      <c r="E5" s="24" t="s">
        <v>9674</v>
      </c>
      <c r="F5" s="209" t="s">
        <v>9675</v>
      </c>
      <c r="G5" s="209" t="s">
        <v>9676</v>
      </c>
    </row>
    <row r="6" ht="20.1" customHeight="1" spans="1:7">
      <c r="A6" s="418" t="s">
        <v>9677</v>
      </c>
      <c r="B6" s="419" t="s">
        <v>9678</v>
      </c>
      <c r="C6" s="420">
        <f t="shared" ref="C6:E6" si="0">SUM(C7:C23)</f>
        <v>261795</v>
      </c>
      <c r="D6" s="420">
        <f t="shared" si="0"/>
        <v>225081</v>
      </c>
      <c r="E6" s="420">
        <f t="shared" si="0"/>
        <v>253000</v>
      </c>
      <c r="F6" s="421">
        <f t="shared" ref="F6:G35" si="1">IFERROR($E6/C6,)</f>
        <v>0.966405011554842</v>
      </c>
      <c r="G6" s="421">
        <f t="shared" si="1"/>
        <v>1.12403979012</v>
      </c>
    </row>
    <row r="7" ht="20.1" customHeight="1" spans="1:7">
      <c r="A7" s="197" t="s">
        <v>9679</v>
      </c>
      <c r="B7" s="193" t="s">
        <v>9680</v>
      </c>
      <c r="C7" s="422">
        <v>54910</v>
      </c>
      <c r="D7" s="194">
        <v>61502</v>
      </c>
      <c r="E7" s="194">
        <v>73954</v>
      </c>
      <c r="F7" s="228">
        <f t="shared" si="1"/>
        <v>1.34682207248224</v>
      </c>
      <c r="G7" s="228">
        <f t="shared" si="1"/>
        <v>1.20246496048909</v>
      </c>
    </row>
    <row r="8" ht="20.1" customHeight="1" spans="1:7">
      <c r="A8" s="197" t="s">
        <v>9681</v>
      </c>
      <c r="B8" s="193" t="s">
        <v>9682</v>
      </c>
      <c r="C8" s="422">
        <v>15745</v>
      </c>
      <c r="D8" s="194">
        <v>12107</v>
      </c>
      <c r="E8" s="194">
        <v>14920</v>
      </c>
      <c r="F8" s="228">
        <f t="shared" si="1"/>
        <v>0.947602413464592</v>
      </c>
      <c r="G8" s="228">
        <f t="shared" si="1"/>
        <v>1.23234492442389</v>
      </c>
    </row>
    <row r="9" ht="20.1" customHeight="1" spans="1:7">
      <c r="A9" s="197" t="s">
        <v>9683</v>
      </c>
      <c r="B9" s="193" t="s">
        <v>9684</v>
      </c>
      <c r="C9" s="422">
        <v>6279</v>
      </c>
      <c r="D9" s="194">
        <v>4874</v>
      </c>
      <c r="E9" s="194">
        <v>5678</v>
      </c>
      <c r="F9" s="228">
        <f t="shared" si="1"/>
        <v>0.904284121675426</v>
      </c>
      <c r="G9" s="228">
        <f t="shared" si="1"/>
        <v>1.16495691423882</v>
      </c>
    </row>
    <row r="10" ht="20.1" customHeight="1" spans="1:7">
      <c r="A10" s="197" t="s">
        <v>9685</v>
      </c>
      <c r="B10" s="193" t="s">
        <v>9686</v>
      </c>
      <c r="C10" s="422">
        <v>48</v>
      </c>
      <c r="D10" s="194">
        <v>85</v>
      </c>
      <c r="E10" s="194">
        <v>105</v>
      </c>
      <c r="F10" s="228">
        <f t="shared" si="1"/>
        <v>2.1875</v>
      </c>
      <c r="G10" s="228">
        <f t="shared" si="1"/>
        <v>1.23529411764706</v>
      </c>
    </row>
    <row r="11" ht="20.1" customHeight="1" spans="1:7">
      <c r="A11" s="197" t="s">
        <v>9687</v>
      </c>
      <c r="B11" s="193" t="s">
        <v>9688</v>
      </c>
      <c r="C11" s="422">
        <v>17544</v>
      </c>
      <c r="D11" s="194">
        <v>14449</v>
      </c>
      <c r="E11" s="194">
        <v>17325</v>
      </c>
      <c r="F11" s="228">
        <f t="shared" si="1"/>
        <v>0.987517099863201</v>
      </c>
      <c r="G11" s="228">
        <f t="shared" si="1"/>
        <v>1.19904491660323</v>
      </c>
    </row>
    <row r="12" ht="20.1" customHeight="1" spans="1:7">
      <c r="A12" s="197" t="s">
        <v>9689</v>
      </c>
      <c r="B12" s="193" t="s">
        <v>9690</v>
      </c>
      <c r="C12" s="422">
        <v>12915</v>
      </c>
      <c r="D12" s="194">
        <v>16829</v>
      </c>
      <c r="E12" s="194">
        <v>18224</v>
      </c>
      <c r="F12" s="228">
        <f t="shared" si="1"/>
        <v>1.41107239643825</v>
      </c>
      <c r="G12" s="228">
        <f t="shared" si="1"/>
        <v>1.08289262582447</v>
      </c>
    </row>
    <row r="13" ht="20.1" customHeight="1" spans="1:7">
      <c r="A13" s="197" t="s">
        <v>9691</v>
      </c>
      <c r="B13" s="193" t="s">
        <v>9692</v>
      </c>
      <c r="C13" s="422">
        <v>3706</v>
      </c>
      <c r="D13" s="194">
        <v>3516</v>
      </c>
      <c r="E13" s="194">
        <v>4083</v>
      </c>
      <c r="F13" s="228">
        <f t="shared" si="1"/>
        <v>1.10172692930383</v>
      </c>
      <c r="G13" s="228">
        <f t="shared" si="1"/>
        <v>1.16126279863481</v>
      </c>
    </row>
    <row r="14" ht="20.1" customHeight="1" spans="1:7">
      <c r="A14" s="197" t="s">
        <v>9693</v>
      </c>
      <c r="B14" s="193" t="s">
        <v>9694</v>
      </c>
      <c r="C14" s="422">
        <v>16093</v>
      </c>
      <c r="D14" s="194">
        <v>13133</v>
      </c>
      <c r="E14" s="194">
        <v>11620</v>
      </c>
      <c r="F14" s="228">
        <f t="shared" si="1"/>
        <v>0.722053066550674</v>
      </c>
      <c r="G14" s="228">
        <f t="shared" si="1"/>
        <v>0.884794030305338</v>
      </c>
    </row>
    <row r="15" ht="20.1" customHeight="1" spans="1:7">
      <c r="A15" s="197" t="s">
        <v>9695</v>
      </c>
      <c r="B15" s="193" t="s">
        <v>9696</v>
      </c>
      <c r="C15" s="422">
        <v>67049</v>
      </c>
      <c r="D15" s="194">
        <v>38282</v>
      </c>
      <c r="E15" s="194">
        <v>48247</v>
      </c>
      <c r="F15" s="228">
        <f t="shared" si="1"/>
        <v>0.719578218914525</v>
      </c>
      <c r="G15" s="228">
        <f t="shared" si="1"/>
        <v>1.26030510422653</v>
      </c>
    </row>
    <row r="16" ht="20.1" customHeight="1" spans="1:7">
      <c r="A16" s="197" t="s">
        <v>9697</v>
      </c>
      <c r="B16" s="193" t="s">
        <v>9698</v>
      </c>
      <c r="C16" s="422">
        <v>3502</v>
      </c>
      <c r="D16" s="194">
        <v>6269</v>
      </c>
      <c r="E16" s="194">
        <v>6594</v>
      </c>
      <c r="F16" s="228">
        <f t="shared" si="1"/>
        <v>1.88292404340377</v>
      </c>
      <c r="G16" s="228">
        <f t="shared" si="1"/>
        <v>1.05184239910672</v>
      </c>
    </row>
    <row r="17" ht="20.1" customHeight="1" spans="1:7">
      <c r="A17" s="197" t="s">
        <v>9699</v>
      </c>
      <c r="B17" s="193" t="s">
        <v>9700</v>
      </c>
      <c r="C17" s="422">
        <v>7024</v>
      </c>
      <c r="D17" s="194">
        <v>10283</v>
      </c>
      <c r="E17" s="194">
        <v>12795</v>
      </c>
      <c r="F17" s="228">
        <f t="shared" si="1"/>
        <v>1.82161161731207</v>
      </c>
      <c r="G17" s="228">
        <f t="shared" si="1"/>
        <v>1.24428668676456</v>
      </c>
    </row>
    <row r="18" ht="20.1" customHeight="1" spans="1:7">
      <c r="A18" s="197" t="s">
        <v>9701</v>
      </c>
      <c r="B18" s="193" t="s">
        <v>9702</v>
      </c>
      <c r="C18" s="422">
        <v>56497</v>
      </c>
      <c r="D18" s="194">
        <v>43553</v>
      </c>
      <c r="E18" s="194">
        <v>39224</v>
      </c>
      <c r="F18" s="228">
        <f t="shared" si="1"/>
        <v>0.694266952227552</v>
      </c>
      <c r="G18" s="228">
        <f t="shared" si="1"/>
        <v>0.900603861961288</v>
      </c>
    </row>
    <row r="19" ht="20.1" customHeight="1" spans="1:7">
      <c r="A19" s="197" t="s">
        <v>9703</v>
      </c>
      <c r="B19" s="193" t="s">
        <v>9704</v>
      </c>
      <c r="C19" s="422"/>
      <c r="D19" s="194"/>
      <c r="E19" s="194"/>
      <c r="F19" s="228">
        <f t="shared" si="1"/>
        <v>0</v>
      </c>
      <c r="G19" s="228">
        <f t="shared" si="1"/>
        <v>0</v>
      </c>
    </row>
    <row r="20" ht="20.1" customHeight="1" spans="1:7">
      <c r="A20" s="197" t="s">
        <v>9705</v>
      </c>
      <c r="B20" s="193" t="s">
        <v>9706</v>
      </c>
      <c r="C20" s="422">
        <v>315</v>
      </c>
      <c r="D20" s="194">
        <v>199</v>
      </c>
      <c r="E20" s="194">
        <v>229</v>
      </c>
      <c r="F20" s="228">
        <f t="shared" si="1"/>
        <v>0.726984126984127</v>
      </c>
      <c r="G20" s="228">
        <f t="shared" si="1"/>
        <v>1.15075376884422</v>
      </c>
    </row>
    <row r="21" ht="20.1" customHeight="1" spans="1:7">
      <c r="A21" s="197" t="s">
        <v>9707</v>
      </c>
      <c r="B21" s="193" t="s">
        <v>9708</v>
      </c>
      <c r="C21" s="422">
        <v>168</v>
      </c>
      <c r="D21" s="194"/>
      <c r="E21" s="194">
        <v>2</v>
      </c>
      <c r="F21" s="228">
        <f t="shared" si="1"/>
        <v>0.0119047619047619</v>
      </c>
      <c r="G21" s="228">
        <f t="shared" si="1"/>
        <v>0</v>
      </c>
    </row>
    <row r="22" ht="20.1" customHeight="1" spans="1:7">
      <c r="A22" s="197"/>
      <c r="B22" s="193"/>
      <c r="C22" s="169"/>
      <c r="D22" s="169"/>
      <c r="E22" s="169"/>
      <c r="F22" s="228"/>
      <c r="G22" s="228"/>
    </row>
    <row r="23" ht="20.1" customHeight="1" spans="1:7">
      <c r="A23" s="197"/>
      <c r="B23" s="193"/>
      <c r="C23" s="169"/>
      <c r="D23" s="169"/>
      <c r="E23" s="169"/>
      <c r="F23" s="228"/>
      <c r="G23" s="228"/>
    </row>
    <row r="24" ht="20.1" customHeight="1" spans="1:7">
      <c r="A24" s="418" t="s">
        <v>9709</v>
      </c>
      <c r="B24" s="419" t="s">
        <v>9710</v>
      </c>
      <c r="C24" s="420">
        <f t="shared" ref="C24:E24" si="2">SUM(C25:C34)</f>
        <v>154195</v>
      </c>
      <c r="D24" s="420">
        <f t="shared" si="2"/>
        <v>112804</v>
      </c>
      <c r="E24" s="420">
        <f t="shared" si="2"/>
        <v>125200</v>
      </c>
      <c r="F24" s="421">
        <f t="shared" si="1"/>
        <v>0.811958883232271</v>
      </c>
      <c r="G24" s="421">
        <f t="shared" si="1"/>
        <v>1.10988972022269</v>
      </c>
    </row>
    <row r="25" ht="20.1" customHeight="1" spans="1:7">
      <c r="A25" s="197" t="s">
        <v>9711</v>
      </c>
      <c r="B25" s="193" t="s">
        <v>9712</v>
      </c>
      <c r="C25" s="422">
        <v>9776</v>
      </c>
      <c r="D25" s="194">
        <v>9978</v>
      </c>
      <c r="E25" s="194">
        <v>11480</v>
      </c>
      <c r="F25" s="228">
        <f t="shared" si="1"/>
        <v>1.17430441898527</v>
      </c>
      <c r="G25" s="228">
        <f t="shared" si="1"/>
        <v>1.15053116857086</v>
      </c>
    </row>
    <row r="26" ht="20.1" customHeight="1" spans="1:7">
      <c r="A26" s="197" t="s">
        <v>9713</v>
      </c>
      <c r="B26" s="193" t="s">
        <v>9714</v>
      </c>
      <c r="C26" s="422">
        <v>42631</v>
      </c>
      <c r="D26" s="194">
        <v>18995</v>
      </c>
      <c r="E26" s="194">
        <v>18655</v>
      </c>
      <c r="F26" s="228">
        <f t="shared" si="1"/>
        <v>0.437592362365415</v>
      </c>
      <c r="G26" s="228">
        <f t="shared" si="1"/>
        <v>0.982100552777047</v>
      </c>
    </row>
    <row r="27" ht="20.1" customHeight="1" spans="1:7">
      <c r="A27" s="197" t="s">
        <v>9715</v>
      </c>
      <c r="B27" s="193" t="s">
        <v>9716</v>
      </c>
      <c r="C27" s="422">
        <v>31792</v>
      </c>
      <c r="D27" s="194">
        <v>22999</v>
      </c>
      <c r="E27" s="194">
        <v>26939</v>
      </c>
      <c r="F27" s="228">
        <f t="shared" si="1"/>
        <v>0.847351534977353</v>
      </c>
      <c r="G27" s="228">
        <f t="shared" si="1"/>
        <v>1.17131179616505</v>
      </c>
    </row>
    <row r="28" ht="20.1" customHeight="1" spans="1:7">
      <c r="A28" s="197" t="s">
        <v>9717</v>
      </c>
      <c r="B28" s="193" t="s">
        <v>9718</v>
      </c>
      <c r="C28" s="422">
        <v>1550</v>
      </c>
      <c r="D28" s="194"/>
      <c r="E28" s="194"/>
      <c r="F28" s="228">
        <f t="shared" si="1"/>
        <v>0</v>
      </c>
      <c r="G28" s="228">
        <f t="shared" si="1"/>
        <v>0</v>
      </c>
    </row>
    <row r="29" ht="20.1" customHeight="1" spans="1:7">
      <c r="A29" s="197" t="s">
        <v>9719</v>
      </c>
      <c r="B29" s="193" t="s">
        <v>9720</v>
      </c>
      <c r="C29" s="422">
        <v>44913</v>
      </c>
      <c r="D29" s="194">
        <v>36450</v>
      </c>
      <c r="E29" s="194">
        <v>46294</v>
      </c>
      <c r="F29" s="228">
        <f t="shared" si="1"/>
        <v>1.03074833567119</v>
      </c>
      <c r="G29" s="228">
        <f t="shared" si="1"/>
        <v>1.27006858710562</v>
      </c>
    </row>
    <row r="30" ht="20.1" customHeight="1" spans="1:7">
      <c r="A30" s="197" t="s">
        <v>9721</v>
      </c>
      <c r="B30" s="193" t="s">
        <v>9722</v>
      </c>
      <c r="C30" s="422"/>
      <c r="D30" s="194">
        <v>145</v>
      </c>
      <c r="E30" s="194"/>
      <c r="F30" s="228">
        <f t="shared" si="1"/>
        <v>0</v>
      </c>
      <c r="G30" s="228">
        <f t="shared" si="1"/>
        <v>0</v>
      </c>
    </row>
    <row r="31" ht="20.1" customHeight="1" spans="1:7">
      <c r="A31" s="197" t="s">
        <v>9723</v>
      </c>
      <c r="B31" s="193" t="s">
        <v>9724</v>
      </c>
      <c r="C31" s="423">
        <v>22815</v>
      </c>
      <c r="D31" s="194">
        <v>24233</v>
      </c>
      <c r="E31" s="194"/>
      <c r="F31" s="228">
        <f t="shared" si="1"/>
        <v>0</v>
      </c>
      <c r="G31" s="228">
        <f t="shared" si="1"/>
        <v>0</v>
      </c>
    </row>
    <row r="32" s="224" customFormat="1" ht="20.1" customHeight="1" spans="1:7">
      <c r="A32" s="197" t="s">
        <v>9725</v>
      </c>
      <c r="B32" s="193" t="s">
        <v>9726</v>
      </c>
      <c r="C32" s="423">
        <v>718</v>
      </c>
      <c r="D32" s="194">
        <v>4</v>
      </c>
      <c r="E32" s="396">
        <v>21832</v>
      </c>
      <c r="F32" s="228">
        <f t="shared" si="1"/>
        <v>30.4066852367688</v>
      </c>
      <c r="G32" s="228">
        <f t="shared" si="1"/>
        <v>5458</v>
      </c>
    </row>
    <row r="33" s="224" customFormat="1" ht="20.1" customHeight="1" spans="1:7">
      <c r="A33" s="197"/>
      <c r="B33" s="193"/>
      <c r="C33" s="169"/>
      <c r="D33" s="169"/>
      <c r="E33" s="424"/>
      <c r="F33" s="228"/>
      <c r="G33" s="228"/>
    </row>
    <row r="34" s="224" customFormat="1" ht="20.1" customHeight="1" spans="1:7">
      <c r="A34" s="197"/>
      <c r="B34" s="140"/>
      <c r="C34" s="169"/>
      <c r="D34" s="169"/>
      <c r="E34" s="424"/>
      <c r="F34" s="228"/>
      <c r="G34" s="228"/>
    </row>
    <row r="35" ht="20.1" customHeight="1" spans="1:7">
      <c r="A35" s="425" t="s">
        <v>9727</v>
      </c>
      <c r="B35" s="426"/>
      <c r="C35" s="420">
        <f t="shared" ref="C35:E35" si="3">C6+C24</f>
        <v>415990</v>
      </c>
      <c r="D35" s="420">
        <f t="shared" si="3"/>
        <v>337885</v>
      </c>
      <c r="E35" s="420">
        <f t="shared" si="3"/>
        <v>378200</v>
      </c>
      <c r="F35" s="421">
        <f t="shared" si="1"/>
        <v>0.909156470107454</v>
      </c>
      <c r="G35" s="421">
        <f t="shared" si="1"/>
        <v>1.1193157435222</v>
      </c>
    </row>
  </sheetData>
  <sheetProtection algorithmName="SHA-512" hashValue="Ubo1+26L47UgQPxk9vWKka8xgII2Le+fLnCWMlozJNCFnAFRHL+FrFeC5cUtWQtwdfR5m93C0XMTS6ZRvQ5biA==" saltValue="5dchUsHrRrwOany8aqam9w==" spinCount="100000" sheet="1" selectLockedCells="1" autoFilter="0" objects="1" scenarios="1"/>
  <mergeCells count="7">
    <mergeCell ref="A2:G2"/>
    <mergeCell ref="F3:G3"/>
    <mergeCell ref="A4:B4"/>
    <mergeCell ref="E4:G4"/>
    <mergeCell ref="A35:B35"/>
    <mergeCell ref="C4:C5"/>
    <mergeCell ref="D4:D5"/>
  </mergeCells>
  <dataValidations count="1">
    <dataValidation allowBlank="1" showErrorMessage="1" promptTitle="注意：新增科目必须以政府收支分类科目书或中央修订通知为准。" prompt="新增款级收入科目在此录入" sqref="A22:B23 A33:B34"/>
  </dataValidations>
  <printOptions horizontalCentered="1"/>
  <pageMargins left="0.472222222222222" right="0.472222222222222" top="0.8" bottom="0.0784722222222222" header="0" footer="0"/>
  <pageSetup paperSize="9" fitToWidth="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4"/>
  <sheetViews>
    <sheetView showZeros="0" workbookViewId="0">
      <pane xSplit="3" ySplit="6" topLeftCell="D207" activePane="bottomRight" state="frozen"/>
      <selection/>
      <selection pane="topRight"/>
      <selection pane="bottomLeft"/>
      <selection pane="bottomRight" activeCell="A185" sqref="A$1:G$1048576"/>
    </sheetView>
  </sheetViews>
  <sheetFormatPr defaultColWidth="8.775" defaultRowHeight="13.5" outlineLevelCol="6"/>
  <cols>
    <col min="1" max="1" width="5.66666666666667" style="387" customWidth="1"/>
    <col min="2" max="2" width="29.4416666666667" style="182" customWidth="1"/>
    <col min="3" max="7" width="10.775" style="182" customWidth="1"/>
    <col min="8" max="16384" width="8.775" style="182"/>
  </cols>
  <sheetData>
    <row r="1" s="370" customFormat="1" ht="15.75" spans="1:7">
      <c r="A1" s="409" t="s">
        <v>9728</v>
      </c>
      <c r="B1" s="137"/>
      <c r="F1" s="410" t="s">
        <v>9729</v>
      </c>
      <c r="G1" s="410"/>
    </row>
    <row r="2" s="386" customFormat="1" ht="24" spans="1:7">
      <c r="A2" s="136" t="s">
        <v>9730</v>
      </c>
      <c r="B2" s="136"/>
      <c r="C2" s="136"/>
      <c r="D2" s="136"/>
      <c r="E2" s="136"/>
      <c r="F2" s="136"/>
      <c r="G2" s="136"/>
    </row>
    <row r="3" s="370" customFormat="1" ht="15.75" spans="1:7">
      <c r="A3" s="411"/>
      <c r="G3" s="389" t="s">
        <v>9731</v>
      </c>
    </row>
    <row r="4" s="370" customFormat="1" ht="33" customHeight="1" spans="1:7">
      <c r="A4" s="25" t="s">
        <v>9732</v>
      </c>
      <c r="B4" s="27"/>
      <c r="C4" s="187" t="s">
        <v>9669</v>
      </c>
      <c r="D4" s="391" t="s">
        <v>9670</v>
      </c>
      <c r="E4" s="218" t="s">
        <v>9671</v>
      </c>
      <c r="F4" s="19"/>
      <c r="G4" s="20"/>
    </row>
    <row r="5" s="370" customFormat="1" ht="63" customHeight="1" spans="1:7">
      <c r="A5" s="23" t="s">
        <v>9672</v>
      </c>
      <c r="B5" s="344" t="s">
        <v>9673</v>
      </c>
      <c r="C5" s="392"/>
      <c r="D5" s="392"/>
      <c r="E5" s="24" t="s">
        <v>9674</v>
      </c>
      <c r="F5" s="209" t="s">
        <v>9675</v>
      </c>
      <c r="G5" s="209" t="s">
        <v>9676</v>
      </c>
    </row>
    <row r="6" ht="15" spans="1:7">
      <c r="A6" s="393" t="s">
        <v>9733</v>
      </c>
      <c r="B6" s="399" t="s">
        <v>9734</v>
      </c>
      <c r="C6" s="412">
        <f>SUMPRODUCT('表二之二 （录入表）'!C$6:C$1130*(LEFT('表二之二 （录入表）'!$A$6:$A$1130,LEN($A6))=$A6))</f>
        <v>99908</v>
      </c>
      <c r="D6" s="412">
        <f>SUMPRODUCT('表二之二 （录入表）'!D$6:D$1130*(LEFT('表二之二 （录入表）'!$A$6:$A$1130,LEN($A6))=$A6))</f>
        <v>106309</v>
      </c>
      <c r="E6" s="412">
        <f>SUMPRODUCT('表二之二 （录入表）'!E$6:E$1130*(LEFT('表二之二 （录入表）'!$A$6:$A$1130,LEN($A6))=$A6))</f>
        <v>99267</v>
      </c>
      <c r="F6" s="228">
        <f>IFERROR($E6/C6,"")</f>
        <v>0.99358409736958</v>
      </c>
      <c r="G6" s="228">
        <f>IFERROR($E6/D6,"")</f>
        <v>0.933759136103246</v>
      </c>
    </row>
    <row r="7" ht="15" spans="1:7">
      <c r="A7" s="393" t="s">
        <v>9735</v>
      </c>
      <c r="B7" s="399" t="s">
        <v>9736</v>
      </c>
      <c r="C7" s="412">
        <f>SUMPRODUCT('表二之二 （录入表）'!C$6:C$1130*(LEFT('表二之二 （录入表）'!$A$6:$A$1130,LEN($A7))=$A7))</f>
        <v>2238</v>
      </c>
      <c r="D7" s="412">
        <f>SUMPRODUCT('表二之二 （录入表）'!D$6:D$1130*(LEFT('表二之二 （录入表）'!$A$6:$A$1130,LEN($A7))=$A7))</f>
        <v>6352</v>
      </c>
      <c r="E7" s="412">
        <f>SUMPRODUCT('表二之二 （录入表）'!E$6:E$1130*(LEFT('表二之二 （录入表）'!$A$6:$A$1130,LEN($A7))=$A7))</f>
        <v>5932</v>
      </c>
      <c r="F7" s="228">
        <f t="shared" ref="F7:F72" si="0">IFERROR($E7/C7,"")</f>
        <v>2.65058087578195</v>
      </c>
      <c r="G7" s="228">
        <f t="shared" ref="G7:G72" si="1">IFERROR($E7/D7,"")</f>
        <v>0.933879093198992</v>
      </c>
    </row>
    <row r="8" ht="15" spans="1:7">
      <c r="A8" s="393" t="s">
        <v>9737</v>
      </c>
      <c r="B8" s="399" t="s">
        <v>9738</v>
      </c>
      <c r="C8" s="412">
        <f>SUMPRODUCT('表二之二 （录入表）'!C$6:C$1130*(LEFT('表二之二 （录入表）'!$A$6:$A$1130,LEN($A8))=$A8))</f>
        <v>1728</v>
      </c>
      <c r="D8" s="412">
        <f>SUMPRODUCT('表二之二 （录入表）'!D$6:D$1130*(LEFT('表二之二 （录入表）'!$A$6:$A$1130,LEN($A8))=$A8))</f>
        <v>1787</v>
      </c>
      <c r="E8" s="412">
        <f>SUMPRODUCT('表二之二 （录入表）'!E$6:E$1130*(LEFT('表二之二 （录入表）'!$A$6:$A$1130,LEN($A8))=$A8))</f>
        <v>1669</v>
      </c>
      <c r="F8" s="228">
        <f t="shared" si="0"/>
        <v>0.965856481481482</v>
      </c>
      <c r="G8" s="228">
        <f t="shared" si="1"/>
        <v>0.933967543368775</v>
      </c>
    </row>
    <row r="9" ht="15" spans="1:7">
      <c r="A9" s="393" t="s">
        <v>9739</v>
      </c>
      <c r="B9" s="399" t="s">
        <v>9740</v>
      </c>
      <c r="C9" s="412">
        <f>SUMPRODUCT('表二之二 （录入表）'!C$6:C$1130*(LEFT('表二之二 （录入表）'!$A$6:$A$1130,LEN($A9))=$A9))</f>
        <v>16492</v>
      </c>
      <c r="D9" s="412">
        <f>SUMPRODUCT('表二之二 （录入表）'!D$6:D$1130*(LEFT('表二之二 （录入表）'!$A$6:$A$1130,LEN($A9))=$A9))</f>
        <v>17890</v>
      </c>
      <c r="E9" s="412">
        <f>SUMPRODUCT('表二之二 （录入表）'!E$6:E$1130*(LEFT('表二之二 （录入表）'!$A$6:$A$1130,LEN($A9))=$A9))</f>
        <v>16706</v>
      </c>
      <c r="F9" s="228">
        <f t="shared" si="0"/>
        <v>1.01297598835799</v>
      </c>
      <c r="G9" s="228">
        <f t="shared" si="1"/>
        <v>0.93381777529346</v>
      </c>
    </row>
    <row r="10" ht="15" spans="1:7">
      <c r="A10" s="393" t="s">
        <v>9741</v>
      </c>
      <c r="B10" s="399" t="s">
        <v>9742</v>
      </c>
      <c r="C10" s="412">
        <f>SUMPRODUCT('表二之二 （录入表）'!C$6:C$1130*(LEFT('表二之二 （录入表）'!$A$6:$A$1130,LEN($A10))=$A10))</f>
        <v>4966</v>
      </c>
      <c r="D10" s="412">
        <f>SUMPRODUCT('表二之二 （录入表）'!D$6:D$1130*(LEFT('表二之二 （录入表）'!$A$6:$A$1130,LEN($A10))=$A10))</f>
        <v>7137</v>
      </c>
      <c r="E10" s="412">
        <f>SUMPRODUCT('表二之二 （录入表）'!E$6:E$1130*(LEFT('表二之二 （录入表）'!$A$6:$A$1130,LEN($A10))=$A10))</f>
        <v>6664</v>
      </c>
      <c r="F10" s="228">
        <f t="shared" si="0"/>
        <v>1.34192509061619</v>
      </c>
      <c r="G10" s="228">
        <f t="shared" si="1"/>
        <v>0.93372565503713</v>
      </c>
    </row>
    <row r="11" ht="15" spans="1:7">
      <c r="A11" s="393" t="s">
        <v>9743</v>
      </c>
      <c r="B11" s="399" t="s">
        <v>9744</v>
      </c>
      <c r="C11" s="412">
        <f>SUMPRODUCT('表二之二 （录入表）'!C$6:C$1130*(LEFT('表二之二 （录入表）'!$A$6:$A$1130,LEN($A11))=$A11))</f>
        <v>927</v>
      </c>
      <c r="D11" s="412">
        <f>SUMPRODUCT('表二之二 （录入表）'!D$6:D$1130*(LEFT('表二之二 （录入表）'!$A$6:$A$1130,LEN($A11))=$A11))</f>
        <v>996</v>
      </c>
      <c r="E11" s="412">
        <f>SUMPRODUCT('表二之二 （录入表）'!E$6:E$1130*(LEFT('表二之二 （录入表）'!$A$6:$A$1130,LEN($A11))=$A11))</f>
        <v>930</v>
      </c>
      <c r="F11" s="228">
        <f t="shared" si="0"/>
        <v>1.00323624595469</v>
      </c>
      <c r="G11" s="228">
        <f t="shared" si="1"/>
        <v>0.933734939759036</v>
      </c>
    </row>
    <row r="12" ht="15" spans="1:7">
      <c r="A12" s="393" t="s">
        <v>9745</v>
      </c>
      <c r="B12" s="399" t="s">
        <v>9746</v>
      </c>
      <c r="C12" s="412">
        <f>SUMPRODUCT('表二之二 （录入表）'!C$6:C$1130*(LEFT('表二之二 （录入表）'!$A$6:$A$1130,LEN($A12))=$A12))</f>
        <v>7801</v>
      </c>
      <c r="D12" s="412">
        <f>SUMPRODUCT('表二之二 （录入表）'!D$6:D$1130*(LEFT('表二之二 （录入表）'!$A$6:$A$1130,LEN($A12))=$A12))</f>
        <v>6276</v>
      </c>
      <c r="E12" s="412">
        <f>SUMPRODUCT('表二之二 （录入表）'!E$6:E$1130*(LEFT('表二之二 （录入表）'!$A$6:$A$1130,LEN($A12))=$A12))</f>
        <v>5862</v>
      </c>
      <c r="F12" s="228">
        <f t="shared" si="0"/>
        <v>0.751442122804769</v>
      </c>
      <c r="G12" s="228">
        <f t="shared" si="1"/>
        <v>0.934034416826004</v>
      </c>
    </row>
    <row r="13" ht="15" spans="1:7">
      <c r="A13" s="393" t="s">
        <v>9747</v>
      </c>
      <c r="B13" s="399" t="s">
        <v>9748</v>
      </c>
      <c r="C13" s="412">
        <f>SUMPRODUCT('表二之二 （录入表）'!C$6:C$1130*(LEFT('表二之二 （录入表）'!$A$6:$A$1130,LEN($A13))=$A13))</f>
        <v>8640</v>
      </c>
      <c r="D13" s="412">
        <f>SUMPRODUCT('表二之二 （录入表）'!D$6:D$1130*(LEFT('表二之二 （录入表）'!$A$6:$A$1130,LEN($A13))=$A13))</f>
        <v>9901</v>
      </c>
      <c r="E13" s="412">
        <f>SUMPRODUCT('表二之二 （录入表）'!E$6:E$1130*(LEFT('表二之二 （录入表）'!$A$6:$A$1130,LEN($A13))=$A13))</f>
        <v>9245</v>
      </c>
      <c r="F13" s="228">
        <f t="shared" si="0"/>
        <v>1.07002314814815</v>
      </c>
      <c r="G13" s="228">
        <f t="shared" si="1"/>
        <v>0.933744066255934</v>
      </c>
    </row>
    <row r="14" ht="15" spans="1:7">
      <c r="A14" s="393" t="s">
        <v>9749</v>
      </c>
      <c r="B14" s="399" t="s">
        <v>9750</v>
      </c>
      <c r="C14" s="412">
        <f>SUMPRODUCT('表二之二 （录入表）'!C$6:C$1130*(LEFT('表二之二 （录入表）'!$A$6:$A$1130,LEN($A14))=$A14))</f>
        <v>2663</v>
      </c>
      <c r="D14" s="412">
        <f>SUMPRODUCT('表二之二 （录入表）'!D$6:D$1130*(LEFT('表二之二 （录入表）'!$A$6:$A$1130,LEN($A14))=$A14))</f>
        <v>1955</v>
      </c>
      <c r="E14" s="412">
        <f>SUMPRODUCT('表二之二 （录入表）'!E$6:E$1130*(LEFT('表二之二 （录入表）'!$A$6:$A$1130,LEN($A14))=$A14))</f>
        <v>1825</v>
      </c>
      <c r="F14" s="228">
        <f t="shared" si="0"/>
        <v>0.685317311303042</v>
      </c>
      <c r="G14" s="228">
        <f t="shared" si="1"/>
        <v>0.933503836317136</v>
      </c>
    </row>
    <row r="15" ht="15" spans="1:7">
      <c r="A15" s="393" t="s">
        <v>9751</v>
      </c>
      <c r="B15" s="399" t="s">
        <v>9752</v>
      </c>
      <c r="C15" s="412">
        <f>SUMPRODUCT('表二之二 （录入表）'!C$6:C$1130*(LEFT('表二之二 （录入表）'!$A$6:$A$1130,LEN($A15))=$A15))</f>
        <v>31</v>
      </c>
      <c r="D15" s="412">
        <f>SUMPRODUCT('表二之二 （录入表）'!D$6:D$1130*(LEFT('表二之二 （录入表）'!$A$6:$A$1130,LEN($A15))=$A15))</f>
        <v>0</v>
      </c>
      <c r="E15" s="412">
        <f>SUMPRODUCT('表二之二 （录入表）'!E$6:E$1130*(LEFT('表二之二 （录入表）'!$A$6:$A$1130,LEN($A15))=$A15))</f>
        <v>0</v>
      </c>
      <c r="F15" s="228">
        <f t="shared" si="0"/>
        <v>0</v>
      </c>
      <c r="G15" s="228" t="str">
        <f t="shared" si="1"/>
        <v/>
      </c>
    </row>
    <row r="16" ht="15" spans="1:7">
      <c r="A16" s="393" t="s">
        <v>9753</v>
      </c>
      <c r="B16" s="399" t="s">
        <v>9754</v>
      </c>
      <c r="C16" s="412">
        <f>SUMPRODUCT('表二之二 （录入表）'!C$6:C$1130*(LEFT('表二之二 （录入表）'!$A$6:$A$1130,LEN($A16))=$A16))</f>
        <v>11922</v>
      </c>
      <c r="D16" s="412">
        <f>SUMPRODUCT('表二之二 （录入表）'!D$6:D$1130*(LEFT('表二之二 （录入表）'!$A$6:$A$1130,LEN($A16))=$A16))</f>
        <v>17904</v>
      </c>
      <c r="E16" s="412">
        <f>SUMPRODUCT('表二之二 （录入表）'!E$6:E$1130*(LEFT('表二之二 （录入表）'!$A$6:$A$1130,LEN($A16))=$A16))</f>
        <v>16718</v>
      </c>
      <c r="F16" s="228">
        <f t="shared" si="0"/>
        <v>1.40228149639322</v>
      </c>
      <c r="G16" s="228">
        <f t="shared" si="1"/>
        <v>0.93375781948168</v>
      </c>
    </row>
    <row r="17" ht="15" spans="1:7">
      <c r="A17" s="393" t="s">
        <v>9755</v>
      </c>
      <c r="B17" s="399" t="s">
        <v>9756</v>
      </c>
      <c r="C17" s="412">
        <f>SUMPRODUCT('表二之二 （录入表）'!C$6:C$1130*(LEFT('表二之二 （录入表）'!$A$6:$A$1130,LEN($A17))=$A17))</f>
        <v>3351</v>
      </c>
      <c r="D17" s="412">
        <f>SUMPRODUCT('表二之二 （录入表）'!D$6:D$1130*(LEFT('表二之二 （录入表）'!$A$6:$A$1130,LEN($A17))=$A17))</f>
        <v>3685</v>
      </c>
      <c r="E17" s="412">
        <f>SUMPRODUCT('表二之二 （录入表）'!E$6:E$1130*(LEFT('表二之二 （录入表）'!$A$6:$A$1130,LEN($A17))=$A17))</f>
        <v>3441</v>
      </c>
      <c r="F17" s="228">
        <f t="shared" si="0"/>
        <v>1.02685765443151</v>
      </c>
      <c r="G17" s="228">
        <f t="shared" si="1"/>
        <v>0.933785617367707</v>
      </c>
    </row>
    <row r="18" ht="15" spans="1:7">
      <c r="A18" s="393" t="s">
        <v>9757</v>
      </c>
      <c r="B18" s="399" t="s">
        <v>9758</v>
      </c>
      <c r="C18" s="412">
        <f>SUMPRODUCT('表二之二 （录入表）'!C$6:C$1130*(LEFT('表二之二 （录入表）'!$A$6:$A$1130,LEN($A18))=$A18))</f>
        <v>212</v>
      </c>
      <c r="D18" s="412">
        <f>SUMPRODUCT('表二之二 （录入表）'!D$6:D$1130*(LEFT('表二之二 （录入表）'!$A$6:$A$1130,LEN($A18))=$A18))</f>
        <v>105</v>
      </c>
      <c r="E18" s="412">
        <f>SUMPRODUCT('表二之二 （录入表）'!E$6:E$1130*(LEFT('表二之二 （录入表）'!$A$6:$A$1130,LEN($A18))=$A18))</f>
        <v>98</v>
      </c>
      <c r="F18" s="228">
        <f t="shared" si="0"/>
        <v>0.462264150943396</v>
      </c>
      <c r="G18" s="228">
        <f t="shared" si="1"/>
        <v>0.933333333333333</v>
      </c>
    </row>
    <row r="19" ht="15" spans="1:7">
      <c r="A19" s="393" t="s">
        <v>9759</v>
      </c>
      <c r="B19" s="399" t="s">
        <v>9760</v>
      </c>
      <c r="C19" s="412">
        <f>SUMPRODUCT('表二之二 （录入表）'!C$6:C$1130*(LEFT('表二之二 （录入表）'!$A$6:$A$1130,LEN($A19))=$A19))</f>
        <v>774</v>
      </c>
      <c r="D19" s="412">
        <f>SUMPRODUCT('表二之二 （录入表）'!D$6:D$1130*(LEFT('表二之二 （录入表）'!$A$6:$A$1130,LEN($A19))=$A19))</f>
        <v>858</v>
      </c>
      <c r="E19" s="412">
        <f>SUMPRODUCT('表二之二 （录入表）'!E$6:E$1130*(LEFT('表二之二 （录入表）'!$A$6:$A$1130,LEN($A19))=$A19))</f>
        <v>800</v>
      </c>
      <c r="F19" s="228">
        <f t="shared" si="0"/>
        <v>1.03359173126615</v>
      </c>
      <c r="G19" s="228">
        <f t="shared" si="1"/>
        <v>0.932400932400932</v>
      </c>
    </row>
    <row r="20" ht="15" spans="1:7">
      <c r="A20" s="393" t="s">
        <v>9761</v>
      </c>
      <c r="B20" s="399" t="s">
        <v>9762</v>
      </c>
      <c r="C20" s="412">
        <f>SUMPRODUCT('表二之二 （录入表）'!C$6:C$1130*(LEFT('表二之二 （录入表）'!$A$6:$A$1130,LEN($A20))=$A20))</f>
        <v>30</v>
      </c>
      <c r="D20" s="412">
        <f>SUMPRODUCT('表二之二 （录入表）'!D$6:D$1130*(LEFT('表二之二 （录入表）'!$A$6:$A$1130,LEN($A20))=$A20))</f>
        <v>98</v>
      </c>
      <c r="E20" s="412">
        <f>SUMPRODUCT('表二之二 （录入表）'!E$6:E$1130*(LEFT('表二之二 （录入表）'!$A$6:$A$1130,LEN($A20))=$A20))</f>
        <v>91</v>
      </c>
      <c r="F20" s="228">
        <f t="shared" si="0"/>
        <v>3.03333333333333</v>
      </c>
      <c r="G20" s="228">
        <f t="shared" si="1"/>
        <v>0.928571428571429</v>
      </c>
    </row>
    <row r="21" ht="15" spans="1:7">
      <c r="A21" s="393" t="s">
        <v>9763</v>
      </c>
      <c r="B21" s="399" t="s">
        <v>9764</v>
      </c>
      <c r="C21" s="412">
        <f>SUMPRODUCT('表二之二 （录入表）'!C$6:C$1130*(LEFT('表二之二 （录入表）'!$A$6:$A$1130,LEN($A21))=$A21))</f>
        <v>339</v>
      </c>
      <c r="D21" s="412">
        <f>SUMPRODUCT('表二之二 （录入表）'!D$6:D$1130*(LEFT('表二之二 （录入表）'!$A$6:$A$1130,LEN($A21))=$A21))</f>
        <v>257</v>
      </c>
      <c r="E21" s="412">
        <f>SUMPRODUCT('表二之二 （录入表）'!E$6:E$1130*(LEFT('表二之二 （录入表）'!$A$6:$A$1130,LEN($A21))=$A21))</f>
        <v>239</v>
      </c>
      <c r="F21" s="228">
        <f t="shared" si="0"/>
        <v>0.705014749262537</v>
      </c>
      <c r="G21" s="228">
        <f t="shared" si="1"/>
        <v>0.929961089494163</v>
      </c>
    </row>
    <row r="22" ht="15" spans="1:7">
      <c r="A22" s="393" t="s">
        <v>9765</v>
      </c>
      <c r="B22" s="399" t="s">
        <v>9766</v>
      </c>
      <c r="C22" s="412">
        <f>SUMPRODUCT('表二之二 （录入表）'!C$6:C$1130*(LEFT('表二之二 （录入表）'!$A$6:$A$1130,LEN($A22))=$A22))</f>
        <v>668</v>
      </c>
      <c r="D22" s="412">
        <f>SUMPRODUCT('表二之二 （录入表）'!D$6:D$1130*(LEFT('表二之二 （录入表）'!$A$6:$A$1130,LEN($A22))=$A22))</f>
        <v>807</v>
      </c>
      <c r="E22" s="412">
        <f>SUMPRODUCT('表二之二 （录入表）'!E$6:E$1130*(LEFT('表二之二 （录入表）'!$A$6:$A$1130,LEN($A22))=$A22))</f>
        <v>753</v>
      </c>
      <c r="F22" s="228">
        <f t="shared" si="0"/>
        <v>1.12724550898204</v>
      </c>
      <c r="G22" s="228">
        <f t="shared" si="1"/>
        <v>0.933085501858736</v>
      </c>
    </row>
    <row r="23" ht="15" spans="1:7">
      <c r="A23" s="393" t="s">
        <v>9767</v>
      </c>
      <c r="B23" s="399" t="s">
        <v>9768</v>
      </c>
      <c r="C23" s="412">
        <f>SUMPRODUCT('表二之二 （录入表）'!C$6:C$1130*(LEFT('表二之二 （录入表）'!$A$6:$A$1130,LEN($A23))=$A23))</f>
        <v>1384</v>
      </c>
      <c r="D23" s="412">
        <f>SUMPRODUCT('表二之二 （录入表）'!D$6:D$1130*(LEFT('表二之二 （录入表）'!$A$6:$A$1130,LEN($A23))=$A23))</f>
        <v>1513</v>
      </c>
      <c r="E23" s="412">
        <f>SUMPRODUCT('表二之二 （录入表）'!E$6:E$1130*(LEFT('表二之二 （录入表）'!$A$6:$A$1130,LEN($A23))=$A23))</f>
        <v>1412</v>
      </c>
      <c r="F23" s="228">
        <f t="shared" si="0"/>
        <v>1.02023121387283</v>
      </c>
      <c r="G23" s="228">
        <f t="shared" si="1"/>
        <v>0.933245208195638</v>
      </c>
    </row>
    <row r="24" ht="15" spans="1:7">
      <c r="A24" s="393" t="s">
        <v>9769</v>
      </c>
      <c r="B24" s="399" t="s">
        <v>9770</v>
      </c>
      <c r="C24" s="412">
        <f>SUMPRODUCT('表二之二 （录入表）'!C$6:C$1130*(LEFT('表二之二 （录入表）'!$A$6:$A$1130,LEN($A24))=$A24))</f>
        <v>4561</v>
      </c>
      <c r="D24" s="412">
        <f>SUMPRODUCT('表二之二 （录入表）'!D$6:D$1130*(LEFT('表二之二 （录入表）'!$A$6:$A$1130,LEN($A24))=$A24))</f>
        <v>5069</v>
      </c>
      <c r="E24" s="412">
        <f>SUMPRODUCT('表二之二 （录入表）'!E$6:E$1130*(LEFT('表二之二 （录入表）'!$A$6:$A$1130,LEN($A24))=$A24))</f>
        <v>4734</v>
      </c>
      <c r="F24" s="228">
        <f t="shared" si="0"/>
        <v>1.03793027844771</v>
      </c>
      <c r="G24" s="228">
        <f t="shared" si="1"/>
        <v>0.933912014203985</v>
      </c>
    </row>
    <row r="25" ht="15" spans="1:7">
      <c r="A25" s="393" t="s">
        <v>9771</v>
      </c>
      <c r="B25" s="399" t="s">
        <v>9772</v>
      </c>
      <c r="C25" s="412">
        <f>SUMPRODUCT('表二之二 （录入表）'!C$6:C$1130*(LEFT('表二之二 （录入表）'!$A$6:$A$1130,LEN($A25))=$A25))</f>
        <v>1735</v>
      </c>
      <c r="D25" s="412">
        <f>SUMPRODUCT('表二之二 （录入表）'!D$6:D$1130*(LEFT('表二之二 （录入表）'!$A$6:$A$1130,LEN($A25))=$A25))</f>
        <v>4872</v>
      </c>
      <c r="E25" s="412">
        <f>SUMPRODUCT('表二之二 （录入表）'!E$6:E$1130*(LEFT('表二之二 （录入表）'!$A$6:$A$1130,LEN($A25))=$A25))</f>
        <v>4549</v>
      </c>
      <c r="F25" s="228">
        <f t="shared" si="0"/>
        <v>2.62190201729107</v>
      </c>
      <c r="G25" s="228">
        <f t="shared" si="1"/>
        <v>0.933702791461412</v>
      </c>
    </row>
    <row r="26" ht="15" spans="1:7">
      <c r="A26" s="393" t="s">
        <v>9773</v>
      </c>
      <c r="B26" s="399" t="s">
        <v>9774</v>
      </c>
      <c r="C26" s="412">
        <f>SUMPRODUCT('表二之二 （录入表）'!C$6:C$1130*(LEFT('表二之二 （录入表）'!$A$6:$A$1130,LEN($A26))=$A26))</f>
        <v>1746</v>
      </c>
      <c r="D26" s="412">
        <f>SUMPRODUCT('表二之二 （录入表）'!D$6:D$1130*(LEFT('表二之二 （录入表）'!$A$6:$A$1130,LEN($A26))=$A26))</f>
        <v>1730</v>
      </c>
      <c r="E26" s="412">
        <f>SUMPRODUCT('表二之二 （录入表）'!E$6:E$1130*(LEFT('表二之二 （录入表）'!$A$6:$A$1130,LEN($A26))=$A26))</f>
        <v>1615</v>
      </c>
      <c r="F26" s="228">
        <f t="shared" si="0"/>
        <v>0.924971363115693</v>
      </c>
      <c r="G26" s="228">
        <f t="shared" si="1"/>
        <v>0.933526011560694</v>
      </c>
    </row>
    <row r="27" ht="15" spans="1:7">
      <c r="A27" s="393" t="s">
        <v>9775</v>
      </c>
      <c r="B27" s="399" t="s">
        <v>9776</v>
      </c>
      <c r="C27" s="412">
        <f>SUMPRODUCT('表二之二 （录入表）'!C$6:C$1130*(LEFT('表二之二 （录入表）'!$A$6:$A$1130,LEN($A27))=$A27))</f>
        <v>810</v>
      </c>
      <c r="D27" s="412">
        <f>SUMPRODUCT('表二之二 （录入表）'!D$6:D$1130*(LEFT('表二之二 （录入表）'!$A$6:$A$1130,LEN($A27))=$A27))</f>
        <v>914</v>
      </c>
      <c r="E27" s="412">
        <f>SUMPRODUCT('表二之二 （录入表）'!E$6:E$1130*(LEFT('表二之二 （录入表）'!$A$6:$A$1130,LEN($A27))=$A27))</f>
        <v>854</v>
      </c>
      <c r="F27" s="228">
        <f t="shared" si="0"/>
        <v>1.05432098765432</v>
      </c>
      <c r="G27" s="228">
        <f t="shared" si="1"/>
        <v>0.934354485776805</v>
      </c>
    </row>
    <row r="28" ht="15" spans="1:7">
      <c r="A28" s="393" t="s">
        <v>9777</v>
      </c>
      <c r="B28" s="399" t="s">
        <v>9778</v>
      </c>
      <c r="C28" s="412">
        <f>SUMPRODUCT('表二之二 （录入表）'!C$6:C$1130*(LEFT('表二之二 （录入表）'!$A$6:$A$1130,LEN($A28))=$A28))</f>
        <v>336</v>
      </c>
      <c r="D28" s="412">
        <f>SUMPRODUCT('表二之二 （录入表）'!D$6:D$1130*(LEFT('表二之二 （录入表）'!$A$6:$A$1130,LEN($A28))=$A28))</f>
        <v>529</v>
      </c>
      <c r="E28" s="412">
        <f>SUMPRODUCT('表二之二 （录入表）'!E$6:E$1130*(LEFT('表二之二 （录入表）'!$A$6:$A$1130,LEN($A28))=$A28))</f>
        <v>494</v>
      </c>
      <c r="F28" s="228">
        <f t="shared" si="0"/>
        <v>1.4702380952381</v>
      </c>
      <c r="G28" s="228">
        <f t="shared" si="1"/>
        <v>0.933837429111531</v>
      </c>
    </row>
    <row r="29" ht="15" spans="1:7">
      <c r="A29" s="393" t="s">
        <v>9779</v>
      </c>
      <c r="B29" s="399" t="s">
        <v>9780</v>
      </c>
      <c r="C29" s="412">
        <f>SUMPRODUCT('表二之二 （录入表）'!C$6:C$1130*(LEFT('表二之二 （录入表）'!$A$6:$A$1130,LEN($A29))=$A29))</f>
        <v>130</v>
      </c>
      <c r="D29" s="412">
        <f>SUMPRODUCT('表二之二 （录入表）'!D$6:D$1130*(LEFT('表二之二 （录入表）'!$A$6:$A$1130,LEN($A29))=$A29))</f>
        <v>0</v>
      </c>
      <c r="E29" s="412">
        <f>SUMPRODUCT('表二之二 （录入表）'!E$6:E$1130*(LEFT('表二之二 （录入表）'!$A$6:$A$1130,LEN($A29))=$A29))</f>
        <v>0</v>
      </c>
      <c r="F29" s="228">
        <f t="shared" si="0"/>
        <v>0</v>
      </c>
      <c r="G29" s="228" t="str">
        <f t="shared" si="1"/>
        <v/>
      </c>
    </row>
    <row r="30" ht="15" spans="1:7">
      <c r="A30" s="393" t="s">
        <v>9781</v>
      </c>
      <c r="B30" s="399" t="s">
        <v>9782</v>
      </c>
      <c r="C30" s="412">
        <f>SUMPRODUCT('表二之二 （录入表）'!C$6:C$1130*(LEFT('表二之二 （录入表）'!$A$6:$A$1130,LEN($A30))=$A30))</f>
        <v>0</v>
      </c>
      <c r="D30" s="412">
        <f>SUMPRODUCT('表二之二 （录入表）'!D$6:D$1130*(LEFT('表二之二 （录入表）'!$A$6:$A$1130,LEN($A30))=$A30))</f>
        <v>0</v>
      </c>
      <c r="E30" s="412">
        <f>SUMPRODUCT('表二之二 （录入表）'!E$6:E$1130*(LEFT('表二之二 （录入表）'!$A$6:$A$1130,LEN($A30))=$A30))</f>
        <v>0</v>
      </c>
      <c r="F30" s="228" t="str">
        <f t="shared" si="0"/>
        <v/>
      </c>
      <c r="G30" s="228" t="str">
        <f t="shared" si="1"/>
        <v/>
      </c>
    </row>
    <row r="31" ht="15" spans="1:7">
      <c r="A31" s="393" t="s">
        <v>9783</v>
      </c>
      <c r="B31" s="399" t="s">
        <v>9784</v>
      </c>
      <c r="C31" s="412">
        <f>SUMPRODUCT('表二之二 （录入表）'!C$6:C$1130*(LEFT('表二之二 （录入表）'!$A$6:$A$1130,LEN($A31))=$A31))</f>
        <v>9024</v>
      </c>
      <c r="D31" s="412">
        <f>SUMPRODUCT('表二之二 （录入表）'!D$6:D$1130*(LEFT('表二之二 （录入表）'!$A$6:$A$1130,LEN($A31))=$A31))</f>
        <v>7465</v>
      </c>
      <c r="E31" s="412">
        <f>SUMPRODUCT('表二之二 （录入表）'!E$6:E$1130*(LEFT('表二之二 （录入表）'!$A$6:$A$1130,LEN($A31))=$A31))</f>
        <v>6971</v>
      </c>
      <c r="F31" s="228">
        <f t="shared" si="0"/>
        <v>0.772495567375887</v>
      </c>
      <c r="G31" s="228">
        <f t="shared" si="1"/>
        <v>0.933824514400536</v>
      </c>
    </row>
    <row r="32" ht="15" spans="1:7">
      <c r="A32" s="393" t="s">
        <v>9785</v>
      </c>
      <c r="B32" s="399" t="s">
        <v>9786</v>
      </c>
      <c r="C32" s="412">
        <f>SUMPRODUCT('表二之二 （录入表）'!C$6:C$1130*(LEFT('表二之二 （录入表）'!$A$6:$A$1130,LEN($A32))=$A32))</f>
        <v>0</v>
      </c>
      <c r="D32" s="412">
        <f>SUMPRODUCT('表二之二 （录入表）'!D$6:D$1130*(LEFT('表二之二 （录入表）'!$A$6:$A$1130,LEN($A32))=$A32))</f>
        <v>0</v>
      </c>
      <c r="E32" s="412">
        <f>SUMPRODUCT('表二之二 （录入表）'!E$6:E$1130*(LEFT('表二之二 （录入表）'!$A$6:$A$1130,LEN($A32))=$A32))</f>
        <v>0</v>
      </c>
      <c r="F32" s="228" t="str">
        <f t="shared" ref="F32:F33" si="2">IFERROR($E32/C32,"")</f>
        <v/>
      </c>
      <c r="G32" s="228" t="str">
        <f t="shared" ref="G32:G33" si="3">IFERROR($E32/D32,"")</f>
        <v/>
      </c>
    </row>
    <row r="33" ht="15" spans="1:7">
      <c r="A33" s="393" t="s">
        <v>9787</v>
      </c>
      <c r="B33" s="399" t="s">
        <v>9788</v>
      </c>
      <c r="C33" s="412">
        <f>SUMPRODUCT('表二之二 （录入表）'!C$6:C$1130*(LEFT('表二之二 （录入表）'!$A$6:$A$1130,LEN($A33))=$A33))</f>
        <v>0</v>
      </c>
      <c r="D33" s="412">
        <f>SUMPRODUCT('表二之二 （录入表）'!D$6:D$1130*(LEFT('表二之二 （录入表）'!$A$6:$A$1130,LEN($A33))=$A33))</f>
        <v>0</v>
      </c>
      <c r="E33" s="412">
        <f>SUMPRODUCT('表二之二 （录入表）'!E$6:E$1130*(LEFT('表二之二 （录入表）'!$A$6:$A$1130,LEN($A33))=$A33))</f>
        <v>0</v>
      </c>
      <c r="F33" s="228" t="str">
        <f t="shared" si="2"/>
        <v/>
      </c>
      <c r="G33" s="228" t="str">
        <f t="shared" si="3"/>
        <v/>
      </c>
    </row>
    <row r="34" ht="15" spans="1:7">
      <c r="A34" s="393" t="s">
        <v>9789</v>
      </c>
      <c r="B34" s="399" t="s">
        <v>9790</v>
      </c>
      <c r="C34" s="412">
        <f>SUMPRODUCT('表二之二 （录入表）'!C$6:C$1130*(LEFT('表二之二 （录入表）'!$A$6:$A$1130,LEN($A34))=$A34))</f>
        <v>17400</v>
      </c>
      <c r="D34" s="412">
        <f>SUMPRODUCT('表二之二 （录入表）'!D$6:D$1130*(LEFT('表二之二 （录入表）'!$A$6:$A$1130,LEN($A34))=$A34))</f>
        <v>8209</v>
      </c>
      <c r="E34" s="412">
        <f>SUMPRODUCT('表二之二 （录入表）'!E$6:E$1130*(LEFT('表二之二 （录入表）'!$A$6:$A$1130,LEN($A34))=$A34))</f>
        <v>7665</v>
      </c>
      <c r="F34" s="228">
        <f t="shared" si="0"/>
        <v>0.44051724137931</v>
      </c>
      <c r="G34" s="228">
        <f t="shared" si="1"/>
        <v>0.933731270556706</v>
      </c>
    </row>
    <row r="35" ht="15" spans="1:7">
      <c r="A35" s="393" t="s">
        <v>9791</v>
      </c>
      <c r="B35" s="399" t="s">
        <v>9792</v>
      </c>
      <c r="C35" s="412">
        <f>SUMPRODUCT('表二之二 （录入表）'!C$6:C$1130*(LEFT('表二之二 （录入表）'!$A$6:$A$1130,LEN($A35))=$A35))</f>
        <v>0</v>
      </c>
      <c r="D35" s="412">
        <f>SUMPRODUCT('表二之二 （录入表）'!D$6:D$1130*(LEFT('表二之二 （录入表）'!$A$6:$A$1130,LEN($A35))=$A35))</f>
        <v>0</v>
      </c>
      <c r="E35" s="412">
        <f>SUMPRODUCT('表二之二 （录入表）'!E$6:E$1130*(LEFT('表二之二 （录入表）'!$A$6:$A$1130,LEN($A35))=$A35))</f>
        <v>0</v>
      </c>
      <c r="F35" s="228" t="str">
        <f t="shared" si="0"/>
        <v/>
      </c>
      <c r="G35" s="228" t="str">
        <f t="shared" si="1"/>
        <v/>
      </c>
    </row>
    <row r="36" ht="15" spans="1:7">
      <c r="A36" s="393" t="s">
        <v>9793</v>
      </c>
      <c r="B36" s="399" t="s">
        <v>9794</v>
      </c>
      <c r="C36" s="412">
        <f>SUMPRODUCT('表二之二 （录入表）'!C$6:C$1130*(LEFT('表二之二 （录入表）'!$A$6:$A$1130,LEN($A36))=$A36))</f>
        <v>0</v>
      </c>
      <c r="D36" s="412">
        <f>SUMPRODUCT('表二之二 （录入表）'!D$6:D$1130*(LEFT('表二之二 （录入表）'!$A$6:$A$1130,LEN($A36))=$A36))</f>
        <v>0</v>
      </c>
      <c r="E36" s="412">
        <f>SUMPRODUCT('表二之二 （录入表）'!E$6:E$1130*(LEFT('表二之二 （录入表）'!$A$6:$A$1130,LEN($A36))=$A36))</f>
        <v>0</v>
      </c>
      <c r="F36" s="228" t="str">
        <f t="shared" si="0"/>
        <v/>
      </c>
      <c r="G36" s="228" t="str">
        <f t="shared" si="1"/>
        <v/>
      </c>
    </row>
    <row r="37" ht="15" spans="1:7">
      <c r="A37" s="393" t="s">
        <v>9795</v>
      </c>
      <c r="B37" s="399" t="s">
        <v>9796</v>
      </c>
      <c r="C37" s="412">
        <f>SUMPRODUCT('表二之二 （录入表）'!C$6:C$1130*(LEFT('表二之二 （录入表）'!$A$6:$A$1130,LEN($A37))=$A37))</f>
        <v>0</v>
      </c>
      <c r="D37" s="412">
        <f>SUMPRODUCT('表二之二 （录入表）'!D$6:D$1130*(LEFT('表二之二 （录入表）'!$A$6:$A$1130,LEN($A37))=$A37))</f>
        <v>0</v>
      </c>
      <c r="E37" s="412">
        <f>SUMPRODUCT('表二之二 （录入表）'!E$6:E$1130*(LEFT('表二之二 （录入表）'!$A$6:$A$1130,LEN($A37))=$A37))</f>
        <v>0</v>
      </c>
      <c r="F37" s="228" t="str">
        <f t="shared" si="0"/>
        <v/>
      </c>
      <c r="G37" s="228" t="str">
        <f t="shared" si="1"/>
        <v/>
      </c>
    </row>
    <row r="38" ht="15" spans="1:7">
      <c r="A38" s="393" t="s">
        <v>9797</v>
      </c>
      <c r="B38" s="399" t="s">
        <v>9798</v>
      </c>
      <c r="C38" s="412">
        <f>SUMPRODUCT('表二之二 （录入表）'!C$6:C$1130*(LEFT('表二之二 （录入表）'!$A$6:$A$1130,LEN($A38))=$A38))</f>
        <v>0</v>
      </c>
      <c r="D38" s="412">
        <f>SUMPRODUCT('表二之二 （录入表）'!D$6:D$1130*(LEFT('表二之二 （录入表）'!$A$6:$A$1130,LEN($A38))=$A38))</f>
        <v>0</v>
      </c>
      <c r="E38" s="412">
        <f>SUMPRODUCT('表二之二 （录入表）'!E$6:E$1130*(LEFT('表二之二 （录入表）'!$A$6:$A$1130,LEN($A38))=$A38))</f>
        <v>0</v>
      </c>
      <c r="F38" s="228" t="str">
        <f t="shared" si="0"/>
        <v/>
      </c>
      <c r="G38" s="228" t="str">
        <f t="shared" si="1"/>
        <v/>
      </c>
    </row>
    <row r="39" ht="15" spans="1:7">
      <c r="A39" s="393" t="s">
        <v>9799</v>
      </c>
      <c r="B39" s="399" t="s">
        <v>9800</v>
      </c>
      <c r="C39" s="412">
        <f>SUMPRODUCT('表二之二 （录入表）'!C$6:C$1130*(LEFT('表二之二 （录入表）'!$A$6:$A$1130,LEN($A39))=$A39))</f>
        <v>0</v>
      </c>
      <c r="D39" s="412">
        <f>SUMPRODUCT('表二之二 （录入表）'!D$6:D$1130*(LEFT('表二之二 （录入表）'!$A$6:$A$1130,LEN($A39))=$A39))</f>
        <v>0</v>
      </c>
      <c r="E39" s="412">
        <f>SUMPRODUCT('表二之二 （录入表）'!E$6:E$1130*(LEFT('表二之二 （录入表）'!$A$6:$A$1130,LEN($A39))=$A39))</f>
        <v>0</v>
      </c>
      <c r="F39" s="228" t="str">
        <f t="shared" si="0"/>
        <v/>
      </c>
      <c r="G39" s="228" t="str">
        <f t="shared" si="1"/>
        <v/>
      </c>
    </row>
    <row r="40" ht="15" spans="1:7">
      <c r="A40" s="393" t="s">
        <v>9801</v>
      </c>
      <c r="B40" s="399" t="s">
        <v>9802</v>
      </c>
      <c r="C40" s="412">
        <f>SUMPRODUCT('表二之二 （录入表）'!C$6:C$1130*(LEFT('表二之二 （录入表）'!$A$6:$A$1130,LEN($A40))=$A40))</f>
        <v>0</v>
      </c>
      <c r="D40" s="412">
        <f>SUMPRODUCT('表二之二 （录入表）'!D$6:D$1130*(LEFT('表二之二 （录入表）'!$A$6:$A$1130,LEN($A40))=$A40))</f>
        <v>0</v>
      </c>
      <c r="E40" s="412">
        <f>SUMPRODUCT('表二之二 （录入表）'!E$6:E$1130*(LEFT('表二之二 （录入表）'!$A$6:$A$1130,LEN($A40))=$A40))</f>
        <v>0</v>
      </c>
      <c r="F40" s="228" t="str">
        <f t="shared" si="0"/>
        <v/>
      </c>
      <c r="G40" s="228" t="str">
        <f t="shared" si="1"/>
        <v/>
      </c>
    </row>
    <row r="41" ht="15" spans="1:7">
      <c r="A41" s="393" t="s">
        <v>9803</v>
      </c>
      <c r="B41" s="399" t="s">
        <v>9804</v>
      </c>
      <c r="C41" s="412">
        <f>SUMPRODUCT('表二之二 （录入表）'!C$6:C$1130*(LEFT('表二之二 （录入表）'!$A$6:$A$1130,LEN($A41))=$A41))</f>
        <v>0</v>
      </c>
      <c r="D41" s="412">
        <f>SUMPRODUCT('表二之二 （录入表）'!D$6:D$1130*(LEFT('表二之二 （录入表）'!$A$6:$A$1130,LEN($A41))=$A41))</f>
        <v>0</v>
      </c>
      <c r="E41" s="412">
        <f>SUMPRODUCT('表二之二 （录入表）'!E$6:E$1130*(LEFT('表二之二 （录入表）'!$A$6:$A$1130,LEN($A41))=$A41))</f>
        <v>0</v>
      </c>
      <c r="F41" s="228" t="str">
        <f t="shared" si="0"/>
        <v/>
      </c>
      <c r="G41" s="228" t="str">
        <f t="shared" si="1"/>
        <v/>
      </c>
    </row>
    <row r="42" ht="15" spans="1:7">
      <c r="A42" s="393" t="s">
        <v>9805</v>
      </c>
      <c r="B42" s="399" t="s">
        <v>9806</v>
      </c>
      <c r="C42" s="412">
        <f>SUMPRODUCT('表二之二 （录入表）'!C$6:C$1130*(LEFT('表二之二 （录入表）'!$A$6:$A$1130,LEN($A42))=$A42))</f>
        <v>0</v>
      </c>
      <c r="D42" s="412">
        <f>SUMPRODUCT('表二之二 （录入表）'!D$6:D$1130*(LEFT('表二之二 （录入表）'!$A$6:$A$1130,LEN($A42))=$A42))</f>
        <v>0</v>
      </c>
      <c r="E42" s="412">
        <f>SUMPRODUCT('表二之二 （录入表）'!E$6:E$1130*(LEFT('表二之二 （录入表）'!$A$6:$A$1130,LEN($A42))=$A42))</f>
        <v>0</v>
      </c>
      <c r="F42" s="228" t="str">
        <f t="shared" si="0"/>
        <v/>
      </c>
      <c r="G42" s="228" t="str">
        <f t="shared" si="1"/>
        <v/>
      </c>
    </row>
    <row r="43" ht="15" spans="1:7">
      <c r="A43" s="393" t="s">
        <v>9807</v>
      </c>
      <c r="B43" s="399" t="s">
        <v>9808</v>
      </c>
      <c r="C43" s="412">
        <f>SUMPRODUCT('表二之二 （录入表）'!C$6:C$1130*(LEFT('表二之二 （录入表）'!$A$6:$A$1130,LEN($A43))=$A43))</f>
        <v>0</v>
      </c>
      <c r="D43" s="412">
        <f>SUMPRODUCT('表二之二 （录入表）'!D$6:D$1130*(LEFT('表二之二 （录入表）'!$A$6:$A$1130,LEN($A43))=$A43))</f>
        <v>0</v>
      </c>
      <c r="E43" s="412">
        <f>SUMPRODUCT('表二之二 （录入表）'!E$6:E$1130*(LEFT('表二之二 （录入表）'!$A$6:$A$1130,LEN($A43))=$A43))</f>
        <v>0</v>
      </c>
      <c r="F43" s="228" t="str">
        <f t="shared" si="0"/>
        <v/>
      </c>
      <c r="G43" s="228" t="str">
        <f t="shared" si="1"/>
        <v/>
      </c>
    </row>
    <row r="44" ht="15" spans="1:7">
      <c r="A44" s="393" t="s">
        <v>9809</v>
      </c>
      <c r="B44" s="399" t="s">
        <v>9810</v>
      </c>
      <c r="C44" s="412">
        <f>SUMPRODUCT('表二之二 （录入表）'!C$6:C$1130*(LEFT('表二之二 （录入表）'!$A$6:$A$1130,LEN($A44))=$A44))</f>
        <v>0</v>
      </c>
      <c r="D44" s="412">
        <f>SUMPRODUCT('表二之二 （录入表）'!D$6:D$1130*(LEFT('表二之二 （录入表）'!$A$6:$A$1130,LEN($A44))=$A44))</f>
        <v>0</v>
      </c>
      <c r="E44" s="412">
        <f>SUMPRODUCT('表二之二 （录入表）'!E$6:E$1130*(LEFT('表二之二 （录入表）'!$A$6:$A$1130,LEN($A44))=$A44))</f>
        <v>0</v>
      </c>
      <c r="F44" s="228" t="str">
        <f t="shared" si="0"/>
        <v/>
      </c>
      <c r="G44" s="228" t="str">
        <f t="shared" si="1"/>
        <v/>
      </c>
    </row>
    <row r="45" ht="15" spans="1:7">
      <c r="A45" s="393" t="s">
        <v>9811</v>
      </c>
      <c r="B45" s="399" t="s">
        <v>9812</v>
      </c>
      <c r="C45" s="412">
        <f>SUMPRODUCT('表二之二 （录入表）'!C$6:C$1130*(LEFT('表二之二 （录入表）'!$A$6:$A$1130,LEN($A45))=$A45))</f>
        <v>1562</v>
      </c>
      <c r="D45" s="412">
        <f>SUMPRODUCT('表二之二 （录入表）'!D$6:D$1130*(LEFT('表二之二 （录入表）'!$A$6:$A$1130,LEN($A45))=$A45))</f>
        <v>2352</v>
      </c>
      <c r="E45" s="412">
        <f>SUMPRODUCT('表二之二 （录入表）'!E$6:E$1130*(LEFT('表二之二 （录入表）'!$A$6:$A$1130,LEN($A45))=$A45))</f>
        <v>2147</v>
      </c>
      <c r="F45" s="228">
        <f t="shared" si="0"/>
        <v>1.37451984635083</v>
      </c>
      <c r="G45" s="228">
        <f t="shared" si="1"/>
        <v>0.912840136054422</v>
      </c>
    </row>
    <row r="46" ht="15" spans="1:7">
      <c r="A46" s="393" t="s">
        <v>9813</v>
      </c>
      <c r="B46" s="399" t="s">
        <v>9814</v>
      </c>
      <c r="C46" s="412">
        <f>SUMPRODUCT('表二之二 （录入表）'!C$6:C$1130*(LEFT('表二之二 （录入表）'!$A$6:$A$1130,LEN($A46))=$A46))</f>
        <v>0</v>
      </c>
      <c r="D46" s="412">
        <f>SUMPRODUCT('表二之二 （录入表）'!D$6:D$1130*(LEFT('表二之二 （录入表）'!$A$6:$A$1130,LEN($A46))=$A46))</f>
        <v>0</v>
      </c>
      <c r="E46" s="412">
        <f>SUMPRODUCT('表二之二 （录入表）'!E$6:E$1130*(LEFT('表二之二 （录入表）'!$A$6:$A$1130,LEN($A46))=$A46))</f>
        <v>0</v>
      </c>
      <c r="F46" s="228" t="str">
        <f t="shared" si="0"/>
        <v/>
      </c>
      <c r="G46" s="228" t="str">
        <f t="shared" si="1"/>
        <v/>
      </c>
    </row>
    <row r="47" ht="15" spans="1:7">
      <c r="A47" s="393" t="s">
        <v>9815</v>
      </c>
      <c r="B47" s="399" t="s">
        <v>9816</v>
      </c>
      <c r="C47" s="412">
        <f>SUMPRODUCT('表二之二 （录入表）'!C$6:C$1130*(LEFT('表二之二 （录入表）'!$A$6:$A$1130,LEN($A47))=$A47))</f>
        <v>0</v>
      </c>
      <c r="D47" s="412">
        <f>SUMPRODUCT('表二之二 （录入表）'!D$6:D$1130*(LEFT('表二之二 （录入表）'!$A$6:$A$1130,LEN($A47))=$A47))</f>
        <v>0</v>
      </c>
      <c r="E47" s="412">
        <f>SUMPRODUCT('表二之二 （录入表）'!E$6:E$1130*(LEFT('表二之二 （录入表）'!$A$6:$A$1130,LEN($A47))=$A47))</f>
        <v>0</v>
      </c>
      <c r="F47" s="228" t="str">
        <f t="shared" si="0"/>
        <v/>
      </c>
      <c r="G47" s="228" t="str">
        <f t="shared" si="1"/>
        <v/>
      </c>
    </row>
    <row r="48" ht="15" spans="1:7">
      <c r="A48" s="393" t="s">
        <v>9817</v>
      </c>
      <c r="B48" s="399" t="s">
        <v>9818</v>
      </c>
      <c r="C48" s="412">
        <f>SUMPRODUCT('表二之二 （录入表）'!C$6:C$1130*(LEFT('表二之二 （录入表）'!$A$6:$A$1130,LEN($A48))=$A48))</f>
        <v>0</v>
      </c>
      <c r="D48" s="412">
        <f>SUMPRODUCT('表二之二 （录入表）'!D$6:D$1130*(LEFT('表二之二 （录入表）'!$A$6:$A$1130,LEN($A48))=$A48))</f>
        <v>0</v>
      </c>
      <c r="E48" s="412">
        <f>SUMPRODUCT('表二之二 （录入表）'!E$6:E$1130*(LEFT('表二之二 （录入表）'!$A$6:$A$1130,LEN($A48))=$A48))</f>
        <v>0</v>
      </c>
      <c r="F48" s="228" t="str">
        <f t="shared" si="0"/>
        <v/>
      </c>
      <c r="G48" s="228" t="str">
        <f t="shared" si="1"/>
        <v/>
      </c>
    </row>
    <row r="49" ht="15" spans="1:7">
      <c r="A49" s="393" t="s">
        <v>9819</v>
      </c>
      <c r="B49" s="399" t="s">
        <v>9820</v>
      </c>
      <c r="C49" s="412">
        <f>SUMPRODUCT('表二之二 （录入表）'!C$6:C$1130*(LEFT('表二之二 （录入表）'!$A$6:$A$1130,LEN($A49))=$A49))</f>
        <v>1562</v>
      </c>
      <c r="D49" s="412">
        <f>SUMPRODUCT('表二之二 （录入表）'!D$6:D$1130*(LEFT('表二之二 （录入表）'!$A$6:$A$1130,LEN($A49))=$A49))</f>
        <v>2286</v>
      </c>
      <c r="E49" s="412">
        <f>SUMPRODUCT('表二之二 （录入表）'!E$6:E$1130*(LEFT('表二之二 （录入表）'!$A$6:$A$1130,LEN($A49))=$A49))</f>
        <v>2086</v>
      </c>
      <c r="F49" s="228">
        <f t="shared" si="0"/>
        <v>1.33546734955186</v>
      </c>
      <c r="G49" s="228">
        <f t="shared" si="1"/>
        <v>0.912510936132983</v>
      </c>
    </row>
    <row r="50" ht="15" spans="1:7">
      <c r="A50" s="393" t="s">
        <v>9821</v>
      </c>
      <c r="B50" s="399" t="s">
        <v>9822</v>
      </c>
      <c r="C50" s="412">
        <f>SUMPRODUCT('表二之二 （录入表）'!C$6:C$1130*(LEFT('表二之二 （录入表）'!$A$6:$A$1130,LEN($A50))=$A50))</f>
        <v>0</v>
      </c>
      <c r="D50" s="412">
        <f>SUMPRODUCT('表二之二 （录入表）'!D$6:D$1130*(LEFT('表二之二 （录入表）'!$A$6:$A$1130,LEN($A50))=$A50))</f>
        <v>66</v>
      </c>
      <c r="E50" s="412">
        <f>SUMPRODUCT('表二之二 （录入表）'!E$6:E$1130*(LEFT('表二之二 （录入表）'!$A$6:$A$1130,LEN($A50))=$A50))</f>
        <v>61</v>
      </c>
      <c r="F50" s="228" t="str">
        <f t="shared" si="0"/>
        <v/>
      </c>
      <c r="G50" s="228">
        <f t="shared" si="1"/>
        <v>0.924242424242424</v>
      </c>
    </row>
    <row r="51" ht="15" spans="1:7">
      <c r="A51" s="393" t="s">
        <v>9823</v>
      </c>
      <c r="B51" s="399" t="s">
        <v>9824</v>
      </c>
      <c r="C51" s="412">
        <f>SUMPRODUCT('表二之二 （录入表）'!C$6:C$1130*(LEFT('表二之二 （录入表）'!$A$6:$A$1130,LEN($A51))=$A51))</f>
        <v>58078</v>
      </c>
      <c r="D51" s="412">
        <f>SUMPRODUCT('表二之二 （录入表）'!D$6:D$1130*(LEFT('表二之二 （录入表）'!$A$6:$A$1130,LEN($A51))=$A51))</f>
        <v>55028</v>
      </c>
      <c r="E51" s="412">
        <f>SUMPRODUCT('表二之二 （录入表）'!E$6:E$1130*(LEFT('表二之二 （录入表）'!$A$6:$A$1130,LEN($A51))=$A51))</f>
        <v>50037</v>
      </c>
      <c r="F51" s="228">
        <f t="shared" si="0"/>
        <v>0.861548262681222</v>
      </c>
      <c r="G51" s="228">
        <f t="shared" si="1"/>
        <v>0.909300719633641</v>
      </c>
    </row>
    <row r="52" ht="15" spans="1:7">
      <c r="A52" s="393" t="s">
        <v>9825</v>
      </c>
      <c r="B52" s="399" t="s">
        <v>9826</v>
      </c>
      <c r="C52" s="412">
        <f>SUMPRODUCT('表二之二 （录入表）'!C$6:C$1130*(LEFT('表二之二 （录入表）'!$A$6:$A$1130,LEN($A52))=$A52))</f>
        <v>631</v>
      </c>
      <c r="D52" s="412">
        <f>SUMPRODUCT('表二之二 （录入表）'!D$6:D$1130*(LEFT('表二之二 （录入表）'!$A$6:$A$1130,LEN($A52))=$A52))</f>
        <v>0</v>
      </c>
      <c r="E52" s="412">
        <f>SUMPRODUCT('表二之二 （录入表）'!E$6:E$1130*(LEFT('表二之二 （录入表）'!$A$6:$A$1130,LEN($A52))=$A52))</f>
        <v>0</v>
      </c>
      <c r="F52" s="228">
        <f t="shared" si="0"/>
        <v>0</v>
      </c>
      <c r="G52" s="228" t="str">
        <f t="shared" si="1"/>
        <v/>
      </c>
    </row>
    <row r="53" ht="15" spans="1:7">
      <c r="A53" s="393" t="s">
        <v>9827</v>
      </c>
      <c r="B53" s="399" t="s">
        <v>9828</v>
      </c>
      <c r="C53" s="412">
        <f>SUMPRODUCT('表二之二 （录入表）'!C$6:C$1130*(LEFT('表二之二 （录入表）'!$A$6:$A$1130,LEN($A53))=$A53))</f>
        <v>47525</v>
      </c>
      <c r="D53" s="412">
        <f>SUMPRODUCT('表二之二 （录入表）'!D$6:D$1130*(LEFT('表二之二 （录入表）'!$A$6:$A$1130,LEN($A53))=$A53))</f>
        <v>48478</v>
      </c>
      <c r="E53" s="412">
        <f>SUMPRODUCT('表二之二 （录入表）'!E$6:E$1130*(LEFT('表二之二 （录入表）'!$A$6:$A$1130,LEN($A53))=$A53))</f>
        <v>44081</v>
      </c>
      <c r="F53" s="228">
        <f t="shared" si="0"/>
        <v>0.92753287743293</v>
      </c>
      <c r="G53" s="228">
        <f t="shared" si="1"/>
        <v>0.909299063492718</v>
      </c>
    </row>
    <row r="54" ht="15" spans="1:7">
      <c r="A54" s="393" t="s">
        <v>9829</v>
      </c>
      <c r="B54" s="399" t="s">
        <v>9830</v>
      </c>
      <c r="C54" s="412">
        <f>SUMPRODUCT('表二之二 （录入表）'!C$6:C$1130*(LEFT('表二之二 （录入表）'!$A$6:$A$1130,LEN($A54))=$A54))</f>
        <v>288</v>
      </c>
      <c r="D54" s="412">
        <f>SUMPRODUCT('表二之二 （录入表）'!D$6:D$1130*(LEFT('表二之二 （录入表）'!$A$6:$A$1130,LEN($A54))=$A54))</f>
        <v>402</v>
      </c>
      <c r="E54" s="412">
        <f>SUMPRODUCT('表二之二 （录入表）'!E$6:E$1130*(LEFT('表二之二 （录入表）'!$A$6:$A$1130,LEN($A54))=$A54))</f>
        <v>366</v>
      </c>
      <c r="F54" s="228">
        <f t="shared" si="0"/>
        <v>1.27083333333333</v>
      </c>
      <c r="G54" s="228">
        <f t="shared" si="1"/>
        <v>0.91044776119403</v>
      </c>
    </row>
    <row r="55" ht="15" spans="1:7">
      <c r="A55" s="393" t="s">
        <v>9831</v>
      </c>
      <c r="B55" s="399" t="s">
        <v>9832</v>
      </c>
      <c r="C55" s="412">
        <f>SUMPRODUCT('表二之二 （录入表）'!C$6:C$1130*(LEFT('表二之二 （录入表）'!$A$6:$A$1130,LEN($A55))=$A55))</f>
        <v>413</v>
      </c>
      <c r="D55" s="412">
        <f>SUMPRODUCT('表二之二 （录入表）'!D$6:D$1130*(LEFT('表二之二 （录入表）'!$A$6:$A$1130,LEN($A55))=$A55))</f>
        <v>310</v>
      </c>
      <c r="E55" s="412">
        <f>SUMPRODUCT('表二之二 （录入表）'!E$6:E$1130*(LEFT('表二之二 （录入表）'!$A$6:$A$1130,LEN($A55))=$A55))</f>
        <v>282</v>
      </c>
      <c r="F55" s="228">
        <f t="shared" si="0"/>
        <v>0.682808716707022</v>
      </c>
      <c r="G55" s="228">
        <f t="shared" si="1"/>
        <v>0.909677419354839</v>
      </c>
    </row>
    <row r="56" ht="15" spans="1:7">
      <c r="A56" s="393" t="s">
        <v>9833</v>
      </c>
      <c r="B56" s="399" t="s">
        <v>9834</v>
      </c>
      <c r="C56" s="412">
        <f>SUMPRODUCT('表二之二 （录入表）'!C$6:C$1130*(LEFT('表二之二 （录入表）'!$A$6:$A$1130,LEN($A56))=$A56))</f>
        <v>730</v>
      </c>
      <c r="D56" s="412">
        <f>SUMPRODUCT('表二之二 （录入表）'!D$6:D$1130*(LEFT('表二之二 （录入表）'!$A$6:$A$1130,LEN($A56))=$A56))</f>
        <v>495</v>
      </c>
      <c r="E56" s="412">
        <f>SUMPRODUCT('表二之二 （录入表）'!E$6:E$1130*(LEFT('表二之二 （录入表）'!$A$6:$A$1130,LEN($A56))=$A56))</f>
        <v>450</v>
      </c>
      <c r="F56" s="228">
        <f t="shared" si="0"/>
        <v>0.616438356164384</v>
      </c>
      <c r="G56" s="228">
        <f t="shared" si="1"/>
        <v>0.909090909090909</v>
      </c>
    </row>
    <row r="57" ht="15" spans="1:7">
      <c r="A57" s="393" t="s">
        <v>9835</v>
      </c>
      <c r="B57" s="399" t="s">
        <v>9836</v>
      </c>
      <c r="C57" s="412">
        <f>SUMPRODUCT('表二之二 （录入表）'!C$6:C$1130*(LEFT('表二之二 （录入表）'!$A$6:$A$1130,LEN($A57))=$A57))</f>
        <v>2015</v>
      </c>
      <c r="D57" s="412">
        <f>SUMPRODUCT('表二之二 （录入表）'!D$6:D$1130*(LEFT('表二之二 （录入表）'!$A$6:$A$1130,LEN($A57))=$A57))</f>
        <v>1742</v>
      </c>
      <c r="E57" s="412">
        <f>SUMPRODUCT('表二之二 （录入表）'!E$6:E$1130*(LEFT('表二之二 （录入表）'!$A$6:$A$1130,LEN($A57))=$A57))</f>
        <v>1583</v>
      </c>
      <c r="F57" s="228">
        <f t="shared" si="0"/>
        <v>0.78560794044665</v>
      </c>
      <c r="G57" s="228">
        <f t="shared" si="1"/>
        <v>0.908725602755454</v>
      </c>
    </row>
    <row r="58" ht="15" spans="1:7">
      <c r="A58" s="393" t="s">
        <v>9837</v>
      </c>
      <c r="B58" s="399" t="s">
        <v>9838</v>
      </c>
      <c r="C58" s="412">
        <f>SUMPRODUCT('表二之二 （录入表）'!C$6:C$1130*(LEFT('表二之二 （录入表）'!$A$6:$A$1130,LEN($A58))=$A58))</f>
        <v>0</v>
      </c>
      <c r="D58" s="412">
        <f>SUMPRODUCT('表二之二 （录入表）'!D$6:D$1130*(LEFT('表二之二 （录入表）'!$A$6:$A$1130,LEN($A58))=$A58))</f>
        <v>0</v>
      </c>
      <c r="E58" s="412">
        <f>SUMPRODUCT('表二之二 （录入表）'!E$6:E$1130*(LEFT('表二之二 （录入表）'!$A$6:$A$1130,LEN($A58))=$A58))</f>
        <v>0</v>
      </c>
      <c r="F58" s="228" t="str">
        <f t="shared" si="0"/>
        <v/>
      </c>
      <c r="G58" s="228" t="str">
        <f t="shared" si="1"/>
        <v/>
      </c>
    </row>
    <row r="59" ht="15" spans="1:7">
      <c r="A59" s="393" t="s">
        <v>9839</v>
      </c>
      <c r="B59" s="399" t="s">
        <v>9840</v>
      </c>
      <c r="C59" s="412">
        <f>SUMPRODUCT('表二之二 （录入表）'!C$6:C$1130*(LEFT('表二之二 （录入表）'!$A$6:$A$1130,LEN($A59))=$A59))</f>
        <v>6359</v>
      </c>
      <c r="D59" s="412">
        <f>SUMPRODUCT('表二之二 （录入表）'!D$6:D$1130*(LEFT('表二之二 （录入表）'!$A$6:$A$1130,LEN($A59))=$A59))</f>
        <v>2809</v>
      </c>
      <c r="E59" s="412">
        <f>SUMPRODUCT('表二之二 （录入表）'!E$6:E$1130*(LEFT('表二之二 （录入表）'!$A$6:$A$1130,LEN($A59))=$A59))</f>
        <v>2553</v>
      </c>
      <c r="F59" s="228">
        <f t="shared" si="0"/>
        <v>0.401478219845888</v>
      </c>
      <c r="G59" s="228">
        <f t="shared" si="1"/>
        <v>0.908864364542542</v>
      </c>
    </row>
    <row r="60" ht="15" spans="1:7">
      <c r="A60" s="393" t="s">
        <v>9841</v>
      </c>
      <c r="B60" s="399" t="s">
        <v>9842</v>
      </c>
      <c r="C60" s="412">
        <f>SUMPRODUCT('表二之二 （录入表）'!C$6:C$1130*(LEFT('表二之二 （录入表）'!$A$6:$A$1130,LEN($A60))=$A60))</f>
        <v>0</v>
      </c>
      <c r="D60" s="412">
        <f>SUMPRODUCT('表二之二 （录入表）'!D$6:D$1130*(LEFT('表二之二 （录入表）'!$A$6:$A$1130,LEN($A60))=$A60))</f>
        <v>0</v>
      </c>
      <c r="E60" s="412">
        <f>SUMPRODUCT('表二之二 （录入表）'!E$6:E$1130*(LEFT('表二之二 （录入表）'!$A$6:$A$1130,LEN($A60))=$A60))</f>
        <v>0</v>
      </c>
      <c r="F60" s="228" t="str">
        <f t="shared" si="0"/>
        <v/>
      </c>
      <c r="G60" s="228" t="str">
        <f t="shared" si="1"/>
        <v/>
      </c>
    </row>
    <row r="61" ht="15" spans="1:7">
      <c r="A61" s="393" t="s">
        <v>9843</v>
      </c>
      <c r="B61" s="399" t="s">
        <v>9844</v>
      </c>
      <c r="C61" s="412">
        <f>SUMPRODUCT('表二之二 （录入表）'!C$6:C$1130*(LEFT('表二之二 （录入表）'!$A$6:$A$1130,LEN($A61))=$A61))</f>
        <v>0</v>
      </c>
      <c r="D61" s="412">
        <f>SUMPRODUCT('表二之二 （录入表）'!D$6:D$1130*(LEFT('表二之二 （录入表）'!$A$6:$A$1130,LEN($A61))=$A61))</f>
        <v>0</v>
      </c>
      <c r="E61" s="412">
        <f>SUMPRODUCT('表二之二 （录入表）'!E$6:E$1130*(LEFT('表二之二 （录入表）'!$A$6:$A$1130,LEN($A61))=$A61))</f>
        <v>0</v>
      </c>
      <c r="F61" s="228" t="str">
        <f t="shared" si="0"/>
        <v/>
      </c>
      <c r="G61" s="228" t="str">
        <f t="shared" si="1"/>
        <v/>
      </c>
    </row>
    <row r="62" ht="15" spans="1:7">
      <c r="A62" s="393" t="s">
        <v>9845</v>
      </c>
      <c r="B62" s="399" t="s">
        <v>9846</v>
      </c>
      <c r="C62" s="412">
        <f>SUMPRODUCT('表二之二 （录入表）'!C$6:C$1130*(LEFT('表二之二 （录入表）'!$A$6:$A$1130,LEN($A62))=$A62))</f>
        <v>117</v>
      </c>
      <c r="D62" s="412">
        <f>SUMPRODUCT('表二之二 （录入表）'!D$6:D$1130*(LEFT('表二之二 （录入表）'!$A$6:$A$1130,LEN($A62))=$A62))</f>
        <v>792</v>
      </c>
      <c r="E62" s="412">
        <f>SUMPRODUCT('表二之二 （录入表）'!E$6:E$1130*(LEFT('表二之二 （录入表）'!$A$6:$A$1130,LEN($A62))=$A62))</f>
        <v>722</v>
      </c>
      <c r="F62" s="228">
        <f t="shared" si="0"/>
        <v>6.17094017094017</v>
      </c>
      <c r="G62" s="228">
        <f t="shared" si="1"/>
        <v>0.911616161616162</v>
      </c>
    </row>
    <row r="63" ht="15" spans="1:7">
      <c r="A63" s="393" t="s">
        <v>9847</v>
      </c>
      <c r="B63" s="399" t="s">
        <v>9848</v>
      </c>
      <c r="C63" s="412">
        <f>SUMPRODUCT('表二之二 （录入表）'!C$6:C$1130*(LEFT('表二之二 （录入表）'!$A$6:$A$1130,LEN($A63))=$A63))</f>
        <v>79755</v>
      </c>
      <c r="D63" s="412">
        <f>SUMPRODUCT('表二之二 （录入表）'!D$6:D$1130*(LEFT('表二之二 （录入表）'!$A$6:$A$1130,LEN($A63))=$A63))</f>
        <v>78822</v>
      </c>
      <c r="E63" s="412">
        <f>SUMPRODUCT('表二之二 （录入表）'!E$6:E$1130*(LEFT('表二之二 （录入表）'!$A$6:$A$1130,LEN($A63))=$A63))</f>
        <v>83074</v>
      </c>
      <c r="F63" s="228">
        <f t="shared" si="0"/>
        <v>1.04161494577142</v>
      </c>
      <c r="G63" s="228">
        <f t="shared" si="1"/>
        <v>1.05394433026312</v>
      </c>
    </row>
    <row r="64" ht="15" spans="1:7">
      <c r="A64" s="393" t="s">
        <v>9849</v>
      </c>
      <c r="B64" s="399" t="s">
        <v>9850</v>
      </c>
      <c r="C64" s="412">
        <f>SUMPRODUCT('表二之二 （录入表）'!C$6:C$1130*(LEFT('表二之二 （录入表）'!$A$6:$A$1130,LEN($A64))=$A64))</f>
        <v>1778</v>
      </c>
      <c r="D64" s="412">
        <f>SUMPRODUCT('表二之二 （录入表）'!D$6:D$1130*(LEFT('表二之二 （录入表）'!$A$6:$A$1130,LEN($A64))=$A64))</f>
        <v>1986</v>
      </c>
      <c r="E64" s="412">
        <f>SUMPRODUCT('表二之二 （录入表）'!E$6:E$1130*(LEFT('表二之二 （录入表）'!$A$6:$A$1130,LEN($A64))=$A64))</f>
        <v>2093</v>
      </c>
      <c r="F64" s="228">
        <f t="shared" si="0"/>
        <v>1.17716535433071</v>
      </c>
      <c r="G64" s="228">
        <f t="shared" si="1"/>
        <v>1.05387713997986</v>
      </c>
    </row>
    <row r="65" ht="15" spans="1:7">
      <c r="A65" s="393" t="s">
        <v>9851</v>
      </c>
      <c r="B65" s="399" t="s">
        <v>9852</v>
      </c>
      <c r="C65" s="412">
        <f>SUMPRODUCT('表二之二 （录入表）'!C$6:C$1130*(LEFT('表二之二 （录入表）'!$A$6:$A$1130,LEN($A65))=$A65))</f>
        <v>38711</v>
      </c>
      <c r="D65" s="412">
        <f>SUMPRODUCT('表二之二 （录入表）'!D$6:D$1130*(LEFT('表二之二 （录入表）'!$A$6:$A$1130,LEN($A65))=$A65))</f>
        <v>45517</v>
      </c>
      <c r="E65" s="412">
        <f>SUMPRODUCT('表二之二 （录入表）'!E$6:E$1130*(LEFT('表二之二 （录入表）'!$A$6:$A$1130,LEN($A65))=$A65))</f>
        <v>47972</v>
      </c>
      <c r="F65" s="228">
        <f t="shared" si="0"/>
        <v>1.23923432616052</v>
      </c>
      <c r="G65" s="228">
        <f t="shared" si="1"/>
        <v>1.05393589208428</v>
      </c>
    </row>
    <row r="66" ht="15" spans="1:7">
      <c r="A66" s="393" t="s">
        <v>9853</v>
      </c>
      <c r="B66" s="399" t="s">
        <v>9854</v>
      </c>
      <c r="C66" s="412">
        <f>SUMPRODUCT('表二之二 （录入表）'!C$6:C$1130*(LEFT('表二之二 （录入表）'!$A$6:$A$1130,LEN($A66))=$A66))</f>
        <v>23407</v>
      </c>
      <c r="D66" s="412">
        <f>SUMPRODUCT('表二之二 （录入表）'!D$6:D$1130*(LEFT('表二之二 （录入表）'!$A$6:$A$1130,LEN($A66))=$A66))</f>
        <v>25265</v>
      </c>
      <c r="E66" s="412">
        <f>SUMPRODUCT('表二之二 （录入表）'!E$6:E$1130*(LEFT('表二之二 （录入表）'!$A$6:$A$1130,LEN($A66))=$A66))</f>
        <v>26627</v>
      </c>
      <c r="F66" s="228">
        <f t="shared" si="0"/>
        <v>1.1375656854787</v>
      </c>
      <c r="G66" s="228">
        <f t="shared" si="1"/>
        <v>1.05390856916683</v>
      </c>
    </row>
    <row r="67" ht="15" spans="1:7">
      <c r="A67" s="393" t="s">
        <v>9855</v>
      </c>
      <c r="B67" s="399" t="s">
        <v>9856</v>
      </c>
      <c r="C67" s="412">
        <f>SUMPRODUCT('表二之二 （录入表）'!C$6:C$1130*(LEFT('表二之二 （录入表）'!$A$6:$A$1130,LEN($A67))=$A67))</f>
        <v>0</v>
      </c>
      <c r="D67" s="412">
        <f>SUMPRODUCT('表二之二 （录入表）'!D$6:D$1130*(LEFT('表二之二 （录入表）'!$A$6:$A$1130,LEN($A67))=$A67))</f>
        <v>0</v>
      </c>
      <c r="E67" s="412">
        <f>SUMPRODUCT('表二之二 （录入表）'!E$6:E$1130*(LEFT('表二之二 （录入表）'!$A$6:$A$1130,LEN($A67))=$A67))</f>
        <v>0</v>
      </c>
      <c r="F67" s="228" t="str">
        <f t="shared" si="0"/>
        <v/>
      </c>
      <c r="G67" s="228" t="str">
        <f t="shared" si="1"/>
        <v/>
      </c>
    </row>
    <row r="68" ht="15" spans="1:7">
      <c r="A68" s="393" t="s">
        <v>9857</v>
      </c>
      <c r="B68" s="399" t="s">
        <v>9858</v>
      </c>
      <c r="C68" s="412">
        <f>SUMPRODUCT('表二之二 （录入表）'!C$6:C$1130*(LEFT('表二之二 （录入表）'!$A$6:$A$1130,LEN($A68))=$A68))</f>
        <v>2381</v>
      </c>
      <c r="D68" s="412">
        <f>SUMPRODUCT('表二之二 （录入表）'!D$6:D$1130*(LEFT('表二之二 （录入表）'!$A$6:$A$1130,LEN($A68))=$A68))</f>
        <v>1726</v>
      </c>
      <c r="E68" s="412">
        <f>SUMPRODUCT('表二之二 （录入表）'!E$6:E$1130*(LEFT('表二之二 （录入表）'!$A$6:$A$1130,LEN($A68))=$A68))</f>
        <v>1820</v>
      </c>
      <c r="F68" s="228">
        <f t="shared" si="0"/>
        <v>0.764384712305754</v>
      </c>
      <c r="G68" s="228">
        <f t="shared" si="1"/>
        <v>1.05446118192352</v>
      </c>
    </row>
    <row r="69" ht="15" spans="1:7">
      <c r="A69" s="393" t="s">
        <v>9859</v>
      </c>
      <c r="B69" s="399" t="s">
        <v>9860</v>
      </c>
      <c r="C69" s="412">
        <f>SUMPRODUCT('表二之二 （录入表）'!C$6:C$1130*(LEFT('表二之二 （录入表）'!$A$6:$A$1130,LEN($A69))=$A69))</f>
        <v>0</v>
      </c>
      <c r="D69" s="412">
        <f>SUMPRODUCT('表二之二 （录入表）'!D$6:D$1130*(LEFT('表二之二 （录入表）'!$A$6:$A$1130,LEN($A69))=$A69))</f>
        <v>0</v>
      </c>
      <c r="E69" s="412">
        <f>SUMPRODUCT('表二之二 （录入表）'!E$6:E$1130*(LEFT('表二之二 （录入表）'!$A$6:$A$1130,LEN($A69))=$A69))</f>
        <v>0</v>
      </c>
      <c r="F69" s="228" t="str">
        <f t="shared" si="0"/>
        <v/>
      </c>
      <c r="G69" s="228" t="str">
        <f t="shared" si="1"/>
        <v/>
      </c>
    </row>
    <row r="70" ht="15" spans="1:7">
      <c r="A70" s="393" t="s">
        <v>9861</v>
      </c>
      <c r="B70" s="399" t="s">
        <v>9862</v>
      </c>
      <c r="C70" s="412">
        <f>SUMPRODUCT('表二之二 （录入表）'!C$6:C$1130*(LEFT('表二之二 （录入表）'!$A$6:$A$1130,LEN($A70))=$A70))</f>
        <v>597</v>
      </c>
      <c r="D70" s="412">
        <f>SUMPRODUCT('表二之二 （录入表）'!D$6:D$1130*(LEFT('表二之二 （录入表）'!$A$6:$A$1130,LEN($A70))=$A70))</f>
        <v>1156</v>
      </c>
      <c r="E70" s="412">
        <f>SUMPRODUCT('表二之二 （录入表）'!E$6:E$1130*(LEFT('表二之二 （录入表）'!$A$6:$A$1130,LEN($A70))=$A70))</f>
        <v>1218</v>
      </c>
      <c r="F70" s="228">
        <f t="shared" si="0"/>
        <v>2.04020100502513</v>
      </c>
      <c r="G70" s="228">
        <f t="shared" si="1"/>
        <v>1.05363321799308</v>
      </c>
    </row>
    <row r="71" ht="15" spans="1:7">
      <c r="A71" s="393" t="s">
        <v>9863</v>
      </c>
      <c r="B71" s="399" t="s">
        <v>9864</v>
      </c>
      <c r="C71" s="412">
        <f>SUMPRODUCT('表二之二 （录入表）'!C$6:C$1130*(LEFT('表二之二 （录入表）'!$A$6:$A$1130,LEN($A71))=$A71))</f>
        <v>1721</v>
      </c>
      <c r="D71" s="412">
        <f>SUMPRODUCT('表二之二 （录入表）'!D$6:D$1130*(LEFT('表二之二 （录入表）'!$A$6:$A$1130,LEN($A71))=$A71))</f>
        <v>2037</v>
      </c>
      <c r="E71" s="412">
        <f>SUMPRODUCT('表二之二 （录入表）'!E$6:E$1130*(LEFT('表二之二 （录入表）'!$A$6:$A$1130,LEN($A71))=$A71))</f>
        <v>2147</v>
      </c>
      <c r="F71" s="228">
        <f t="shared" si="0"/>
        <v>1.24753050552005</v>
      </c>
      <c r="G71" s="228">
        <f t="shared" si="1"/>
        <v>1.05400098183603</v>
      </c>
    </row>
    <row r="72" ht="15" spans="1:7">
      <c r="A72" s="393" t="s">
        <v>9865</v>
      </c>
      <c r="B72" s="399" t="s">
        <v>9866</v>
      </c>
      <c r="C72" s="412">
        <f>SUMPRODUCT('表二之二 （录入表）'!C$6:C$1130*(LEFT('表二之二 （录入表）'!$A$6:$A$1130,LEN($A72))=$A72))</f>
        <v>13</v>
      </c>
      <c r="D72" s="412">
        <f>SUMPRODUCT('表二之二 （录入表）'!D$6:D$1130*(LEFT('表二之二 （录入表）'!$A$6:$A$1130,LEN($A72))=$A72))</f>
        <v>12</v>
      </c>
      <c r="E72" s="412">
        <f>SUMPRODUCT('表二之二 （录入表）'!E$6:E$1130*(LEFT('表二之二 （录入表）'!$A$6:$A$1130,LEN($A72))=$A72))</f>
        <v>13</v>
      </c>
      <c r="F72" s="228">
        <f t="shared" si="0"/>
        <v>1</v>
      </c>
      <c r="G72" s="228">
        <f t="shared" si="1"/>
        <v>1.08333333333333</v>
      </c>
    </row>
    <row r="73" ht="15" spans="1:7">
      <c r="A73" s="393" t="s">
        <v>9867</v>
      </c>
      <c r="B73" s="399" t="s">
        <v>9868</v>
      </c>
      <c r="C73" s="412">
        <f>SUMPRODUCT('表二之二 （录入表）'!C$6:C$1130*(LEFT('表二之二 （录入表）'!$A$6:$A$1130,LEN($A73))=$A73))</f>
        <v>11147</v>
      </c>
      <c r="D73" s="412">
        <f>SUMPRODUCT('表二之二 （录入表）'!D$6:D$1130*(LEFT('表二之二 （录入表）'!$A$6:$A$1130,LEN($A73))=$A73))</f>
        <v>1123</v>
      </c>
      <c r="E73" s="412">
        <f>SUMPRODUCT('表二之二 （录入表）'!E$6:E$1130*(LEFT('表二之二 （录入表）'!$A$6:$A$1130,LEN($A73))=$A73))</f>
        <v>1184</v>
      </c>
      <c r="F73" s="228">
        <f t="shared" ref="F73:F136" si="4">IFERROR($E73/C73,"")</f>
        <v>0.106216919350498</v>
      </c>
      <c r="G73" s="228">
        <f t="shared" ref="G73:G136" si="5">IFERROR($E73/D73,"")</f>
        <v>1.05431878895815</v>
      </c>
    </row>
    <row r="74" ht="15" spans="1:7">
      <c r="A74" s="393" t="s">
        <v>9869</v>
      </c>
      <c r="B74" s="399" t="s">
        <v>9870</v>
      </c>
      <c r="C74" s="412">
        <f>SUMPRODUCT('表二之二 （录入表）'!C$6:C$1130*(LEFT('表二之二 （录入表）'!$A$6:$A$1130,LEN($A74))=$A74))</f>
        <v>28719</v>
      </c>
      <c r="D74" s="412">
        <f>SUMPRODUCT('表二之二 （录入表）'!D$6:D$1130*(LEFT('表二之二 （录入表）'!$A$6:$A$1130,LEN($A74))=$A74))</f>
        <v>27643</v>
      </c>
      <c r="E74" s="412">
        <f>SUMPRODUCT('表二之二 （录入表）'!E$6:E$1130*(LEFT('表二之二 （录入表）'!$A$6:$A$1130,LEN($A74))=$A74))</f>
        <v>22501</v>
      </c>
      <c r="F74" s="228">
        <f t="shared" si="4"/>
        <v>0.783488283018211</v>
      </c>
      <c r="G74" s="228">
        <f t="shared" si="5"/>
        <v>0.813985457439496</v>
      </c>
    </row>
    <row r="75" ht="15" spans="1:7">
      <c r="A75" s="393" t="s">
        <v>9871</v>
      </c>
      <c r="B75" s="399" t="s">
        <v>9872</v>
      </c>
      <c r="C75" s="412">
        <f>SUMPRODUCT('表二之二 （录入表）'!C$6:C$1130*(LEFT('表二之二 （录入表）'!$A$6:$A$1130,LEN($A75))=$A75))</f>
        <v>946</v>
      </c>
      <c r="D75" s="412">
        <f>SUMPRODUCT('表二之二 （录入表）'!D$6:D$1130*(LEFT('表二之二 （录入表）'!$A$6:$A$1130,LEN($A75))=$A75))</f>
        <v>640</v>
      </c>
      <c r="E75" s="412">
        <f>SUMPRODUCT('表二之二 （录入表）'!E$6:E$1130*(LEFT('表二之二 （录入表）'!$A$6:$A$1130,LEN($A75))=$A75))</f>
        <v>521</v>
      </c>
      <c r="F75" s="228">
        <f t="shared" si="4"/>
        <v>0.550739957716702</v>
      </c>
      <c r="G75" s="228">
        <f t="shared" si="5"/>
        <v>0.8140625</v>
      </c>
    </row>
    <row r="76" ht="15" spans="1:7">
      <c r="A76" s="393" t="s">
        <v>9873</v>
      </c>
      <c r="B76" s="399" t="s">
        <v>9874</v>
      </c>
      <c r="C76" s="412">
        <f>SUMPRODUCT('表二之二 （录入表）'!C$6:C$1130*(LEFT('表二之二 （录入表）'!$A$6:$A$1130,LEN($A76))=$A76))</f>
        <v>18</v>
      </c>
      <c r="D76" s="412">
        <f>SUMPRODUCT('表二之二 （录入表）'!D$6:D$1130*(LEFT('表二之二 （录入表）'!$A$6:$A$1130,LEN($A76))=$A76))</f>
        <v>5</v>
      </c>
      <c r="E76" s="412">
        <f>SUMPRODUCT('表二之二 （录入表）'!E$6:E$1130*(LEFT('表二之二 （录入表）'!$A$6:$A$1130,LEN($A76))=$A76))</f>
        <v>4</v>
      </c>
      <c r="F76" s="228">
        <f t="shared" si="4"/>
        <v>0.222222222222222</v>
      </c>
      <c r="G76" s="228">
        <f t="shared" si="5"/>
        <v>0.8</v>
      </c>
    </row>
    <row r="77" ht="15" spans="1:7">
      <c r="A77" s="393" t="s">
        <v>9875</v>
      </c>
      <c r="B77" s="399" t="s">
        <v>9876</v>
      </c>
      <c r="C77" s="412">
        <f>SUMPRODUCT('表二之二 （录入表）'!C$6:C$1130*(LEFT('表二之二 （录入表）'!$A$6:$A$1130,LEN($A77))=$A77))</f>
        <v>35</v>
      </c>
      <c r="D77" s="412">
        <f>SUMPRODUCT('表二之二 （录入表）'!D$6:D$1130*(LEFT('表二之二 （录入表）'!$A$6:$A$1130,LEN($A77))=$A77))</f>
        <v>8</v>
      </c>
      <c r="E77" s="412">
        <f>SUMPRODUCT('表二之二 （录入表）'!E$6:E$1130*(LEFT('表二之二 （录入表）'!$A$6:$A$1130,LEN($A77))=$A77))</f>
        <v>7</v>
      </c>
      <c r="F77" s="228">
        <f t="shared" si="4"/>
        <v>0.2</v>
      </c>
      <c r="G77" s="228">
        <f t="shared" si="5"/>
        <v>0.875</v>
      </c>
    </row>
    <row r="78" ht="15" spans="1:7">
      <c r="A78" s="393" t="s">
        <v>9877</v>
      </c>
      <c r="B78" s="399" t="s">
        <v>9878</v>
      </c>
      <c r="C78" s="412">
        <f>SUMPRODUCT('表二之二 （录入表）'!C$6:C$1130*(LEFT('表二之二 （录入表）'!$A$6:$A$1130,LEN($A78))=$A78))</f>
        <v>10306</v>
      </c>
      <c r="D78" s="412">
        <f>SUMPRODUCT('表二之二 （录入表）'!D$6:D$1130*(LEFT('表二之二 （录入表）'!$A$6:$A$1130,LEN($A78))=$A78))</f>
        <v>16601</v>
      </c>
      <c r="E78" s="412">
        <f>SUMPRODUCT('表二之二 （录入表）'!E$6:E$1130*(LEFT('表二之二 （录入表）'!$A$6:$A$1130,LEN($A78))=$A78))</f>
        <v>13513</v>
      </c>
      <c r="F78" s="228">
        <f t="shared" si="4"/>
        <v>1.31117795458956</v>
      </c>
      <c r="G78" s="228">
        <f t="shared" si="5"/>
        <v>0.813987109210288</v>
      </c>
    </row>
    <row r="79" ht="15" spans="1:7">
      <c r="A79" s="393" t="s">
        <v>9879</v>
      </c>
      <c r="B79" s="399" t="s">
        <v>9880</v>
      </c>
      <c r="C79" s="412">
        <f>SUMPRODUCT('表二之二 （录入表）'!C$6:C$1130*(LEFT('表二之二 （录入表）'!$A$6:$A$1130,LEN($A79))=$A79))</f>
        <v>214</v>
      </c>
      <c r="D79" s="412">
        <f>SUMPRODUCT('表二之二 （录入表）'!D$6:D$1130*(LEFT('表二之二 （录入表）'!$A$6:$A$1130,LEN($A79))=$A79))</f>
        <v>444</v>
      </c>
      <c r="E79" s="412">
        <f>SUMPRODUCT('表二之二 （录入表）'!E$6:E$1130*(LEFT('表二之二 （录入表）'!$A$6:$A$1130,LEN($A79))=$A79))</f>
        <v>361</v>
      </c>
      <c r="F79" s="228">
        <f t="shared" si="4"/>
        <v>1.68691588785047</v>
      </c>
      <c r="G79" s="228">
        <f t="shared" si="5"/>
        <v>0.813063063063063</v>
      </c>
    </row>
    <row r="80" ht="15" spans="1:7">
      <c r="A80" s="393" t="s">
        <v>9881</v>
      </c>
      <c r="B80" s="399" t="s">
        <v>9882</v>
      </c>
      <c r="C80" s="412">
        <f>SUMPRODUCT('表二之二 （录入表）'!C$6:C$1130*(LEFT('表二之二 （录入表）'!$A$6:$A$1130,LEN($A80))=$A80))</f>
        <v>17</v>
      </c>
      <c r="D80" s="412">
        <f>SUMPRODUCT('表二之二 （录入表）'!D$6:D$1130*(LEFT('表二之二 （录入表）'!$A$6:$A$1130,LEN($A80))=$A80))</f>
        <v>57</v>
      </c>
      <c r="E80" s="412">
        <f>SUMPRODUCT('表二之二 （录入表）'!E$6:E$1130*(LEFT('表二之二 （录入表）'!$A$6:$A$1130,LEN($A80))=$A80))</f>
        <v>47</v>
      </c>
      <c r="F80" s="228">
        <f t="shared" si="4"/>
        <v>2.76470588235294</v>
      </c>
      <c r="G80" s="228">
        <f t="shared" si="5"/>
        <v>0.824561403508772</v>
      </c>
    </row>
    <row r="81" ht="15" spans="1:7">
      <c r="A81" s="393" t="s">
        <v>9883</v>
      </c>
      <c r="B81" s="399" t="s">
        <v>9884</v>
      </c>
      <c r="C81" s="412">
        <f>SUMPRODUCT('表二之二 （录入表）'!C$6:C$1130*(LEFT('表二之二 （录入表）'!$A$6:$A$1130,LEN($A81))=$A81))</f>
        <v>252</v>
      </c>
      <c r="D81" s="412">
        <f>SUMPRODUCT('表二之二 （录入表）'!D$6:D$1130*(LEFT('表二之二 （录入表）'!$A$6:$A$1130,LEN($A81))=$A81))</f>
        <v>971</v>
      </c>
      <c r="E81" s="412">
        <f>SUMPRODUCT('表二之二 （录入表）'!E$6:E$1130*(LEFT('表二之二 （录入表）'!$A$6:$A$1130,LEN($A81))=$A81))</f>
        <v>790</v>
      </c>
      <c r="F81" s="228">
        <f t="shared" si="4"/>
        <v>3.13492063492063</v>
      </c>
      <c r="G81" s="228">
        <f t="shared" si="5"/>
        <v>0.813594232749743</v>
      </c>
    </row>
    <row r="82" ht="15" spans="1:7">
      <c r="A82" s="393" t="s">
        <v>9885</v>
      </c>
      <c r="B82" s="399" t="s">
        <v>9886</v>
      </c>
      <c r="C82" s="412">
        <f>SUMPRODUCT('表二之二 （录入表）'!C$6:C$1130*(LEFT('表二之二 （录入表）'!$A$6:$A$1130,LEN($A82))=$A82))</f>
        <v>0</v>
      </c>
      <c r="D82" s="412">
        <f>SUMPRODUCT('表二之二 （录入表）'!D$6:D$1130*(LEFT('表二之二 （录入表）'!$A$6:$A$1130,LEN($A82))=$A82))</f>
        <v>0</v>
      </c>
      <c r="E82" s="412">
        <f>SUMPRODUCT('表二之二 （录入表）'!E$6:E$1130*(LEFT('表二之二 （录入表）'!$A$6:$A$1130,LEN($A82))=$A82))</f>
        <v>0</v>
      </c>
      <c r="F82" s="228" t="str">
        <f t="shared" si="4"/>
        <v/>
      </c>
      <c r="G82" s="228" t="str">
        <f t="shared" si="5"/>
        <v/>
      </c>
    </row>
    <row r="83" ht="15" spans="1:7">
      <c r="A83" s="393" t="s">
        <v>9887</v>
      </c>
      <c r="B83" s="399" t="s">
        <v>9888</v>
      </c>
      <c r="C83" s="412">
        <f>SUMPRODUCT('表二之二 （录入表）'!C$6:C$1130*(LEFT('表二之二 （录入表）'!$A$6:$A$1130,LEN($A83))=$A83))</f>
        <v>0</v>
      </c>
      <c r="D83" s="412">
        <f>SUMPRODUCT('表二之二 （录入表）'!D$6:D$1130*(LEFT('表二之二 （录入表）'!$A$6:$A$1130,LEN($A83))=$A83))</f>
        <v>500</v>
      </c>
      <c r="E83" s="412">
        <f>SUMPRODUCT('表二之二 （录入表）'!E$6:E$1130*(LEFT('表二之二 （录入表）'!$A$6:$A$1130,LEN($A83))=$A83))</f>
        <v>407</v>
      </c>
      <c r="F83" s="228" t="str">
        <f t="shared" si="4"/>
        <v/>
      </c>
      <c r="G83" s="228">
        <f t="shared" si="5"/>
        <v>0.814</v>
      </c>
    </row>
    <row r="84" ht="15" spans="1:7">
      <c r="A84" s="393" t="s">
        <v>9889</v>
      </c>
      <c r="B84" s="399" t="s">
        <v>9890</v>
      </c>
      <c r="C84" s="412">
        <f>SUMPRODUCT('表二之二 （录入表）'!C$6:C$1130*(LEFT('表二之二 （录入表）'!$A$6:$A$1130,LEN($A84))=$A84))</f>
        <v>16931</v>
      </c>
      <c r="D84" s="412">
        <f>SUMPRODUCT('表二之二 （录入表）'!D$6:D$1130*(LEFT('表二之二 （录入表）'!$A$6:$A$1130,LEN($A84))=$A84))</f>
        <v>8417</v>
      </c>
      <c r="E84" s="412">
        <f>SUMPRODUCT('表二之二 （录入表）'!E$6:E$1130*(LEFT('表二之二 （录入表）'!$A$6:$A$1130,LEN($A84))=$A84))</f>
        <v>6851</v>
      </c>
      <c r="F84" s="228">
        <f t="shared" si="4"/>
        <v>0.404642371980391</v>
      </c>
      <c r="G84" s="228">
        <f t="shared" si="5"/>
        <v>0.813947962456932</v>
      </c>
    </row>
    <row r="85" ht="15" spans="1:7">
      <c r="A85" s="393" t="s">
        <v>9891</v>
      </c>
      <c r="B85" s="399" t="s">
        <v>9892</v>
      </c>
      <c r="C85" s="412">
        <f>SUMPRODUCT('表二之二 （录入表）'!C$6:C$1130*(LEFT('表二之二 （录入表）'!$A$6:$A$1130,LEN($A85))=$A85))</f>
        <v>11220</v>
      </c>
      <c r="D85" s="412">
        <f>SUMPRODUCT('表二之二 （录入表）'!D$6:D$1130*(LEFT('表二之二 （录入表）'!$A$6:$A$1130,LEN($A85))=$A85))</f>
        <v>13651</v>
      </c>
      <c r="E85" s="412">
        <f>SUMPRODUCT('表二之二 （录入表）'!E$6:E$1130*(LEFT('表二之二 （录入表）'!$A$6:$A$1130,LEN($A85))=$A85))</f>
        <v>14907</v>
      </c>
      <c r="F85" s="228">
        <f t="shared" si="4"/>
        <v>1.32860962566845</v>
      </c>
      <c r="G85" s="228">
        <f t="shared" si="5"/>
        <v>1.09200791150831</v>
      </c>
    </row>
    <row r="86" ht="15" spans="1:7">
      <c r="A86" s="393" t="s">
        <v>9893</v>
      </c>
      <c r="B86" s="399" t="s">
        <v>9894</v>
      </c>
      <c r="C86" s="412">
        <f>SUMPRODUCT('表二之二 （录入表）'!C$6:C$1130*(LEFT('表二之二 （录入表）'!$A$6:$A$1130,LEN($A86))=$A86))</f>
        <v>5284</v>
      </c>
      <c r="D86" s="412">
        <f>SUMPRODUCT('表二之二 （录入表）'!D$6:D$1130*(LEFT('表二之二 （录入表）'!$A$6:$A$1130,LEN($A86))=$A86))</f>
        <v>4388</v>
      </c>
      <c r="E86" s="412">
        <f>SUMPRODUCT('表二之二 （录入表）'!E$6:E$1130*(LEFT('表二之二 （录入表）'!$A$6:$A$1130,LEN($A86))=$A86))</f>
        <v>4793</v>
      </c>
      <c r="F86" s="228">
        <f t="shared" si="4"/>
        <v>0.907077971233914</v>
      </c>
      <c r="G86" s="228">
        <f t="shared" si="5"/>
        <v>1.09229717411121</v>
      </c>
    </row>
    <row r="87" ht="15" spans="1:7">
      <c r="A87" s="393" t="s">
        <v>9895</v>
      </c>
      <c r="B87" s="399" t="s">
        <v>9896</v>
      </c>
      <c r="C87" s="412">
        <f>SUMPRODUCT('表二之二 （录入表）'!C$6:C$1130*(LEFT('表二之二 （录入表）'!$A$6:$A$1130,LEN($A87))=$A87))</f>
        <v>349</v>
      </c>
      <c r="D87" s="412">
        <f>SUMPRODUCT('表二之二 （录入表）'!D$6:D$1130*(LEFT('表二之二 （录入表）'!$A$6:$A$1130,LEN($A87))=$A87))</f>
        <v>665</v>
      </c>
      <c r="E87" s="412">
        <f>SUMPRODUCT('表二之二 （录入表）'!E$6:E$1130*(LEFT('表二之二 （录入表）'!$A$6:$A$1130,LEN($A87))=$A87))</f>
        <v>726</v>
      </c>
      <c r="F87" s="228">
        <f t="shared" si="4"/>
        <v>2.08022922636103</v>
      </c>
      <c r="G87" s="228">
        <f t="shared" si="5"/>
        <v>1.09172932330827</v>
      </c>
    </row>
    <row r="88" ht="15" spans="1:7">
      <c r="A88" s="393" t="s">
        <v>9897</v>
      </c>
      <c r="B88" s="399" t="s">
        <v>9898</v>
      </c>
      <c r="C88" s="412">
        <f>SUMPRODUCT('表二之二 （录入表）'!C$6:C$1130*(LEFT('表二之二 （录入表）'!$A$6:$A$1130,LEN($A88))=$A88))</f>
        <v>1377</v>
      </c>
      <c r="D88" s="412">
        <f>SUMPRODUCT('表二之二 （录入表）'!D$6:D$1130*(LEFT('表二之二 （录入表）'!$A$6:$A$1130,LEN($A88))=$A88))</f>
        <v>783</v>
      </c>
      <c r="E88" s="412">
        <f>SUMPRODUCT('表二之二 （录入表）'!E$6:E$1130*(LEFT('表二之二 （录入表）'!$A$6:$A$1130,LEN($A88))=$A88))</f>
        <v>855</v>
      </c>
      <c r="F88" s="228">
        <f t="shared" si="4"/>
        <v>0.620915032679739</v>
      </c>
      <c r="G88" s="228">
        <f t="shared" si="5"/>
        <v>1.09195402298851</v>
      </c>
    </row>
    <row r="89" ht="15" spans="1:7">
      <c r="A89" s="393" t="s">
        <v>9899</v>
      </c>
      <c r="B89" s="399" t="s">
        <v>9900</v>
      </c>
      <c r="C89" s="412">
        <f>SUMPRODUCT('表二之二 （录入表）'!C$6:C$1130*(LEFT('表二之二 （录入表）'!$A$6:$A$1130,LEN($A89))=$A89))</f>
        <v>2080</v>
      </c>
      <c r="D89" s="412">
        <f>SUMPRODUCT('表二之二 （录入表）'!D$6:D$1130*(LEFT('表二之二 （录入表）'!$A$6:$A$1130,LEN($A89))=$A89))</f>
        <v>1124</v>
      </c>
      <c r="E89" s="412">
        <f>SUMPRODUCT('表二之二 （录入表）'!E$6:E$1130*(LEFT('表二之二 （录入表）'!$A$6:$A$1130,LEN($A89))=$A89))</f>
        <v>1227</v>
      </c>
      <c r="F89" s="228">
        <f t="shared" si="4"/>
        <v>0.589903846153846</v>
      </c>
      <c r="G89" s="228">
        <f t="shared" si="5"/>
        <v>1.09163701067616</v>
      </c>
    </row>
    <row r="90" ht="15" spans="1:7">
      <c r="A90" s="393" t="s">
        <v>9901</v>
      </c>
      <c r="B90" s="399" t="s">
        <v>9902</v>
      </c>
      <c r="C90" s="412">
        <f>SUMPRODUCT('表二之二 （录入表）'!C$6:C$1130*(LEFT('表二之二 （录入表）'!$A$6:$A$1130,LEN($A90))=$A90))</f>
        <v>507</v>
      </c>
      <c r="D90" s="412">
        <f>SUMPRODUCT('表二之二 （录入表）'!D$6:D$1130*(LEFT('表二之二 （录入表）'!$A$6:$A$1130,LEN($A90))=$A90))</f>
        <v>2411</v>
      </c>
      <c r="E90" s="412">
        <f>SUMPRODUCT('表二之二 （录入表）'!E$6:E$1130*(LEFT('表二之二 （录入表）'!$A$6:$A$1130,LEN($A90))=$A90))</f>
        <v>2633</v>
      </c>
      <c r="F90" s="228">
        <f t="shared" si="4"/>
        <v>5.19329388560158</v>
      </c>
      <c r="G90" s="228">
        <f t="shared" si="5"/>
        <v>1.09207797594359</v>
      </c>
    </row>
    <row r="91" ht="15" spans="1:7">
      <c r="A91" s="393" t="s">
        <v>9903</v>
      </c>
      <c r="B91" s="399" t="s">
        <v>9904</v>
      </c>
      <c r="C91" s="412">
        <f>SUMPRODUCT('表二之二 （录入表）'!C$6:C$1130*(LEFT('表二之二 （录入表）'!$A$6:$A$1130,LEN($A91))=$A91))</f>
        <v>1623</v>
      </c>
      <c r="D91" s="412">
        <f>SUMPRODUCT('表二之二 （录入表）'!D$6:D$1130*(LEFT('表二之二 （录入表）'!$A$6:$A$1130,LEN($A91))=$A91))</f>
        <v>4280</v>
      </c>
      <c r="E91" s="412">
        <f>SUMPRODUCT('表二之二 （录入表）'!E$6:E$1130*(LEFT('表二之二 （录入表）'!$A$6:$A$1130,LEN($A91))=$A91))</f>
        <v>4673</v>
      </c>
      <c r="F91" s="228">
        <f t="shared" si="4"/>
        <v>2.879235982748</v>
      </c>
      <c r="G91" s="228">
        <f t="shared" si="5"/>
        <v>1.09182242990654</v>
      </c>
    </row>
    <row r="92" ht="15" spans="1:7">
      <c r="A92" s="393" t="s">
        <v>9905</v>
      </c>
      <c r="B92" s="399" t="s">
        <v>9906</v>
      </c>
      <c r="C92" s="412">
        <f>SUMPRODUCT('表二之二 （录入表）'!C$6:C$1130*(LEFT('表二之二 （录入表）'!$A$6:$A$1130,LEN($A92))=$A92))</f>
        <v>80333</v>
      </c>
      <c r="D92" s="412">
        <f>SUMPRODUCT('表二之二 （录入表）'!D$6:D$1130*(LEFT('表二之二 （录入表）'!$A$6:$A$1130,LEN($A92))=$A92))</f>
        <v>84384</v>
      </c>
      <c r="E92" s="412">
        <f>SUMPRODUCT('表二之二 （录入表）'!E$6:E$1130*(LEFT('表二之二 （录入表）'!$A$6:$A$1130,LEN($A92))=$A92))</f>
        <v>85864</v>
      </c>
      <c r="F92" s="228">
        <f t="shared" si="4"/>
        <v>1.06885090809505</v>
      </c>
      <c r="G92" s="228">
        <f t="shared" si="5"/>
        <v>1.01753886992795</v>
      </c>
    </row>
    <row r="93" ht="15" spans="1:7">
      <c r="A93" s="393" t="s">
        <v>9907</v>
      </c>
      <c r="B93" s="399" t="s">
        <v>9908</v>
      </c>
      <c r="C93" s="412">
        <f>SUMPRODUCT('表二之二 （录入表）'!C$6:C$1130*(LEFT('表二之二 （录入表）'!$A$6:$A$1130,LEN($A93))=$A93))</f>
        <v>4911</v>
      </c>
      <c r="D93" s="412">
        <f>SUMPRODUCT('表二之二 （录入表）'!D$6:D$1130*(LEFT('表二之二 （录入表）'!$A$6:$A$1130,LEN($A93))=$A93))</f>
        <v>3733</v>
      </c>
      <c r="E93" s="412">
        <f>SUMPRODUCT('表二之二 （录入表）'!E$6:E$1130*(LEFT('表二之二 （录入表）'!$A$6:$A$1130,LEN($A93))=$A93))</f>
        <v>3798</v>
      </c>
      <c r="F93" s="228">
        <f t="shared" si="4"/>
        <v>0.773365913255956</v>
      </c>
      <c r="G93" s="228">
        <f t="shared" si="5"/>
        <v>1.01741226895259</v>
      </c>
    </row>
    <row r="94" ht="15" spans="1:7">
      <c r="A94" s="393" t="s">
        <v>9909</v>
      </c>
      <c r="B94" s="399" t="s">
        <v>9910</v>
      </c>
      <c r="C94" s="412">
        <f>SUMPRODUCT('表二之二 （录入表）'!C$6:C$1130*(LEFT('表二之二 （录入表）'!$A$6:$A$1130,LEN($A94))=$A94))</f>
        <v>1552</v>
      </c>
      <c r="D94" s="412">
        <f>SUMPRODUCT('表二之二 （录入表）'!D$6:D$1130*(LEFT('表二之二 （录入表）'!$A$6:$A$1130,LEN($A94))=$A94))</f>
        <v>1485</v>
      </c>
      <c r="E94" s="412">
        <f>SUMPRODUCT('表二之二 （录入表）'!E$6:E$1130*(LEFT('表二之二 （录入表）'!$A$6:$A$1130,LEN($A94))=$A94))</f>
        <v>1511</v>
      </c>
      <c r="F94" s="228">
        <f t="shared" si="4"/>
        <v>0.973582474226804</v>
      </c>
      <c r="G94" s="228">
        <f t="shared" si="5"/>
        <v>1.01750841750842</v>
      </c>
    </row>
    <row r="95" ht="15" spans="1:7">
      <c r="A95" s="393" t="s">
        <v>9911</v>
      </c>
      <c r="B95" s="399" t="s">
        <v>9912</v>
      </c>
      <c r="C95" s="412">
        <f>SUMPRODUCT('表二之二 （录入表）'!C$6:C$1130*(LEFT('表二之二 （录入表）'!$A$6:$A$1130,LEN($A95))=$A95))</f>
        <v>56624</v>
      </c>
      <c r="D95" s="412">
        <f>SUMPRODUCT('表二之二 （录入表）'!D$6:D$1130*(LEFT('表二之二 （录入表）'!$A$6:$A$1130,LEN($A95))=$A95))</f>
        <v>52312</v>
      </c>
      <c r="E95" s="412">
        <f>SUMPRODUCT('表二之二 （录入表）'!E$6:E$1130*(LEFT('表二之二 （录入表）'!$A$6:$A$1130,LEN($A95))=$A95))</f>
        <v>53230</v>
      </c>
      <c r="F95" s="228">
        <f t="shared" si="4"/>
        <v>0.940060751624753</v>
      </c>
      <c r="G95" s="228">
        <f t="shared" si="5"/>
        <v>1.0175485548249</v>
      </c>
    </row>
    <row r="96" ht="15" spans="1:7">
      <c r="A96" s="393" t="s">
        <v>9913</v>
      </c>
      <c r="B96" s="399" t="s">
        <v>9914</v>
      </c>
      <c r="C96" s="412">
        <f>SUMPRODUCT('表二之二 （录入表）'!C$6:C$1130*(LEFT('表二之二 （录入表）'!$A$6:$A$1130,LEN($A96))=$A96))</f>
        <v>10</v>
      </c>
      <c r="D96" s="412">
        <f>SUMPRODUCT('表二之二 （录入表）'!D$6:D$1130*(LEFT('表二之二 （录入表）'!$A$6:$A$1130,LEN($A96))=$A96))</f>
        <v>0</v>
      </c>
      <c r="E96" s="412">
        <f>SUMPRODUCT('表二之二 （录入表）'!E$6:E$1130*(LEFT('表二之二 （录入表）'!$A$6:$A$1130,LEN($A96))=$A96))</f>
        <v>0</v>
      </c>
      <c r="F96" s="228">
        <f t="shared" si="4"/>
        <v>0</v>
      </c>
      <c r="G96" s="228" t="str">
        <f t="shared" si="5"/>
        <v/>
      </c>
    </row>
    <row r="97" ht="15" spans="1:7">
      <c r="A97" s="393" t="s">
        <v>9915</v>
      </c>
      <c r="B97" s="399" t="s">
        <v>9916</v>
      </c>
      <c r="C97" s="412">
        <f>SUMPRODUCT('表二之二 （录入表）'!C$6:C$1130*(LEFT('表二之二 （录入表）'!$A$6:$A$1130,LEN($A97))=$A97))</f>
        <v>4983</v>
      </c>
      <c r="D97" s="412">
        <f>SUMPRODUCT('表二之二 （录入表）'!D$6:D$1130*(LEFT('表二之二 （录入表）'!$A$6:$A$1130,LEN($A97))=$A97))</f>
        <v>6493</v>
      </c>
      <c r="E97" s="412">
        <f>SUMPRODUCT('表二之二 （录入表）'!E$6:E$1130*(LEFT('表二之二 （录入表）'!$A$6:$A$1130,LEN($A97))=$A97))</f>
        <v>6607</v>
      </c>
      <c r="F97" s="228">
        <f t="shared" si="4"/>
        <v>1.32590808749749</v>
      </c>
      <c r="G97" s="228">
        <f t="shared" si="5"/>
        <v>1.01755736947482</v>
      </c>
    </row>
    <row r="98" ht="15" spans="1:7">
      <c r="A98" s="393" t="s">
        <v>9917</v>
      </c>
      <c r="B98" s="399" t="s">
        <v>9918</v>
      </c>
      <c r="C98" s="412">
        <f>SUMPRODUCT('表二之二 （录入表）'!C$6:C$1130*(LEFT('表二之二 （录入表）'!$A$6:$A$1130,LEN($A98))=$A98))</f>
        <v>4327</v>
      </c>
      <c r="D98" s="412">
        <f>SUMPRODUCT('表二之二 （录入表）'!D$6:D$1130*(LEFT('表二之二 （录入表）'!$A$6:$A$1130,LEN($A98))=$A98))</f>
        <v>3352</v>
      </c>
      <c r="E98" s="412">
        <f>SUMPRODUCT('表二之二 （录入表）'!E$6:E$1130*(LEFT('表二之二 （录入表）'!$A$6:$A$1130,LEN($A98))=$A98))</f>
        <v>3410</v>
      </c>
      <c r="F98" s="228">
        <f t="shared" si="4"/>
        <v>0.788074878668824</v>
      </c>
      <c r="G98" s="228">
        <f t="shared" si="5"/>
        <v>1.0173031026253</v>
      </c>
    </row>
    <row r="99" ht="15" spans="1:7">
      <c r="A99" s="393" t="s">
        <v>9919</v>
      </c>
      <c r="B99" s="399" t="s">
        <v>9920</v>
      </c>
      <c r="C99" s="412">
        <f>SUMPRODUCT('表二之二 （录入表）'!C$6:C$1130*(LEFT('表二之二 （录入表）'!$A$6:$A$1130,LEN($A99))=$A99))</f>
        <v>2498</v>
      </c>
      <c r="D99" s="412">
        <f>SUMPRODUCT('表二之二 （录入表）'!D$6:D$1130*(LEFT('表二之二 （录入表）'!$A$6:$A$1130,LEN($A99))=$A99))</f>
        <v>4311</v>
      </c>
      <c r="E99" s="412">
        <f>SUMPRODUCT('表二之二 （录入表）'!E$6:E$1130*(LEFT('表二之二 （录入表）'!$A$6:$A$1130,LEN($A99))=$A99))</f>
        <v>4387</v>
      </c>
      <c r="F99" s="228">
        <f t="shared" si="4"/>
        <v>1.75620496397118</v>
      </c>
      <c r="G99" s="228">
        <f t="shared" si="5"/>
        <v>1.01762932034331</v>
      </c>
    </row>
    <row r="100" ht="15" spans="1:7">
      <c r="A100" s="393" t="s">
        <v>9921</v>
      </c>
      <c r="B100" s="399" t="s">
        <v>9922</v>
      </c>
      <c r="C100" s="412">
        <f>SUMPRODUCT('表二之二 （录入表）'!C$6:C$1130*(LEFT('表二之二 （录入表）'!$A$6:$A$1130,LEN($A100))=$A100))</f>
        <v>1013</v>
      </c>
      <c r="D100" s="412">
        <f>SUMPRODUCT('表二之二 （录入表）'!D$6:D$1130*(LEFT('表二之二 （录入表）'!$A$6:$A$1130,LEN($A100))=$A100))</f>
        <v>2963</v>
      </c>
      <c r="E100" s="412">
        <f>SUMPRODUCT('表二之二 （录入表）'!E$6:E$1130*(LEFT('表二之二 （录入表）'!$A$6:$A$1130,LEN($A100))=$A100))</f>
        <v>3015</v>
      </c>
      <c r="F100" s="228">
        <f t="shared" si="4"/>
        <v>2.97630799605133</v>
      </c>
      <c r="G100" s="228">
        <f t="shared" si="5"/>
        <v>1.01754978062774</v>
      </c>
    </row>
    <row r="101" ht="15" spans="1:7">
      <c r="A101" s="393" t="s">
        <v>9923</v>
      </c>
      <c r="B101" s="399" t="s">
        <v>9924</v>
      </c>
      <c r="C101" s="412">
        <f>SUMPRODUCT('表二之二 （录入表）'!C$6:C$1130*(LEFT('表二之二 （录入表）'!$A$6:$A$1130,LEN($A101))=$A101))</f>
        <v>1271</v>
      </c>
      <c r="D101" s="412">
        <f>SUMPRODUCT('表二之二 （录入表）'!D$6:D$1130*(LEFT('表二之二 （录入表）'!$A$6:$A$1130,LEN($A101))=$A101))</f>
        <v>1186</v>
      </c>
      <c r="E101" s="412">
        <f>SUMPRODUCT('表二之二 （录入表）'!E$6:E$1130*(LEFT('表二之二 （录入表）'!$A$6:$A$1130,LEN($A101))=$A101))</f>
        <v>1207</v>
      </c>
      <c r="F101" s="228">
        <f t="shared" si="4"/>
        <v>0.949645948072384</v>
      </c>
      <c r="G101" s="228">
        <f t="shared" si="5"/>
        <v>1.0177065767285</v>
      </c>
    </row>
    <row r="102" ht="15" spans="1:7">
      <c r="A102" s="393" t="s">
        <v>9925</v>
      </c>
      <c r="B102" s="399" t="s">
        <v>9926</v>
      </c>
      <c r="C102" s="412">
        <f>SUMPRODUCT('表二之二 （录入表）'!C$6:C$1130*(LEFT('表二之二 （录入表）'!$A$6:$A$1130,LEN($A102))=$A102))</f>
        <v>90</v>
      </c>
      <c r="D102" s="412">
        <f>SUMPRODUCT('表二之二 （录入表）'!D$6:D$1130*(LEFT('表二之二 （录入表）'!$A$6:$A$1130,LEN($A102))=$A102))</f>
        <v>154</v>
      </c>
      <c r="E102" s="412">
        <f>SUMPRODUCT('表二之二 （录入表）'!E$6:E$1130*(LEFT('表二之二 （录入表）'!$A$6:$A$1130,LEN($A102))=$A102))</f>
        <v>156</v>
      </c>
      <c r="F102" s="228">
        <f t="shared" si="4"/>
        <v>1.73333333333333</v>
      </c>
      <c r="G102" s="228">
        <f t="shared" si="5"/>
        <v>1.01298701298701</v>
      </c>
    </row>
    <row r="103" ht="15" spans="1:7">
      <c r="A103" s="393" t="s">
        <v>9927</v>
      </c>
      <c r="B103" s="399" t="s">
        <v>9928</v>
      </c>
      <c r="C103" s="412">
        <f>SUMPRODUCT('表二之二 （录入表）'!C$6:C$1130*(LEFT('表二之二 （录入表）'!$A$6:$A$1130,LEN($A103))=$A103))</f>
        <v>0</v>
      </c>
      <c r="D103" s="412">
        <f>SUMPRODUCT('表二之二 （录入表）'!D$6:D$1130*(LEFT('表二之二 （录入表）'!$A$6:$A$1130,LEN($A103))=$A103))</f>
        <v>0</v>
      </c>
      <c r="E103" s="412">
        <f>SUMPRODUCT('表二之二 （录入表）'!E$6:E$1130*(LEFT('表二之二 （录入表）'!$A$6:$A$1130,LEN($A103))=$A103))</f>
        <v>0</v>
      </c>
      <c r="F103" s="228" t="str">
        <f t="shared" si="4"/>
        <v/>
      </c>
      <c r="G103" s="228" t="str">
        <f t="shared" si="5"/>
        <v/>
      </c>
    </row>
    <row r="104" ht="15" spans="1:7">
      <c r="A104" s="393" t="s">
        <v>9929</v>
      </c>
      <c r="B104" s="399" t="s">
        <v>9930</v>
      </c>
      <c r="C104" s="412">
        <f>SUMPRODUCT('表二之二 （录入表）'!C$6:C$1130*(LEFT('表二之二 （录入表）'!$A$6:$A$1130,LEN($A104))=$A104))</f>
        <v>1212</v>
      </c>
      <c r="D104" s="412">
        <f>SUMPRODUCT('表二之二 （录入表）'!D$6:D$1130*(LEFT('表二之二 （录入表）'!$A$6:$A$1130,LEN($A104))=$A104))</f>
        <v>574</v>
      </c>
      <c r="E104" s="412">
        <f>SUMPRODUCT('表二之二 （录入表）'!E$6:E$1130*(LEFT('表二之二 （录入表）'!$A$6:$A$1130,LEN($A104))=$A104))</f>
        <v>584</v>
      </c>
      <c r="F104" s="228">
        <f t="shared" si="4"/>
        <v>0.481848184818482</v>
      </c>
      <c r="G104" s="228">
        <f t="shared" si="5"/>
        <v>1.01742160278746</v>
      </c>
    </row>
    <row r="105" ht="15" spans="1:7">
      <c r="A105" s="393" t="s">
        <v>9931</v>
      </c>
      <c r="B105" s="399" t="s">
        <v>9932</v>
      </c>
      <c r="C105" s="412">
        <f>SUMPRODUCT('表二之二 （录入表）'!C$6:C$1130*(LEFT('表二之二 （录入表）'!$A$6:$A$1130,LEN($A105))=$A105))</f>
        <v>0</v>
      </c>
      <c r="D105" s="412">
        <f>SUMPRODUCT('表二之二 （录入表）'!D$6:D$1130*(LEFT('表二之二 （录入表）'!$A$6:$A$1130,LEN($A105))=$A105))</f>
        <v>0</v>
      </c>
      <c r="E105" s="412">
        <f>SUMPRODUCT('表二之二 （录入表）'!E$6:E$1130*(LEFT('表二之二 （录入表）'!$A$6:$A$1130,LEN($A105))=$A105))</f>
        <v>0</v>
      </c>
      <c r="F105" s="228" t="str">
        <f t="shared" si="4"/>
        <v/>
      </c>
      <c r="G105" s="228" t="str">
        <f t="shared" si="5"/>
        <v/>
      </c>
    </row>
    <row r="106" ht="15" spans="1:7">
      <c r="A106" s="393" t="s">
        <v>9933</v>
      </c>
      <c r="B106" s="399" t="s">
        <v>9934</v>
      </c>
      <c r="C106" s="412">
        <f>SUMPRODUCT('表二之二 （录入表）'!C$6:C$1130*(LEFT('表二之二 （录入表）'!$A$6:$A$1130,LEN($A106))=$A106))</f>
        <v>0</v>
      </c>
      <c r="D106" s="412">
        <f>SUMPRODUCT('表二之二 （录入表）'!D$6:D$1130*(LEFT('表二之二 （录入表）'!$A$6:$A$1130,LEN($A106))=$A106))</f>
        <v>0</v>
      </c>
      <c r="E106" s="412">
        <f>SUMPRODUCT('表二之二 （录入表）'!E$6:E$1130*(LEFT('表二之二 （录入表）'!$A$6:$A$1130,LEN($A106))=$A106))</f>
        <v>0</v>
      </c>
      <c r="F106" s="228" t="str">
        <f t="shared" si="4"/>
        <v/>
      </c>
      <c r="G106" s="228" t="str">
        <f t="shared" si="5"/>
        <v/>
      </c>
    </row>
    <row r="107" ht="15" spans="1:7">
      <c r="A107" s="393" t="s">
        <v>9935</v>
      </c>
      <c r="B107" s="399" t="s">
        <v>9936</v>
      </c>
      <c r="C107" s="412">
        <f>SUMPRODUCT('表二之二 （录入表）'!C$6:C$1130*(LEFT('表二之二 （录入表）'!$A$6:$A$1130,LEN($A107))=$A107))</f>
        <v>738</v>
      </c>
      <c r="D107" s="412">
        <f>SUMPRODUCT('表二之二 （录入表）'!D$6:D$1130*(LEFT('表二之二 （录入表）'!$A$6:$A$1130,LEN($A107))=$A107))</f>
        <v>0</v>
      </c>
      <c r="E107" s="412">
        <f>SUMPRODUCT('表二之二 （录入表）'!E$6:E$1130*(LEFT('表二之二 （录入表）'!$A$6:$A$1130,LEN($A107))=$A107))</f>
        <v>0</v>
      </c>
      <c r="F107" s="228">
        <f t="shared" si="4"/>
        <v>0</v>
      </c>
      <c r="G107" s="228" t="str">
        <f t="shared" si="5"/>
        <v/>
      </c>
    </row>
    <row r="108" ht="15" spans="1:7">
      <c r="A108" s="393" t="s">
        <v>9937</v>
      </c>
      <c r="B108" s="399" t="s">
        <v>9938</v>
      </c>
      <c r="C108" s="412">
        <f>SUMPRODUCT('表二之二 （录入表）'!C$6:C$1130*(LEFT('表二之二 （录入表）'!$A$6:$A$1130,LEN($A108))=$A108))</f>
        <v>0</v>
      </c>
      <c r="D108" s="412">
        <f>SUMPRODUCT('表二之二 （录入表）'!D$6:D$1130*(LEFT('表二之二 （录入表）'!$A$6:$A$1130,LEN($A108))=$A108))</f>
        <v>6000</v>
      </c>
      <c r="E108" s="412">
        <f>SUMPRODUCT('表二之二 （录入表）'!E$6:E$1130*(LEFT('表二之二 （录入表）'!$A$6:$A$1130,LEN($A108))=$A108))</f>
        <v>6105</v>
      </c>
      <c r="F108" s="228" t="str">
        <f t="shared" si="4"/>
        <v/>
      </c>
      <c r="G108" s="228">
        <f t="shared" si="5"/>
        <v>1.0175</v>
      </c>
    </row>
    <row r="109" ht="15" spans="1:7">
      <c r="A109" s="393" t="s">
        <v>9939</v>
      </c>
      <c r="B109" s="399" t="s">
        <v>9940</v>
      </c>
      <c r="C109" s="412">
        <f>SUMPRODUCT('表二之二 （录入表）'!C$6:C$1130*(LEFT('表二之二 （录入表）'!$A$6:$A$1130,LEN($A109))=$A109))</f>
        <v>163</v>
      </c>
      <c r="D109" s="412">
        <f>SUMPRODUCT('表二之二 （录入表）'!D$6:D$1130*(LEFT('表二之二 （录入表）'!$A$6:$A$1130,LEN($A109))=$A109))</f>
        <v>0</v>
      </c>
      <c r="E109" s="412">
        <f>SUMPRODUCT('表二之二 （录入表）'!E$6:E$1130*(LEFT('表二之二 （录入表）'!$A$6:$A$1130,LEN($A109))=$A109))</f>
        <v>0</v>
      </c>
      <c r="F109" s="228">
        <f t="shared" si="4"/>
        <v>0</v>
      </c>
      <c r="G109" s="228" t="str">
        <f t="shared" si="5"/>
        <v/>
      </c>
    </row>
    <row r="110" ht="15" spans="1:7">
      <c r="A110" s="393" t="s">
        <v>9941</v>
      </c>
      <c r="B110" s="399" t="s">
        <v>9942</v>
      </c>
      <c r="C110" s="412">
        <f>SUMPRODUCT('表二之二 （录入表）'!C$6:C$1130*(LEFT('表二之二 （录入表）'!$A$6:$A$1130,LEN($A110))=$A110))</f>
        <v>884</v>
      </c>
      <c r="D110" s="412">
        <f>SUMPRODUCT('表二之二 （录入表）'!D$6:D$1130*(LEFT('表二之二 （录入表）'!$A$6:$A$1130,LEN($A110))=$A110))</f>
        <v>1072</v>
      </c>
      <c r="E110" s="412">
        <f>SUMPRODUCT('表二之二 （录入表）'!E$6:E$1130*(LEFT('表二之二 （录入表）'!$A$6:$A$1130,LEN($A110))=$A110))</f>
        <v>1091</v>
      </c>
      <c r="F110" s="228">
        <f t="shared" si="4"/>
        <v>1.2341628959276</v>
      </c>
      <c r="G110" s="228">
        <f t="shared" si="5"/>
        <v>1.01772388059702</v>
      </c>
    </row>
    <row r="111" ht="15" spans="1:7">
      <c r="A111" s="393" t="s">
        <v>9943</v>
      </c>
      <c r="B111" s="399" t="s">
        <v>9944</v>
      </c>
      <c r="C111" s="412">
        <f>SUMPRODUCT('表二之二 （录入表）'!C$6:C$1130*(LEFT('表二之二 （录入表）'!$A$6:$A$1130,LEN($A111))=$A111))</f>
        <v>57</v>
      </c>
      <c r="D111" s="412">
        <f>SUMPRODUCT('表二之二 （录入表）'!D$6:D$1130*(LEFT('表二之二 （录入表）'!$A$6:$A$1130,LEN($A111))=$A111))</f>
        <v>0</v>
      </c>
      <c r="E111" s="412">
        <f>SUMPRODUCT('表二之二 （录入表）'!E$6:E$1130*(LEFT('表二之二 （录入表）'!$A$6:$A$1130,LEN($A111))=$A111))</f>
        <v>0</v>
      </c>
      <c r="F111" s="228">
        <f t="shared" si="4"/>
        <v>0</v>
      </c>
      <c r="G111" s="228" t="str">
        <f t="shared" si="5"/>
        <v/>
      </c>
    </row>
    <row r="112" ht="15" spans="1:7">
      <c r="A112" s="393" t="s">
        <v>9945</v>
      </c>
      <c r="B112" s="399" t="s">
        <v>9946</v>
      </c>
      <c r="C112" s="412">
        <f>SUMPRODUCT('表二之二 （录入表）'!C$6:C$1130*(LEFT('表二之二 （录入表）'!$A$6:$A$1130,LEN($A112))=$A112))</f>
        <v>0</v>
      </c>
      <c r="D112" s="412">
        <f>SUMPRODUCT('表二之二 （录入表）'!D$6:D$1130*(LEFT('表二之二 （录入表）'!$A$6:$A$1130,LEN($A112))=$A112))</f>
        <v>749</v>
      </c>
      <c r="E112" s="412">
        <f>SUMPRODUCT('表二之二 （录入表）'!E$6:E$1130*(LEFT('表二之二 （录入表）'!$A$6:$A$1130,LEN($A112))=$A112))</f>
        <v>763</v>
      </c>
      <c r="F112" s="228" t="str">
        <f t="shared" si="4"/>
        <v/>
      </c>
      <c r="G112" s="228">
        <f t="shared" si="5"/>
        <v>1.01869158878505</v>
      </c>
    </row>
    <row r="113" ht="15" spans="1:7">
      <c r="A113" s="393" t="s">
        <v>9947</v>
      </c>
      <c r="B113" s="399" t="s">
        <v>9948</v>
      </c>
      <c r="C113" s="412">
        <f>SUMPRODUCT('表二之二 （录入表）'!C$6:C$1130*(LEFT('表二之二 （录入表）'!$A$6:$A$1130,LEN($A113))=$A113))</f>
        <v>37689</v>
      </c>
      <c r="D113" s="412">
        <f>SUMPRODUCT('表二之二 （录入表）'!D$6:D$1130*(LEFT('表二之二 （录入表）'!$A$6:$A$1130,LEN($A113))=$A113))</f>
        <v>285907</v>
      </c>
      <c r="E113" s="412">
        <f>SUMPRODUCT('表二之二 （录入表）'!E$6:E$1130*(LEFT('表二之二 （录入表）'!$A$6:$A$1130,LEN($A113))=$A113))</f>
        <v>261777</v>
      </c>
      <c r="F113" s="228">
        <f t="shared" si="4"/>
        <v>6.94571360343867</v>
      </c>
      <c r="G113" s="228">
        <f t="shared" si="5"/>
        <v>0.915601926500575</v>
      </c>
    </row>
    <row r="114" ht="15" spans="1:7">
      <c r="A114" s="393" t="s">
        <v>9949</v>
      </c>
      <c r="B114" s="399" t="s">
        <v>9950</v>
      </c>
      <c r="C114" s="412">
        <f>SUMPRODUCT('表二之二 （录入表）'!C$6:C$1130*(LEFT('表二之二 （录入表）'!$A$6:$A$1130,LEN($A114))=$A114))</f>
        <v>2203</v>
      </c>
      <c r="D114" s="412">
        <f>SUMPRODUCT('表二之二 （录入表）'!D$6:D$1130*(LEFT('表二之二 （录入表）'!$A$6:$A$1130,LEN($A114))=$A114))</f>
        <v>2540</v>
      </c>
      <c r="E114" s="412">
        <f>SUMPRODUCT('表二之二 （录入表）'!E$6:E$1130*(LEFT('表二之二 （录入表）'!$A$6:$A$1130,LEN($A114))=$A114))</f>
        <v>2325</v>
      </c>
      <c r="F114" s="228">
        <f t="shared" si="4"/>
        <v>1.05537902859737</v>
      </c>
      <c r="G114" s="228">
        <f t="shared" si="5"/>
        <v>0.915354330708661</v>
      </c>
    </row>
    <row r="115" ht="15" spans="1:7">
      <c r="A115" s="393" t="s">
        <v>9951</v>
      </c>
      <c r="B115" s="399" t="s">
        <v>9952</v>
      </c>
      <c r="C115" s="412">
        <f>SUMPRODUCT('表二之二 （录入表）'!C$6:C$1130*(LEFT('表二之二 （录入表）'!$A$6:$A$1130,LEN($A115))=$A115))</f>
        <v>4748</v>
      </c>
      <c r="D115" s="412">
        <f>SUMPRODUCT('表二之二 （录入表）'!D$6:D$1130*(LEFT('表二之二 （录入表）'!$A$6:$A$1130,LEN($A115))=$A115))</f>
        <v>4869</v>
      </c>
      <c r="E115" s="412">
        <f>SUMPRODUCT('表二之二 （录入表）'!E$6:E$1130*(LEFT('表二之二 （录入表）'!$A$6:$A$1130,LEN($A115))=$A115))</f>
        <v>4459</v>
      </c>
      <c r="F115" s="228">
        <f t="shared" si="4"/>
        <v>0.939132266217355</v>
      </c>
      <c r="G115" s="228">
        <f t="shared" si="5"/>
        <v>0.915793797494352</v>
      </c>
    </row>
    <row r="116" ht="15" spans="1:7">
      <c r="A116" s="393" t="s">
        <v>9953</v>
      </c>
      <c r="B116" s="399" t="s">
        <v>9954</v>
      </c>
      <c r="C116" s="412">
        <f>SUMPRODUCT('表二之二 （录入表）'!C$6:C$1130*(LEFT('表二之二 （录入表）'!$A$6:$A$1130,LEN($A116))=$A116))</f>
        <v>259</v>
      </c>
      <c r="D116" s="412">
        <f>SUMPRODUCT('表二之二 （录入表）'!D$6:D$1130*(LEFT('表二之二 （录入表）'!$A$6:$A$1130,LEN($A116))=$A116))</f>
        <v>534</v>
      </c>
      <c r="E116" s="412">
        <f>SUMPRODUCT('表二之二 （录入表）'!E$6:E$1130*(LEFT('表二之二 （录入表）'!$A$6:$A$1130,LEN($A116))=$A116))</f>
        <v>489</v>
      </c>
      <c r="F116" s="228">
        <f t="shared" si="4"/>
        <v>1.88803088803089</v>
      </c>
      <c r="G116" s="228">
        <f t="shared" si="5"/>
        <v>0.915730337078652</v>
      </c>
    </row>
    <row r="117" ht="15" spans="1:7">
      <c r="A117" s="393" t="s">
        <v>9955</v>
      </c>
      <c r="B117" s="399" t="s">
        <v>9956</v>
      </c>
      <c r="C117" s="412">
        <f>SUMPRODUCT('表二之二 （录入表）'!C$6:C$1130*(LEFT('表二之二 （录入表）'!$A$6:$A$1130,LEN($A117))=$A117))</f>
        <v>12611</v>
      </c>
      <c r="D117" s="412">
        <f>SUMPRODUCT('表二之二 （录入表）'!D$6:D$1130*(LEFT('表二之二 （录入表）'!$A$6:$A$1130,LEN($A117))=$A117))</f>
        <v>20885</v>
      </c>
      <c r="E117" s="412">
        <f>SUMPRODUCT('表二之二 （录入表）'!E$6:E$1130*(LEFT('表二之二 （录入表）'!$A$6:$A$1130,LEN($A117))=$A117))</f>
        <v>19122</v>
      </c>
      <c r="F117" s="228">
        <f t="shared" si="4"/>
        <v>1.51629529775593</v>
      </c>
      <c r="G117" s="228">
        <f t="shared" si="5"/>
        <v>0.915585348336126</v>
      </c>
    </row>
    <row r="118" ht="15" spans="1:7">
      <c r="A118" s="393" t="s">
        <v>9957</v>
      </c>
      <c r="B118" s="399" t="s">
        <v>9958</v>
      </c>
      <c r="C118" s="412">
        <f>SUMPRODUCT('表二之二 （录入表）'!C$6:C$1130*(LEFT('表二之二 （录入表）'!$A$6:$A$1130,LEN($A118))=$A118))</f>
        <v>745</v>
      </c>
      <c r="D118" s="412">
        <f>SUMPRODUCT('表二之二 （录入表）'!D$6:D$1130*(LEFT('表二之二 （录入表）'!$A$6:$A$1130,LEN($A118))=$A118))</f>
        <v>1424</v>
      </c>
      <c r="E118" s="412">
        <f>SUMPRODUCT('表二之二 （录入表）'!E$6:E$1130*(LEFT('表二之二 （录入表）'!$A$6:$A$1130,LEN($A118))=$A118))</f>
        <v>1304</v>
      </c>
      <c r="F118" s="228">
        <f t="shared" si="4"/>
        <v>1.7503355704698</v>
      </c>
      <c r="G118" s="228">
        <f t="shared" si="5"/>
        <v>0.915730337078652</v>
      </c>
    </row>
    <row r="119" ht="15" spans="1:7">
      <c r="A119" s="393" t="s">
        <v>9959</v>
      </c>
      <c r="B119" s="399" t="s">
        <v>9960</v>
      </c>
      <c r="C119" s="412">
        <f>SUMPRODUCT('表二之二 （录入表）'!C$6:C$1130*(LEFT('表二之二 （录入表）'!$A$6:$A$1130,LEN($A119))=$A119))</f>
        <v>9237</v>
      </c>
      <c r="D119" s="412">
        <f>SUMPRODUCT('表二之二 （录入表）'!D$6:D$1130*(LEFT('表二之二 （录入表）'!$A$6:$A$1130,LEN($A119))=$A119))</f>
        <v>8642</v>
      </c>
      <c r="E119" s="412">
        <f>SUMPRODUCT('表二之二 （录入表）'!E$6:E$1130*(LEFT('表二之二 （录入表）'!$A$6:$A$1130,LEN($A119))=$A119))</f>
        <v>7912</v>
      </c>
      <c r="F119" s="228">
        <f t="shared" si="4"/>
        <v>0.856555158601278</v>
      </c>
      <c r="G119" s="228">
        <f t="shared" si="5"/>
        <v>0.915528812774821</v>
      </c>
    </row>
    <row r="120" ht="15" spans="1:7">
      <c r="A120" s="393" t="s">
        <v>9961</v>
      </c>
      <c r="B120" s="399" t="s">
        <v>9962</v>
      </c>
      <c r="C120" s="412">
        <f>SUMPRODUCT('表二之二 （录入表）'!C$6:C$1130*(LEFT('表二之二 （录入表）'!$A$6:$A$1130,LEN($A120))=$A120))</f>
        <v>139</v>
      </c>
      <c r="D120" s="412">
        <f>SUMPRODUCT('表二之二 （录入表）'!D$6:D$1130*(LEFT('表二之二 （录入表）'!$A$6:$A$1130,LEN($A120))=$A120))</f>
        <v>238309</v>
      </c>
      <c r="E120" s="412">
        <f>SUMPRODUCT('表二之二 （录入表）'!E$6:E$1130*(LEFT('表二之二 （录入表）'!$A$6:$A$1130,LEN($A120))=$A120))</f>
        <v>218196</v>
      </c>
      <c r="F120" s="228">
        <f t="shared" si="4"/>
        <v>1569.75539568345</v>
      </c>
      <c r="G120" s="228">
        <f t="shared" si="5"/>
        <v>0.915601173266641</v>
      </c>
    </row>
    <row r="121" ht="15" spans="1:7">
      <c r="A121" s="393" t="s">
        <v>9963</v>
      </c>
      <c r="B121" s="399" t="s">
        <v>9964</v>
      </c>
      <c r="C121" s="412">
        <f>SUMPRODUCT('表二之二 （录入表）'!C$6:C$1130*(LEFT('表二之二 （录入表）'!$A$6:$A$1130,LEN($A121))=$A121))</f>
        <v>300</v>
      </c>
      <c r="D121" s="412">
        <f>SUMPRODUCT('表二之二 （录入表）'!D$6:D$1130*(LEFT('表二之二 （录入表）'!$A$6:$A$1130,LEN($A121))=$A121))</f>
        <v>29</v>
      </c>
      <c r="E121" s="412">
        <f>SUMPRODUCT('表二之二 （录入表）'!E$6:E$1130*(LEFT('表二之二 （录入表）'!$A$6:$A$1130,LEN($A121))=$A121))</f>
        <v>26</v>
      </c>
      <c r="F121" s="228">
        <f t="shared" si="4"/>
        <v>0.0866666666666667</v>
      </c>
      <c r="G121" s="228">
        <f t="shared" si="5"/>
        <v>0.896551724137931</v>
      </c>
    </row>
    <row r="122" ht="15" spans="1:7">
      <c r="A122" s="393" t="s">
        <v>9965</v>
      </c>
      <c r="B122" s="399" t="s">
        <v>9966</v>
      </c>
      <c r="C122" s="412">
        <f>SUMPRODUCT('表二之二 （录入表）'!C$6:C$1130*(LEFT('表二之二 （录入表）'!$A$6:$A$1130,LEN($A122))=$A122))</f>
        <v>0</v>
      </c>
      <c r="D122" s="412">
        <f>SUMPRODUCT('表二之二 （录入表）'!D$6:D$1130*(LEFT('表二之二 （录入表）'!$A$6:$A$1130,LEN($A122))=$A122))</f>
        <v>0</v>
      </c>
      <c r="E122" s="412">
        <f>SUMPRODUCT('表二之二 （录入表）'!E$6:E$1130*(LEFT('表二之二 （录入表）'!$A$6:$A$1130,LEN($A122))=$A122))</f>
        <v>0</v>
      </c>
      <c r="F122" s="228" t="str">
        <f t="shared" si="4"/>
        <v/>
      </c>
      <c r="G122" s="228" t="str">
        <f t="shared" si="5"/>
        <v/>
      </c>
    </row>
    <row r="123" ht="15" spans="1:7">
      <c r="A123" s="393" t="s">
        <v>9967</v>
      </c>
      <c r="B123" s="399" t="s">
        <v>9968</v>
      </c>
      <c r="C123" s="412">
        <f>SUMPRODUCT('表二之二 （录入表）'!C$6:C$1130*(LEFT('表二之二 （录入表）'!$A$6:$A$1130,LEN($A123))=$A123))</f>
        <v>454</v>
      </c>
      <c r="D123" s="412">
        <f>SUMPRODUCT('表二之二 （录入表）'!D$6:D$1130*(LEFT('表二之二 （录入表）'!$A$6:$A$1130,LEN($A123))=$A123))</f>
        <v>816</v>
      </c>
      <c r="E123" s="412">
        <f>SUMPRODUCT('表二之二 （录入表）'!E$6:E$1130*(LEFT('表二之二 （录入表）'!$A$6:$A$1130,LEN($A123))=$A123))</f>
        <v>747</v>
      </c>
      <c r="F123" s="228">
        <f t="shared" si="4"/>
        <v>1.64537444933921</v>
      </c>
      <c r="G123" s="228">
        <f t="shared" si="5"/>
        <v>0.915441176470588</v>
      </c>
    </row>
    <row r="124" ht="15" spans="1:7">
      <c r="A124" s="393" t="s">
        <v>9969</v>
      </c>
      <c r="B124" s="399" t="s">
        <v>9970</v>
      </c>
      <c r="C124" s="412">
        <f>SUMPRODUCT('表二之二 （录入表）'!C$6:C$1130*(LEFT('表二之二 （录入表）'!$A$6:$A$1130,LEN($A124))=$A124))</f>
        <v>0</v>
      </c>
      <c r="D124" s="412">
        <f>SUMPRODUCT('表二之二 （录入表）'!D$6:D$1130*(LEFT('表二之二 （录入表）'!$A$6:$A$1130,LEN($A124))=$A124))</f>
        <v>0</v>
      </c>
      <c r="E124" s="412">
        <f>SUMPRODUCT('表二之二 （录入表）'!E$6:E$1130*(LEFT('表二之二 （录入表）'!$A$6:$A$1130,LEN($A124))=$A124))</f>
        <v>0</v>
      </c>
      <c r="F124" s="228" t="str">
        <f t="shared" si="4"/>
        <v/>
      </c>
      <c r="G124" s="228" t="str">
        <f t="shared" si="5"/>
        <v/>
      </c>
    </row>
    <row r="125" ht="15" spans="1:7">
      <c r="A125" s="393" t="s">
        <v>9971</v>
      </c>
      <c r="B125" s="399" t="s">
        <v>9972</v>
      </c>
      <c r="C125" s="412">
        <f>SUMPRODUCT('表二之二 （录入表）'!C$6:C$1130*(LEFT('表二之二 （录入表）'!$A$6:$A$1130,LEN($A125))=$A125))</f>
        <v>0</v>
      </c>
      <c r="D125" s="412">
        <f>SUMPRODUCT('表二之二 （录入表）'!D$6:D$1130*(LEFT('表二之二 （录入表）'!$A$6:$A$1130,LEN($A125))=$A125))</f>
        <v>0</v>
      </c>
      <c r="E125" s="412">
        <f>SUMPRODUCT('表二之二 （录入表）'!E$6:E$1130*(LEFT('表二之二 （录入表）'!$A$6:$A$1130,LEN($A125))=$A125))</f>
        <v>0</v>
      </c>
      <c r="F125" s="228" t="str">
        <f t="shared" ref="F125:F126" si="6">IFERROR($E125/C125,"")</f>
        <v/>
      </c>
      <c r="G125" s="228" t="str">
        <f t="shared" ref="G125:G126" si="7">IFERROR($E125/D125,"")</f>
        <v/>
      </c>
    </row>
    <row r="126" ht="15" spans="1:7">
      <c r="A126" s="393" t="s">
        <v>9973</v>
      </c>
      <c r="B126" s="399" t="s">
        <v>9974</v>
      </c>
      <c r="C126" s="412">
        <f>SUMPRODUCT('表二之二 （录入表）'!C$6:C$1130*(LEFT('表二之二 （录入表）'!$A$6:$A$1130,LEN($A126))=$A126))</f>
        <v>0</v>
      </c>
      <c r="D126" s="412">
        <f>SUMPRODUCT('表二之二 （录入表）'!D$6:D$1130*(LEFT('表二之二 （录入表）'!$A$6:$A$1130,LEN($A126))=$A126))</f>
        <v>0</v>
      </c>
      <c r="E126" s="412">
        <f>SUMPRODUCT('表二之二 （录入表）'!E$6:E$1130*(LEFT('表二之二 （录入表）'!$A$6:$A$1130,LEN($A126))=$A126))</f>
        <v>0</v>
      </c>
      <c r="F126" s="228" t="str">
        <f t="shared" si="6"/>
        <v/>
      </c>
      <c r="G126" s="228" t="str">
        <f t="shared" si="7"/>
        <v/>
      </c>
    </row>
    <row r="127" ht="15" spans="1:7">
      <c r="A127" s="393" t="s">
        <v>9975</v>
      </c>
      <c r="B127" s="399" t="s">
        <v>9976</v>
      </c>
      <c r="C127" s="412">
        <f>SUMPRODUCT('表二之二 （录入表）'!C$6:C$1130*(LEFT('表二之二 （录入表）'!$A$6:$A$1130,LEN($A127))=$A127))</f>
        <v>6993</v>
      </c>
      <c r="D127" s="412">
        <f>SUMPRODUCT('表二之二 （录入表）'!D$6:D$1130*(LEFT('表二之二 （录入表）'!$A$6:$A$1130,LEN($A127))=$A127))</f>
        <v>7859</v>
      </c>
      <c r="E127" s="412">
        <f>SUMPRODUCT('表二之二 （录入表）'!E$6:E$1130*(LEFT('表二之二 （录入表）'!$A$6:$A$1130,LEN($A127))=$A127))</f>
        <v>7197</v>
      </c>
      <c r="F127" s="228">
        <f t="shared" si="4"/>
        <v>1.02917202917203</v>
      </c>
      <c r="G127" s="228">
        <f t="shared" si="5"/>
        <v>0.915765364550197</v>
      </c>
    </row>
    <row r="128" ht="15" spans="1:7">
      <c r="A128" s="393" t="s">
        <v>9977</v>
      </c>
      <c r="B128" s="399" t="s">
        <v>9978</v>
      </c>
      <c r="C128" s="412">
        <f>SUMPRODUCT('表二之二 （录入表）'!C$6:C$1130*(LEFT('表二之二 （录入表）'!$A$6:$A$1130,LEN($A128))=$A128))</f>
        <v>8765</v>
      </c>
      <c r="D128" s="412">
        <f>SUMPRODUCT('表二之二 （录入表）'!D$6:D$1130*(LEFT('表二之二 （录入表）'!$A$6:$A$1130,LEN($A128))=$A128))</f>
        <v>12054</v>
      </c>
      <c r="E128" s="412">
        <f>SUMPRODUCT('表二之二 （录入表）'!E$6:E$1130*(LEFT('表二之二 （录入表）'!$A$6:$A$1130,LEN($A128))=$A128))</f>
        <v>11771</v>
      </c>
      <c r="F128" s="228">
        <f t="shared" si="4"/>
        <v>1.34295493439817</v>
      </c>
      <c r="G128" s="228">
        <f t="shared" si="5"/>
        <v>0.976522316243571</v>
      </c>
    </row>
    <row r="129" ht="15" spans="1:7">
      <c r="A129" s="393" t="s">
        <v>9979</v>
      </c>
      <c r="B129" s="399" t="s">
        <v>9980</v>
      </c>
      <c r="C129" s="412">
        <f>SUMPRODUCT('表二之二 （录入表）'!C$6:C$1130*(LEFT('表二之二 （录入表）'!$A$6:$A$1130,LEN($A129))=$A129))</f>
        <v>2168</v>
      </c>
      <c r="D129" s="412">
        <f>SUMPRODUCT('表二之二 （录入表）'!D$6:D$1130*(LEFT('表二之二 （录入表）'!$A$6:$A$1130,LEN($A129))=$A129))</f>
        <v>7200</v>
      </c>
      <c r="E129" s="412">
        <f>SUMPRODUCT('表二之二 （录入表）'!E$6:E$1130*(LEFT('表二之二 （录入表）'!$A$6:$A$1130,LEN($A129))=$A129))</f>
        <v>7031</v>
      </c>
      <c r="F129" s="228">
        <f t="shared" si="4"/>
        <v>3.24308118081181</v>
      </c>
      <c r="G129" s="228">
        <f t="shared" si="5"/>
        <v>0.976527777777778</v>
      </c>
    </row>
    <row r="130" ht="15" spans="1:7">
      <c r="A130" s="393" t="s">
        <v>9981</v>
      </c>
      <c r="B130" s="399" t="s">
        <v>9982</v>
      </c>
      <c r="C130" s="412">
        <f>SUMPRODUCT('表二之二 （录入表）'!C$6:C$1130*(LEFT('表二之二 （录入表）'!$A$6:$A$1130,LEN($A130))=$A130))</f>
        <v>137</v>
      </c>
      <c r="D130" s="412">
        <f>SUMPRODUCT('表二之二 （录入表）'!D$6:D$1130*(LEFT('表二之二 （录入表）'!$A$6:$A$1130,LEN($A130))=$A130))</f>
        <v>609</v>
      </c>
      <c r="E130" s="412">
        <f>SUMPRODUCT('表二之二 （录入表）'!E$6:E$1130*(LEFT('表二之二 （录入表）'!$A$6:$A$1130,LEN($A130))=$A130))</f>
        <v>595</v>
      </c>
      <c r="F130" s="228">
        <f t="shared" si="4"/>
        <v>4.34306569343066</v>
      </c>
      <c r="G130" s="228">
        <f t="shared" si="5"/>
        <v>0.977011494252874</v>
      </c>
    </row>
    <row r="131" ht="15" spans="1:7">
      <c r="A131" s="393" t="s">
        <v>9983</v>
      </c>
      <c r="B131" s="399" t="s">
        <v>9984</v>
      </c>
      <c r="C131" s="412">
        <f>SUMPRODUCT('表二之二 （录入表）'!C$6:C$1130*(LEFT('表二之二 （录入表）'!$A$6:$A$1130,LEN($A131))=$A131))</f>
        <v>4573</v>
      </c>
      <c r="D131" s="412">
        <f>SUMPRODUCT('表二之二 （录入表）'!D$6:D$1130*(LEFT('表二之二 （录入表）'!$A$6:$A$1130,LEN($A131))=$A131))</f>
        <v>2826</v>
      </c>
      <c r="E131" s="412">
        <f>SUMPRODUCT('表二之二 （录入表）'!E$6:E$1130*(LEFT('表二之二 （录入表）'!$A$6:$A$1130,LEN($A131))=$A131))</f>
        <v>2760</v>
      </c>
      <c r="F131" s="228">
        <f t="shared" si="4"/>
        <v>0.603542532254537</v>
      </c>
      <c r="G131" s="228">
        <f t="shared" si="5"/>
        <v>0.976645435244161</v>
      </c>
    </row>
    <row r="132" ht="15" spans="1:7">
      <c r="A132" s="393" t="s">
        <v>9985</v>
      </c>
      <c r="B132" s="399" t="s">
        <v>9986</v>
      </c>
      <c r="C132" s="412">
        <f>SUMPRODUCT('表二之二 （录入表）'!C$6:C$1130*(LEFT('表二之二 （录入表）'!$A$6:$A$1130,LEN($A132))=$A132))</f>
        <v>0</v>
      </c>
      <c r="D132" s="412">
        <f>SUMPRODUCT('表二之二 （录入表）'!D$6:D$1130*(LEFT('表二之二 （录入表）'!$A$6:$A$1130,LEN($A132))=$A132))</f>
        <v>242</v>
      </c>
      <c r="E132" s="412">
        <f>SUMPRODUCT('表二之二 （录入表）'!E$6:E$1130*(LEFT('表二之二 （录入表）'!$A$6:$A$1130,LEN($A132))=$A132))</f>
        <v>237</v>
      </c>
      <c r="F132" s="228" t="str">
        <f t="shared" si="4"/>
        <v/>
      </c>
      <c r="G132" s="228">
        <f t="shared" si="5"/>
        <v>0.979338842975207</v>
      </c>
    </row>
    <row r="133" ht="15" spans="1:7">
      <c r="A133" s="393" t="s">
        <v>9987</v>
      </c>
      <c r="B133" s="399" t="s">
        <v>9988</v>
      </c>
      <c r="C133" s="412">
        <f>SUMPRODUCT('表二之二 （录入表）'!C$6:C$1130*(LEFT('表二之二 （录入表）'!$A$6:$A$1130,LEN($A133))=$A133))</f>
        <v>38</v>
      </c>
      <c r="D133" s="412">
        <f>SUMPRODUCT('表二之二 （录入表）'!D$6:D$1130*(LEFT('表二之二 （录入表）'!$A$6:$A$1130,LEN($A133))=$A133))</f>
        <v>97</v>
      </c>
      <c r="E133" s="412">
        <f>SUMPRODUCT('表二之二 （录入表）'!E$6:E$1130*(LEFT('表二之二 （录入表）'!$A$6:$A$1130,LEN($A133))=$A133))</f>
        <v>95</v>
      </c>
      <c r="F133" s="228">
        <f t="shared" si="4"/>
        <v>2.5</v>
      </c>
      <c r="G133" s="228">
        <f t="shared" si="5"/>
        <v>0.979381443298969</v>
      </c>
    </row>
    <row r="134" ht="15" spans="1:7">
      <c r="A134" s="393" t="s">
        <v>9989</v>
      </c>
      <c r="B134" s="399" t="s">
        <v>9990</v>
      </c>
      <c r="C134" s="412">
        <f>SUMPRODUCT('表二之二 （录入表）'!C$6:C$1130*(LEFT('表二之二 （录入表）'!$A$6:$A$1130,LEN($A134))=$A134))</f>
        <v>0</v>
      </c>
      <c r="D134" s="412">
        <f>SUMPRODUCT('表二之二 （录入表）'!D$6:D$1130*(LEFT('表二之二 （录入表）'!$A$6:$A$1130,LEN($A134))=$A134))</f>
        <v>0</v>
      </c>
      <c r="E134" s="412">
        <f>SUMPRODUCT('表二之二 （录入表）'!E$6:E$1130*(LEFT('表二之二 （录入表）'!$A$6:$A$1130,LEN($A134))=$A134))</f>
        <v>0</v>
      </c>
      <c r="F134" s="228" t="str">
        <f t="shared" si="4"/>
        <v/>
      </c>
      <c r="G134" s="228" t="str">
        <f t="shared" si="5"/>
        <v/>
      </c>
    </row>
    <row r="135" ht="15" spans="1:7">
      <c r="A135" s="393" t="s">
        <v>9991</v>
      </c>
      <c r="B135" s="399" t="s">
        <v>9992</v>
      </c>
      <c r="C135" s="412">
        <f>SUMPRODUCT('表二之二 （录入表）'!C$6:C$1130*(LEFT('表二之二 （录入表）'!$A$6:$A$1130,LEN($A135))=$A135))</f>
        <v>0</v>
      </c>
      <c r="D135" s="412">
        <f>SUMPRODUCT('表二之二 （录入表）'!D$6:D$1130*(LEFT('表二之二 （录入表）'!$A$6:$A$1130,LEN($A135))=$A135))</f>
        <v>0</v>
      </c>
      <c r="E135" s="412">
        <f>SUMPRODUCT('表二之二 （录入表）'!E$6:E$1130*(LEFT('表二之二 （录入表）'!$A$6:$A$1130,LEN($A135))=$A135))</f>
        <v>0</v>
      </c>
      <c r="F135" s="228" t="str">
        <f t="shared" si="4"/>
        <v/>
      </c>
      <c r="G135" s="228" t="str">
        <f t="shared" si="5"/>
        <v/>
      </c>
    </row>
    <row r="136" ht="15" spans="1:7">
      <c r="A136" s="393" t="s">
        <v>9993</v>
      </c>
      <c r="B136" s="399" t="s">
        <v>9994</v>
      </c>
      <c r="C136" s="412">
        <f>SUMPRODUCT('表二之二 （录入表）'!C$6:C$1130*(LEFT('表二之二 （录入表）'!$A$6:$A$1130,LEN($A136))=$A136))</f>
        <v>0</v>
      </c>
      <c r="D136" s="412">
        <f>SUMPRODUCT('表二之二 （录入表）'!D$6:D$1130*(LEFT('表二之二 （录入表）'!$A$6:$A$1130,LEN($A136))=$A136))</f>
        <v>0</v>
      </c>
      <c r="E136" s="412">
        <f>SUMPRODUCT('表二之二 （录入表）'!E$6:E$1130*(LEFT('表二之二 （录入表）'!$A$6:$A$1130,LEN($A136))=$A136))</f>
        <v>0</v>
      </c>
      <c r="F136" s="228" t="str">
        <f t="shared" si="4"/>
        <v/>
      </c>
      <c r="G136" s="228" t="str">
        <f t="shared" si="5"/>
        <v/>
      </c>
    </row>
    <row r="137" ht="15" spans="1:7">
      <c r="A137" s="393" t="s">
        <v>9995</v>
      </c>
      <c r="B137" s="399" t="s">
        <v>9996</v>
      </c>
      <c r="C137" s="412">
        <f>SUMPRODUCT('表二之二 （录入表）'!C$6:C$1130*(LEFT('表二之二 （录入表）'!$A$6:$A$1130,LEN($A137))=$A137))</f>
        <v>0</v>
      </c>
      <c r="D137" s="412">
        <f>SUMPRODUCT('表二之二 （录入表）'!D$6:D$1130*(LEFT('表二之二 （录入表）'!$A$6:$A$1130,LEN($A137))=$A137))</f>
        <v>629</v>
      </c>
      <c r="E137" s="412">
        <f>SUMPRODUCT('表二之二 （录入表）'!E$6:E$1130*(LEFT('表二之二 （录入表）'!$A$6:$A$1130,LEN($A137))=$A137))</f>
        <v>614</v>
      </c>
      <c r="F137" s="228" t="str">
        <f t="shared" ref="F137:F199" si="8">IFERROR($E137/C137,"")</f>
        <v/>
      </c>
      <c r="G137" s="228">
        <f t="shared" ref="G137:G199" si="9">IFERROR($E137/D137,"")</f>
        <v>0.976152623211447</v>
      </c>
    </row>
    <row r="138" ht="15" spans="1:7">
      <c r="A138" s="393" t="s">
        <v>9997</v>
      </c>
      <c r="B138" s="399" t="s">
        <v>9998</v>
      </c>
      <c r="C138" s="412">
        <f>SUMPRODUCT('表二之二 （录入表）'!C$6:C$1130*(LEFT('表二之二 （录入表）'!$A$6:$A$1130,LEN($A138))=$A138))</f>
        <v>18</v>
      </c>
      <c r="D138" s="412">
        <f>SUMPRODUCT('表二之二 （录入表）'!D$6:D$1130*(LEFT('表二之二 （录入表）'!$A$6:$A$1130,LEN($A138))=$A138))</f>
        <v>0</v>
      </c>
      <c r="E138" s="412">
        <f>SUMPRODUCT('表二之二 （录入表）'!E$6:E$1130*(LEFT('表二之二 （录入表）'!$A$6:$A$1130,LEN($A138))=$A138))</f>
        <v>0</v>
      </c>
      <c r="F138" s="228">
        <f t="shared" si="8"/>
        <v>0</v>
      </c>
      <c r="G138" s="228" t="str">
        <f t="shared" si="9"/>
        <v/>
      </c>
    </row>
    <row r="139" ht="15" spans="1:7">
      <c r="A139" s="393" t="s">
        <v>9999</v>
      </c>
      <c r="B139" s="399" t="s">
        <v>10000</v>
      </c>
      <c r="C139" s="412">
        <f>SUMPRODUCT('表二之二 （录入表）'!C$6:C$1130*(LEFT('表二之二 （录入表）'!$A$6:$A$1130,LEN($A139))=$A139))</f>
        <v>0</v>
      </c>
      <c r="D139" s="412">
        <f>SUMPRODUCT('表二之二 （录入表）'!D$6:D$1130*(LEFT('表二之二 （录入表）'!$A$6:$A$1130,LEN($A139))=$A139))</f>
        <v>0</v>
      </c>
      <c r="E139" s="412">
        <f>SUMPRODUCT('表二之二 （录入表）'!E$6:E$1130*(LEFT('表二之二 （录入表）'!$A$6:$A$1130,LEN($A139))=$A139))</f>
        <v>0</v>
      </c>
      <c r="F139" s="228" t="str">
        <f t="shared" si="8"/>
        <v/>
      </c>
      <c r="G139" s="228" t="str">
        <f t="shared" si="9"/>
        <v/>
      </c>
    </row>
    <row r="140" ht="15" spans="1:7">
      <c r="A140" s="393" t="s">
        <v>10001</v>
      </c>
      <c r="B140" s="399" t="s">
        <v>10002</v>
      </c>
      <c r="C140" s="412">
        <f>SUMPRODUCT('表二之二 （录入表）'!C$6:C$1130*(LEFT('表二之二 （录入表）'!$A$6:$A$1130,LEN($A140))=$A140))</f>
        <v>0</v>
      </c>
      <c r="D140" s="412">
        <f>SUMPRODUCT('表二之二 （录入表）'!D$6:D$1130*(LEFT('表二之二 （录入表）'!$A$6:$A$1130,LEN($A140))=$A140))</f>
        <v>0</v>
      </c>
      <c r="E140" s="412">
        <f>SUMPRODUCT('表二之二 （录入表）'!E$6:E$1130*(LEFT('表二之二 （录入表）'!$A$6:$A$1130,LEN($A140))=$A140))</f>
        <v>0</v>
      </c>
      <c r="F140" s="228" t="str">
        <f t="shared" si="8"/>
        <v/>
      </c>
      <c r="G140" s="228" t="str">
        <f t="shared" si="9"/>
        <v/>
      </c>
    </row>
    <row r="141" ht="15" spans="1:7">
      <c r="A141" s="393" t="s">
        <v>10003</v>
      </c>
      <c r="B141" s="399" t="s">
        <v>10004</v>
      </c>
      <c r="C141" s="412">
        <f>SUMPRODUCT('表二之二 （录入表）'!C$6:C$1130*(LEFT('表二之二 （录入表）'!$A$6:$A$1130,LEN($A141))=$A141))</f>
        <v>0</v>
      </c>
      <c r="D141" s="412">
        <f>SUMPRODUCT('表二之二 （录入表）'!D$6:D$1130*(LEFT('表二之二 （录入表）'!$A$6:$A$1130,LEN($A141))=$A141))</f>
        <v>0</v>
      </c>
      <c r="E141" s="412">
        <f>SUMPRODUCT('表二之二 （录入表）'!E$6:E$1130*(LEFT('表二之二 （录入表）'!$A$6:$A$1130,LEN($A141))=$A141))</f>
        <v>0</v>
      </c>
      <c r="F141" s="228" t="str">
        <f t="shared" si="8"/>
        <v/>
      </c>
      <c r="G141" s="228" t="str">
        <f t="shared" si="9"/>
        <v/>
      </c>
    </row>
    <row r="142" ht="15" spans="1:7">
      <c r="A142" s="393" t="s">
        <v>10005</v>
      </c>
      <c r="B142" s="399" t="s">
        <v>10006</v>
      </c>
      <c r="C142" s="412">
        <f>SUMPRODUCT('表二之二 （录入表）'!C$6:C$1130*(LEFT('表二之二 （录入表）'!$A$6:$A$1130,LEN($A142))=$A142))</f>
        <v>1831</v>
      </c>
      <c r="D142" s="412">
        <f>SUMPRODUCT('表二之二 （录入表）'!D$6:D$1130*(LEFT('表二之二 （录入表）'!$A$6:$A$1130,LEN($A142))=$A142))</f>
        <v>451</v>
      </c>
      <c r="E142" s="412">
        <f>SUMPRODUCT('表二之二 （录入表）'!E$6:E$1130*(LEFT('表二之二 （录入表）'!$A$6:$A$1130,LEN($A142))=$A142))</f>
        <v>439</v>
      </c>
      <c r="F142" s="228">
        <f t="shared" si="8"/>
        <v>0.239759694156199</v>
      </c>
      <c r="G142" s="228">
        <f t="shared" si="9"/>
        <v>0.973392461197339</v>
      </c>
    </row>
    <row r="143" ht="15" spans="1:7">
      <c r="A143" s="393" t="s">
        <v>10007</v>
      </c>
      <c r="B143" s="399" t="s">
        <v>10008</v>
      </c>
      <c r="C143" s="412">
        <f>SUMPRODUCT('表二之二 （录入表）'!C$6:C$1130*(LEFT('表二之二 （录入表）'!$A$6:$A$1130,LEN($A143))=$A143))</f>
        <v>190370</v>
      </c>
      <c r="D143" s="412">
        <f>SUMPRODUCT('表二之二 （录入表）'!D$6:D$1130*(LEFT('表二之二 （录入表）'!$A$6:$A$1130,LEN($A143))=$A143))</f>
        <v>132632</v>
      </c>
      <c r="E143" s="412">
        <f>SUMPRODUCT('表二之二 （录入表）'!E$6:E$1130*(LEFT('表二之二 （录入表）'!$A$6:$A$1130,LEN($A143))=$A143))</f>
        <v>136961</v>
      </c>
      <c r="F143" s="228">
        <f t="shared" si="8"/>
        <v>0.719446341335294</v>
      </c>
      <c r="G143" s="228">
        <f t="shared" si="9"/>
        <v>1.03263918209783</v>
      </c>
    </row>
    <row r="144" ht="15" spans="1:7">
      <c r="A144" s="393" t="s">
        <v>10009</v>
      </c>
      <c r="B144" s="399" t="s">
        <v>10010</v>
      </c>
      <c r="C144" s="412">
        <f>SUMPRODUCT('表二之二 （录入表）'!C$6:C$1130*(LEFT('表二之二 （录入表）'!$A$6:$A$1130,LEN($A144))=$A144))</f>
        <v>73464</v>
      </c>
      <c r="D144" s="412">
        <f>SUMPRODUCT('表二之二 （录入表）'!D$6:D$1130*(LEFT('表二之二 （录入表）'!$A$6:$A$1130,LEN($A144))=$A144))</f>
        <v>57645</v>
      </c>
      <c r="E144" s="412">
        <f>SUMPRODUCT('表二之二 （录入表）'!E$6:E$1130*(LEFT('表二之二 （录入表）'!$A$6:$A$1130,LEN($A144))=$A144))</f>
        <v>59527</v>
      </c>
      <c r="F144" s="228">
        <f t="shared" si="8"/>
        <v>0.810288032233475</v>
      </c>
      <c r="G144" s="228">
        <f t="shared" si="9"/>
        <v>1.03264810477925</v>
      </c>
    </row>
    <row r="145" ht="15" spans="1:7">
      <c r="A145" s="393" t="s">
        <v>10011</v>
      </c>
      <c r="B145" s="399" t="s">
        <v>10012</v>
      </c>
      <c r="C145" s="412">
        <f>SUMPRODUCT('表二之二 （录入表）'!C$6:C$1130*(LEFT('表二之二 （录入表）'!$A$6:$A$1130,LEN($A145))=$A145))</f>
        <v>797</v>
      </c>
      <c r="D145" s="412">
        <f>SUMPRODUCT('表二之二 （录入表）'!D$6:D$1130*(LEFT('表二之二 （录入表）'!$A$6:$A$1130,LEN($A145))=$A145))</f>
        <v>108</v>
      </c>
      <c r="E145" s="412">
        <f>SUMPRODUCT('表二之二 （录入表）'!E$6:E$1130*(LEFT('表二之二 （录入表）'!$A$6:$A$1130,LEN($A145))=$A145))</f>
        <v>112</v>
      </c>
      <c r="F145" s="228">
        <f t="shared" si="8"/>
        <v>0.140526976160602</v>
      </c>
      <c r="G145" s="228">
        <f t="shared" si="9"/>
        <v>1.03703703703704</v>
      </c>
    </row>
    <row r="146" ht="15" spans="1:7">
      <c r="A146" s="393" t="s">
        <v>10013</v>
      </c>
      <c r="B146" s="399" t="s">
        <v>10014</v>
      </c>
      <c r="C146" s="412">
        <f>SUMPRODUCT('表二之二 （录入表）'!C$6:C$1130*(LEFT('表二之二 （录入表）'!$A$6:$A$1130,LEN($A146))=$A146))</f>
        <v>67916</v>
      </c>
      <c r="D146" s="412">
        <f>SUMPRODUCT('表二之二 （录入表）'!D$6:D$1130*(LEFT('表二之二 （录入表）'!$A$6:$A$1130,LEN($A146))=$A146))</f>
        <v>39979</v>
      </c>
      <c r="E146" s="412">
        <f>SUMPRODUCT('表二之二 （录入表）'!E$6:E$1130*(LEFT('表二之二 （录入表）'!$A$6:$A$1130,LEN($A146))=$A146))</f>
        <v>41284</v>
      </c>
      <c r="F146" s="228">
        <f t="shared" si="8"/>
        <v>0.607868543494905</v>
      </c>
      <c r="G146" s="228">
        <f t="shared" si="9"/>
        <v>1.03264213712199</v>
      </c>
    </row>
    <row r="147" ht="15" spans="1:7">
      <c r="A147" s="393" t="s">
        <v>10015</v>
      </c>
      <c r="B147" s="399" t="s">
        <v>10016</v>
      </c>
      <c r="C147" s="412">
        <f>SUMPRODUCT('表二之二 （录入表）'!C$6:C$1130*(LEFT('表二之二 （录入表）'!$A$6:$A$1130,LEN($A147))=$A147))</f>
        <v>16654</v>
      </c>
      <c r="D147" s="412">
        <f>SUMPRODUCT('表二之二 （录入表）'!D$6:D$1130*(LEFT('表二之二 （录入表）'!$A$6:$A$1130,LEN($A147))=$A147))</f>
        <v>16280</v>
      </c>
      <c r="E147" s="412">
        <f>SUMPRODUCT('表二之二 （录入表）'!E$6:E$1130*(LEFT('表二之二 （录入表）'!$A$6:$A$1130,LEN($A147))=$A147))</f>
        <v>16811</v>
      </c>
      <c r="F147" s="228">
        <f t="shared" si="8"/>
        <v>1.00942716464513</v>
      </c>
      <c r="G147" s="228">
        <f t="shared" si="9"/>
        <v>1.03261670761671</v>
      </c>
    </row>
    <row r="148" ht="15" spans="1:7">
      <c r="A148" s="393" t="s">
        <v>10017</v>
      </c>
      <c r="B148" s="399" t="s">
        <v>10018</v>
      </c>
      <c r="C148" s="412">
        <f>SUMPRODUCT('表二之二 （录入表）'!C$6:C$1130*(LEFT('表二之二 （录入表）'!$A$6:$A$1130,LEN($A148))=$A148))</f>
        <v>100</v>
      </c>
      <c r="D148" s="412">
        <f>SUMPRODUCT('表二之二 （录入表）'!D$6:D$1130*(LEFT('表二之二 （录入表）'!$A$6:$A$1130,LEN($A148))=$A148))</f>
        <v>18</v>
      </c>
      <c r="E148" s="412">
        <f>SUMPRODUCT('表二之二 （录入表）'!E$6:E$1130*(LEFT('表二之二 （录入表）'!$A$6:$A$1130,LEN($A148))=$A148))</f>
        <v>19</v>
      </c>
      <c r="F148" s="228">
        <f t="shared" si="8"/>
        <v>0.19</v>
      </c>
      <c r="G148" s="228">
        <f t="shared" si="9"/>
        <v>1.05555555555556</v>
      </c>
    </row>
    <row r="149" ht="15" spans="1:7">
      <c r="A149" s="393" t="s">
        <v>10019</v>
      </c>
      <c r="B149" s="399" t="s">
        <v>10020</v>
      </c>
      <c r="C149" s="412">
        <f>SUMPRODUCT('表二之二 （录入表）'!C$6:C$1130*(LEFT('表二之二 （录入表）'!$A$6:$A$1130,LEN($A149))=$A149))</f>
        <v>31439</v>
      </c>
      <c r="D149" s="412">
        <f>SUMPRODUCT('表二之二 （录入表）'!D$6:D$1130*(LEFT('表二之二 （录入表）'!$A$6:$A$1130,LEN($A149))=$A149))</f>
        <v>18602</v>
      </c>
      <c r="E149" s="412">
        <f>SUMPRODUCT('表二之二 （录入表）'!E$6:E$1130*(LEFT('表二之二 （录入表）'!$A$6:$A$1130,LEN($A149))=$A149))</f>
        <v>19208</v>
      </c>
      <c r="F149" s="228">
        <f t="shared" si="8"/>
        <v>0.61096090842584</v>
      </c>
      <c r="G149" s="228">
        <f t="shared" si="9"/>
        <v>1.03257714224277</v>
      </c>
    </row>
    <row r="150" ht="15" spans="1:7">
      <c r="A150" s="393" t="s">
        <v>10021</v>
      </c>
      <c r="B150" s="399" t="s">
        <v>10022</v>
      </c>
      <c r="C150" s="412">
        <f>SUMPRODUCT('表二之二 （录入表）'!C$6:C$1130*(LEFT('表二之二 （录入表）'!$A$6:$A$1130,LEN($A150))=$A150))</f>
        <v>31009</v>
      </c>
      <c r="D150" s="412">
        <f>SUMPRODUCT('表二之二 （录入表）'!D$6:D$1130*(LEFT('表二之二 （录入表）'!$A$6:$A$1130,LEN($A150))=$A150))</f>
        <v>27235</v>
      </c>
      <c r="E150" s="412">
        <f>SUMPRODUCT('表二之二 （录入表）'!E$6:E$1130*(LEFT('表二之二 （录入表）'!$A$6:$A$1130,LEN($A150))=$A150))</f>
        <v>37111</v>
      </c>
      <c r="F150" s="228">
        <f t="shared" si="8"/>
        <v>1.19678157954142</v>
      </c>
      <c r="G150" s="228">
        <f t="shared" si="9"/>
        <v>1.36262162658344</v>
      </c>
    </row>
    <row r="151" ht="15" spans="1:7">
      <c r="A151" s="393" t="s">
        <v>10023</v>
      </c>
      <c r="B151" s="399" t="s">
        <v>10024</v>
      </c>
      <c r="C151" s="412">
        <f>SUMPRODUCT('表二之二 （录入表）'!C$6:C$1130*(LEFT('表二之二 （录入表）'!$A$6:$A$1130,LEN($A151))=$A151))</f>
        <v>6980</v>
      </c>
      <c r="D151" s="412">
        <f>SUMPRODUCT('表二之二 （录入表）'!D$6:D$1130*(LEFT('表二之二 （录入表）'!$A$6:$A$1130,LEN($A151))=$A151))</f>
        <v>5655</v>
      </c>
      <c r="E151" s="412">
        <f>SUMPRODUCT('表二之二 （录入表）'!E$6:E$1130*(LEFT('表二之二 （录入表）'!$A$6:$A$1130,LEN($A151))=$A151))</f>
        <v>7707</v>
      </c>
      <c r="F151" s="228">
        <f t="shared" si="8"/>
        <v>1.1041547277937</v>
      </c>
      <c r="G151" s="228">
        <f t="shared" si="9"/>
        <v>1.36286472148541</v>
      </c>
    </row>
    <row r="152" ht="15" spans="1:7">
      <c r="A152" s="393" t="s">
        <v>10025</v>
      </c>
      <c r="B152" s="399" t="s">
        <v>10026</v>
      </c>
      <c r="C152" s="412">
        <f>SUMPRODUCT('表二之二 （录入表）'!C$6:C$1130*(LEFT('表二之二 （录入表）'!$A$6:$A$1130,LEN($A152))=$A152))</f>
        <v>5675</v>
      </c>
      <c r="D152" s="412">
        <f>SUMPRODUCT('表二之二 （录入表）'!D$6:D$1130*(LEFT('表二之二 （录入表）'!$A$6:$A$1130,LEN($A152))=$A152))</f>
        <v>6674</v>
      </c>
      <c r="E152" s="412">
        <f>SUMPRODUCT('表二之二 （录入表）'!E$6:E$1130*(LEFT('表二之二 （录入表）'!$A$6:$A$1130,LEN($A152))=$A152))</f>
        <v>9096</v>
      </c>
      <c r="F152" s="228">
        <f t="shared" si="8"/>
        <v>1.60281938325991</v>
      </c>
      <c r="G152" s="228">
        <f t="shared" si="9"/>
        <v>1.36290080910998</v>
      </c>
    </row>
    <row r="153" ht="15" spans="1:7">
      <c r="A153" s="393" t="s">
        <v>10027</v>
      </c>
      <c r="B153" s="399" t="s">
        <v>10028</v>
      </c>
      <c r="C153" s="412">
        <f>SUMPRODUCT('表二之二 （录入表）'!C$6:C$1130*(LEFT('表二之二 （录入表）'!$A$6:$A$1130,LEN($A153))=$A153))</f>
        <v>4617</v>
      </c>
      <c r="D153" s="412">
        <f>SUMPRODUCT('表二之二 （录入表）'!D$6:D$1130*(LEFT('表二之二 （录入表）'!$A$6:$A$1130,LEN($A153))=$A153))</f>
        <v>4194</v>
      </c>
      <c r="E153" s="412">
        <f>SUMPRODUCT('表二之二 （录入表）'!E$6:E$1130*(LEFT('表二之二 （录入表）'!$A$6:$A$1130,LEN($A153))=$A153))</f>
        <v>5714</v>
      </c>
      <c r="F153" s="228">
        <f t="shared" si="8"/>
        <v>1.23760017327269</v>
      </c>
      <c r="G153" s="228">
        <f t="shared" si="9"/>
        <v>1.36242250834526</v>
      </c>
    </row>
    <row r="154" ht="15" spans="1:7">
      <c r="A154" s="393" t="s">
        <v>10029</v>
      </c>
      <c r="B154" s="399" t="s">
        <v>10030</v>
      </c>
      <c r="C154" s="412">
        <f>SUMPRODUCT('表二之二 （录入表）'!C$6:C$1130*(LEFT('表二之二 （录入表）'!$A$6:$A$1130,LEN($A154))=$A154))</f>
        <v>12113</v>
      </c>
      <c r="D154" s="412">
        <f>SUMPRODUCT('表二之二 （录入表）'!D$6:D$1130*(LEFT('表二之二 （录入表）'!$A$6:$A$1130,LEN($A154))=$A154))</f>
        <v>5775</v>
      </c>
      <c r="E154" s="412">
        <f>SUMPRODUCT('表二之二 （录入表）'!E$6:E$1130*(LEFT('表二之二 （录入表）'!$A$6:$A$1130,LEN($A154))=$A154))</f>
        <v>7869</v>
      </c>
      <c r="F154" s="228">
        <f t="shared" si="8"/>
        <v>0.649632626104186</v>
      </c>
      <c r="G154" s="228">
        <f t="shared" si="9"/>
        <v>1.3625974025974</v>
      </c>
    </row>
    <row r="155" ht="15" spans="1:7">
      <c r="A155" s="393" t="s">
        <v>10031</v>
      </c>
      <c r="B155" s="399" t="s">
        <v>10032</v>
      </c>
      <c r="C155" s="412">
        <f>SUMPRODUCT('表二之二 （录入表）'!C$6:C$1130*(LEFT('表二之二 （录入表）'!$A$6:$A$1130,LEN($A155))=$A155))</f>
        <v>0</v>
      </c>
      <c r="D155" s="412">
        <f>SUMPRODUCT('表二之二 （录入表）'!D$6:D$1130*(LEFT('表二之二 （录入表）'!$A$6:$A$1130,LEN($A155))=$A155))</f>
        <v>0</v>
      </c>
      <c r="E155" s="412">
        <f>SUMPRODUCT('表二之二 （录入表）'!E$6:E$1130*(LEFT('表二之二 （录入表）'!$A$6:$A$1130,LEN($A155))=$A155))</f>
        <v>0</v>
      </c>
      <c r="F155" s="228" t="str">
        <f t="shared" si="8"/>
        <v/>
      </c>
      <c r="G155" s="228" t="str">
        <f t="shared" si="9"/>
        <v/>
      </c>
    </row>
    <row r="156" ht="15" spans="1:7">
      <c r="A156" s="393" t="s">
        <v>10033</v>
      </c>
      <c r="B156" s="399" t="s">
        <v>10034</v>
      </c>
      <c r="C156" s="412">
        <f>SUMPRODUCT('表二之二 （录入表）'!C$6:C$1130*(LEFT('表二之二 （录入表）'!$A$6:$A$1130,LEN($A156))=$A156))</f>
        <v>766</v>
      </c>
      <c r="D156" s="412">
        <f>SUMPRODUCT('表二之二 （录入表）'!D$6:D$1130*(LEFT('表二之二 （录入表）'!$A$6:$A$1130,LEN($A156))=$A156))</f>
        <v>2314</v>
      </c>
      <c r="E156" s="412">
        <f>SUMPRODUCT('表二之二 （录入表）'!E$6:E$1130*(LEFT('表二之二 （录入表）'!$A$6:$A$1130,LEN($A156))=$A156))</f>
        <v>3153</v>
      </c>
      <c r="F156" s="228">
        <f t="shared" si="8"/>
        <v>4.11618798955614</v>
      </c>
      <c r="G156" s="228">
        <f t="shared" si="9"/>
        <v>1.36257562662057</v>
      </c>
    </row>
    <row r="157" ht="15" spans="1:7">
      <c r="A157" s="393" t="s">
        <v>10035</v>
      </c>
      <c r="B157" s="399" t="s">
        <v>10036</v>
      </c>
      <c r="C157" s="412">
        <f>SUMPRODUCT('表二之二 （录入表）'!C$6:C$1130*(LEFT('表二之二 （录入表）'!$A$6:$A$1130,LEN($A157))=$A157))</f>
        <v>0</v>
      </c>
      <c r="D157" s="412">
        <f>SUMPRODUCT('表二之二 （录入表）'!D$6:D$1130*(LEFT('表二之二 （录入表）'!$A$6:$A$1130,LEN($A157))=$A157))</f>
        <v>0</v>
      </c>
      <c r="E157" s="412">
        <f>SUMPRODUCT('表二之二 （录入表）'!E$6:E$1130*(LEFT('表二之二 （录入表）'!$A$6:$A$1130,LEN($A157))=$A157))</f>
        <v>0</v>
      </c>
      <c r="F157" s="228" t="str">
        <f t="shared" si="8"/>
        <v/>
      </c>
      <c r="G157" s="228" t="str">
        <f t="shared" si="9"/>
        <v/>
      </c>
    </row>
    <row r="158" ht="15" spans="1:7">
      <c r="A158" s="393" t="s">
        <v>10037</v>
      </c>
      <c r="B158" s="399" t="s">
        <v>10038</v>
      </c>
      <c r="C158" s="412">
        <f>SUMPRODUCT('表二之二 （录入表）'!C$6:C$1130*(LEFT('表二之二 （录入表）'!$A$6:$A$1130,LEN($A158))=$A158))</f>
        <v>858</v>
      </c>
      <c r="D158" s="412">
        <f>SUMPRODUCT('表二之二 （录入表）'!D$6:D$1130*(LEFT('表二之二 （录入表）'!$A$6:$A$1130,LEN($A158))=$A158))</f>
        <v>2623</v>
      </c>
      <c r="E158" s="412">
        <f>SUMPRODUCT('表二之二 （录入表）'!E$6:E$1130*(LEFT('表二之二 （录入表）'!$A$6:$A$1130,LEN($A158))=$A158))</f>
        <v>3572</v>
      </c>
      <c r="F158" s="228">
        <f t="shared" si="8"/>
        <v>4.16317016317016</v>
      </c>
      <c r="G158" s="228">
        <f t="shared" si="9"/>
        <v>1.36179946626001</v>
      </c>
    </row>
    <row r="159" ht="15" spans="1:7">
      <c r="A159" s="393" t="s">
        <v>10039</v>
      </c>
      <c r="B159" s="399" t="s">
        <v>10040</v>
      </c>
      <c r="C159" s="412">
        <f>SUMPRODUCT('表二之二 （录入表）'!C$6:C$1130*(LEFT('表二之二 （录入表）'!$A$6:$A$1130,LEN($A159))=$A159))</f>
        <v>46099</v>
      </c>
      <c r="D159" s="412">
        <f>SUMPRODUCT('表二之二 （录入表）'!D$6:D$1130*(LEFT('表二之二 （录入表）'!$A$6:$A$1130,LEN($A159))=$A159))</f>
        <v>40455</v>
      </c>
      <c r="E159" s="412">
        <f>SUMPRODUCT('表二之二 （录入表）'!E$6:E$1130*(LEFT('表二之二 （录入表）'!$A$6:$A$1130,LEN($A159))=$A159))</f>
        <v>39538</v>
      </c>
      <c r="F159" s="228">
        <f t="shared" si="8"/>
        <v>0.857675871493959</v>
      </c>
      <c r="G159" s="228">
        <f t="shared" si="9"/>
        <v>0.977332838956866</v>
      </c>
    </row>
    <row r="160" ht="15" spans="1:7">
      <c r="A160" s="393" t="s">
        <v>10041</v>
      </c>
      <c r="B160" s="399" t="s">
        <v>10042</v>
      </c>
      <c r="C160" s="412">
        <f>SUMPRODUCT('表二之二 （录入表）'!C$6:C$1130*(LEFT('表二之二 （录入表）'!$A$6:$A$1130,LEN($A160))=$A160))</f>
        <v>31457</v>
      </c>
      <c r="D160" s="412">
        <f>SUMPRODUCT('表二之二 （录入表）'!D$6:D$1130*(LEFT('表二之二 （录入表）'!$A$6:$A$1130,LEN($A160))=$A160))</f>
        <v>23540</v>
      </c>
      <c r="E160" s="412">
        <f>SUMPRODUCT('表二之二 （录入表）'!E$6:E$1130*(LEFT('表二之二 （录入表）'!$A$6:$A$1130,LEN($A160))=$A160))</f>
        <v>23006</v>
      </c>
      <c r="F160" s="228">
        <f t="shared" si="8"/>
        <v>0.731347553803605</v>
      </c>
      <c r="G160" s="228">
        <f t="shared" si="9"/>
        <v>0.97731520815633</v>
      </c>
    </row>
    <row r="161" ht="15" spans="1:7">
      <c r="A161" s="393" t="s">
        <v>10043</v>
      </c>
      <c r="B161" s="399" t="s">
        <v>10044</v>
      </c>
      <c r="C161" s="412">
        <f>SUMPRODUCT('表二之二 （录入表）'!C$6:C$1130*(LEFT('表二之二 （录入表）'!$A$6:$A$1130,LEN($A161))=$A161))</f>
        <v>4</v>
      </c>
      <c r="D161" s="412">
        <f>SUMPRODUCT('表二之二 （录入表）'!D$6:D$1130*(LEFT('表二之二 （录入表）'!$A$6:$A$1130,LEN($A161))=$A161))</f>
        <v>0</v>
      </c>
      <c r="E161" s="412">
        <f>SUMPRODUCT('表二之二 （录入表）'!E$6:E$1130*(LEFT('表二之二 （录入表）'!$A$6:$A$1130,LEN($A161))=$A161))</f>
        <v>0</v>
      </c>
      <c r="F161" s="228">
        <f t="shared" si="8"/>
        <v>0</v>
      </c>
      <c r="G161" s="228" t="str">
        <f t="shared" si="9"/>
        <v/>
      </c>
    </row>
    <row r="162" ht="15" spans="1:7">
      <c r="A162" s="393" t="s">
        <v>10045</v>
      </c>
      <c r="B162" s="399" t="s">
        <v>10046</v>
      </c>
      <c r="C162" s="412">
        <f>SUMPRODUCT('表二之二 （录入表）'!C$6:C$1130*(LEFT('表二之二 （录入表）'!$A$6:$A$1130,LEN($A162))=$A162))</f>
        <v>2702</v>
      </c>
      <c r="D162" s="412">
        <f>SUMPRODUCT('表二之二 （录入表）'!D$6:D$1130*(LEFT('表二之二 （录入表）'!$A$6:$A$1130,LEN($A162))=$A162))</f>
        <v>0</v>
      </c>
      <c r="E162" s="412">
        <f>SUMPRODUCT('表二之二 （录入表）'!E$6:E$1130*(LEFT('表二之二 （录入表）'!$A$6:$A$1130,LEN($A162))=$A162))</f>
        <v>0</v>
      </c>
      <c r="F162" s="228">
        <f t="shared" si="8"/>
        <v>0</v>
      </c>
      <c r="G162" s="228" t="str">
        <f t="shared" si="9"/>
        <v/>
      </c>
    </row>
    <row r="163" ht="15" spans="1:7">
      <c r="A163" s="393" t="s">
        <v>10047</v>
      </c>
      <c r="B163" s="399" t="s">
        <v>10048</v>
      </c>
      <c r="C163" s="412">
        <f>SUMPRODUCT('表二之二 （录入表）'!C$6:C$1130*(LEFT('表二之二 （录入表）'!$A$6:$A$1130,LEN($A163))=$A163))</f>
        <v>26</v>
      </c>
      <c r="D163" s="412">
        <f>SUMPRODUCT('表二之二 （录入表）'!D$6:D$1130*(LEFT('表二之二 （录入表）'!$A$6:$A$1130,LEN($A163))=$A163))</f>
        <v>20</v>
      </c>
      <c r="E163" s="412">
        <f>SUMPRODUCT('表二之二 （录入表）'!E$6:E$1130*(LEFT('表二之二 （录入表）'!$A$6:$A$1130,LEN($A163))=$A163))</f>
        <v>20</v>
      </c>
      <c r="F163" s="228">
        <f t="shared" si="8"/>
        <v>0.769230769230769</v>
      </c>
      <c r="G163" s="228">
        <f t="shared" si="9"/>
        <v>1</v>
      </c>
    </row>
    <row r="164" ht="15" spans="1:7">
      <c r="A164" s="393" t="s">
        <v>10049</v>
      </c>
      <c r="B164" s="399" t="s">
        <v>10050</v>
      </c>
      <c r="C164" s="412">
        <f>SUMPRODUCT('表二之二 （录入表）'!C$6:C$1130*(LEFT('表二之二 （录入表）'!$A$6:$A$1130,LEN($A164))=$A164))</f>
        <v>11910</v>
      </c>
      <c r="D164" s="412">
        <f>SUMPRODUCT('表二之二 （录入表）'!D$6:D$1130*(LEFT('表二之二 （录入表）'!$A$6:$A$1130,LEN($A164))=$A164))</f>
        <v>16895</v>
      </c>
      <c r="E164" s="412">
        <f>SUMPRODUCT('表二之二 （录入表）'!E$6:E$1130*(LEFT('表二之二 （录入表）'!$A$6:$A$1130,LEN($A164))=$A164))</f>
        <v>16512</v>
      </c>
      <c r="F164" s="228">
        <f t="shared" si="8"/>
        <v>1.38639798488665</v>
      </c>
      <c r="G164" s="228">
        <f t="shared" si="9"/>
        <v>0.977330571174904</v>
      </c>
    </row>
    <row r="165" ht="15" spans="1:7">
      <c r="A165" s="393" t="s">
        <v>10051</v>
      </c>
      <c r="B165" s="399" t="s">
        <v>10052</v>
      </c>
      <c r="C165" s="412">
        <f>SUMPRODUCT('表二之二 （录入表）'!C$6:C$1130*(LEFT('表二之二 （录入表）'!$A$6:$A$1130,LEN($A165))=$A165))</f>
        <v>19603</v>
      </c>
      <c r="D165" s="412">
        <f>SUMPRODUCT('表二之二 （录入表）'!D$6:D$1130*(LEFT('表二之二 （录入表）'!$A$6:$A$1130,LEN($A165))=$A165))</f>
        <v>18180</v>
      </c>
      <c r="E165" s="412">
        <f>SUMPRODUCT('表二之二 （录入表）'!E$6:E$1130*(LEFT('表二之二 （录入表）'!$A$6:$A$1130,LEN($A165))=$A165))</f>
        <v>20037</v>
      </c>
      <c r="F165" s="228">
        <f t="shared" si="8"/>
        <v>1.02213946844871</v>
      </c>
      <c r="G165" s="228">
        <f t="shared" si="9"/>
        <v>1.10214521452145</v>
      </c>
    </row>
    <row r="166" ht="15" spans="1:7">
      <c r="A166" s="393" t="s">
        <v>10053</v>
      </c>
      <c r="B166" s="399" t="s">
        <v>10054</v>
      </c>
      <c r="C166" s="412">
        <f>SUMPRODUCT('表二之二 （录入表）'!C$6:C$1130*(LEFT('表二之二 （录入表）'!$A$6:$A$1130,LEN($A166))=$A166))</f>
        <v>95</v>
      </c>
      <c r="D166" s="412">
        <f>SUMPRODUCT('表二之二 （录入表）'!D$6:D$1130*(LEFT('表二之二 （录入表）'!$A$6:$A$1130,LEN($A166))=$A166))</f>
        <v>0</v>
      </c>
      <c r="E166" s="412">
        <f>SUMPRODUCT('表二之二 （录入表）'!E$6:E$1130*(LEFT('表二之二 （录入表）'!$A$6:$A$1130,LEN($A166))=$A166))</f>
        <v>0</v>
      </c>
      <c r="F166" s="228">
        <f t="shared" si="8"/>
        <v>0</v>
      </c>
      <c r="G166" s="228" t="str">
        <f t="shared" si="9"/>
        <v/>
      </c>
    </row>
    <row r="167" ht="15" spans="1:7">
      <c r="A167" s="393" t="s">
        <v>10055</v>
      </c>
      <c r="B167" s="399" t="s">
        <v>10056</v>
      </c>
      <c r="C167" s="412">
        <f>SUMPRODUCT('表二之二 （录入表）'!C$6:C$1130*(LEFT('表二之二 （录入表）'!$A$6:$A$1130,LEN($A167))=$A167))</f>
        <v>1316</v>
      </c>
      <c r="D167" s="412">
        <f>SUMPRODUCT('表二之二 （录入表）'!D$6:D$1130*(LEFT('表二之二 （录入表）'!$A$6:$A$1130,LEN($A167))=$A167))</f>
        <v>404</v>
      </c>
      <c r="E167" s="412">
        <f>SUMPRODUCT('表二之二 （录入表）'!E$6:E$1130*(LEFT('表二之二 （录入表）'!$A$6:$A$1130,LEN($A167))=$A167))</f>
        <v>445</v>
      </c>
      <c r="F167" s="228">
        <f t="shared" si="8"/>
        <v>0.338145896656535</v>
      </c>
      <c r="G167" s="228">
        <f t="shared" si="9"/>
        <v>1.10148514851485</v>
      </c>
    </row>
    <row r="168" ht="15" spans="1:7">
      <c r="A168" s="393" t="s">
        <v>10057</v>
      </c>
      <c r="B168" s="399" t="s">
        <v>10058</v>
      </c>
      <c r="C168" s="412">
        <f>SUMPRODUCT('表二之二 （录入表）'!C$6:C$1130*(LEFT('表二之二 （录入表）'!$A$6:$A$1130,LEN($A168))=$A168))</f>
        <v>287</v>
      </c>
      <c r="D168" s="412">
        <f>SUMPRODUCT('表二之二 （录入表）'!D$6:D$1130*(LEFT('表二之二 （录入表）'!$A$6:$A$1130,LEN($A168))=$A168))</f>
        <v>0</v>
      </c>
      <c r="E168" s="412">
        <f>SUMPRODUCT('表二之二 （录入表）'!E$6:E$1130*(LEFT('表二之二 （录入表）'!$A$6:$A$1130,LEN($A168))=$A168))</f>
        <v>0</v>
      </c>
      <c r="F168" s="228">
        <f t="shared" si="8"/>
        <v>0</v>
      </c>
      <c r="G168" s="228" t="str">
        <f t="shared" si="9"/>
        <v/>
      </c>
    </row>
    <row r="169" ht="15" spans="1:7">
      <c r="A169" s="393" t="s">
        <v>10059</v>
      </c>
      <c r="B169" s="399" t="s">
        <v>10060</v>
      </c>
      <c r="C169" s="412">
        <f>SUMPRODUCT('表二之二 （录入表）'!C$6:C$1130*(LEFT('表二之二 （录入表）'!$A$6:$A$1130,LEN($A169))=$A169))</f>
        <v>814</v>
      </c>
      <c r="D169" s="412">
        <f>SUMPRODUCT('表二之二 （录入表）'!D$6:D$1130*(LEFT('表二之二 （录入表）'!$A$6:$A$1130,LEN($A169))=$A169))</f>
        <v>1797</v>
      </c>
      <c r="E169" s="412">
        <f>SUMPRODUCT('表二之二 （录入表）'!E$6:E$1130*(LEFT('表二之二 （录入表）'!$A$6:$A$1130,LEN($A169))=$A169))</f>
        <v>1981</v>
      </c>
      <c r="F169" s="228">
        <f t="shared" si="8"/>
        <v>2.43366093366093</v>
      </c>
      <c r="G169" s="228">
        <f t="shared" si="9"/>
        <v>1.10239287701725</v>
      </c>
    </row>
    <row r="170" ht="15" spans="1:7">
      <c r="A170" s="393" t="s">
        <v>10061</v>
      </c>
      <c r="B170" s="399" t="s">
        <v>10062</v>
      </c>
      <c r="C170" s="412">
        <f>SUMPRODUCT('表二之二 （录入表）'!C$6:C$1130*(LEFT('表二之二 （录入表）'!$A$6:$A$1130,LEN($A170))=$A170))</f>
        <v>734</v>
      </c>
      <c r="D170" s="412">
        <f>SUMPRODUCT('表二之二 （录入表）'!D$6:D$1130*(LEFT('表二之二 （录入表）'!$A$6:$A$1130,LEN($A170))=$A170))</f>
        <v>510</v>
      </c>
      <c r="E170" s="412">
        <f>SUMPRODUCT('表二之二 （录入表）'!E$6:E$1130*(LEFT('表二之二 （录入表）'!$A$6:$A$1130,LEN($A170))=$A170))</f>
        <v>562</v>
      </c>
      <c r="F170" s="228">
        <f t="shared" si="8"/>
        <v>0.76566757493188</v>
      </c>
      <c r="G170" s="228">
        <f t="shared" si="9"/>
        <v>1.10196078431373</v>
      </c>
    </row>
    <row r="171" ht="15" spans="1:7">
      <c r="A171" s="393" t="s">
        <v>10063</v>
      </c>
      <c r="B171" s="399" t="s">
        <v>10064</v>
      </c>
      <c r="C171" s="412">
        <f>SUMPRODUCT('表二之二 （录入表）'!C$6:C$1130*(LEFT('表二之二 （录入表）'!$A$6:$A$1130,LEN($A171))=$A171))</f>
        <v>8676</v>
      </c>
      <c r="D171" s="412">
        <f>SUMPRODUCT('表二之二 （录入表）'!D$6:D$1130*(LEFT('表二之二 （录入表）'!$A$6:$A$1130,LEN($A171))=$A171))</f>
        <v>15278</v>
      </c>
      <c r="E171" s="412">
        <f>SUMPRODUCT('表二之二 （录入表）'!E$6:E$1130*(LEFT('表二之二 （录入表）'!$A$6:$A$1130,LEN($A171))=$A171))</f>
        <v>16839</v>
      </c>
      <c r="F171" s="228">
        <f t="shared" si="8"/>
        <v>1.94087136929461</v>
      </c>
      <c r="G171" s="228">
        <f t="shared" si="9"/>
        <v>1.10217305930096</v>
      </c>
    </row>
    <row r="172" ht="15" spans="1:7">
      <c r="A172" s="393" t="s">
        <v>10065</v>
      </c>
      <c r="B172" s="399" t="s">
        <v>10066</v>
      </c>
      <c r="C172" s="412">
        <f>SUMPRODUCT('表二之二 （录入表）'!C$6:C$1130*(LEFT('表二之二 （录入表）'!$A$6:$A$1130,LEN($A172))=$A172))</f>
        <v>7681</v>
      </c>
      <c r="D172" s="412">
        <f>SUMPRODUCT('表二之二 （录入表）'!D$6:D$1130*(LEFT('表二之二 （录入表）'!$A$6:$A$1130,LEN($A172))=$A172))</f>
        <v>191</v>
      </c>
      <c r="E172" s="412">
        <f>SUMPRODUCT('表二之二 （录入表）'!E$6:E$1130*(LEFT('表二之二 （录入表）'!$A$6:$A$1130,LEN($A172))=$A172))</f>
        <v>210</v>
      </c>
      <c r="F172" s="228">
        <f t="shared" si="8"/>
        <v>0.0273401900794167</v>
      </c>
      <c r="G172" s="228">
        <f t="shared" si="9"/>
        <v>1.09947643979058</v>
      </c>
    </row>
    <row r="173" ht="15" spans="1:7">
      <c r="A173" s="393" t="s">
        <v>10067</v>
      </c>
      <c r="B173" s="399" t="s">
        <v>10068</v>
      </c>
      <c r="C173" s="412">
        <f>SUMPRODUCT('表二之二 （录入表）'!C$6:C$1130*(LEFT('表二之二 （录入表）'!$A$6:$A$1130,LEN($A173))=$A173))</f>
        <v>4829</v>
      </c>
      <c r="D173" s="412">
        <f>SUMPRODUCT('表二之二 （录入表）'!D$6:D$1130*(LEFT('表二之二 （录入表）'!$A$6:$A$1130,LEN($A173))=$A173))</f>
        <v>13782</v>
      </c>
      <c r="E173" s="412">
        <f>SUMPRODUCT('表二之二 （录入表）'!E$6:E$1130*(LEFT('表二之二 （录入表）'!$A$6:$A$1130,LEN($A173))=$A173))</f>
        <v>8758</v>
      </c>
      <c r="F173" s="228">
        <f t="shared" si="8"/>
        <v>1.81362600952578</v>
      </c>
      <c r="G173" s="228">
        <f t="shared" si="9"/>
        <v>0.635466550573211</v>
      </c>
    </row>
    <row r="174" ht="15" spans="1:7">
      <c r="A174" s="393" t="s">
        <v>10069</v>
      </c>
      <c r="B174" s="399" t="s">
        <v>10070</v>
      </c>
      <c r="C174" s="412">
        <f>SUMPRODUCT('表二之二 （录入表）'!C$6:C$1130*(LEFT('表二之二 （录入表）'!$A$6:$A$1130,LEN($A174))=$A174))</f>
        <v>2584</v>
      </c>
      <c r="D174" s="412">
        <f>SUMPRODUCT('表二之二 （录入表）'!D$6:D$1130*(LEFT('表二之二 （录入表）'!$A$6:$A$1130,LEN($A174))=$A174))</f>
        <v>3909</v>
      </c>
      <c r="E174" s="412">
        <f>SUMPRODUCT('表二之二 （录入表）'!E$6:E$1130*(LEFT('表二之二 （录入表）'!$A$6:$A$1130,LEN($A174))=$A174))</f>
        <v>2484</v>
      </c>
      <c r="F174" s="228">
        <f t="shared" si="8"/>
        <v>0.961300309597523</v>
      </c>
      <c r="G174" s="228">
        <f t="shared" si="9"/>
        <v>0.635456638526477</v>
      </c>
    </row>
    <row r="175" ht="15" spans="1:7">
      <c r="A175" s="393" t="s">
        <v>10071</v>
      </c>
      <c r="B175" s="399" t="s">
        <v>10072</v>
      </c>
      <c r="C175" s="412">
        <f>SUMPRODUCT('表二之二 （录入表）'!C$6:C$1130*(LEFT('表二之二 （录入表）'!$A$6:$A$1130,LEN($A175))=$A175))</f>
        <v>1032</v>
      </c>
      <c r="D175" s="412">
        <f>SUMPRODUCT('表二之二 （录入表）'!D$6:D$1130*(LEFT('表二之二 （录入表）'!$A$6:$A$1130,LEN($A175))=$A175))</f>
        <v>4718</v>
      </c>
      <c r="E175" s="412">
        <f>SUMPRODUCT('表二之二 （录入表）'!E$6:E$1130*(LEFT('表二之二 （录入表）'!$A$6:$A$1130,LEN($A175))=$A175))</f>
        <v>2998</v>
      </c>
      <c r="F175" s="228">
        <f t="shared" si="8"/>
        <v>2.90503875968992</v>
      </c>
      <c r="G175" s="228">
        <f t="shared" si="9"/>
        <v>0.63543874523103</v>
      </c>
    </row>
    <row r="176" ht="15" spans="1:7">
      <c r="A176" s="393" t="s">
        <v>10073</v>
      </c>
      <c r="B176" s="399" t="s">
        <v>10074</v>
      </c>
      <c r="C176" s="412">
        <f>SUMPRODUCT('表二之二 （录入表）'!C$6:C$1130*(LEFT('表二之二 （录入表）'!$A$6:$A$1130,LEN($A176))=$A176))</f>
        <v>1213</v>
      </c>
      <c r="D176" s="412">
        <f>SUMPRODUCT('表二之二 （录入表）'!D$6:D$1130*(LEFT('表二之二 （录入表）'!$A$6:$A$1130,LEN($A176))=$A176))</f>
        <v>5155</v>
      </c>
      <c r="E176" s="412">
        <f>SUMPRODUCT('表二之二 （录入表）'!E$6:E$1130*(LEFT('表二之二 （录入表）'!$A$6:$A$1130,LEN($A176))=$A176))</f>
        <v>3276</v>
      </c>
      <c r="F176" s="228">
        <f t="shared" si="8"/>
        <v>2.70074196207749</v>
      </c>
      <c r="G176" s="228">
        <f t="shared" si="9"/>
        <v>0.635499515033948</v>
      </c>
    </row>
    <row r="177" ht="15" spans="1:7">
      <c r="A177" s="393" t="s">
        <v>10075</v>
      </c>
      <c r="B177" s="399" t="s">
        <v>10076</v>
      </c>
      <c r="C177" s="412">
        <f>SUMPRODUCT('表二之二 （录入表）'!C$6:C$1130*(LEFT('表二之二 （录入表）'!$A$6:$A$1130,LEN($A177))=$A177))</f>
        <v>870</v>
      </c>
      <c r="D177" s="412">
        <f>SUMPRODUCT('表二之二 （录入表）'!D$6:D$1130*(LEFT('表二之二 （录入表）'!$A$6:$A$1130,LEN($A177))=$A177))</f>
        <v>3714</v>
      </c>
      <c r="E177" s="412">
        <f>SUMPRODUCT('表二之二 （录入表）'!E$6:E$1130*(LEFT('表二之二 （录入表）'!$A$6:$A$1130,LEN($A177))=$A177))</f>
        <v>4203</v>
      </c>
      <c r="F177" s="228">
        <f t="shared" si="8"/>
        <v>4.83103448275862</v>
      </c>
      <c r="G177" s="228">
        <f t="shared" si="9"/>
        <v>1.13166397415186</v>
      </c>
    </row>
    <row r="178" ht="15" spans="1:7">
      <c r="A178" s="393" t="s">
        <v>10077</v>
      </c>
      <c r="B178" s="399" t="s">
        <v>10078</v>
      </c>
      <c r="C178" s="412">
        <f>SUMPRODUCT('表二之二 （录入表）'!C$6:C$1130*(LEFT('表二之二 （录入表）'!$A$6:$A$1130,LEN($A178))=$A178))</f>
        <v>131</v>
      </c>
      <c r="D178" s="412">
        <f>SUMPRODUCT('表二之二 （录入表）'!D$6:D$1130*(LEFT('表二之二 （录入表）'!$A$6:$A$1130,LEN($A178))=$A178))</f>
        <v>36</v>
      </c>
      <c r="E178" s="412">
        <f>SUMPRODUCT('表二之二 （录入表）'!E$6:E$1130*(LEFT('表二之二 （录入表）'!$A$6:$A$1130,LEN($A178))=$A178))</f>
        <v>41</v>
      </c>
      <c r="F178" s="228">
        <f t="shared" si="8"/>
        <v>0.312977099236641</v>
      </c>
      <c r="G178" s="228">
        <f t="shared" si="9"/>
        <v>1.13888888888889</v>
      </c>
    </row>
    <row r="179" ht="15" spans="1:7">
      <c r="A179" s="393" t="s">
        <v>10079</v>
      </c>
      <c r="B179" s="399" t="s">
        <v>10080</v>
      </c>
      <c r="C179" s="412">
        <f>SUMPRODUCT('表二之二 （录入表）'!C$6:C$1130*(LEFT('表二之二 （录入表）'!$A$6:$A$1130,LEN($A179))=$A179))</f>
        <v>0</v>
      </c>
      <c r="D179" s="412">
        <f>SUMPRODUCT('表二之二 （录入表）'!D$6:D$1130*(LEFT('表二之二 （录入表）'!$A$6:$A$1130,LEN($A179))=$A179))</f>
        <v>0</v>
      </c>
      <c r="E179" s="412">
        <f>SUMPRODUCT('表二之二 （录入表）'!E$6:E$1130*(LEFT('表二之二 （录入表）'!$A$6:$A$1130,LEN($A179))=$A179))</f>
        <v>0</v>
      </c>
      <c r="F179" s="228" t="str">
        <f t="shared" si="8"/>
        <v/>
      </c>
      <c r="G179" s="228" t="str">
        <f t="shared" si="9"/>
        <v/>
      </c>
    </row>
    <row r="180" ht="15" spans="1:7">
      <c r="A180" s="393" t="s">
        <v>10081</v>
      </c>
      <c r="B180" s="399" t="s">
        <v>10082</v>
      </c>
      <c r="C180" s="412">
        <f>SUMPRODUCT('表二之二 （录入表）'!C$6:C$1130*(LEFT('表二之二 （录入表）'!$A$6:$A$1130,LEN($A180))=$A180))</f>
        <v>232</v>
      </c>
      <c r="D180" s="412">
        <f>SUMPRODUCT('表二之二 （录入表）'!D$6:D$1130*(LEFT('表二之二 （录入表）'!$A$6:$A$1130,LEN($A180))=$A180))</f>
        <v>284</v>
      </c>
      <c r="E180" s="412">
        <f>SUMPRODUCT('表二之二 （录入表）'!E$6:E$1130*(LEFT('表二之二 （录入表）'!$A$6:$A$1130,LEN($A180))=$A180))</f>
        <v>321</v>
      </c>
      <c r="F180" s="228">
        <f t="shared" si="8"/>
        <v>1.38362068965517</v>
      </c>
      <c r="G180" s="228">
        <f t="shared" si="9"/>
        <v>1.13028169014085</v>
      </c>
    </row>
    <row r="181" ht="15" spans="1:7">
      <c r="A181" s="393" t="s">
        <v>10083</v>
      </c>
      <c r="B181" s="399" t="s">
        <v>10084</v>
      </c>
      <c r="C181" s="412">
        <f>SUMPRODUCT('表二之二 （录入表）'!C$6:C$1130*(LEFT('表二之二 （录入表）'!$A$6:$A$1130,LEN($A181))=$A181))</f>
        <v>0</v>
      </c>
      <c r="D181" s="412">
        <f>SUMPRODUCT('表二之二 （录入表）'!D$6:D$1130*(LEFT('表二之二 （录入表）'!$A$6:$A$1130,LEN($A181))=$A181))</f>
        <v>0</v>
      </c>
      <c r="E181" s="412">
        <f>SUMPRODUCT('表二之二 （录入表）'!E$6:E$1130*(LEFT('表二之二 （录入表）'!$A$6:$A$1130,LEN($A181))=$A181))</f>
        <v>0</v>
      </c>
      <c r="F181" s="228" t="str">
        <f t="shared" si="8"/>
        <v/>
      </c>
      <c r="G181" s="228" t="str">
        <f t="shared" si="9"/>
        <v/>
      </c>
    </row>
    <row r="182" ht="15" spans="1:7">
      <c r="A182" s="393" t="s">
        <v>10085</v>
      </c>
      <c r="B182" s="399" t="s">
        <v>10086</v>
      </c>
      <c r="C182" s="412">
        <f>SUMPRODUCT('表二之二 （录入表）'!C$6:C$1130*(LEFT('表二之二 （录入表）'!$A$6:$A$1130,LEN($A182))=$A182))</f>
        <v>507</v>
      </c>
      <c r="D182" s="412">
        <f>SUMPRODUCT('表二之二 （录入表）'!D$6:D$1130*(LEFT('表二之二 （录入表）'!$A$6:$A$1130,LEN($A182))=$A182))</f>
        <v>3394</v>
      </c>
      <c r="E182" s="412">
        <f>SUMPRODUCT('表二之二 （录入表）'!E$6:E$1130*(LEFT('表二之二 （录入表）'!$A$6:$A$1130,LEN($A182))=$A182))</f>
        <v>3841</v>
      </c>
      <c r="F182" s="228">
        <f t="shared" si="8"/>
        <v>7.57593688362919</v>
      </c>
      <c r="G182" s="228">
        <f t="shared" si="9"/>
        <v>1.13170300530348</v>
      </c>
    </row>
    <row r="183" ht="15" spans="1:7">
      <c r="A183" s="393" t="s">
        <v>10087</v>
      </c>
      <c r="B183" s="399" t="s">
        <v>10088</v>
      </c>
      <c r="C183" s="412">
        <f>SUMPRODUCT('表二之二 （录入表）'!C$6:C$1130*(LEFT('表二之二 （录入表）'!$A$6:$A$1130,LEN($A183))=$A183))</f>
        <v>0</v>
      </c>
      <c r="D183" s="412">
        <f>SUMPRODUCT('表二之二 （录入表）'!D$6:D$1130*(LEFT('表二之二 （录入表）'!$A$6:$A$1130,LEN($A183))=$A183))</f>
        <v>0</v>
      </c>
      <c r="E183" s="412">
        <f>SUMPRODUCT('表二之二 （录入表）'!E$6:E$1130*(LEFT('表二之二 （录入表）'!$A$6:$A$1130,LEN($A183))=$A183))</f>
        <v>0</v>
      </c>
      <c r="F183" s="228" t="str">
        <f t="shared" si="8"/>
        <v/>
      </c>
      <c r="G183" s="228" t="str">
        <f t="shared" si="9"/>
        <v/>
      </c>
    </row>
    <row r="184" ht="15" spans="1:7">
      <c r="A184" s="393" t="s">
        <v>10089</v>
      </c>
      <c r="B184" s="399" t="s">
        <v>10090</v>
      </c>
      <c r="C184" s="412">
        <f>SUMPRODUCT('表二之二 （录入表）'!C$6:C$1130*(LEFT('表二之二 （录入表）'!$A$6:$A$1130,LEN($A184))=$A184))</f>
        <v>0</v>
      </c>
      <c r="D184" s="412">
        <f>SUMPRODUCT('表二之二 （录入表）'!D$6:D$1130*(LEFT('表二之二 （录入表）'!$A$6:$A$1130,LEN($A184))=$A184))</f>
        <v>0</v>
      </c>
      <c r="E184" s="412">
        <f>SUMPRODUCT('表二之二 （录入表）'!E$6:E$1130*(LEFT('表二之二 （录入表）'!$A$6:$A$1130,LEN($A184))=$A184))</f>
        <v>0</v>
      </c>
      <c r="F184" s="228" t="str">
        <f t="shared" si="8"/>
        <v/>
      </c>
      <c r="G184" s="228" t="str">
        <f t="shared" si="9"/>
        <v/>
      </c>
    </row>
    <row r="185" ht="15" spans="1:7">
      <c r="A185" s="393" t="s">
        <v>10091</v>
      </c>
      <c r="B185" s="399" t="s">
        <v>10092</v>
      </c>
      <c r="C185" s="412">
        <f>SUMPRODUCT('表二之二 （录入表）'!C$6:C$1130*(LEFT('表二之二 （录入表）'!$A$6:$A$1130,LEN($A185))=$A185))</f>
        <v>0</v>
      </c>
      <c r="D185" s="412">
        <f>SUMPRODUCT('表二之二 （录入表）'!D$6:D$1130*(LEFT('表二之二 （录入表）'!$A$6:$A$1130,LEN($A185))=$A185))</f>
        <v>0</v>
      </c>
      <c r="E185" s="412">
        <f>SUMPRODUCT('表二之二 （录入表）'!E$6:E$1130*(LEFT('表二之二 （录入表）'!$A$6:$A$1130,LEN($A185))=$A185))</f>
        <v>0</v>
      </c>
      <c r="F185" s="228" t="str">
        <f t="shared" si="8"/>
        <v/>
      </c>
      <c r="G185" s="228" t="str">
        <f t="shared" si="9"/>
        <v/>
      </c>
    </row>
    <row r="186" ht="15" spans="1:7">
      <c r="A186" s="393" t="s">
        <v>10093</v>
      </c>
      <c r="B186" s="399" t="s">
        <v>10094</v>
      </c>
      <c r="C186" s="412">
        <f>SUMPRODUCT('表二之二 （录入表）'!C$6:C$1130*(LEFT('表二之二 （录入表）'!$A$6:$A$1130,LEN($A186))=$A186))</f>
        <v>0</v>
      </c>
      <c r="D186" s="412">
        <f>SUMPRODUCT('表二之二 （录入表）'!D$6:D$1130*(LEFT('表二之二 （录入表）'!$A$6:$A$1130,LEN($A186))=$A186))</f>
        <v>0</v>
      </c>
      <c r="E186" s="412">
        <f>SUMPRODUCT('表二之二 （录入表）'!E$6:E$1130*(LEFT('表二之二 （录入表）'!$A$6:$A$1130,LEN($A186))=$A186))</f>
        <v>0</v>
      </c>
      <c r="F186" s="228" t="str">
        <f t="shared" si="8"/>
        <v/>
      </c>
      <c r="G186" s="228" t="str">
        <f t="shared" si="9"/>
        <v/>
      </c>
    </row>
    <row r="187" ht="15" spans="1:7">
      <c r="A187" s="393" t="s">
        <v>10095</v>
      </c>
      <c r="B187" s="399" t="s">
        <v>10096</v>
      </c>
      <c r="C187" s="412">
        <f>SUMPRODUCT('表二之二 （录入表）'!C$6:C$1130*(LEFT('表二之二 （录入表）'!$A$6:$A$1130,LEN($A187))=$A187))</f>
        <v>0</v>
      </c>
      <c r="D187" s="412">
        <f>SUMPRODUCT('表二之二 （录入表）'!D$6:D$1130*(LEFT('表二之二 （录入表）'!$A$6:$A$1130,LEN($A187))=$A187))</f>
        <v>0</v>
      </c>
      <c r="E187" s="412">
        <f>SUMPRODUCT('表二之二 （录入表）'!E$6:E$1130*(LEFT('表二之二 （录入表）'!$A$6:$A$1130,LEN($A187))=$A187))</f>
        <v>0</v>
      </c>
      <c r="F187" s="228" t="str">
        <f t="shared" si="8"/>
        <v/>
      </c>
      <c r="G187" s="228" t="str">
        <f t="shared" si="9"/>
        <v/>
      </c>
    </row>
    <row r="188" ht="15" spans="1:7">
      <c r="A188" s="393" t="s">
        <v>10097</v>
      </c>
      <c r="B188" s="399" t="s">
        <v>10098</v>
      </c>
      <c r="C188" s="412">
        <f>SUMPRODUCT('表二之二 （录入表）'!C$6:C$1130*(LEFT('表二之二 （录入表）'!$A$6:$A$1130,LEN($A188))=$A188))</f>
        <v>0</v>
      </c>
      <c r="D188" s="412">
        <f>SUMPRODUCT('表二之二 （录入表）'!D$6:D$1130*(LEFT('表二之二 （录入表）'!$A$6:$A$1130,LEN($A188))=$A188))</f>
        <v>0</v>
      </c>
      <c r="E188" s="412">
        <f>SUMPRODUCT('表二之二 （录入表）'!E$6:E$1130*(LEFT('表二之二 （录入表）'!$A$6:$A$1130,LEN($A188))=$A188))</f>
        <v>0</v>
      </c>
      <c r="F188" s="228" t="str">
        <f t="shared" si="8"/>
        <v/>
      </c>
      <c r="G188" s="228" t="str">
        <f t="shared" si="9"/>
        <v/>
      </c>
    </row>
    <row r="189" ht="15" spans="1:7">
      <c r="A189" s="393" t="s">
        <v>10099</v>
      </c>
      <c r="B189" s="399" t="s">
        <v>10024</v>
      </c>
      <c r="C189" s="412">
        <f>SUMPRODUCT('表二之二 （录入表）'!C$6:C$1130*(LEFT('表二之二 （录入表）'!$A$6:$A$1130,LEN($A189))=$A189))</f>
        <v>0</v>
      </c>
      <c r="D189" s="412">
        <f>SUMPRODUCT('表二之二 （录入表）'!D$6:D$1130*(LEFT('表二之二 （录入表）'!$A$6:$A$1130,LEN($A189))=$A189))</f>
        <v>0</v>
      </c>
      <c r="E189" s="412">
        <f>SUMPRODUCT('表二之二 （录入表）'!E$6:E$1130*(LEFT('表二之二 （录入表）'!$A$6:$A$1130,LEN($A189))=$A189))</f>
        <v>0</v>
      </c>
      <c r="F189" s="228" t="str">
        <f t="shared" si="8"/>
        <v/>
      </c>
      <c r="G189" s="228" t="str">
        <f t="shared" si="9"/>
        <v/>
      </c>
    </row>
    <row r="190" ht="15" spans="1:7">
      <c r="A190" s="393" t="s">
        <v>10100</v>
      </c>
      <c r="B190" s="399" t="s">
        <v>10101</v>
      </c>
      <c r="C190" s="412">
        <f>SUMPRODUCT('表二之二 （录入表）'!C$6:C$1130*(LEFT('表二之二 （录入表）'!$A$6:$A$1130,LEN($A190))=$A190))</f>
        <v>0</v>
      </c>
      <c r="D190" s="412">
        <f>SUMPRODUCT('表二之二 （录入表）'!D$6:D$1130*(LEFT('表二之二 （录入表）'!$A$6:$A$1130,LEN($A190))=$A190))</f>
        <v>0</v>
      </c>
      <c r="E190" s="412">
        <f>SUMPRODUCT('表二之二 （录入表）'!E$6:E$1130*(LEFT('表二之二 （录入表）'!$A$6:$A$1130,LEN($A190))=$A190))</f>
        <v>0</v>
      </c>
      <c r="F190" s="228" t="str">
        <f t="shared" si="8"/>
        <v/>
      </c>
      <c r="G190" s="228" t="str">
        <f t="shared" si="9"/>
        <v/>
      </c>
    </row>
    <row r="191" ht="15" spans="1:7">
      <c r="A191" s="393" t="s">
        <v>10102</v>
      </c>
      <c r="B191" s="399" t="s">
        <v>10103</v>
      </c>
      <c r="C191" s="412">
        <f>SUMPRODUCT('表二之二 （录入表）'!C$6:C$1130*(LEFT('表二之二 （录入表）'!$A$6:$A$1130,LEN($A191))=$A191))</f>
        <v>0</v>
      </c>
      <c r="D191" s="412">
        <f>SUMPRODUCT('表二之二 （录入表）'!D$6:D$1130*(LEFT('表二之二 （录入表）'!$A$6:$A$1130,LEN($A191))=$A191))</f>
        <v>0</v>
      </c>
      <c r="E191" s="412">
        <f>SUMPRODUCT('表二之二 （录入表）'!E$6:E$1130*(LEFT('表二之二 （录入表）'!$A$6:$A$1130,LEN($A191))=$A191))</f>
        <v>0</v>
      </c>
      <c r="F191" s="228" t="str">
        <f t="shared" si="8"/>
        <v/>
      </c>
      <c r="G191" s="228" t="str">
        <f t="shared" si="9"/>
        <v/>
      </c>
    </row>
    <row r="192" ht="15" spans="1:7">
      <c r="A192" s="393" t="s">
        <v>10104</v>
      </c>
      <c r="B192" s="399" t="s">
        <v>10105</v>
      </c>
      <c r="C192" s="412">
        <f>SUMPRODUCT('表二之二 （录入表）'!C$6:C$1130*(LEFT('表二之二 （录入表）'!$A$6:$A$1130,LEN($A192))=$A192))</f>
        <v>0</v>
      </c>
      <c r="D192" s="412">
        <f>SUMPRODUCT('表二之二 （录入表）'!D$6:D$1130*(LEFT('表二之二 （录入表）'!$A$6:$A$1130,LEN($A192))=$A192))</f>
        <v>0</v>
      </c>
      <c r="E192" s="412">
        <f>SUMPRODUCT('表二之二 （录入表）'!E$6:E$1130*(LEFT('表二之二 （录入表）'!$A$6:$A$1130,LEN($A192))=$A192))</f>
        <v>0</v>
      </c>
      <c r="F192" s="228" t="str">
        <f t="shared" si="8"/>
        <v/>
      </c>
      <c r="G192" s="228" t="str">
        <f t="shared" si="9"/>
        <v/>
      </c>
    </row>
    <row r="193" ht="15" spans="1:7">
      <c r="A193" s="393" t="s">
        <v>10106</v>
      </c>
      <c r="B193" s="399" t="s">
        <v>10107</v>
      </c>
      <c r="C193" s="412">
        <f>SUMPRODUCT('表二之二 （录入表）'!C$6:C$1130*(LEFT('表二之二 （录入表）'!$A$6:$A$1130,LEN($A193))=$A193))</f>
        <v>5741</v>
      </c>
      <c r="D193" s="412">
        <f>SUMPRODUCT('表二之二 （录入表）'!D$6:D$1130*(LEFT('表二之二 （录入表）'!$A$6:$A$1130,LEN($A193))=$A193))</f>
        <v>4766</v>
      </c>
      <c r="E193" s="412">
        <f>SUMPRODUCT('表二之二 （录入表）'!E$6:E$1130*(LEFT('表二之二 （录入表）'!$A$6:$A$1130,LEN($A193))=$A193))</f>
        <v>3486</v>
      </c>
      <c r="F193" s="228">
        <f t="shared" si="8"/>
        <v>0.60721128723219</v>
      </c>
      <c r="G193" s="228">
        <f t="shared" si="9"/>
        <v>0.731430969366345</v>
      </c>
    </row>
    <row r="194" ht="15" spans="1:7">
      <c r="A194" s="393" t="s">
        <v>10108</v>
      </c>
      <c r="B194" s="399" t="s">
        <v>10109</v>
      </c>
      <c r="C194" s="412">
        <f>SUMPRODUCT('表二之二 （录入表）'!C$6:C$1130*(LEFT('表二之二 （录入表）'!$A$6:$A$1130,LEN($A194))=$A194))</f>
        <v>5314</v>
      </c>
      <c r="D194" s="412">
        <f>SUMPRODUCT('表二之二 （录入表）'!D$6:D$1130*(LEFT('表二之二 （录入表）'!$A$6:$A$1130,LEN($A194))=$A194))</f>
        <v>4097</v>
      </c>
      <c r="E194" s="412">
        <f>SUMPRODUCT('表二之二 （录入表）'!E$6:E$1130*(LEFT('表二之二 （录入表）'!$A$6:$A$1130,LEN($A194))=$A194))</f>
        <v>2995</v>
      </c>
      <c r="F194" s="228">
        <f t="shared" si="8"/>
        <v>0.563605570191946</v>
      </c>
      <c r="G194" s="228">
        <f t="shared" si="9"/>
        <v>0.731022699536246</v>
      </c>
    </row>
    <row r="195" ht="15" spans="1:7">
      <c r="A195" s="393" t="s">
        <v>10110</v>
      </c>
      <c r="B195" s="399" t="s">
        <v>10111</v>
      </c>
      <c r="C195" s="412">
        <f>SUMPRODUCT('表二之二 （录入表）'!C$6:C$1130*(LEFT('表二之二 （录入表）'!$A$6:$A$1130,LEN($A195))=$A195))</f>
        <v>427</v>
      </c>
      <c r="D195" s="412">
        <f>SUMPRODUCT('表二之二 （录入表）'!D$6:D$1130*(LEFT('表二之二 （录入表）'!$A$6:$A$1130,LEN($A195))=$A195))</f>
        <v>555</v>
      </c>
      <c r="E195" s="412">
        <f>SUMPRODUCT('表二之二 （录入表）'!E$6:E$1130*(LEFT('表二之二 （录入表）'!$A$6:$A$1130,LEN($A195))=$A195))</f>
        <v>406</v>
      </c>
      <c r="F195" s="228">
        <f t="shared" si="8"/>
        <v>0.950819672131147</v>
      </c>
      <c r="G195" s="228">
        <f t="shared" si="9"/>
        <v>0.731531531531531</v>
      </c>
    </row>
    <row r="196" ht="15" spans="1:7">
      <c r="A196" s="393" t="s">
        <v>10112</v>
      </c>
      <c r="B196" s="399" t="s">
        <v>10113</v>
      </c>
      <c r="C196" s="412">
        <f>SUMPRODUCT('表二之二 （录入表）'!C$6:C$1130*(LEFT('表二之二 （录入表）'!$A$6:$A$1130,LEN($A196))=$A196))</f>
        <v>0</v>
      </c>
      <c r="D196" s="412">
        <f>SUMPRODUCT('表二之二 （录入表）'!D$6:D$1130*(LEFT('表二之二 （录入表）'!$A$6:$A$1130,LEN($A196))=$A196))</f>
        <v>114</v>
      </c>
      <c r="E196" s="412">
        <f>SUMPRODUCT('表二之二 （录入表）'!E$6:E$1130*(LEFT('表二之二 （录入表）'!$A$6:$A$1130,LEN($A196))=$A196))</f>
        <v>85</v>
      </c>
      <c r="F196" s="228" t="str">
        <f t="shared" si="8"/>
        <v/>
      </c>
      <c r="G196" s="228">
        <f t="shared" si="9"/>
        <v>0.745614035087719</v>
      </c>
    </row>
    <row r="197" ht="15" spans="1:7">
      <c r="A197" s="393" t="s">
        <v>10114</v>
      </c>
      <c r="B197" s="399" t="s">
        <v>10115</v>
      </c>
      <c r="C197" s="412">
        <f>SUMPRODUCT('表二之二 （录入表）'!C$6:C$1130*(LEFT('表二之二 （录入表）'!$A$6:$A$1130,LEN($A197))=$A197))</f>
        <v>17617</v>
      </c>
      <c r="D197" s="412">
        <f>SUMPRODUCT('表二之二 （录入表）'!D$6:D$1130*(LEFT('表二之二 （录入表）'!$A$6:$A$1130,LEN($A197))=$A197))</f>
        <v>15620</v>
      </c>
      <c r="E197" s="412">
        <f>SUMPRODUCT('表二之二 （录入表）'!E$6:E$1130*(LEFT('表二之二 （录入表）'!$A$6:$A$1130,LEN($A197))=$A197))</f>
        <v>18265</v>
      </c>
      <c r="F197" s="228">
        <f t="shared" si="8"/>
        <v>1.03678265311915</v>
      </c>
      <c r="G197" s="228">
        <f t="shared" si="9"/>
        <v>1.16933418693982</v>
      </c>
    </row>
    <row r="198" ht="15" spans="1:7">
      <c r="A198" s="393" t="s">
        <v>10116</v>
      </c>
      <c r="B198" s="399" t="s">
        <v>10117</v>
      </c>
      <c r="C198" s="412">
        <f>SUMPRODUCT('表二之二 （录入表）'!C$6:C$1130*(LEFT('表二之二 （录入表）'!$A$6:$A$1130,LEN($A198))=$A198))</f>
        <v>5109</v>
      </c>
      <c r="D198" s="412">
        <f>SUMPRODUCT('表二之二 （录入表）'!D$6:D$1130*(LEFT('表二之二 （录入表）'!$A$6:$A$1130,LEN($A198))=$A198))</f>
        <v>2713</v>
      </c>
      <c r="E198" s="412">
        <f>SUMPRODUCT('表二之二 （录入表）'!E$6:E$1130*(LEFT('表二之二 （录入表）'!$A$6:$A$1130,LEN($A198))=$A198))</f>
        <v>3172</v>
      </c>
      <c r="F198" s="228">
        <f t="shared" si="8"/>
        <v>0.620865139949109</v>
      </c>
      <c r="G198" s="228">
        <f t="shared" si="9"/>
        <v>1.16918540361224</v>
      </c>
    </row>
    <row r="199" ht="15" spans="1:7">
      <c r="A199" s="393" t="s">
        <v>10118</v>
      </c>
      <c r="B199" s="399" t="s">
        <v>10119</v>
      </c>
      <c r="C199" s="412">
        <f>SUMPRODUCT('表二之二 （录入表）'!C$6:C$1130*(LEFT('表二之二 （录入表）'!$A$6:$A$1130,LEN($A199))=$A199))</f>
        <v>12504</v>
      </c>
      <c r="D199" s="412">
        <f>SUMPRODUCT('表二之二 （录入表）'!D$6:D$1130*(LEFT('表二之二 （录入表）'!$A$6:$A$1130,LEN($A199))=$A199))</f>
        <v>9030</v>
      </c>
      <c r="E199" s="412">
        <f>SUMPRODUCT('表二之二 （录入表）'!E$6:E$1130*(LEFT('表二之二 （录入表）'!$A$6:$A$1130,LEN($A199))=$A199))</f>
        <v>10559</v>
      </c>
      <c r="F199" s="228">
        <f t="shared" si="8"/>
        <v>0.844449776071657</v>
      </c>
      <c r="G199" s="228">
        <f t="shared" si="9"/>
        <v>1.16932447397564</v>
      </c>
    </row>
    <row r="200" ht="15" spans="1:7">
      <c r="A200" s="393" t="s">
        <v>10120</v>
      </c>
      <c r="B200" s="399" t="s">
        <v>10121</v>
      </c>
      <c r="C200" s="412">
        <f>SUMPRODUCT('表二之二 （录入表）'!C$6:C$1130*(LEFT('表二之二 （录入表）'!$A$6:$A$1130,LEN($A200))=$A200))</f>
        <v>4</v>
      </c>
      <c r="D200" s="412">
        <f>SUMPRODUCT('表二之二 （录入表）'!D$6:D$1130*(LEFT('表二之二 （录入表）'!$A$6:$A$1130,LEN($A200))=$A200))</f>
        <v>3877</v>
      </c>
      <c r="E200" s="412">
        <f>SUMPRODUCT('表二之二 （录入表）'!E$6:E$1130*(LEFT('表二之二 （录入表）'!$A$6:$A$1130,LEN($A200))=$A200))</f>
        <v>4534</v>
      </c>
      <c r="F200" s="228">
        <f t="shared" ref="F200:F221" si="10">IFERROR($E200/C200,"")</f>
        <v>1133.5</v>
      </c>
      <c r="G200" s="228">
        <f t="shared" ref="G200:G221" si="11">IFERROR($E200/D200,"")</f>
        <v>1.16946092339438</v>
      </c>
    </row>
    <row r="201" ht="15" spans="1:7">
      <c r="A201" s="393" t="s">
        <v>10122</v>
      </c>
      <c r="B201" s="399" t="s">
        <v>10123</v>
      </c>
      <c r="C201" s="412">
        <f>SUMPRODUCT('表二之二 （录入表）'!C$6:C$1130*(LEFT('表二之二 （录入表）'!$A$6:$A$1130,LEN($A201))=$A201))</f>
        <v>3015</v>
      </c>
      <c r="D201" s="412">
        <f>SUMPRODUCT('表二之二 （录入表）'!D$6:D$1130*(LEFT('表二之二 （录入表）'!$A$6:$A$1130,LEN($A201))=$A201))</f>
        <v>1472</v>
      </c>
      <c r="E201" s="412">
        <f>SUMPRODUCT('表二之二 （录入表）'!E$6:E$1130*(LEFT('表二之二 （录入表）'!$A$6:$A$1130,LEN($A201))=$A201))</f>
        <v>666</v>
      </c>
      <c r="F201" s="228">
        <f t="shared" si="10"/>
        <v>0.22089552238806</v>
      </c>
      <c r="G201" s="228">
        <f t="shared" si="11"/>
        <v>0.452445652173913</v>
      </c>
    </row>
    <row r="202" ht="15" spans="1:7">
      <c r="A202" s="393" t="s">
        <v>10124</v>
      </c>
      <c r="B202" s="399" t="s">
        <v>10125</v>
      </c>
      <c r="C202" s="412">
        <f>SUMPRODUCT('表二之二 （录入表）'!C$6:C$1130*(LEFT('表二之二 （录入表）'!$A$6:$A$1130,LEN($A202))=$A202))</f>
        <v>292</v>
      </c>
      <c r="D202" s="412">
        <f>SUMPRODUCT('表二之二 （录入表）'!D$6:D$1130*(LEFT('表二之二 （录入表）'!$A$6:$A$1130,LEN($A202))=$A202))</f>
        <v>1382</v>
      </c>
      <c r="E202" s="412">
        <f>SUMPRODUCT('表二之二 （录入表）'!E$6:E$1130*(LEFT('表二之二 （录入表）'!$A$6:$A$1130,LEN($A202))=$A202))</f>
        <v>626</v>
      </c>
      <c r="F202" s="228">
        <f t="shared" si="10"/>
        <v>2.14383561643836</v>
      </c>
      <c r="G202" s="228">
        <f t="shared" si="11"/>
        <v>0.452966714905933</v>
      </c>
    </row>
    <row r="203" ht="15" spans="1:7">
      <c r="A203" s="393" t="s">
        <v>10126</v>
      </c>
      <c r="B203" s="399" t="s">
        <v>10127</v>
      </c>
      <c r="C203" s="412">
        <f>SUMPRODUCT('表二之二 （录入表）'!C$6:C$1130*(LEFT('表二之二 （录入表）'!$A$6:$A$1130,LEN($A203))=$A203))</f>
        <v>0</v>
      </c>
      <c r="D203" s="412">
        <f>SUMPRODUCT('表二之二 （录入表）'!D$6:D$1130*(LEFT('表二之二 （录入表）'!$A$6:$A$1130,LEN($A203))=$A203))</f>
        <v>0</v>
      </c>
      <c r="E203" s="412">
        <f>SUMPRODUCT('表二之二 （录入表）'!E$6:E$1130*(LEFT('表二之二 （录入表）'!$A$6:$A$1130,LEN($A203))=$A203))</f>
        <v>0</v>
      </c>
      <c r="F203" s="228" t="str">
        <f t="shared" si="10"/>
        <v/>
      </c>
      <c r="G203" s="228" t="str">
        <f t="shared" si="11"/>
        <v/>
      </c>
    </row>
    <row r="204" ht="15" spans="1:7">
      <c r="A204" s="393" t="s">
        <v>10128</v>
      </c>
      <c r="B204" s="399" t="s">
        <v>10129</v>
      </c>
      <c r="C204" s="412">
        <f>SUMPRODUCT('表二之二 （录入表）'!C$6:C$1130*(LEFT('表二之二 （录入表）'!$A$6:$A$1130,LEN($A204))=$A204))</f>
        <v>112</v>
      </c>
      <c r="D204" s="412">
        <f>SUMPRODUCT('表二之二 （录入表）'!D$6:D$1130*(LEFT('表二之二 （录入表）'!$A$6:$A$1130,LEN($A204))=$A204))</f>
        <v>0</v>
      </c>
      <c r="E204" s="412">
        <f>SUMPRODUCT('表二之二 （录入表）'!E$6:E$1130*(LEFT('表二之二 （录入表）'!$A$6:$A$1130,LEN($A204))=$A204))</f>
        <v>0</v>
      </c>
      <c r="F204" s="228">
        <f t="shared" si="10"/>
        <v>0</v>
      </c>
      <c r="G204" s="228" t="str">
        <f t="shared" si="11"/>
        <v/>
      </c>
    </row>
    <row r="205" ht="15" spans="1:7">
      <c r="A205" s="393" t="s">
        <v>10130</v>
      </c>
      <c r="B205" s="399" t="s">
        <v>10131</v>
      </c>
      <c r="C205" s="412">
        <f>SUMPRODUCT('表二之二 （录入表）'!C$6:C$1130*(LEFT('表二之二 （录入表）'!$A$6:$A$1130,LEN($A205))=$A205))</f>
        <v>2611</v>
      </c>
      <c r="D205" s="412">
        <f>SUMPRODUCT('表二之二 （录入表）'!D$6:D$1130*(LEFT('表二之二 （录入表）'!$A$6:$A$1130,LEN($A205))=$A205))</f>
        <v>90</v>
      </c>
      <c r="E205" s="412">
        <f>SUMPRODUCT('表二之二 （录入表）'!E$6:E$1130*(LEFT('表二之二 （录入表）'!$A$6:$A$1130,LEN($A205))=$A205))</f>
        <v>40</v>
      </c>
      <c r="F205" s="228">
        <f t="shared" si="10"/>
        <v>0.015319800842589</v>
      </c>
      <c r="G205" s="228">
        <f t="shared" si="11"/>
        <v>0.444444444444444</v>
      </c>
    </row>
    <row r="206" ht="15" spans="1:7">
      <c r="A206" s="393" t="s">
        <v>10132</v>
      </c>
      <c r="B206" s="399" t="s">
        <v>10133</v>
      </c>
      <c r="C206" s="412">
        <f>SUMPRODUCT('表二之二 （录入表）'!C$6:C$1130*(LEFT('表二之二 （录入表）'!$A$6:$A$1130,LEN($A206))=$A206))</f>
        <v>15542</v>
      </c>
      <c r="D206" s="412">
        <f>SUMPRODUCT('表二之二 （录入表）'!D$6:D$1130*(LEFT('表二之二 （录入表）'!$A$6:$A$1130,LEN($A206))=$A206))</f>
        <v>14787</v>
      </c>
      <c r="E206" s="412">
        <f>SUMPRODUCT('表二之二 （录入表）'!E$6:E$1130*(LEFT('表二之二 （录入表）'!$A$6:$A$1130,LEN($A206))=$A206))</f>
        <v>13855</v>
      </c>
      <c r="F206" s="228">
        <f t="shared" si="10"/>
        <v>0.891455411143997</v>
      </c>
      <c r="G206" s="228">
        <f t="shared" si="11"/>
        <v>0.936971664299723</v>
      </c>
    </row>
    <row r="207" ht="15" spans="1:7">
      <c r="A207" s="393" t="s">
        <v>10134</v>
      </c>
      <c r="B207" s="399" t="s">
        <v>10135</v>
      </c>
      <c r="C207" s="412">
        <f>SUMPRODUCT('表二之二 （录入表）'!C$6:C$1130*(LEFT('表二之二 （录入表）'!$A$6:$A$1130,LEN($A207))=$A207))</f>
        <v>2854</v>
      </c>
      <c r="D207" s="412">
        <f>SUMPRODUCT('表二之二 （录入表）'!D$6:D$1130*(LEFT('表二之二 （录入表）'!$A$6:$A$1130,LEN($A207))=$A207))</f>
        <v>2097</v>
      </c>
      <c r="E207" s="412">
        <f>SUMPRODUCT('表二之二 （录入表）'!E$6:E$1130*(LEFT('表二之二 （录入表）'!$A$6:$A$1130,LEN($A207))=$A207))</f>
        <v>1965</v>
      </c>
      <c r="F207" s="228">
        <f t="shared" si="10"/>
        <v>0.688507358093903</v>
      </c>
      <c r="G207" s="228">
        <f t="shared" si="11"/>
        <v>0.937052932761087</v>
      </c>
    </row>
    <row r="208" ht="15" spans="1:7">
      <c r="A208" s="393" t="s">
        <v>10136</v>
      </c>
      <c r="B208" s="399" t="s">
        <v>10137</v>
      </c>
      <c r="C208" s="412">
        <f>SUMPRODUCT('表二之二 （录入表）'!C$6:C$1130*(LEFT('表二之二 （录入表）'!$A$6:$A$1130,LEN($A208))=$A208))</f>
        <v>4593</v>
      </c>
      <c r="D208" s="412">
        <f>SUMPRODUCT('表二之二 （录入表）'!D$6:D$1130*(LEFT('表二之二 （录入表）'!$A$6:$A$1130,LEN($A208))=$A208))</f>
        <v>7230</v>
      </c>
      <c r="E208" s="412">
        <f>SUMPRODUCT('表二之二 （录入表）'!E$6:E$1130*(LEFT('表二之二 （录入表）'!$A$6:$A$1130,LEN($A208))=$A208))</f>
        <v>6774</v>
      </c>
      <c r="F208" s="228">
        <f t="shared" si="10"/>
        <v>1.47485303723057</v>
      </c>
      <c r="G208" s="228">
        <f t="shared" si="11"/>
        <v>0.936929460580913</v>
      </c>
    </row>
    <row r="209" ht="15" spans="1:7">
      <c r="A209" s="393" t="s">
        <v>10138</v>
      </c>
      <c r="B209" s="399" t="s">
        <v>10139</v>
      </c>
      <c r="C209" s="412">
        <f>SUMPRODUCT('表二之二 （录入表）'!C$6:C$1130*(LEFT('表二之二 （录入表）'!$A$6:$A$1130,LEN($A209))=$A209))</f>
        <v>0</v>
      </c>
      <c r="D209" s="412">
        <f>SUMPRODUCT('表二之二 （录入表）'!D$6:D$1130*(LEFT('表二之二 （录入表）'!$A$6:$A$1130,LEN($A209))=$A209))</f>
        <v>0</v>
      </c>
      <c r="E209" s="412">
        <f>SUMPRODUCT('表二之二 （录入表）'!E$6:E$1130*(LEFT('表二之二 （录入表）'!$A$6:$A$1130,LEN($A209))=$A209))</f>
        <v>0</v>
      </c>
      <c r="F209" s="228" t="str">
        <f t="shared" si="10"/>
        <v/>
      </c>
      <c r="G209" s="228" t="str">
        <f t="shared" si="11"/>
        <v/>
      </c>
    </row>
    <row r="210" ht="15" spans="1:7">
      <c r="A210" s="393" t="s">
        <v>10140</v>
      </c>
      <c r="B210" s="399" t="s">
        <v>10141</v>
      </c>
      <c r="C210" s="412">
        <f>SUMPRODUCT('表二之二 （录入表）'!C$6:C$1130*(LEFT('表二之二 （录入表）'!$A$6:$A$1130,LEN($A210))=$A210))</f>
        <v>578</v>
      </c>
      <c r="D210" s="412">
        <f>SUMPRODUCT('表二之二 （录入表）'!D$6:D$1130*(LEFT('表二之二 （录入表）'!$A$6:$A$1130,LEN($A210))=$A210))</f>
        <v>166</v>
      </c>
      <c r="E210" s="412">
        <f>SUMPRODUCT('表二之二 （录入表）'!E$6:E$1130*(LEFT('表二之二 （录入表）'!$A$6:$A$1130,LEN($A210))=$A210))</f>
        <v>156</v>
      </c>
      <c r="F210" s="228">
        <f t="shared" si="10"/>
        <v>0.269896193771626</v>
      </c>
      <c r="G210" s="228">
        <f t="shared" si="11"/>
        <v>0.939759036144578</v>
      </c>
    </row>
    <row r="211" ht="15" spans="1:7">
      <c r="A211" s="393" t="s">
        <v>10142</v>
      </c>
      <c r="B211" s="399" t="s">
        <v>10143</v>
      </c>
      <c r="C211" s="412">
        <f>SUMPRODUCT('表二之二 （录入表）'!C$6:C$1130*(LEFT('表二之二 （录入表）'!$A$6:$A$1130,LEN($A211))=$A211))</f>
        <v>1415</v>
      </c>
      <c r="D211" s="412">
        <f>SUMPRODUCT('表二之二 （录入表）'!D$6:D$1130*(LEFT('表二之二 （录入表）'!$A$6:$A$1130,LEN($A211))=$A211))</f>
        <v>1365</v>
      </c>
      <c r="E211" s="412">
        <f>SUMPRODUCT('表二之二 （录入表）'!E$6:E$1130*(LEFT('表二之二 （录入表）'!$A$6:$A$1130,LEN($A211))=$A211))</f>
        <v>1279</v>
      </c>
      <c r="F211" s="228">
        <f t="shared" si="10"/>
        <v>0.903886925795053</v>
      </c>
      <c r="G211" s="228">
        <f t="shared" si="11"/>
        <v>0.936996336996337</v>
      </c>
    </row>
    <row r="212" ht="15" spans="1:7">
      <c r="A212" s="393" t="s">
        <v>10144</v>
      </c>
      <c r="B212" s="399" t="s">
        <v>10145</v>
      </c>
      <c r="C212" s="412">
        <f>SUMPRODUCT('表二之二 （录入表）'!C$6:C$1130*(LEFT('表二之二 （录入表）'!$A$6:$A$1130,LEN($A212))=$A212))</f>
        <v>6102</v>
      </c>
      <c r="D212" s="412">
        <f>SUMPRODUCT('表二之二 （录入表）'!D$6:D$1130*(LEFT('表二之二 （录入表）'!$A$6:$A$1130,LEN($A212))=$A212))</f>
        <v>70</v>
      </c>
      <c r="E212" s="412">
        <f>SUMPRODUCT('表二之二 （录入表）'!E$6:E$1130*(LEFT('表二之二 （录入表）'!$A$6:$A$1130,LEN($A212))=$A212))</f>
        <v>66</v>
      </c>
      <c r="F212" s="228">
        <f t="shared" si="10"/>
        <v>0.0108161258603736</v>
      </c>
      <c r="G212" s="228">
        <f t="shared" si="11"/>
        <v>0.942857142857143</v>
      </c>
    </row>
    <row r="213" ht="15" spans="1:7">
      <c r="A213" s="393" t="s">
        <v>10146</v>
      </c>
      <c r="B213" s="399" t="s">
        <v>10147</v>
      </c>
      <c r="C213" s="412">
        <f>SUMPRODUCT('表二之二 （录入表）'!C$6:C$1130*(LEFT('表二之二 （录入表）'!$A$6:$A$1130,LEN($A213))=$A213))</f>
        <v>0</v>
      </c>
      <c r="D213" s="412">
        <f>SUMPRODUCT('表二之二 （录入表）'!D$6:D$1130*(LEFT('表二之二 （录入表）'!$A$6:$A$1130,LEN($A213))=$A213))</f>
        <v>3859</v>
      </c>
      <c r="E213" s="412">
        <f>SUMPRODUCT('表二之二 （录入表）'!E$6:E$1130*(LEFT('表二之二 （录入表）'!$A$6:$A$1130,LEN($A213))=$A213))</f>
        <v>3615</v>
      </c>
      <c r="F213" s="228" t="str">
        <f t="shared" si="10"/>
        <v/>
      </c>
      <c r="G213" s="228">
        <f t="shared" si="11"/>
        <v>0.936771184244623</v>
      </c>
    </row>
    <row r="214" ht="15" spans="1:7">
      <c r="A214" s="393" t="s">
        <v>10148</v>
      </c>
      <c r="B214" s="399" t="s">
        <v>10149</v>
      </c>
      <c r="C214" s="412">
        <f>SUMPRODUCT('表二之二 （录入表）'!C$6:C$1130*(LEFT('表二之二 （录入表）'!$A$6:$A$1130,LEN($A214))=$A214))</f>
        <v>0</v>
      </c>
      <c r="D214" s="412">
        <f>SUMPRODUCT('表二之二 （录入表）'!D$6:D$1130*(LEFT('表二之二 （录入表）'!$A$6:$A$1130,LEN($A214))=$A214))</f>
        <v>0</v>
      </c>
      <c r="E214" s="412">
        <f>SUMPRODUCT('表二之二 （录入表）'!E$6:E$1130*(LEFT('表二之二 （录入表）'!$A$6:$A$1130,LEN($A214))=$A214))</f>
        <v>0</v>
      </c>
      <c r="F214" s="228" t="str">
        <f t="shared" si="10"/>
        <v/>
      </c>
      <c r="G214" s="228" t="str">
        <f t="shared" si="11"/>
        <v/>
      </c>
    </row>
    <row r="215" ht="15" spans="1:7">
      <c r="A215" s="393" t="s">
        <v>10150</v>
      </c>
      <c r="B215" s="399" t="s">
        <v>10105</v>
      </c>
      <c r="C215" s="412">
        <f>SUMPRODUCT('表二之二 （录入表）'!C$6:C$1130*(LEFT('表二之二 （录入表）'!$A$6:$A$1130,LEN($A215))=$A215))</f>
        <v>222</v>
      </c>
      <c r="D215" s="412">
        <f>SUMPRODUCT('表二之二 （录入表）'!D$6:D$1130*(LEFT('表二之二 （录入表）'!$A$6:$A$1130,LEN($A215))=$A215))</f>
        <v>55308</v>
      </c>
      <c r="E215" s="412">
        <f>SUMPRODUCT('表二之二 （录入表）'!E$6:E$1130*(LEFT('表二之二 （录入表）'!$A$6:$A$1130,LEN($A215))=$A215))</f>
        <v>61842</v>
      </c>
      <c r="F215" s="228">
        <f t="shared" si="10"/>
        <v>278.567567567568</v>
      </c>
      <c r="G215" s="228">
        <f t="shared" si="11"/>
        <v>1.118138424821</v>
      </c>
    </row>
    <row r="216" ht="15" spans="1:7">
      <c r="A216" s="393" t="s">
        <v>10151</v>
      </c>
      <c r="B216" s="399" t="s">
        <v>10152</v>
      </c>
      <c r="C216" s="412">
        <f>SUMPRODUCT('表二之二 （录入表）'!C$6:C$1130*(LEFT('表二之二 （录入表）'!$A$6:$A$1130,LEN($A216))=$A216))</f>
        <v>0</v>
      </c>
      <c r="D216" s="412">
        <f>SUMPRODUCT('表二之二 （录入表）'!D$6:D$1130*(LEFT('表二之二 （录入表）'!$A$6:$A$1130,LEN($A216))=$A216))</f>
        <v>0</v>
      </c>
      <c r="E216" s="412">
        <f>SUMPRODUCT('表二之二 （录入表）'!E$6:E$1130*(LEFT('表二之二 （录入表）'!$A$6:$A$1130,LEN($A216))=$A216))</f>
        <v>0</v>
      </c>
      <c r="F216" s="228" t="str">
        <f t="shared" si="10"/>
        <v/>
      </c>
      <c r="G216" s="228" t="str">
        <f t="shared" si="11"/>
        <v/>
      </c>
    </row>
    <row r="217" ht="15" spans="1:7">
      <c r="A217" s="393" t="s">
        <v>10153</v>
      </c>
      <c r="B217" s="399" t="s">
        <v>10105</v>
      </c>
      <c r="C217" s="412">
        <f>SUMPRODUCT('表二之二 （录入表）'!C$6:C$1130*(LEFT('表二之二 （录入表）'!$A$6:$A$1130,LEN($A217))=$A217))</f>
        <v>222</v>
      </c>
      <c r="D217" s="412">
        <f>SUMPRODUCT('表二之二 （录入表）'!D$6:D$1130*(LEFT('表二之二 （录入表）'!$A$6:$A$1130,LEN($A217))=$A217))</f>
        <v>55308</v>
      </c>
      <c r="E217" s="412">
        <f>SUMPRODUCT('表二之二 （录入表）'!E$6:E$1130*(LEFT('表二之二 （录入表）'!$A$6:$A$1130,LEN($A217))=$A217))</f>
        <v>61842</v>
      </c>
      <c r="F217" s="228">
        <f t="shared" si="10"/>
        <v>278.567567567568</v>
      </c>
      <c r="G217" s="228">
        <f t="shared" si="11"/>
        <v>1.118138424821</v>
      </c>
    </row>
    <row r="218" ht="15" spans="1:7">
      <c r="A218" s="393" t="s">
        <v>10154</v>
      </c>
      <c r="B218" s="399" t="s">
        <v>10155</v>
      </c>
      <c r="C218" s="412">
        <f>SUMPRODUCT('表二之二 （录入表）'!C$6:C$1130*(LEFT('表二之二 （录入表）'!$A$6:$A$1130,LEN($A218))=$A218))</f>
        <v>10960</v>
      </c>
      <c r="D218" s="412">
        <f>SUMPRODUCT('表二之二 （录入表）'!D$6:D$1130*(LEFT('表二之二 （录入表）'!$A$6:$A$1130,LEN($A218))=$A218))</f>
        <v>33523</v>
      </c>
      <c r="E218" s="412">
        <f>SUMPRODUCT('表二之二 （录入表）'!E$6:E$1130*(LEFT('表二之二 （录入表）'!$A$6:$A$1130,LEN($A218))=$A218))</f>
        <v>39138</v>
      </c>
      <c r="F218" s="228">
        <f t="shared" si="10"/>
        <v>3.57098540145985</v>
      </c>
      <c r="G218" s="228">
        <f t="shared" si="11"/>
        <v>1.16749694239776</v>
      </c>
    </row>
    <row r="219" ht="15" spans="1:7">
      <c r="A219" s="393" t="s">
        <v>10156</v>
      </c>
      <c r="B219" s="399" t="s">
        <v>10157</v>
      </c>
      <c r="C219" s="412">
        <f>SUMPRODUCT('表二之二 （录入表）'!C$6:C$1130*(LEFT('表二之二 （录入表）'!$A$6:$A$1130,LEN($A219))=$A219))</f>
        <v>10960</v>
      </c>
      <c r="D219" s="412">
        <f>SUMPRODUCT('表二之二 （录入表）'!D$6:D$1130*(LEFT('表二之二 （录入表）'!$A$6:$A$1130,LEN($A219))=$A219))</f>
        <v>33523</v>
      </c>
      <c r="E219" s="412">
        <f>SUMPRODUCT('表二之二 （录入表）'!E$6:E$1130*(LEFT('表二之二 （录入表）'!$A$6:$A$1130,LEN($A219))=$A219))</f>
        <v>39138</v>
      </c>
      <c r="F219" s="228">
        <f t="shared" si="10"/>
        <v>3.57098540145985</v>
      </c>
      <c r="G219" s="228">
        <f t="shared" si="11"/>
        <v>1.16749694239776</v>
      </c>
    </row>
    <row r="220" ht="15" spans="1:7">
      <c r="A220" s="393" t="s">
        <v>10158</v>
      </c>
      <c r="B220" s="399" t="s">
        <v>10159</v>
      </c>
      <c r="C220" s="412">
        <f>SUMPRODUCT('表二之二 （录入表）'!C$6:C$1130*(LEFT('表二之二 （录入表）'!$A$6:$A$1130,LEN($A220))=$A220))</f>
        <v>0</v>
      </c>
      <c r="D220" s="412">
        <f>SUMPRODUCT('表二之二 （录入表）'!D$6:D$1130*(LEFT('表二之二 （录入表）'!$A$6:$A$1130,LEN($A220))=$A220))</f>
        <v>0</v>
      </c>
      <c r="E220" s="412">
        <f>SUMPRODUCT('表二之二 （录入表）'!E$6:E$1130*(LEFT('表二之二 （录入表）'!$A$6:$A$1130,LEN($A220))=$A220))</f>
        <v>0</v>
      </c>
      <c r="F220" s="228" t="str">
        <f t="shared" si="10"/>
        <v/>
      </c>
      <c r="G220" s="228" t="str">
        <f t="shared" si="11"/>
        <v/>
      </c>
    </row>
    <row r="221" ht="15" spans="1:7">
      <c r="A221" s="393" t="s">
        <v>10160</v>
      </c>
      <c r="B221" s="399" t="s">
        <v>10161</v>
      </c>
      <c r="C221" s="412">
        <f>SUMPRODUCT('表二之二 （录入表）'!C$6:C$1130*(LEFT('表二之二 （录入表）'!$A$6:$A$1130,LEN($A221))=$A221))</f>
        <v>0</v>
      </c>
      <c r="D221" s="412">
        <f>SUMPRODUCT('表二之二 （录入表）'!D$6:D$1130*(LEFT('表二之二 （录入表）'!$A$6:$A$1130,LEN($A221))=$A221))</f>
        <v>0</v>
      </c>
      <c r="E221" s="412">
        <f>SUMPRODUCT('表二之二 （录入表）'!E$6:E$1130*(LEFT('表二之二 （录入表）'!$A$6:$A$1130,LEN($A221))=$A221))</f>
        <v>0</v>
      </c>
      <c r="F221" s="228" t="str">
        <f t="shared" si="10"/>
        <v/>
      </c>
      <c r="G221" s="228" t="str">
        <f t="shared" si="11"/>
        <v/>
      </c>
    </row>
    <row r="222" ht="15" spans="1:7">
      <c r="A222" s="393"/>
      <c r="B222" s="399"/>
      <c r="C222" s="412"/>
      <c r="D222" s="412"/>
      <c r="E222" s="412"/>
      <c r="F222" s="228"/>
      <c r="G222" s="228"/>
    </row>
    <row r="223" ht="16.5" customHeight="1" spans="1:7">
      <c r="A223" s="197"/>
      <c r="B223" s="413" t="s">
        <v>10162</v>
      </c>
      <c r="C223" s="412">
        <f>SUMPRODUCT(C$6:C$222*(LEN($A$6:$A$222)=3))</f>
        <v>751906</v>
      </c>
      <c r="D223" s="412">
        <f>SUMPRODUCT(D$6:D$222*(LEN($A$6:$A$222)=3))</f>
        <v>1027624</v>
      </c>
      <c r="E223" s="412">
        <f>SUMPRODUCT(E$6:E$222*(LEN($A$6:$A$222)=3))</f>
        <v>1015205</v>
      </c>
      <c r="F223" s="228">
        <f>IFERROR($E223/C223,"")</f>
        <v>1.35017542086378</v>
      </c>
      <c r="G223" s="228">
        <f>IFERROR($E223/D223,"")</f>
        <v>0.987914840447479</v>
      </c>
    </row>
    <row r="224" spans="6:6">
      <c r="F224" s="408"/>
    </row>
  </sheetData>
  <sheetProtection algorithmName="SHA-512" hashValue="TzK0hPxjTHHQyCO7mAYHrtEVLTr6pVq85fORNeTgE+h1NNeJHIokQ+wkG43NK4QXvgBxLwLg5nhC/ycP21oWGg==" saltValue="rl7T2K3c7LmXe0p3G1EReA==" spinCount="100000" sheet="1" selectLockedCells="1" autoFilter="0" objects="1" scenarios="1"/>
  <mergeCells count="5">
    <mergeCell ref="A2:G2"/>
    <mergeCell ref="A4:B4"/>
    <mergeCell ref="E4:G4"/>
    <mergeCell ref="C4:C5"/>
    <mergeCell ref="D4:D5"/>
  </mergeCells>
  <printOptions horizontalCentered="1"/>
  <pageMargins left="0.31496062992126" right="0.31496062992126" top="0.354330708661417" bottom="0.354330708661417" header="0.31496062992126" footer="0.17"/>
  <pageSetup paperSize="9" orientation="portrait" blackAndWhite="1"/>
  <headerFoot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31"/>
  <sheetViews>
    <sheetView showZeros="0" workbookViewId="0">
      <pane xSplit="3" ySplit="6" topLeftCell="D1063" activePane="bottomRight" state="frozen"/>
      <selection/>
      <selection pane="topRight"/>
      <selection pane="bottomLeft"/>
      <selection pane="bottomRight" activeCell="A6" sqref="A6:G1130"/>
    </sheetView>
  </sheetViews>
  <sheetFormatPr defaultColWidth="8.775" defaultRowHeight="13.5" outlineLevelCol="6"/>
  <cols>
    <col min="1" max="1" width="8.88333333333333" style="387" customWidth="1"/>
    <col min="2" max="2" width="29.4416666666667" style="182" customWidth="1"/>
    <col min="3" max="7" width="10.775" style="182" customWidth="1"/>
    <col min="8" max="16384" width="8.775" style="182"/>
  </cols>
  <sheetData>
    <row r="1" ht="15" spans="1:7">
      <c r="A1" s="388" t="s">
        <v>10163</v>
      </c>
      <c r="B1" s="137"/>
      <c r="C1" s="137"/>
      <c r="D1" s="137"/>
      <c r="E1" s="137"/>
      <c r="F1" s="389" t="s">
        <v>9729</v>
      </c>
      <c r="G1" s="389"/>
    </row>
    <row r="2" s="386" customFormat="1" ht="24" spans="1:7">
      <c r="A2" s="136" t="s">
        <v>9730</v>
      </c>
      <c r="B2" s="136"/>
      <c r="C2" s="136"/>
      <c r="D2" s="136"/>
      <c r="E2" s="136"/>
      <c r="F2" s="136"/>
      <c r="G2" s="136"/>
    </row>
    <row r="3" s="370" customFormat="1" ht="15.75" spans="1:7">
      <c r="A3" s="388"/>
      <c r="B3" s="137"/>
      <c r="C3" s="137"/>
      <c r="D3" s="137"/>
      <c r="E3" s="137"/>
      <c r="F3" s="390" t="s">
        <v>9731</v>
      </c>
      <c r="G3" s="390"/>
    </row>
    <row r="4" s="370" customFormat="1" ht="33" customHeight="1" spans="1:7">
      <c r="A4" s="25" t="s">
        <v>9732</v>
      </c>
      <c r="B4" s="27"/>
      <c r="C4" s="187" t="s">
        <v>9669</v>
      </c>
      <c r="D4" s="391" t="s">
        <v>9670</v>
      </c>
      <c r="E4" s="218" t="s">
        <v>9671</v>
      </c>
      <c r="F4" s="19"/>
      <c r="G4" s="20"/>
    </row>
    <row r="5" s="370" customFormat="1" ht="63" customHeight="1" spans="1:7">
      <c r="A5" s="23" t="s">
        <v>9672</v>
      </c>
      <c r="B5" s="344" t="s">
        <v>9673</v>
      </c>
      <c r="C5" s="392"/>
      <c r="D5" s="392"/>
      <c r="E5" s="24" t="s">
        <v>9674</v>
      </c>
      <c r="F5" s="209" t="s">
        <v>9675</v>
      </c>
      <c r="G5" s="209" t="s">
        <v>9676</v>
      </c>
    </row>
    <row r="6" ht="15" spans="1:7">
      <c r="A6" s="393" t="s">
        <v>10164</v>
      </c>
      <c r="B6" s="394" t="s">
        <v>10165</v>
      </c>
      <c r="C6" s="395">
        <v>1757</v>
      </c>
      <c r="D6" s="396">
        <v>2559</v>
      </c>
      <c r="E6" s="396">
        <v>2389</v>
      </c>
      <c r="F6" s="228">
        <f>IFERROR($E6/C6,"")</f>
        <v>1.35970404097894</v>
      </c>
      <c r="G6" s="228">
        <f>IFERROR($E6/D6,"")</f>
        <v>0.933567799921844</v>
      </c>
    </row>
    <row r="7" ht="15" spans="1:7">
      <c r="A7" s="393" t="s">
        <v>10166</v>
      </c>
      <c r="B7" s="394" t="s">
        <v>10167</v>
      </c>
      <c r="C7" s="395">
        <v>156</v>
      </c>
      <c r="D7" s="397">
        <v>3096</v>
      </c>
      <c r="E7" s="397">
        <v>2891</v>
      </c>
      <c r="F7" s="228">
        <f t="shared" ref="F7:F70" si="0">IFERROR($E7/C7,"")</f>
        <v>18.5320512820513</v>
      </c>
      <c r="G7" s="228">
        <f t="shared" ref="G7:G70" si="1">IFERROR($E7/D7,"")</f>
        <v>0.933785529715762</v>
      </c>
    </row>
    <row r="8" ht="15" spans="1:7">
      <c r="A8" s="393" t="s">
        <v>10168</v>
      </c>
      <c r="B8" s="398" t="s">
        <v>10169</v>
      </c>
      <c r="C8" s="395">
        <v>0</v>
      </c>
      <c r="D8" s="396">
        <v>21</v>
      </c>
      <c r="E8" s="396">
        <v>20</v>
      </c>
      <c r="F8" s="228" t="str">
        <f t="shared" si="0"/>
        <v/>
      </c>
      <c r="G8" s="228">
        <f t="shared" si="1"/>
        <v>0.952380952380952</v>
      </c>
    </row>
    <row r="9" ht="15" spans="1:7">
      <c r="A9" s="393" t="s">
        <v>10170</v>
      </c>
      <c r="B9" s="398" t="s">
        <v>10171</v>
      </c>
      <c r="C9" s="395">
        <v>14</v>
      </c>
      <c r="D9" s="396">
        <v>216</v>
      </c>
      <c r="E9" s="396">
        <v>202</v>
      </c>
      <c r="F9" s="228">
        <f t="shared" si="0"/>
        <v>14.4285714285714</v>
      </c>
      <c r="G9" s="228">
        <f t="shared" si="1"/>
        <v>0.935185185185185</v>
      </c>
    </row>
    <row r="10" ht="15" spans="1:7">
      <c r="A10" s="393" t="s">
        <v>10172</v>
      </c>
      <c r="B10" s="398" t="s">
        <v>10173</v>
      </c>
      <c r="C10" s="395">
        <v>0</v>
      </c>
      <c r="D10" s="396">
        <v>0</v>
      </c>
      <c r="E10" s="396">
        <v>0</v>
      </c>
      <c r="F10" s="228" t="str">
        <f t="shared" si="0"/>
        <v/>
      </c>
      <c r="G10" s="228" t="str">
        <f t="shared" si="1"/>
        <v/>
      </c>
    </row>
    <row r="11" ht="15" spans="1:7">
      <c r="A11" s="393" t="s">
        <v>10174</v>
      </c>
      <c r="B11" s="399" t="s">
        <v>10175</v>
      </c>
      <c r="C11" s="395">
        <v>0</v>
      </c>
      <c r="D11" s="396">
        <v>20</v>
      </c>
      <c r="E11" s="396">
        <v>19</v>
      </c>
      <c r="F11" s="228" t="str">
        <f t="shared" si="0"/>
        <v/>
      </c>
      <c r="G11" s="228">
        <f t="shared" si="1"/>
        <v>0.95</v>
      </c>
    </row>
    <row r="12" ht="15" spans="1:7">
      <c r="A12" s="393" t="s">
        <v>10176</v>
      </c>
      <c r="B12" s="399" t="s">
        <v>10177</v>
      </c>
      <c r="C12" s="395">
        <v>0</v>
      </c>
      <c r="D12" s="396">
        <v>0</v>
      </c>
      <c r="E12" s="396">
        <v>0</v>
      </c>
      <c r="F12" s="228" t="str">
        <f t="shared" si="0"/>
        <v/>
      </c>
      <c r="G12" s="228" t="str">
        <f t="shared" si="1"/>
        <v/>
      </c>
    </row>
    <row r="13" ht="15" spans="1:7">
      <c r="A13" s="393" t="s">
        <v>10178</v>
      </c>
      <c r="B13" s="399" t="s">
        <v>10179</v>
      </c>
      <c r="C13" s="395">
        <v>126</v>
      </c>
      <c r="D13" s="396">
        <v>158</v>
      </c>
      <c r="E13" s="396">
        <v>148</v>
      </c>
      <c r="F13" s="228">
        <f t="shared" si="0"/>
        <v>1.17460317460317</v>
      </c>
      <c r="G13" s="228">
        <f t="shared" si="1"/>
        <v>0.936708860759494</v>
      </c>
    </row>
    <row r="14" ht="15" spans="1:7">
      <c r="A14" s="393" t="s">
        <v>10180</v>
      </c>
      <c r="B14" s="399" t="s">
        <v>10181</v>
      </c>
      <c r="C14" s="395">
        <v>0</v>
      </c>
      <c r="D14" s="396">
        <v>0</v>
      </c>
      <c r="E14" s="396">
        <v>0</v>
      </c>
      <c r="F14" s="228" t="str">
        <f t="shared" si="0"/>
        <v/>
      </c>
      <c r="G14" s="228" t="str">
        <f t="shared" si="1"/>
        <v/>
      </c>
    </row>
    <row r="15" ht="15" spans="1:7">
      <c r="A15" s="393" t="s">
        <v>10182</v>
      </c>
      <c r="B15" s="399" t="s">
        <v>10183</v>
      </c>
      <c r="C15" s="395">
        <v>0</v>
      </c>
      <c r="D15" s="396">
        <v>0</v>
      </c>
      <c r="E15" s="396">
        <v>0</v>
      </c>
      <c r="F15" s="228" t="str">
        <f t="shared" si="0"/>
        <v/>
      </c>
      <c r="G15" s="228" t="str">
        <f t="shared" si="1"/>
        <v/>
      </c>
    </row>
    <row r="16" ht="15" spans="1:7">
      <c r="A16" s="393" t="s">
        <v>10184</v>
      </c>
      <c r="B16" s="399" t="s">
        <v>10185</v>
      </c>
      <c r="C16" s="395">
        <v>185</v>
      </c>
      <c r="D16" s="396">
        <v>282</v>
      </c>
      <c r="E16" s="396">
        <v>263</v>
      </c>
      <c r="F16" s="228">
        <f t="shared" si="0"/>
        <v>1.42162162162162</v>
      </c>
      <c r="G16" s="228">
        <f t="shared" si="1"/>
        <v>0.932624113475177</v>
      </c>
    </row>
    <row r="17" ht="15" spans="1:7">
      <c r="A17" s="393" t="s">
        <v>10186</v>
      </c>
      <c r="B17" s="394" t="s">
        <v>10165</v>
      </c>
      <c r="C17" s="395">
        <v>1381</v>
      </c>
      <c r="D17" s="396">
        <v>1135</v>
      </c>
      <c r="E17" s="396">
        <v>1060</v>
      </c>
      <c r="F17" s="228">
        <f t="shared" si="0"/>
        <v>0.767559739319334</v>
      </c>
      <c r="G17" s="228">
        <f t="shared" si="1"/>
        <v>0.933920704845815</v>
      </c>
    </row>
    <row r="18" ht="15" spans="1:7">
      <c r="A18" s="393" t="s">
        <v>10187</v>
      </c>
      <c r="B18" s="394" t="s">
        <v>10167</v>
      </c>
      <c r="C18" s="395">
        <v>0</v>
      </c>
      <c r="D18" s="396">
        <v>0</v>
      </c>
      <c r="E18" s="396">
        <v>0</v>
      </c>
      <c r="F18" s="228" t="str">
        <f t="shared" si="0"/>
        <v/>
      </c>
      <c r="G18" s="228" t="str">
        <f t="shared" si="1"/>
        <v/>
      </c>
    </row>
    <row r="19" ht="15" spans="1:7">
      <c r="A19" s="393" t="s">
        <v>10188</v>
      </c>
      <c r="B19" s="398" t="s">
        <v>10169</v>
      </c>
      <c r="C19" s="395">
        <v>0</v>
      </c>
      <c r="D19" s="396">
        <v>0</v>
      </c>
      <c r="E19" s="396">
        <v>0</v>
      </c>
      <c r="F19" s="228" t="str">
        <f t="shared" si="0"/>
        <v/>
      </c>
      <c r="G19" s="228" t="str">
        <f t="shared" si="1"/>
        <v/>
      </c>
    </row>
    <row r="20" ht="15" spans="1:7">
      <c r="A20" s="393" t="s">
        <v>10189</v>
      </c>
      <c r="B20" s="398" t="s">
        <v>10190</v>
      </c>
      <c r="C20" s="395">
        <v>0</v>
      </c>
      <c r="D20" s="396">
        <v>136</v>
      </c>
      <c r="E20" s="396">
        <v>127</v>
      </c>
      <c r="F20" s="228" t="str">
        <f t="shared" si="0"/>
        <v/>
      </c>
      <c r="G20" s="228">
        <f t="shared" si="1"/>
        <v>0.933823529411765</v>
      </c>
    </row>
    <row r="21" ht="15" spans="1:7">
      <c r="A21" s="393" t="s">
        <v>10191</v>
      </c>
      <c r="B21" s="398" t="s">
        <v>10192</v>
      </c>
      <c r="C21" s="395">
        <v>8</v>
      </c>
      <c r="D21" s="396">
        <v>7</v>
      </c>
      <c r="E21" s="396">
        <v>7</v>
      </c>
      <c r="F21" s="228">
        <f t="shared" si="0"/>
        <v>0.875</v>
      </c>
      <c r="G21" s="228">
        <f t="shared" si="1"/>
        <v>1</v>
      </c>
    </row>
    <row r="22" ht="15" spans="1:7">
      <c r="A22" s="393" t="s">
        <v>10193</v>
      </c>
      <c r="B22" s="398" t="s">
        <v>10194</v>
      </c>
      <c r="C22" s="395">
        <v>0</v>
      </c>
      <c r="D22" s="396">
        <v>0</v>
      </c>
      <c r="E22" s="396">
        <v>0</v>
      </c>
      <c r="F22" s="228" t="str">
        <f t="shared" si="0"/>
        <v/>
      </c>
      <c r="G22" s="228" t="str">
        <f t="shared" si="1"/>
        <v/>
      </c>
    </row>
    <row r="23" ht="15" spans="1:7">
      <c r="A23" s="393" t="s">
        <v>10195</v>
      </c>
      <c r="B23" s="398" t="s">
        <v>10183</v>
      </c>
      <c r="C23" s="395">
        <v>0</v>
      </c>
      <c r="D23" s="396">
        <v>0</v>
      </c>
      <c r="E23" s="396">
        <v>0</v>
      </c>
      <c r="F23" s="228" t="str">
        <f t="shared" si="0"/>
        <v/>
      </c>
      <c r="G23" s="228" t="str">
        <f t="shared" si="1"/>
        <v/>
      </c>
    </row>
    <row r="24" ht="15" spans="1:7">
      <c r="A24" s="393" t="s">
        <v>10196</v>
      </c>
      <c r="B24" s="398" t="s">
        <v>10197</v>
      </c>
      <c r="C24" s="395">
        <v>339</v>
      </c>
      <c r="D24" s="396">
        <v>509</v>
      </c>
      <c r="E24" s="396">
        <v>475</v>
      </c>
      <c r="F24" s="228">
        <f t="shared" si="0"/>
        <v>1.40117994100295</v>
      </c>
      <c r="G24" s="228">
        <f t="shared" si="1"/>
        <v>0.933202357563851</v>
      </c>
    </row>
    <row r="25" ht="15" spans="1:7">
      <c r="A25" s="393" t="s">
        <v>10198</v>
      </c>
      <c r="B25" s="394" t="s">
        <v>10165</v>
      </c>
      <c r="C25" s="395">
        <v>10655</v>
      </c>
      <c r="D25" s="396">
        <v>8905</v>
      </c>
      <c r="E25" s="396">
        <v>8315</v>
      </c>
      <c r="F25" s="228">
        <f t="shared" si="0"/>
        <v>0.780384795870483</v>
      </c>
      <c r="G25" s="228">
        <f t="shared" si="1"/>
        <v>0.933745087029759</v>
      </c>
    </row>
    <row r="26" ht="15" spans="1:7">
      <c r="A26" s="393" t="s">
        <v>10199</v>
      </c>
      <c r="B26" s="394" t="s">
        <v>10167</v>
      </c>
      <c r="C26" s="395">
        <v>1070</v>
      </c>
      <c r="D26" s="396">
        <v>4909</v>
      </c>
      <c r="E26" s="396">
        <v>4584</v>
      </c>
      <c r="F26" s="228">
        <f t="shared" si="0"/>
        <v>4.28411214953271</v>
      </c>
      <c r="G26" s="228">
        <f t="shared" si="1"/>
        <v>0.933795070279079</v>
      </c>
    </row>
    <row r="27" ht="15" spans="1:7">
      <c r="A27" s="393" t="s">
        <v>10200</v>
      </c>
      <c r="B27" s="398" t="s">
        <v>10169</v>
      </c>
      <c r="C27" s="395">
        <v>2753</v>
      </c>
      <c r="D27" s="396">
        <v>1471</v>
      </c>
      <c r="E27" s="396">
        <v>1374</v>
      </c>
      <c r="F27" s="228">
        <f t="shared" si="0"/>
        <v>0.499091899745732</v>
      </c>
      <c r="G27" s="228">
        <f t="shared" si="1"/>
        <v>0.934058463630184</v>
      </c>
    </row>
    <row r="28" ht="15" spans="1:7">
      <c r="A28" s="393" t="s">
        <v>10201</v>
      </c>
      <c r="B28" s="398" t="s">
        <v>10202</v>
      </c>
      <c r="C28" s="395">
        <v>96</v>
      </c>
      <c r="D28" s="396">
        <v>0</v>
      </c>
      <c r="E28" s="396">
        <v>0</v>
      </c>
      <c r="F28" s="228">
        <f t="shared" si="0"/>
        <v>0</v>
      </c>
      <c r="G28" s="228" t="str">
        <f t="shared" si="1"/>
        <v/>
      </c>
    </row>
    <row r="29" ht="15" spans="1:7">
      <c r="A29" s="393" t="s">
        <v>10203</v>
      </c>
      <c r="B29" s="398" t="s">
        <v>10204</v>
      </c>
      <c r="C29" s="395">
        <v>76</v>
      </c>
      <c r="D29" s="396">
        <v>0</v>
      </c>
      <c r="E29" s="396">
        <v>0</v>
      </c>
      <c r="F29" s="228">
        <f t="shared" si="0"/>
        <v>0</v>
      </c>
      <c r="G29" s="228" t="str">
        <f t="shared" si="1"/>
        <v/>
      </c>
    </row>
    <row r="30" ht="15" spans="1:7">
      <c r="A30" s="393" t="s">
        <v>10205</v>
      </c>
      <c r="B30" s="400" t="s">
        <v>10206</v>
      </c>
      <c r="C30" s="395">
        <v>0</v>
      </c>
      <c r="D30" s="396">
        <v>0</v>
      </c>
      <c r="E30" s="396">
        <v>0</v>
      </c>
      <c r="F30" s="228" t="str">
        <f t="shared" si="0"/>
        <v/>
      </c>
      <c r="G30" s="228" t="str">
        <f t="shared" si="1"/>
        <v/>
      </c>
    </row>
    <row r="31" ht="15" spans="1:7">
      <c r="A31" s="393" t="s">
        <v>10207</v>
      </c>
      <c r="B31" s="398" t="s">
        <v>10208</v>
      </c>
      <c r="C31" s="395">
        <v>0</v>
      </c>
      <c r="D31" s="396">
        <v>54</v>
      </c>
      <c r="E31" s="396">
        <v>50</v>
      </c>
      <c r="F31" s="228" t="str">
        <f t="shared" si="0"/>
        <v/>
      </c>
      <c r="G31" s="228">
        <f t="shared" si="1"/>
        <v>0.925925925925926</v>
      </c>
    </row>
    <row r="32" ht="15" spans="1:7">
      <c r="A32" s="393" t="s">
        <v>10209</v>
      </c>
      <c r="B32" s="398" t="s">
        <v>10183</v>
      </c>
      <c r="C32" s="395">
        <v>959</v>
      </c>
      <c r="D32" s="396">
        <v>747</v>
      </c>
      <c r="E32" s="396">
        <v>698</v>
      </c>
      <c r="F32" s="228">
        <f t="shared" si="0"/>
        <v>0.727841501564129</v>
      </c>
      <c r="G32" s="228">
        <f t="shared" si="1"/>
        <v>0.934404283801874</v>
      </c>
    </row>
    <row r="33" ht="15" spans="1:7">
      <c r="A33" s="393" t="s">
        <v>10210</v>
      </c>
      <c r="B33" s="398" t="s">
        <v>10211</v>
      </c>
      <c r="C33" s="395">
        <v>883</v>
      </c>
      <c r="D33" s="396">
        <f>25+1779</f>
        <v>1804</v>
      </c>
      <c r="E33" s="396">
        <v>1685</v>
      </c>
      <c r="F33" s="228">
        <f t="shared" si="0"/>
        <v>1.90826727066818</v>
      </c>
      <c r="G33" s="228">
        <f t="shared" si="1"/>
        <v>0.934035476718404</v>
      </c>
    </row>
    <row r="34" ht="15" spans="1:7">
      <c r="A34" s="393" t="s">
        <v>10212</v>
      </c>
      <c r="B34" s="394" t="s">
        <v>10165</v>
      </c>
      <c r="C34" s="395">
        <v>2710</v>
      </c>
      <c r="D34" s="396">
        <v>2465</v>
      </c>
      <c r="E34" s="396">
        <v>2302</v>
      </c>
      <c r="F34" s="228">
        <f t="shared" si="0"/>
        <v>0.849446494464945</v>
      </c>
      <c r="G34" s="228">
        <f t="shared" si="1"/>
        <v>0.933874239350913</v>
      </c>
    </row>
    <row r="35" ht="15" spans="1:7">
      <c r="A35" s="393" t="s">
        <v>10213</v>
      </c>
      <c r="B35" s="394" t="s">
        <v>10167</v>
      </c>
      <c r="C35" s="395">
        <v>296</v>
      </c>
      <c r="D35" s="396">
        <v>127</v>
      </c>
      <c r="E35" s="396">
        <v>119</v>
      </c>
      <c r="F35" s="228">
        <f t="shared" si="0"/>
        <v>0.402027027027027</v>
      </c>
      <c r="G35" s="228">
        <f t="shared" si="1"/>
        <v>0.937007874015748</v>
      </c>
    </row>
    <row r="36" ht="15" spans="1:7">
      <c r="A36" s="393" t="s">
        <v>10214</v>
      </c>
      <c r="B36" s="398" t="s">
        <v>10169</v>
      </c>
      <c r="C36" s="395">
        <v>0</v>
      </c>
      <c r="D36" s="396">
        <v>0</v>
      </c>
      <c r="E36" s="396">
        <v>0</v>
      </c>
      <c r="F36" s="228" t="str">
        <f t="shared" si="0"/>
        <v/>
      </c>
      <c r="G36" s="228" t="str">
        <f t="shared" si="1"/>
        <v/>
      </c>
    </row>
    <row r="37" ht="15" spans="1:7">
      <c r="A37" s="393" t="s">
        <v>10215</v>
      </c>
      <c r="B37" s="398" t="s">
        <v>10216</v>
      </c>
      <c r="C37" s="395">
        <v>9</v>
      </c>
      <c r="D37" s="396">
        <v>0</v>
      </c>
      <c r="E37" s="396">
        <v>0</v>
      </c>
      <c r="F37" s="228">
        <f t="shared" si="0"/>
        <v>0</v>
      </c>
      <c r="G37" s="228" t="str">
        <f t="shared" si="1"/>
        <v/>
      </c>
    </row>
    <row r="38" ht="15" spans="1:7">
      <c r="A38" s="393" t="s">
        <v>10217</v>
      </c>
      <c r="B38" s="398" t="s">
        <v>10218</v>
      </c>
      <c r="C38" s="395">
        <v>0</v>
      </c>
      <c r="D38" s="396">
        <v>0</v>
      </c>
      <c r="E38" s="396">
        <v>0</v>
      </c>
      <c r="F38" s="228" t="str">
        <f t="shared" si="0"/>
        <v/>
      </c>
      <c r="G38" s="228" t="str">
        <f t="shared" si="1"/>
        <v/>
      </c>
    </row>
    <row r="39" ht="15" spans="1:7">
      <c r="A39" s="393" t="s">
        <v>10219</v>
      </c>
      <c r="B39" s="394" t="s">
        <v>10220</v>
      </c>
      <c r="C39" s="395">
        <v>44</v>
      </c>
      <c r="D39" s="396">
        <v>56</v>
      </c>
      <c r="E39" s="396">
        <v>52</v>
      </c>
      <c r="F39" s="228">
        <f t="shared" si="0"/>
        <v>1.18181818181818</v>
      </c>
      <c r="G39" s="228">
        <f t="shared" si="1"/>
        <v>0.928571428571429</v>
      </c>
    </row>
    <row r="40" ht="15" spans="1:7">
      <c r="A40" s="393" t="s">
        <v>10221</v>
      </c>
      <c r="B40" s="394" t="s">
        <v>10222</v>
      </c>
      <c r="C40" s="395">
        <v>0</v>
      </c>
      <c r="D40" s="396">
        <v>0</v>
      </c>
      <c r="E40" s="396">
        <v>0</v>
      </c>
      <c r="F40" s="228" t="str">
        <f t="shared" si="0"/>
        <v/>
      </c>
      <c r="G40" s="228" t="str">
        <f t="shared" si="1"/>
        <v/>
      </c>
    </row>
    <row r="41" ht="15" spans="1:7">
      <c r="A41" s="393" t="s">
        <v>10223</v>
      </c>
      <c r="B41" s="394" t="s">
        <v>10224</v>
      </c>
      <c r="C41" s="395">
        <v>105</v>
      </c>
      <c r="D41" s="396">
        <v>12</v>
      </c>
      <c r="E41" s="396">
        <v>11</v>
      </c>
      <c r="F41" s="228">
        <f t="shared" si="0"/>
        <v>0.104761904761905</v>
      </c>
      <c r="G41" s="228">
        <f t="shared" si="1"/>
        <v>0.916666666666667</v>
      </c>
    </row>
    <row r="42" ht="15" spans="1:7">
      <c r="A42" s="393" t="s">
        <v>10225</v>
      </c>
      <c r="B42" s="394" t="s">
        <v>10183</v>
      </c>
      <c r="C42" s="395">
        <v>0</v>
      </c>
      <c r="D42" s="396">
        <v>0</v>
      </c>
      <c r="E42" s="396">
        <v>0</v>
      </c>
      <c r="F42" s="228" t="str">
        <f t="shared" si="0"/>
        <v/>
      </c>
      <c r="G42" s="228" t="str">
        <f t="shared" si="1"/>
        <v/>
      </c>
    </row>
    <row r="43" ht="15" spans="1:7">
      <c r="A43" s="393" t="s">
        <v>10226</v>
      </c>
      <c r="B43" s="398" t="s">
        <v>10227</v>
      </c>
      <c r="C43" s="395">
        <v>1802</v>
      </c>
      <c r="D43" s="396">
        <v>4477</v>
      </c>
      <c r="E43" s="396">
        <v>4180</v>
      </c>
      <c r="F43" s="228">
        <f t="shared" si="0"/>
        <v>2.3196448390677</v>
      </c>
      <c r="G43" s="228">
        <f t="shared" si="1"/>
        <v>0.933660933660934</v>
      </c>
    </row>
    <row r="44" ht="15" spans="1:7">
      <c r="A44" s="393" t="s">
        <v>10228</v>
      </c>
      <c r="B44" s="398" t="s">
        <v>10165</v>
      </c>
      <c r="C44" s="395">
        <v>811</v>
      </c>
      <c r="D44" s="396">
        <v>494</v>
      </c>
      <c r="E44" s="396">
        <v>461</v>
      </c>
      <c r="F44" s="228">
        <f t="shared" si="0"/>
        <v>0.568434032059186</v>
      </c>
      <c r="G44" s="228">
        <f t="shared" si="1"/>
        <v>0.933198380566802</v>
      </c>
    </row>
    <row r="45" ht="15" spans="1:7">
      <c r="A45" s="393" t="s">
        <v>10229</v>
      </c>
      <c r="B45" s="399" t="s">
        <v>10167</v>
      </c>
      <c r="C45" s="395">
        <v>86</v>
      </c>
      <c r="D45" s="396">
        <v>112</v>
      </c>
      <c r="E45" s="396">
        <v>105</v>
      </c>
      <c r="F45" s="228">
        <f t="shared" si="0"/>
        <v>1.22093023255814</v>
      </c>
      <c r="G45" s="228">
        <f t="shared" si="1"/>
        <v>0.9375</v>
      </c>
    </row>
    <row r="46" ht="15" spans="1:7">
      <c r="A46" s="393" t="s">
        <v>10230</v>
      </c>
      <c r="B46" s="394" t="s">
        <v>10169</v>
      </c>
      <c r="C46" s="395">
        <v>0</v>
      </c>
      <c r="D46" s="396">
        <v>0</v>
      </c>
      <c r="E46" s="396">
        <v>0</v>
      </c>
      <c r="F46" s="228" t="str">
        <f t="shared" si="0"/>
        <v/>
      </c>
      <c r="G46" s="228" t="str">
        <f t="shared" si="1"/>
        <v/>
      </c>
    </row>
    <row r="47" ht="15" spans="1:7">
      <c r="A47" s="393" t="s">
        <v>10231</v>
      </c>
      <c r="B47" s="394" t="s">
        <v>10232</v>
      </c>
      <c r="C47" s="395">
        <v>0</v>
      </c>
      <c r="D47" s="396">
        <v>0</v>
      </c>
      <c r="E47" s="396">
        <v>0</v>
      </c>
      <c r="F47" s="228" t="str">
        <f t="shared" si="0"/>
        <v/>
      </c>
      <c r="G47" s="228" t="str">
        <f t="shared" si="1"/>
        <v/>
      </c>
    </row>
    <row r="48" ht="15" spans="1:7">
      <c r="A48" s="393" t="s">
        <v>10233</v>
      </c>
      <c r="B48" s="394" t="s">
        <v>10234</v>
      </c>
      <c r="C48" s="395">
        <v>7</v>
      </c>
      <c r="D48" s="396">
        <v>35</v>
      </c>
      <c r="E48" s="396">
        <v>33</v>
      </c>
      <c r="F48" s="228">
        <f t="shared" si="0"/>
        <v>4.71428571428571</v>
      </c>
      <c r="G48" s="228">
        <f t="shared" si="1"/>
        <v>0.942857142857143</v>
      </c>
    </row>
    <row r="49" ht="15" spans="1:7">
      <c r="A49" s="393" t="s">
        <v>10235</v>
      </c>
      <c r="B49" s="398" t="s">
        <v>10236</v>
      </c>
      <c r="C49" s="395">
        <v>0</v>
      </c>
      <c r="D49" s="396">
        <v>0</v>
      </c>
      <c r="E49" s="396">
        <v>0</v>
      </c>
      <c r="F49" s="228" t="str">
        <f t="shared" si="0"/>
        <v/>
      </c>
      <c r="G49" s="228" t="str">
        <f t="shared" si="1"/>
        <v/>
      </c>
    </row>
    <row r="50" ht="15" spans="1:7">
      <c r="A50" s="393" t="s">
        <v>10237</v>
      </c>
      <c r="B50" s="398" t="s">
        <v>10238</v>
      </c>
      <c r="C50" s="395">
        <v>0</v>
      </c>
      <c r="D50" s="396">
        <v>134</v>
      </c>
      <c r="E50" s="396">
        <v>125</v>
      </c>
      <c r="F50" s="228" t="str">
        <f t="shared" si="0"/>
        <v/>
      </c>
      <c r="G50" s="228">
        <f t="shared" si="1"/>
        <v>0.932835820895522</v>
      </c>
    </row>
    <row r="51" ht="15" spans="1:7">
      <c r="A51" s="393" t="s">
        <v>10239</v>
      </c>
      <c r="B51" s="398" t="s">
        <v>10240</v>
      </c>
      <c r="C51" s="395">
        <v>6</v>
      </c>
      <c r="D51" s="396">
        <v>0</v>
      </c>
      <c r="E51" s="396">
        <v>0</v>
      </c>
      <c r="F51" s="228">
        <f t="shared" si="0"/>
        <v>0</v>
      </c>
      <c r="G51" s="228" t="str">
        <f t="shared" si="1"/>
        <v/>
      </c>
    </row>
    <row r="52" ht="15" spans="1:7">
      <c r="A52" s="393" t="s">
        <v>10241</v>
      </c>
      <c r="B52" s="394" t="s">
        <v>10183</v>
      </c>
      <c r="C52" s="395">
        <v>0</v>
      </c>
      <c r="D52" s="396">
        <v>0</v>
      </c>
      <c r="E52" s="396">
        <v>0</v>
      </c>
      <c r="F52" s="228" t="str">
        <f t="shared" si="0"/>
        <v/>
      </c>
      <c r="G52" s="228" t="str">
        <f t="shared" si="1"/>
        <v/>
      </c>
    </row>
    <row r="53" ht="15" spans="1:7">
      <c r="A53" s="393" t="s">
        <v>10242</v>
      </c>
      <c r="B53" s="398" t="s">
        <v>10243</v>
      </c>
      <c r="C53" s="395">
        <v>17</v>
      </c>
      <c r="D53" s="396">
        <v>221</v>
      </c>
      <c r="E53" s="396">
        <v>206</v>
      </c>
      <c r="F53" s="228">
        <f t="shared" si="0"/>
        <v>12.1176470588235</v>
      </c>
      <c r="G53" s="228">
        <f t="shared" si="1"/>
        <v>0.932126696832579</v>
      </c>
    </row>
    <row r="54" ht="15" spans="1:7">
      <c r="A54" s="393" t="s">
        <v>10244</v>
      </c>
      <c r="B54" s="398" t="s">
        <v>10165</v>
      </c>
      <c r="C54" s="395">
        <v>5148</v>
      </c>
      <c r="D54" s="396">
        <v>4204</v>
      </c>
      <c r="E54" s="396">
        <v>3926</v>
      </c>
      <c r="F54" s="228">
        <f t="shared" si="0"/>
        <v>0.762626262626263</v>
      </c>
      <c r="G54" s="228">
        <f t="shared" si="1"/>
        <v>0.933872502378687</v>
      </c>
    </row>
    <row r="55" ht="15" spans="1:7">
      <c r="A55" s="393" t="s">
        <v>10245</v>
      </c>
      <c r="B55" s="399" t="s">
        <v>10167</v>
      </c>
      <c r="C55" s="395">
        <v>172</v>
      </c>
      <c r="D55" s="396">
        <v>109</v>
      </c>
      <c r="E55" s="396">
        <v>102</v>
      </c>
      <c r="F55" s="228">
        <f t="shared" si="0"/>
        <v>0.593023255813954</v>
      </c>
      <c r="G55" s="228">
        <f t="shared" si="1"/>
        <v>0.935779816513762</v>
      </c>
    </row>
    <row r="56" ht="15" spans="1:7">
      <c r="A56" s="393" t="s">
        <v>10246</v>
      </c>
      <c r="B56" s="399" t="s">
        <v>10169</v>
      </c>
      <c r="C56" s="395">
        <v>0</v>
      </c>
      <c r="D56" s="396">
        <v>0</v>
      </c>
      <c r="E56" s="396">
        <v>0</v>
      </c>
      <c r="F56" s="228" t="str">
        <f t="shared" si="0"/>
        <v/>
      </c>
      <c r="G56" s="228" t="str">
        <f t="shared" si="1"/>
        <v/>
      </c>
    </row>
    <row r="57" ht="15" spans="1:7">
      <c r="A57" s="393" t="s">
        <v>10247</v>
      </c>
      <c r="B57" s="399" t="s">
        <v>10248</v>
      </c>
      <c r="C57" s="395">
        <v>4</v>
      </c>
      <c r="D57" s="396">
        <v>6</v>
      </c>
      <c r="E57" s="396">
        <v>6</v>
      </c>
      <c r="F57" s="228">
        <f t="shared" si="0"/>
        <v>1.5</v>
      </c>
      <c r="G57" s="228">
        <f t="shared" si="1"/>
        <v>1</v>
      </c>
    </row>
    <row r="58" ht="15" spans="1:7">
      <c r="A58" s="393" t="s">
        <v>10249</v>
      </c>
      <c r="B58" s="399" t="s">
        <v>10250</v>
      </c>
      <c r="C58" s="395">
        <v>11</v>
      </c>
      <c r="D58" s="396">
        <v>16</v>
      </c>
      <c r="E58" s="396">
        <v>15</v>
      </c>
      <c r="F58" s="228">
        <f t="shared" si="0"/>
        <v>1.36363636363636</v>
      </c>
      <c r="G58" s="228">
        <f t="shared" si="1"/>
        <v>0.9375</v>
      </c>
    </row>
    <row r="59" ht="15" spans="1:7">
      <c r="A59" s="393" t="s">
        <v>10251</v>
      </c>
      <c r="B59" s="399" t="s">
        <v>10252</v>
      </c>
      <c r="C59" s="395">
        <v>0</v>
      </c>
      <c r="D59" s="396">
        <v>0</v>
      </c>
      <c r="E59" s="396">
        <v>0</v>
      </c>
      <c r="F59" s="228" t="str">
        <f t="shared" si="0"/>
        <v/>
      </c>
      <c r="G59" s="228" t="str">
        <f t="shared" si="1"/>
        <v/>
      </c>
    </row>
    <row r="60" ht="15" spans="1:7">
      <c r="A60" s="393" t="s">
        <v>10253</v>
      </c>
      <c r="B60" s="394" t="s">
        <v>10254</v>
      </c>
      <c r="C60" s="395">
        <v>71</v>
      </c>
      <c r="D60" s="396">
        <v>203</v>
      </c>
      <c r="E60" s="396">
        <v>190</v>
      </c>
      <c r="F60" s="228">
        <f t="shared" si="0"/>
        <v>2.67605633802817</v>
      </c>
      <c r="G60" s="228">
        <f t="shared" si="1"/>
        <v>0.935960591133005</v>
      </c>
    </row>
    <row r="61" ht="15" spans="1:7">
      <c r="A61" s="393" t="s">
        <v>10255</v>
      </c>
      <c r="B61" s="398" t="s">
        <v>10256</v>
      </c>
      <c r="C61" s="395">
        <v>61</v>
      </c>
      <c r="D61" s="396">
        <v>101</v>
      </c>
      <c r="E61" s="396">
        <v>94</v>
      </c>
      <c r="F61" s="228">
        <f t="shared" si="0"/>
        <v>1.54098360655738</v>
      </c>
      <c r="G61" s="228">
        <f t="shared" si="1"/>
        <v>0.930693069306931</v>
      </c>
    </row>
    <row r="62" ht="15" spans="1:7">
      <c r="A62" s="393" t="s">
        <v>10257</v>
      </c>
      <c r="B62" s="398" t="s">
        <v>10183</v>
      </c>
      <c r="C62" s="395">
        <v>0</v>
      </c>
      <c r="D62" s="396">
        <v>0</v>
      </c>
      <c r="E62" s="396">
        <v>0</v>
      </c>
      <c r="F62" s="228" t="str">
        <f t="shared" si="0"/>
        <v/>
      </c>
      <c r="G62" s="228" t="str">
        <f t="shared" si="1"/>
        <v/>
      </c>
    </row>
    <row r="63" ht="15" spans="1:7">
      <c r="A63" s="393" t="s">
        <v>10258</v>
      </c>
      <c r="B63" s="398" t="s">
        <v>10259</v>
      </c>
      <c r="C63" s="395">
        <v>2334</v>
      </c>
      <c r="D63" s="396">
        <v>1637</v>
      </c>
      <c r="E63" s="396">
        <v>1529</v>
      </c>
      <c r="F63" s="228">
        <f t="shared" si="0"/>
        <v>0.65509854327335</v>
      </c>
      <c r="G63" s="228">
        <f t="shared" si="1"/>
        <v>0.934025656689065</v>
      </c>
    </row>
    <row r="64" ht="15" spans="1:7">
      <c r="A64" s="393" t="s">
        <v>10260</v>
      </c>
      <c r="B64" s="394" t="s">
        <v>10165</v>
      </c>
      <c r="C64" s="395">
        <v>7588</v>
      </c>
      <c r="D64" s="396">
        <v>3951</v>
      </c>
      <c r="E64" s="396">
        <v>3689</v>
      </c>
      <c r="F64" s="228">
        <f t="shared" si="0"/>
        <v>0.486162361623616</v>
      </c>
      <c r="G64" s="228">
        <f t="shared" si="1"/>
        <v>0.933687674006581</v>
      </c>
    </row>
    <row r="65" ht="15" spans="1:7">
      <c r="A65" s="393" t="s">
        <v>10261</v>
      </c>
      <c r="B65" s="394" t="s">
        <v>10167</v>
      </c>
      <c r="C65" s="395">
        <v>706</v>
      </c>
      <c r="D65" s="396">
        <v>0</v>
      </c>
      <c r="E65" s="396">
        <v>0</v>
      </c>
      <c r="F65" s="228">
        <f t="shared" si="0"/>
        <v>0</v>
      </c>
      <c r="G65" s="228" t="str">
        <f t="shared" si="1"/>
        <v/>
      </c>
    </row>
    <row r="66" ht="15" spans="1:7">
      <c r="A66" s="393" t="s">
        <v>10262</v>
      </c>
      <c r="B66" s="398" t="s">
        <v>10169</v>
      </c>
      <c r="C66" s="395">
        <v>0</v>
      </c>
      <c r="D66" s="396">
        <v>0</v>
      </c>
      <c r="E66" s="396">
        <v>0</v>
      </c>
      <c r="F66" s="228" t="str">
        <f t="shared" si="0"/>
        <v/>
      </c>
      <c r="G66" s="228" t="str">
        <f t="shared" si="1"/>
        <v/>
      </c>
    </row>
    <row r="67" ht="15" spans="1:7">
      <c r="A67" s="393" t="s">
        <v>10263</v>
      </c>
      <c r="B67" s="394" t="s">
        <v>10254</v>
      </c>
      <c r="C67" s="395">
        <v>0</v>
      </c>
      <c r="D67" s="396">
        <v>0</v>
      </c>
      <c r="E67" s="396">
        <v>0</v>
      </c>
      <c r="F67" s="228" t="str">
        <f t="shared" si="0"/>
        <v/>
      </c>
      <c r="G67" s="228" t="str">
        <f t="shared" si="1"/>
        <v/>
      </c>
    </row>
    <row r="68" ht="15" spans="1:7">
      <c r="A68" s="393" t="s">
        <v>10264</v>
      </c>
      <c r="B68" s="398" t="s">
        <v>10265</v>
      </c>
      <c r="C68" s="395">
        <v>304</v>
      </c>
      <c r="D68" s="396">
        <v>300</v>
      </c>
      <c r="E68" s="396">
        <v>280</v>
      </c>
      <c r="F68" s="228">
        <f t="shared" si="0"/>
        <v>0.921052631578947</v>
      </c>
      <c r="G68" s="228">
        <f t="shared" si="1"/>
        <v>0.933333333333333</v>
      </c>
    </row>
    <row r="69" ht="15" spans="1:7">
      <c r="A69" s="393" t="s">
        <v>10266</v>
      </c>
      <c r="B69" s="398" t="s">
        <v>10183</v>
      </c>
      <c r="C69" s="395">
        <v>0</v>
      </c>
      <c r="D69" s="396">
        <v>0</v>
      </c>
      <c r="E69" s="396">
        <v>0</v>
      </c>
      <c r="F69" s="228" t="str">
        <f t="shared" si="0"/>
        <v/>
      </c>
      <c r="G69" s="228" t="str">
        <f t="shared" si="1"/>
        <v/>
      </c>
    </row>
    <row r="70" ht="15" spans="1:7">
      <c r="A70" s="393" t="s">
        <v>10267</v>
      </c>
      <c r="B70" s="398" t="s">
        <v>10268</v>
      </c>
      <c r="C70" s="395">
        <v>42</v>
      </c>
      <c r="D70" s="396">
        <v>5650</v>
      </c>
      <c r="E70" s="396">
        <v>5276</v>
      </c>
      <c r="F70" s="228">
        <f t="shared" si="0"/>
        <v>125.619047619048</v>
      </c>
      <c r="G70" s="228">
        <f t="shared" si="1"/>
        <v>0.933805309734513</v>
      </c>
    </row>
    <row r="71" ht="15" spans="1:7">
      <c r="A71" s="393" t="s">
        <v>10269</v>
      </c>
      <c r="B71" s="394" t="s">
        <v>10165</v>
      </c>
      <c r="C71" s="395">
        <v>1045</v>
      </c>
      <c r="D71" s="396">
        <v>923</v>
      </c>
      <c r="E71" s="396">
        <v>862</v>
      </c>
      <c r="F71" s="228">
        <f t="shared" ref="F71:F134" si="2">IFERROR($E71/C71,"")</f>
        <v>0.82488038277512</v>
      </c>
      <c r="G71" s="228">
        <f t="shared" ref="G71:G134" si="3">IFERROR($E71/D71,"")</f>
        <v>0.933911159263272</v>
      </c>
    </row>
    <row r="72" ht="15" spans="1:7">
      <c r="A72" s="393" t="s">
        <v>10270</v>
      </c>
      <c r="B72" s="394" t="s">
        <v>10167</v>
      </c>
      <c r="C72" s="395">
        <v>11</v>
      </c>
      <c r="D72" s="396">
        <v>0</v>
      </c>
      <c r="E72" s="396">
        <v>0</v>
      </c>
      <c r="F72" s="228">
        <f t="shared" si="2"/>
        <v>0</v>
      </c>
      <c r="G72" s="228" t="str">
        <f t="shared" si="3"/>
        <v/>
      </c>
    </row>
    <row r="73" ht="15" spans="1:7">
      <c r="A73" s="393" t="s">
        <v>10271</v>
      </c>
      <c r="B73" s="394" t="s">
        <v>10169</v>
      </c>
      <c r="C73" s="395">
        <v>0</v>
      </c>
      <c r="D73" s="396">
        <v>0</v>
      </c>
      <c r="E73" s="396">
        <v>0</v>
      </c>
      <c r="F73" s="228" t="str">
        <f t="shared" si="2"/>
        <v/>
      </c>
      <c r="G73" s="228" t="str">
        <f t="shared" si="3"/>
        <v/>
      </c>
    </row>
    <row r="74" ht="15" spans="1:7">
      <c r="A74" s="393" t="s">
        <v>10272</v>
      </c>
      <c r="B74" s="401" t="s">
        <v>10273</v>
      </c>
      <c r="C74" s="395">
        <v>0</v>
      </c>
      <c r="D74" s="396">
        <v>146</v>
      </c>
      <c r="E74" s="396">
        <v>136</v>
      </c>
      <c r="F74" s="228" t="str">
        <f t="shared" si="2"/>
        <v/>
      </c>
      <c r="G74" s="228">
        <f t="shared" si="3"/>
        <v>0.931506849315068</v>
      </c>
    </row>
    <row r="75" ht="15" spans="1:7">
      <c r="A75" s="393" t="s">
        <v>10274</v>
      </c>
      <c r="B75" s="398" t="s">
        <v>10275</v>
      </c>
      <c r="C75" s="395">
        <v>0</v>
      </c>
      <c r="D75" s="396">
        <v>0</v>
      </c>
      <c r="E75" s="396">
        <v>0</v>
      </c>
      <c r="F75" s="228" t="str">
        <f t="shared" si="2"/>
        <v/>
      </c>
      <c r="G75" s="228" t="str">
        <f t="shared" si="3"/>
        <v/>
      </c>
    </row>
    <row r="76" ht="15" spans="1:7">
      <c r="A76" s="393" t="s">
        <v>10276</v>
      </c>
      <c r="B76" s="398" t="s">
        <v>10254</v>
      </c>
      <c r="C76" s="395">
        <v>0</v>
      </c>
      <c r="D76" s="396">
        <v>0</v>
      </c>
      <c r="E76" s="396">
        <v>0</v>
      </c>
      <c r="F76" s="228" t="str">
        <f t="shared" si="2"/>
        <v/>
      </c>
      <c r="G76" s="228" t="str">
        <f t="shared" si="3"/>
        <v/>
      </c>
    </row>
    <row r="77" ht="15" spans="1:7">
      <c r="A77" s="393" t="s">
        <v>10277</v>
      </c>
      <c r="B77" s="398" t="s">
        <v>10183</v>
      </c>
      <c r="C77" s="395">
        <v>0</v>
      </c>
      <c r="D77" s="396">
        <v>0</v>
      </c>
      <c r="E77" s="396">
        <v>0</v>
      </c>
      <c r="F77" s="228" t="str">
        <f t="shared" si="2"/>
        <v/>
      </c>
      <c r="G77" s="228" t="str">
        <f t="shared" si="3"/>
        <v/>
      </c>
    </row>
    <row r="78" ht="15" spans="1:7">
      <c r="A78" s="393" t="s">
        <v>10278</v>
      </c>
      <c r="B78" s="399" t="s">
        <v>10279</v>
      </c>
      <c r="C78" s="395">
        <v>1607</v>
      </c>
      <c r="D78" s="396">
        <v>886</v>
      </c>
      <c r="E78" s="396">
        <v>827</v>
      </c>
      <c r="F78" s="228">
        <f t="shared" si="2"/>
        <v>0.514623522090852</v>
      </c>
      <c r="G78" s="228">
        <f t="shared" si="3"/>
        <v>0.933408577878104</v>
      </c>
    </row>
    <row r="79" ht="15" spans="1:7">
      <c r="A79" s="393" t="s">
        <v>10280</v>
      </c>
      <c r="B79" s="394" t="s">
        <v>10165</v>
      </c>
      <c r="C79" s="395">
        <v>31</v>
      </c>
      <c r="D79" s="396">
        <v>0</v>
      </c>
      <c r="E79" s="396">
        <v>0</v>
      </c>
      <c r="F79" s="228">
        <f t="shared" si="2"/>
        <v>0</v>
      </c>
      <c r="G79" s="228" t="str">
        <f t="shared" si="3"/>
        <v/>
      </c>
    </row>
    <row r="80" ht="15" spans="1:7">
      <c r="A80" s="393" t="s">
        <v>10281</v>
      </c>
      <c r="B80" s="398" t="s">
        <v>10167</v>
      </c>
      <c r="C80" s="395">
        <v>0</v>
      </c>
      <c r="D80" s="396">
        <v>0</v>
      </c>
      <c r="E80" s="396">
        <v>0</v>
      </c>
      <c r="F80" s="228" t="str">
        <f t="shared" si="2"/>
        <v/>
      </c>
      <c r="G80" s="228" t="str">
        <f t="shared" si="3"/>
        <v/>
      </c>
    </row>
    <row r="81" ht="15" spans="1:7">
      <c r="A81" s="393" t="s">
        <v>10282</v>
      </c>
      <c r="B81" s="398" t="s">
        <v>10169</v>
      </c>
      <c r="C81" s="395">
        <v>0</v>
      </c>
      <c r="D81" s="396">
        <v>0</v>
      </c>
      <c r="E81" s="396">
        <v>0</v>
      </c>
      <c r="F81" s="228" t="str">
        <f t="shared" si="2"/>
        <v/>
      </c>
      <c r="G81" s="228" t="str">
        <f t="shared" si="3"/>
        <v/>
      </c>
    </row>
    <row r="82" ht="15" spans="1:7">
      <c r="A82" s="393" t="s">
        <v>10283</v>
      </c>
      <c r="B82" s="394" t="s">
        <v>10284</v>
      </c>
      <c r="C82" s="395">
        <v>0</v>
      </c>
      <c r="D82" s="396">
        <v>0</v>
      </c>
      <c r="E82" s="396">
        <v>0</v>
      </c>
      <c r="F82" s="228" t="str">
        <f t="shared" si="2"/>
        <v/>
      </c>
      <c r="G82" s="228" t="str">
        <f t="shared" si="3"/>
        <v/>
      </c>
    </row>
    <row r="83" ht="15" spans="1:7">
      <c r="A83" s="393" t="s">
        <v>10285</v>
      </c>
      <c r="B83" s="394" t="s">
        <v>10286</v>
      </c>
      <c r="C83" s="395">
        <v>0</v>
      </c>
      <c r="D83" s="396">
        <v>0</v>
      </c>
      <c r="E83" s="396">
        <v>0</v>
      </c>
      <c r="F83" s="228" t="str">
        <f t="shared" si="2"/>
        <v/>
      </c>
      <c r="G83" s="228" t="str">
        <f t="shared" si="3"/>
        <v/>
      </c>
    </row>
    <row r="84" ht="15" spans="1:7">
      <c r="A84" s="393" t="s">
        <v>10287</v>
      </c>
      <c r="B84" s="394" t="s">
        <v>10254</v>
      </c>
      <c r="C84" s="395">
        <v>0</v>
      </c>
      <c r="D84" s="396">
        <v>0</v>
      </c>
      <c r="E84" s="396">
        <v>0</v>
      </c>
      <c r="F84" s="228" t="str">
        <f t="shared" si="2"/>
        <v/>
      </c>
      <c r="G84" s="228" t="str">
        <f t="shared" si="3"/>
        <v/>
      </c>
    </row>
    <row r="85" ht="15" spans="1:7">
      <c r="A85" s="393" t="s">
        <v>10288</v>
      </c>
      <c r="B85" s="394" t="s">
        <v>10289</v>
      </c>
      <c r="C85" s="395">
        <v>0</v>
      </c>
      <c r="D85" s="396">
        <v>0</v>
      </c>
      <c r="E85" s="396">
        <v>0</v>
      </c>
      <c r="F85" s="228" t="str">
        <f t="shared" si="2"/>
        <v/>
      </c>
      <c r="G85" s="228" t="str">
        <f t="shared" si="3"/>
        <v/>
      </c>
    </row>
    <row r="86" ht="15" spans="1:7">
      <c r="A86" s="393" t="s">
        <v>10290</v>
      </c>
      <c r="B86" s="394" t="s">
        <v>10291</v>
      </c>
      <c r="C86" s="395">
        <v>0</v>
      </c>
      <c r="D86" s="396">
        <v>0</v>
      </c>
      <c r="E86" s="396">
        <v>0</v>
      </c>
      <c r="F86" s="228" t="str">
        <f t="shared" si="2"/>
        <v/>
      </c>
      <c r="G86" s="228" t="str">
        <f t="shared" si="3"/>
        <v/>
      </c>
    </row>
    <row r="87" ht="15" spans="1:7">
      <c r="A87" s="393" t="s">
        <v>10292</v>
      </c>
      <c r="B87" s="394" t="s">
        <v>10293</v>
      </c>
      <c r="C87" s="395">
        <v>0</v>
      </c>
      <c r="D87" s="396">
        <v>0</v>
      </c>
      <c r="E87" s="396">
        <v>0</v>
      </c>
      <c r="F87" s="228" t="str">
        <f t="shared" si="2"/>
        <v/>
      </c>
      <c r="G87" s="228" t="str">
        <f t="shared" si="3"/>
        <v/>
      </c>
    </row>
    <row r="88" ht="15" spans="1:7">
      <c r="A88" s="393" t="s">
        <v>10294</v>
      </c>
      <c r="B88" s="394" t="s">
        <v>10295</v>
      </c>
      <c r="C88" s="395">
        <v>0</v>
      </c>
      <c r="D88" s="396">
        <v>0</v>
      </c>
      <c r="E88" s="396">
        <v>0</v>
      </c>
      <c r="F88" s="228" t="str">
        <f t="shared" si="2"/>
        <v/>
      </c>
      <c r="G88" s="228" t="str">
        <f t="shared" si="3"/>
        <v/>
      </c>
    </row>
    <row r="89" ht="15" spans="1:7">
      <c r="A89" s="393" t="s">
        <v>10296</v>
      </c>
      <c r="B89" s="398" t="s">
        <v>10183</v>
      </c>
      <c r="C89" s="395">
        <v>0</v>
      </c>
      <c r="D89" s="396">
        <v>0</v>
      </c>
      <c r="E89" s="396">
        <v>0</v>
      </c>
      <c r="F89" s="228" t="str">
        <f t="shared" si="2"/>
        <v/>
      </c>
      <c r="G89" s="228" t="str">
        <f t="shared" si="3"/>
        <v/>
      </c>
    </row>
    <row r="90" ht="15" spans="1:7">
      <c r="A90" s="393" t="s">
        <v>10297</v>
      </c>
      <c r="B90" s="398" t="s">
        <v>10298</v>
      </c>
      <c r="C90" s="395">
        <v>0</v>
      </c>
      <c r="D90" s="396">
        <v>0</v>
      </c>
      <c r="E90" s="396">
        <v>0</v>
      </c>
      <c r="F90" s="228" t="str">
        <f t="shared" si="2"/>
        <v/>
      </c>
      <c r="G90" s="228" t="str">
        <f t="shared" si="3"/>
        <v/>
      </c>
    </row>
    <row r="91" ht="15" spans="1:7">
      <c r="A91" s="393" t="s">
        <v>10299</v>
      </c>
      <c r="B91" s="394" t="s">
        <v>10165</v>
      </c>
      <c r="C91" s="395">
        <v>3812</v>
      </c>
      <c r="D91" s="396">
        <v>3737</v>
      </c>
      <c r="E91" s="396">
        <v>3489</v>
      </c>
      <c r="F91" s="228">
        <f t="shared" si="2"/>
        <v>0.915267576075551</v>
      </c>
      <c r="G91" s="228">
        <f t="shared" si="3"/>
        <v>0.933636606903934</v>
      </c>
    </row>
    <row r="92" ht="15" spans="1:7">
      <c r="A92" s="393" t="s">
        <v>10300</v>
      </c>
      <c r="B92" s="394" t="s">
        <v>10167</v>
      </c>
      <c r="C92" s="395">
        <v>3905</v>
      </c>
      <c r="D92" s="396">
        <v>844</v>
      </c>
      <c r="E92" s="396">
        <v>788</v>
      </c>
      <c r="F92" s="228">
        <f t="shared" si="2"/>
        <v>0.20179257362356</v>
      </c>
      <c r="G92" s="228">
        <f t="shared" si="3"/>
        <v>0.933649289099526</v>
      </c>
    </row>
    <row r="93" ht="15" spans="1:7">
      <c r="A93" s="393" t="s">
        <v>10301</v>
      </c>
      <c r="B93" s="394" t="s">
        <v>10169</v>
      </c>
      <c r="C93" s="395">
        <v>0</v>
      </c>
      <c r="D93" s="396">
        <v>0</v>
      </c>
      <c r="E93" s="396">
        <v>0</v>
      </c>
      <c r="F93" s="228" t="str">
        <f t="shared" si="2"/>
        <v/>
      </c>
      <c r="G93" s="228" t="str">
        <f t="shared" si="3"/>
        <v/>
      </c>
    </row>
    <row r="94" ht="15" spans="1:7">
      <c r="A94" s="393" t="s">
        <v>10302</v>
      </c>
      <c r="B94" s="398" t="s">
        <v>10303</v>
      </c>
      <c r="C94" s="395">
        <v>3506</v>
      </c>
      <c r="D94" s="396">
        <v>3870</v>
      </c>
      <c r="E94" s="396">
        <v>3614</v>
      </c>
      <c r="F94" s="228">
        <f t="shared" si="2"/>
        <v>1.03080433542499</v>
      </c>
      <c r="G94" s="228">
        <f t="shared" si="3"/>
        <v>0.933850129198966</v>
      </c>
    </row>
    <row r="95" ht="15" spans="1:7">
      <c r="A95" s="393" t="s">
        <v>10304</v>
      </c>
      <c r="B95" s="398" t="s">
        <v>10305</v>
      </c>
      <c r="C95" s="395">
        <v>0</v>
      </c>
      <c r="D95" s="396">
        <v>0</v>
      </c>
      <c r="E95" s="396">
        <v>0</v>
      </c>
      <c r="F95" s="228" t="str">
        <f t="shared" si="2"/>
        <v/>
      </c>
      <c r="G95" s="228" t="str">
        <f t="shared" si="3"/>
        <v/>
      </c>
    </row>
    <row r="96" ht="15" spans="1:7">
      <c r="A96" s="393" t="s">
        <v>10306</v>
      </c>
      <c r="B96" s="398" t="s">
        <v>10307</v>
      </c>
      <c r="C96" s="395">
        <v>409</v>
      </c>
      <c r="D96" s="396">
        <v>405</v>
      </c>
      <c r="E96" s="396">
        <v>378</v>
      </c>
      <c r="F96" s="228">
        <f t="shared" si="2"/>
        <v>0.924205378973105</v>
      </c>
      <c r="G96" s="228">
        <f t="shared" si="3"/>
        <v>0.933333333333333</v>
      </c>
    </row>
    <row r="97" ht="15" spans="1:7">
      <c r="A97" s="393" t="s">
        <v>10308</v>
      </c>
      <c r="B97" s="394" t="s">
        <v>10183</v>
      </c>
      <c r="C97" s="395">
        <v>0</v>
      </c>
      <c r="D97" s="396">
        <v>0</v>
      </c>
      <c r="E97" s="396">
        <v>0</v>
      </c>
      <c r="F97" s="228" t="str">
        <f t="shared" si="2"/>
        <v/>
      </c>
      <c r="G97" s="228" t="str">
        <f t="shared" si="3"/>
        <v/>
      </c>
    </row>
    <row r="98" ht="15" spans="1:7">
      <c r="A98" s="393" t="s">
        <v>10309</v>
      </c>
      <c r="B98" s="394" t="s">
        <v>10310</v>
      </c>
      <c r="C98" s="395">
        <v>290</v>
      </c>
      <c r="D98" s="396">
        <v>9048</v>
      </c>
      <c r="E98" s="396">
        <v>8449</v>
      </c>
      <c r="F98" s="228">
        <f t="shared" si="2"/>
        <v>29.1344827586207</v>
      </c>
      <c r="G98" s="228">
        <f t="shared" si="3"/>
        <v>0.933797524314766</v>
      </c>
    </row>
    <row r="99" ht="15" spans="1:7">
      <c r="A99" s="393" t="s">
        <v>10311</v>
      </c>
      <c r="B99" s="394" t="s">
        <v>10165</v>
      </c>
      <c r="C99" s="395">
        <v>2188</v>
      </c>
      <c r="D99" s="396">
        <v>1114</v>
      </c>
      <c r="E99" s="396">
        <v>1040</v>
      </c>
      <c r="F99" s="228">
        <f t="shared" si="2"/>
        <v>0.475319926873857</v>
      </c>
      <c r="G99" s="228">
        <f t="shared" si="3"/>
        <v>0.933572710951526</v>
      </c>
    </row>
    <row r="100" ht="15" spans="1:7">
      <c r="A100" s="393" t="s">
        <v>10312</v>
      </c>
      <c r="B100" s="394" t="s">
        <v>10167</v>
      </c>
      <c r="C100" s="395">
        <v>0</v>
      </c>
      <c r="D100" s="396">
        <v>0</v>
      </c>
      <c r="E100" s="396">
        <v>0</v>
      </c>
      <c r="F100" s="228" t="str">
        <f t="shared" si="2"/>
        <v/>
      </c>
      <c r="G100" s="228" t="str">
        <f t="shared" si="3"/>
        <v/>
      </c>
    </row>
    <row r="101" ht="15" spans="1:7">
      <c r="A101" s="393" t="s">
        <v>10313</v>
      </c>
      <c r="B101" s="394" t="s">
        <v>10169</v>
      </c>
      <c r="C101" s="395">
        <v>26</v>
      </c>
      <c r="D101" s="396">
        <v>40</v>
      </c>
      <c r="E101" s="396">
        <v>37</v>
      </c>
      <c r="F101" s="228">
        <f t="shared" si="2"/>
        <v>1.42307692307692</v>
      </c>
      <c r="G101" s="228">
        <f t="shared" si="3"/>
        <v>0.925</v>
      </c>
    </row>
    <row r="102" ht="15" spans="1:7">
      <c r="A102" s="393" t="s">
        <v>10314</v>
      </c>
      <c r="B102" s="398" t="s">
        <v>10315</v>
      </c>
      <c r="C102" s="395">
        <v>0</v>
      </c>
      <c r="D102" s="396">
        <v>0</v>
      </c>
      <c r="E102" s="396">
        <v>0</v>
      </c>
      <c r="F102" s="228" t="str">
        <f t="shared" si="2"/>
        <v/>
      </c>
      <c r="G102" s="228" t="str">
        <f t="shared" si="3"/>
        <v/>
      </c>
    </row>
    <row r="103" ht="15" spans="1:7">
      <c r="A103" s="393" t="s">
        <v>10316</v>
      </c>
      <c r="B103" s="398" t="s">
        <v>10317</v>
      </c>
      <c r="C103" s="395">
        <v>0</v>
      </c>
      <c r="D103" s="396">
        <v>0</v>
      </c>
      <c r="E103" s="396">
        <v>0</v>
      </c>
      <c r="F103" s="228" t="str">
        <f t="shared" si="2"/>
        <v/>
      </c>
      <c r="G103" s="228" t="str">
        <f t="shared" si="3"/>
        <v/>
      </c>
    </row>
    <row r="104" ht="15" spans="1:7">
      <c r="A104" s="393" t="s">
        <v>10318</v>
      </c>
      <c r="B104" s="398" t="s">
        <v>10319</v>
      </c>
      <c r="C104" s="395">
        <v>0</v>
      </c>
      <c r="D104" s="396">
        <v>0</v>
      </c>
      <c r="E104" s="396">
        <v>0</v>
      </c>
      <c r="F104" s="228" t="str">
        <f t="shared" si="2"/>
        <v/>
      </c>
      <c r="G104" s="228" t="str">
        <f t="shared" si="3"/>
        <v/>
      </c>
    </row>
    <row r="105" ht="15" spans="1:7">
      <c r="A105" s="393" t="s">
        <v>10320</v>
      </c>
      <c r="B105" s="394" t="s">
        <v>10321</v>
      </c>
      <c r="C105" s="395">
        <v>180</v>
      </c>
      <c r="D105" s="396">
        <v>83</v>
      </c>
      <c r="E105" s="396">
        <v>78</v>
      </c>
      <c r="F105" s="228">
        <f t="shared" si="2"/>
        <v>0.433333333333333</v>
      </c>
      <c r="G105" s="228">
        <f t="shared" si="3"/>
        <v>0.939759036144578</v>
      </c>
    </row>
    <row r="106" ht="15" spans="1:7">
      <c r="A106" s="393" t="s">
        <v>10322</v>
      </c>
      <c r="B106" s="394" t="s">
        <v>10323</v>
      </c>
      <c r="C106" s="395">
        <v>758</v>
      </c>
      <c r="D106" s="396">
        <v>963</v>
      </c>
      <c r="E106" s="396">
        <v>899</v>
      </c>
      <c r="F106" s="228">
        <f t="shared" si="2"/>
        <v>1.18601583113456</v>
      </c>
      <c r="G106" s="228">
        <f t="shared" si="3"/>
        <v>0.933541017653167</v>
      </c>
    </row>
    <row r="107" ht="15" spans="1:7">
      <c r="A107" s="393" t="s">
        <v>10324</v>
      </c>
      <c r="B107" s="394" t="s">
        <v>10183</v>
      </c>
      <c r="C107" s="395">
        <v>0</v>
      </c>
      <c r="D107" s="396">
        <v>0</v>
      </c>
      <c r="E107" s="396">
        <v>0</v>
      </c>
      <c r="F107" s="228" t="str">
        <f t="shared" si="2"/>
        <v/>
      </c>
      <c r="G107" s="228" t="str">
        <f t="shared" si="3"/>
        <v/>
      </c>
    </row>
    <row r="108" ht="15" spans="1:7">
      <c r="A108" s="393" t="s">
        <v>10325</v>
      </c>
      <c r="B108" s="398" t="s">
        <v>10326</v>
      </c>
      <c r="C108" s="395">
        <v>199</v>
      </c>
      <c r="D108" s="396">
        <v>1485</v>
      </c>
      <c r="E108" s="396">
        <v>1387</v>
      </c>
      <c r="F108" s="228">
        <f t="shared" si="2"/>
        <v>6.96984924623116</v>
      </c>
      <c r="G108" s="228">
        <f t="shared" si="3"/>
        <v>0.934006734006734</v>
      </c>
    </row>
    <row r="109" ht="15" spans="1:7">
      <c r="A109" s="393" t="s">
        <v>10327</v>
      </c>
      <c r="B109" s="398" t="s">
        <v>10165</v>
      </c>
      <c r="C109" s="395">
        <v>0</v>
      </c>
      <c r="D109" s="396">
        <v>0</v>
      </c>
      <c r="E109" s="396">
        <v>0</v>
      </c>
      <c r="F109" s="228" t="str">
        <f t="shared" si="2"/>
        <v/>
      </c>
      <c r="G109" s="228" t="str">
        <f t="shared" si="3"/>
        <v/>
      </c>
    </row>
    <row r="110" ht="15" spans="1:7">
      <c r="A110" s="393" t="s">
        <v>10328</v>
      </c>
      <c r="B110" s="399" t="s">
        <v>10167</v>
      </c>
      <c r="C110" s="395">
        <v>0</v>
      </c>
      <c r="D110" s="396">
        <v>0</v>
      </c>
      <c r="E110" s="396">
        <v>0</v>
      </c>
      <c r="F110" s="228" t="str">
        <f t="shared" si="2"/>
        <v/>
      </c>
      <c r="G110" s="228" t="str">
        <f t="shared" si="3"/>
        <v/>
      </c>
    </row>
    <row r="111" ht="15" spans="1:7">
      <c r="A111" s="393" t="s">
        <v>10329</v>
      </c>
      <c r="B111" s="394" t="s">
        <v>10169</v>
      </c>
      <c r="C111" s="395">
        <v>0</v>
      </c>
      <c r="D111" s="396">
        <v>0</v>
      </c>
      <c r="E111" s="396">
        <v>0</v>
      </c>
      <c r="F111" s="228" t="str">
        <f t="shared" si="2"/>
        <v/>
      </c>
      <c r="G111" s="228" t="str">
        <f t="shared" si="3"/>
        <v/>
      </c>
    </row>
    <row r="112" ht="15" spans="1:7">
      <c r="A112" s="393" t="s">
        <v>10330</v>
      </c>
      <c r="B112" s="394" t="s">
        <v>10331</v>
      </c>
      <c r="C112" s="395">
        <v>0</v>
      </c>
      <c r="D112" s="396">
        <v>0</v>
      </c>
      <c r="E112" s="396">
        <v>0</v>
      </c>
      <c r="F112" s="228" t="str">
        <f t="shared" si="2"/>
        <v/>
      </c>
      <c r="G112" s="228" t="str">
        <f t="shared" si="3"/>
        <v/>
      </c>
    </row>
    <row r="113" ht="15" spans="1:7">
      <c r="A113" s="393" t="s">
        <v>10332</v>
      </c>
      <c r="B113" s="394" t="s">
        <v>10333</v>
      </c>
      <c r="C113" s="395">
        <v>212</v>
      </c>
      <c r="D113" s="396">
        <v>0</v>
      </c>
      <c r="E113" s="396">
        <v>0</v>
      </c>
      <c r="F113" s="228">
        <f t="shared" si="2"/>
        <v>0</v>
      </c>
      <c r="G113" s="228" t="str">
        <f t="shared" si="3"/>
        <v/>
      </c>
    </row>
    <row r="114" ht="15" spans="1:7">
      <c r="A114" s="393" t="s">
        <v>10334</v>
      </c>
      <c r="B114" s="398" t="s">
        <v>10335</v>
      </c>
      <c r="C114" s="395">
        <v>0</v>
      </c>
      <c r="D114" s="396">
        <v>0</v>
      </c>
      <c r="E114" s="396">
        <v>0</v>
      </c>
      <c r="F114" s="228" t="str">
        <f t="shared" si="2"/>
        <v/>
      </c>
      <c r="G114" s="228" t="str">
        <f t="shared" si="3"/>
        <v/>
      </c>
    </row>
    <row r="115" ht="15" spans="1:7">
      <c r="A115" s="393" t="s">
        <v>10336</v>
      </c>
      <c r="B115" s="394" t="s">
        <v>10337</v>
      </c>
      <c r="C115" s="395">
        <v>0</v>
      </c>
      <c r="D115" s="396">
        <v>55</v>
      </c>
      <c r="E115" s="396">
        <v>51</v>
      </c>
      <c r="F115" s="228" t="str">
        <f t="shared" si="2"/>
        <v/>
      </c>
      <c r="G115" s="228">
        <f t="shared" si="3"/>
        <v>0.927272727272727</v>
      </c>
    </row>
    <row r="116" ht="15" spans="1:7">
      <c r="A116" s="393" t="s">
        <v>10338</v>
      </c>
      <c r="B116" s="394" t="s">
        <v>10339</v>
      </c>
      <c r="C116" s="395">
        <v>0</v>
      </c>
      <c r="D116" s="396">
        <v>0</v>
      </c>
      <c r="E116" s="396">
        <v>0</v>
      </c>
      <c r="F116" s="228" t="str">
        <f t="shared" si="2"/>
        <v/>
      </c>
      <c r="G116" s="228" t="str">
        <f t="shared" si="3"/>
        <v/>
      </c>
    </row>
    <row r="117" ht="15" spans="1:7">
      <c r="A117" s="393" t="s">
        <v>10340</v>
      </c>
      <c r="B117" s="394" t="s">
        <v>10341</v>
      </c>
      <c r="C117" s="395">
        <v>0</v>
      </c>
      <c r="D117" s="396">
        <v>0</v>
      </c>
      <c r="E117" s="396">
        <v>0</v>
      </c>
      <c r="F117" s="228" t="str">
        <f t="shared" si="2"/>
        <v/>
      </c>
      <c r="G117" s="228" t="str">
        <f t="shared" si="3"/>
        <v/>
      </c>
    </row>
    <row r="118" ht="15" spans="1:7">
      <c r="A118" s="393" t="s">
        <v>10342</v>
      </c>
      <c r="B118" s="394" t="s">
        <v>10183</v>
      </c>
      <c r="C118" s="395">
        <v>0</v>
      </c>
      <c r="D118" s="396">
        <v>0</v>
      </c>
      <c r="E118" s="396">
        <v>0</v>
      </c>
      <c r="F118" s="228" t="str">
        <f t="shared" si="2"/>
        <v/>
      </c>
      <c r="G118" s="228" t="str">
        <f t="shared" si="3"/>
        <v/>
      </c>
    </row>
    <row r="119" ht="15" spans="1:7">
      <c r="A119" s="393" t="s">
        <v>10343</v>
      </c>
      <c r="B119" s="394" t="s">
        <v>10344</v>
      </c>
      <c r="C119" s="395">
        <v>0</v>
      </c>
      <c r="D119" s="396">
        <v>50</v>
      </c>
      <c r="E119" s="396">
        <v>47</v>
      </c>
      <c r="F119" s="228" t="str">
        <f t="shared" si="2"/>
        <v/>
      </c>
      <c r="G119" s="228">
        <f t="shared" si="3"/>
        <v>0.94</v>
      </c>
    </row>
    <row r="120" ht="15" spans="1:7">
      <c r="A120" s="393" t="s">
        <v>10345</v>
      </c>
      <c r="B120" s="394" t="s">
        <v>10165</v>
      </c>
      <c r="C120" s="395">
        <v>493</v>
      </c>
      <c r="D120" s="396">
        <v>446</v>
      </c>
      <c r="E120" s="396">
        <v>416</v>
      </c>
      <c r="F120" s="228">
        <f t="shared" si="2"/>
        <v>0.843813387423935</v>
      </c>
      <c r="G120" s="228">
        <f t="shared" si="3"/>
        <v>0.932735426008969</v>
      </c>
    </row>
    <row r="121" ht="15" spans="1:7">
      <c r="A121" s="393" t="s">
        <v>10346</v>
      </c>
      <c r="B121" s="394" t="s">
        <v>10167</v>
      </c>
      <c r="C121" s="395">
        <v>102</v>
      </c>
      <c r="D121" s="396">
        <v>60</v>
      </c>
      <c r="E121" s="396">
        <v>56</v>
      </c>
      <c r="F121" s="228">
        <f t="shared" si="2"/>
        <v>0.549019607843137</v>
      </c>
      <c r="G121" s="228">
        <f t="shared" si="3"/>
        <v>0.933333333333333</v>
      </c>
    </row>
    <row r="122" ht="15" spans="1:7">
      <c r="A122" s="393" t="s">
        <v>10347</v>
      </c>
      <c r="B122" s="398" t="s">
        <v>10169</v>
      </c>
      <c r="C122" s="395">
        <v>0</v>
      </c>
      <c r="D122" s="396">
        <v>0</v>
      </c>
      <c r="E122" s="396">
        <v>0</v>
      </c>
      <c r="F122" s="228" t="str">
        <f t="shared" si="2"/>
        <v/>
      </c>
      <c r="G122" s="228" t="str">
        <f t="shared" si="3"/>
        <v/>
      </c>
    </row>
    <row r="123" ht="15" spans="1:7">
      <c r="A123" s="393" t="s">
        <v>10348</v>
      </c>
      <c r="B123" s="398" t="s">
        <v>10349</v>
      </c>
      <c r="C123" s="395">
        <v>173</v>
      </c>
      <c r="D123" s="396">
        <v>118</v>
      </c>
      <c r="E123" s="396">
        <v>110</v>
      </c>
      <c r="F123" s="228">
        <f t="shared" si="2"/>
        <v>0.635838150289017</v>
      </c>
      <c r="G123" s="228">
        <f t="shared" si="3"/>
        <v>0.932203389830508</v>
      </c>
    </row>
    <row r="124" ht="15" spans="1:7">
      <c r="A124" s="393" t="s">
        <v>10350</v>
      </c>
      <c r="B124" s="398" t="s">
        <v>10183</v>
      </c>
      <c r="C124" s="395">
        <v>0</v>
      </c>
      <c r="D124" s="396">
        <v>0</v>
      </c>
      <c r="E124" s="396">
        <v>0</v>
      </c>
      <c r="F124" s="228" t="str">
        <f t="shared" si="2"/>
        <v/>
      </c>
      <c r="G124" s="228" t="str">
        <f t="shared" si="3"/>
        <v/>
      </c>
    </row>
    <row r="125" ht="15" spans="1:7">
      <c r="A125" s="393" t="s">
        <v>10351</v>
      </c>
      <c r="B125" s="399" t="s">
        <v>10352</v>
      </c>
      <c r="C125" s="395">
        <v>6</v>
      </c>
      <c r="D125" s="396">
        <v>234</v>
      </c>
      <c r="E125" s="396">
        <v>218</v>
      </c>
      <c r="F125" s="228">
        <f t="shared" si="2"/>
        <v>36.3333333333333</v>
      </c>
      <c r="G125" s="228">
        <f t="shared" si="3"/>
        <v>0.931623931623932</v>
      </c>
    </row>
    <row r="126" ht="15" spans="1:7">
      <c r="A126" s="393" t="s">
        <v>10353</v>
      </c>
      <c r="B126" s="394" t="s">
        <v>10165</v>
      </c>
      <c r="C126" s="395">
        <v>30</v>
      </c>
      <c r="D126" s="396">
        <v>68</v>
      </c>
      <c r="E126" s="396">
        <v>63</v>
      </c>
      <c r="F126" s="228">
        <f t="shared" si="2"/>
        <v>2.1</v>
      </c>
      <c r="G126" s="228">
        <f t="shared" si="3"/>
        <v>0.926470588235294</v>
      </c>
    </row>
    <row r="127" ht="15" spans="1:7">
      <c r="A127" s="393" t="s">
        <v>10354</v>
      </c>
      <c r="B127" s="398" t="s">
        <v>10167</v>
      </c>
      <c r="C127" s="395">
        <v>0</v>
      </c>
      <c r="D127" s="396">
        <v>0</v>
      </c>
      <c r="E127" s="396">
        <v>0</v>
      </c>
      <c r="F127" s="228" t="str">
        <f t="shared" si="2"/>
        <v/>
      </c>
      <c r="G127" s="228" t="str">
        <f t="shared" si="3"/>
        <v/>
      </c>
    </row>
    <row r="128" ht="15" spans="1:7">
      <c r="A128" s="393" t="s">
        <v>10355</v>
      </c>
      <c r="B128" s="398" t="s">
        <v>10169</v>
      </c>
      <c r="C128" s="395">
        <v>0</v>
      </c>
      <c r="D128" s="396">
        <v>0</v>
      </c>
      <c r="E128" s="396">
        <v>0</v>
      </c>
      <c r="F128" s="228" t="str">
        <f t="shared" si="2"/>
        <v/>
      </c>
      <c r="G128" s="228" t="str">
        <f t="shared" si="3"/>
        <v/>
      </c>
    </row>
    <row r="129" ht="15" spans="1:7">
      <c r="A129" s="393" t="s">
        <v>10356</v>
      </c>
      <c r="B129" s="398" t="s">
        <v>10357</v>
      </c>
      <c r="C129" s="395">
        <v>0</v>
      </c>
      <c r="D129" s="396">
        <v>0</v>
      </c>
      <c r="E129" s="396">
        <v>0</v>
      </c>
      <c r="F129" s="228" t="str">
        <f t="shared" si="2"/>
        <v/>
      </c>
      <c r="G129" s="228" t="str">
        <f t="shared" si="3"/>
        <v/>
      </c>
    </row>
    <row r="130" ht="15" spans="1:7">
      <c r="A130" s="393" t="s">
        <v>10358</v>
      </c>
      <c r="B130" s="399" t="s">
        <v>10359</v>
      </c>
      <c r="C130" s="395">
        <v>0</v>
      </c>
      <c r="D130" s="396">
        <v>30</v>
      </c>
      <c r="E130" s="396">
        <v>28</v>
      </c>
      <c r="F130" s="228" t="str">
        <f t="shared" si="2"/>
        <v/>
      </c>
      <c r="G130" s="228">
        <f t="shared" si="3"/>
        <v>0.933333333333333</v>
      </c>
    </row>
    <row r="131" ht="15" spans="1:7">
      <c r="A131" s="393" t="s">
        <v>10360</v>
      </c>
      <c r="B131" s="394" t="s">
        <v>10183</v>
      </c>
      <c r="C131" s="395">
        <v>0</v>
      </c>
      <c r="D131" s="396">
        <v>0</v>
      </c>
      <c r="E131" s="396">
        <v>0</v>
      </c>
      <c r="F131" s="228" t="str">
        <f t="shared" si="2"/>
        <v/>
      </c>
      <c r="G131" s="228" t="str">
        <f t="shared" si="3"/>
        <v/>
      </c>
    </row>
    <row r="132" ht="15" spans="1:7">
      <c r="A132" s="393" t="s">
        <v>10361</v>
      </c>
      <c r="B132" s="394" t="s">
        <v>10362</v>
      </c>
      <c r="C132" s="395">
        <v>0</v>
      </c>
      <c r="D132" s="396">
        <v>0</v>
      </c>
      <c r="E132" s="396">
        <v>0</v>
      </c>
      <c r="F132" s="228" t="str">
        <f t="shared" si="2"/>
        <v/>
      </c>
      <c r="G132" s="228" t="str">
        <f t="shared" si="3"/>
        <v/>
      </c>
    </row>
    <row r="133" ht="15" spans="1:7">
      <c r="A133" s="393" t="s">
        <v>10363</v>
      </c>
      <c r="B133" s="398" t="s">
        <v>10165</v>
      </c>
      <c r="C133" s="395">
        <v>288</v>
      </c>
      <c r="D133" s="396">
        <v>206</v>
      </c>
      <c r="E133" s="396">
        <v>192</v>
      </c>
      <c r="F133" s="228">
        <f t="shared" si="2"/>
        <v>0.666666666666667</v>
      </c>
      <c r="G133" s="228">
        <f t="shared" si="3"/>
        <v>0.932038834951456</v>
      </c>
    </row>
    <row r="134" ht="15" spans="1:7">
      <c r="A134" s="393" t="s">
        <v>10364</v>
      </c>
      <c r="B134" s="398" t="s">
        <v>10167</v>
      </c>
      <c r="C134" s="395">
        <v>0</v>
      </c>
      <c r="D134" s="396">
        <v>0</v>
      </c>
      <c r="E134" s="396">
        <v>0</v>
      </c>
      <c r="F134" s="228" t="str">
        <f t="shared" si="2"/>
        <v/>
      </c>
      <c r="G134" s="228" t="str">
        <f t="shared" si="3"/>
        <v/>
      </c>
    </row>
    <row r="135" ht="15" spans="1:7">
      <c r="A135" s="393" t="s">
        <v>10365</v>
      </c>
      <c r="B135" s="394" t="s">
        <v>10169</v>
      </c>
      <c r="C135" s="395">
        <v>0</v>
      </c>
      <c r="D135" s="396">
        <v>0</v>
      </c>
      <c r="E135" s="396">
        <v>0</v>
      </c>
      <c r="F135" s="228" t="str">
        <f t="shared" ref="F135:F198" si="4">IFERROR($E135/C135,"")</f>
        <v/>
      </c>
      <c r="G135" s="228" t="str">
        <f t="shared" ref="G135:G198" si="5">IFERROR($E135/D135,"")</f>
        <v/>
      </c>
    </row>
    <row r="136" ht="15" spans="1:7">
      <c r="A136" s="393" t="s">
        <v>10366</v>
      </c>
      <c r="B136" s="400" t="s">
        <v>10367</v>
      </c>
      <c r="C136" s="395">
        <v>51</v>
      </c>
      <c r="D136" s="396">
        <v>38</v>
      </c>
      <c r="E136" s="396">
        <v>35</v>
      </c>
      <c r="F136" s="228">
        <f t="shared" si="4"/>
        <v>0.686274509803922</v>
      </c>
      <c r="G136" s="228">
        <f t="shared" si="5"/>
        <v>0.921052631578947</v>
      </c>
    </row>
    <row r="137" ht="15" spans="1:7">
      <c r="A137" s="393" t="s">
        <v>10368</v>
      </c>
      <c r="B137" s="394" t="s">
        <v>10369</v>
      </c>
      <c r="C137" s="395">
        <v>0</v>
      </c>
      <c r="D137" s="396">
        <v>13</v>
      </c>
      <c r="E137" s="396">
        <v>12</v>
      </c>
      <c r="F137" s="228" t="str">
        <f t="shared" si="4"/>
        <v/>
      </c>
      <c r="G137" s="228">
        <f t="shared" si="5"/>
        <v>0.923076923076923</v>
      </c>
    </row>
    <row r="138" ht="15" spans="1:7">
      <c r="A138" s="393" t="s">
        <v>10370</v>
      </c>
      <c r="B138" s="398" t="s">
        <v>10165</v>
      </c>
      <c r="C138" s="395">
        <v>568</v>
      </c>
      <c r="D138" s="396">
        <v>554</v>
      </c>
      <c r="E138" s="396">
        <v>517</v>
      </c>
      <c r="F138" s="228">
        <f t="shared" si="4"/>
        <v>0.910211267605634</v>
      </c>
      <c r="G138" s="228">
        <f t="shared" si="5"/>
        <v>0.933212996389892</v>
      </c>
    </row>
    <row r="139" ht="15" spans="1:7">
      <c r="A139" s="393" t="s">
        <v>10371</v>
      </c>
      <c r="B139" s="398" t="s">
        <v>10167</v>
      </c>
      <c r="C139" s="395">
        <v>56</v>
      </c>
      <c r="D139" s="396">
        <v>35</v>
      </c>
      <c r="E139" s="396">
        <v>33</v>
      </c>
      <c r="F139" s="228">
        <f t="shared" si="4"/>
        <v>0.589285714285714</v>
      </c>
      <c r="G139" s="228">
        <f t="shared" si="5"/>
        <v>0.942857142857143</v>
      </c>
    </row>
    <row r="140" ht="15" spans="1:7">
      <c r="A140" s="393" t="s">
        <v>10372</v>
      </c>
      <c r="B140" s="399" t="s">
        <v>10169</v>
      </c>
      <c r="C140" s="395">
        <v>0</v>
      </c>
      <c r="D140" s="396">
        <v>0</v>
      </c>
      <c r="E140" s="396">
        <v>0</v>
      </c>
      <c r="F140" s="228" t="str">
        <f t="shared" si="4"/>
        <v/>
      </c>
      <c r="G140" s="228" t="str">
        <f t="shared" si="5"/>
        <v/>
      </c>
    </row>
    <row r="141" ht="15" spans="1:7">
      <c r="A141" s="393" t="s">
        <v>10373</v>
      </c>
      <c r="B141" s="394" t="s">
        <v>10194</v>
      </c>
      <c r="C141" s="395">
        <v>44</v>
      </c>
      <c r="D141" s="402">
        <v>40</v>
      </c>
      <c r="E141" s="402">
        <v>37</v>
      </c>
      <c r="F141" s="228">
        <f t="shared" si="4"/>
        <v>0.840909090909091</v>
      </c>
      <c r="G141" s="228">
        <f t="shared" si="5"/>
        <v>0.925</v>
      </c>
    </row>
    <row r="142" ht="15" spans="1:7">
      <c r="A142" s="393" t="s">
        <v>10374</v>
      </c>
      <c r="B142" s="394" t="s">
        <v>10183</v>
      </c>
      <c r="C142" s="395">
        <v>0</v>
      </c>
      <c r="D142" s="396">
        <v>0</v>
      </c>
      <c r="E142" s="396">
        <v>0</v>
      </c>
      <c r="F142" s="228" t="str">
        <f t="shared" si="4"/>
        <v/>
      </c>
      <c r="G142" s="228" t="str">
        <f t="shared" si="5"/>
        <v/>
      </c>
    </row>
    <row r="143" ht="15" spans="1:7">
      <c r="A143" s="393" t="s">
        <v>10375</v>
      </c>
      <c r="B143" s="394" t="s">
        <v>10376</v>
      </c>
      <c r="C143" s="395">
        <v>0</v>
      </c>
      <c r="D143" s="396">
        <v>178</v>
      </c>
      <c r="E143" s="396">
        <v>166</v>
      </c>
      <c r="F143" s="228" t="str">
        <f t="shared" si="4"/>
        <v/>
      </c>
      <c r="G143" s="228">
        <f t="shared" si="5"/>
        <v>0.932584269662921</v>
      </c>
    </row>
    <row r="144" ht="15" spans="1:7">
      <c r="A144" s="393" t="s">
        <v>10377</v>
      </c>
      <c r="B144" s="398" t="s">
        <v>10165</v>
      </c>
      <c r="C144" s="395">
        <v>740</v>
      </c>
      <c r="D144" s="396">
        <v>751</v>
      </c>
      <c r="E144" s="396">
        <v>701</v>
      </c>
      <c r="F144" s="228">
        <f t="shared" si="4"/>
        <v>0.947297297297297</v>
      </c>
      <c r="G144" s="228">
        <f t="shared" si="5"/>
        <v>0.933422103861518</v>
      </c>
    </row>
    <row r="145" ht="15" spans="1:7">
      <c r="A145" s="393" t="s">
        <v>10378</v>
      </c>
      <c r="B145" s="398" t="s">
        <v>10167</v>
      </c>
      <c r="C145" s="395">
        <v>143</v>
      </c>
      <c r="D145" s="396">
        <v>180</v>
      </c>
      <c r="E145" s="396">
        <v>168</v>
      </c>
      <c r="F145" s="228">
        <f t="shared" si="4"/>
        <v>1.17482517482517</v>
      </c>
      <c r="G145" s="228">
        <f t="shared" si="5"/>
        <v>0.933333333333333</v>
      </c>
    </row>
    <row r="146" ht="15" spans="1:7">
      <c r="A146" s="393" t="s">
        <v>10379</v>
      </c>
      <c r="B146" s="394" t="s">
        <v>10169</v>
      </c>
      <c r="C146" s="395">
        <v>0</v>
      </c>
      <c r="D146" s="396">
        <v>0</v>
      </c>
      <c r="E146" s="396">
        <v>0</v>
      </c>
      <c r="F146" s="228" t="str">
        <f t="shared" si="4"/>
        <v/>
      </c>
      <c r="G146" s="228" t="str">
        <f t="shared" si="5"/>
        <v/>
      </c>
    </row>
    <row r="147" ht="15" spans="1:7">
      <c r="A147" s="393" t="s">
        <v>10380</v>
      </c>
      <c r="B147" s="394" t="s">
        <v>10381</v>
      </c>
      <c r="C147" s="395">
        <v>0</v>
      </c>
      <c r="D147" s="396">
        <v>0</v>
      </c>
      <c r="E147" s="396">
        <v>0</v>
      </c>
      <c r="F147" s="228" t="str">
        <f t="shared" si="4"/>
        <v/>
      </c>
      <c r="G147" s="228" t="str">
        <f t="shared" si="5"/>
        <v/>
      </c>
    </row>
    <row r="148" ht="15" spans="1:7">
      <c r="A148" s="393" t="s">
        <v>10382</v>
      </c>
      <c r="B148" s="398" t="s">
        <v>10183</v>
      </c>
      <c r="C148" s="395">
        <v>169</v>
      </c>
      <c r="D148" s="396">
        <v>129</v>
      </c>
      <c r="E148" s="396">
        <v>120</v>
      </c>
      <c r="F148" s="228">
        <f t="shared" si="4"/>
        <v>0.710059171597633</v>
      </c>
      <c r="G148" s="228">
        <f t="shared" si="5"/>
        <v>0.930232558139535</v>
      </c>
    </row>
    <row r="149" ht="15" spans="1:7">
      <c r="A149" s="393" t="s">
        <v>10383</v>
      </c>
      <c r="B149" s="398" t="s">
        <v>10384</v>
      </c>
      <c r="C149" s="395">
        <v>332</v>
      </c>
      <c r="D149" s="396">
        <v>453</v>
      </c>
      <c r="E149" s="396">
        <v>423</v>
      </c>
      <c r="F149" s="228">
        <f t="shared" si="4"/>
        <v>1.27409638554217</v>
      </c>
      <c r="G149" s="228">
        <f t="shared" si="5"/>
        <v>0.933774834437086</v>
      </c>
    </row>
    <row r="150" ht="15" spans="1:7">
      <c r="A150" s="393" t="s">
        <v>10385</v>
      </c>
      <c r="B150" s="398" t="s">
        <v>10165</v>
      </c>
      <c r="C150" s="395">
        <v>3737</v>
      </c>
      <c r="D150" s="396">
        <v>3040</v>
      </c>
      <c r="E150" s="396">
        <v>2839</v>
      </c>
      <c r="F150" s="228">
        <f t="shared" si="4"/>
        <v>0.75970029435376</v>
      </c>
      <c r="G150" s="228">
        <f t="shared" si="5"/>
        <v>0.933881578947368</v>
      </c>
    </row>
    <row r="151" ht="15" spans="1:7">
      <c r="A151" s="393" t="s">
        <v>10386</v>
      </c>
      <c r="B151" s="394" t="s">
        <v>10167</v>
      </c>
      <c r="C151" s="395">
        <v>419</v>
      </c>
      <c r="D151" s="396">
        <v>81</v>
      </c>
      <c r="E151" s="396">
        <v>76</v>
      </c>
      <c r="F151" s="228">
        <f t="shared" si="4"/>
        <v>0.181384248210024</v>
      </c>
      <c r="G151" s="228">
        <f t="shared" si="5"/>
        <v>0.938271604938272</v>
      </c>
    </row>
    <row r="152" ht="15" spans="1:7">
      <c r="A152" s="393" t="s">
        <v>10387</v>
      </c>
      <c r="B152" s="394" t="s">
        <v>10169</v>
      </c>
      <c r="C152" s="395">
        <v>85</v>
      </c>
      <c r="D152" s="396">
        <v>0</v>
      </c>
      <c r="E152" s="396">
        <v>0</v>
      </c>
      <c r="F152" s="228">
        <f t="shared" si="4"/>
        <v>0</v>
      </c>
      <c r="G152" s="228" t="str">
        <f t="shared" si="5"/>
        <v/>
      </c>
    </row>
    <row r="153" ht="15" spans="1:7">
      <c r="A153" s="393" t="s">
        <v>10388</v>
      </c>
      <c r="B153" s="394" t="s">
        <v>10389</v>
      </c>
      <c r="C153" s="395">
        <v>148</v>
      </c>
      <c r="D153" s="396">
        <v>221</v>
      </c>
      <c r="E153" s="396">
        <v>206</v>
      </c>
      <c r="F153" s="228">
        <f t="shared" si="4"/>
        <v>1.39189189189189</v>
      </c>
      <c r="G153" s="228">
        <f t="shared" si="5"/>
        <v>0.932126696832579</v>
      </c>
    </row>
    <row r="154" ht="15" spans="1:7">
      <c r="A154" s="393" t="s">
        <v>10390</v>
      </c>
      <c r="B154" s="398" t="s">
        <v>10183</v>
      </c>
      <c r="C154" s="395">
        <v>78</v>
      </c>
      <c r="D154" s="396">
        <v>294</v>
      </c>
      <c r="E154" s="396">
        <v>275</v>
      </c>
      <c r="F154" s="228">
        <f t="shared" si="4"/>
        <v>3.52564102564103</v>
      </c>
      <c r="G154" s="228">
        <f t="shared" si="5"/>
        <v>0.935374149659864</v>
      </c>
    </row>
    <row r="155" ht="15" spans="1:7">
      <c r="A155" s="393" t="s">
        <v>10391</v>
      </c>
      <c r="B155" s="398" t="s">
        <v>10392</v>
      </c>
      <c r="C155" s="395">
        <v>94</v>
      </c>
      <c r="D155" s="396">
        <v>1433</v>
      </c>
      <c r="E155" s="396">
        <v>1338</v>
      </c>
      <c r="F155" s="228">
        <f t="shared" si="4"/>
        <v>14.2340425531915</v>
      </c>
      <c r="G155" s="228">
        <f t="shared" si="5"/>
        <v>0.933705512909979</v>
      </c>
    </row>
    <row r="156" ht="15" spans="1:7">
      <c r="A156" s="393" t="s">
        <v>10393</v>
      </c>
      <c r="B156" s="394" t="s">
        <v>10165</v>
      </c>
      <c r="C156" s="395">
        <v>1266</v>
      </c>
      <c r="D156" s="396">
        <v>1763</v>
      </c>
      <c r="E156" s="396">
        <v>1646</v>
      </c>
      <c r="F156" s="228">
        <f t="shared" si="4"/>
        <v>1.3001579778831</v>
      </c>
      <c r="G156" s="228">
        <f t="shared" si="5"/>
        <v>0.933635847986387</v>
      </c>
    </row>
    <row r="157" ht="15" spans="1:7">
      <c r="A157" s="393" t="s">
        <v>10394</v>
      </c>
      <c r="B157" s="394" t="s">
        <v>10167</v>
      </c>
      <c r="C157" s="395">
        <v>147</v>
      </c>
      <c r="D157" s="396">
        <v>0</v>
      </c>
      <c r="E157" s="396">
        <v>0</v>
      </c>
      <c r="F157" s="228">
        <f t="shared" si="4"/>
        <v>0</v>
      </c>
      <c r="G157" s="228" t="str">
        <f t="shared" si="5"/>
        <v/>
      </c>
    </row>
    <row r="158" ht="15" spans="1:7">
      <c r="A158" s="393" t="s">
        <v>10395</v>
      </c>
      <c r="B158" s="394" t="s">
        <v>10169</v>
      </c>
      <c r="C158" s="395">
        <v>0</v>
      </c>
      <c r="D158" s="396">
        <v>0</v>
      </c>
      <c r="E158" s="396">
        <v>0</v>
      </c>
      <c r="F158" s="228" t="str">
        <f t="shared" si="4"/>
        <v/>
      </c>
      <c r="G158" s="228" t="str">
        <f t="shared" si="5"/>
        <v/>
      </c>
    </row>
    <row r="159" ht="15" spans="1:7">
      <c r="A159" s="393" t="s">
        <v>10396</v>
      </c>
      <c r="B159" s="394" t="s">
        <v>10397</v>
      </c>
      <c r="C159" s="395">
        <v>0</v>
      </c>
      <c r="D159" s="396">
        <v>64</v>
      </c>
      <c r="E159" s="396">
        <v>60</v>
      </c>
      <c r="F159" s="228" t="str">
        <f t="shared" si="4"/>
        <v/>
      </c>
      <c r="G159" s="228">
        <f t="shared" si="5"/>
        <v>0.9375</v>
      </c>
    </row>
    <row r="160" ht="15" spans="1:7">
      <c r="A160" s="393" t="s">
        <v>10398</v>
      </c>
      <c r="B160" s="394" t="s">
        <v>10183</v>
      </c>
      <c r="C160" s="395">
        <v>0</v>
      </c>
      <c r="D160" s="396">
        <v>0</v>
      </c>
      <c r="E160" s="396">
        <v>0</v>
      </c>
      <c r="F160" s="228" t="str">
        <f t="shared" si="4"/>
        <v/>
      </c>
      <c r="G160" s="228" t="str">
        <f t="shared" si="5"/>
        <v/>
      </c>
    </row>
    <row r="161" ht="15" spans="1:7">
      <c r="A161" s="393" t="s">
        <v>10399</v>
      </c>
      <c r="B161" s="398" t="s">
        <v>10400</v>
      </c>
      <c r="C161" s="395">
        <v>322</v>
      </c>
      <c r="D161" s="396">
        <v>3045</v>
      </c>
      <c r="E161" s="396">
        <v>2843</v>
      </c>
      <c r="F161" s="228">
        <f t="shared" si="4"/>
        <v>8.82919254658385</v>
      </c>
      <c r="G161" s="228">
        <f t="shared" si="5"/>
        <v>0.933661740558292</v>
      </c>
    </row>
    <row r="162" ht="15" spans="1:7">
      <c r="A162" s="393" t="s">
        <v>10401</v>
      </c>
      <c r="B162" s="399" t="s">
        <v>10165</v>
      </c>
      <c r="C162" s="395">
        <v>1468</v>
      </c>
      <c r="D162" s="396">
        <v>1291</v>
      </c>
      <c r="E162" s="396">
        <v>1205</v>
      </c>
      <c r="F162" s="228">
        <f t="shared" si="4"/>
        <v>0.820844686648501</v>
      </c>
      <c r="G162" s="228">
        <f t="shared" si="5"/>
        <v>0.933384972889233</v>
      </c>
    </row>
    <row r="163" ht="15" spans="1:7">
      <c r="A163" s="393" t="s">
        <v>10402</v>
      </c>
      <c r="B163" s="394" t="s">
        <v>10167</v>
      </c>
      <c r="C163" s="395">
        <v>202</v>
      </c>
      <c r="D163" s="396">
        <v>70</v>
      </c>
      <c r="E163" s="396">
        <v>65</v>
      </c>
      <c r="F163" s="228">
        <f t="shared" si="4"/>
        <v>0.321782178217822</v>
      </c>
      <c r="G163" s="228">
        <f t="shared" si="5"/>
        <v>0.928571428571429</v>
      </c>
    </row>
    <row r="164" ht="15" spans="1:7">
      <c r="A164" s="393" t="s">
        <v>10403</v>
      </c>
      <c r="B164" s="394" t="s">
        <v>10169</v>
      </c>
      <c r="C164" s="395">
        <v>0</v>
      </c>
      <c r="D164" s="396">
        <v>0</v>
      </c>
      <c r="E164" s="396">
        <v>0</v>
      </c>
      <c r="F164" s="228" t="str">
        <f t="shared" si="4"/>
        <v/>
      </c>
      <c r="G164" s="228" t="str">
        <f t="shared" si="5"/>
        <v/>
      </c>
    </row>
    <row r="165" ht="15" spans="1:7">
      <c r="A165" s="393" t="s">
        <v>10404</v>
      </c>
      <c r="B165" s="394" t="s">
        <v>10405</v>
      </c>
      <c r="C165" s="395">
        <v>0</v>
      </c>
      <c r="D165" s="396">
        <v>0</v>
      </c>
      <c r="E165" s="396">
        <v>0</v>
      </c>
      <c r="F165" s="228" t="str">
        <f t="shared" si="4"/>
        <v/>
      </c>
      <c r="G165" s="228" t="str">
        <f t="shared" si="5"/>
        <v/>
      </c>
    </row>
    <row r="166" ht="15" spans="1:7">
      <c r="A166" s="393" t="s">
        <v>10406</v>
      </c>
      <c r="B166" s="394" t="s">
        <v>10183</v>
      </c>
      <c r="C166" s="395">
        <v>0</v>
      </c>
      <c r="D166" s="396">
        <v>0</v>
      </c>
      <c r="E166" s="396">
        <v>0</v>
      </c>
      <c r="F166" s="228" t="str">
        <f t="shared" si="4"/>
        <v/>
      </c>
      <c r="G166" s="228" t="str">
        <f t="shared" si="5"/>
        <v/>
      </c>
    </row>
    <row r="167" ht="15" spans="1:7">
      <c r="A167" s="393" t="s">
        <v>10407</v>
      </c>
      <c r="B167" s="398" t="s">
        <v>10408</v>
      </c>
      <c r="C167" s="395">
        <v>76</v>
      </c>
      <c r="D167" s="396">
        <v>369</v>
      </c>
      <c r="E167" s="396">
        <v>345</v>
      </c>
      <c r="F167" s="228">
        <f t="shared" si="4"/>
        <v>4.53947368421053</v>
      </c>
      <c r="G167" s="228">
        <f t="shared" si="5"/>
        <v>0.934959349593496</v>
      </c>
    </row>
    <row r="168" ht="15" spans="1:7">
      <c r="A168" s="393" t="s">
        <v>10409</v>
      </c>
      <c r="B168" s="398" t="s">
        <v>10165</v>
      </c>
      <c r="C168" s="395">
        <v>329</v>
      </c>
      <c r="D168" s="396">
        <v>329</v>
      </c>
      <c r="E168" s="396">
        <v>307</v>
      </c>
      <c r="F168" s="228">
        <f t="shared" si="4"/>
        <v>0.933130699088146</v>
      </c>
      <c r="G168" s="228">
        <f t="shared" si="5"/>
        <v>0.933130699088146</v>
      </c>
    </row>
    <row r="169" ht="15" spans="1:7">
      <c r="A169" s="393" t="s">
        <v>10410</v>
      </c>
      <c r="B169" s="394" t="s">
        <v>10167</v>
      </c>
      <c r="C169" s="395">
        <v>472</v>
      </c>
      <c r="D169" s="396">
        <v>452</v>
      </c>
      <c r="E169" s="396">
        <v>422</v>
      </c>
      <c r="F169" s="228">
        <f t="shared" si="4"/>
        <v>0.894067796610169</v>
      </c>
      <c r="G169" s="228">
        <f t="shared" si="5"/>
        <v>0.933628318584071</v>
      </c>
    </row>
    <row r="170" ht="15" spans="1:7">
      <c r="A170" s="393" t="s">
        <v>10411</v>
      </c>
      <c r="B170" s="394" t="s">
        <v>10169</v>
      </c>
      <c r="C170" s="395">
        <v>0</v>
      </c>
      <c r="D170" s="396">
        <v>0</v>
      </c>
      <c r="E170" s="396">
        <v>0</v>
      </c>
      <c r="F170" s="228" t="str">
        <f t="shared" si="4"/>
        <v/>
      </c>
      <c r="G170" s="228" t="str">
        <f t="shared" si="5"/>
        <v/>
      </c>
    </row>
    <row r="171" ht="15" spans="1:7">
      <c r="A171" s="393" t="s">
        <v>10412</v>
      </c>
      <c r="B171" s="394" t="s">
        <v>10413</v>
      </c>
      <c r="C171" s="395">
        <v>0</v>
      </c>
      <c r="D171" s="396">
        <v>3</v>
      </c>
      <c r="E171" s="396">
        <v>3</v>
      </c>
      <c r="F171" s="228" t="str">
        <f t="shared" si="4"/>
        <v/>
      </c>
      <c r="G171" s="228">
        <f t="shared" si="5"/>
        <v>1</v>
      </c>
    </row>
    <row r="172" ht="15" spans="1:7">
      <c r="A172" s="393" t="s">
        <v>10414</v>
      </c>
      <c r="B172" s="394" t="s">
        <v>10415</v>
      </c>
      <c r="C172" s="395">
        <v>3</v>
      </c>
      <c r="D172" s="396">
        <v>97</v>
      </c>
      <c r="E172" s="396">
        <v>91</v>
      </c>
      <c r="F172" s="228">
        <f t="shared" si="4"/>
        <v>30.3333333333333</v>
      </c>
      <c r="G172" s="228">
        <f t="shared" si="5"/>
        <v>0.938144329896907</v>
      </c>
    </row>
    <row r="173" ht="15" spans="1:7">
      <c r="A173" s="393" t="s">
        <v>10416</v>
      </c>
      <c r="B173" s="394" t="s">
        <v>10183</v>
      </c>
      <c r="C173" s="395">
        <v>0</v>
      </c>
      <c r="D173" s="396">
        <v>0</v>
      </c>
      <c r="E173" s="396">
        <v>0</v>
      </c>
      <c r="F173" s="228" t="str">
        <f t="shared" si="4"/>
        <v/>
      </c>
      <c r="G173" s="228" t="str">
        <f t="shared" si="5"/>
        <v/>
      </c>
    </row>
    <row r="174" ht="15" spans="1:7">
      <c r="A174" s="393" t="s">
        <v>10417</v>
      </c>
      <c r="B174" s="398" t="s">
        <v>10418</v>
      </c>
      <c r="C174" s="395">
        <v>6</v>
      </c>
      <c r="D174" s="396">
        <v>33</v>
      </c>
      <c r="E174" s="396">
        <v>31</v>
      </c>
      <c r="F174" s="228">
        <f t="shared" si="4"/>
        <v>5.16666666666667</v>
      </c>
      <c r="G174" s="228">
        <f t="shared" si="5"/>
        <v>0.939393939393939</v>
      </c>
    </row>
    <row r="175" ht="15" spans="1:7">
      <c r="A175" s="393" t="s">
        <v>10419</v>
      </c>
      <c r="B175" s="398" t="s">
        <v>10165</v>
      </c>
      <c r="C175" s="395">
        <v>336</v>
      </c>
      <c r="D175" s="396">
        <v>469</v>
      </c>
      <c r="E175" s="396">
        <v>438</v>
      </c>
      <c r="F175" s="228">
        <f t="shared" si="4"/>
        <v>1.30357142857143</v>
      </c>
      <c r="G175" s="228">
        <f t="shared" si="5"/>
        <v>0.933901918976546</v>
      </c>
    </row>
    <row r="176" ht="15" spans="1:7">
      <c r="A176" s="393" t="s">
        <v>10420</v>
      </c>
      <c r="B176" s="399" t="s">
        <v>10167</v>
      </c>
      <c r="C176" s="395">
        <v>0</v>
      </c>
      <c r="D176" s="396">
        <v>0</v>
      </c>
      <c r="E176" s="396">
        <v>0</v>
      </c>
      <c r="F176" s="228" t="str">
        <f t="shared" si="4"/>
        <v/>
      </c>
      <c r="G176" s="228" t="str">
        <f t="shared" si="5"/>
        <v/>
      </c>
    </row>
    <row r="177" ht="15" spans="1:7">
      <c r="A177" s="393" t="s">
        <v>10421</v>
      </c>
      <c r="B177" s="394" t="s">
        <v>10169</v>
      </c>
      <c r="C177" s="395">
        <v>0</v>
      </c>
      <c r="D177" s="396">
        <v>0</v>
      </c>
      <c r="E177" s="396">
        <v>0</v>
      </c>
      <c r="F177" s="228" t="str">
        <f t="shared" si="4"/>
        <v/>
      </c>
      <c r="G177" s="228" t="str">
        <f t="shared" si="5"/>
        <v/>
      </c>
    </row>
    <row r="178" ht="15" spans="1:7">
      <c r="A178" s="393" t="s">
        <v>10422</v>
      </c>
      <c r="B178" s="394" t="s">
        <v>10183</v>
      </c>
      <c r="C178" s="395">
        <v>0</v>
      </c>
      <c r="D178" s="396">
        <v>0</v>
      </c>
      <c r="E178" s="396">
        <v>0</v>
      </c>
      <c r="F178" s="228" t="str">
        <f t="shared" si="4"/>
        <v/>
      </c>
      <c r="G178" s="228" t="str">
        <f t="shared" si="5"/>
        <v/>
      </c>
    </row>
    <row r="179" ht="15" spans="1:7">
      <c r="A179" s="393" t="s">
        <v>10423</v>
      </c>
      <c r="B179" s="394" t="s">
        <v>10424</v>
      </c>
      <c r="C179" s="395">
        <v>0</v>
      </c>
      <c r="D179" s="396">
        <v>60</v>
      </c>
      <c r="E179" s="396">
        <v>56</v>
      </c>
      <c r="F179" s="228" t="str">
        <f t="shared" si="4"/>
        <v/>
      </c>
      <c r="G179" s="228">
        <f t="shared" si="5"/>
        <v>0.933333333333333</v>
      </c>
    </row>
    <row r="180" ht="15" spans="1:7">
      <c r="A180" s="393" t="s">
        <v>10425</v>
      </c>
      <c r="B180" s="398" t="s">
        <v>10165</v>
      </c>
      <c r="C180" s="395">
        <v>127</v>
      </c>
      <c r="D180" s="396">
        <v>0</v>
      </c>
      <c r="E180" s="396">
        <v>0</v>
      </c>
      <c r="F180" s="228">
        <f t="shared" si="4"/>
        <v>0</v>
      </c>
      <c r="G180" s="228" t="str">
        <f t="shared" si="5"/>
        <v/>
      </c>
    </row>
    <row r="181" ht="15" spans="1:7">
      <c r="A181" s="393" t="s">
        <v>10426</v>
      </c>
      <c r="B181" s="398" t="s">
        <v>10167</v>
      </c>
      <c r="C181" s="395">
        <v>2</v>
      </c>
      <c r="D181" s="396">
        <v>0</v>
      </c>
      <c r="E181" s="396">
        <v>0</v>
      </c>
      <c r="F181" s="228">
        <f t="shared" si="4"/>
        <v>0</v>
      </c>
      <c r="G181" s="228" t="str">
        <f t="shared" si="5"/>
        <v/>
      </c>
    </row>
    <row r="182" ht="15" spans="1:7">
      <c r="A182" s="393" t="s">
        <v>10427</v>
      </c>
      <c r="B182" s="394" t="s">
        <v>10169</v>
      </c>
      <c r="C182" s="395">
        <v>0</v>
      </c>
      <c r="D182" s="396">
        <v>0</v>
      </c>
      <c r="E182" s="396">
        <v>0</v>
      </c>
      <c r="F182" s="228" t="str">
        <f t="shared" si="4"/>
        <v/>
      </c>
      <c r="G182" s="228" t="str">
        <f t="shared" si="5"/>
        <v/>
      </c>
    </row>
    <row r="183" ht="15" spans="1:7">
      <c r="A183" s="393" t="s">
        <v>10428</v>
      </c>
      <c r="B183" s="394" t="s">
        <v>10183</v>
      </c>
      <c r="C183" s="395">
        <v>0</v>
      </c>
      <c r="D183" s="396">
        <v>0</v>
      </c>
      <c r="E183" s="396">
        <v>0</v>
      </c>
      <c r="F183" s="228" t="str">
        <f t="shared" si="4"/>
        <v/>
      </c>
      <c r="G183" s="228" t="str">
        <f t="shared" si="5"/>
        <v/>
      </c>
    </row>
    <row r="184" ht="15" spans="1:7">
      <c r="A184" s="393" t="s">
        <v>10429</v>
      </c>
      <c r="B184" s="394" t="s">
        <v>9780</v>
      </c>
      <c r="C184" s="395">
        <v>1</v>
      </c>
      <c r="D184" s="396">
        <v>0</v>
      </c>
      <c r="E184" s="396">
        <v>0</v>
      </c>
      <c r="F184" s="228">
        <f t="shared" si="4"/>
        <v>0</v>
      </c>
      <c r="G184" s="228" t="str">
        <f t="shared" si="5"/>
        <v/>
      </c>
    </row>
    <row r="185" ht="15" spans="1:7">
      <c r="A185" s="393" t="s">
        <v>10430</v>
      </c>
      <c r="B185" s="394" t="s">
        <v>10165</v>
      </c>
      <c r="C185" s="395">
        <v>0</v>
      </c>
      <c r="D185" s="396">
        <v>0</v>
      </c>
      <c r="E185" s="396">
        <v>0</v>
      </c>
      <c r="F185" s="228" t="str">
        <f t="shared" si="4"/>
        <v/>
      </c>
      <c r="G185" s="228" t="str">
        <f t="shared" si="5"/>
        <v/>
      </c>
    </row>
    <row r="186" ht="15" spans="1:7">
      <c r="A186" s="393" t="s">
        <v>10431</v>
      </c>
      <c r="B186" s="394" t="s">
        <v>10167</v>
      </c>
      <c r="C186" s="395">
        <v>0</v>
      </c>
      <c r="D186" s="396">
        <v>0</v>
      </c>
      <c r="E186" s="396">
        <v>0</v>
      </c>
      <c r="F186" s="228" t="str">
        <f t="shared" si="4"/>
        <v/>
      </c>
      <c r="G186" s="228" t="str">
        <f t="shared" si="5"/>
        <v/>
      </c>
    </row>
    <row r="187" ht="15" spans="1:7">
      <c r="A187" s="393" t="s">
        <v>10432</v>
      </c>
      <c r="B187" s="394" t="s">
        <v>10169</v>
      </c>
      <c r="C187" s="395">
        <v>0</v>
      </c>
      <c r="D187" s="396">
        <v>0</v>
      </c>
      <c r="E187" s="396">
        <v>0</v>
      </c>
      <c r="F187" s="228" t="str">
        <f t="shared" si="4"/>
        <v/>
      </c>
      <c r="G187" s="228" t="str">
        <f t="shared" si="5"/>
        <v/>
      </c>
    </row>
    <row r="188" ht="15" spans="1:7">
      <c r="A188" s="393" t="s">
        <v>10433</v>
      </c>
      <c r="B188" s="394" t="s">
        <v>10434</v>
      </c>
      <c r="C188" s="395">
        <v>0</v>
      </c>
      <c r="D188" s="396">
        <v>0</v>
      </c>
      <c r="E188" s="396">
        <v>0</v>
      </c>
      <c r="F188" s="228" t="str">
        <f t="shared" si="4"/>
        <v/>
      </c>
      <c r="G188" s="228" t="str">
        <f t="shared" si="5"/>
        <v/>
      </c>
    </row>
    <row r="189" ht="15" spans="1:7">
      <c r="A189" s="393" t="s">
        <v>10435</v>
      </c>
      <c r="B189" s="394" t="s">
        <v>10183</v>
      </c>
      <c r="C189" s="395">
        <v>0</v>
      </c>
      <c r="D189" s="396">
        <v>0</v>
      </c>
      <c r="E189" s="396">
        <v>0</v>
      </c>
      <c r="F189" s="228" t="str">
        <f t="shared" si="4"/>
        <v/>
      </c>
      <c r="G189" s="228" t="str">
        <f t="shared" si="5"/>
        <v/>
      </c>
    </row>
    <row r="190" ht="15" spans="1:7">
      <c r="A190" s="393" t="s">
        <v>10436</v>
      </c>
      <c r="B190" s="394" t="s">
        <v>10437</v>
      </c>
      <c r="C190" s="395">
        <v>0</v>
      </c>
      <c r="D190" s="396">
        <v>0</v>
      </c>
      <c r="E190" s="396">
        <v>0</v>
      </c>
      <c r="F190" s="228" t="str">
        <f t="shared" si="4"/>
        <v/>
      </c>
      <c r="G190" s="228" t="str">
        <f t="shared" si="5"/>
        <v/>
      </c>
    </row>
    <row r="191" ht="15" spans="1:7">
      <c r="A191" s="393" t="s">
        <v>10438</v>
      </c>
      <c r="B191" s="394" t="s">
        <v>10165</v>
      </c>
      <c r="C191" s="395">
        <v>7381</v>
      </c>
      <c r="D191" s="396">
        <v>4893</v>
      </c>
      <c r="E191" s="396">
        <v>4569</v>
      </c>
      <c r="F191" s="228">
        <f t="shared" si="4"/>
        <v>0.619021812762498</v>
      </c>
      <c r="G191" s="228">
        <f t="shared" si="5"/>
        <v>0.933782955242183</v>
      </c>
    </row>
    <row r="192" ht="15" spans="1:7">
      <c r="A192" s="393" t="s">
        <v>10439</v>
      </c>
      <c r="B192" s="394" t="s">
        <v>10167</v>
      </c>
      <c r="C192" s="395">
        <v>8</v>
      </c>
      <c r="D192" s="396">
        <v>0</v>
      </c>
      <c r="E192" s="396">
        <v>0</v>
      </c>
      <c r="F192" s="228">
        <f t="shared" si="4"/>
        <v>0</v>
      </c>
      <c r="G192" s="228" t="str">
        <f t="shared" si="5"/>
        <v/>
      </c>
    </row>
    <row r="193" ht="15" spans="1:7">
      <c r="A193" s="393" t="s">
        <v>10440</v>
      </c>
      <c r="B193" s="394" t="s">
        <v>10169</v>
      </c>
      <c r="C193" s="395">
        <v>0</v>
      </c>
      <c r="D193" s="396">
        <v>0</v>
      </c>
      <c r="E193" s="396">
        <v>0</v>
      </c>
      <c r="F193" s="228" t="str">
        <f t="shared" si="4"/>
        <v/>
      </c>
      <c r="G193" s="228" t="str">
        <f t="shared" si="5"/>
        <v/>
      </c>
    </row>
    <row r="194" ht="15" spans="1:7">
      <c r="A194" s="393" t="s">
        <v>10441</v>
      </c>
      <c r="B194" s="394" t="s">
        <v>10442</v>
      </c>
      <c r="C194" s="395">
        <v>142</v>
      </c>
      <c r="D194" s="396">
        <v>23</v>
      </c>
      <c r="E194" s="396">
        <v>21</v>
      </c>
      <c r="F194" s="228">
        <f t="shared" si="4"/>
        <v>0.147887323943662</v>
      </c>
      <c r="G194" s="228">
        <f t="shared" si="5"/>
        <v>0.91304347826087</v>
      </c>
    </row>
    <row r="195" ht="15" spans="1:7">
      <c r="A195" s="393" t="s">
        <v>10443</v>
      </c>
      <c r="B195" s="394" t="s">
        <v>10444</v>
      </c>
      <c r="C195" s="395">
        <v>23</v>
      </c>
      <c r="D195" s="396">
        <v>20</v>
      </c>
      <c r="E195" s="396">
        <v>19</v>
      </c>
      <c r="F195" s="228">
        <f t="shared" si="4"/>
        <v>0.826086956521739</v>
      </c>
      <c r="G195" s="228">
        <f t="shared" si="5"/>
        <v>0.95</v>
      </c>
    </row>
    <row r="196" ht="15" spans="1:7">
      <c r="A196" s="393" t="s">
        <v>10445</v>
      </c>
      <c r="B196" s="394" t="s">
        <v>10254</v>
      </c>
      <c r="C196" s="395">
        <v>0</v>
      </c>
      <c r="D196" s="396">
        <v>0</v>
      </c>
      <c r="E196" s="396">
        <v>0</v>
      </c>
      <c r="F196" s="228" t="str">
        <f t="shared" si="4"/>
        <v/>
      </c>
      <c r="G196" s="228" t="str">
        <f t="shared" si="5"/>
        <v/>
      </c>
    </row>
    <row r="197" ht="15" spans="1:7">
      <c r="A197" s="393" t="s">
        <v>10446</v>
      </c>
      <c r="B197" s="394" t="s">
        <v>10447</v>
      </c>
      <c r="C197" s="395">
        <v>0</v>
      </c>
      <c r="D197" s="396">
        <v>7</v>
      </c>
      <c r="E197" s="396">
        <v>7</v>
      </c>
      <c r="F197" s="228" t="str">
        <f t="shared" si="4"/>
        <v/>
      </c>
      <c r="G197" s="228">
        <f t="shared" si="5"/>
        <v>1</v>
      </c>
    </row>
    <row r="198" ht="15" spans="1:7">
      <c r="A198" s="393" t="s">
        <v>10448</v>
      </c>
      <c r="B198" s="394" t="s">
        <v>10449</v>
      </c>
      <c r="C198" s="395">
        <v>161</v>
      </c>
      <c r="D198" s="396">
        <v>224</v>
      </c>
      <c r="E198" s="396">
        <v>209</v>
      </c>
      <c r="F198" s="228">
        <f t="shared" si="4"/>
        <v>1.29813664596273</v>
      </c>
      <c r="G198" s="228">
        <f t="shared" si="5"/>
        <v>0.933035714285714</v>
      </c>
    </row>
    <row r="199" ht="15" spans="1:7">
      <c r="A199" s="393" t="s">
        <v>10450</v>
      </c>
      <c r="B199" s="394" t="s">
        <v>10451</v>
      </c>
      <c r="C199" s="395">
        <v>53</v>
      </c>
      <c r="D199" s="396">
        <v>0</v>
      </c>
      <c r="E199" s="396">
        <v>0</v>
      </c>
      <c r="F199" s="228">
        <f t="shared" ref="F199:F262" si="6">IFERROR($E199/C199,"")</f>
        <v>0</v>
      </c>
      <c r="G199" s="228" t="str">
        <f t="shared" ref="G199:G262" si="7">IFERROR($E199/D199,"")</f>
        <v/>
      </c>
    </row>
    <row r="200" ht="15" spans="1:7">
      <c r="A200" s="393" t="s">
        <v>10452</v>
      </c>
      <c r="B200" s="394" t="s">
        <v>10453</v>
      </c>
      <c r="C200" s="395">
        <v>30</v>
      </c>
      <c r="D200" s="396">
        <v>0</v>
      </c>
      <c r="E200" s="396">
        <v>0</v>
      </c>
      <c r="F200" s="228">
        <f t="shared" si="6"/>
        <v>0</v>
      </c>
      <c r="G200" s="228" t="str">
        <f t="shared" si="7"/>
        <v/>
      </c>
    </row>
    <row r="201" ht="15" spans="1:7">
      <c r="A201" s="393" t="s">
        <v>10454</v>
      </c>
      <c r="B201" s="394" t="s">
        <v>10455</v>
      </c>
      <c r="C201" s="395">
        <v>0</v>
      </c>
      <c r="D201" s="396">
        <v>0</v>
      </c>
      <c r="E201" s="396">
        <v>0</v>
      </c>
      <c r="F201" s="228" t="str">
        <f t="shared" si="6"/>
        <v/>
      </c>
      <c r="G201" s="228" t="str">
        <f t="shared" si="7"/>
        <v/>
      </c>
    </row>
    <row r="202" ht="15" spans="1:7">
      <c r="A202" s="393" t="s">
        <v>10456</v>
      </c>
      <c r="B202" s="394" t="s">
        <v>10457</v>
      </c>
      <c r="C202" s="395">
        <v>76</v>
      </c>
      <c r="D202" s="396">
        <v>30</v>
      </c>
      <c r="E202" s="396">
        <v>28</v>
      </c>
      <c r="F202" s="228">
        <f t="shared" si="6"/>
        <v>0.368421052631579</v>
      </c>
      <c r="G202" s="228">
        <f t="shared" si="7"/>
        <v>0.933333333333333</v>
      </c>
    </row>
    <row r="203" ht="15" spans="1:7">
      <c r="A203" s="393" t="s">
        <v>10458</v>
      </c>
      <c r="B203" s="394" t="s">
        <v>10183</v>
      </c>
      <c r="C203" s="395">
        <v>243</v>
      </c>
      <c r="D203" s="396">
        <v>193</v>
      </c>
      <c r="E203" s="396">
        <v>180</v>
      </c>
      <c r="F203" s="228">
        <f t="shared" si="6"/>
        <v>0.740740740740741</v>
      </c>
      <c r="G203" s="228">
        <f t="shared" si="7"/>
        <v>0.932642487046632</v>
      </c>
    </row>
    <row r="204" ht="15" spans="1:7">
      <c r="A204" s="393" t="s">
        <v>10459</v>
      </c>
      <c r="B204" s="394" t="s">
        <v>10460</v>
      </c>
      <c r="C204" s="395">
        <v>907</v>
      </c>
      <c r="D204" s="396">
        <v>2075</v>
      </c>
      <c r="E204" s="396">
        <v>1938</v>
      </c>
      <c r="F204" s="228">
        <f t="shared" si="6"/>
        <v>2.1367144432194</v>
      </c>
      <c r="G204" s="228">
        <f t="shared" si="7"/>
        <v>0.933975903614458</v>
      </c>
    </row>
    <row r="205" ht="15" spans="1:7">
      <c r="A205" s="450" t="s">
        <v>10461</v>
      </c>
      <c r="B205" s="394" t="s">
        <v>10165</v>
      </c>
      <c r="C205" s="395"/>
      <c r="D205" s="396"/>
      <c r="E205" s="396">
        <v>0</v>
      </c>
      <c r="F205" s="228" t="str">
        <f t="shared" si="6"/>
        <v/>
      </c>
      <c r="G205" s="228" t="str">
        <f t="shared" si="7"/>
        <v/>
      </c>
    </row>
    <row r="206" ht="15" spans="1:7">
      <c r="A206" s="450" t="s">
        <v>10462</v>
      </c>
      <c r="B206" s="394" t="s">
        <v>10167</v>
      </c>
      <c r="C206" s="395"/>
      <c r="D206" s="396"/>
      <c r="E206" s="396">
        <v>0</v>
      </c>
      <c r="F206" s="228" t="str">
        <f t="shared" si="6"/>
        <v/>
      </c>
      <c r="G206" s="228" t="str">
        <f t="shared" si="7"/>
        <v/>
      </c>
    </row>
    <row r="207" ht="15" spans="1:7">
      <c r="A207" s="450" t="s">
        <v>10463</v>
      </c>
      <c r="B207" s="394" t="s">
        <v>10169</v>
      </c>
      <c r="C207" s="395"/>
      <c r="D207" s="396"/>
      <c r="E207" s="396">
        <v>0</v>
      </c>
      <c r="F207" s="228" t="str">
        <f t="shared" si="6"/>
        <v/>
      </c>
      <c r="G207" s="228" t="str">
        <f t="shared" si="7"/>
        <v/>
      </c>
    </row>
    <row r="208" ht="15" spans="1:7">
      <c r="A208" s="450" t="s">
        <v>10464</v>
      </c>
      <c r="B208" s="394" t="s">
        <v>10389</v>
      </c>
      <c r="C208" s="395"/>
      <c r="D208" s="396"/>
      <c r="E208" s="396">
        <v>0</v>
      </c>
      <c r="F208" s="228" t="str">
        <f t="shared" si="6"/>
        <v/>
      </c>
      <c r="G208" s="228" t="str">
        <f t="shared" si="7"/>
        <v/>
      </c>
    </row>
    <row r="209" ht="15" spans="1:7">
      <c r="A209" s="450" t="s">
        <v>10465</v>
      </c>
      <c r="B209" s="394" t="s">
        <v>10183</v>
      </c>
      <c r="C209" s="395"/>
      <c r="D209" s="396"/>
      <c r="E209" s="396">
        <v>0</v>
      </c>
      <c r="F209" s="228" t="str">
        <f t="shared" si="6"/>
        <v/>
      </c>
      <c r="G209" s="228" t="str">
        <f t="shared" si="7"/>
        <v/>
      </c>
    </row>
    <row r="210" ht="15" spans="1:7">
      <c r="A210" s="450" t="s">
        <v>10466</v>
      </c>
      <c r="B210" s="394" t="s">
        <v>10467</v>
      </c>
      <c r="C210" s="395"/>
      <c r="D210" s="396"/>
      <c r="E210" s="396">
        <v>0</v>
      </c>
      <c r="F210" s="228" t="str">
        <f t="shared" si="6"/>
        <v/>
      </c>
      <c r="G210" s="228" t="str">
        <f t="shared" si="7"/>
        <v/>
      </c>
    </row>
    <row r="211" ht="15" spans="1:7">
      <c r="A211" s="450" t="s">
        <v>10468</v>
      </c>
      <c r="B211" s="394" t="s">
        <v>10165</v>
      </c>
      <c r="C211" s="395"/>
      <c r="D211" s="396"/>
      <c r="E211" s="396">
        <v>0</v>
      </c>
      <c r="F211" s="228" t="str">
        <f t="shared" si="6"/>
        <v/>
      </c>
      <c r="G211" s="228" t="str">
        <f t="shared" si="7"/>
        <v/>
      </c>
    </row>
    <row r="212" ht="15" spans="1:7">
      <c r="A212" s="450" t="s">
        <v>10469</v>
      </c>
      <c r="B212" s="394" t="s">
        <v>10167</v>
      </c>
      <c r="C212" s="395"/>
      <c r="D212" s="396"/>
      <c r="E212" s="396">
        <v>0</v>
      </c>
      <c r="F212" s="228" t="str">
        <f t="shared" si="6"/>
        <v/>
      </c>
      <c r="G212" s="228" t="str">
        <f t="shared" si="7"/>
        <v/>
      </c>
    </row>
    <row r="213" ht="15" spans="1:7">
      <c r="A213" s="450" t="s">
        <v>10470</v>
      </c>
      <c r="B213" s="394" t="s">
        <v>10169</v>
      </c>
      <c r="C213" s="395"/>
      <c r="D213" s="396"/>
      <c r="E213" s="396">
        <v>0</v>
      </c>
      <c r="F213" s="228" t="str">
        <f t="shared" si="6"/>
        <v/>
      </c>
      <c r="G213" s="228" t="str">
        <f t="shared" si="7"/>
        <v/>
      </c>
    </row>
    <row r="214" ht="15" spans="1:7">
      <c r="A214" s="450" t="s">
        <v>10471</v>
      </c>
      <c r="B214" s="394" t="s">
        <v>10472</v>
      </c>
      <c r="C214" s="395"/>
      <c r="D214" s="396"/>
      <c r="E214" s="396">
        <v>0</v>
      </c>
      <c r="F214" s="228" t="str">
        <f t="shared" si="6"/>
        <v/>
      </c>
      <c r="G214" s="228" t="str">
        <f t="shared" si="7"/>
        <v/>
      </c>
    </row>
    <row r="215" ht="15" spans="1:7">
      <c r="A215" s="450" t="s">
        <v>10473</v>
      </c>
      <c r="B215" s="394" t="s">
        <v>10474</v>
      </c>
      <c r="C215" s="395"/>
      <c r="D215" s="396"/>
      <c r="E215" s="396">
        <v>0</v>
      </c>
      <c r="F215" s="228" t="str">
        <f t="shared" si="6"/>
        <v/>
      </c>
      <c r="G215" s="228" t="str">
        <f t="shared" si="7"/>
        <v/>
      </c>
    </row>
    <row r="216" ht="15" spans="1:7">
      <c r="A216" s="393" t="s">
        <v>10475</v>
      </c>
      <c r="B216" s="398" t="s">
        <v>10476</v>
      </c>
      <c r="C216" s="395">
        <v>163</v>
      </c>
      <c r="D216" s="396">
        <v>0</v>
      </c>
      <c r="E216" s="396">
        <v>0</v>
      </c>
      <c r="F216" s="228">
        <f t="shared" si="6"/>
        <v>0</v>
      </c>
      <c r="G216" s="228" t="str">
        <f t="shared" si="7"/>
        <v/>
      </c>
    </row>
    <row r="217" ht="15" spans="1:7">
      <c r="A217" s="393" t="s">
        <v>10477</v>
      </c>
      <c r="B217" s="398" t="s">
        <v>9790</v>
      </c>
      <c r="C217" s="395">
        <f>71+17164+2</f>
        <v>17237</v>
      </c>
      <c r="D217" s="396">
        <v>8209</v>
      </c>
      <c r="E217" s="396">
        <v>7665</v>
      </c>
      <c r="F217" s="228">
        <f t="shared" si="6"/>
        <v>0.444682949469165</v>
      </c>
      <c r="G217" s="228">
        <f t="shared" si="7"/>
        <v>0.933731270556706</v>
      </c>
    </row>
    <row r="218" ht="15" spans="1:7">
      <c r="A218" s="393" t="s">
        <v>10478</v>
      </c>
      <c r="B218" s="394" t="s">
        <v>10165</v>
      </c>
      <c r="C218" s="395"/>
      <c r="D218" s="396">
        <v>0</v>
      </c>
      <c r="E218" s="396"/>
      <c r="F218" s="228" t="str">
        <f t="shared" si="6"/>
        <v/>
      </c>
      <c r="G218" s="228" t="str">
        <f t="shared" si="7"/>
        <v/>
      </c>
    </row>
    <row r="219" ht="15" spans="1:7">
      <c r="A219" s="393" t="s">
        <v>10479</v>
      </c>
      <c r="B219" s="394" t="s">
        <v>10167</v>
      </c>
      <c r="C219" s="395"/>
      <c r="D219" s="396">
        <v>0</v>
      </c>
      <c r="E219" s="396"/>
      <c r="F219" s="228" t="str">
        <f t="shared" si="6"/>
        <v/>
      </c>
      <c r="G219" s="228" t="str">
        <f t="shared" si="7"/>
        <v/>
      </c>
    </row>
    <row r="220" ht="15" spans="1:7">
      <c r="A220" s="393" t="s">
        <v>10480</v>
      </c>
      <c r="B220" s="394" t="s">
        <v>10169</v>
      </c>
      <c r="C220" s="395"/>
      <c r="D220" s="396">
        <v>0</v>
      </c>
      <c r="E220" s="396"/>
      <c r="F220" s="228" t="str">
        <f t="shared" si="6"/>
        <v/>
      </c>
      <c r="G220" s="228" t="str">
        <f t="shared" si="7"/>
        <v/>
      </c>
    </row>
    <row r="221" ht="15" spans="1:7">
      <c r="A221" s="393" t="s">
        <v>10481</v>
      </c>
      <c r="B221" s="394" t="s">
        <v>10389</v>
      </c>
      <c r="C221" s="395"/>
      <c r="D221" s="396">
        <v>0</v>
      </c>
      <c r="E221" s="396"/>
      <c r="F221" s="228" t="str">
        <f t="shared" si="6"/>
        <v/>
      </c>
      <c r="G221" s="228" t="str">
        <f t="shared" si="7"/>
        <v/>
      </c>
    </row>
    <row r="222" ht="15" spans="1:7">
      <c r="A222" s="393" t="s">
        <v>10482</v>
      </c>
      <c r="B222" s="394" t="s">
        <v>10183</v>
      </c>
      <c r="C222" s="395"/>
      <c r="D222" s="396">
        <v>0</v>
      </c>
      <c r="E222" s="396"/>
      <c r="F222" s="228" t="str">
        <f t="shared" si="6"/>
        <v/>
      </c>
      <c r="G222" s="228" t="str">
        <f t="shared" si="7"/>
        <v/>
      </c>
    </row>
    <row r="223" ht="15" spans="1:7">
      <c r="A223" s="393" t="s">
        <v>10483</v>
      </c>
      <c r="B223" s="394" t="s">
        <v>10484</v>
      </c>
      <c r="C223" s="395"/>
      <c r="D223" s="396">
        <v>0</v>
      </c>
      <c r="E223" s="396"/>
      <c r="F223" s="228" t="str">
        <f t="shared" si="6"/>
        <v/>
      </c>
      <c r="G223" s="228" t="str">
        <f t="shared" si="7"/>
        <v/>
      </c>
    </row>
    <row r="224" ht="15" spans="1:7">
      <c r="A224" s="393" t="s">
        <v>10485</v>
      </c>
      <c r="B224" s="394" t="s">
        <v>10486</v>
      </c>
      <c r="C224" s="395"/>
      <c r="D224" s="396">
        <v>0</v>
      </c>
      <c r="E224" s="396"/>
      <c r="F224" s="228" t="str">
        <f t="shared" si="6"/>
        <v/>
      </c>
      <c r="G224" s="228" t="str">
        <f t="shared" si="7"/>
        <v/>
      </c>
    </row>
    <row r="225" ht="15" spans="1:7">
      <c r="A225" s="393" t="s">
        <v>10487</v>
      </c>
      <c r="B225" s="399" t="s">
        <v>10488</v>
      </c>
      <c r="C225" s="395"/>
      <c r="D225" s="396">
        <v>0</v>
      </c>
      <c r="E225" s="396"/>
      <c r="F225" s="228" t="str">
        <f t="shared" si="6"/>
        <v/>
      </c>
      <c r="G225" s="228" t="str">
        <f t="shared" si="7"/>
        <v/>
      </c>
    </row>
    <row r="226" ht="15" spans="1:7">
      <c r="A226" s="393" t="s">
        <v>10489</v>
      </c>
      <c r="B226" s="399" t="s">
        <v>10490</v>
      </c>
      <c r="C226" s="395"/>
      <c r="D226" s="396">
        <v>0</v>
      </c>
      <c r="E226" s="396"/>
      <c r="F226" s="228" t="str">
        <f t="shared" si="6"/>
        <v/>
      </c>
      <c r="G226" s="228" t="str">
        <f t="shared" si="7"/>
        <v/>
      </c>
    </row>
    <row r="227" ht="15" spans="1:7">
      <c r="A227" s="393" t="s">
        <v>10491</v>
      </c>
      <c r="B227" s="399" t="s">
        <v>9798</v>
      </c>
      <c r="C227" s="395"/>
      <c r="D227" s="396">
        <v>0</v>
      </c>
      <c r="E227" s="396"/>
      <c r="F227" s="228" t="str">
        <f t="shared" si="6"/>
        <v/>
      </c>
      <c r="G227" s="228" t="str">
        <f t="shared" si="7"/>
        <v/>
      </c>
    </row>
    <row r="228" ht="15" spans="1:7">
      <c r="A228" s="393" t="s">
        <v>10492</v>
      </c>
      <c r="B228" s="399" t="s">
        <v>10493</v>
      </c>
      <c r="C228" s="395"/>
      <c r="D228" s="396">
        <v>0</v>
      </c>
      <c r="E228" s="396"/>
      <c r="F228" s="228" t="str">
        <f t="shared" si="6"/>
        <v/>
      </c>
      <c r="G228" s="228" t="str">
        <f t="shared" si="7"/>
        <v/>
      </c>
    </row>
    <row r="229" ht="15" spans="1:7">
      <c r="A229" s="393" t="s">
        <v>10494</v>
      </c>
      <c r="B229" s="399" t="s">
        <v>10495</v>
      </c>
      <c r="C229" s="395"/>
      <c r="D229" s="396">
        <v>0</v>
      </c>
      <c r="E229" s="396"/>
      <c r="F229" s="228" t="str">
        <f t="shared" si="6"/>
        <v/>
      </c>
      <c r="G229" s="228" t="str">
        <f t="shared" si="7"/>
        <v/>
      </c>
    </row>
    <row r="230" ht="15" spans="1:7">
      <c r="A230" s="393" t="s">
        <v>10496</v>
      </c>
      <c r="B230" s="399" t="s">
        <v>10497</v>
      </c>
      <c r="C230" s="395"/>
      <c r="D230" s="396">
        <v>0</v>
      </c>
      <c r="E230" s="396"/>
      <c r="F230" s="228" t="str">
        <f t="shared" si="6"/>
        <v/>
      </c>
      <c r="G230" s="228" t="str">
        <f t="shared" si="7"/>
        <v/>
      </c>
    </row>
    <row r="231" ht="15" spans="1:7">
      <c r="A231" s="393" t="s">
        <v>10498</v>
      </c>
      <c r="B231" s="399" t="s">
        <v>10499</v>
      </c>
      <c r="C231" s="395"/>
      <c r="D231" s="396">
        <v>0</v>
      </c>
      <c r="E231" s="396"/>
      <c r="F231" s="228" t="str">
        <f t="shared" si="6"/>
        <v/>
      </c>
      <c r="G231" s="228" t="str">
        <f t="shared" si="7"/>
        <v/>
      </c>
    </row>
    <row r="232" ht="15" spans="1:7">
      <c r="A232" s="393" t="s">
        <v>10500</v>
      </c>
      <c r="B232" s="398" t="s">
        <v>10501</v>
      </c>
      <c r="C232" s="395"/>
      <c r="D232" s="396">
        <v>0</v>
      </c>
      <c r="E232" s="396"/>
      <c r="F232" s="228" t="str">
        <f t="shared" si="6"/>
        <v/>
      </c>
      <c r="G232" s="228" t="str">
        <f t="shared" si="7"/>
        <v/>
      </c>
    </row>
    <row r="233" ht="15" spans="1:7">
      <c r="A233" s="393" t="s">
        <v>10502</v>
      </c>
      <c r="B233" s="394" t="s">
        <v>10503</v>
      </c>
      <c r="C233" s="395"/>
      <c r="D233" s="396">
        <v>0</v>
      </c>
      <c r="E233" s="396"/>
      <c r="F233" s="228" t="str">
        <f t="shared" si="6"/>
        <v/>
      </c>
      <c r="G233" s="228" t="str">
        <f t="shared" si="7"/>
        <v/>
      </c>
    </row>
    <row r="234" ht="15" spans="1:7">
      <c r="A234" s="393" t="s">
        <v>10504</v>
      </c>
      <c r="B234" s="394" t="s">
        <v>10505</v>
      </c>
      <c r="C234" s="395"/>
      <c r="D234" s="396">
        <v>0</v>
      </c>
      <c r="E234" s="396"/>
      <c r="F234" s="228" t="str">
        <f t="shared" si="6"/>
        <v/>
      </c>
      <c r="G234" s="228" t="str">
        <f t="shared" si="7"/>
        <v/>
      </c>
    </row>
    <row r="235" ht="15" spans="1:7">
      <c r="A235" s="393" t="s">
        <v>10506</v>
      </c>
      <c r="B235" s="394" t="s">
        <v>10507</v>
      </c>
      <c r="C235" s="395"/>
      <c r="D235" s="396">
        <v>0</v>
      </c>
      <c r="E235" s="396"/>
      <c r="F235" s="228" t="str">
        <f t="shared" si="6"/>
        <v/>
      </c>
      <c r="G235" s="228" t="str">
        <f t="shared" si="7"/>
        <v/>
      </c>
    </row>
    <row r="236" ht="15" spans="1:7">
      <c r="A236" s="393" t="s">
        <v>10508</v>
      </c>
      <c r="B236" s="398" t="s">
        <v>10509</v>
      </c>
      <c r="C236" s="395"/>
      <c r="D236" s="396">
        <v>0</v>
      </c>
      <c r="E236" s="396"/>
      <c r="F236" s="228" t="str">
        <f t="shared" si="6"/>
        <v/>
      </c>
      <c r="G236" s="228" t="str">
        <f t="shared" si="7"/>
        <v/>
      </c>
    </row>
    <row r="237" ht="15" spans="1:7">
      <c r="A237" s="393" t="s">
        <v>10510</v>
      </c>
      <c r="B237" s="398" t="s">
        <v>9804</v>
      </c>
      <c r="C237" s="395"/>
      <c r="D237" s="396">
        <v>0</v>
      </c>
      <c r="E237" s="396"/>
      <c r="F237" s="228" t="str">
        <f t="shared" si="6"/>
        <v/>
      </c>
      <c r="G237" s="228" t="str">
        <f t="shared" si="7"/>
        <v/>
      </c>
    </row>
    <row r="238" ht="15" spans="1:7">
      <c r="A238" s="403" t="s">
        <v>10511</v>
      </c>
      <c r="B238" s="398" t="s">
        <v>10512</v>
      </c>
      <c r="C238" s="395"/>
      <c r="D238" s="396">
        <v>0</v>
      </c>
      <c r="E238" s="396"/>
      <c r="F238" s="228" t="str">
        <f t="shared" si="6"/>
        <v/>
      </c>
      <c r="G238" s="228" t="str">
        <f t="shared" si="7"/>
        <v/>
      </c>
    </row>
    <row r="239" ht="15" spans="1:7">
      <c r="A239" s="393" t="s">
        <v>10513</v>
      </c>
      <c r="B239" s="399" t="s">
        <v>10514</v>
      </c>
      <c r="C239" s="395"/>
      <c r="D239" s="396">
        <v>0</v>
      </c>
      <c r="E239" s="396"/>
      <c r="F239" s="228" t="str">
        <f t="shared" si="6"/>
        <v/>
      </c>
      <c r="G239" s="228" t="str">
        <f t="shared" si="7"/>
        <v/>
      </c>
    </row>
    <row r="240" ht="15" spans="1:7">
      <c r="A240" s="393" t="s">
        <v>10515</v>
      </c>
      <c r="B240" s="394" t="s">
        <v>10516</v>
      </c>
      <c r="C240" s="395"/>
      <c r="D240" s="396">
        <v>0</v>
      </c>
      <c r="E240" s="396"/>
      <c r="F240" s="228" t="str">
        <f t="shared" si="6"/>
        <v/>
      </c>
      <c r="G240" s="228" t="str">
        <f t="shared" si="7"/>
        <v/>
      </c>
    </row>
    <row r="241" ht="15" spans="1:7">
      <c r="A241" s="393" t="s">
        <v>10517</v>
      </c>
      <c r="B241" s="394" t="s">
        <v>10105</v>
      </c>
      <c r="C241" s="395"/>
      <c r="D241" s="396">
        <v>0</v>
      </c>
      <c r="E241" s="396"/>
      <c r="F241" s="228" t="str">
        <f t="shared" si="6"/>
        <v/>
      </c>
      <c r="G241" s="228" t="str">
        <f t="shared" si="7"/>
        <v/>
      </c>
    </row>
    <row r="242" ht="15" spans="1:7">
      <c r="A242" s="393" t="s">
        <v>10518</v>
      </c>
      <c r="B242" s="398" t="s">
        <v>10165</v>
      </c>
      <c r="C242" s="395"/>
      <c r="D242" s="396">
        <v>0</v>
      </c>
      <c r="E242" s="396"/>
      <c r="F242" s="228" t="str">
        <f t="shared" si="6"/>
        <v/>
      </c>
      <c r="G242" s="228" t="str">
        <f t="shared" si="7"/>
        <v/>
      </c>
    </row>
    <row r="243" ht="15" spans="1:7">
      <c r="A243" s="393" t="s">
        <v>10519</v>
      </c>
      <c r="B243" s="398" t="s">
        <v>10167</v>
      </c>
      <c r="C243" s="395"/>
      <c r="D243" s="396">
        <v>0</v>
      </c>
      <c r="E243" s="396"/>
      <c r="F243" s="228" t="str">
        <f t="shared" si="6"/>
        <v/>
      </c>
      <c r="G243" s="228" t="str">
        <f t="shared" si="7"/>
        <v/>
      </c>
    </row>
    <row r="244" ht="15" spans="1:7">
      <c r="A244" s="393" t="s">
        <v>10520</v>
      </c>
      <c r="B244" s="398" t="s">
        <v>10169</v>
      </c>
      <c r="C244" s="395"/>
      <c r="D244" s="396">
        <v>0</v>
      </c>
      <c r="E244" s="396"/>
      <c r="F244" s="228" t="str">
        <f t="shared" si="6"/>
        <v/>
      </c>
      <c r="G244" s="228" t="str">
        <f t="shared" si="7"/>
        <v/>
      </c>
    </row>
    <row r="245" ht="15" spans="1:7">
      <c r="A245" s="393" t="s">
        <v>10521</v>
      </c>
      <c r="B245" s="398" t="s">
        <v>10183</v>
      </c>
      <c r="C245" s="395"/>
      <c r="D245" s="396">
        <v>0</v>
      </c>
      <c r="E245" s="396"/>
      <c r="F245" s="228" t="str">
        <f t="shared" si="6"/>
        <v/>
      </c>
      <c r="G245" s="228" t="str">
        <f t="shared" si="7"/>
        <v/>
      </c>
    </row>
    <row r="246" ht="15" spans="1:7">
      <c r="A246" s="393" t="s">
        <v>10522</v>
      </c>
      <c r="B246" s="398" t="s">
        <v>10523</v>
      </c>
      <c r="C246" s="395"/>
      <c r="D246" s="396">
        <v>0</v>
      </c>
      <c r="E246" s="396"/>
      <c r="F246" s="228" t="str">
        <f t="shared" si="6"/>
        <v/>
      </c>
      <c r="G246" s="228" t="str">
        <f t="shared" si="7"/>
        <v/>
      </c>
    </row>
    <row r="247" ht="15" spans="1:7">
      <c r="A247" s="393" t="s">
        <v>10524</v>
      </c>
      <c r="B247" s="398" t="s">
        <v>9810</v>
      </c>
      <c r="C247" s="395"/>
      <c r="D247" s="396">
        <v>0</v>
      </c>
      <c r="E247" s="396"/>
      <c r="F247" s="228" t="str">
        <f t="shared" si="6"/>
        <v/>
      </c>
      <c r="G247" s="228" t="str">
        <f t="shared" si="7"/>
        <v/>
      </c>
    </row>
    <row r="248" ht="15" spans="1:7">
      <c r="A248" s="393" t="s">
        <v>10525</v>
      </c>
      <c r="B248" s="398" t="s">
        <v>10526</v>
      </c>
      <c r="C248" s="395"/>
      <c r="D248" s="396">
        <v>0</v>
      </c>
      <c r="E248" s="396">
        <v>0</v>
      </c>
      <c r="F248" s="228" t="str">
        <f t="shared" si="6"/>
        <v/>
      </c>
      <c r="G248" s="228" t="str">
        <f t="shared" si="7"/>
        <v/>
      </c>
    </row>
    <row r="249" ht="15" spans="1:7">
      <c r="A249" s="393" t="s">
        <v>10527</v>
      </c>
      <c r="B249" s="398" t="s">
        <v>10528</v>
      </c>
      <c r="C249" s="395"/>
      <c r="D249" s="396">
        <v>0</v>
      </c>
      <c r="E249" s="396">
        <v>0</v>
      </c>
      <c r="F249" s="228" t="str">
        <f t="shared" si="6"/>
        <v/>
      </c>
      <c r="G249" s="228" t="str">
        <f t="shared" si="7"/>
        <v/>
      </c>
    </row>
    <row r="250" ht="15" spans="1:7">
      <c r="A250" s="393" t="s">
        <v>10529</v>
      </c>
      <c r="B250" s="394" t="s">
        <v>10530</v>
      </c>
      <c r="C250" s="395"/>
      <c r="D250" s="396">
        <v>0</v>
      </c>
      <c r="E250" s="396">
        <v>0</v>
      </c>
      <c r="F250" s="228" t="str">
        <f t="shared" si="6"/>
        <v/>
      </c>
      <c r="G250" s="228" t="str">
        <f t="shared" si="7"/>
        <v/>
      </c>
    </row>
    <row r="251" ht="15" spans="1:7">
      <c r="A251" s="393" t="s">
        <v>10531</v>
      </c>
      <c r="B251" s="394" t="s">
        <v>9816</v>
      </c>
      <c r="C251" s="395"/>
      <c r="D251" s="396">
        <v>0</v>
      </c>
      <c r="E251" s="396">
        <v>0</v>
      </c>
      <c r="F251" s="228" t="str">
        <f t="shared" si="6"/>
        <v/>
      </c>
      <c r="G251" s="228" t="str">
        <f t="shared" si="7"/>
        <v/>
      </c>
    </row>
    <row r="252" ht="15" spans="1:7">
      <c r="A252" s="393" t="s">
        <v>10532</v>
      </c>
      <c r="B252" s="398" t="s">
        <v>9818</v>
      </c>
      <c r="C252" s="395"/>
      <c r="D252" s="396">
        <v>0</v>
      </c>
      <c r="E252" s="396">
        <v>0</v>
      </c>
      <c r="F252" s="228" t="str">
        <f t="shared" si="6"/>
        <v/>
      </c>
      <c r="G252" s="228" t="str">
        <f t="shared" si="7"/>
        <v/>
      </c>
    </row>
    <row r="253" ht="15" spans="1:7">
      <c r="A253" s="393" t="s">
        <v>10533</v>
      </c>
      <c r="B253" s="399" t="s">
        <v>10534</v>
      </c>
      <c r="C253" s="395">
        <v>0</v>
      </c>
      <c r="D253" s="396">
        <v>133</v>
      </c>
      <c r="E253" s="396">
        <v>121</v>
      </c>
      <c r="F253" s="228" t="str">
        <f t="shared" si="6"/>
        <v/>
      </c>
      <c r="G253" s="228">
        <f t="shared" si="7"/>
        <v>0.909774436090226</v>
      </c>
    </row>
    <row r="254" ht="15" spans="1:7">
      <c r="A254" s="393" t="s">
        <v>10535</v>
      </c>
      <c r="B254" s="400" t="s">
        <v>10536</v>
      </c>
      <c r="C254" s="395">
        <v>0</v>
      </c>
      <c r="D254" s="396">
        <v>0</v>
      </c>
      <c r="E254" s="396">
        <v>0</v>
      </c>
      <c r="F254" s="228" t="str">
        <f t="shared" si="6"/>
        <v/>
      </c>
      <c r="G254" s="228" t="str">
        <f t="shared" si="7"/>
        <v/>
      </c>
    </row>
    <row r="255" ht="15" spans="1:7">
      <c r="A255" s="393" t="s">
        <v>10537</v>
      </c>
      <c r="B255" s="394" t="s">
        <v>10538</v>
      </c>
      <c r="C255" s="395">
        <v>1546</v>
      </c>
      <c r="D255" s="396">
        <v>1456</v>
      </c>
      <c r="E255" s="396">
        <v>1329</v>
      </c>
      <c r="F255" s="228">
        <f t="shared" si="6"/>
        <v>0.859637774902975</v>
      </c>
      <c r="G255" s="228">
        <f t="shared" si="7"/>
        <v>0.912774725274725</v>
      </c>
    </row>
    <row r="256" ht="15" spans="1:7">
      <c r="A256" s="393" t="s">
        <v>10539</v>
      </c>
      <c r="B256" s="394" t="s">
        <v>10540</v>
      </c>
      <c r="C256" s="395">
        <v>0</v>
      </c>
      <c r="D256" s="396">
        <v>0</v>
      </c>
      <c r="E256" s="396">
        <v>0</v>
      </c>
      <c r="F256" s="228" t="str">
        <f t="shared" si="6"/>
        <v/>
      </c>
      <c r="G256" s="228" t="str">
        <f t="shared" si="7"/>
        <v/>
      </c>
    </row>
    <row r="257" ht="15" spans="1:7">
      <c r="A257" s="393" t="s">
        <v>10541</v>
      </c>
      <c r="B257" s="398" t="s">
        <v>10542</v>
      </c>
      <c r="C257" s="395">
        <v>0</v>
      </c>
      <c r="D257" s="396">
        <v>697</v>
      </c>
      <c r="E257" s="396">
        <v>636</v>
      </c>
      <c r="F257" s="228" t="str">
        <f t="shared" si="6"/>
        <v/>
      </c>
      <c r="G257" s="228">
        <f t="shared" si="7"/>
        <v>0.912482065997131</v>
      </c>
    </row>
    <row r="258" ht="15" spans="1:7">
      <c r="A258" s="393" t="s">
        <v>10543</v>
      </c>
      <c r="B258" s="398" t="s">
        <v>10544</v>
      </c>
      <c r="C258" s="395">
        <v>0</v>
      </c>
      <c r="D258" s="396">
        <v>0</v>
      </c>
      <c r="E258" s="396">
        <v>0</v>
      </c>
      <c r="F258" s="228" t="str">
        <f t="shared" si="6"/>
        <v/>
      </c>
      <c r="G258" s="228" t="str">
        <f t="shared" si="7"/>
        <v/>
      </c>
    </row>
    <row r="259" ht="15" spans="1:7">
      <c r="A259" s="393" t="s">
        <v>10545</v>
      </c>
      <c r="B259" s="398" t="s">
        <v>10546</v>
      </c>
      <c r="C259" s="395">
        <v>16</v>
      </c>
      <c r="D259" s="396">
        <v>0</v>
      </c>
      <c r="E259" s="396">
        <v>0</v>
      </c>
      <c r="F259" s="228">
        <f t="shared" si="6"/>
        <v>0</v>
      </c>
      <c r="G259" s="228" t="str">
        <f t="shared" si="7"/>
        <v/>
      </c>
    </row>
    <row r="260" ht="15" spans="1:7">
      <c r="A260" s="393" t="s">
        <v>10547</v>
      </c>
      <c r="B260" s="398" t="s">
        <v>9822</v>
      </c>
      <c r="C260" s="395"/>
      <c r="D260" s="396">
        <v>66</v>
      </c>
      <c r="E260" s="396">
        <v>61</v>
      </c>
      <c r="F260" s="228" t="str">
        <f t="shared" si="6"/>
        <v/>
      </c>
      <c r="G260" s="228">
        <f t="shared" si="7"/>
        <v>0.924242424242424</v>
      </c>
    </row>
    <row r="261" ht="15" spans="1:7">
      <c r="A261" s="393" t="s">
        <v>10548</v>
      </c>
      <c r="B261" s="394" t="s">
        <v>9826</v>
      </c>
      <c r="C261" s="395">
        <v>0</v>
      </c>
      <c r="D261" s="396">
        <v>0</v>
      </c>
      <c r="E261" s="396">
        <v>0</v>
      </c>
      <c r="F261" s="228" t="str">
        <f t="shared" si="6"/>
        <v/>
      </c>
      <c r="G261" s="228" t="str">
        <f t="shared" si="7"/>
        <v/>
      </c>
    </row>
    <row r="262" ht="15" spans="1:7">
      <c r="A262" s="393" t="s">
        <v>10549</v>
      </c>
      <c r="B262" s="394" t="s">
        <v>10550</v>
      </c>
      <c r="C262" s="395">
        <v>631</v>
      </c>
      <c r="D262" s="396">
        <v>0</v>
      </c>
      <c r="E262" s="396">
        <v>0</v>
      </c>
      <c r="F262" s="228">
        <f t="shared" si="6"/>
        <v>0</v>
      </c>
      <c r="G262" s="228" t="str">
        <f t="shared" si="7"/>
        <v/>
      </c>
    </row>
    <row r="263" ht="15" spans="1:7">
      <c r="A263" s="393" t="s">
        <v>10551</v>
      </c>
      <c r="B263" s="398" t="s">
        <v>10165</v>
      </c>
      <c r="C263" s="395">
        <v>25422</v>
      </c>
      <c r="D263" s="396">
        <v>22221</v>
      </c>
      <c r="E263" s="396">
        <v>20206</v>
      </c>
      <c r="F263" s="228">
        <f t="shared" ref="F263:F326" si="8">IFERROR($E263/C263,"")</f>
        <v>0.794823381323263</v>
      </c>
      <c r="G263" s="228">
        <f t="shared" ref="G263:G326" si="9">IFERROR($E263/D263,"")</f>
        <v>0.909320012600693</v>
      </c>
    </row>
    <row r="264" ht="15" spans="1:7">
      <c r="A264" s="393" t="s">
        <v>10552</v>
      </c>
      <c r="B264" s="398" t="s">
        <v>10167</v>
      </c>
      <c r="C264" s="395">
        <v>304</v>
      </c>
      <c r="D264" s="396">
        <v>801</v>
      </c>
      <c r="E264" s="396">
        <v>728</v>
      </c>
      <c r="F264" s="228">
        <f t="shared" si="8"/>
        <v>2.39473684210526</v>
      </c>
      <c r="G264" s="228">
        <f t="shared" si="9"/>
        <v>0.908863920099875</v>
      </c>
    </row>
    <row r="265" ht="15" spans="1:7">
      <c r="A265" s="393" t="s">
        <v>10553</v>
      </c>
      <c r="B265" s="394" t="s">
        <v>10169</v>
      </c>
      <c r="C265" s="395">
        <v>25</v>
      </c>
      <c r="D265" s="396">
        <v>0</v>
      </c>
      <c r="E265" s="396">
        <v>0</v>
      </c>
      <c r="F265" s="228">
        <f t="shared" si="8"/>
        <v>0</v>
      </c>
      <c r="G265" s="228" t="str">
        <f t="shared" si="9"/>
        <v/>
      </c>
    </row>
    <row r="266" ht="15" spans="1:7">
      <c r="A266" s="393" t="s">
        <v>10554</v>
      </c>
      <c r="B266" s="394" t="s">
        <v>10254</v>
      </c>
      <c r="C266" s="395">
        <v>0</v>
      </c>
      <c r="D266" s="396">
        <v>0</v>
      </c>
      <c r="E266" s="396">
        <v>0</v>
      </c>
      <c r="F266" s="228" t="str">
        <f t="shared" si="8"/>
        <v/>
      </c>
      <c r="G266" s="228" t="str">
        <f t="shared" si="9"/>
        <v/>
      </c>
    </row>
    <row r="267" ht="15" spans="1:7">
      <c r="A267" s="393" t="s">
        <v>10555</v>
      </c>
      <c r="B267" s="394" t="s">
        <v>10556</v>
      </c>
      <c r="C267" s="395">
        <v>2822</v>
      </c>
      <c r="D267" s="396">
        <v>3900</v>
      </c>
      <c r="E267" s="396">
        <v>3546</v>
      </c>
      <c r="F267" s="228">
        <f t="shared" si="8"/>
        <v>1.25655563430191</v>
      </c>
      <c r="G267" s="228">
        <f t="shared" si="9"/>
        <v>0.909230769230769</v>
      </c>
    </row>
    <row r="268" ht="15" spans="1:7">
      <c r="A268" s="393" t="s">
        <v>10557</v>
      </c>
      <c r="B268" s="398" t="s">
        <v>10558</v>
      </c>
      <c r="C268" s="395">
        <v>0</v>
      </c>
      <c r="D268" s="396">
        <v>0</v>
      </c>
      <c r="E268" s="396">
        <v>0</v>
      </c>
      <c r="F268" s="228" t="str">
        <f t="shared" si="8"/>
        <v/>
      </c>
      <c r="G268" s="228" t="str">
        <f t="shared" si="9"/>
        <v/>
      </c>
    </row>
    <row r="269" ht="15" spans="1:7">
      <c r="A269" s="393" t="s">
        <v>10559</v>
      </c>
      <c r="B269" s="398" t="s">
        <v>10560</v>
      </c>
      <c r="C269" s="395">
        <v>0</v>
      </c>
      <c r="D269" s="396">
        <v>0</v>
      </c>
      <c r="E269" s="396">
        <v>0</v>
      </c>
      <c r="F269" s="228" t="str">
        <f t="shared" si="8"/>
        <v/>
      </c>
      <c r="G269" s="228" t="str">
        <f t="shared" si="9"/>
        <v/>
      </c>
    </row>
    <row r="270" ht="15" spans="1:7">
      <c r="A270" s="393" t="s">
        <v>10561</v>
      </c>
      <c r="B270" s="398" t="s">
        <v>10562</v>
      </c>
      <c r="C270" s="395">
        <v>17</v>
      </c>
      <c r="D270" s="396">
        <v>0</v>
      </c>
      <c r="E270" s="396">
        <v>0</v>
      </c>
      <c r="F270" s="228">
        <f t="shared" si="8"/>
        <v>0</v>
      </c>
      <c r="G270" s="228" t="str">
        <f t="shared" si="9"/>
        <v/>
      </c>
    </row>
    <row r="271" ht="15" spans="1:7">
      <c r="A271" s="393" t="s">
        <v>10563</v>
      </c>
      <c r="B271" s="399" t="s">
        <v>10183</v>
      </c>
      <c r="C271" s="395">
        <v>0</v>
      </c>
      <c r="D271" s="396">
        <v>0</v>
      </c>
      <c r="E271" s="396">
        <v>0</v>
      </c>
      <c r="F271" s="228" t="str">
        <f t="shared" si="8"/>
        <v/>
      </c>
      <c r="G271" s="228" t="str">
        <f t="shared" si="9"/>
        <v/>
      </c>
    </row>
    <row r="272" ht="15" spans="1:7">
      <c r="A272" s="393" t="s">
        <v>10564</v>
      </c>
      <c r="B272" s="394" t="s">
        <v>10565</v>
      </c>
      <c r="C272" s="395">
        <v>18935</v>
      </c>
      <c r="D272" s="396">
        <v>21556</v>
      </c>
      <c r="E272" s="396">
        <v>19601</v>
      </c>
      <c r="F272" s="228">
        <f t="shared" si="8"/>
        <v>1.03517296012675</v>
      </c>
      <c r="G272" s="228">
        <f t="shared" si="9"/>
        <v>0.909305993690852</v>
      </c>
    </row>
    <row r="273" ht="15" spans="1:7">
      <c r="A273" s="393" t="s">
        <v>10566</v>
      </c>
      <c r="B273" s="400" t="s">
        <v>10165</v>
      </c>
      <c r="C273" s="395">
        <v>0</v>
      </c>
      <c r="D273" s="396">
        <v>0</v>
      </c>
      <c r="E273" s="396">
        <v>0</v>
      </c>
      <c r="F273" s="228" t="str">
        <f t="shared" si="8"/>
        <v/>
      </c>
      <c r="G273" s="228" t="str">
        <f t="shared" si="9"/>
        <v/>
      </c>
    </row>
    <row r="274" ht="15" spans="1:7">
      <c r="A274" s="393" t="s">
        <v>10567</v>
      </c>
      <c r="B274" s="398" t="s">
        <v>10167</v>
      </c>
      <c r="C274" s="395">
        <v>164</v>
      </c>
      <c r="D274" s="396">
        <v>0</v>
      </c>
      <c r="E274" s="396">
        <v>0</v>
      </c>
      <c r="F274" s="228">
        <f t="shared" si="8"/>
        <v>0</v>
      </c>
      <c r="G274" s="228" t="str">
        <f t="shared" si="9"/>
        <v/>
      </c>
    </row>
    <row r="275" ht="15" spans="1:7">
      <c r="A275" s="393" t="s">
        <v>10568</v>
      </c>
      <c r="B275" s="398" t="s">
        <v>10169</v>
      </c>
      <c r="C275" s="395">
        <v>0</v>
      </c>
      <c r="D275" s="396">
        <v>0</v>
      </c>
      <c r="E275" s="396">
        <v>0</v>
      </c>
      <c r="F275" s="228" t="str">
        <f t="shared" si="8"/>
        <v/>
      </c>
      <c r="G275" s="228" t="str">
        <f t="shared" si="9"/>
        <v/>
      </c>
    </row>
    <row r="276" ht="15" spans="1:7">
      <c r="A276" s="393" t="s">
        <v>10569</v>
      </c>
      <c r="B276" s="398" t="s">
        <v>10570</v>
      </c>
      <c r="C276" s="395">
        <v>0</v>
      </c>
      <c r="D276" s="396">
        <v>0</v>
      </c>
      <c r="E276" s="396">
        <v>0</v>
      </c>
      <c r="F276" s="228" t="str">
        <f t="shared" si="8"/>
        <v/>
      </c>
      <c r="G276" s="228" t="str">
        <f t="shared" si="9"/>
        <v/>
      </c>
    </row>
    <row r="277" ht="15" spans="1:7">
      <c r="A277" s="393" t="s">
        <v>10571</v>
      </c>
      <c r="B277" s="398" t="s">
        <v>10183</v>
      </c>
      <c r="C277" s="395">
        <v>0</v>
      </c>
      <c r="D277" s="396">
        <v>0</v>
      </c>
      <c r="E277" s="396">
        <v>0</v>
      </c>
      <c r="F277" s="228" t="str">
        <f t="shared" si="8"/>
        <v/>
      </c>
      <c r="G277" s="228" t="str">
        <f t="shared" si="9"/>
        <v/>
      </c>
    </row>
    <row r="278" ht="15" spans="1:7">
      <c r="A278" s="393" t="s">
        <v>10572</v>
      </c>
      <c r="B278" s="398" t="s">
        <v>10573</v>
      </c>
      <c r="C278" s="395">
        <v>124</v>
      </c>
      <c r="D278" s="396">
        <v>402</v>
      </c>
      <c r="E278" s="396">
        <v>366</v>
      </c>
      <c r="F278" s="228">
        <f t="shared" si="8"/>
        <v>2.95161290322581</v>
      </c>
      <c r="G278" s="228">
        <f t="shared" si="9"/>
        <v>0.91044776119403</v>
      </c>
    </row>
    <row r="279" ht="15" spans="1:7">
      <c r="A279" s="393" t="s">
        <v>10574</v>
      </c>
      <c r="B279" s="400" t="s">
        <v>10165</v>
      </c>
      <c r="C279" s="395">
        <v>413</v>
      </c>
      <c r="D279" s="396">
        <v>0</v>
      </c>
      <c r="E279" s="396">
        <v>0</v>
      </c>
      <c r="F279" s="228">
        <f t="shared" si="8"/>
        <v>0</v>
      </c>
      <c r="G279" s="228" t="str">
        <f t="shared" si="9"/>
        <v/>
      </c>
    </row>
    <row r="280" ht="15" spans="1:7">
      <c r="A280" s="393" t="s">
        <v>10575</v>
      </c>
      <c r="B280" s="394" t="s">
        <v>10167</v>
      </c>
      <c r="C280" s="395">
        <v>0</v>
      </c>
      <c r="D280" s="396">
        <v>0</v>
      </c>
      <c r="E280" s="396">
        <v>0</v>
      </c>
      <c r="F280" s="228" t="str">
        <f t="shared" si="8"/>
        <v/>
      </c>
      <c r="G280" s="228" t="str">
        <f t="shared" si="9"/>
        <v/>
      </c>
    </row>
    <row r="281" ht="15" spans="1:7">
      <c r="A281" s="393" t="s">
        <v>10576</v>
      </c>
      <c r="B281" s="398" t="s">
        <v>10169</v>
      </c>
      <c r="C281" s="395">
        <v>0</v>
      </c>
      <c r="D281" s="396">
        <v>0</v>
      </c>
      <c r="E281" s="396">
        <v>0</v>
      </c>
      <c r="F281" s="228" t="str">
        <f t="shared" si="8"/>
        <v/>
      </c>
      <c r="G281" s="228" t="str">
        <f t="shared" si="9"/>
        <v/>
      </c>
    </row>
    <row r="282" ht="15" spans="1:7">
      <c r="A282" s="393" t="s">
        <v>10577</v>
      </c>
      <c r="B282" s="398" t="s">
        <v>10578</v>
      </c>
      <c r="C282" s="395">
        <v>0</v>
      </c>
      <c r="D282" s="396">
        <v>0</v>
      </c>
      <c r="E282" s="396">
        <v>0</v>
      </c>
      <c r="F282" s="228" t="str">
        <f t="shared" si="8"/>
        <v/>
      </c>
      <c r="G282" s="228" t="str">
        <f t="shared" si="9"/>
        <v/>
      </c>
    </row>
    <row r="283" ht="15" spans="1:7">
      <c r="A283" s="393" t="s">
        <v>10579</v>
      </c>
      <c r="B283" s="398" t="s">
        <v>10580</v>
      </c>
      <c r="C283" s="395">
        <v>0</v>
      </c>
      <c r="D283" s="396">
        <v>0</v>
      </c>
      <c r="E283" s="396">
        <v>0</v>
      </c>
      <c r="F283" s="228" t="str">
        <f t="shared" si="8"/>
        <v/>
      </c>
      <c r="G283" s="228" t="str">
        <f t="shared" si="9"/>
        <v/>
      </c>
    </row>
    <row r="284" ht="15" spans="1:7">
      <c r="A284" s="393" t="s">
        <v>10581</v>
      </c>
      <c r="B284" s="399" t="s">
        <v>10183</v>
      </c>
      <c r="C284" s="395">
        <v>0</v>
      </c>
      <c r="D284" s="396">
        <v>0</v>
      </c>
      <c r="E284" s="396">
        <v>0</v>
      </c>
      <c r="F284" s="228" t="str">
        <f t="shared" si="8"/>
        <v/>
      </c>
      <c r="G284" s="228" t="str">
        <f t="shared" si="9"/>
        <v/>
      </c>
    </row>
    <row r="285" ht="15" spans="1:7">
      <c r="A285" s="393" t="s">
        <v>10582</v>
      </c>
      <c r="B285" s="394" t="s">
        <v>10583</v>
      </c>
      <c r="C285" s="395">
        <v>0</v>
      </c>
      <c r="D285" s="396">
        <v>310</v>
      </c>
      <c r="E285" s="396">
        <v>282</v>
      </c>
      <c r="F285" s="228" t="str">
        <f t="shared" si="8"/>
        <v/>
      </c>
      <c r="G285" s="228">
        <f t="shared" si="9"/>
        <v>0.909677419354839</v>
      </c>
    </row>
    <row r="286" ht="15" spans="1:7">
      <c r="A286" s="393" t="s">
        <v>10584</v>
      </c>
      <c r="B286" s="394" t="s">
        <v>10165</v>
      </c>
      <c r="C286" s="395">
        <v>524</v>
      </c>
      <c r="D286" s="396">
        <v>0</v>
      </c>
      <c r="E286" s="396">
        <v>0</v>
      </c>
      <c r="F286" s="228">
        <f t="shared" si="8"/>
        <v>0</v>
      </c>
      <c r="G286" s="228" t="str">
        <f t="shared" si="9"/>
        <v/>
      </c>
    </row>
    <row r="287" ht="15" spans="1:7">
      <c r="A287" s="393" t="s">
        <v>10585</v>
      </c>
      <c r="B287" s="394" t="s">
        <v>10167</v>
      </c>
      <c r="C287" s="395">
        <v>0</v>
      </c>
      <c r="D287" s="396">
        <v>0</v>
      </c>
      <c r="E287" s="396">
        <v>0</v>
      </c>
      <c r="F287" s="228" t="str">
        <f t="shared" si="8"/>
        <v/>
      </c>
      <c r="G287" s="228" t="str">
        <f t="shared" si="9"/>
        <v/>
      </c>
    </row>
    <row r="288" ht="15" spans="1:7">
      <c r="A288" s="393" t="s">
        <v>10586</v>
      </c>
      <c r="B288" s="398" t="s">
        <v>10169</v>
      </c>
      <c r="C288" s="395">
        <v>0</v>
      </c>
      <c r="D288" s="396">
        <v>0</v>
      </c>
      <c r="E288" s="396">
        <v>0</v>
      </c>
      <c r="F288" s="228" t="str">
        <f t="shared" si="8"/>
        <v/>
      </c>
      <c r="G288" s="228" t="str">
        <f t="shared" si="9"/>
        <v/>
      </c>
    </row>
    <row r="289" ht="15" spans="1:7">
      <c r="A289" s="393" t="s">
        <v>10587</v>
      </c>
      <c r="B289" s="398" t="s">
        <v>10588</v>
      </c>
      <c r="C289" s="395">
        <v>0</v>
      </c>
      <c r="D289" s="396">
        <v>0</v>
      </c>
      <c r="E289" s="396">
        <v>0</v>
      </c>
      <c r="F289" s="228" t="str">
        <f t="shared" si="8"/>
        <v/>
      </c>
      <c r="G289" s="228" t="str">
        <f t="shared" si="9"/>
        <v/>
      </c>
    </row>
    <row r="290" ht="15" spans="1:7">
      <c r="A290" s="393" t="s">
        <v>10589</v>
      </c>
      <c r="B290" s="398" t="s">
        <v>10590</v>
      </c>
      <c r="C290" s="395">
        <v>0</v>
      </c>
      <c r="D290" s="396">
        <v>0</v>
      </c>
      <c r="E290" s="396">
        <v>0</v>
      </c>
      <c r="F290" s="228" t="str">
        <f t="shared" si="8"/>
        <v/>
      </c>
      <c r="G290" s="228" t="str">
        <f t="shared" si="9"/>
        <v/>
      </c>
    </row>
    <row r="291" ht="15" spans="1:7">
      <c r="A291" s="393" t="s">
        <v>10591</v>
      </c>
      <c r="B291" s="394" t="s">
        <v>10592</v>
      </c>
      <c r="C291" s="395">
        <v>0</v>
      </c>
      <c r="D291" s="396">
        <v>0</v>
      </c>
      <c r="E291" s="396">
        <v>0</v>
      </c>
      <c r="F291" s="228" t="str">
        <f t="shared" si="8"/>
        <v/>
      </c>
      <c r="G291" s="228" t="str">
        <f t="shared" si="9"/>
        <v/>
      </c>
    </row>
    <row r="292" ht="15" spans="1:7">
      <c r="A292" s="393" t="s">
        <v>10593</v>
      </c>
      <c r="B292" s="394" t="s">
        <v>10183</v>
      </c>
      <c r="C292" s="395">
        <v>0</v>
      </c>
      <c r="D292" s="396">
        <v>0</v>
      </c>
      <c r="E292" s="396">
        <v>0</v>
      </c>
      <c r="F292" s="228" t="str">
        <f t="shared" si="8"/>
        <v/>
      </c>
      <c r="G292" s="228" t="str">
        <f t="shared" si="9"/>
        <v/>
      </c>
    </row>
    <row r="293" ht="15" spans="1:7">
      <c r="A293" s="393" t="s">
        <v>10594</v>
      </c>
      <c r="B293" s="394" t="s">
        <v>10595</v>
      </c>
      <c r="C293" s="395">
        <v>206</v>
      </c>
      <c r="D293" s="396">
        <v>495</v>
      </c>
      <c r="E293" s="396">
        <v>450</v>
      </c>
      <c r="F293" s="228">
        <f t="shared" si="8"/>
        <v>2.18446601941748</v>
      </c>
      <c r="G293" s="228">
        <f t="shared" si="9"/>
        <v>0.909090909090909</v>
      </c>
    </row>
    <row r="294" ht="15" spans="1:7">
      <c r="A294" s="393" t="s">
        <v>10596</v>
      </c>
      <c r="B294" s="398" t="s">
        <v>10165</v>
      </c>
      <c r="C294" s="395">
        <v>1244</v>
      </c>
      <c r="D294" s="396">
        <v>934</v>
      </c>
      <c r="E294" s="396">
        <v>849</v>
      </c>
      <c r="F294" s="228">
        <f t="shared" si="8"/>
        <v>0.682475884244373</v>
      </c>
      <c r="G294" s="228">
        <f t="shared" si="9"/>
        <v>0.908993576017131</v>
      </c>
    </row>
    <row r="295" ht="15" spans="1:7">
      <c r="A295" s="393" t="s">
        <v>10597</v>
      </c>
      <c r="B295" s="398" t="s">
        <v>10167</v>
      </c>
      <c r="C295" s="395">
        <v>356</v>
      </c>
      <c r="D295" s="396">
        <v>197</v>
      </c>
      <c r="E295" s="396">
        <v>179</v>
      </c>
      <c r="F295" s="228">
        <f t="shared" si="8"/>
        <v>0.502808988764045</v>
      </c>
      <c r="G295" s="228">
        <f t="shared" si="9"/>
        <v>0.908629441624365</v>
      </c>
    </row>
    <row r="296" ht="15" spans="1:7">
      <c r="A296" s="393" t="s">
        <v>10598</v>
      </c>
      <c r="B296" s="398" t="s">
        <v>10169</v>
      </c>
      <c r="C296" s="395">
        <v>0</v>
      </c>
      <c r="D296" s="396">
        <v>0</v>
      </c>
      <c r="E296" s="396">
        <v>0</v>
      </c>
      <c r="F296" s="228" t="str">
        <f t="shared" si="8"/>
        <v/>
      </c>
      <c r="G296" s="228" t="str">
        <f t="shared" si="9"/>
        <v/>
      </c>
    </row>
    <row r="297" ht="15" spans="1:7">
      <c r="A297" s="393" t="s">
        <v>10599</v>
      </c>
      <c r="B297" s="399" t="s">
        <v>10600</v>
      </c>
      <c r="C297" s="395">
        <v>17</v>
      </c>
      <c r="D297" s="396">
        <v>30</v>
      </c>
      <c r="E297" s="396">
        <v>27</v>
      </c>
      <c r="F297" s="228">
        <f t="shared" si="8"/>
        <v>1.58823529411765</v>
      </c>
      <c r="G297" s="228">
        <f t="shared" si="9"/>
        <v>0.9</v>
      </c>
    </row>
    <row r="298" ht="15" spans="1:7">
      <c r="A298" s="393" t="s">
        <v>10601</v>
      </c>
      <c r="B298" s="394" t="s">
        <v>10602</v>
      </c>
      <c r="C298" s="395">
        <v>108</v>
      </c>
      <c r="D298" s="396">
        <v>61</v>
      </c>
      <c r="E298" s="396">
        <v>55</v>
      </c>
      <c r="F298" s="228">
        <f t="shared" si="8"/>
        <v>0.509259259259259</v>
      </c>
      <c r="G298" s="228">
        <f t="shared" si="9"/>
        <v>0.901639344262295</v>
      </c>
    </row>
    <row r="299" ht="15" spans="1:7">
      <c r="A299" s="393" t="s">
        <v>10603</v>
      </c>
      <c r="B299" s="394" t="s">
        <v>10604</v>
      </c>
      <c r="C299" s="395">
        <v>0</v>
      </c>
      <c r="D299" s="396">
        <v>13</v>
      </c>
      <c r="E299" s="396">
        <v>12</v>
      </c>
      <c r="F299" s="228" t="str">
        <f t="shared" si="8"/>
        <v/>
      </c>
      <c r="G299" s="228">
        <f t="shared" si="9"/>
        <v>0.923076923076923</v>
      </c>
    </row>
    <row r="300" ht="15" spans="1:7">
      <c r="A300" s="393" t="s">
        <v>10605</v>
      </c>
      <c r="B300" s="400" t="s">
        <v>10606</v>
      </c>
      <c r="C300" s="395">
        <v>49</v>
      </c>
      <c r="D300" s="396">
        <v>68</v>
      </c>
      <c r="E300" s="396">
        <v>62</v>
      </c>
      <c r="F300" s="228">
        <f t="shared" si="8"/>
        <v>1.26530612244898</v>
      </c>
      <c r="G300" s="228">
        <f t="shared" si="9"/>
        <v>0.911764705882353</v>
      </c>
    </row>
    <row r="301" ht="15" spans="1:7">
      <c r="A301" s="393" t="s">
        <v>10607</v>
      </c>
      <c r="B301" s="401" t="s">
        <v>10608</v>
      </c>
      <c r="C301" s="395">
        <v>17</v>
      </c>
      <c r="D301" s="396">
        <v>127</v>
      </c>
      <c r="E301" s="396">
        <v>115</v>
      </c>
      <c r="F301" s="228">
        <f t="shared" si="8"/>
        <v>6.76470588235294</v>
      </c>
      <c r="G301" s="228">
        <f t="shared" si="9"/>
        <v>0.905511811023622</v>
      </c>
    </row>
    <row r="302" ht="15" spans="1:7">
      <c r="A302" s="393" t="s">
        <v>10609</v>
      </c>
      <c r="B302" s="398" t="s">
        <v>10610</v>
      </c>
      <c r="C302" s="395">
        <v>17</v>
      </c>
      <c r="D302" s="396">
        <v>20</v>
      </c>
      <c r="E302" s="396">
        <v>18</v>
      </c>
      <c r="F302" s="228">
        <f t="shared" si="8"/>
        <v>1.05882352941176</v>
      </c>
      <c r="G302" s="228">
        <f t="shared" si="9"/>
        <v>0.9</v>
      </c>
    </row>
    <row r="303" ht="15" spans="1:7">
      <c r="A303" s="393" t="s">
        <v>10611</v>
      </c>
      <c r="B303" s="398" t="s">
        <v>10612</v>
      </c>
      <c r="C303" s="395">
        <v>0</v>
      </c>
      <c r="D303" s="396">
        <v>0</v>
      </c>
      <c r="E303" s="396">
        <v>0</v>
      </c>
      <c r="F303" s="228" t="str">
        <f t="shared" si="8"/>
        <v/>
      </c>
      <c r="G303" s="228" t="str">
        <f t="shared" si="9"/>
        <v/>
      </c>
    </row>
    <row r="304" ht="15" spans="1:7">
      <c r="A304" s="393" t="s">
        <v>10613</v>
      </c>
      <c r="B304" s="394" t="s">
        <v>10254</v>
      </c>
      <c r="C304" s="395">
        <v>0</v>
      </c>
      <c r="D304" s="396">
        <v>0</v>
      </c>
      <c r="E304" s="396">
        <v>0</v>
      </c>
      <c r="F304" s="228" t="str">
        <f t="shared" si="8"/>
        <v/>
      </c>
      <c r="G304" s="228" t="str">
        <f t="shared" si="9"/>
        <v/>
      </c>
    </row>
    <row r="305" ht="15" spans="1:7">
      <c r="A305" s="393" t="s">
        <v>10614</v>
      </c>
      <c r="B305" s="394" t="s">
        <v>10183</v>
      </c>
      <c r="C305" s="395">
        <v>0</v>
      </c>
      <c r="D305" s="396">
        <v>0</v>
      </c>
      <c r="E305" s="396">
        <v>0</v>
      </c>
      <c r="F305" s="228" t="str">
        <f t="shared" si="8"/>
        <v/>
      </c>
      <c r="G305" s="228" t="str">
        <f t="shared" si="9"/>
        <v/>
      </c>
    </row>
    <row r="306" ht="15" spans="1:7">
      <c r="A306" s="393" t="s">
        <v>10615</v>
      </c>
      <c r="B306" s="394" t="s">
        <v>10616</v>
      </c>
      <c r="C306" s="395">
        <v>207</v>
      </c>
      <c r="D306" s="396">
        <v>292</v>
      </c>
      <c r="E306" s="396">
        <v>266</v>
      </c>
      <c r="F306" s="228">
        <f t="shared" si="8"/>
        <v>1.28502415458937</v>
      </c>
      <c r="G306" s="228">
        <f t="shared" si="9"/>
        <v>0.910958904109589</v>
      </c>
    </row>
    <row r="307" ht="15" spans="1:7">
      <c r="A307" s="393" t="s">
        <v>10617</v>
      </c>
      <c r="B307" s="394" t="s">
        <v>10165</v>
      </c>
      <c r="C307" s="395">
        <v>0</v>
      </c>
      <c r="D307" s="396">
        <v>0</v>
      </c>
      <c r="E307" s="396">
        <v>0</v>
      </c>
      <c r="F307" s="228" t="str">
        <f t="shared" si="8"/>
        <v/>
      </c>
      <c r="G307" s="228" t="str">
        <f t="shared" si="9"/>
        <v/>
      </c>
    </row>
    <row r="308" ht="15" spans="1:7">
      <c r="A308" s="393" t="s">
        <v>10618</v>
      </c>
      <c r="B308" s="398" t="s">
        <v>10167</v>
      </c>
      <c r="C308" s="395">
        <v>0</v>
      </c>
      <c r="D308" s="396">
        <v>0</v>
      </c>
      <c r="E308" s="396">
        <v>0</v>
      </c>
      <c r="F308" s="228" t="str">
        <f t="shared" si="8"/>
        <v/>
      </c>
      <c r="G308" s="228" t="str">
        <f t="shared" si="9"/>
        <v/>
      </c>
    </row>
    <row r="309" ht="15" spans="1:7">
      <c r="A309" s="393" t="s">
        <v>10619</v>
      </c>
      <c r="B309" s="394" t="s">
        <v>10169</v>
      </c>
      <c r="C309" s="395">
        <v>0</v>
      </c>
      <c r="D309" s="396">
        <v>0</v>
      </c>
      <c r="E309" s="396">
        <v>0</v>
      </c>
      <c r="F309" s="228" t="str">
        <f t="shared" si="8"/>
        <v/>
      </c>
      <c r="G309" s="228" t="str">
        <f t="shared" si="9"/>
        <v/>
      </c>
    </row>
    <row r="310" ht="15" spans="1:7">
      <c r="A310" s="393" t="s">
        <v>10620</v>
      </c>
      <c r="B310" s="394" t="s">
        <v>10621</v>
      </c>
      <c r="C310" s="395">
        <v>0</v>
      </c>
      <c r="D310" s="396">
        <v>0</v>
      </c>
      <c r="E310" s="396">
        <v>0</v>
      </c>
      <c r="F310" s="228" t="str">
        <f t="shared" si="8"/>
        <v/>
      </c>
      <c r="G310" s="228" t="str">
        <f t="shared" si="9"/>
        <v/>
      </c>
    </row>
    <row r="311" ht="15" spans="1:7">
      <c r="A311" s="393" t="s">
        <v>10622</v>
      </c>
      <c r="B311" s="394" t="s">
        <v>10623</v>
      </c>
      <c r="C311" s="395">
        <v>0</v>
      </c>
      <c r="D311" s="396">
        <v>0</v>
      </c>
      <c r="E311" s="396">
        <v>0</v>
      </c>
      <c r="F311" s="228" t="str">
        <f t="shared" si="8"/>
        <v/>
      </c>
      <c r="G311" s="228" t="str">
        <f t="shared" si="9"/>
        <v/>
      </c>
    </row>
    <row r="312" ht="15" spans="1:7">
      <c r="A312" s="393" t="s">
        <v>10624</v>
      </c>
      <c r="B312" s="394" t="s">
        <v>10625</v>
      </c>
      <c r="C312" s="395">
        <v>0</v>
      </c>
      <c r="D312" s="396">
        <v>0</v>
      </c>
      <c r="E312" s="396">
        <v>0</v>
      </c>
      <c r="F312" s="228" t="str">
        <f t="shared" si="8"/>
        <v/>
      </c>
      <c r="G312" s="228" t="str">
        <f t="shared" si="9"/>
        <v/>
      </c>
    </row>
    <row r="313" ht="15" spans="1:7">
      <c r="A313" s="393" t="s">
        <v>10626</v>
      </c>
      <c r="B313" s="399" t="s">
        <v>10254</v>
      </c>
      <c r="C313" s="395">
        <v>0</v>
      </c>
      <c r="D313" s="396">
        <v>0</v>
      </c>
      <c r="E313" s="396">
        <v>0</v>
      </c>
      <c r="F313" s="228" t="str">
        <f t="shared" si="8"/>
        <v/>
      </c>
      <c r="G313" s="228" t="str">
        <f t="shared" si="9"/>
        <v/>
      </c>
    </row>
    <row r="314" ht="15" spans="1:7">
      <c r="A314" s="393" t="s">
        <v>10627</v>
      </c>
      <c r="B314" s="398" t="s">
        <v>10183</v>
      </c>
      <c r="C314" s="395">
        <v>0</v>
      </c>
      <c r="D314" s="396">
        <v>0</v>
      </c>
      <c r="E314" s="396">
        <v>0</v>
      </c>
      <c r="F314" s="228" t="str">
        <f t="shared" si="8"/>
        <v/>
      </c>
      <c r="G314" s="228" t="str">
        <f t="shared" si="9"/>
        <v/>
      </c>
    </row>
    <row r="315" ht="15" spans="1:7">
      <c r="A315" s="393" t="s">
        <v>10628</v>
      </c>
      <c r="B315" s="394" t="s">
        <v>10629</v>
      </c>
      <c r="C315" s="395">
        <v>0</v>
      </c>
      <c r="D315" s="396">
        <v>0</v>
      </c>
      <c r="E315" s="396">
        <v>0</v>
      </c>
      <c r="F315" s="228" t="str">
        <f t="shared" si="8"/>
        <v/>
      </c>
      <c r="G315" s="228" t="str">
        <f t="shared" si="9"/>
        <v/>
      </c>
    </row>
    <row r="316" ht="15" spans="1:7">
      <c r="A316" s="393" t="s">
        <v>10630</v>
      </c>
      <c r="B316" s="394" t="s">
        <v>10165</v>
      </c>
      <c r="C316" s="395">
        <v>1717</v>
      </c>
      <c r="D316" s="396">
        <v>1684</v>
      </c>
      <c r="E316" s="396">
        <v>1531</v>
      </c>
      <c r="F316" s="228">
        <f t="shared" si="8"/>
        <v>0.891671520093186</v>
      </c>
      <c r="G316" s="228">
        <f t="shared" si="9"/>
        <v>0.909144893111639</v>
      </c>
    </row>
    <row r="317" ht="15" spans="1:7">
      <c r="A317" s="393" t="s">
        <v>10631</v>
      </c>
      <c r="B317" s="401" t="s">
        <v>10167</v>
      </c>
      <c r="C317" s="395">
        <v>0</v>
      </c>
      <c r="D317" s="396">
        <v>10</v>
      </c>
      <c r="E317" s="396">
        <v>9</v>
      </c>
      <c r="F317" s="228" t="str">
        <f t="shared" si="8"/>
        <v/>
      </c>
      <c r="G317" s="228">
        <f t="shared" si="9"/>
        <v>0.9</v>
      </c>
    </row>
    <row r="318" ht="15" spans="1:7">
      <c r="A318" s="393" t="s">
        <v>10632</v>
      </c>
      <c r="B318" s="394" t="s">
        <v>10169</v>
      </c>
      <c r="C318" s="395">
        <v>0</v>
      </c>
      <c r="D318" s="396">
        <v>0</v>
      </c>
      <c r="E318" s="396">
        <v>0</v>
      </c>
      <c r="F318" s="228" t="str">
        <f t="shared" si="8"/>
        <v/>
      </c>
      <c r="G318" s="228" t="str">
        <f t="shared" si="9"/>
        <v/>
      </c>
    </row>
    <row r="319" ht="15" spans="1:7">
      <c r="A319" s="393" t="s">
        <v>10633</v>
      </c>
      <c r="B319" s="394" t="s">
        <v>10634</v>
      </c>
      <c r="C319" s="395">
        <v>471</v>
      </c>
      <c r="D319" s="396">
        <v>424</v>
      </c>
      <c r="E319" s="396">
        <v>386</v>
      </c>
      <c r="F319" s="228">
        <f t="shared" si="8"/>
        <v>0.819532908704883</v>
      </c>
      <c r="G319" s="228">
        <f t="shared" si="9"/>
        <v>0.910377358490566</v>
      </c>
    </row>
    <row r="320" ht="15" spans="1:7">
      <c r="A320" s="393" t="s">
        <v>10635</v>
      </c>
      <c r="B320" s="394" t="s">
        <v>10636</v>
      </c>
      <c r="C320" s="395">
        <v>0</v>
      </c>
      <c r="D320" s="396">
        <v>28</v>
      </c>
      <c r="E320" s="396">
        <v>25</v>
      </c>
      <c r="F320" s="228" t="str">
        <f t="shared" si="8"/>
        <v/>
      </c>
      <c r="G320" s="228">
        <f t="shared" si="9"/>
        <v>0.892857142857143</v>
      </c>
    </row>
    <row r="321" ht="15" spans="1:7">
      <c r="A321" s="393" t="s">
        <v>10637</v>
      </c>
      <c r="B321" s="398" t="s">
        <v>10638</v>
      </c>
      <c r="C321" s="395">
        <v>4133</v>
      </c>
      <c r="D321" s="396">
        <v>503</v>
      </c>
      <c r="E321" s="396">
        <v>457</v>
      </c>
      <c r="F321" s="228">
        <f t="shared" si="8"/>
        <v>0.110573433341399</v>
      </c>
      <c r="G321" s="228">
        <f t="shared" si="9"/>
        <v>0.908548707753479</v>
      </c>
    </row>
    <row r="322" ht="15" spans="1:7">
      <c r="A322" s="393" t="s">
        <v>10639</v>
      </c>
      <c r="B322" s="398" t="s">
        <v>10254</v>
      </c>
      <c r="C322" s="395">
        <v>0</v>
      </c>
      <c r="D322" s="396">
        <v>0</v>
      </c>
      <c r="E322" s="396">
        <v>0</v>
      </c>
      <c r="F322" s="228" t="str">
        <f t="shared" si="8"/>
        <v/>
      </c>
      <c r="G322" s="228" t="str">
        <f t="shared" si="9"/>
        <v/>
      </c>
    </row>
    <row r="323" ht="15" spans="1:7">
      <c r="A323" s="393" t="s">
        <v>10640</v>
      </c>
      <c r="B323" s="398" t="s">
        <v>10183</v>
      </c>
      <c r="C323" s="395">
        <v>0</v>
      </c>
      <c r="D323" s="396">
        <v>0</v>
      </c>
      <c r="E323" s="396">
        <v>0</v>
      </c>
      <c r="F323" s="228" t="str">
        <f t="shared" si="8"/>
        <v/>
      </c>
      <c r="G323" s="228" t="str">
        <f t="shared" si="9"/>
        <v/>
      </c>
    </row>
    <row r="324" ht="15" spans="1:7">
      <c r="A324" s="393" t="s">
        <v>10641</v>
      </c>
      <c r="B324" s="394" t="s">
        <v>10642</v>
      </c>
      <c r="C324" s="395">
        <v>38</v>
      </c>
      <c r="D324" s="396">
        <v>160</v>
      </c>
      <c r="E324" s="396">
        <v>145</v>
      </c>
      <c r="F324" s="228">
        <f t="shared" si="8"/>
        <v>3.81578947368421</v>
      </c>
      <c r="G324" s="228">
        <f t="shared" si="9"/>
        <v>0.90625</v>
      </c>
    </row>
    <row r="325" ht="15" spans="1:7">
      <c r="A325" s="393" t="s">
        <v>10643</v>
      </c>
      <c r="B325" s="394" t="s">
        <v>10165</v>
      </c>
      <c r="C325" s="395">
        <v>0</v>
      </c>
      <c r="D325" s="396">
        <v>0</v>
      </c>
      <c r="E325" s="396">
        <v>0</v>
      </c>
      <c r="F325" s="228" t="str">
        <f t="shared" si="8"/>
        <v/>
      </c>
      <c r="G325" s="228" t="str">
        <f t="shared" si="9"/>
        <v/>
      </c>
    </row>
    <row r="326" ht="15" spans="1:7">
      <c r="A326" s="393" t="s">
        <v>10644</v>
      </c>
      <c r="B326" s="394" t="s">
        <v>10167</v>
      </c>
      <c r="C326" s="395">
        <v>0</v>
      </c>
      <c r="D326" s="396">
        <v>0</v>
      </c>
      <c r="E326" s="396">
        <v>0</v>
      </c>
      <c r="F326" s="228" t="str">
        <f t="shared" si="8"/>
        <v/>
      </c>
      <c r="G326" s="228" t="str">
        <f t="shared" si="9"/>
        <v/>
      </c>
    </row>
    <row r="327" ht="15" spans="1:7">
      <c r="A327" s="393" t="s">
        <v>10645</v>
      </c>
      <c r="B327" s="394" t="s">
        <v>10169</v>
      </c>
      <c r="C327" s="395">
        <v>0</v>
      </c>
      <c r="D327" s="396">
        <v>0</v>
      </c>
      <c r="E327" s="396">
        <v>0</v>
      </c>
      <c r="F327" s="228" t="str">
        <f t="shared" ref="F327:F390" si="10">IFERROR($E327/C327,"")</f>
        <v/>
      </c>
      <c r="G327" s="228" t="str">
        <f t="shared" ref="G327:G390" si="11">IFERROR($E327/D327,"")</f>
        <v/>
      </c>
    </row>
    <row r="328" ht="15" spans="1:7">
      <c r="A328" s="393" t="s">
        <v>10646</v>
      </c>
      <c r="B328" s="398" t="s">
        <v>10647</v>
      </c>
      <c r="C328" s="395">
        <v>0</v>
      </c>
      <c r="D328" s="396">
        <v>0</v>
      </c>
      <c r="E328" s="396">
        <v>0</v>
      </c>
      <c r="F328" s="228" t="str">
        <f t="shared" si="10"/>
        <v/>
      </c>
      <c r="G328" s="228" t="str">
        <f t="shared" si="11"/>
        <v/>
      </c>
    </row>
    <row r="329" ht="15" spans="1:7">
      <c r="A329" s="393" t="s">
        <v>10648</v>
      </c>
      <c r="B329" s="398" t="s">
        <v>10649</v>
      </c>
      <c r="C329" s="395">
        <v>0</v>
      </c>
      <c r="D329" s="396">
        <v>0</v>
      </c>
      <c r="E329" s="396">
        <v>0</v>
      </c>
      <c r="F329" s="228" t="str">
        <f t="shared" si="10"/>
        <v/>
      </c>
      <c r="G329" s="228" t="str">
        <f t="shared" si="11"/>
        <v/>
      </c>
    </row>
    <row r="330" ht="15" spans="1:7">
      <c r="A330" s="393" t="s">
        <v>10650</v>
      </c>
      <c r="B330" s="399" t="s">
        <v>10183</v>
      </c>
      <c r="C330" s="395">
        <v>0</v>
      </c>
      <c r="D330" s="396">
        <v>0</v>
      </c>
      <c r="E330" s="396">
        <v>0</v>
      </c>
      <c r="F330" s="228" t="str">
        <f t="shared" si="10"/>
        <v/>
      </c>
      <c r="G330" s="228" t="str">
        <f t="shared" si="11"/>
        <v/>
      </c>
    </row>
    <row r="331" ht="15" spans="1:7">
      <c r="A331" s="393" t="s">
        <v>10651</v>
      </c>
      <c r="B331" s="394" t="s">
        <v>10652</v>
      </c>
      <c r="C331" s="395">
        <v>0</v>
      </c>
      <c r="D331" s="396">
        <v>0</v>
      </c>
      <c r="E331" s="396">
        <v>0</v>
      </c>
      <c r="F331" s="228" t="str">
        <f t="shared" si="10"/>
        <v/>
      </c>
      <c r="G331" s="228" t="str">
        <f t="shared" si="11"/>
        <v/>
      </c>
    </row>
    <row r="332" ht="15" spans="1:7">
      <c r="A332" s="393" t="s">
        <v>10653</v>
      </c>
      <c r="B332" s="394" t="s">
        <v>10165</v>
      </c>
      <c r="C332" s="395">
        <v>0</v>
      </c>
      <c r="D332" s="396">
        <v>0</v>
      </c>
      <c r="E332" s="396">
        <v>0</v>
      </c>
      <c r="F332" s="228" t="str">
        <f t="shared" si="10"/>
        <v/>
      </c>
      <c r="G332" s="228" t="str">
        <f t="shared" si="11"/>
        <v/>
      </c>
    </row>
    <row r="333" ht="15" spans="1:7">
      <c r="A333" s="393" t="s">
        <v>10654</v>
      </c>
      <c r="B333" s="398" t="s">
        <v>10167</v>
      </c>
      <c r="C333" s="395">
        <v>0</v>
      </c>
      <c r="D333" s="396">
        <v>0</v>
      </c>
      <c r="E333" s="396">
        <v>0</v>
      </c>
      <c r="F333" s="228" t="str">
        <f t="shared" si="10"/>
        <v/>
      </c>
      <c r="G333" s="228" t="str">
        <f t="shared" si="11"/>
        <v/>
      </c>
    </row>
    <row r="334" ht="15" spans="1:7">
      <c r="A334" s="393" t="s">
        <v>10655</v>
      </c>
      <c r="B334" s="398" t="s">
        <v>10254</v>
      </c>
      <c r="C334" s="395">
        <v>0</v>
      </c>
      <c r="D334" s="396">
        <v>0</v>
      </c>
      <c r="E334" s="396">
        <v>0</v>
      </c>
      <c r="F334" s="228" t="str">
        <f t="shared" si="10"/>
        <v/>
      </c>
      <c r="G334" s="228" t="str">
        <f t="shared" si="11"/>
        <v/>
      </c>
    </row>
    <row r="335" ht="15" spans="1:7">
      <c r="A335" s="393" t="s">
        <v>10656</v>
      </c>
      <c r="B335" s="398" t="s">
        <v>10657</v>
      </c>
      <c r="C335" s="395">
        <v>0</v>
      </c>
      <c r="D335" s="396">
        <v>0</v>
      </c>
      <c r="E335" s="396">
        <v>0</v>
      </c>
      <c r="F335" s="228" t="str">
        <f t="shared" si="10"/>
        <v/>
      </c>
      <c r="G335" s="228" t="str">
        <f t="shared" si="11"/>
        <v/>
      </c>
    </row>
    <row r="336" ht="15" spans="1:7">
      <c r="A336" s="393" t="s">
        <v>10658</v>
      </c>
      <c r="B336" s="394" t="s">
        <v>10659</v>
      </c>
      <c r="C336" s="395">
        <v>0</v>
      </c>
      <c r="D336" s="396">
        <v>0</v>
      </c>
      <c r="E336" s="396">
        <v>0</v>
      </c>
      <c r="F336" s="228" t="str">
        <f t="shared" si="10"/>
        <v/>
      </c>
      <c r="G336" s="228" t="str">
        <f t="shared" si="11"/>
        <v/>
      </c>
    </row>
    <row r="337" ht="15" spans="1:7">
      <c r="A337" s="393" t="s">
        <v>10660</v>
      </c>
      <c r="B337" s="394" t="s">
        <v>10661</v>
      </c>
      <c r="C337" s="395">
        <v>0</v>
      </c>
      <c r="D337" s="396">
        <v>9</v>
      </c>
      <c r="E337" s="396">
        <v>8</v>
      </c>
      <c r="F337" s="228" t="str">
        <f t="shared" si="10"/>
        <v/>
      </c>
      <c r="G337" s="228">
        <f t="shared" si="11"/>
        <v>0.888888888888889</v>
      </c>
    </row>
    <row r="338" ht="15" spans="1:7">
      <c r="A338" s="393" t="s">
        <v>10662</v>
      </c>
      <c r="B338" s="398" t="s">
        <v>9846</v>
      </c>
      <c r="C338" s="395">
        <v>117</v>
      </c>
      <c r="D338" s="396">
        <v>783</v>
      </c>
      <c r="E338" s="396">
        <v>714</v>
      </c>
      <c r="F338" s="228">
        <f t="shared" si="10"/>
        <v>6.1025641025641</v>
      </c>
      <c r="G338" s="228">
        <f t="shared" si="11"/>
        <v>0.911877394636015</v>
      </c>
    </row>
    <row r="339" ht="15" spans="1:7">
      <c r="A339" s="393" t="s">
        <v>10663</v>
      </c>
      <c r="B339" s="399" t="s">
        <v>10165</v>
      </c>
      <c r="C339" s="395">
        <v>1775</v>
      </c>
      <c r="D339" s="396">
        <v>1835</v>
      </c>
      <c r="E339" s="396">
        <v>1934</v>
      </c>
      <c r="F339" s="228">
        <f t="shared" si="10"/>
        <v>1.08957746478873</v>
      </c>
      <c r="G339" s="228">
        <f t="shared" si="11"/>
        <v>1.05395095367847</v>
      </c>
    </row>
    <row r="340" ht="15" spans="1:7">
      <c r="A340" s="393" t="s">
        <v>10664</v>
      </c>
      <c r="B340" s="394" t="s">
        <v>10167</v>
      </c>
      <c r="C340" s="395">
        <v>0</v>
      </c>
      <c r="D340" s="396">
        <v>0</v>
      </c>
      <c r="E340" s="396">
        <v>0</v>
      </c>
      <c r="F340" s="228" t="str">
        <f t="shared" si="10"/>
        <v/>
      </c>
      <c r="G340" s="228" t="str">
        <f t="shared" si="11"/>
        <v/>
      </c>
    </row>
    <row r="341" ht="15" spans="1:7">
      <c r="A341" s="393" t="s">
        <v>10665</v>
      </c>
      <c r="B341" s="394" t="s">
        <v>10169</v>
      </c>
      <c r="C341" s="395">
        <v>0</v>
      </c>
      <c r="D341" s="396">
        <v>0</v>
      </c>
      <c r="E341" s="396">
        <v>0</v>
      </c>
      <c r="F341" s="228" t="str">
        <f t="shared" si="10"/>
        <v/>
      </c>
      <c r="G341" s="228" t="str">
        <f t="shared" si="11"/>
        <v/>
      </c>
    </row>
    <row r="342" ht="15" spans="1:7">
      <c r="A342" s="393" t="s">
        <v>10666</v>
      </c>
      <c r="B342" s="394" t="s">
        <v>10667</v>
      </c>
      <c r="C342" s="395">
        <v>3</v>
      </c>
      <c r="D342" s="396">
        <v>151</v>
      </c>
      <c r="E342" s="396">
        <v>159</v>
      </c>
      <c r="F342" s="228">
        <f t="shared" si="10"/>
        <v>53</v>
      </c>
      <c r="G342" s="228">
        <f t="shared" si="11"/>
        <v>1.05298013245033</v>
      </c>
    </row>
    <row r="343" ht="15" spans="1:7">
      <c r="A343" s="393" t="s">
        <v>10668</v>
      </c>
      <c r="B343" s="398" t="s">
        <v>10669</v>
      </c>
      <c r="C343" s="395">
        <v>3811</v>
      </c>
      <c r="D343" s="396">
        <v>2839</v>
      </c>
      <c r="E343" s="396">
        <v>2992</v>
      </c>
      <c r="F343" s="228">
        <f t="shared" si="10"/>
        <v>0.785095775387038</v>
      </c>
      <c r="G343" s="228">
        <f t="shared" si="11"/>
        <v>1.05389221556886</v>
      </c>
    </row>
    <row r="344" ht="15" spans="1:7">
      <c r="A344" s="393" t="s">
        <v>10670</v>
      </c>
      <c r="B344" s="398" t="s">
        <v>10671</v>
      </c>
      <c r="C344" s="395">
        <v>8867</v>
      </c>
      <c r="D344" s="396">
        <v>13403</v>
      </c>
      <c r="E344" s="396">
        <v>14126</v>
      </c>
      <c r="F344" s="228">
        <f t="shared" si="10"/>
        <v>1.59309800383444</v>
      </c>
      <c r="G344" s="228">
        <f t="shared" si="11"/>
        <v>1.05394314705663</v>
      </c>
    </row>
    <row r="345" ht="15" spans="1:7">
      <c r="A345" s="393" t="s">
        <v>10672</v>
      </c>
      <c r="B345" s="394" t="s">
        <v>10673</v>
      </c>
      <c r="C345" s="395">
        <v>1638</v>
      </c>
      <c r="D345" s="396">
        <v>10441</v>
      </c>
      <c r="E345" s="396">
        <v>11004</v>
      </c>
      <c r="F345" s="228">
        <f t="shared" si="10"/>
        <v>6.71794871794872</v>
      </c>
      <c r="G345" s="228">
        <f t="shared" si="11"/>
        <v>1.05392203811895</v>
      </c>
    </row>
    <row r="346" ht="15" spans="1:7">
      <c r="A346" s="393" t="s">
        <v>10674</v>
      </c>
      <c r="B346" s="394" t="s">
        <v>10675</v>
      </c>
      <c r="C346" s="395">
        <v>17260</v>
      </c>
      <c r="D346" s="396">
        <v>12190</v>
      </c>
      <c r="E346" s="396">
        <v>12848</v>
      </c>
      <c r="F346" s="228">
        <f t="shared" si="10"/>
        <v>0.744380069524913</v>
      </c>
      <c r="G346" s="228">
        <f t="shared" si="11"/>
        <v>1.05397867104184</v>
      </c>
    </row>
    <row r="347" ht="15" spans="1:7">
      <c r="A347" s="393" t="s">
        <v>10676</v>
      </c>
      <c r="B347" s="394" t="s">
        <v>10677</v>
      </c>
      <c r="C347" s="395">
        <v>27</v>
      </c>
      <c r="D347" s="396">
        <v>1673</v>
      </c>
      <c r="E347" s="396">
        <v>1763</v>
      </c>
      <c r="F347" s="228">
        <f t="shared" si="10"/>
        <v>65.2962962962963</v>
      </c>
      <c r="G347" s="228">
        <f t="shared" si="11"/>
        <v>1.05379557680813</v>
      </c>
    </row>
    <row r="348" ht="15" spans="1:7">
      <c r="A348" s="393" t="s">
        <v>10678</v>
      </c>
      <c r="B348" s="394" t="s">
        <v>10679</v>
      </c>
      <c r="C348" s="395">
        <v>7108</v>
      </c>
      <c r="D348" s="396">
        <v>4971</v>
      </c>
      <c r="E348" s="396">
        <v>5239</v>
      </c>
      <c r="F348" s="228">
        <f t="shared" si="10"/>
        <v>0.737056837366348</v>
      </c>
      <c r="G348" s="228">
        <f t="shared" si="11"/>
        <v>1.05391269362301</v>
      </c>
    </row>
    <row r="349" ht="15" spans="1:7">
      <c r="A349" s="393" t="s">
        <v>10680</v>
      </c>
      <c r="B349" s="398" t="s">
        <v>10681</v>
      </c>
      <c r="C349" s="395">
        <v>0</v>
      </c>
      <c r="D349" s="396">
        <v>0</v>
      </c>
      <c r="E349" s="396">
        <v>0</v>
      </c>
      <c r="F349" s="228" t="str">
        <f t="shared" si="10"/>
        <v/>
      </c>
      <c r="G349" s="228" t="str">
        <f t="shared" si="11"/>
        <v/>
      </c>
    </row>
    <row r="350" ht="15" spans="1:7">
      <c r="A350" s="393" t="s">
        <v>10682</v>
      </c>
      <c r="B350" s="398" t="s">
        <v>10683</v>
      </c>
      <c r="C350" s="395">
        <v>10218</v>
      </c>
      <c r="D350" s="396">
        <v>11176</v>
      </c>
      <c r="E350" s="396">
        <v>11779</v>
      </c>
      <c r="F350" s="228">
        <f t="shared" si="10"/>
        <v>1.15276962223527</v>
      </c>
      <c r="G350" s="228">
        <f t="shared" si="11"/>
        <v>1.05395490336435</v>
      </c>
    </row>
    <row r="351" ht="15" spans="1:7">
      <c r="A351" s="393" t="s">
        <v>10684</v>
      </c>
      <c r="B351" s="398" t="s">
        <v>10685</v>
      </c>
      <c r="C351" s="395">
        <v>898</v>
      </c>
      <c r="D351" s="396">
        <v>26</v>
      </c>
      <c r="E351" s="396">
        <v>27</v>
      </c>
      <c r="F351" s="228">
        <f t="shared" si="10"/>
        <v>0.0300668151447661</v>
      </c>
      <c r="G351" s="228">
        <f t="shared" si="11"/>
        <v>1.03846153846154</v>
      </c>
    </row>
    <row r="352" ht="15" spans="1:7">
      <c r="A352" s="393" t="s">
        <v>10686</v>
      </c>
      <c r="B352" s="399" t="s">
        <v>10687</v>
      </c>
      <c r="C352" s="395">
        <v>11080</v>
      </c>
      <c r="D352" s="396">
        <v>13907</v>
      </c>
      <c r="E352" s="396">
        <v>14657</v>
      </c>
      <c r="F352" s="228">
        <f t="shared" si="10"/>
        <v>1.32283393501805</v>
      </c>
      <c r="G352" s="228">
        <f t="shared" si="11"/>
        <v>1.05392967570288</v>
      </c>
    </row>
    <row r="353" ht="15" spans="1:7">
      <c r="A353" s="393" t="s">
        <v>10688</v>
      </c>
      <c r="B353" s="394" t="s">
        <v>10689</v>
      </c>
      <c r="C353" s="395">
        <v>1211</v>
      </c>
      <c r="D353" s="396">
        <v>156</v>
      </c>
      <c r="E353" s="396">
        <v>164</v>
      </c>
      <c r="F353" s="228">
        <f t="shared" si="10"/>
        <v>0.135425268373245</v>
      </c>
      <c r="G353" s="228">
        <f t="shared" si="11"/>
        <v>1.05128205128205</v>
      </c>
    </row>
    <row r="354" ht="15" spans="1:7">
      <c r="A354" s="393" t="s">
        <v>10690</v>
      </c>
      <c r="B354" s="394" t="s">
        <v>10691</v>
      </c>
      <c r="C354" s="395">
        <v>0</v>
      </c>
      <c r="D354" s="396">
        <v>0</v>
      </c>
      <c r="E354" s="396">
        <v>0</v>
      </c>
      <c r="F354" s="228" t="str">
        <f t="shared" si="10"/>
        <v/>
      </c>
      <c r="G354" s="228" t="str">
        <f t="shared" si="11"/>
        <v/>
      </c>
    </row>
    <row r="355" ht="15" spans="1:7">
      <c r="A355" s="393" t="s">
        <v>10692</v>
      </c>
      <c r="B355" s="394" t="s">
        <v>10693</v>
      </c>
      <c r="C355" s="395">
        <v>0</v>
      </c>
      <c r="D355" s="396">
        <v>0</v>
      </c>
      <c r="E355" s="396">
        <v>0</v>
      </c>
      <c r="F355" s="228" t="str">
        <f t="shared" si="10"/>
        <v/>
      </c>
      <c r="G355" s="228" t="str">
        <f t="shared" si="11"/>
        <v/>
      </c>
    </row>
    <row r="356" ht="15" spans="1:7">
      <c r="A356" s="393" t="s">
        <v>10694</v>
      </c>
      <c r="B356" s="399" t="s">
        <v>10695</v>
      </c>
      <c r="C356" s="395">
        <v>0</v>
      </c>
      <c r="D356" s="396">
        <v>0</v>
      </c>
      <c r="E356" s="396">
        <v>0</v>
      </c>
      <c r="F356" s="228" t="str">
        <f t="shared" si="10"/>
        <v/>
      </c>
      <c r="G356" s="228" t="str">
        <f t="shared" si="11"/>
        <v/>
      </c>
    </row>
    <row r="357" ht="15" spans="1:7">
      <c r="A357" s="393" t="s">
        <v>10696</v>
      </c>
      <c r="B357" s="398" t="s">
        <v>10697</v>
      </c>
      <c r="C357" s="395">
        <v>0</v>
      </c>
      <c r="D357" s="396">
        <v>0</v>
      </c>
      <c r="E357" s="396">
        <v>0</v>
      </c>
      <c r="F357" s="228" t="str">
        <f t="shared" si="10"/>
        <v/>
      </c>
      <c r="G357" s="228" t="str">
        <f t="shared" si="11"/>
        <v/>
      </c>
    </row>
    <row r="358" ht="15" spans="1:7">
      <c r="A358" s="393" t="s">
        <v>10698</v>
      </c>
      <c r="B358" s="394" t="s">
        <v>10699</v>
      </c>
      <c r="C358" s="395">
        <v>0</v>
      </c>
      <c r="D358" s="396">
        <v>0</v>
      </c>
      <c r="E358" s="396">
        <v>0</v>
      </c>
      <c r="F358" s="228" t="str">
        <f t="shared" si="10"/>
        <v/>
      </c>
      <c r="G358" s="228" t="str">
        <f t="shared" si="11"/>
        <v/>
      </c>
    </row>
    <row r="359" ht="15" spans="1:7">
      <c r="A359" s="393" t="s">
        <v>10700</v>
      </c>
      <c r="B359" s="394" t="s">
        <v>10701</v>
      </c>
      <c r="C359" s="395">
        <v>580</v>
      </c>
      <c r="D359" s="396">
        <v>547</v>
      </c>
      <c r="E359" s="396">
        <v>577</v>
      </c>
      <c r="F359" s="228">
        <f t="shared" si="10"/>
        <v>0.994827586206897</v>
      </c>
      <c r="G359" s="228">
        <f t="shared" si="11"/>
        <v>1.05484460694698</v>
      </c>
    </row>
    <row r="360" ht="15" spans="1:7">
      <c r="A360" s="393" t="s">
        <v>10702</v>
      </c>
      <c r="B360" s="398" t="s">
        <v>10703</v>
      </c>
      <c r="C360" s="395">
        <v>722</v>
      </c>
      <c r="D360" s="396">
        <v>311</v>
      </c>
      <c r="E360" s="396">
        <v>328</v>
      </c>
      <c r="F360" s="228">
        <f t="shared" si="10"/>
        <v>0.454293628808864</v>
      </c>
      <c r="G360" s="228">
        <f t="shared" si="11"/>
        <v>1.05466237942122</v>
      </c>
    </row>
    <row r="361" ht="15" spans="1:7">
      <c r="A361" s="393" t="s">
        <v>10704</v>
      </c>
      <c r="B361" s="394" t="s">
        <v>10705</v>
      </c>
      <c r="C361" s="395">
        <v>1079</v>
      </c>
      <c r="D361" s="396">
        <v>868</v>
      </c>
      <c r="E361" s="396">
        <v>915</v>
      </c>
      <c r="F361" s="228">
        <f t="shared" si="10"/>
        <v>0.848007414272475</v>
      </c>
      <c r="G361" s="228">
        <f t="shared" si="11"/>
        <v>1.05414746543779</v>
      </c>
    </row>
    <row r="362" ht="15" spans="1:7">
      <c r="A362" s="393" t="s">
        <v>10706</v>
      </c>
      <c r="B362" s="399" t="s">
        <v>10707</v>
      </c>
      <c r="C362" s="395">
        <v>0</v>
      </c>
      <c r="D362" s="396">
        <v>0</v>
      </c>
      <c r="E362" s="396">
        <v>0</v>
      </c>
      <c r="F362" s="228" t="str">
        <f t="shared" si="10"/>
        <v/>
      </c>
      <c r="G362" s="228" t="str">
        <f t="shared" si="11"/>
        <v/>
      </c>
    </row>
    <row r="363" ht="15" spans="1:7">
      <c r="A363" s="393" t="s">
        <v>10708</v>
      </c>
      <c r="B363" s="394" t="s">
        <v>10709</v>
      </c>
      <c r="C363" s="395">
        <v>0</v>
      </c>
      <c r="D363" s="396">
        <v>0</v>
      </c>
      <c r="E363" s="396">
        <v>0</v>
      </c>
      <c r="F363" s="228" t="str">
        <f t="shared" si="10"/>
        <v/>
      </c>
      <c r="G363" s="228" t="str">
        <f t="shared" si="11"/>
        <v/>
      </c>
    </row>
    <row r="364" ht="15" spans="1:7">
      <c r="A364" s="393" t="s">
        <v>10710</v>
      </c>
      <c r="B364" s="394" t="s">
        <v>10711</v>
      </c>
      <c r="C364" s="395">
        <v>0</v>
      </c>
      <c r="D364" s="396">
        <v>0</v>
      </c>
      <c r="E364" s="396">
        <v>0</v>
      </c>
      <c r="F364" s="228" t="str">
        <f t="shared" si="10"/>
        <v/>
      </c>
      <c r="G364" s="228" t="str">
        <f t="shared" si="11"/>
        <v/>
      </c>
    </row>
    <row r="365" ht="15" spans="1:7">
      <c r="A365" s="393" t="s">
        <v>10712</v>
      </c>
      <c r="B365" s="398" t="s">
        <v>10713</v>
      </c>
      <c r="C365" s="395">
        <v>589</v>
      </c>
      <c r="D365" s="396">
        <v>1113</v>
      </c>
      <c r="E365" s="396">
        <v>1173</v>
      </c>
      <c r="F365" s="228">
        <f t="shared" si="10"/>
        <v>1.99151103565365</v>
      </c>
      <c r="G365" s="228">
        <f t="shared" si="11"/>
        <v>1.05390835579515</v>
      </c>
    </row>
    <row r="366" ht="15" spans="1:7">
      <c r="A366" s="393" t="s">
        <v>10714</v>
      </c>
      <c r="B366" s="398" t="s">
        <v>10715</v>
      </c>
      <c r="C366" s="395">
        <v>0</v>
      </c>
      <c r="D366" s="396">
        <v>0</v>
      </c>
      <c r="E366" s="396">
        <v>0</v>
      </c>
      <c r="F366" s="228" t="str">
        <f t="shared" si="10"/>
        <v/>
      </c>
      <c r="G366" s="228" t="str">
        <f t="shared" si="11"/>
        <v/>
      </c>
    </row>
    <row r="367" ht="15" spans="1:7">
      <c r="A367" s="393" t="s">
        <v>10716</v>
      </c>
      <c r="B367" s="398" t="s">
        <v>10717</v>
      </c>
      <c r="C367" s="395">
        <v>8</v>
      </c>
      <c r="D367" s="396">
        <v>43</v>
      </c>
      <c r="E367" s="396">
        <v>45</v>
      </c>
      <c r="F367" s="228">
        <f t="shared" si="10"/>
        <v>5.625</v>
      </c>
      <c r="G367" s="228">
        <f t="shared" si="11"/>
        <v>1.04651162790698</v>
      </c>
    </row>
    <row r="368" ht="15" spans="1:7">
      <c r="A368" s="393" t="s">
        <v>10718</v>
      </c>
      <c r="B368" s="394" t="s">
        <v>10719</v>
      </c>
      <c r="C368" s="395">
        <v>0</v>
      </c>
      <c r="D368" s="396">
        <v>0</v>
      </c>
      <c r="E368" s="396">
        <v>0</v>
      </c>
      <c r="F368" s="228" t="str">
        <f t="shared" si="10"/>
        <v/>
      </c>
      <c r="G368" s="228" t="str">
        <f t="shared" si="11"/>
        <v/>
      </c>
    </row>
    <row r="369" ht="15" spans="1:7">
      <c r="A369" s="393" t="s">
        <v>10720</v>
      </c>
      <c r="B369" s="394" t="s">
        <v>10721</v>
      </c>
      <c r="C369" s="395">
        <v>1721</v>
      </c>
      <c r="D369" s="396">
        <v>2037</v>
      </c>
      <c r="E369" s="396">
        <v>2147</v>
      </c>
      <c r="F369" s="228">
        <f t="shared" si="10"/>
        <v>1.24753050552005</v>
      </c>
      <c r="G369" s="228">
        <f t="shared" si="11"/>
        <v>1.05400098183603</v>
      </c>
    </row>
    <row r="370" ht="15" spans="1:7">
      <c r="A370" s="393" t="s">
        <v>10722</v>
      </c>
      <c r="B370" s="394" t="s">
        <v>10723</v>
      </c>
      <c r="C370" s="395">
        <v>0</v>
      </c>
      <c r="D370" s="396">
        <v>0</v>
      </c>
      <c r="E370" s="396">
        <v>0</v>
      </c>
      <c r="F370" s="228" t="str">
        <f t="shared" si="10"/>
        <v/>
      </c>
      <c r="G370" s="228" t="str">
        <f t="shared" si="11"/>
        <v/>
      </c>
    </row>
    <row r="371" ht="15" spans="1:7">
      <c r="A371" s="393" t="s">
        <v>10724</v>
      </c>
      <c r="B371" s="398" t="s">
        <v>10725</v>
      </c>
      <c r="C371" s="395">
        <v>0</v>
      </c>
      <c r="D371" s="396">
        <v>0</v>
      </c>
      <c r="E371" s="396">
        <v>0</v>
      </c>
      <c r="F371" s="228" t="str">
        <f t="shared" si="10"/>
        <v/>
      </c>
      <c r="G371" s="228" t="str">
        <f t="shared" si="11"/>
        <v/>
      </c>
    </row>
    <row r="372" ht="15" spans="1:7">
      <c r="A372" s="393" t="s">
        <v>10726</v>
      </c>
      <c r="B372" s="398" t="s">
        <v>10727</v>
      </c>
      <c r="C372" s="395">
        <v>0</v>
      </c>
      <c r="D372" s="396">
        <v>0</v>
      </c>
      <c r="E372" s="396">
        <v>0</v>
      </c>
      <c r="F372" s="228" t="str">
        <f t="shared" si="10"/>
        <v/>
      </c>
      <c r="G372" s="228" t="str">
        <f t="shared" si="11"/>
        <v/>
      </c>
    </row>
    <row r="373" ht="15" spans="1:7">
      <c r="A373" s="393" t="s">
        <v>10728</v>
      </c>
      <c r="B373" s="399" t="s">
        <v>10729</v>
      </c>
      <c r="C373" s="395">
        <v>0</v>
      </c>
      <c r="D373" s="396">
        <v>0</v>
      </c>
      <c r="E373" s="396">
        <v>0</v>
      </c>
      <c r="F373" s="228" t="str">
        <f t="shared" si="10"/>
        <v/>
      </c>
      <c r="G373" s="228" t="str">
        <f t="shared" si="11"/>
        <v/>
      </c>
    </row>
    <row r="374" ht="15" spans="1:7">
      <c r="A374" s="393" t="s">
        <v>10730</v>
      </c>
      <c r="B374" s="394" t="s">
        <v>10731</v>
      </c>
      <c r="C374" s="395">
        <v>13</v>
      </c>
      <c r="D374" s="396">
        <v>12</v>
      </c>
      <c r="E374" s="396">
        <v>13</v>
      </c>
      <c r="F374" s="228">
        <f t="shared" si="10"/>
        <v>1</v>
      </c>
      <c r="G374" s="228">
        <f t="shared" si="11"/>
        <v>1.08333333333333</v>
      </c>
    </row>
    <row r="375" ht="15" spans="1:7">
      <c r="A375" s="393" t="s">
        <v>10732</v>
      </c>
      <c r="B375" s="394" t="s">
        <v>10733</v>
      </c>
      <c r="C375" s="395">
        <v>0</v>
      </c>
      <c r="D375" s="396">
        <v>0</v>
      </c>
      <c r="E375" s="396">
        <v>0</v>
      </c>
      <c r="F375" s="228" t="str">
        <f t="shared" si="10"/>
        <v/>
      </c>
      <c r="G375" s="228" t="str">
        <f t="shared" si="11"/>
        <v/>
      </c>
    </row>
    <row r="376" ht="15" spans="1:7">
      <c r="A376" s="393" t="s">
        <v>10734</v>
      </c>
      <c r="B376" s="398" t="s">
        <v>10735</v>
      </c>
      <c r="C376" s="395">
        <v>0</v>
      </c>
      <c r="D376" s="396">
        <v>0</v>
      </c>
      <c r="E376" s="396">
        <v>0</v>
      </c>
      <c r="F376" s="228" t="str">
        <f t="shared" si="10"/>
        <v/>
      </c>
      <c r="G376" s="228" t="str">
        <f t="shared" si="11"/>
        <v/>
      </c>
    </row>
    <row r="377" ht="15" spans="1:7">
      <c r="A377" s="393" t="s">
        <v>10736</v>
      </c>
      <c r="B377" s="398" t="s">
        <v>10737</v>
      </c>
      <c r="C377" s="395">
        <v>0</v>
      </c>
      <c r="D377" s="396">
        <v>0</v>
      </c>
      <c r="E377" s="396">
        <v>0</v>
      </c>
      <c r="F377" s="228" t="str">
        <f t="shared" si="10"/>
        <v/>
      </c>
      <c r="G377" s="228" t="str">
        <f t="shared" si="11"/>
        <v/>
      </c>
    </row>
    <row r="378" ht="15" spans="1:7">
      <c r="A378" s="393" t="s">
        <v>10738</v>
      </c>
      <c r="B378" s="398" t="s">
        <v>10739</v>
      </c>
      <c r="C378" s="395">
        <v>0</v>
      </c>
      <c r="D378" s="396">
        <v>0</v>
      </c>
      <c r="E378" s="396">
        <v>0</v>
      </c>
      <c r="F378" s="228" t="str">
        <f t="shared" si="10"/>
        <v/>
      </c>
      <c r="G378" s="228" t="str">
        <f t="shared" si="11"/>
        <v/>
      </c>
    </row>
    <row r="379" ht="15" spans="1:7">
      <c r="A379" s="393" t="s">
        <v>10740</v>
      </c>
      <c r="B379" s="394" t="s">
        <v>9868</v>
      </c>
      <c r="C379" s="395">
        <v>11147</v>
      </c>
      <c r="D379" s="396">
        <v>1123</v>
      </c>
      <c r="E379" s="396">
        <v>1184</v>
      </c>
      <c r="F379" s="228">
        <f t="shared" si="10"/>
        <v>0.106216919350498</v>
      </c>
      <c r="G379" s="228">
        <f t="shared" si="11"/>
        <v>1.05431878895815</v>
      </c>
    </row>
    <row r="380" ht="15" spans="1:7">
      <c r="A380" s="393" t="s">
        <v>10741</v>
      </c>
      <c r="B380" s="398" t="s">
        <v>10165</v>
      </c>
      <c r="C380" s="395">
        <v>224</v>
      </c>
      <c r="D380" s="396">
        <v>440</v>
      </c>
      <c r="E380" s="396">
        <v>358</v>
      </c>
      <c r="F380" s="228">
        <f t="shared" si="10"/>
        <v>1.59821428571429</v>
      </c>
      <c r="G380" s="228">
        <f t="shared" si="11"/>
        <v>0.813636363636364</v>
      </c>
    </row>
    <row r="381" ht="15" spans="1:7">
      <c r="A381" s="393" t="s">
        <v>10742</v>
      </c>
      <c r="B381" s="398" t="s">
        <v>10167</v>
      </c>
      <c r="C381" s="395">
        <v>316</v>
      </c>
      <c r="D381" s="396">
        <v>0</v>
      </c>
      <c r="E381" s="396">
        <v>0</v>
      </c>
      <c r="F381" s="228">
        <f t="shared" si="10"/>
        <v>0</v>
      </c>
      <c r="G381" s="228" t="str">
        <f t="shared" si="11"/>
        <v/>
      </c>
    </row>
    <row r="382" ht="15" spans="1:7">
      <c r="A382" s="393" t="s">
        <v>10743</v>
      </c>
      <c r="B382" s="398" t="s">
        <v>10169</v>
      </c>
      <c r="C382" s="395">
        <v>0</v>
      </c>
      <c r="D382" s="396">
        <v>0</v>
      </c>
      <c r="E382" s="396">
        <v>0</v>
      </c>
      <c r="F382" s="228" t="str">
        <f t="shared" si="10"/>
        <v/>
      </c>
      <c r="G382" s="228" t="str">
        <f t="shared" si="11"/>
        <v/>
      </c>
    </row>
    <row r="383" ht="15" spans="1:7">
      <c r="A383" s="393" t="s">
        <v>10744</v>
      </c>
      <c r="B383" s="398" t="s">
        <v>10745</v>
      </c>
      <c r="C383" s="395">
        <v>406</v>
      </c>
      <c r="D383" s="396">
        <v>200</v>
      </c>
      <c r="E383" s="396">
        <v>163</v>
      </c>
      <c r="F383" s="228">
        <f t="shared" si="10"/>
        <v>0.401477832512315</v>
      </c>
      <c r="G383" s="228">
        <f t="shared" si="11"/>
        <v>0.815</v>
      </c>
    </row>
    <row r="384" ht="15" spans="1:7">
      <c r="A384" s="393" t="s">
        <v>10746</v>
      </c>
      <c r="B384" s="394" t="s">
        <v>10747</v>
      </c>
      <c r="C384" s="395">
        <v>0</v>
      </c>
      <c r="D384" s="396">
        <v>0</v>
      </c>
      <c r="E384" s="396">
        <v>0</v>
      </c>
      <c r="F384" s="228" t="str">
        <f t="shared" si="10"/>
        <v/>
      </c>
      <c r="G384" s="228" t="str">
        <f t="shared" si="11"/>
        <v/>
      </c>
    </row>
    <row r="385" ht="15" spans="1:7">
      <c r="A385" s="393" t="s">
        <v>10748</v>
      </c>
      <c r="B385" s="398" t="s">
        <v>10749</v>
      </c>
      <c r="C385" s="395">
        <v>18</v>
      </c>
      <c r="D385" s="396">
        <v>5</v>
      </c>
      <c r="E385" s="396">
        <v>4</v>
      </c>
      <c r="F385" s="228">
        <f t="shared" si="10"/>
        <v>0.222222222222222</v>
      </c>
      <c r="G385" s="228">
        <f t="shared" si="11"/>
        <v>0.8</v>
      </c>
    </row>
    <row r="386" ht="15" spans="1:7">
      <c r="A386" s="393" t="s">
        <v>10750</v>
      </c>
      <c r="B386" s="398" t="s">
        <v>10751</v>
      </c>
      <c r="C386" s="395">
        <v>0</v>
      </c>
      <c r="D386" s="396">
        <v>0</v>
      </c>
      <c r="E386" s="396">
        <v>0</v>
      </c>
      <c r="F386" s="228" t="str">
        <f t="shared" si="10"/>
        <v/>
      </c>
      <c r="G386" s="228" t="str">
        <f t="shared" si="11"/>
        <v/>
      </c>
    </row>
    <row r="387" ht="15" spans="1:7">
      <c r="A387" s="393" t="s">
        <v>10752</v>
      </c>
      <c r="B387" s="398" t="s">
        <v>10753</v>
      </c>
      <c r="C387" s="395">
        <v>0</v>
      </c>
      <c r="D387" s="396">
        <v>0</v>
      </c>
      <c r="E387" s="396">
        <v>0</v>
      </c>
      <c r="F387" s="228" t="str">
        <f t="shared" si="10"/>
        <v/>
      </c>
      <c r="G387" s="228" t="str">
        <f t="shared" si="11"/>
        <v/>
      </c>
    </row>
    <row r="388" ht="15" spans="1:7">
      <c r="A388" s="393" t="s">
        <v>10754</v>
      </c>
      <c r="B388" s="394" t="s">
        <v>10755</v>
      </c>
      <c r="C388" s="395">
        <v>0</v>
      </c>
      <c r="D388" s="396">
        <v>0</v>
      </c>
      <c r="E388" s="396">
        <v>0</v>
      </c>
      <c r="F388" s="228" t="str">
        <f t="shared" si="10"/>
        <v/>
      </c>
      <c r="G388" s="228" t="str">
        <f t="shared" si="11"/>
        <v/>
      </c>
    </row>
    <row r="389" ht="15" spans="1:7">
      <c r="A389" s="393" t="s">
        <v>10756</v>
      </c>
      <c r="B389" s="394" t="s">
        <v>10757</v>
      </c>
      <c r="C389" s="395">
        <v>0</v>
      </c>
      <c r="D389" s="396">
        <v>0</v>
      </c>
      <c r="E389" s="396">
        <v>0</v>
      </c>
      <c r="F389" s="228" t="str">
        <f t="shared" si="10"/>
        <v/>
      </c>
      <c r="G389" s="228" t="str">
        <f t="shared" si="11"/>
        <v/>
      </c>
    </row>
    <row r="390" ht="15" spans="1:7">
      <c r="A390" s="393" t="s">
        <v>10758</v>
      </c>
      <c r="B390" s="394" t="s">
        <v>10759</v>
      </c>
      <c r="C390" s="395">
        <v>0</v>
      </c>
      <c r="D390" s="396">
        <v>0</v>
      </c>
      <c r="E390" s="396">
        <v>0</v>
      </c>
      <c r="F390" s="228" t="str">
        <f t="shared" si="10"/>
        <v/>
      </c>
      <c r="G390" s="228" t="str">
        <f t="shared" si="11"/>
        <v/>
      </c>
    </row>
    <row r="391" ht="15" spans="1:7">
      <c r="A391" s="393" t="s">
        <v>10760</v>
      </c>
      <c r="B391" s="398" t="s">
        <v>10761</v>
      </c>
      <c r="C391" s="395">
        <v>0</v>
      </c>
      <c r="D391" s="396">
        <v>0</v>
      </c>
      <c r="E391" s="396">
        <v>0</v>
      </c>
      <c r="F391" s="228" t="str">
        <f t="shared" ref="F391:F454" si="12">IFERROR($E391/C391,"")</f>
        <v/>
      </c>
      <c r="G391" s="228" t="str">
        <f t="shared" ref="G391:G454" si="13">IFERROR($E391/D391,"")</f>
        <v/>
      </c>
    </row>
    <row r="392" ht="15" spans="1:7">
      <c r="A392" s="393" t="s">
        <v>10762</v>
      </c>
      <c r="B392" s="398" t="s">
        <v>10747</v>
      </c>
      <c r="C392" s="395">
        <v>0</v>
      </c>
      <c r="D392" s="396">
        <v>0</v>
      </c>
      <c r="E392" s="396">
        <v>0</v>
      </c>
      <c r="F392" s="228" t="str">
        <f t="shared" si="12"/>
        <v/>
      </c>
      <c r="G392" s="228" t="str">
        <f t="shared" si="13"/>
        <v/>
      </c>
    </row>
    <row r="393" ht="15" spans="1:7">
      <c r="A393" s="393" t="s">
        <v>10763</v>
      </c>
      <c r="B393" s="399" t="s">
        <v>10764</v>
      </c>
      <c r="C393" s="395">
        <v>10</v>
      </c>
      <c r="D393" s="396">
        <v>8</v>
      </c>
      <c r="E393" s="396">
        <v>7</v>
      </c>
      <c r="F393" s="228">
        <f t="shared" si="12"/>
        <v>0.7</v>
      </c>
      <c r="G393" s="228">
        <f t="shared" si="13"/>
        <v>0.875</v>
      </c>
    </row>
    <row r="394" ht="15" spans="1:7">
      <c r="A394" s="393" t="s">
        <v>10765</v>
      </c>
      <c r="B394" s="398" t="s">
        <v>10766</v>
      </c>
      <c r="C394" s="395">
        <v>25</v>
      </c>
      <c r="D394" s="396">
        <v>0</v>
      </c>
      <c r="E394" s="396">
        <v>0</v>
      </c>
      <c r="F394" s="228">
        <f t="shared" si="12"/>
        <v>0</v>
      </c>
      <c r="G394" s="228" t="str">
        <f t="shared" si="13"/>
        <v/>
      </c>
    </row>
    <row r="395" ht="15" spans="1:7">
      <c r="A395" s="393" t="s">
        <v>10767</v>
      </c>
      <c r="B395" s="398" t="s">
        <v>10768</v>
      </c>
      <c r="C395" s="395">
        <v>0</v>
      </c>
      <c r="D395" s="396">
        <v>0</v>
      </c>
      <c r="E395" s="396">
        <v>0</v>
      </c>
      <c r="F395" s="228" t="str">
        <f t="shared" si="12"/>
        <v/>
      </c>
      <c r="G395" s="228" t="str">
        <f t="shared" si="13"/>
        <v/>
      </c>
    </row>
    <row r="396" ht="15" spans="1:7">
      <c r="A396" s="393" t="s">
        <v>10769</v>
      </c>
      <c r="B396" s="398" t="s">
        <v>10770</v>
      </c>
      <c r="C396" s="395">
        <v>0</v>
      </c>
      <c r="D396" s="396">
        <v>0</v>
      </c>
      <c r="E396" s="396">
        <v>0</v>
      </c>
      <c r="F396" s="228" t="str">
        <f t="shared" si="12"/>
        <v/>
      </c>
      <c r="G396" s="228" t="str">
        <f t="shared" si="13"/>
        <v/>
      </c>
    </row>
    <row r="397" ht="15" spans="1:7">
      <c r="A397" s="393" t="s">
        <v>10771</v>
      </c>
      <c r="B397" s="394" t="s">
        <v>10747</v>
      </c>
      <c r="C397" s="395">
        <v>0</v>
      </c>
      <c r="D397" s="396">
        <v>0</v>
      </c>
      <c r="E397" s="396">
        <v>0</v>
      </c>
      <c r="F397" s="228" t="str">
        <f t="shared" si="12"/>
        <v/>
      </c>
      <c r="G397" s="228" t="str">
        <f t="shared" si="13"/>
        <v/>
      </c>
    </row>
    <row r="398" ht="15" spans="1:7">
      <c r="A398" s="393" t="s">
        <v>10772</v>
      </c>
      <c r="B398" s="398" t="s">
        <v>10773</v>
      </c>
      <c r="C398" s="395">
        <v>106</v>
      </c>
      <c r="D398" s="396">
        <v>39</v>
      </c>
      <c r="E398" s="396">
        <v>32</v>
      </c>
      <c r="F398" s="228">
        <f t="shared" si="12"/>
        <v>0.30188679245283</v>
      </c>
      <c r="G398" s="228">
        <f t="shared" si="13"/>
        <v>0.82051282051282</v>
      </c>
    </row>
    <row r="399" ht="15" spans="1:7">
      <c r="A399" s="393" t="s">
        <v>10774</v>
      </c>
      <c r="B399" s="398" t="s">
        <v>10775</v>
      </c>
      <c r="C399" s="395">
        <v>0</v>
      </c>
      <c r="D399" s="396">
        <v>0</v>
      </c>
      <c r="E399" s="396">
        <v>0</v>
      </c>
      <c r="F399" s="228" t="str">
        <f t="shared" si="12"/>
        <v/>
      </c>
      <c r="G399" s="228" t="str">
        <f t="shared" si="13"/>
        <v/>
      </c>
    </row>
    <row r="400" ht="15" spans="1:7">
      <c r="A400" s="393" t="s">
        <v>10776</v>
      </c>
      <c r="B400" s="398" t="s">
        <v>10777</v>
      </c>
      <c r="C400" s="395">
        <v>10200</v>
      </c>
      <c r="D400" s="396">
        <v>16562</v>
      </c>
      <c r="E400" s="396">
        <v>13481</v>
      </c>
      <c r="F400" s="228">
        <f t="shared" si="12"/>
        <v>1.32166666666667</v>
      </c>
      <c r="G400" s="228">
        <f t="shared" si="13"/>
        <v>0.813971742543171</v>
      </c>
    </row>
    <row r="401" ht="15" spans="1:7">
      <c r="A401" s="393" t="s">
        <v>10778</v>
      </c>
      <c r="B401" s="399" t="s">
        <v>10747</v>
      </c>
      <c r="C401" s="395">
        <v>163</v>
      </c>
      <c r="D401" s="396">
        <v>31</v>
      </c>
      <c r="E401" s="396">
        <v>25</v>
      </c>
      <c r="F401" s="228">
        <f t="shared" si="12"/>
        <v>0.153374233128834</v>
      </c>
      <c r="G401" s="228">
        <f t="shared" si="13"/>
        <v>0.806451612903226</v>
      </c>
    </row>
    <row r="402" ht="15" spans="1:7">
      <c r="A402" s="393" t="s">
        <v>10779</v>
      </c>
      <c r="B402" s="399" t="s">
        <v>10780</v>
      </c>
      <c r="C402" s="395">
        <v>0</v>
      </c>
      <c r="D402" s="396">
        <v>0</v>
      </c>
      <c r="E402" s="396">
        <v>0</v>
      </c>
      <c r="F402" s="228" t="str">
        <f t="shared" si="12"/>
        <v/>
      </c>
      <c r="G402" s="228" t="str">
        <f t="shared" si="13"/>
        <v/>
      </c>
    </row>
    <row r="403" ht="15" spans="1:7">
      <c r="A403" s="393" t="s">
        <v>10781</v>
      </c>
      <c r="B403" s="399" t="s">
        <v>10782</v>
      </c>
      <c r="C403" s="395">
        <v>0</v>
      </c>
      <c r="D403" s="396">
        <v>0</v>
      </c>
      <c r="E403" s="396">
        <v>0</v>
      </c>
      <c r="F403" s="228" t="str">
        <f t="shared" si="12"/>
        <v/>
      </c>
      <c r="G403" s="228" t="str">
        <f t="shared" si="13"/>
        <v/>
      </c>
    </row>
    <row r="404" ht="15" spans="1:7">
      <c r="A404" s="393" t="s">
        <v>10783</v>
      </c>
      <c r="B404" s="399" t="s">
        <v>10784</v>
      </c>
      <c r="C404" s="395">
        <v>51</v>
      </c>
      <c r="D404" s="396">
        <v>413</v>
      </c>
      <c r="E404" s="396">
        <v>336</v>
      </c>
      <c r="F404" s="228">
        <f t="shared" si="12"/>
        <v>6.58823529411765</v>
      </c>
      <c r="G404" s="228">
        <f t="shared" si="13"/>
        <v>0.813559322033898</v>
      </c>
    </row>
    <row r="405" ht="15" spans="1:7">
      <c r="A405" s="393" t="s">
        <v>10785</v>
      </c>
      <c r="B405" s="399" t="s">
        <v>10786</v>
      </c>
      <c r="C405" s="395">
        <v>0</v>
      </c>
      <c r="D405" s="396">
        <v>0</v>
      </c>
      <c r="E405" s="396">
        <v>0</v>
      </c>
      <c r="F405" s="228" t="str">
        <f t="shared" si="12"/>
        <v/>
      </c>
      <c r="G405" s="228" t="str">
        <f t="shared" si="13"/>
        <v/>
      </c>
    </row>
    <row r="406" ht="15" spans="1:7">
      <c r="A406" s="393" t="s">
        <v>10787</v>
      </c>
      <c r="B406" s="399" t="s">
        <v>10788</v>
      </c>
      <c r="C406" s="395">
        <v>0</v>
      </c>
      <c r="D406" s="396">
        <v>0</v>
      </c>
      <c r="E406" s="396">
        <v>0</v>
      </c>
      <c r="F406" s="228" t="str">
        <f t="shared" si="12"/>
        <v/>
      </c>
      <c r="G406" s="228" t="str">
        <f t="shared" si="13"/>
        <v/>
      </c>
    </row>
    <row r="407" ht="15" spans="1:7">
      <c r="A407" s="393" t="s">
        <v>10789</v>
      </c>
      <c r="B407" s="399" t="s">
        <v>10790</v>
      </c>
      <c r="C407" s="395">
        <v>0</v>
      </c>
      <c r="D407" s="396">
        <v>1</v>
      </c>
      <c r="E407" s="396">
        <v>1</v>
      </c>
      <c r="F407" s="228" t="str">
        <f t="shared" si="12"/>
        <v/>
      </c>
      <c r="G407" s="228">
        <f t="shared" si="13"/>
        <v>1</v>
      </c>
    </row>
    <row r="408" ht="15" spans="1:7">
      <c r="A408" s="393" t="s">
        <v>10791</v>
      </c>
      <c r="B408" s="399" t="s">
        <v>10792</v>
      </c>
      <c r="C408" s="395">
        <v>17</v>
      </c>
      <c r="D408" s="396">
        <v>56</v>
      </c>
      <c r="E408" s="396">
        <v>46</v>
      </c>
      <c r="F408" s="228">
        <f t="shared" si="12"/>
        <v>2.70588235294118</v>
      </c>
      <c r="G408" s="228">
        <f t="shared" si="13"/>
        <v>0.821428571428571</v>
      </c>
    </row>
    <row r="409" ht="15" spans="1:7">
      <c r="A409" s="393" t="s">
        <v>10793</v>
      </c>
      <c r="B409" s="399" t="s">
        <v>10747</v>
      </c>
      <c r="C409" s="395">
        <v>94</v>
      </c>
      <c r="D409" s="396">
        <v>238</v>
      </c>
      <c r="E409" s="396">
        <v>194</v>
      </c>
      <c r="F409" s="228">
        <f t="shared" si="12"/>
        <v>2.06382978723404</v>
      </c>
      <c r="G409" s="228">
        <f t="shared" si="13"/>
        <v>0.815126050420168</v>
      </c>
    </row>
    <row r="410" ht="15" spans="1:7">
      <c r="A410" s="393" t="s">
        <v>10794</v>
      </c>
      <c r="B410" s="399" t="s">
        <v>10795</v>
      </c>
      <c r="C410" s="395">
        <v>97</v>
      </c>
      <c r="D410" s="396">
        <v>10</v>
      </c>
      <c r="E410" s="396">
        <v>8</v>
      </c>
      <c r="F410" s="228">
        <f t="shared" si="12"/>
        <v>0.0824742268041237</v>
      </c>
      <c r="G410" s="228">
        <f t="shared" si="13"/>
        <v>0.8</v>
      </c>
    </row>
    <row r="411" ht="15" spans="1:7">
      <c r="A411" s="393" t="s">
        <v>10796</v>
      </c>
      <c r="B411" s="399" t="s">
        <v>10797</v>
      </c>
      <c r="C411" s="395">
        <v>0</v>
      </c>
      <c r="D411" s="396">
        <v>0</v>
      </c>
      <c r="E411" s="396">
        <v>0</v>
      </c>
      <c r="F411" s="228" t="str">
        <f t="shared" si="12"/>
        <v/>
      </c>
      <c r="G411" s="228" t="str">
        <f t="shared" si="13"/>
        <v/>
      </c>
    </row>
    <row r="412" ht="15" spans="1:7">
      <c r="A412" s="393" t="s">
        <v>10798</v>
      </c>
      <c r="B412" s="399" t="s">
        <v>10799</v>
      </c>
      <c r="C412" s="395">
        <v>10</v>
      </c>
      <c r="D412" s="396">
        <v>30</v>
      </c>
      <c r="E412" s="396">
        <v>24</v>
      </c>
      <c r="F412" s="228">
        <f t="shared" si="12"/>
        <v>2.4</v>
      </c>
      <c r="G412" s="228">
        <f t="shared" si="13"/>
        <v>0.8</v>
      </c>
    </row>
    <row r="413" ht="15" spans="1:7">
      <c r="A413" s="393" t="s">
        <v>10800</v>
      </c>
      <c r="B413" s="399" t="s">
        <v>10801</v>
      </c>
      <c r="C413" s="395">
        <v>0</v>
      </c>
      <c r="D413" s="396">
        <v>557</v>
      </c>
      <c r="E413" s="396">
        <v>453</v>
      </c>
      <c r="F413" s="228" t="str">
        <f t="shared" si="12"/>
        <v/>
      </c>
      <c r="G413" s="228">
        <f t="shared" si="13"/>
        <v>0.813285457809695</v>
      </c>
    </row>
    <row r="414" ht="15" spans="1:7">
      <c r="A414" s="393" t="s">
        <v>10802</v>
      </c>
      <c r="B414" s="399" t="s">
        <v>10803</v>
      </c>
      <c r="C414" s="395">
        <v>51</v>
      </c>
      <c r="D414" s="396">
        <v>136</v>
      </c>
      <c r="E414" s="396">
        <v>111</v>
      </c>
      <c r="F414" s="228">
        <f t="shared" si="12"/>
        <v>2.17647058823529</v>
      </c>
      <c r="G414" s="228">
        <f t="shared" si="13"/>
        <v>0.816176470588235</v>
      </c>
    </row>
    <row r="415" ht="15" spans="1:7">
      <c r="A415" s="393" t="s">
        <v>10804</v>
      </c>
      <c r="B415" s="399" t="s">
        <v>10805</v>
      </c>
      <c r="C415" s="395">
        <v>0</v>
      </c>
      <c r="D415" s="396">
        <v>0</v>
      </c>
      <c r="E415" s="396">
        <v>0</v>
      </c>
      <c r="F415" s="228" t="str">
        <f t="shared" si="12"/>
        <v/>
      </c>
      <c r="G415" s="228" t="str">
        <f t="shared" si="13"/>
        <v/>
      </c>
    </row>
    <row r="416" ht="15" spans="1:7">
      <c r="A416" s="393" t="s">
        <v>10806</v>
      </c>
      <c r="B416" s="399" t="s">
        <v>10807</v>
      </c>
      <c r="C416" s="395">
        <v>0</v>
      </c>
      <c r="D416" s="396">
        <v>0</v>
      </c>
      <c r="E416" s="396">
        <v>0</v>
      </c>
      <c r="F416" s="228" t="str">
        <f t="shared" si="12"/>
        <v/>
      </c>
      <c r="G416" s="228" t="str">
        <f t="shared" si="13"/>
        <v/>
      </c>
    </row>
    <row r="417" ht="15" spans="1:7">
      <c r="A417" s="393" t="s">
        <v>10808</v>
      </c>
      <c r="B417" s="399" t="s">
        <v>10809</v>
      </c>
      <c r="C417" s="395">
        <v>0</v>
      </c>
      <c r="D417" s="396">
        <v>0</v>
      </c>
      <c r="E417" s="396">
        <v>0</v>
      </c>
      <c r="F417" s="228" t="str">
        <f t="shared" si="12"/>
        <v/>
      </c>
      <c r="G417" s="228" t="str">
        <f t="shared" si="13"/>
        <v/>
      </c>
    </row>
    <row r="418" ht="15" spans="1:7">
      <c r="A418" s="393" t="s">
        <v>10810</v>
      </c>
      <c r="B418" s="399" t="s">
        <v>10811</v>
      </c>
      <c r="C418" s="395">
        <v>0</v>
      </c>
      <c r="D418" s="396">
        <v>500</v>
      </c>
      <c r="E418" s="396">
        <v>407</v>
      </c>
      <c r="F418" s="228" t="str">
        <f t="shared" si="12"/>
        <v/>
      </c>
      <c r="G418" s="228">
        <f t="shared" si="13"/>
        <v>0.814</v>
      </c>
    </row>
    <row r="419" ht="15" spans="1:7">
      <c r="A419" s="393" t="s">
        <v>10812</v>
      </c>
      <c r="B419" s="399" t="s">
        <v>10813</v>
      </c>
      <c r="C419" s="395">
        <v>0</v>
      </c>
      <c r="D419" s="396">
        <v>0</v>
      </c>
      <c r="E419" s="396">
        <v>0</v>
      </c>
      <c r="F419" s="228" t="str">
        <f t="shared" si="12"/>
        <v/>
      </c>
      <c r="G419" s="228" t="str">
        <f t="shared" si="13"/>
        <v/>
      </c>
    </row>
    <row r="420" ht="15" spans="1:7">
      <c r="A420" s="393" t="s">
        <v>10814</v>
      </c>
      <c r="B420" s="399" t="s">
        <v>10815</v>
      </c>
      <c r="C420" s="395">
        <v>0</v>
      </c>
      <c r="D420" s="396">
        <v>0</v>
      </c>
      <c r="E420" s="396">
        <v>0</v>
      </c>
      <c r="F420" s="228" t="str">
        <f t="shared" si="12"/>
        <v/>
      </c>
      <c r="G420" s="228" t="str">
        <f t="shared" si="13"/>
        <v/>
      </c>
    </row>
    <row r="421" ht="15" spans="1:7">
      <c r="A421" s="393" t="s">
        <v>10816</v>
      </c>
      <c r="B421" s="399" t="s">
        <v>10817</v>
      </c>
      <c r="C421" s="395">
        <v>2</v>
      </c>
      <c r="D421" s="396">
        <v>5</v>
      </c>
      <c r="E421" s="396">
        <v>4</v>
      </c>
      <c r="F421" s="228">
        <f t="shared" si="12"/>
        <v>2</v>
      </c>
      <c r="G421" s="228">
        <f t="shared" si="13"/>
        <v>0.8</v>
      </c>
    </row>
    <row r="422" ht="15" spans="1:7">
      <c r="A422" s="393" t="s">
        <v>10818</v>
      </c>
      <c r="B422" s="399" t="s">
        <v>10819</v>
      </c>
      <c r="C422" s="395">
        <v>0</v>
      </c>
      <c r="D422" s="396">
        <v>0</v>
      </c>
      <c r="E422" s="396">
        <v>0</v>
      </c>
      <c r="F422" s="228" t="str">
        <f t="shared" si="12"/>
        <v/>
      </c>
      <c r="G422" s="228" t="str">
        <f t="shared" si="13"/>
        <v/>
      </c>
    </row>
    <row r="423" ht="15" spans="1:7">
      <c r="A423" s="393" t="s">
        <v>10820</v>
      </c>
      <c r="B423" s="399" t="s">
        <v>10821</v>
      </c>
      <c r="C423" s="395">
        <v>0</v>
      </c>
      <c r="D423" s="396">
        <v>0</v>
      </c>
      <c r="E423" s="396">
        <v>0</v>
      </c>
      <c r="F423" s="228" t="str">
        <f t="shared" si="12"/>
        <v/>
      </c>
      <c r="G423" s="228" t="str">
        <f t="shared" si="13"/>
        <v/>
      </c>
    </row>
    <row r="424" ht="15" spans="1:7">
      <c r="A424" s="393" t="s">
        <v>10822</v>
      </c>
      <c r="B424" s="399" t="s">
        <v>9890</v>
      </c>
      <c r="C424" s="395">
        <v>16929</v>
      </c>
      <c r="D424" s="396">
        <v>8412</v>
      </c>
      <c r="E424" s="396">
        <v>6847</v>
      </c>
      <c r="F424" s="228">
        <f t="shared" si="12"/>
        <v>0.404453895681966</v>
      </c>
      <c r="G424" s="228">
        <f t="shared" si="13"/>
        <v>0.813956252971945</v>
      </c>
    </row>
    <row r="425" ht="15" spans="1:7">
      <c r="A425" s="393" t="s">
        <v>10823</v>
      </c>
      <c r="B425" s="399" t="s">
        <v>10165</v>
      </c>
      <c r="C425" s="395">
        <v>2701</v>
      </c>
      <c r="D425" s="396">
        <v>2140</v>
      </c>
      <c r="E425" s="396">
        <v>2337</v>
      </c>
      <c r="F425" s="228">
        <f t="shared" si="12"/>
        <v>0.86523509811181</v>
      </c>
      <c r="G425" s="228">
        <f t="shared" si="13"/>
        <v>1.09205607476636</v>
      </c>
    </row>
    <row r="426" ht="15" spans="1:7">
      <c r="A426" s="393" t="s">
        <v>10824</v>
      </c>
      <c r="B426" s="399" t="s">
        <v>10167</v>
      </c>
      <c r="C426" s="395">
        <v>186</v>
      </c>
      <c r="D426" s="396">
        <v>140</v>
      </c>
      <c r="E426" s="396">
        <v>153</v>
      </c>
      <c r="F426" s="228">
        <f t="shared" si="12"/>
        <v>0.82258064516129</v>
      </c>
      <c r="G426" s="228">
        <f t="shared" si="13"/>
        <v>1.09285714285714</v>
      </c>
    </row>
    <row r="427" ht="15" spans="1:7">
      <c r="A427" s="393" t="s">
        <v>10825</v>
      </c>
      <c r="B427" s="399" t="s">
        <v>10169</v>
      </c>
      <c r="C427" s="395">
        <v>0</v>
      </c>
      <c r="D427" s="396">
        <v>0</v>
      </c>
      <c r="E427" s="396">
        <v>0</v>
      </c>
      <c r="F427" s="228" t="str">
        <f t="shared" si="12"/>
        <v/>
      </c>
      <c r="G427" s="228" t="str">
        <f t="shared" si="13"/>
        <v/>
      </c>
    </row>
    <row r="428" ht="15" spans="1:7">
      <c r="A428" s="393" t="s">
        <v>10826</v>
      </c>
      <c r="B428" s="399" t="s">
        <v>10827</v>
      </c>
      <c r="C428" s="395">
        <v>67</v>
      </c>
      <c r="D428" s="396">
        <v>253</v>
      </c>
      <c r="E428" s="396">
        <v>276</v>
      </c>
      <c r="F428" s="228">
        <f t="shared" si="12"/>
        <v>4.11940298507463</v>
      </c>
      <c r="G428" s="228">
        <f t="shared" si="13"/>
        <v>1.09090909090909</v>
      </c>
    </row>
    <row r="429" ht="15" spans="1:7">
      <c r="A429" s="393" t="s">
        <v>10828</v>
      </c>
      <c r="B429" s="399" t="s">
        <v>10829</v>
      </c>
      <c r="C429" s="395">
        <v>0</v>
      </c>
      <c r="D429" s="396">
        <v>0</v>
      </c>
      <c r="E429" s="396">
        <v>0</v>
      </c>
      <c r="F429" s="228" t="str">
        <f t="shared" si="12"/>
        <v/>
      </c>
      <c r="G429" s="228" t="str">
        <f t="shared" si="13"/>
        <v/>
      </c>
    </row>
    <row r="430" ht="15" spans="1:7">
      <c r="A430" s="393" t="s">
        <v>10830</v>
      </c>
      <c r="B430" s="399" t="s">
        <v>10831</v>
      </c>
      <c r="C430" s="395">
        <v>0</v>
      </c>
      <c r="D430" s="396">
        <v>0</v>
      </c>
      <c r="E430" s="396">
        <v>0</v>
      </c>
      <c r="F430" s="228" t="str">
        <f t="shared" si="12"/>
        <v/>
      </c>
      <c r="G430" s="228" t="str">
        <f t="shared" si="13"/>
        <v/>
      </c>
    </row>
    <row r="431" ht="15" spans="1:7">
      <c r="A431" s="393" t="s">
        <v>10832</v>
      </c>
      <c r="B431" s="399" t="s">
        <v>10833</v>
      </c>
      <c r="C431" s="395">
        <v>0</v>
      </c>
      <c r="D431" s="396">
        <v>0</v>
      </c>
      <c r="E431" s="396">
        <v>0</v>
      </c>
      <c r="F431" s="228" t="str">
        <f t="shared" si="12"/>
        <v/>
      </c>
      <c r="G431" s="228" t="str">
        <f t="shared" si="13"/>
        <v/>
      </c>
    </row>
    <row r="432" ht="15" spans="1:7">
      <c r="A432" s="393" t="s">
        <v>10834</v>
      </c>
      <c r="B432" s="399" t="s">
        <v>10835</v>
      </c>
      <c r="C432" s="395">
        <v>0</v>
      </c>
      <c r="D432" s="396">
        <v>0</v>
      </c>
      <c r="E432" s="396">
        <v>0</v>
      </c>
      <c r="F432" s="228" t="str">
        <f t="shared" si="12"/>
        <v/>
      </c>
      <c r="G432" s="228" t="str">
        <f t="shared" si="13"/>
        <v/>
      </c>
    </row>
    <row r="433" ht="15" spans="1:7">
      <c r="A433" s="393" t="s">
        <v>10836</v>
      </c>
      <c r="B433" s="399" t="s">
        <v>10837</v>
      </c>
      <c r="C433" s="395">
        <v>56</v>
      </c>
      <c r="D433" s="396">
        <v>215</v>
      </c>
      <c r="E433" s="396">
        <v>235</v>
      </c>
      <c r="F433" s="228">
        <f t="shared" si="12"/>
        <v>4.19642857142857</v>
      </c>
      <c r="G433" s="228">
        <f t="shared" si="13"/>
        <v>1.09302325581395</v>
      </c>
    </row>
    <row r="434" ht="15" spans="1:7">
      <c r="A434" s="393" t="s">
        <v>10838</v>
      </c>
      <c r="B434" s="399" t="s">
        <v>10839</v>
      </c>
      <c r="C434" s="395">
        <v>0</v>
      </c>
      <c r="D434" s="396">
        <v>0</v>
      </c>
      <c r="E434" s="396">
        <v>0</v>
      </c>
      <c r="F434" s="228" t="str">
        <f t="shared" si="12"/>
        <v/>
      </c>
      <c r="G434" s="228" t="str">
        <f t="shared" si="13"/>
        <v/>
      </c>
    </row>
    <row r="435" ht="15" spans="1:7">
      <c r="A435" s="393" t="s">
        <v>10840</v>
      </c>
      <c r="B435" s="399" t="s">
        <v>10841</v>
      </c>
      <c r="C435" s="395">
        <v>180</v>
      </c>
      <c r="D435" s="396">
        <v>116</v>
      </c>
      <c r="E435" s="396">
        <v>127</v>
      </c>
      <c r="F435" s="228">
        <f t="shared" si="12"/>
        <v>0.705555555555556</v>
      </c>
      <c r="G435" s="228">
        <f t="shared" si="13"/>
        <v>1.0948275862069</v>
      </c>
    </row>
    <row r="436" ht="15" spans="1:7">
      <c r="A436" s="393" t="s">
        <v>10842</v>
      </c>
      <c r="B436" s="399" t="s">
        <v>10843</v>
      </c>
      <c r="C436" s="395">
        <v>132</v>
      </c>
      <c r="D436" s="396">
        <v>0</v>
      </c>
      <c r="E436" s="396">
        <v>0</v>
      </c>
      <c r="F436" s="228">
        <f t="shared" si="12"/>
        <v>0</v>
      </c>
      <c r="G436" s="228" t="str">
        <f t="shared" si="13"/>
        <v/>
      </c>
    </row>
    <row r="437" ht="15" spans="1:7">
      <c r="A437" s="393" t="s">
        <v>10844</v>
      </c>
      <c r="B437" s="399" t="s">
        <v>10845</v>
      </c>
      <c r="C437" s="395">
        <v>872</v>
      </c>
      <c r="D437" s="396">
        <v>256</v>
      </c>
      <c r="E437" s="396">
        <v>280</v>
      </c>
      <c r="F437" s="228">
        <f t="shared" si="12"/>
        <v>0.321100917431193</v>
      </c>
      <c r="G437" s="228">
        <f t="shared" si="13"/>
        <v>1.09375</v>
      </c>
    </row>
    <row r="438" ht="15" spans="1:7">
      <c r="A438" s="393" t="s">
        <v>10846</v>
      </c>
      <c r="B438" s="399" t="s">
        <v>10847</v>
      </c>
      <c r="C438" s="395">
        <v>0</v>
      </c>
      <c r="D438" s="396">
        <v>0</v>
      </c>
      <c r="E438" s="396">
        <v>0</v>
      </c>
      <c r="F438" s="228" t="str">
        <f t="shared" si="12"/>
        <v/>
      </c>
      <c r="G438" s="228" t="str">
        <f t="shared" si="13"/>
        <v/>
      </c>
    </row>
    <row r="439" ht="15" spans="1:7">
      <c r="A439" s="393" t="s">
        <v>10848</v>
      </c>
      <c r="B439" s="399" t="s">
        <v>10849</v>
      </c>
      <c r="C439" s="395">
        <v>1090</v>
      </c>
      <c r="D439" s="396">
        <v>1268</v>
      </c>
      <c r="E439" s="396">
        <v>1385</v>
      </c>
      <c r="F439" s="228">
        <f t="shared" si="12"/>
        <v>1.27064220183486</v>
      </c>
      <c r="G439" s="228">
        <f t="shared" si="13"/>
        <v>1.09227129337539</v>
      </c>
    </row>
    <row r="440" ht="15" spans="1:7">
      <c r="A440" s="393" t="s">
        <v>10850</v>
      </c>
      <c r="B440" s="399" t="s">
        <v>10165</v>
      </c>
      <c r="C440" s="395">
        <v>99</v>
      </c>
      <c r="D440" s="396">
        <v>266</v>
      </c>
      <c r="E440" s="396">
        <v>290</v>
      </c>
      <c r="F440" s="228">
        <f t="shared" si="12"/>
        <v>2.92929292929293</v>
      </c>
      <c r="G440" s="228">
        <f t="shared" si="13"/>
        <v>1.09022556390977</v>
      </c>
    </row>
    <row r="441" ht="15" spans="1:7">
      <c r="A441" s="393" t="s">
        <v>10851</v>
      </c>
      <c r="B441" s="399" t="s">
        <v>10167</v>
      </c>
      <c r="C441" s="395">
        <v>22</v>
      </c>
      <c r="D441" s="396">
        <v>25</v>
      </c>
      <c r="E441" s="396">
        <v>27</v>
      </c>
      <c r="F441" s="228">
        <f t="shared" si="12"/>
        <v>1.22727272727273</v>
      </c>
      <c r="G441" s="228">
        <f t="shared" si="13"/>
        <v>1.08</v>
      </c>
    </row>
    <row r="442" ht="15" spans="1:7">
      <c r="A442" s="393" t="s">
        <v>10852</v>
      </c>
      <c r="B442" s="399" t="s">
        <v>10169</v>
      </c>
      <c r="C442" s="395">
        <v>0</v>
      </c>
      <c r="D442" s="396">
        <v>0</v>
      </c>
      <c r="E442" s="396">
        <v>0</v>
      </c>
      <c r="F442" s="228" t="str">
        <f t="shared" si="12"/>
        <v/>
      </c>
      <c r="G442" s="228" t="str">
        <f t="shared" si="13"/>
        <v/>
      </c>
    </row>
    <row r="443" ht="15" spans="1:7">
      <c r="A443" s="393" t="s">
        <v>10853</v>
      </c>
      <c r="B443" s="399" t="s">
        <v>10854</v>
      </c>
      <c r="C443" s="395">
        <v>99</v>
      </c>
      <c r="D443" s="396">
        <v>30</v>
      </c>
      <c r="E443" s="396">
        <v>33</v>
      </c>
      <c r="F443" s="228">
        <f t="shared" si="12"/>
        <v>0.333333333333333</v>
      </c>
      <c r="G443" s="228">
        <f t="shared" si="13"/>
        <v>1.1</v>
      </c>
    </row>
    <row r="444" ht="15" spans="1:7">
      <c r="A444" s="393" t="s">
        <v>10855</v>
      </c>
      <c r="B444" s="399" t="s">
        <v>10856</v>
      </c>
      <c r="C444" s="395">
        <v>129</v>
      </c>
      <c r="D444" s="396">
        <v>106</v>
      </c>
      <c r="E444" s="396">
        <v>116</v>
      </c>
      <c r="F444" s="228">
        <f t="shared" si="12"/>
        <v>0.89922480620155</v>
      </c>
      <c r="G444" s="228">
        <f t="shared" si="13"/>
        <v>1.09433962264151</v>
      </c>
    </row>
    <row r="445" ht="15" spans="1:7">
      <c r="A445" s="393" t="s">
        <v>10857</v>
      </c>
      <c r="B445" s="399" t="s">
        <v>10858</v>
      </c>
      <c r="C445" s="395">
        <v>0</v>
      </c>
      <c r="D445" s="396">
        <v>0</v>
      </c>
      <c r="E445" s="396">
        <v>0</v>
      </c>
      <c r="F445" s="228" t="str">
        <f t="shared" si="12"/>
        <v/>
      </c>
      <c r="G445" s="228" t="str">
        <f t="shared" si="13"/>
        <v/>
      </c>
    </row>
    <row r="446" ht="15" spans="1:7">
      <c r="A446" s="393" t="s">
        <v>10859</v>
      </c>
      <c r="B446" s="399" t="s">
        <v>10860</v>
      </c>
      <c r="C446" s="395">
        <v>0</v>
      </c>
      <c r="D446" s="396">
        <v>238</v>
      </c>
      <c r="E446" s="396">
        <v>260</v>
      </c>
      <c r="F446" s="228" t="str">
        <f t="shared" si="12"/>
        <v/>
      </c>
      <c r="G446" s="228">
        <f t="shared" si="13"/>
        <v>1.09243697478992</v>
      </c>
    </row>
    <row r="447" ht="15" spans="1:7">
      <c r="A447" s="393" t="s">
        <v>10861</v>
      </c>
      <c r="B447" s="399" t="s">
        <v>10165</v>
      </c>
      <c r="C447" s="395">
        <v>310</v>
      </c>
      <c r="D447" s="396">
        <v>251</v>
      </c>
      <c r="E447" s="396">
        <v>274</v>
      </c>
      <c r="F447" s="228">
        <f t="shared" si="12"/>
        <v>0.883870967741936</v>
      </c>
      <c r="G447" s="228">
        <f t="shared" si="13"/>
        <v>1.09163346613546</v>
      </c>
    </row>
    <row r="448" ht="15" spans="1:7">
      <c r="A448" s="393" t="s">
        <v>10862</v>
      </c>
      <c r="B448" s="399" t="s">
        <v>10167</v>
      </c>
      <c r="C448" s="395">
        <v>0</v>
      </c>
      <c r="D448" s="396">
        <v>0</v>
      </c>
      <c r="E448" s="396">
        <v>0</v>
      </c>
      <c r="F448" s="228" t="str">
        <f t="shared" si="12"/>
        <v/>
      </c>
      <c r="G448" s="228" t="str">
        <f t="shared" si="13"/>
        <v/>
      </c>
    </row>
    <row r="449" ht="15" spans="1:7">
      <c r="A449" s="393" t="s">
        <v>10863</v>
      </c>
      <c r="B449" s="399" t="s">
        <v>10169</v>
      </c>
      <c r="C449" s="395">
        <v>0</v>
      </c>
      <c r="D449" s="396">
        <v>0</v>
      </c>
      <c r="E449" s="396">
        <v>0</v>
      </c>
      <c r="F449" s="228" t="str">
        <f t="shared" si="12"/>
        <v/>
      </c>
      <c r="G449" s="228" t="str">
        <f t="shared" si="13"/>
        <v/>
      </c>
    </row>
    <row r="450" ht="15" spans="1:7">
      <c r="A450" s="393" t="s">
        <v>10864</v>
      </c>
      <c r="B450" s="399" t="s">
        <v>10865</v>
      </c>
      <c r="C450" s="395">
        <v>50</v>
      </c>
      <c r="D450" s="396">
        <v>0</v>
      </c>
      <c r="E450" s="396">
        <v>0</v>
      </c>
      <c r="F450" s="228">
        <f t="shared" si="12"/>
        <v>0</v>
      </c>
      <c r="G450" s="228" t="str">
        <f t="shared" si="13"/>
        <v/>
      </c>
    </row>
    <row r="451" ht="15" spans="1:7">
      <c r="A451" s="393" t="s">
        <v>10866</v>
      </c>
      <c r="B451" s="399" t="s">
        <v>10867</v>
      </c>
      <c r="C451" s="395">
        <v>0</v>
      </c>
      <c r="D451" s="396">
        <v>4</v>
      </c>
      <c r="E451" s="396">
        <v>4</v>
      </c>
      <c r="F451" s="228" t="str">
        <f t="shared" si="12"/>
        <v/>
      </c>
      <c r="G451" s="228">
        <f t="shared" si="13"/>
        <v>1</v>
      </c>
    </row>
    <row r="452" ht="15" spans="1:7">
      <c r="A452" s="393" t="s">
        <v>10868</v>
      </c>
      <c r="B452" s="399" t="s">
        <v>10869</v>
      </c>
      <c r="C452" s="395">
        <v>0</v>
      </c>
      <c r="D452" s="396">
        <v>0</v>
      </c>
      <c r="E452" s="396">
        <v>0</v>
      </c>
      <c r="F452" s="228" t="str">
        <f t="shared" si="12"/>
        <v/>
      </c>
      <c r="G452" s="228" t="str">
        <f t="shared" si="13"/>
        <v/>
      </c>
    </row>
    <row r="453" ht="15" spans="1:7">
      <c r="A453" s="393" t="s">
        <v>10870</v>
      </c>
      <c r="B453" s="399" t="s">
        <v>10871</v>
      </c>
      <c r="C453" s="395">
        <v>607</v>
      </c>
      <c r="D453" s="396">
        <v>245</v>
      </c>
      <c r="E453" s="396">
        <v>268</v>
      </c>
      <c r="F453" s="228">
        <f t="shared" si="12"/>
        <v>0.441515650741351</v>
      </c>
      <c r="G453" s="228">
        <f t="shared" si="13"/>
        <v>1.09387755102041</v>
      </c>
    </row>
    <row r="454" ht="15" spans="1:7">
      <c r="A454" s="393" t="s">
        <v>10872</v>
      </c>
      <c r="B454" s="399" t="s">
        <v>10873</v>
      </c>
      <c r="C454" s="395">
        <v>29</v>
      </c>
      <c r="D454" s="396">
        <v>0</v>
      </c>
      <c r="E454" s="396">
        <v>0</v>
      </c>
      <c r="F454" s="228">
        <f t="shared" si="12"/>
        <v>0</v>
      </c>
      <c r="G454" s="228" t="str">
        <f t="shared" si="13"/>
        <v/>
      </c>
    </row>
    <row r="455" ht="15" spans="1:7">
      <c r="A455" s="393" t="s">
        <v>10874</v>
      </c>
      <c r="B455" s="399" t="s">
        <v>10875</v>
      </c>
      <c r="C455" s="395">
        <v>0</v>
      </c>
      <c r="D455" s="396">
        <v>0</v>
      </c>
      <c r="E455" s="396">
        <v>0</v>
      </c>
      <c r="F455" s="228" t="str">
        <f t="shared" ref="F455:F518" si="14">IFERROR($E455/C455,"")</f>
        <v/>
      </c>
      <c r="G455" s="228" t="str">
        <f t="shared" ref="G455:G518" si="15">IFERROR($E455/D455,"")</f>
        <v/>
      </c>
    </row>
    <row r="456" ht="15" spans="1:7">
      <c r="A456" s="393" t="s">
        <v>10876</v>
      </c>
      <c r="B456" s="399" t="s">
        <v>10877</v>
      </c>
      <c r="C456" s="395">
        <v>381</v>
      </c>
      <c r="D456" s="396">
        <v>283</v>
      </c>
      <c r="E456" s="396">
        <v>309</v>
      </c>
      <c r="F456" s="228">
        <f t="shared" si="14"/>
        <v>0.811023622047244</v>
      </c>
      <c r="G456" s="228">
        <f t="shared" si="15"/>
        <v>1.09187279151943</v>
      </c>
    </row>
    <row r="457" ht="15" spans="1:7">
      <c r="A457" s="393" t="s">
        <v>10878</v>
      </c>
      <c r="B457" s="399" t="s">
        <v>10165</v>
      </c>
      <c r="C457" s="395">
        <v>319</v>
      </c>
      <c r="D457" s="396">
        <v>138</v>
      </c>
      <c r="E457" s="396">
        <v>151</v>
      </c>
      <c r="F457" s="228">
        <f t="shared" si="14"/>
        <v>0.473354231974922</v>
      </c>
      <c r="G457" s="228">
        <f t="shared" si="15"/>
        <v>1.09420289855072</v>
      </c>
    </row>
    <row r="458" ht="15" spans="1:7">
      <c r="A458" s="393" t="s">
        <v>10879</v>
      </c>
      <c r="B458" s="399" t="s">
        <v>10167</v>
      </c>
      <c r="C458" s="395">
        <v>0</v>
      </c>
      <c r="D458" s="396">
        <v>0</v>
      </c>
      <c r="E458" s="396">
        <v>0</v>
      </c>
      <c r="F458" s="228" t="str">
        <f t="shared" si="14"/>
        <v/>
      </c>
      <c r="G458" s="228" t="str">
        <f t="shared" si="15"/>
        <v/>
      </c>
    </row>
    <row r="459" ht="15" spans="1:7">
      <c r="A459" s="393" t="s">
        <v>10880</v>
      </c>
      <c r="B459" s="399" t="s">
        <v>10169</v>
      </c>
      <c r="C459" s="395">
        <v>0</v>
      </c>
      <c r="D459" s="396">
        <v>0</v>
      </c>
      <c r="E459" s="396">
        <v>0</v>
      </c>
      <c r="F459" s="228" t="str">
        <f t="shared" si="14"/>
        <v/>
      </c>
      <c r="G459" s="228" t="str">
        <f t="shared" si="15"/>
        <v/>
      </c>
    </row>
    <row r="460" ht="15" spans="1:7">
      <c r="A460" s="393" t="s">
        <v>10881</v>
      </c>
      <c r="B460" s="399" t="s">
        <v>10882</v>
      </c>
      <c r="C460" s="395">
        <v>94</v>
      </c>
      <c r="D460" s="396">
        <v>35</v>
      </c>
      <c r="E460" s="396">
        <v>38</v>
      </c>
      <c r="F460" s="228">
        <f t="shared" si="14"/>
        <v>0.404255319148936</v>
      </c>
      <c r="G460" s="228">
        <f t="shared" si="15"/>
        <v>1.08571428571429</v>
      </c>
    </row>
    <row r="461" ht="15" spans="1:7">
      <c r="A461" s="393" t="s">
        <v>10883</v>
      </c>
      <c r="B461" s="399" t="s">
        <v>10884</v>
      </c>
      <c r="C461" s="395">
        <v>646</v>
      </c>
      <c r="D461" s="396">
        <v>14</v>
      </c>
      <c r="E461" s="396">
        <v>15</v>
      </c>
      <c r="F461" s="228">
        <f t="shared" si="14"/>
        <v>0.0232198142414861</v>
      </c>
      <c r="G461" s="228">
        <f t="shared" si="15"/>
        <v>1.07142857142857</v>
      </c>
    </row>
    <row r="462" ht="15" spans="1:7">
      <c r="A462" s="393" t="s">
        <v>10885</v>
      </c>
      <c r="B462" s="399" t="s">
        <v>10886</v>
      </c>
      <c r="C462" s="395">
        <v>0</v>
      </c>
      <c r="D462" s="396">
        <v>0</v>
      </c>
      <c r="E462" s="396">
        <v>0</v>
      </c>
      <c r="F462" s="228" t="str">
        <f t="shared" si="14"/>
        <v/>
      </c>
      <c r="G462" s="228" t="str">
        <f t="shared" si="15"/>
        <v/>
      </c>
    </row>
    <row r="463" ht="15" spans="1:7">
      <c r="A463" s="393" t="s">
        <v>10887</v>
      </c>
      <c r="B463" s="399" t="s">
        <v>10888</v>
      </c>
      <c r="C463" s="395">
        <v>0</v>
      </c>
      <c r="D463" s="396">
        <v>0</v>
      </c>
      <c r="E463" s="396">
        <v>0</v>
      </c>
      <c r="F463" s="228" t="str">
        <f t="shared" si="14"/>
        <v/>
      </c>
      <c r="G463" s="228" t="str">
        <f t="shared" si="15"/>
        <v/>
      </c>
    </row>
    <row r="464" ht="15" spans="1:7">
      <c r="A464" s="393" t="s">
        <v>10889</v>
      </c>
      <c r="B464" s="399" t="s">
        <v>10890</v>
      </c>
      <c r="C464" s="395">
        <v>1021</v>
      </c>
      <c r="D464" s="396">
        <v>937</v>
      </c>
      <c r="E464" s="396">
        <v>1023</v>
      </c>
      <c r="F464" s="228">
        <f t="shared" si="14"/>
        <v>1.00195886385896</v>
      </c>
      <c r="G464" s="228">
        <f t="shared" si="15"/>
        <v>1.09178228388474</v>
      </c>
    </row>
    <row r="465" ht="15" spans="1:7">
      <c r="A465" s="393" t="s">
        <v>10891</v>
      </c>
      <c r="B465" s="399" t="s">
        <v>10165</v>
      </c>
      <c r="C465" s="395">
        <v>0</v>
      </c>
      <c r="D465" s="396">
        <v>28</v>
      </c>
      <c r="E465" s="396">
        <v>31</v>
      </c>
      <c r="F465" s="228" t="str">
        <f t="shared" si="14"/>
        <v/>
      </c>
      <c r="G465" s="228">
        <f t="shared" si="15"/>
        <v>1.10714285714286</v>
      </c>
    </row>
    <row r="466" ht="15" spans="1:7">
      <c r="A466" s="393" t="s">
        <v>10892</v>
      </c>
      <c r="B466" s="399" t="s">
        <v>10167</v>
      </c>
      <c r="C466" s="395">
        <v>232</v>
      </c>
      <c r="D466" s="396">
        <v>0</v>
      </c>
      <c r="E466" s="396">
        <v>0</v>
      </c>
      <c r="F466" s="228">
        <f t="shared" si="14"/>
        <v>0</v>
      </c>
      <c r="G466" s="228" t="str">
        <f t="shared" si="15"/>
        <v/>
      </c>
    </row>
    <row r="467" ht="15" spans="1:7">
      <c r="A467" s="393" t="s">
        <v>10893</v>
      </c>
      <c r="B467" s="399" t="s">
        <v>10169</v>
      </c>
      <c r="C467" s="395">
        <v>0</v>
      </c>
      <c r="D467" s="396">
        <v>0</v>
      </c>
      <c r="E467" s="396">
        <v>0</v>
      </c>
      <c r="F467" s="228" t="str">
        <f t="shared" si="14"/>
        <v/>
      </c>
      <c r="G467" s="228" t="str">
        <f t="shared" si="15"/>
        <v/>
      </c>
    </row>
    <row r="468" ht="15" spans="1:7">
      <c r="A468" s="393" t="s">
        <v>10894</v>
      </c>
      <c r="B468" s="399" t="s">
        <v>10895</v>
      </c>
      <c r="C468" s="395">
        <v>0</v>
      </c>
      <c r="D468" s="396">
        <v>31</v>
      </c>
      <c r="E468" s="396">
        <v>34</v>
      </c>
      <c r="F468" s="228" t="str">
        <f t="shared" si="14"/>
        <v/>
      </c>
      <c r="G468" s="228">
        <f t="shared" si="15"/>
        <v>1.09677419354839</v>
      </c>
    </row>
    <row r="469" ht="15" spans="1:7">
      <c r="A469" s="393" t="s">
        <v>10896</v>
      </c>
      <c r="B469" s="399" t="s">
        <v>10897</v>
      </c>
      <c r="C469" s="395">
        <v>46</v>
      </c>
      <c r="D469" s="396">
        <v>0</v>
      </c>
      <c r="E469" s="396">
        <v>0</v>
      </c>
      <c r="F469" s="228">
        <f t="shared" si="14"/>
        <v>0</v>
      </c>
      <c r="G469" s="228" t="str">
        <f t="shared" si="15"/>
        <v/>
      </c>
    </row>
    <row r="470" ht="15" spans="1:7">
      <c r="A470" s="393" t="s">
        <v>10898</v>
      </c>
      <c r="B470" s="399" t="s">
        <v>10899</v>
      </c>
      <c r="C470" s="395">
        <v>0</v>
      </c>
      <c r="D470" s="396">
        <v>0</v>
      </c>
      <c r="E470" s="396">
        <v>0</v>
      </c>
      <c r="F470" s="228" t="str">
        <f t="shared" si="14"/>
        <v/>
      </c>
      <c r="G470" s="228" t="str">
        <f t="shared" si="15"/>
        <v/>
      </c>
    </row>
    <row r="471" ht="15" spans="1:7">
      <c r="A471" s="393" t="s">
        <v>10900</v>
      </c>
      <c r="B471" s="399" t="s">
        <v>10901</v>
      </c>
      <c r="C471" s="395">
        <v>229</v>
      </c>
      <c r="D471" s="396">
        <v>2352</v>
      </c>
      <c r="E471" s="396">
        <v>2568</v>
      </c>
      <c r="F471" s="228">
        <f t="shared" si="14"/>
        <v>11.2139737991266</v>
      </c>
      <c r="G471" s="228">
        <f t="shared" si="15"/>
        <v>1.09183673469388</v>
      </c>
    </row>
    <row r="472" ht="15" spans="1:7">
      <c r="A472" s="393" t="s">
        <v>10902</v>
      </c>
      <c r="B472" s="399" t="s">
        <v>10903</v>
      </c>
      <c r="C472" s="395">
        <v>0</v>
      </c>
      <c r="D472" s="396">
        <v>0</v>
      </c>
      <c r="E472" s="396">
        <v>0</v>
      </c>
      <c r="F472" s="228" t="str">
        <f t="shared" si="14"/>
        <v/>
      </c>
      <c r="G472" s="228" t="str">
        <f t="shared" si="15"/>
        <v/>
      </c>
    </row>
    <row r="473" ht="15" spans="1:7">
      <c r="A473" s="393" t="s">
        <v>10904</v>
      </c>
      <c r="B473" s="399" t="s">
        <v>10905</v>
      </c>
      <c r="C473" s="395">
        <v>0</v>
      </c>
      <c r="D473" s="396">
        <v>0</v>
      </c>
      <c r="E473" s="396">
        <v>0</v>
      </c>
      <c r="F473" s="228" t="str">
        <f t="shared" si="14"/>
        <v/>
      </c>
      <c r="G473" s="228" t="str">
        <f t="shared" si="15"/>
        <v/>
      </c>
    </row>
    <row r="474" ht="15" spans="1:7">
      <c r="A474" s="393" t="s">
        <v>10906</v>
      </c>
      <c r="B474" s="399" t="s">
        <v>9904</v>
      </c>
      <c r="C474" s="395">
        <v>1623</v>
      </c>
      <c r="D474" s="396">
        <v>4280</v>
      </c>
      <c r="E474" s="396">
        <v>4673</v>
      </c>
      <c r="F474" s="228">
        <f t="shared" si="14"/>
        <v>2.879235982748</v>
      </c>
      <c r="G474" s="228">
        <f t="shared" si="15"/>
        <v>1.09182242990654</v>
      </c>
    </row>
    <row r="475" ht="15" spans="1:7">
      <c r="A475" s="393" t="s">
        <v>10907</v>
      </c>
      <c r="B475" s="399" t="s">
        <v>10165</v>
      </c>
      <c r="C475" s="395">
        <v>3607</v>
      </c>
      <c r="D475" s="396">
        <v>1162</v>
      </c>
      <c r="E475" s="396">
        <v>1182</v>
      </c>
      <c r="F475" s="228">
        <f t="shared" si="14"/>
        <v>0.327696146382035</v>
      </c>
      <c r="G475" s="228">
        <f t="shared" si="15"/>
        <v>1.01721170395869</v>
      </c>
    </row>
    <row r="476" ht="15" spans="1:7">
      <c r="A476" s="393" t="s">
        <v>10908</v>
      </c>
      <c r="B476" s="399" t="s">
        <v>10167</v>
      </c>
      <c r="C476" s="395">
        <v>342</v>
      </c>
      <c r="D476" s="396">
        <v>322</v>
      </c>
      <c r="E476" s="396">
        <v>328</v>
      </c>
      <c r="F476" s="228">
        <f t="shared" si="14"/>
        <v>0.95906432748538</v>
      </c>
      <c r="G476" s="228">
        <f t="shared" si="15"/>
        <v>1.01863354037267</v>
      </c>
    </row>
    <row r="477" ht="15" spans="1:7">
      <c r="A477" s="393" t="s">
        <v>10909</v>
      </c>
      <c r="B477" s="399" t="s">
        <v>10169</v>
      </c>
      <c r="C477" s="395">
        <v>0</v>
      </c>
      <c r="D477" s="396">
        <v>0</v>
      </c>
      <c r="E477" s="396">
        <v>0</v>
      </c>
      <c r="F477" s="228" t="str">
        <f t="shared" si="14"/>
        <v/>
      </c>
      <c r="G477" s="228" t="str">
        <f t="shared" si="15"/>
        <v/>
      </c>
    </row>
    <row r="478" ht="15" spans="1:7">
      <c r="A478" s="393" t="s">
        <v>10910</v>
      </c>
      <c r="B478" s="399" t="s">
        <v>10911</v>
      </c>
      <c r="C478" s="395">
        <v>38</v>
      </c>
      <c r="D478" s="396">
        <v>5</v>
      </c>
      <c r="E478" s="396">
        <v>5</v>
      </c>
      <c r="F478" s="228">
        <f t="shared" si="14"/>
        <v>0.131578947368421</v>
      </c>
      <c r="G478" s="228">
        <f t="shared" si="15"/>
        <v>1</v>
      </c>
    </row>
    <row r="479" ht="15" spans="1:7">
      <c r="A479" s="393" t="s">
        <v>10912</v>
      </c>
      <c r="B479" s="399" t="s">
        <v>10913</v>
      </c>
      <c r="C479" s="395">
        <v>0</v>
      </c>
      <c r="D479" s="396">
        <v>112</v>
      </c>
      <c r="E479" s="396">
        <v>114</v>
      </c>
      <c r="F479" s="228" t="str">
        <f t="shared" si="14"/>
        <v/>
      </c>
      <c r="G479" s="228">
        <f t="shared" si="15"/>
        <v>1.01785714285714</v>
      </c>
    </row>
    <row r="480" ht="15" spans="1:7">
      <c r="A480" s="393" t="s">
        <v>10914</v>
      </c>
      <c r="B480" s="399" t="s">
        <v>10915</v>
      </c>
      <c r="C480" s="395">
        <v>0</v>
      </c>
      <c r="D480" s="396">
        <v>450</v>
      </c>
      <c r="E480" s="396">
        <v>458</v>
      </c>
      <c r="F480" s="228" t="str">
        <f t="shared" si="14"/>
        <v/>
      </c>
      <c r="G480" s="228">
        <f t="shared" si="15"/>
        <v>1.01777777777778</v>
      </c>
    </row>
    <row r="481" ht="15" spans="1:7">
      <c r="A481" s="393" t="s">
        <v>10916</v>
      </c>
      <c r="B481" s="399" t="s">
        <v>10917</v>
      </c>
      <c r="C481" s="395">
        <v>0</v>
      </c>
      <c r="D481" s="396">
        <v>0</v>
      </c>
      <c r="E481" s="396">
        <v>0</v>
      </c>
      <c r="F481" s="228" t="str">
        <f t="shared" si="14"/>
        <v/>
      </c>
      <c r="G481" s="228" t="str">
        <f t="shared" si="15"/>
        <v/>
      </c>
    </row>
    <row r="482" ht="15" spans="1:7">
      <c r="A482" s="393" t="s">
        <v>10918</v>
      </c>
      <c r="B482" s="399" t="s">
        <v>10254</v>
      </c>
      <c r="C482" s="395">
        <v>26</v>
      </c>
      <c r="D482" s="396">
        <v>0</v>
      </c>
      <c r="E482" s="396">
        <v>0</v>
      </c>
      <c r="F482" s="228">
        <f t="shared" si="14"/>
        <v>0</v>
      </c>
      <c r="G482" s="228" t="str">
        <f t="shared" si="15"/>
        <v/>
      </c>
    </row>
    <row r="483" ht="15" spans="1:7">
      <c r="A483" s="393" t="s">
        <v>10919</v>
      </c>
      <c r="B483" s="399" t="s">
        <v>10920</v>
      </c>
      <c r="C483" s="395">
        <v>382</v>
      </c>
      <c r="D483" s="396">
        <v>1214</v>
      </c>
      <c r="E483" s="396">
        <v>1235</v>
      </c>
      <c r="F483" s="228">
        <f t="shared" si="14"/>
        <v>3.23298429319372</v>
      </c>
      <c r="G483" s="228">
        <f t="shared" si="15"/>
        <v>1.0172981878089</v>
      </c>
    </row>
    <row r="484" ht="15" spans="1:7">
      <c r="A484" s="393" t="s">
        <v>10921</v>
      </c>
      <c r="B484" s="399" t="s">
        <v>10922</v>
      </c>
      <c r="C484" s="395">
        <v>0</v>
      </c>
      <c r="D484" s="396">
        <v>0</v>
      </c>
      <c r="E484" s="396">
        <v>0</v>
      </c>
      <c r="F484" s="228" t="str">
        <f t="shared" si="14"/>
        <v/>
      </c>
      <c r="G484" s="228" t="str">
        <f t="shared" si="15"/>
        <v/>
      </c>
    </row>
    <row r="485" ht="15" spans="1:7">
      <c r="A485" s="393" t="s">
        <v>10923</v>
      </c>
      <c r="B485" s="399" t="s">
        <v>10924</v>
      </c>
      <c r="C485" s="395">
        <v>0</v>
      </c>
      <c r="D485" s="396">
        <v>0</v>
      </c>
      <c r="E485" s="396">
        <v>0</v>
      </c>
      <c r="F485" s="228" t="str">
        <f t="shared" si="14"/>
        <v/>
      </c>
      <c r="G485" s="228" t="str">
        <f t="shared" si="15"/>
        <v/>
      </c>
    </row>
    <row r="486" ht="15" spans="1:7">
      <c r="A486" s="393" t="s">
        <v>10925</v>
      </c>
      <c r="B486" s="399" t="s">
        <v>10926</v>
      </c>
      <c r="C486" s="395">
        <v>29</v>
      </c>
      <c r="D486" s="396">
        <v>18</v>
      </c>
      <c r="E486" s="396">
        <v>18</v>
      </c>
      <c r="F486" s="228">
        <f t="shared" si="14"/>
        <v>0.620689655172414</v>
      </c>
      <c r="G486" s="228">
        <f t="shared" si="15"/>
        <v>1</v>
      </c>
    </row>
    <row r="487" ht="15" spans="1:7">
      <c r="A487" s="393" t="s">
        <v>10927</v>
      </c>
      <c r="B487" s="399" t="s">
        <v>10928</v>
      </c>
      <c r="C487" s="395">
        <v>0</v>
      </c>
      <c r="D487" s="396">
        <v>0</v>
      </c>
      <c r="E487" s="396">
        <v>0</v>
      </c>
      <c r="F487" s="228" t="str">
        <f t="shared" si="14"/>
        <v/>
      </c>
      <c r="G487" s="228" t="str">
        <f t="shared" si="15"/>
        <v/>
      </c>
    </row>
    <row r="488" ht="15" spans="1:7">
      <c r="A488" s="393" t="s">
        <v>10929</v>
      </c>
      <c r="B488" s="399" t="s">
        <v>10930</v>
      </c>
      <c r="C488" s="395">
        <v>0</v>
      </c>
      <c r="D488" s="396">
        <v>0</v>
      </c>
      <c r="E488" s="396">
        <v>0</v>
      </c>
      <c r="F488" s="228" t="str">
        <f t="shared" si="14"/>
        <v/>
      </c>
      <c r="G488" s="228" t="str">
        <f t="shared" si="15"/>
        <v/>
      </c>
    </row>
    <row r="489" ht="15" spans="1:7">
      <c r="A489" s="393" t="s">
        <v>10931</v>
      </c>
      <c r="B489" s="399" t="s">
        <v>10932</v>
      </c>
      <c r="C489" s="395">
        <v>0</v>
      </c>
      <c r="D489" s="396">
        <v>0</v>
      </c>
      <c r="E489" s="396">
        <v>0</v>
      </c>
      <c r="F489" s="228" t="str">
        <f t="shared" si="14"/>
        <v/>
      </c>
      <c r="G489" s="228" t="str">
        <f t="shared" si="15"/>
        <v/>
      </c>
    </row>
    <row r="490" ht="15" spans="1:7">
      <c r="A490" s="393" t="s">
        <v>10933</v>
      </c>
      <c r="B490" s="399" t="s">
        <v>10934</v>
      </c>
      <c r="C490" s="395">
        <v>0</v>
      </c>
      <c r="D490" s="396">
        <v>3</v>
      </c>
      <c r="E490" s="396">
        <v>3</v>
      </c>
      <c r="F490" s="228" t="str">
        <f t="shared" si="14"/>
        <v/>
      </c>
      <c r="G490" s="228">
        <f t="shared" si="15"/>
        <v>1</v>
      </c>
    </row>
    <row r="491" ht="15" spans="1:7">
      <c r="A491" s="393" t="s">
        <v>10935</v>
      </c>
      <c r="B491" s="399" t="s">
        <v>10183</v>
      </c>
      <c r="C491" s="395">
        <v>202</v>
      </c>
      <c r="D491" s="396">
        <v>0</v>
      </c>
      <c r="E491" s="396">
        <v>0</v>
      </c>
      <c r="F491" s="228">
        <f t="shared" si="14"/>
        <v>0</v>
      </c>
      <c r="G491" s="228" t="str">
        <f t="shared" si="15"/>
        <v/>
      </c>
    </row>
    <row r="492" ht="15" spans="1:7">
      <c r="A492" s="393" t="s">
        <v>10936</v>
      </c>
      <c r="B492" s="399" t="s">
        <v>10937</v>
      </c>
      <c r="C492" s="395">
        <v>285</v>
      </c>
      <c r="D492" s="396">
        <v>447</v>
      </c>
      <c r="E492" s="396">
        <v>455</v>
      </c>
      <c r="F492" s="228">
        <f t="shared" si="14"/>
        <v>1.59649122807018</v>
      </c>
      <c r="G492" s="228">
        <f t="shared" si="15"/>
        <v>1.0178970917226</v>
      </c>
    </row>
    <row r="493" ht="15" spans="1:7">
      <c r="A493" s="393" t="s">
        <v>10938</v>
      </c>
      <c r="B493" s="399" t="s">
        <v>10165</v>
      </c>
      <c r="C493" s="395">
        <v>1436</v>
      </c>
      <c r="D493" s="396">
        <v>1261</v>
      </c>
      <c r="E493" s="396">
        <v>1283</v>
      </c>
      <c r="F493" s="228">
        <f t="shared" si="14"/>
        <v>0.893454038997215</v>
      </c>
      <c r="G493" s="228">
        <f t="shared" si="15"/>
        <v>1.01744647105472</v>
      </c>
    </row>
    <row r="494" ht="15" spans="1:7">
      <c r="A494" s="393" t="s">
        <v>10939</v>
      </c>
      <c r="B494" s="399" t="s">
        <v>10167</v>
      </c>
      <c r="C494" s="395">
        <v>40</v>
      </c>
      <c r="D494" s="396">
        <v>16</v>
      </c>
      <c r="E494" s="396">
        <v>16</v>
      </c>
      <c r="F494" s="228">
        <f t="shared" si="14"/>
        <v>0.4</v>
      </c>
      <c r="G494" s="228">
        <f t="shared" si="15"/>
        <v>1</v>
      </c>
    </row>
    <row r="495" ht="15" spans="1:7">
      <c r="A495" s="393" t="s">
        <v>10940</v>
      </c>
      <c r="B495" s="399" t="s">
        <v>10169</v>
      </c>
      <c r="C495" s="395">
        <v>0</v>
      </c>
      <c r="D495" s="396">
        <v>0</v>
      </c>
      <c r="E495" s="396">
        <v>0</v>
      </c>
      <c r="F495" s="228" t="str">
        <f t="shared" si="14"/>
        <v/>
      </c>
      <c r="G495" s="228" t="str">
        <f t="shared" si="15"/>
        <v/>
      </c>
    </row>
    <row r="496" ht="15" spans="1:7">
      <c r="A496" s="393" t="s">
        <v>10941</v>
      </c>
      <c r="B496" s="399" t="s">
        <v>10942</v>
      </c>
      <c r="C496" s="395">
        <v>0</v>
      </c>
      <c r="D496" s="396">
        <v>0</v>
      </c>
      <c r="E496" s="396">
        <v>0</v>
      </c>
      <c r="F496" s="228" t="str">
        <f t="shared" si="14"/>
        <v/>
      </c>
      <c r="G496" s="228" t="str">
        <f t="shared" si="15"/>
        <v/>
      </c>
    </row>
    <row r="497" ht="15" spans="1:7">
      <c r="A497" s="393" t="s">
        <v>10943</v>
      </c>
      <c r="B497" s="399" t="s">
        <v>10944</v>
      </c>
      <c r="C497" s="395">
        <v>0</v>
      </c>
      <c r="D497" s="396">
        <v>2</v>
      </c>
      <c r="E497" s="396">
        <v>2</v>
      </c>
      <c r="F497" s="228" t="str">
        <f t="shared" si="14"/>
        <v/>
      </c>
      <c r="G497" s="228">
        <f t="shared" si="15"/>
        <v>1</v>
      </c>
    </row>
    <row r="498" ht="15" spans="1:7">
      <c r="A498" s="393" t="s">
        <v>10945</v>
      </c>
      <c r="B498" s="399" t="s">
        <v>10946</v>
      </c>
      <c r="C498" s="395">
        <v>0</v>
      </c>
      <c r="D498" s="396">
        <v>0</v>
      </c>
      <c r="E498" s="396">
        <v>0</v>
      </c>
      <c r="F498" s="228" t="str">
        <f t="shared" si="14"/>
        <v/>
      </c>
      <c r="G498" s="228" t="str">
        <f t="shared" si="15"/>
        <v/>
      </c>
    </row>
    <row r="499" ht="15" spans="1:7">
      <c r="A499" s="393" t="s">
        <v>10947</v>
      </c>
      <c r="B499" s="399" t="s">
        <v>10948</v>
      </c>
      <c r="C499" s="395">
        <v>76</v>
      </c>
      <c r="D499" s="396">
        <v>206</v>
      </c>
      <c r="E499" s="396">
        <v>210</v>
      </c>
      <c r="F499" s="228">
        <f t="shared" si="14"/>
        <v>2.76315789473684</v>
      </c>
      <c r="G499" s="228">
        <f t="shared" si="15"/>
        <v>1.01941747572816</v>
      </c>
    </row>
    <row r="500" ht="15" spans="1:7">
      <c r="A500" s="393" t="s">
        <v>10949</v>
      </c>
      <c r="B500" s="399" t="s">
        <v>10950</v>
      </c>
      <c r="C500" s="395">
        <v>12347</v>
      </c>
      <c r="D500" s="396">
        <v>380</v>
      </c>
      <c r="E500" s="396">
        <v>387</v>
      </c>
      <c r="F500" s="228">
        <f t="shared" si="14"/>
        <v>0.0313436462298534</v>
      </c>
      <c r="G500" s="228">
        <f t="shared" si="15"/>
        <v>1.01842105263158</v>
      </c>
    </row>
    <row r="501" ht="15" spans="1:7">
      <c r="A501" s="393" t="s">
        <v>10951</v>
      </c>
      <c r="B501" s="399" t="s">
        <v>10952</v>
      </c>
      <c r="C501" s="395">
        <v>8762</v>
      </c>
      <c r="D501" s="396">
        <v>324</v>
      </c>
      <c r="E501" s="396">
        <v>330</v>
      </c>
      <c r="F501" s="228">
        <f t="shared" si="14"/>
        <v>0.0376626341018032</v>
      </c>
      <c r="G501" s="228">
        <f t="shared" si="15"/>
        <v>1.01851851851852</v>
      </c>
    </row>
    <row r="502" ht="15" spans="1:7">
      <c r="A502" s="393" t="s">
        <v>10953</v>
      </c>
      <c r="B502" s="399" t="s">
        <v>10954</v>
      </c>
      <c r="C502" s="395">
        <v>599</v>
      </c>
      <c r="D502" s="396">
        <v>601</v>
      </c>
      <c r="E502" s="396">
        <v>612</v>
      </c>
      <c r="F502" s="228">
        <f t="shared" si="14"/>
        <v>1.02170283806344</v>
      </c>
      <c r="G502" s="228">
        <f t="shared" si="15"/>
        <v>1.01830282861897</v>
      </c>
    </row>
    <row r="503" ht="15" spans="1:7">
      <c r="A503" s="393" t="s">
        <v>10955</v>
      </c>
      <c r="B503" s="399" t="s">
        <v>10956</v>
      </c>
      <c r="C503" s="395">
        <v>5833</v>
      </c>
      <c r="D503" s="396">
        <v>17596</v>
      </c>
      <c r="E503" s="396">
        <v>17904</v>
      </c>
      <c r="F503" s="228">
        <f t="shared" si="14"/>
        <v>3.06943253900223</v>
      </c>
      <c r="G503" s="228">
        <f t="shared" si="15"/>
        <v>1.01750397817686</v>
      </c>
    </row>
    <row r="504" ht="15" spans="1:7">
      <c r="A504" s="393" t="s">
        <v>10957</v>
      </c>
      <c r="B504" s="399" t="s">
        <v>10958</v>
      </c>
      <c r="C504" s="395">
        <v>5281</v>
      </c>
      <c r="D504" s="396">
        <v>18</v>
      </c>
      <c r="E504" s="396">
        <v>18</v>
      </c>
      <c r="F504" s="228">
        <f t="shared" si="14"/>
        <v>0.00340844537019504</v>
      </c>
      <c r="G504" s="228">
        <f t="shared" si="15"/>
        <v>1</v>
      </c>
    </row>
    <row r="505" ht="15" spans="1:7">
      <c r="A505" s="393" t="s">
        <v>10959</v>
      </c>
      <c r="B505" s="399" t="s">
        <v>10960</v>
      </c>
      <c r="C505" s="395">
        <v>23712</v>
      </c>
      <c r="D505" s="396">
        <v>18000</v>
      </c>
      <c r="E505" s="396">
        <v>18316</v>
      </c>
      <c r="F505" s="228">
        <f t="shared" si="14"/>
        <v>0.772435897435897</v>
      </c>
      <c r="G505" s="228">
        <f t="shared" si="15"/>
        <v>1.01755555555556</v>
      </c>
    </row>
    <row r="506" ht="15" spans="1:7">
      <c r="A506" s="393" t="s">
        <v>10961</v>
      </c>
      <c r="B506" s="399" t="s">
        <v>10962</v>
      </c>
      <c r="C506" s="395">
        <v>90</v>
      </c>
      <c r="D506" s="396">
        <v>5080</v>
      </c>
      <c r="E506" s="396">
        <v>5169</v>
      </c>
      <c r="F506" s="228">
        <f t="shared" si="14"/>
        <v>57.4333333333333</v>
      </c>
      <c r="G506" s="228">
        <f t="shared" si="15"/>
        <v>1.01751968503937</v>
      </c>
    </row>
    <row r="507" ht="15" spans="1:7">
      <c r="A507" s="393" t="s">
        <v>10963</v>
      </c>
      <c r="B507" s="399" t="s">
        <v>10964</v>
      </c>
      <c r="C507" s="395">
        <v>0</v>
      </c>
      <c r="D507" s="396">
        <v>10313</v>
      </c>
      <c r="E507" s="396">
        <v>10494</v>
      </c>
      <c r="F507" s="228" t="str">
        <f t="shared" si="14"/>
        <v/>
      </c>
      <c r="G507" s="228">
        <f t="shared" si="15"/>
        <v>1.01755066421022</v>
      </c>
    </row>
    <row r="508" ht="15" spans="1:7">
      <c r="A508" s="393" t="s">
        <v>10965</v>
      </c>
      <c r="B508" s="399" t="s">
        <v>10966</v>
      </c>
      <c r="C508" s="395">
        <v>10</v>
      </c>
      <c r="D508" s="396">
        <v>0</v>
      </c>
      <c r="E508" s="396">
        <v>0</v>
      </c>
      <c r="F508" s="228">
        <f t="shared" si="14"/>
        <v>0</v>
      </c>
      <c r="G508" s="228" t="str">
        <f t="shared" si="15"/>
        <v/>
      </c>
    </row>
    <row r="509" ht="15" spans="1:7">
      <c r="A509" s="393" t="s">
        <v>10967</v>
      </c>
      <c r="B509" s="399" t="s">
        <v>10968</v>
      </c>
      <c r="C509" s="395">
        <v>0</v>
      </c>
      <c r="D509" s="396">
        <v>0</v>
      </c>
      <c r="E509" s="396">
        <v>0</v>
      </c>
      <c r="F509" s="228" t="str">
        <f t="shared" si="14"/>
        <v/>
      </c>
      <c r="G509" s="228" t="str">
        <f t="shared" si="15"/>
        <v/>
      </c>
    </row>
    <row r="510" ht="15" spans="1:7">
      <c r="A510" s="393" t="s">
        <v>10969</v>
      </c>
      <c r="B510" s="399" t="s">
        <v>10970</v>
      </c>
      <c r="C510" s="395">
        <v>0</v>
      </c>
      <c r="D510" s="396">
        <v>0</v>
      </c>
      <c r="E510" s="396">
        <v>0</v>
      </c>
      <c r="F510" s="228" t="str">
        <f t="shared" si="14"/>
        <v/>
      </c>
      <c r="G510" s="228" t="str">
        <f t="shared" si="15"/>
        <v/>
      </c>
    </row>
    <row r="511" ht="15" spans="1:7">
      <c r="A511" s="393" t="s">
        <v>10971</v>
      </c>
      <c r="B511" s="399" t="s">
        <v>10972</v>
      </c>
      <c r="C511" s="395">
        <v>96</v>
      </c>
      <c r="D511" s="396">
        <v>9</v>
      </c>
      <c r="E511" s="396">
        <v>9</v>
      </c>
      <c r="F511" s="228">
        <f t="shared" si="14"/>
        <v>0.09375</v>
      </c>
      <c r="G511" s="228">
        <f t="shared" si="15"/>
        <v>1</v>
      </c>
    </row>
    <row r="512" ht="15" spans="1:7">
      <c r="A512" s="393" t="s">
        <v>10973</v>
      </c>
      <c r="B512" s="399" t="s">
        <v>10974</v>
      </c>
      <c r="C512" s="395">
        <v>0</v>
      </c>
      <c r="D512" s="396">
        <v>0</v>
      </c>
      <c r="E512" s="396">
        <v>0</v>
      </c>
      <c r="F512" s="228" t="str">
        <f t="shared" si="14"/>
        <v/>
      </c>
      <c r="G512" s="228" t="str">
        <f t="shared" si="15"/>
        <v/>
      </c>
    </row>
    <row r="513" ht="15" spans="1:7">
      <c r="A513" s="393" t="s">
        <v>10975</v>
      </c>
      <c r="B513" s="399" t="s">
        <v>10976</v>
      </c>
      <c r="C513" s="395">
        <v>0</v>
      </c>
      <c r="D513" s="396">
        <v>0</v>
      </c>
      <c r="E513" s="396">
        <v>0</v>
      </c>
      <c r="F513" s="228" t="str">
        <f t="shared" si="14"/>
        <v/>
      </c>
      <c r="G513" s="228" t="str">
        <f t="shared" si="15"/>
        <v/>
      </c>
    </row>
    <row r="514" ht="15" spans="1:7">
      <c r="A514" s="393" t="s">
        <v>10977</v>
      </c>
      <c r="B514" s="399" t="s">
        <v>10978</v>
      </c>
      <c r="C514" s="395">
        <v>0</v>
      </c>
      <c r="D514" s="396">
        <v>0</v>
      </c>
      <c r="E514" s="396">
        <v>0</v>
      </c>
      <c r="F514" s="228" t="str">
        <f t="shared" si="14"/>
        <v/>
      </c>
      <c r="G514" s="228" t="str">
        <f t="shared" si="15"/>
        <v/>
      </c>
    </row>
    <row r="515" ht="15" spans="1:7">
      <c r="A515" s="393" t="s">
        <v>10979</v>
      </c>
      <c r="B515" s="399" t="s">
        <v>10980</v>
      </c>
      <c r="C515" s="395">
        <v>0</v>
      </c>
      <c r="D515" s="396">
        <v>0</v>
      </c>
      <c r="E515" s="396">
        <v>0</v>
      </c>
      <c r="F515" s="228" t="str">
        <f t="shared" si="14"/>
        <v/>
      </c>
      <c r="G515" s="228" t="str">
        <f t="shared" si="15"/>
        <v/>
      </c>
    </row>
    <row r="516" ht="15" spans="1:7">
      <c r="A516" s="393" t="s">
        <v>10981</v>
      </c>
      <c r="B516" s="399" t="s">
        <v>10982</v>
      </c>
      <c r="C516" s="395">
        <v>0</v>
      </c>
      <c r="D516" s="396">
        <v>0</v>
      </c>
      <c r="E516" s="396">
        <v>0</v>
      </c>
      <c r="F516" s="228" t="str">
        <f t="shared" si="14"/>
        <v/>
      </c>
      <c r="G516" s="228" t="str">
        <f t="shared" si="15"/>
        <v/>
      </c>
    </row>
    <row r="517" ht="15" spans="1:7">
      <c r="A517" s="393" t="s">
        <v>10983</v>
      </c>
      <c r="B517" s="399" t="s">
        <v>10984</v>
      </c>
      <c r="C517" s="395">
        <v>234</v>
      </c>
      <c r="D517" s="396">
        <v>0</v>
      </c>
      <c r="E517" s="396">
        <v>0</v>
      </c>
      <c r="F517" s="228">
        <f t="shared" si="14"/>
        <v>0</v>
      </c>
      <c r="G517" s="228" t="str">
        <f t="shared" si="15"/>
        <v/>
      </c>
    </row>
    <row r="518" ht="15" spans="1:7">
      <c r="A518" s="393" t="s">
        <v>10985</v>
      </c>
      <c r="B518" s="399" t="s">
        <v>10986</v>
      </c>
      <c r="C518" s="395">
        <v>0</v>
      </c>
      <c r="D518" s="396">
        <v>0</v>
      </c>
      <c r="E518" s="396">
        <v>0</v>
      </c>
      <c r="F518" s="228" t="str">
        <f t="shared" si="14"/>
        <v/>
      </c>
      <c r="G518" s="228" t="str">
        <f t="shared" si="15"/>
        <v/>
      </c>
    </row>
    <row r="519" ht="15" spans="1:7">
      <c r="A519" s="393" t="s">
        <v>10987</v>
      </c>
      <c r="B519" s="399" t="s">
        <v>10988</v>
      </c>
      <c r="C519" s="395">
        <v>4653</v>
      </c>
      <c r="D519" s="396">
        <v>6484</v>
      </c>
      <c r="E519" s="396">
        <v>6598</v>
      </c>
      <c r="F519" s="228">
        <f t="shared" ref="F519:F582" si="16">IFERROR($E519/C519,"")</f>
        <v>1.41800988609499</v>
      </c>
      <c r="G519" s="228">
        <f t="shared" ref="G519:G582" si="17">IFERROR($E519/D519,"")</f>
        <v>1.01758173966687</v>
      </c>
    </row>
    <row r="520" ht="15" spans="1:7">
      <c r="A520" s="393" t="s">
        <v>10989</v>
      </c>
      <c r="B520" s="399" t="s">
        <v>10990</v>
      </c>
      <c r="C520" s="395">
        <v>1409</v>
      </c>
      <c r="D520" s="396">
        <v>3155</v>
      </c>
      <c r="E520" s="396">
        <v>3210</v>
      </c>
      <c r="F520" s="228">
        <f t="shared" si="16"/>
        <v>2.27821149751597</v>
      </c>
      <c r="G520" s="228">
        <f t="shared" si="17"/>
        <v>1.01743264659271</v>
      </c>
    </row>
    <row r="521" ht="15" spans="1:7">
      <c r="A521" s="393" t="s">
        <v>10991</v>
      </c>
      <c r="B521" s="399" t="s">
        <v>10992</v>
      </c>
      <c r="C521" s="395">
        <v>0</v>
      </c>
      <c r="D521" s="396">
        <v>0</v>
      </c>
      <c r="E521" s="396">
        <v>0</v>
      </c>
      <c r="F521" s="228" t="str">
        <f t="shared" si="16"/>
        <v/>
      </c>
      <c r="G521" s="228" t="str">
        <f t="shared" si="17"/>
        <v/>
      </c>
    </row>
    <row r="522" ht="15" spans="1:7">
      <c r="A522" s="393" t="s">
        <v>10993</v>
      </c>
      <c r="B522" s="399" t="s">
        <v>10994</v>
      </c>
      <c r="C522" s="395">
        <v>0</v>
      </c>
      <c r="D522" s="396">
        <v>0</v>
      </c>
      <c r="E522" s="396">
        <v>0</v>
      </c>
      <c r="F522" s="228" t="str">
        <f t="shared" si="16"/>
        <v/>
      </c>
      <c r="G522" s="228" t="str">
        <f t="shared" si="17"/>
        <v/>
      </c>
    </row>
    <row r="523" ht="15" spans="1:7">
      <c r="A523" s="393" t="s">
        <v>10995</v>
      </c>
      <c r="B523" s="399" t="s">
        <v>10996</v>
      </c>
      <c r="C523" s="395">
        <v>0</v>
      </c>
      <c r="D523" s="396">
        <v>0</v>
      </c>
      <c r="E523" s="396">
        <v>0</v>
      </c>
      <c r="F523" s="228" t="str">
        <f t="shared" si="16"/>
        <v/>
      </c>
      <c r="G523" s="228" t="str">
        <f t="shared" si="17"/>
        <v/>
      </c>
    </row>
    <row r="524" ht="15" spans="1:7">
      <c r="A524" s="393" t="s">
        <v>10997</v>
      </c>
      <c r="B524" s="399" t="s">
        <v>10998</v>
      </c>
      <c r="C524" s="395">
        <v>0</v>
      </c>
      <c r="D524" s="396">
        <v>0</v>
      </c>
      <c r="E524" s="396">
        <v>0</v>
      </c>
      <c r="F524" s="228" t="str">
        <f t="shared" si="16"/>
        <v/>
      </c>
      <c r="G524" s="228" t="str">
        <f t="shared" si="17"/>
        <v/>
      </c>
    </row>
    <row r="525" ht="15" spans="1:7">
      <c r="A525" s="393" t="s">
        <v>10999</v>
      </c>
      <c r="B525" s="399" t="s">
        <v>11000</v>
      </c>
      <c r="C525" s="395">
        <v>0</v>
      </c>
      <c r="D525" s="396">
        <v>28</v>
      </c>
      <c r="E525" s="396">
        <v>28</v>
      </c>
      <c r="F525" s="228" t="str">
        <f t="shared" si="16"/>
        <v/>
      </c>
      <c r="G525" s="228">
        <f t="shared" si="17"/>
        <v>1</v>
      </c>
    </row>
    <row r="526" ht="15" spans="1:7">
      <c r="A526" s="393" t="s">
        <v>11001</v>
      </c>
      <c r="B526" s="399" t="s">
        <v>11002</v>
      </c>
      <c r="C526" s="395">
        <v>0</v>
      </c>
      <c r="D526" s="396">
        <v>0</v>
      </c>
      <c r="E526" s="396">
        <v>0</v>
      </c>
      <c r="F526" s="228" t="str">
        <f t="shared" si="16"/>
        <v/>
      </c>
      <c r="G526" s="228" t="str">
        <f t="shared" si="17"/>
        <v/>
      </c>
    </row>
    <row r="527" ht="15" spans="1:7">
      <c r="A527" s="393" t="s">
        <v>11003</v>
      </c>
      <c r="B527" s="399" t="s">
        <v>11004</v>
      </c>
      <c r="C527" s="395">
        <v>2918</v>
      </c>
      <c r="D527" s="396">
        <v>169</v>
      </c>
      <c r="E527" s="396">
        <v>172</v>
      </c>
      <c r="F527" s="228">
        <f t="shared" si="16"/>
        <v>0.0589444825222755</v>
      </c>
      <c r="G527" s="228">
        <f t="shared" si="17"/>
        <v>1.01775147928994</v>
      </c>
    </row>
    <row r="528" ht="15" spans="1:7">
      <c r="A528" s="393" t="s">
        <v>11005</v>
      </c>
      <c r="B528" s="399" t="s">
        <v>11006</v>
      </c>
      <c r="C528" s="395">
        <v>180</v>
      </c>
      <c r="D528" s="396">
        <v>316</v>
      </c>
      <c r="E528" s="396">
        <v>322</v>
      </c>
      <c r="F528" s="228">
        <f t="shared" si="16"/>
        <v>1.78888888888889</v>
      </c>
      <c r="G528" s="228">
        <f t="shared" si="17"/>
        <v>1.01898734177215</v>
      </c>
    </row>
    <row r="529" ht="15" spans="1:7">
      <c r="A529" s="393" t="s">
        <v>11007</v>
      </c>
      <c r="B529" s="399" t="s">
        <v>11008</v>
      </c>
      <c r="C529" s="395">
        <v>358</v>
      </c>
      <c r="D529" s="396">
        <v>2372</v>
      </c>
      <c r="E529" s="396">
        <v>2414</v>
      </c>
      <c r="F529" s="228">
        <f t="shared" si="16"/>
        <v>6.74301675977654</v>
      </c>
      <c r="G529" s="228">
        <f t="shared" si="17"/>
        <v>1.0177065767285</v>
      </c>
    </row>
    <row r="530" ht="15" spans="1:7">
      <c r="A530" s="393" t="s">
        <v>11009</v>
      </c>
      <c r="B530" s="399" t="s">
        <v>11010</v>
      </c>
      <c r="C530" s="395">
        <v>184</v>
      </c>
      <c r="D530" s="396">
        <v>311</v>
      </c>
      <c r="E530" s="396">
        <v>316</v>
      </c>
      <c r="F530" s="228">
        <f t="shared" si="16"/>
        <v>1.71739130434783</v>
      </c>
      <c r="G530" s="228">
        <f t="shared" si="17"/>
        <v>1.01607717041801</v>
      </c>
    </row>
    <row r="531" ht="15" spans="1:7">
      <c r="A531" s="393" t="s">
        <v>11011</v>
      </c>
      <c r="B531" s="399" t="s">
        <v>11012</v>
      </c>
      <c r="C531" s="395">
        <v>0</v>
      </c>
      <c r="D531" s="396">
        <v>9</v>
      </c>
      <c r="E531" s="396">
        <v>9</v>
      </c>
      <c r="F531" s="228" t="str">
        <f t="shared" si="16"/>
        <v/>
      </c>
      <c r="G531" s="228">
        <f t="shared" si="17"/>
        <v>1</v>
      </c>
    </row>
    <row r="532" ht="15" spans="1:7">
      <c r="A532" s="393" t="s">
        <v>11013</v>
      </c>
      <c r="B532" s="399" t="s">
        <v>11014</v>
      </c>
      <c r="C532" s="395">
        <v>474</v>
      </c>
      <c r="D532" s="396">
        <v>625</v>
      </c>
      <c r="E532" s="396">
        <v>636</v>
      </c>
      <c r="F532" s="228">
        <f t="shared" si="16"/>
        <v>1.34177215189873</v>
      </c>
      <c r="G532" s="228">
        <f t="shared" si="17"/>
        <v>1.0176</v>
      </c>
    </row>
    <row r="533" ht="15" spans="1:7">
      <c r="A533" s="393" t="s">
        <v>11015</v>
      </c>
      <c r="B533" s="399" t="s">
        <v>11016</v>
      </c>
      <c r="C533" s="395">
        <v>1302</v>
      </c>
      <c r="D533" s="396">
        <v>678</v>
      </c>
      <c r="E533" s="396">
        <v>690</v>
      </c>
      <c r="F533" s="228">
        <f t="shared" si="16"/>
        <v>0.529953917050691</v>
      </c>
      <c r="G533" s="228">
        <f t="shared" si="17"/>
        <v>1.01769911504425</v>
      </c>
    </row>
    <row r="534" ht="15" spans="1:7">
      <c r="A534" s="393" t="s">
        <v>11017</v>
      </c>
      <c r="B534" s="399" t="s">
        <v>11018</v>
      </c>
      <c r="C534" s="395">
        <v>258</v>
      </c>
      <c r="D534" s="396">
        <v>300</v>
      </c>
      <c r="E534" s="396">
        <v>305</v>
      </c>
      <c r="F534" s="228">
        <f t="shared" si="16"/>
        <v>1.18217054263566</v>
      </c>
      <c r="G534" s="228">
        <f t="shared" si="17"/>
        <v>1.01666666666667</v>
      </c>
    </row>
    <row r="535" ht="15" spans="1:7">
      <c r="A535" s="393" t="s">
        <v>11019</v>
      </c>
      <c r="B535" s="399" t="s">
        <v>11020</v>
      </c>
      <c r="C535" s="395">
        <v>36</v>
      </c>
      <c r="D535" s="396">
        <v>1205</v>
      </c>
      <c r="E535" s="396">
        <v>1226</v>
      </c>
      <c r="F535" s="228">
        <f t="shared" si="16"/>
        <v>34.0555555555556</v>
      </c>
      <c r="G535" s="228">
        <f t="shared" si="17"/>
        <v>1.01742738589212</v>
      </c>
    </row>
    <row r="536" ht="15" spans="1:7">
      <c r="A536" s="393" t="s">
        <v>11021</v>
      </c>
      <c r="B536" s="399" t="s">
        <v>11022</v>
      </c>
      <c r="C536" s="395">
        <v>0</v>
      </c>
      <c r="D536" s="396">
        <v>0</v>
      </c>
      <c r="E536" s="396">
        <v>0</v>
      </c>
      <c r="F536" s="228" t="str">
        <f t="shared" si="16"/>
        <v/>
      </c>
      <c r="G536" s="228" t="str">
        <f t="shared" si="17"/>
        <v/>
      </c>
    </row>
    <row r="537" ht="15" spans="1:7">
      <c r="A537" s="393" t="s">
        <v>11023</v>
      </c>
      <c r="B537" s="399" t="s">
        <v>11024</v>
      </c>
      <c r="C537" s="395">
        <v>540</v>
      </c>
      <c r="D537" s="396">
        <v>1077</v>
      </c>
      <c r="E537" s="396">
        <v>1096</v>
      </c>
      <c r="F537" s="228">
        <f t="shared" si="16"/>
        <v>2.02962962962963</v>
      </c>
      <c r="G537" s="228">
        <f t="shared" si="17"/>
        <v>1.01764159702878</v>
      </c>
    </row>
    <row r="538" ht="15" spans="1:7">
      <c r="A538" s="393" t="s">
        <v>11025</v>
      </c>
      <c r="B538" s="399" t="s">
        <v>11026</v>
      </c>
      <c r="C538" s="395">
        <v>176</v>
      </c>
      <c r="D538" s="396">
        <v>297</v>
      </c>
      <c r="E538" s="396">
        <v>302</v>
      </c>
      <c r="F538" s="228">
        <f t="shared" si="16"/>
        <v>1.71590909090909</v>
      </c>
      <c r="G538" s="228">
        <f t="shared" si="17"/>
        <v>1.01683501683502</v>
      </c>
    </row>
    <row r="539" ht="15" spans="1:7">
      <c r="A539" s="393" t="s">
        <v>11027</v>
      </c>
      <c r="B539" s="399" t="s">
        <v>11028</v>
      </c>
      <c r="C539" s="395">
        <v>0</v>
      </c>
      <c r="D539" s="396">
        <v>46</v>
      </c>
      <c r="E539" s="396">
        <v>47</v>
      </c>
      <c r="F539" s="228" t="str">
        <f t="shared" si="16"/>
        <v/>
      </c>
      <c r="G539" s="228">
        <f t="shared" si="17"/>
        <v>1.02173913043478</v>
      </c>
    </row>
    <row r="540" ht="15" spans="1:7">
      <c r="A540" s="393" t="s">
        <v>11029</v>
      </c>
      <c r="B540" s="399" t="s">
        <v>11030</v>
      </c>
      <c r="C540" s="395">
        <v>3</v>
      </c>
      <c r="D540" s="396">
        <v>38</v>
      </c>
      <c r="E540" s="396">
        <v>39</v>
      </c>
      <c r="F540" s="228">
        <f t="shared" si="16"/>
        <v>13</v>
      </c>
      <c r="G540" s="228">
        <f t="shared" si="17"/>
        <v>1.02631578947368</v>
      </c>
    </row>
    <row r="541" ht="15" spans="1:7">
      <c r="A541" s="393" t="s">
        <v>11031</v>
      </c>
      <c r="B541" s="399" t="s">
        <v>10165</v>
      </c>
      <c r="C541" s="395">
        <v>251</v>
      </c>
      <c r="D541" s="396">
        <v>317</v>
      </c>
      <c r="E541" s="396">
        <v>323</v>
      </c>
      <c r="F541" s="228">
        <f t="shared" si="16"/>
        <v>1.28685258964143</v>
      </c>
      <c r="G541" s="228">
        <f t="shared" si="17"/>
        <v>1.01892744479495</v>
      </c>
    </row>
    <row r="542" ht="15" spans="1:7">
      <c r="A542" s="393" t="s">
        <v>11032</v>
      </c>
      <c r="B542" s="399" t="s">
        <v>10167</v>
      </c>
      <c r="C542" s="395">
        <v>0</v>
      </c>
      <c r="D542" s="396">
        <v>0</v>
      </c>
      <c r="E542" s="396">
        <v>0</v>
      </c>
      <c r="F542" s="228" t="str">
        <f t="shared" si="16"/>
        <v/>
      </c>
      <c r="G542" s="228" t="str">
        <f t="shared" si="17"/>
        <v/>
      </c>
    </row>
    <row r="543" ht="15" spans="1:7">
      <c r="A543" s="393" t="s">
        <v>11033</v>
      </c>
      <c r="B543" s="399" t="s">
        <v>10169</v>
      </c>
      <c r="C543" s="395">
        <v>0</v>
      </c>
      <c r="D543" s="396">
        <v>0</v>
      </c>
      <c r="E543" s="396">
        <v>0</v>
      </c>
      <c r="F543" s="228" t="str">
        <f t="shared" si="16"/>
        <v/>
      </c>
      <c r="G543" s="228" t="str">
        <f t="shared" si="17"/>
        <v/>
      </c>
    </row>
    <row r="544" ht="15" spans="1:7">
      <c r="A544" s="393" t="s">
        <v>11034</v>
      </c>
      <c r="B544" s="399" t="s">
        <v>11035</v>
      </c>
      <c r="C544" s="395">
        <v>70</v>
      </c>
      <c r="D544" s="396">
        <v>113</v>
      </c>
      <c r="E544" s="396">
        <v>115</v>
      </c>
      <c r="F544" s="228">
        <f t="shared" si="16"/>
        <v>1.64285714285714</v>
      </c>
      <c r="G544" s="228">
        <f t="shared" si="17"/>
        <v>1.01769911504425</v>
      </c>
    </row>
    <row r="545" ht="15" spans="1:7">
      <c r="A545" s="393" t="s">
        <v>11036</v>
      </c>
      <c r="B545" s="399" t="s">
        <v>11037</v>
      </c>
      <c r="C545" s="395">
        <v>156</v>
      </c>
      <c r="D545" s="396">
        <v>121</v>
      </c>
      <c r="E545" s="396">
        <v>123</v>
      </c>
      <c r="F545" s="228">
        <f t="shared" si="16"/>
        <v>0.788461538461538</v>
      </c>
      <c r="G545" s="228">
        <f t="shared" si="17"/>
        <v>1.01652892561983</v>
      </c>
    </row>
    <row r="546" ht="15" spans="1:7">
      <c r="A546" s="393" t="s">
        <v>11038</v>
      </c>
      <c r="B546" s="399" t="s">
        <v>11039</v>
      </c>
      <c r="C546" s="395">
        <v>197</v>
      </c>
      <c r="D546" s="396">
        <v>23</v>
      </c>
      <c r="E546" s="396">
        <v>23</v>
      </c>
      <c r="F546" s="228">
        <f t="shared" si="16"/>
        <v>0.116751269035533</v>
      </c>
      <c r="G546" s="228">
        <f t="shared" si="17"/>
        <v>1</v>
      </c>
    </row>
    <row r="547" ht="15" spans="1:7">
      <c r="A547" s="393" t="s">
        <v>11040</v>
      </c>
      <c r="B547" s="399" t="s">
        <v>11041</v>
      </c>
      <c r="C547" s="395">
        <v>0</v>
      </c>
      <c r="D547" s="396">
        <v>0</v>
      </c>
      <c r="E547" s="396">
        <v>0</v>
      </c>
      <c r="F547" s="228" t="str">
        <f t="shared" si="16"/>
        <v/>
      </c>
      <c r="G547" s="228" t="str">
        <f t="shared" si="17"/>
        <v/>
      </c>
    </row>
    <row r="548" ht="15" spans="1:7">
      <c r="A548" s="393" t="s">
        <v>11042</v>
      </c>
      <c r="B548" s="399" t="s">
        <v>11043</v>
      </c>
      <c r="C548" s="395">
        <v>597</v>
      </c>
      <c r="D548" s="396">
        <v>612</v>
      </c>
      <c r="E548" s="396">
        <v>623</v>
      </c>
      <c r="F548" s="228">
        <f t="shared" si="16"/>
        <v>1.04355108877722</v>
      </c>
      <c r="G548" s="228">
        <f t="shared" si="17"/>
        <v>1.01797385620915</v>
      </c>
    </row>
    <row r="549" ht="15" spans="1:7">
      <c r="A549" s="393" t="s">
        <v>11044</v>
      </c>
      <c r="B549" s="399" t="s">
        <v>10165</v>
      </c>
      <c r="C549" s="395">
        <v>90</v>
      </c>
      <c r="D549" s="396">
        <v>137</v>
      </c>
      <c r="E549" s="396">
        <v>139</v>
      </c>
      <c r="F549" s="228">
        <f t="shared" si="16"/>
        <v>1.54444444444444</v>
      </c>
      <c r="G549" s="228">
        <f t="shared" si="17"/>
        <v>1.01459854014599</v>
      </c>
    </row>
    <row r="550" ht="15" spans="1:7">
      <c r="A550" s="393" t="s">
        <v>11045</v>
      </c>
      <c r="B550" s="399" t="s">
        <v>10167</v>
      </c>
      <c r="C550" s="395">
        <v>0</v>
      </c>
      <c r="D550" s="396">
        <v>0</v>
      </c>
      <c r="E550" s="396">
        <v>0</v>
      </c>
      <c r="F550" s="228" t="str">
        <f t="shared" si="16"/>
        <v/>
      </c>
      <c r="G550" s="228" t="str">
        <f t="shared" si="17"/>
        <v/>
      </c>
    </row>
    <row r="551" ht="15" spans="1:7">
      <c r="A551" s="393" t="s">
        <v>11046</v>
      </c>
      <c r="B551" s="399" t="s">
        <v>10169</v>
      </c>
      <c r="C551" s="395">
        <v>0</v>
      </c>
      <c r="D551" s="396">
        <v>0</v>
      </c>
      <c r="E551" s="396">
        <v>0</v>
      </c>
      <c r="F551" s="228" t="str">
        <f t="shared" si="16"/>
        <v/>
      </c>
      <c r="G551" s="228" t="str">
        <f t="shared" si="17"/>
        <v/>
      </c>
    </row>
    <row r="552" ht="15" spans="1:7">
      <c r="A552" s="393" t="s">
        <v>11047</v>
      </c>
      <c r="B552" s="399" t="s">
        <v>10183</v>
      </c>
      <c r="C552" s="395"/>
      <c r="D552" s="396">
        <v>0</v>
      </c>
      <c r="E552" s="396">
        <v>0</v>
      </c>
      <c r="F552" s="228" t="str">
        <f t="shared" si="16"/>
        <v/>
      </c>
      <c r="G552" s="228" t="str">
        <f t="shared" si="17"/>
        <v/>
      </c>
    </row>
    <row r="553" ht="15" spans="1:7">
      <c r="A553" s="393" t="s">
        <v>11048</v>
      </c>
      <c r="B553" s="399" t="s">
        <v>11049</v>
      </c>
      <c r="C553" s="395">
        <v>0</v>
      </c>
      <c r="D553" s="396">
        <v>17</v>
      </c>
      <c r="E553" s="396">
        <v>17</v>
      </c>
      <c r="F553" s="228" t="str">
        <f t="shared" si="16"/>
        <v/>
      </c>
      <c r="G553" s="228">
        <f t="shared" si="17"/>
        <v>1</v>
      </c>
    </row>
    <row r="554" ht="15" spans="1:7">
      <c r="A554" s="393" t="s">
        <v>11050</v>
      </c>
      <c r="B554" s="399" t="s">
        <v>11051</v>
      </c>
      <c r="C554" s="395">
        <v>0</v>
      </c>
      <c r="D554" s="396">
        <v>0</v>
      </c>
      <c r="E554" s="396">
        <v>0</v>
      </c>
      <c r="F554" s="228" t="str">
        <f t="shared" si="16"/>
        <v/>
      </c>
      <c r="G554" s="228" t="str">
        <f t="shared" si="17"/>
        <v/>
      </c>
    </row>
    <row r="555" ht="15" spans="1:7">
      <c r="A555" s="393" t="s">
        <v>11052</v>
      </c>
      <c r="B555" s="399" t="s">
        <v>11053</v>
      </c>
      <c r="C555" s="395">
        <v>0</v>
      </c>
      <c r="D555" s="396">
        <v>0</v>
      </c>
      <c r="E555" s="396">
        <v>0</v>
      </c>
      <c r="F555" s="228" t="str">
        <f t="shared" si="16"/>
        <v/>
      </c>
      <c r="G555" s="228" t="str">
        <f t="shared" si="17"/>
        <v/>
      </c>
    </row>
    <row r="556" ht="15" spans="1:7">
      <c r="A556" s="393" t="s">
        <v>11054</v>
      </c>
      <c r="B556" s="399" t="s">
        <v>11055</v>
      </c>
      <c r="C556" s="395">
        <v>285</v>
      </c>
      <c r="D556" s="396">
        <v>204</v>
      </c>
      <c r="E556" s="396">
        <v>208</v>
      </c>
      <c r="F556" s="228">
        <f t="shared" si="16"/>
        <v>0.729824561403509</v>
      </c>
      <c r="G556" s="228">
        <f t="shared" si="17"/>
        <v>1.01960784313725</v>
      </c>
    </row>
    <row r="557" ht="15" spans="1:7">
      <c r="A557" s="393" t="s">
        <v>11056</v>
      </c>
      <c r="B557" s="399" t="s">
        <v>11057</v>
      </c>
      <c r="C557" s="395">
        <v>927</v>
      </c>
      <c r="D557" s="396">
        <v>370</v>
      </c>
      <c r="E557" s="396">
        <v>376</v>
      </c>
      <c r="F557" s="228">
        <f t="shared" si="16"/>
        <v>0.405609492988134</v>
      </c>
      <c r="G557" s="228">
        <f t="shared" si="17"/>
        <v>1.01621621621622</v>
      </c>
    </row>
    <row r="558" ht="15" spans="1:7">
      <c r="A558" s="393" t="s">
        <v>11058</v>
      </c>
      <c r="B558" s="399" t="s">
        <v>11059</v>
      </c>
      <c r="C558" s="395">
        <v>0</v>
      </c>
      <c r="D558" s="396">
        <v>0</v>
      </c>
      <c r="E558" s="396">
        <v>0</v>
      </c>
      <c r="F558" s="228" t="str">
        <f t="shared" si="16"/>
        <v/>
      </c>
      <c r="G558" s="228" t="str">
        <f t="shared" si="17"/>
        <v/>
      </c>
    </row>
    <row r="559" ht="15" spans="1:7">
      <c r="A559" s="393" t="s">
        <v>11060</v>
      </c>
      <c r="B559" s="399" t="s">
        <v>11061</v>
      </c>
      <c r="C559" s="395">
        <v>0</v>
      </c>
      <c r="D559" s="396">
        <v>0</v>
      </c>
      <c r="E559" s="396">
        <v>0</v>
      </c>
      <c r="F559" s="228" t="str">
        <f t="shared" si="16"/>
        <v/>
      </c>
      <c r="G559" s="228" t="str">
        <f t="shared" si="17"/>
        <v/>
      </c>
    </row>
    <row r="560" ht="15" spans="1:7">
      <c r="A560" s="393" t="s">
        <v>11062</v>
      </c>
      <c r="B560" s="399" t="s">
        <v>11063</v>
      </c>
      <c r="C560" s="395">
        <v>0</v>
      </c>
      <c r="D560" s="396">
        <v>0</v>
      </c>
      <c r="E560" s="396">
        <v>0</v>
      </c>
      <c r="F560" s="228" t="str">
        <f t="shared" si="16"/>
        <v/>
      </c>
      <c r="G560" s="228" t="str">
        <f t="shared" si="17"/>
        <v/>
      </c>
    </row>
    <row r="561" ht="15" spans="1:7">
      <c r="A561" s="393" t="s">
        <v>11064</v>
      </c>
      <c r="B561" s="399" t="s">
        <v>11065</v>
      </c>
      <c r="C561" s="395">
        <v>0</v>
      </c>
      <c r="D561" s="396">
        <v>0</v>
      </c>
      <c r="E561" s="396">
        <v>0</v>
      </c>
      <c r="F561" s="228" t="str">
        <f t="shared" si="16"/>
        <v/>
      </c>
      <c r="G561" s="228" t="str">
        <f t="shared" si="17"/>
        <v/>
      </c>
    </row>
    <row r="562" ht="15" spans="1:7">
      <c r="A562" s="393" t="s">
        <v>11066</v>
      </c>
      <c r="B562" s="399" t="s">
        <v>11067</v>
      </c>
      <c r="C562" s="395">
        <v>738</v>
      </c>
      <c r="D562" s="396">
        <v>0</v>
      </c>
      <c r="E562" s="396">
        <v>0</v>
      </c>
      <c r="F562" s="228">
        <f t="shared" si="16"/>
        <v>0</v>
      </c>
      <c r="G562" s="228" t="str">
        <f t="shared" si="17"/>
        <v/>
      </c>
    </row>
    <row r="563" ht="15" spans="1:7">
      <c r="A563" s="393" t="s">
        <v>11068</v>
      </c>
      <c r="B563" s="399" t="s">
        <v>11069</v>
      </c>
      <c r="C563" s="395">
        <v>0</v>
      </c>
      <c r="D563" s="396">
        <v>0</v>
      </c>
      <c r="E563" s="396">
        <v>0</v>
      </c>
      <c r="F563" s="228" t="str">
        <f t="shared" si="16"/>
        <v/>
      </c>
      <c r="G563" s="228" t="str">
        <f t="shared" si="17"/>
        <v/>
      </c>
    </row>
    <row r="564" ht="15" spans="1:7">
      <c r="A564" s="393" t="s">
        <v>11070</v>
      </c>
      <c r="B564" s="399" t="s">
        <v>11071</v>
      </c>
      <c r="C564" s="395">
        <v>0</v>
      </c>
      <c r="D564" s="396">
        <v>0</v>
      </c>
      <c r="E564" s="396">
        <v>0</v>
      </c>
      <c r="F564" s="228" t="str">
        <f t="shared" si="16"/>
        <v/>
      </c>
      <c r="G564" s="228" t="str">
        <f t="shared" si="17"/>
        <v/>
      </c>
    </row>
    <row r="565" ht="15" spans="1:7">
      <c r="A565" s="393" t="s">
        <v>11072</v>
      </c>
      <c r="B565" s="399" t="s">
        <v>11073</v>
      </c>
      <c r="C565" s="395">
        <v>0</v>
      </c>
      <c r="D565" s="396">
        <v>0</v>
      </c>
      <c r="E565" s="396">
        <v>0</v>
      </c>
      <c r="F565" s="228" t="str">
        <f t="shared" si="16"/>
        <v/>
      </c>
      <c r="G565" s="228" t="str">
        <f t="shared" si="17"/>
        <v/>
      </c>
    </row>
    <row r="566" ht="15" spans="1:7">
      <c r="A566" s="393" t="s">
        <v>11074</v>
      </c>
      <c r="B566" s="399" t="s">
        <v>11075</v>
      </c>
      <c r="C566" s="395">
        <v>0</v>
      </c>
      <c r="D566" s="396">
        <v>6000</v>
      </c>
      <c r="E566" s="396">
        <v>6105</v>
      </c>
      <c r="F566" s="228" t="str">
        <f t="shared" si="16"/>
        <v/>
      </c>
      <c r="G566" s="228">
        <f t="shared" si="17"/>
        <v>1.0175</v>
      </c>
    </row>
    <row r="567" ht="15" spans="1:7">
      <c r="A567" s="393" t="s">
        <v>11076</v>
      </c>
      <c r="B567" s="399" t="s">
        <v>11077</v>
      </c>
      <c r="C567" s="395">
        <v>0</v>
      </c>
      <c r="D567" s="396">
        <v>0</v>
      </c>
      <c r="E567" s="396">
        <v>0</v>
      </c>
      <c r="F567" s="228" t="str">
        <f t="shared" si="16"/>
        <v/>
      </c>
      <c r="G567" s="228" t="str">
        <f t="shared" si="17"/>
        <v/>
      </c>
    </row>
    <row r="568" ht="15" spans="1:7">
      <c r="A568" s="393" t="s">
        <v>11078</v>
      </c>
      <c r="B568" s="399" t="s">
        <v>11079</v>
      </c>
      <c r="C568" s="395">
        <v>163</v>
      </c>
      <c r="D568" s="396">
        <v>0</v>
      </c>
      <c r="E568" s="396">
        <v>0</v>
      </c>
      <c r="F568" s="228">
        <f t="shared" si="16"/>
        <v>0</v>
      </c>
      <c r="G568" s="228" t="str">
        <f t="shared" si="17"/>
        <v/>
      </c>
    </row>
    <row r="569" ht="15" spans="1:7">
      <c r="A569" s="393" t="s">
        <v>11080</v>
      </c>
      <c r="B569" s="399" t="s">
        <v>11081</v>
      </c>
      <c r="C569" s="395">
        <v>0</v>
      </c>
      <c r="D569" s="396">
        <v>0</v>
      </c>
      <c r="E569" s="396">
        <v>0</v>
      </c>
      <c r="F569" s="228" t="str">
        <f t="shared" si="16"/>
        <v/>
      </c>
      <c r="G569" s="228" t="str">
        <f t="shared" si="17"/>
        <v/>
      </c>
    </row>
    <row r="570" ht="15" spans="1:7">
      <c r="A570" s="393" t="s">
        <v>11082</v>
      </c>
      <c r="B570" s="399" t="s">
        <v>10165</v>
      </c>
      <c r="C570" s="395">
        <v>35</v>
      </c>
      <c r="D570" s="396">
        <v>48</v>
      </c>
      <c r="E570" s="396">
        <v>49</v>
      </c>
      <c r="F570" s="228">
        <f t="shared" si="16"/>
        <v>1.4</v>
      </c>
      <c r="G570" s="228">
        <f t="shared" si="17"/>
        <v>1.02083333333333</v>
      </c>
    </row>
    <row r="571" ht="15" spans="1:7">
      <c r="A571" s="393" t="s">
        <v>11083</v>
      </c>
      <c r="B571" s="399" t="s">
        <v>10167</v>
      </c>
      <c r="C571" s="395">
        <v>0</v>
      </c>
      <c r="D571" s="396">
        <v>0</v>
      </c>
      <c r="E571" s="396">
        <v>0</v>
      </c>
      <c r="F571" s="228" t="str">
        <f t="shared" si="16"/>
        <v/>
      </c>
      <c r="G571" s="228" t="str">
        <f t="shared" si="17"/>
        <v/>
      </c>
    </row>
    <row r="572" ht="15" spans="1:7">
      <c r="A572" s="393" t="s">
        <v>11084</v>
      </c>
      <c r="B572" s="399" t="s">
        <v>10169</v>
      </c>
      <c r="C572" s="395">
        <v>0</v>
      </c>
      <c r="D572" s="396">
        <v>0</v>
      </c>
      <c r="E572" s="396">
        <v>0</v>
      </c>
      <c r="F572" s="228" t="str">
        <f t="shared" si="16"/>
        <v/>
      </c>
      <c r="G572" s="228" t="str">
        <f t="shared" si="17"/>
        <v/>
      </c>
    </row>
    <row r="573" ht="15" spans="1:7">
      <c r="A573" s="393" t="s">
        <v>11085</v>
      </c>
      <c r="B573" s="399" t="s">
        <v>11086</v>
      </c>
      <c r="C573" s="395">
        <v>8</v>
      </c>
      <c r="D573" s="396">
        <v>122</v>
      </c>
      <c r="E573" s="396">
        <v>124</v>
      </c>
      <c r="F573" s="228">
        <f t="shared" si="16"/>
        <v>15.5</v>
      </c>
      <c r="G573" s="228">
        <f t="shared" si="17"/>
        <v>1.01639344262295</v>
      </c>
    </row>
    <row r="574" ht="15" spans="1:7">
      <c r="A574" s="393" t="s">
        <v>11087</v>
      </c>
      <c r="B574" s="399" t="s">
        <v>11088</v>
      </c>
      <c r="C574" s="395">
        <v>176</v>
      </c>
      <c r="D574" s="396">
        <v>330</v>
      </c>
      <c r="E574" s="396">
        <v>336</v>
      </c>
      <c r="F574" s="228">
        <f t="shared" si="16"/>
        <v>1.90909090909091</v>
      </c>
      <c r="G574" s="228">
        <f t="shared" si="17"/>
        <v>1.01818181818182</v>
      </c>
    </row>
    <row r="575" ht="15" spans="1:7">
      <c r="A575" s="393" t="s">
        <v>11089</v>
      </c>
      <c r="B575" s="399" t="s">
        <v>10254</v>
      </c>
      <c r="C575" s="395"/>
      <c r="D575" s="396"/>
      <c r="E575" s="396">
        <v>0</v>
      </c>
      <c r="F575" s="228" t="str">
        <f t="shared" si="16"/>
        <v/>
      </c>
      <c r="G575" s="228" t="str">
        <f t="shared" si="17"/>
        <v/>
      </c>
    </row>
    <row r="576" ht="15" spans="1:7">
      <c r="A576" s="393" t="s">
        <v>11090</v>
      </c>
      <c r="B576" s="399" t="s">
        <v>10183</v>
      </c>
      <c r="C576" s="395">
        <v>116</v>
      </c>
      <c r="D576" s="396">
        <v>0</v>
      </c>
      <c r="E576" s="396">
        <v>0</v>
      </c>
      <c r="F576" s="228">
        <f t="shared" si="16"/>
        <v>0</v>
      </c>
      <c r="G576" s="228" t="str">
        <f t="shared" si="17"/>
        <v/>
      </c>
    </row>
    <row r="577" ht="15" spans="1:7">
      <c r="A577" s="393" t="s">
        <v>11091</v>
      </c>
      <c r="B577" s="399" t="s">
        <v>11092</v>
      </c>
      <c r="C577" s="395">
        <v>549</v>
      </c>
      <c r="D577" s="396">
        <v>572</v>
      </c>
      <c r="E577" s="396">
        <v>582</v>
      </c>
      <c r="F577" s="228">
        <f t="shared" si="16"/>
        <v>1.06010928961749</v>
      </c>
      <c r="G577" s="228">
        <f t="shared" si="17"/>
        <v>1.01748251748252</v>
      </c>
    </row>
    <row r="578" ht="15" spans="1:7">
      <c r="A578" s="393" t="s">
        <v>11093</v>
      </c>
      <c r="B578" s="399" t="s">
        <v>11094</v>
      </c>
      <c r="C578" s="395">
        <v>0</v>
      </c>
      <c r="D578" s="396">
        <v>0</v>
      </c>
      <c r="E578" s="396">
        <v>0</v>
      </c>
      <c r="F578" s="228" t="str">
        <f t="shared" si="16"/>
        <v/>
      </c>
      <c r="G578" s="228" t="str">
        <f t="shared" si="17"/>
        <v/>
      </c>
    </row>
    <row r="579" ht="15" spans="1:7">
      <c r="A579" s="393" t="s">
        <v>11095</v>
      </c>
      <c r="B579" s="399" t="s">
        <v>11096</v>
      </c>
      <c r="C579" s="395">
        <v>57</v>
      </c>
      <c r="D579" s="396">
        <v>0</v>
      </c>
      <c r="E579" s="396">
        <v>0</v>
      </c>
      <c r="F579" s="228">
        <f t="shared" si="16"/>
        <v>0</v>
      </c>
      <c r="G579" s="228" t="str">
        <f t="shared" si="17"/>
        <v/>
      </c>
    </row>
    <row r="580" ht="15" spans="1:7">
      <c r="A580" s="393" t="s">
        <v>11097</v>
      </c>
      <c r="B580" s="399" t="s">
        <v>9946</v>
      </c>
      <c r="C580" s="395">
        <v>0</v>
      </c>
      <c r="D580" s="396">
        <v>749</v>
      </c>
      <c r="E580" s="396">
        <v>763</v>
      </c>
      <c r="F580" s="228" t="str">
        <f t="shared" si="16"/>
        <v/>
      </c>
      <c r="G580" s="228">
        <f t="shared" si="17"/>
        <v>1.01869158878505</v>
      </c>
    </row>
    <row r="581" ht="15" spans="1:7">
      <c r="A581" s="393" t="s">
        <v>11098</v>
      </c>
      <c r="B581" s="399" t="s">
        <v>10165</v>
      </c>
      <c r="C581" s="395">
        <v>1705</v>
      </c>
      <c r="D581" s="396">
        <v>1880</v>
      </c>
      <c r="E581" s="396">
        <v>1721</v>
      </c>
      <c r="F581" s="228">
        <f t="shared" si="16"/>
        <v>1.00938416422287</v>
      </c>
      <c r="G581" s="228">
        <f t="shared" si="17"/>
        <v>0.915425531914894</v>
      </c>
    </row>
    <row r="582" ht="15" spans="1:7">
      <c r="A582" s="393" t="s">
        <v>11099</v>
      </c>
      <c r="B582" s="399" t="s">
        <v>10167</v>
      </c>
      <c r="C582" s="395">
        <v>0</v>
      </c>
      <c r="D582" s="396">
        <v>19</v>
      </c>
      <c r="E582" s="396">
        <v>17</v>
      </c>
      <c r="F582" s="228" t="str">
        <f t="shared" si="16"/>
        <v/>
      </c>
      <c r="G582" s="228">
        <f t="shared" si="17"/>
        <v>0.894736842105263</v>
      </c>
    </row>
    <row r="583" ht="15" spans="1:7">
      <c r="A583" s="393" t="s">
        <v>11100</v>
      </c>
      <c r="B583" s="399" t="s">
        <v>10169</v>
      </c>
      <c r="C583" s="395">
        <v>0</v>
      </c>
      <c r="D583" s="396">
        <v>0</v>
      </c>
      <c r="E583" s="396">
        <v>0</v>
      </c>
      <c r="F583" s="228" t="str">
        <f t="shared" ref="F583:F646" si="18">IFERROR($E583/C583,"")</f>
        <v/>
      </c>
      <c r="G583" s="228" t="str">
        <f t="shared" ref="G583:G646" si="19">IFERROR($E583/D583,"")</f>
        <v/>
      </c>
    </row>
    <row r="584" ht="15" spans="1:7">
      <c r="A584" s="393" t="s">
        <v>11101</v>
      </c>
      <c r="B584" s="399" t="s">
        <v>11102</v>
      </c>
      <c r="C584" s="395">
        <v>498</v>
      </c>
      <c r="D584" s="396">
        <v>641</v>
      </c>
      <c r="E584" s="396">
        <v>587</v>
      </c>
      <c r="F584" s="228">
        <f t="shared" si="18"/>
        <v>1.17871485943775</v>
      </c>
      <c r="G584" s="228">
        <f t="shared" si="19"/>
        <v>0.915756630265211</v>
      </c>
    </row>
    <row r="585" ht="15" spans="1:7">
      <c r="A585" s="393" t="s">
        <v>11103</v>
      </c>
      <c r="B585" s="399" t="s">
        <v>11104</v>
      </c>
      <c r="C585" s="395">
        <v>300</v>
      </c>
      <c r="D585" s="396">
        <v>2787</v>
      </c>
      <c r="E585" s="396">
        <v>2552</v>
      </c>
      <c r="F585" s="228">
        <f t="shared" si="18"/>
        <v>8.50666666666667</v>
      </c>
      <c r="G585" s="228">
        <f t="shared" si="19"/>
        <v>0.915679942590599</v>
      </c>
    </row>
    <row r="586" ht="15" spans="1:7">
      <c r="A586" s="393" t="s">
        <v>11105</v>
      </c>
      <c r="B586" s="399" t="s">
        <v>11106</v>
      </c>
      <c r="C586" s="395">
        <v>96</v>
      </c>
      <c r="D586" s="396">
        <v>0</v>
      </c>
      <c r="E586" s="396">
        <v>0</v>
      </c>
      <c r="F586" s="228">
        <f t="shared" si="18"/>
        <v>0</v>
      </c>
      <c r="G586" s="228" t="str">
        <f t="shared" si="19"/>
        <v/>
      </c>
    </row>
    <row r="587" ht="15" spans="1:7">
      <c r="A587" s="393" t="s">
        <v>11107</v>
      </c>
      <c r="B587" s="399" t="s">
        <v>11108</v>
      </c>
      <c r="C587" s="395">
        <v>0</v>
      </c>
      <c r="D587" s="396">
        <v>0</v>
      </c>
      <c r="E587" s="396">
        <v>0</v>
      </c>
      <c r="F587" s="228" t="str">
        <f t="shared" si="18"/>
        <v/>
      </c>
      <c r="G587" s="228" t="str">
        <f t="shared" si="19"/>
        <v/>
      </c>
    </row>
    <row r="588" ht="15" spans="1:7">
      <c r="A588" s="393" t="s">
        <v>11109</v>
      </c>
      <c r="B588" s="399" t="s">
        <v>11110</v>
      </c>
      <c r="C588" s="395">
        <v>0</v>
      </c>
      <c r="D588" s="396">
        <v>0</v>
      </c>
      <c r="E588" s="396">
        <v>0</v>
      </c>
      <c r="F588" s="228" t="str">
        <f t="shared" si="18"/>
        <v/>
      </c>
      <c r="G588" s="228" t="str">
        <f t="shared" si="19"/>
        <v/>
      </c>
    </row>
    <row r="589" ht="15" spans="1:7">
      <c r="A589" s="393" t="s">
        <v>11111</v>
      </c>
      <c r="B589" s="399" t="s">
        <v>11112</v>
      </c>
      <c r="C589" s="395">
        <v>355</v>
      </c>
      <c r="D589" s="396">
        <v>407</v>
      </c>
      <c r="E589" s="396">
        <v>373</v>
      </c>
      <c r="F589" s="228">
        <f t="shared" si="18"/>
        <v>1.05070422535211</v>
      </c>
      <c r="G589" s="228">
        <f t="shared" si="19"/>
        <v>0.916461916461916</v>
      </c>
    </row>
    <row r="590" ht="15" spans="1:7">
      <c r="A590" s="393" t="s">
        <v>11113</v>
      </c>
      <c r="B590" s="399" t="s">
        <v>11114</v>
      </c>
      <c r="C590" s="395">
        <v>0</v>
      </c>
      <c r="D590" s="396">
        <v>583</v>
      </c>
      <c r="E590" s="396">
        <v>534</v>
      </c>
      <c r="F590" s="228" t="str">
        <f t="shared" si="18"/>
        <v/>
      </c>
      <c r="G590" s="228">
        <f t="shared" si="19"/>
        <v>0.915951972555746</v>
      </c>
    </row>
    <row r="591" ht="15" spans="1:7">
      <c r="A591" s="393" t="s">
        <v>11115</v>
      </c>
      <c r="B591" s="399" t="s">
        <v>11116</v>
      </c>
      <c r="C591" s="395">
        <v>39</v>
      </c>
      <c r="D591" s="396">
        <v>419</v>
      </c>
      <c r="E591" s="396">
        <v>384</v>
      </c>
      <c r="F591" s="228">
        <f t="shared" si="18"/>
        <v>9.84615384615385</v>
      </c>
      <c r="G591" s="228">
        <f t="shared" si="19"/>
        <v>0.916467780429594</v>
      </c>
    </row>
    <row r="592" ht="15" spans="1:7">
      <c r="A592" s="393" t="s">
        <v>11117</v>
      </c>
      <c r="B592" s="399" t="s">
        <v>11118</v>
      </c>
      <c r="C592" s="395">
        <v>0</v>
      </c>
      <c r="D592" s="396">
        <v>0</v>
      </c>
      <c r="E592" s="396">
        <v>0</v>
      </c>
      <c r="F592" s="228" t="str">
        <f t="shared" si="18"/>
        <v/>
      </c>
      <c r="G592" s="228" t="str">
        <f t="shared" si="19"/>
        <v/>
      </c>
    </row>
    <row r="593" ht="15" spans="1:7">
      <c r="A593" s="393" t="s">
        <v>11119</v>
      </c>
      <c r="B593" s="399" t="s">
        <v>11120</v>
      </c>
      <c r="C593" s="395">
        <v>0</v>
      </c>
      <c r="D593" s="396">
        <v>0</v>
      </c>
      <c r="E593" s="396">
        <v>0</v>
      </c>
      <c r="F593" s="228" t="str">
        <f t="shared" si="18"/>
        <v/>
      </c>
      <c r="G593" s="228" t="str">
        <f t="shared" si="19"/>
        <v/>
      </c>
    </row>
    <row r="594" ht="15" spans="1:7">
      <c r="A594" s="393" t="s">
        <v>11121</v>
      </c>
      <c r="B594" s="399" t="s">
        <v>11122</v>
      </c>
      <c r="C594" s="395">
        <v>0</v>
      </c>
      <c r="D594" s="396">
        <v>0</v>
      </c>
      <c r="E594" s="396">
        <v>0</v>
      </c>
      <c r="F594" s="228" t="str">
        <f t="shared" si="18"/>
        <v/>
      </c>
      <c r="G594" s="228" t="str">
        <f t="shared" si="19"/>
        <v/>
      </c>
    </row>
    <row r="595" ht="15" spans="1:7">
      <c r="A595" s="393" t="s">
        <v>11123</v>
      </c>
      <c r="B595" s="399" t="s">
        <v>11124</v>
      </c>
      <c r="C595" s="395">
        <v>0</v>
      </c>
      <c r="D595" s="396">
        <v>0</v>
      </c>
      <c r="E595" s="396">
        <v>0</v>
      </c>
      <c r="F595" s="228" t="str">
        <f t="shared" si="18"/>
        <v/>
      </c>
      <c r="G595" s="228" t="str">
        <f t="shared" si="19"/>
        <v/>
      </c>
    </row>
    <row r="596" ht="15" spans="1:7">
      <c r="A596" s="393" t="s">
        <v>11125</v>
      </c>
      <c r="B596" s="399" t="s">
        <v>11126</v>
      </c>
      <c r="C596" s="395">
        <v>0</v>
      </c>
      <c r="D596" s="396">
        <v>0</v>
      </c>
      <c r="E596" s="396">
        <v>0</v>
      </c>
      <c r="F596" s="228" t="str">
        <f t="shared" si="18"/>
        <v/>
      </c>
      <c r="G596" s="228" t="str">
        <f t="shared" si="19"/>
        <v/>
      </c>
    </row>
    <row r="597" ht="15" spans="1:7">
      <c r="A597" s="393" t="s">
        <v>11127</v>
      </c>
      <c r="B597" s="399" t="s">
        <v>11128</v>
      </c>
      <c r="C597" s="395">
        <v>0</v>
      </c>
      <c r="D597" s="396">
        <v>0</v>
      </c>
      <c r="E597" s="396">
        <v>0</v>
      </c>
      <c r="F597" s="228" t="str">
        <f t="shared" si="18"/>
        <v/>
      </c>
      <c r="G597" s="228" t="str">
        <f t="shared" si="19"/>
        <v/>
      </c>
    </row>
    <row r="598" ht="15" spans="1:7">
      <c r="A598" s="393" t="s">
        <v>11129</v>
      </c>
      <c r="B598" s="399" t="s">
        <v>11130</v>
      </c>
      <c r="C598" s="395">
        <v>3958</v>
      </c>
      <c r="D598" s="396">
        <v>673</v>
      </c>
      <c r="E598" s="396">
        <v>616</v>
      </c>
      <c r="F598" s="228">
        <f t="shared" si="18"/>
        <v>0.155634158665993</v>
      </c>
      <c r="G598" s="228">
        <f t="shared" si="19"/>
        <v>0.915304606240713</v>
      </c>
    </row>
    <row r="599" ht="15" spans="1:7">
      <c r="A599" s="393" t="s">
        <v>11131</v>
      </c>
      <c r="B599" s="399" t="s">
        <v>11132</v>
      </c>
      <c r="C599" s="395">
        <v>0</v>
      </c>
      <c r="D599" s="396">
        <v>212</v>
      </c>
      <c r="E599" s="396">
        <v>194</v>
      </c>
      <c r="F599" s="228" t="str">
        <f t="shared" si="18"/>
        <v/>
      </c>
      <c r="G599" s="228">
        <f t="shared" si="19"/>
        <v>0.915094339622642</v>
      </c>
    </row>
    <row r="600" ht="15" spans="1:7">
      <c r="A600" s="393" t="s">
        <v>11133</v>
      </c>
      <c r="B600" s="399" t="s">
        <v>11134</v>
      </c>
      <c r="C600" s="395">
        <v>0</v>
      </c>
      <c r="D600" s="396">
        <v>20</v>
      </c>
      <c r="E600" s="396">
        <v>18</v>
      </c>
      <c r="F600" s="228" t="str">
        <f t="shared" si="18"/>
        <v/>
      </c>
      <c r="G600" s="228">
        <f t="shared" si="19"/>
        <v>0.9</v>
      </c>
    </row>
    <row r="601" ht="15" spans="1:7">
      <c r="A601" s="393" t="s">
        <v>11135</v>
      </c>
      <c r="B601" s="399" t="s">
        <v>11136</v>
      </c>
      <c r="C601" s="395">
        <v>259</v>
      </c>
      <c r="D601" s="396">
        <v>302</v>
      </c>
      <c r="E601" s="396">
        <v>277</v>
      </c>
      <c r="F601" s="228">
        <f t="shared" si="18"/>
        <v>1.06949806949807</v>
      </c>
      <c r="G601" s="228">
        <f t="shared" si="19"/>
        <v>0.917218543046358</v>
      </c>
    </row>
    <row r="602" ht="15" spans="1:7">
      <c r="A602" s="393" t="s">
        <v>11137</v>
      </c>
      <c r="B602" s="399" t="s">
        <v>11138</v>
      </c>
      <c r="C602" s="395">
        <v>1560</v>
      </c>
      <c r="D602" s="396">
        <v>2048</v>
      </c>
      <c r="E602" s="396">
        <v>1875</v>
      </c>
      <c r="F602" s="228">
        <f t="shared" si="18"/>
        <v>1.20192307692308</v>
      </c>
      <c r="G602" s="228">
        <f t="shared" si="19"/>
        <v>0.91552734375</v>
      </c>
    </row>
    <row r="603" ht="15" spans="1:7">
      <c r="A603" s="393" t="s">
        <v>11139</v>
      </c>
      <c r="B603" s="399" t="s">
        <v>11140</v>
      </c>
      <c r="C603" s="395">
        <v>486</v>
      </c>
      <c r="D603" s="396">
        <v>612</v>
      </c>
      <c r="E603" s="396">
        <v>560</v>
      </c>
      <c r="F603" s="228">
        <f t="shared" si="18"/>
        <v>1.1522633744856</v>
      </c>
      <c r="G603" s="228">
        <f t="shared" si="19"/>
        <v>0.915032679738562</v>
      </c>
    </row>
    <row r="604" ht="15" spans="1:7">
      <c r="A604" s="393" t="s">
        <v>11141</v>
      </c>
      <c r="B604" s="399" t="s">
        <v>11142</v>
      </c>
      <c r="C604" s="395">
        <v>422</v>
      </c>
      <c r="D604" s="396">
        <v>140</v>
      </c>
      <c r="E604" s="396">
        <v>128</v>
      </c>
      <c r="F604" s="228">
        <f t="shared" si="18"/>
        <v>0.303317535545024</v>
      </c>
      <c r="G604" s="228">
        <f t="shared" si="19"/>
        <v>0.914285714285714</v>
      </c>
    </row>
    <row r="605" ht="15" spans="1:7">
      <c r="A605" s="393" t="s">
        <v>11143</v>
      </c>
      <c r="B605" s="399" t="s">
        <v>11144</v>
      </c>
      <c r="C605" s="395">
        <v>0</v>
      </c>
      <c r="D605" s="396">
        <v>0</v>
      </c>
      <c r="E605" s="396">
        <v>0</v>
      </c>
      <c r="F605" s="228" t="str">
        <f t="shared" si="18"/>
        <v/>
      </c>
      <c r="G605" s="228" t="str">
        <f t="shared" si="19"/>
        <v/>
      </c>
    </row>
    <row r="606" ht="15" spans="1:7">
      <c r="A606" s="393" t="s">
        <v>11145</v>
      </c>
      <c r="B606" s="399" t="s">
        <v>11146</v>
      </c>
      <c r="C606" s="395">
        <v>0</v>
      </c>
      <c r="D606" s="396">
        <v>0</v>
      </c>
      <c r="E606" s="396">
        <v>0</v>
      </c>
      <c r="F606" s="228" t="str">
        <f t="shared" si="18"/>
        <v/>
      </c>
      <c r="G606" s="228" t="str">
        <f t="shared" si="19"/>
        <v/>
      </c>
    </row>
    <row r="607" ht="15" spans="1:7">
      <c r="A607" s="393" t="s">
        <v>11147</v>
      </c>
      <c r="B607" s="399" t="s">
        <v>11148</v>
      </c>
      <c r="C607" s="395">
        <v>410</v>
      </c>
      <c r="D607" s="396">
        <v>329</v>
      </c>
      <c r="E607" s="396">
        <v>301</v>
      </c>
      <c r="F607" s="228">
        <f t="shared" si="18"/>
        <v>0.734146341463415</v>
      </c>
      <c r="G607" s="228">
        <f t="shared" si="19"/>
        <v>0.914893617021277</v>
      </c>
    </row>
    <row r="608" ht="15" spans="1:7">
      <c r="A608" s="393" t="s">
        <v>11149</v>
      </c>
      <c r="B608" s="399" t="s">
        <v>11150</v>
      </c>
      <c r="C608" s="395">
        <v>0</v>
      </c>
      <c r="D608" s="396">
        <v>0</v>
      </c>
      <c r="E608" s="396">
        <v>0</v>
      </c>
      <c r="F608" s="228" t="str">
        <f t="shared" si="18"/>
        <v/>
      </c>
      <c r="G608" s="228" t="str">
        <f t="shared" si="19"/>
        <v/>
      </c>
    </row>
    <row r="609" ht="15" spans="1:7">
      <c r="A609" s="393" t="s">
        <v>11151</v>
      </c>
      <c r="B609" s="399" t="s">
        <v>11152</v>
      </c>
      <c r="C609" s="404">
        <v>1221</v>
      </c>
      <c r="D609" s="396">
        <v>1395</v>
      </c>
      <c r="E609" s="396">
        <v>1277</v>
      </c>
      <c r="F609" s="228">
        <f t="shared" si="18"/>
        <v>1.04586404586405</v>
      </c>
      <c r="G609" s="228">
        <f t="shared" si="19"/>
        <v>0.915412186379928</v>
      </c>
    </row>
    <row r="610" ht="15" spans="1:7">
      <c r="A610" s="393" t="s">
        <v>11153</v>
      </c>
      <c r="B610" s="399" t="s">
        <v>11154</v>
      </c>
      <c r="C610" s="404">
        <v>1463</v>
      </c>
      <c r="D610" s="396">
        <v>2931</v>
      </c>
      <c r="E610" s="396">
        <v>2684</v>
      </c>
      <c r="F610" s="228">
        <f t="shared" si="18"/>
        <v>1.83458646616541</v>
      </c>
      <c r="G610" s="228">
        <f t="shared" si="19"/>
        <v>0.915728420334357</v>
      </c>
    </row>
    <row r="611" ht="15" spans="1:7">
      <c r="A611" s="393" t="s">
        <v>11155</v>
      </c>
      <c r="B611" s="399" t="s">
        <v>11156</v>
      </c>
      <c r="C611" s="404">
        <v>5188</v>
      </c>
      <c r="D611" s="396">
        <v>11533</v>
      </c>
      <c r="E611" s="396">
        <v>10560</v>
      </c>
      <c r="F611" s="228">
        <f t="shared" si="18"/>
        <v>2.03546646106399</v>
      </c>
      <c r="G611" s="228">
        <f t="shared" si="19"/>
        <v>0.915633399809243</v>
      </c>
    </row>
    <row r="612" ht="15" spans="1:7">
      <c r="A612" s="393" t="s">
        <v>11157</v>
      </c>
      <c r="B612" s="399" t="s">
        <v>11158</v>
      </c>
      <c r="C612" s="404">
        <v>1861</v>
      </c>
      <c r="D612" s="396">
        <v>1897</v>
      </c>
      <c r="E612" s="396">
        <v>1737</v>
      </c>
      <c r="F612" s="228">
        <f t="shared" si="18"/>
        <v>0.933369156367544</v>
      </c>
      <c r="G612" s="228">
        <f t="shared" si="19"/>
        <v>0.915656299420137</v>
      </c>
    </row>
    <row r="613" ht="15" spans="1:7">
      <c r="A613" s="393" t="s">
        <v>11159</v>
      </c>
      <c r="B613" s="399" t="s">
        <v>11160</v>
      </c>
      <c r="C613" s="404">
        <v>19</v>
      </c>
      <c r="D613" s="396">
        <v>106</v>
      </c>
      <c r="E613" s="396">
        <v>97</v>
      </c>
      <c r="F613" s="228">
        <f t="shared" si="18"/>
        <v>5.10526315789474</v>
      </c>
      <c r="G613" s="228">
        <f t="shared" si="19"/>
        <v>0.915094339622642</v>
      </c>
    </row>
    <row r="614" ht="15" spans="1:7">
      <c r="A614" s="393" t="s">
        <v>11161</v>
      </c>
      <c r="B614" s="405" t="s">
        <v>11162</v>
      </c>
      <c r="C614" s="404">
        <v>726</v>
      </c>
      <c r="D614" s="396">
        <v>1308</v>
      </c>
      <c r="E614" s="396">
        <v>1198</v>
      </c>
      <c r="F614" s="228">
        <f t="shared" si="18"/>
        <v>1.65013774104683</v>
      </c>
      <c r="G614" s="228">
        <f t="shared" si="19"/>
        <v>0.915902140672783</v>
      </c>
    </row>
    <row r="615" ht="15" spans="1:7">
      <c r="A615" s="393" t="s">
        <v>11163</v>
      </c>
      <c r="B615" s="405" t="s">
        <v>11164</v>
      </c>
      <c r="C615" s="395">
        <v>0</v>
      </c>
      <c r="D615" s="396">
        <v>10</v>
      </c>
      <c r="E615" s="396">
        <v>9</v>
      </c>
      <c r="F615" s="228" t="str">
        <f t="shared" si="18"/>
        <v/>
      </c>
      <c r="G615" s="228">
        <f t="shared" si="19"/>
        <v>0.9</v>
      </c>
    </row>
    <row r="616" ht="15" spans="1:7">
      <c r="A616" s="393" t="s">
        <v>11165</v>
      </c>
      <c r="B616" s="405" t="s">
        <v>11166</v>
      </c>
      <c r="C616" s="395">
        <v>6177</v>
      </c>
      <c r="D616" s="396">
        <v>6961</v>
      </c>
      <c r="E616" s="396">
        <v>6373</v>
      </c>
      <c r="F616" s="228">
        <f t="shared" si="18"/>
        <v>1.03173061356646</v>
      </c>
      <c r="G616" s="228">
        <f t="shared" si="19"/>
        <v>0.915529377962936</v>
      </c>
    </row>
    <row r="617" ht="15" spans="1:7">
      <c r="A617" s="393" t="s">
        <v>11167</v>
      </c>
      <c r="B617" s="405" t="s">
        <v>11168</v>
      </c>
      <c r="C617" s="395">
        <v>1967</v>
      </c>
      <c r="D617" s="396">
        <v>886</v>
      </c>
      <c r="E617" s="396">
        <v>811</v>
      </c>
      <c r="F617" s="228">
        <f t="shared" si="18"/>
        <v>0.412302999491612</v>
      </c>
      <c r="G617" s="228">
        <f t="shared" si="19"/>
        <v>0.915349887133183</v>
      </c>
    </row>
    <row r="618" ht="15" spans="1:7">
      <c r="A618" s="393" t="s">
        <v>11169</v>
      </c>
      <c r="B618" s="405" t="s">
        <v>11170</v>
      </c>
      <c r="C618" s="395">
        <v>0</v>
      </c>
      <c r="D618" s="396">
        <v>700</v>
      </c>
      <c r="E618" s="396">
        <v>641</v>
      </c>
      <c r="F618" s="228" t="str">
        <f t="shared" si="18"/>
        <v/>
      </c>
      <c r="G618" s="228">
        <f t="shared" si="19"/>
        <v>0.915714285714286</v>
      </c>
    </row>
    <row r="619" ht="15" spans="1:7">
      <c r="A619" s="393" t="s">
        <v>11171</v>
      </c>
      <c r="B619" s="405" t="s">
        <v>11172</v>
      </c>
      <c r="C619" s="395">
        <v>1093</v>
      </c>
      <c r="D619" s="396">
        <v>95</v>
      </c>
      <c r="E619" s="396">
        <v>87</v>
      </c>
      <c r="F619" s="228">
        <f t="shared" si="18"/>
        <v>0.0795974382433669</v>
      </c>
      <c r="G619" s="228">
        <f t="shared" si="19"/>
        <v>0.91578947368421</v>
      </c>
    </row>
    <row r="620" ht="15" spans="1:7">
      <c r="A620" s="393" t="s">
        <v>11173</v>
      </c>
      <c r="B620" s="405" t="s">
        <v>11174</v>
      </c>
      <c r="C620" s="395">
        <v>139</v>
      </c>
      <c r="D620" s="396">
        <v>450</v>
      </c>
      <c r="E620" s="396">
        <v>412</v>
      </c>
      <c r="F620" s="228">
        <f t="shared" si="18"/>
        <v>2.96402877697842</v>
      </c>
      <c r="G620" s="228">
        <f t="shared" si="19"/>
        <v>0.915555555555556</v>
      </c>
    </row>
    <row r="621" ht="15" spans="1:7">
      <c r="A621" s="393" t="s">
        <v>11175</v>
      </c>
      <c r="B621" s="405" t="s">
        <v>11176</v>
      </c>
      <c r="C621" s="395">
        <v>0</v>
      </c>
      <c r="D621" s="396">
        <v>237859</v>
      </c>
      <c r="E621" s="396">
        <v>217784</v>
      </c>
      <c r="F621" s="228" t="str">
        <f t="shared" si="18"/>
        <v/>
      </c>
      <c r="G621" s="228">
        <f t="shared" si="19"/>
        <v>0.915601259569745</v>
      </c>
    </row>
    <row r="622" ht="15" spans="1:7">
      <c r="A622" s="393" t="s">
        <v>11177</v>
      </c>
      <c r="B622" s="405" t="s">
        <v>11178</v>
      </c>
      <c r="C622" s="395">
        <v>0</v>
      </c>
      <c r="D622" s="396">
        <v>0</v>
      </c>
      <c r="E622" s="396">
        <v>0</v>
      </c>
      <c r="F622" s="228" t="str">
        <f t="shared" si="18"/>
        <v/>
      </c>
      <c r="G622" s="228" t="str">
        <f t="shared" si="19"/>
        <v/>
      </c>
    </row>
    <row r="623" ht="15" spans="1:7">
      <c r="A623" s="393" t="s">
        <v>11179</v>
      </c>
      <c r="B623" s="405" t="s">
        <v>11180</v>
      </c>
      <c r="C623" s="395">
        <v>45</v>
      </c>
      <c r="D623" s="396">
        <v>7</v>
      </c>
      <c r="E623" s="396">
        <v>6</v>
      </c>
      <c r="F623" s="228">
        <f t="shared" si="18"/>
        <v>0.133333333333333</v>
      </c>
      <c r="G623" s="228">
        <f t="shared" si="19"/>
        <v>0.857142857142857</v>
      </c>
    </row>
    <row r="624" ht="15" spans="1:7">
      <c r="A624" s="393" t="s">
        <v>11181</v>
      </c>
      <c r="B624" s="405" t="s">
        <v>11182</v>
      </c>
      <c r="C624" s="395">
        <v>255</v>
      </c>
      <c r="D624" s="396">
        <v>0</v>
      </c>
      <c r="E624" s="396">
        <v>0</v>
      </c>
      <c r="F624" s="228">
        <f t="shared" si="18"/>
        <v>0</v>
      </c>
      <c r="G624" s="228" t="str">
        <f t="shared" si="19"/>
        <v/>
      </c>
    </row>
    <row r="625" ht="15" spans="1:7">
      <c r="A625" s="393" t="s">
        <v>11183</v>
      </c>
      <c r="B625" s="405" t="s">
        <v>11184</v>
      </c>
      <c r="C625" s="395">
        <v>0</v>
      </c>
      <c r="D625" s="396">
        <v>22</v>
      </c>
      <c r="E625" s="396">
        <v>20</v>
      </c>
      <c r="F625" s="228" t="str">
        <f t="shared" si="18"/>
        <v/>
      </c>
      <c r="G625" s="228">
        <f t="shared" si="19"/>
        <v>0.909090909090909</v>
      </c>
    </row>
    <row r="626" ht="15" spans="1:7">
      <c r="A626" s="393" t="s">
        <v>11185</v>
      </c>
      <c r="B626" s="405" t="s">
        <v>11186</v>
      </c>
      <c r="C626" s="395">
        <v>0</v>
      </c>
      <c r="D626" s="396">
        <v>0</v>
      </c>
      <c r="E626" s="396">
        <v>0</v>
      </c>
      <c r="F626" s="228" t="str">
        <f t="shared" si="18"/>
        <v/>
      </c>
      <c r="G626" s="228" t="str">
        <f t="shared" si="19"/>
        <v/>
      </c>
    </row>
    <row r="627" ht="15" spans="1:7">
      <c r="A627" s="393" t="s">
        <v>11187</v>
      </c>
      <c r="B627" s="405" t="s">
        <v>11188</v>
      </c>
      <c r="C627" s="395">
        <v>0</v>
      </c>
      <c r="D627" s="396">
        <v>0</v>
      </c>
      <c r="E627" s="396">
        <v>0</v>
      </c>
      <c r="F627" s="228" t="str">
        <f t="shared" si="18"/>
        <v/>
      </c>
      <c r="G627" s="228" t="str">
        <f t="shared" si="19"/>
        <v/>
      </c>
    </row>
    <row r="628" ht="15" spans="1:7">
      <c r="A628" s="393" t="s">
        <v>11189</v>
      </c>
      <c r="B628" s="405" t="s">
        <v>10165</v>
      </c>
      <c r="C628" s="395">
        <v>95</v>
      </c>
      <c r="D628" s="396">
        <v>41</v>
      </c>
      <c r="E628" s="396">
        <v>38</v>
      </c>
      <c r="F628" s="228">
        <f t="shared" si="18"/>
        <v>0.4</v>
      </c>
      <c r="G628" s="228">
        <f t="shared" si="19"/>
        <v>0.926829268292683</v>
      </c>
    </row>
    <row r="629" ht="15" spans="1:7">
      <c r="A629" s="393" t="s">
        <v>11190</v>
      </c>
      <c r="B629" s="405" t="s">
        <v>10167</v>
      </c>
      <c r="C629" s="395">
        <v>0</v>
      </c>
      <c r="D629" s="396">
        <v>0</v>
      </c>
      <c r="E629" s="396">
        <v>0</v>
      </c>
      <c r="F629" s="228" t="str">
        <f t="shared" si="18"/>
        <v/>
      </c>
      <c r="G629" s="228" t="str">
        <f t="shared" si="19"/>
        <v/>
      </c>
    </row>
    <row r="630" ht="15" spans="1:7">
      <c r="A630" s="393" t="s">
        <v>11191</v>
      </c>
      <c r="B630" s="405" t="s">
        <v>10169</v>
      </c>
      <c r="C630" s="395">
        <v>0</v>
      </c>
      <c r="D630" s="396">
        <v>0</v>
      </c>
      <c r="E630" s="396">
        <v>0</v>
      </c>
      <c r="F630" s="228" t="str">
        <f t="shared" si="18"/>
        <v/>
      </c>
      <c r="G630" s="228" t="str">
        <f t="shared" si="19"/>
        <v/>
      </c>
    </row>
    <row r="631" ht="15" spans="1:7">
      <c r="A631" s="393" t="s">
        <v>11192</v>
      </c>
      <c r="B631" s="405" t="s">
        <v>10254</v>
      </c>
      <c r="C631" s="395">
        <v>0</v>
      </c>
      <c r="D631" s="396">
        <v>0</v>
      </c>
      <c r="E631" s="396">
        <v>0</v>
      </c>
      <c r="F631" s="228" t="str">
        <f t="shared" si="18"/>
        <v/>
      </c>
      <c r="G631" s="228" t="str">
        <f t="shared" si="19"/>
        <v/>
      </c>
    </row>
    <row r="632" ht="15" spans="1:7">
      <c r="A632" s="393" t="s">
        <v>11193</v>
      </c>
      <c r="B632" s="405" t="s">
        <v>11194</v>
      </c>
      <c r="C632" s="395">
        <v>30</v>
      </c>
      <c r="D632" s="396">
        <v>445</v>
      </c>
      <c r="E632" s="396">
        <v>407</v>
      </c>
      <c r="F632" s="228">
        <f t="shared" si="18"/>
        <v>13.5666666666667</v>
      </c>
      <c r="G632" s="228">
        <f t="shared" si="19"/>
        <v>0.914606741573034</v>
      </c>
    </row>
    <row r="633" ht="15" spans="1:7">
      <c r="A633" s="393" t="s">
        <v>11195</v>
      </c>
      <c r="B633" s="405" t="s">
        <v>11196</v>
      </c>
      <c r="C633" s="395">
        <v>0</v>
      </c>
      <c r="D633" s="396">
        <v>0</v>
      </c>
      <c r="E633" s="396">
        <v>0</v>
      </c>
      <c r="F633" s="228" t="str">
        <f t="shared" si="18"/>
        <v/>
      </c>
      <c r="G633" s="228" t="str">
        <f t="shared" si="19"/>
        <v/>
      </c>
    </row>
    <row r="634" ht="15" spans="1:7">
      <c r="A634" s="393" t="s">
        <v>11197</v>
      </c>
      <c r="B634" s="405" t="s">
        <v>10183</v>
      </c>
      <c r="C634" s="395">
        <v>0</v>
      </c>
      <c r="D634" s="396">
        <v>0</v>
      </c>
      <c r="E634" s="396">
        <v>0</v>
      </c>
      <c r="F634" s="228" t="str">
        <f t="shared" si="18"/>
        <v/>
      </c>
      <c r="G634" s="228" t="str">
        <f t="shared" si="19"/>
        <v/>
      </c>
    </row>
    <row r="635" ht="15" spans="1:7">
      <c r="A635" s="393" t="s">
        <v>11198</v>
      </c>
      <c r="B635" s="405" t="s">
        <v>11199</v>
      </c>
      <c r="C635" s="395">
        <v>329</v>
      </c>
      <c r="D635" s="396">
        <v>330</v>
      </c>
      <c r="E635" s="396">
        <v>302</v>
      </c>
      <c r="F635" s="228">
        <f t="shared" si="18"/>
        <v>0.917933130699088</v>
      </c>
      <c r="G635" s="228">
        <f t="shared" si="19"/>
        <v>0.915151515151515</v>
      </c>
    </row>
    <row r="636" ht="15" spans="1:7">
      <c r="A636" s="393" t="s">
        <v>11200</v>
      </c>
      <c r="B636" s="405" t="s">
        <v>9970</v>
      </c>
      <c r="C636" s="395"/>
      <c r="D636" s="396">
        <v>0</v>
      </c>
      <c r="E636" s="396">
        <v>0</v>
      </c>
      <c r="F636" s="228" t="str">
        <f t="shared" si="18"/>
        <v/>
      </c>
      <c r="G636" s="228" t="str">
        <f t="shared" si="19"/>
        <v/>
      </c>
    </row>
    <row r="637" ht="15" spans="1:7">
      <c r="A637" s="450" t="s">
        <v>11201</v>
      </c>
      <c r="B637" s="405" t="s">
        <v>10165</v>
      </c>
      <c r="C637" s="395"/>
      <c r="D637" s="396"/>
      <c r="E637" s="396">
        <v>0</v>
      </c>
      <c r="F637" s="228" t="str">
        <f t="shared" si="18"/>
        <v/>
      </c>
      <c r="G637" s="228" t="str">
        <f t="shared" si="19"/>
        <v/>
      </c>
    </row>
    <row r="638" ht="15" spans="1:7">
      <c r="A638" s="450" t="s">
        <v>11202</v>
      </c>
      <c r="B638" s="405" t="s">
        <v>10167</v>
      </c>
      <c r="C638" s="395"/>
      <c r="D638" s="396"/>
      <c r="E638" s="396">
        <v>0</v>
      </c>
      <c r="F638" s="228" t="str">
        <f t="shared" si="18"/>
        <v/>
      </c>
      <c r="G638" s="228" t="str">
        <f t="shared" si="19"/>
        <v/>
      </c>
    </row>
    <row r="639" ht="15" spans="1:7">
      <c r="A639" s="450" t="s">
        <v>11203</v>
      </c>
      <c r="B639" s="405" t="s">
        <v>10169</v>
      </c>
      <c r="C639" s="395"/>
      <c r="D639" s="396"/>
      <c r="E639" s="396">
        <v>0</v>
      </c>
      <c r="F639" s="228" t="str">
        <f t="shared" si="18"/>
        <v/>
      </c>
      <c r="G639" s="228" t="str">
        <f t="shared" si="19"/>
        <v/>
      </c>
    </row>
    <row r="640" ht="15" spans="1:7">
      <c r="A640" s="450" t="s">
        <v>11204</v>
      </c>
      <c r="B640" s="405" t="s">
        <v>11205</v>
      </c>
      <c r="C640" s="395"/>
      <c r="D640" s="396"/>
      <c r="E640" s="396">
        <v>0</v>
      </c>
      <c r="F640" s="228" t="str">
        <f t="shared" si="18"/>
        <v/>
      </c>
      <c r="G640" s="228" t="str">
        <f t="shared" si="19"/>
        <v/>
      </c>
    </row>
    <row r="641" ht="15" spans="1:7">
      <c r="A641" s="450" t="s">
        <v>11206</v>
      </c>
      <c r="B641" s="405" t="s">
        <v>11207</v>
      </c>
      <c r="C641" s="395"/>
      <c r="D641" s="396"/>
      <c r="E641" s="396">
        <v>0</v>
      </c>
      <c r="F641" s="228" t="str">
        <f t="shared" si="18"/>
        <v/>
      </c>
      <c r="G641" s="228" t="str">
        <f t="shared" si="19"/>
        <v/>
      </c>
    </row>
    <row r="642" ht="15" spans="1:7">
      <c r="A642" s="450" t="s">
        <v>11208</v>
      </c>
      <c r="B642" s="405" t="s">
        <v>10165</v>
      </c>
      <c r="C642" s="395"/>
      <c r="D642" s="396"/>
      <c r="E642" s="396">
        <v>0</v>
      </c>
      <c r="F642" s="228" t="str">
        <f t="shared" si="18"/>
        <v/>
      </c>
      <c r="G642" s="228" t="str">
        <f t="shared" si="19"/>
        <v/>
      </c>
    </row>
    <row r="643" ht="15" spans="1:7">
      <c r="A643" s="450" t="s">
        <v>11209</v>
      </c>
      <c r="B643" s="405" t="s">
        <v>10167</v>
      </c>
      <c r="C643" s="395"/>
      <c r="D643" s="396"/>
      <c r="E643" s="396">
        <v>0</v>
      </c>
      <c r="F643" s="228" t="str">
        <f t="shared" si="18"/>
        <v/>
      </c>
      <c r="G643" s="228" t="str">
        <f t="shared" si="19"/>
        <v/>
      </c>
    </row>
    <row r="644" ht="15" spans="1:7">
      <c r="A644" s="450" t="s">
        <v>11210</v>
      </c>
      <c r="B644" s="405" t="s">
        <v>10169</v>
      </c>
      <c r="C644" s="395"/>
      <c r="D644" s="396"/>
      <c r="E644" s="396">
        <v>0</v>
      </c>
      <c r="F644" s="228" t="str">
        <f t="shared" si="18"/>
        <v/>
      </c>
      <c r="G644" s="228" t="str">
        <f t="shared" si="19"/>
        <v/>
      </c>
    </row>
    <row r="645" ht="15" spans="1:7">
      <c r="A645" s="450" t="s">
        <v>11211</v>
      </c>
      <c r="B645" s="405" t="s">
        <v>11212</v>
      </c>
      <c r="C645" s="395"/>
      <c r="D645" s="396"/>
      <c r="E645" s="396">
        <v>0</v>
      </c>
      <c r="F645" s="228" t="str">
        <f t="shared" si="18"/>
        <v/>
      </c>
      <c r="G645" s="228" t="str">
        <f t="shared" si="19"/>
        <v/>
      </c>
    </row>
    <row r="646" ht="15" spans="1:7">
      <c r="A646" s="393" t="s">
        <v>11213</v>
      </c>
      <c r="B646" s="405" t="s">
        <v>9976</v>
      </c>
      <c r="C646" s="395">
        <v>6993</v>
      </c>
      <c r="D646" s="396">
        <f>280+7579</f>
        <v>7859</v>
      </c>
      <c r="E646" s="396">
        <v>7197</v>
      </c>
      <c r="F646" s="228">
        <f t="shared" si="18"/>
        <v>1.02917202917203</v>
      </c>
      <c r="G646" s="228">
        <f t="shared" si="19"/>
        <v>0.915765364550197</v>
      </c>
    </row>
    <row r="647" ht="15" spans="1:7">
      <c r="A647" s="393" t="s">
        <v>11214</v>
      </c>
      <c r="B647" s="405" t="s">
        <v>10165</v>
      </c>
      <c r="C647" s="395">
        <v>2161</v>
      </c>
      <c r="D647" s="396">
        <v>6962</v>
      </c>
      <c r="E647" s="396">
        <v>6799</v>
      </c>
      <c r="F647" s="228">
        <f t="shared" ref="F647:F710" si="20">IFERROR($E647/C647,"")</f>
        <v>3.14622859787136</v>
      </c>
      <c r="G647" s="228">
        <f t="shared" ref="G647:G710" si="21">IFERROR($E647/D647,"")</f>
        <v>0.976587187589773</v>
      </c>
    </row>
    <row r="648" ht="15" spans="1:7">
      <c r="A648" s="393" t="s">
        <v>11215</v>
      </c>
      <c r="B648" s="405" t="s">
        <v>10167</v>
      </c>
      <c r="C648" s="395">
        <v>5</v>
      </c>
      <c r="D648" s="396">
        <v>42</v>
      </c>
      <c r="E648" s="396">
        <v>41</v>
      </c>
      <c r="F648" s="228">
        <f t="shared" si="20"/>
        <v>8.2</v>
      </c>
      <c r="G648" s="228">
        <f t="shared" si="21"/>
        <v>0.976190476190476</v>
      </c>
    </row>
    <row r="649" ht="15" spans="1:7">
      <c r="A649" s="393" t="s">
        <v>11216</v>
      </c>
      <c r="B649" s="405" t="s">
        <v>10169</v>
      </c>
      <c r="C649" s="395">
        <v>0</v>
      </c>
      <c r="D649" s="396">
        <v>0</v>
      </c>
      <c r="E649" s="396">
        <v>0</v>
      </c>
      <c r="F649" s="228" t="str">
        <f t="shared" si="20"/>
        <v/>
      </c>
      <c r="G649" s="228" t="str">
        <f t="shared" si="21"/>
        <v/>
      </c>
    </row>
    <row r="650" ht="15" spans="1:7">
      <c r="A650" s="393" t="s">
        <v>11217</v>
      </c>
      <c r="B650" s="405" t="s">
        <v>11218</v>
      </c>
      <c r="C650" s="395">
        <v>0</v>
      </c>
      <c r="D650" s="396">
        <v>0</v>
      </c>
      <c r="E650" s="396">
        <v>0</v>
      </c>
      <c r="F650" s="228" t="str">
        <f t="shared" si="20"/>
        <v/>
      </c>
      <c r="G650" s="228" t="str">
        <f t="shared" si="21"/>
        <v/>
      </c>
    </row>
    <row r="651" ht="15" spans="1:7">
      <c r="A651" s="393" t="s">
        <v>11219</v>
      </c>
      <c r="B651" s="405" t="s">
        <v>11220</v>
      </c>
      <c r="C651" s="395">
        <v>0</v>
      </c>
      <c r="D651" s="396">
        <v>0</v>
      </c>
      <c r="E651" s="396">
        <v>0</v>
      </c>
      <c r="F651" s="228" t="str">
        <f t="shared" si="20"/>
        <v/>
      </c>
      <c r="G651" s="228" t="str">
        <f t="shared" si="21"/>
        <v/>
      </c>
    </row>
    <row r="652" ht="15" spans="1:7">
      <c r="A652" s="393" t="s">
        <v>11221</v>
      </c>
      <c r="B652" s="405" t="s">
        <v>11222</v>
      </c>
      <c r="C652" s="395">
        <v>0</v>
      </c>
      <c r="D652" s="396">
        <v>0</v>
      </c>
      <c r="E652" s="396">
        <v>0</v>
      </c>
      <c r="F652" s="228" t="str">
        <f t="shared" si="20"/>
        <v/>
      </c>
      <c r="G652" s="228" t="str">
        <f t="shared" si="21"/>
        <v/>
      </c>
    </row>
    <row r="653" ht="15" spans="1:7">
      <c r="A653" s="393" t="s">
        <v>11223</v>
      </c>
      <c r="B653" s="405" t="s">
        <v>11224</v>
      </c>
      <c r="C653" s="395">
        <v>0</v>
      </c>
      <c r="D653" s="396">
        <v>0</v>
      </c>
      <c r="E653" s="396">
        <v>0</v>
      </c>
      <c r="F653" s="228" t="str">
        <f t="shared" si="20"/>
        <v/>
      </c>
      <c r="G653" s="228" t="str">
        <f t="shared" si="21"/>
        <v/>
      </c>
    </row>
    <row r="654" ht="15" spans="1:7">
      <c r="A654" s="393" t="s">
        <v>11225</v>
      </c>
      <c r="B654" s="405" t="s">
        <v>11226</v>
      </c>
      <c r="C654" s="395">
        <v>0</v>
      </c>
      <c r="D654" s="396">
        <v>0</v>
      </c>
      <c r="E654" s="396">
        <v>0</v>
      </c>
      <c r="F654" s="228" t="str">
        <f t="shared" si="20"/>
        <v/>
      </c>
      <c r="G654" s="228" t="str">
        <f t="shared" si="21"/>
        <v/>
      </c>
    </row>
    <row r="655" ht="15" spans="1:7">
      <c r="A655" s="393" t="s">
        <v>11227</v>
      </c>
      <c r="B655" s="405" t="s">
        <v>11228</v>
      </c>
      <c r="C655" s="395">
        <v>2</v>
      </c>
      <c r="D655" s="396">
        <v>196</v>
      </c>
      <c r="E655" s="396">
        <v>191</v>
      </c>
      <c r="F655" s="228">
        <f t="shared" si="20"/>
        <v>95.5</v>
      </c>
      <c r="G655" s="228">
        <f t="shared" si="21"/>
        <v>0.974489795918367</v>
      </c>
    </row>
    <row r="656" ht="15" spans="1:7">
      <c r="A656" s="393" t="s">
        <v>11229</v>
      </c>
      <c r="B656" s="405" t="s">
        <v>11230</v>
      </c>
      <c r="C656" s="395">
        <v>0</v>
      </c>
      <c r="D656" s="396">
        <v>0</v>
      </c>
      <c r="E656" s="396">
        <v>0</v>
      </c>
      <c r="F656" s="228" t="str">
        <f t="shared" si="20"/>
        <v/>
      </c>
      <c r="G656" s="228" t="str">
        <f t="shared" si="21"/>
        <v/>
      </c>
    </row>
    <row r="657" ht="15" spans="1:7">
      <c r="A657" s="393" t="s">
        <v>11231</v>
      </c>
      <c r="B657" s="405" t="s">
        <v>11232</v>
      </c>
      <c r="C657" s="395">
        <v>0</v>
      </c>
      <c r="D657" s="396">
        <v>0</v>
      </c>
      <c r="E657" s="396">
        <v>0</v>
      </c>
      <c r="F657" s="228" t="str">
        <f t="shared" si="20"/>
        <v/>
      </c>
      <c r="G657" s="228" t="str">
        <f t="shared" si="21"/>
        <v/>
      </c>
    </row>
    <row r="658" ht="15" spans="1:7">
      <c r="A658" s="393" t="s">
        <v>11233</v>
      </c>
      <c r="B658" s="405" t="s">
        <v>11234</v>
      </c>
      <c r="C658" s="395">
        <v>137</v>
      </c>
      <c r="D658" s="396">
        <v>609</v>
      </c>
      <c r="E658" s="396">
        <v>595</v>
      </c>
      <c r="F658" s="228">
        <f t="shared" si="20"/>
        <v>4.34306569343066</v>
      </c>
      <c r="G658" s="228">
        <f t="shared" si="21"/>
        <v>0.977011494252874</v>
      </c>
    </row>
    <row r="659" ht="15" spans="1:7">
      <c r="A659" s="393" t="s">
        <v>11235</v>
      </c>
      <c r="B659" s="405" t="s">
        <v>11236</v>
      </c>
      <c r="C659" s="395">
        <v>632</v>
      </c>
      <c r="D659" s="396">
        <v>516</v>
      </c>
      <c r="E659" s="396">
        <v>504</v>
      </c>
      <c r="F659" s="228">
        <f t="shared" si="20"/>
        <v>0.79746835443038</v>
      </c>
      <c r="G659" s="228">
        <f t="shared" si="21"/>
        <v>0.976744186046512</v>
      </c>
    </row>
    <row r="660" ht="15" spans="1:7">
      <c r="A660" s="393" t="s">
        <v>11237</v>
      </c>
      <c r="B660" s="405" t="s">
        <v>11238</v>
      </c>
      <c r="C660" s="395">
        <v>1752</v>
      </c>
      <c r="D660" s="396">
        <v>1951</v>
      </c>
      <c r="E660" s="396">
        <v>1905</v>
      </c>
      <c r="F660" s="228">
        <f t="shared" si="20"/>
        <v>1.08732876712329</v>
      </c>
      <c r="G660" s="228">
        <f t="shared" si="21"/>
        <v>0.976422347514095</v>
      </c>
    </row>
    <row r="661" ht="15" spans="1:7">
      <c r="A661" s="393" t="s">
        <v>11239</v>
      </c>
      <c r="B661" s="405" t="s">
        <v>11240</v>
      </c>
      <c r="C661" s="395">
        <v>0</v>
      </c>
      <c r="D661" s="396">
        <v>0</v>
      </c>
      <c r="E661" s="396">
        <v>0</v>
      </c>
      <c r="F661" s="228" t="str">
        <f t="shared" si="20"/>
        <v/>
      </c>
      <c r="G661" s="228" t="str">
        <f t="shared" si="21"/>
        <v/>
      </c>
    </row>
    <row r="662" ht="15" spans="1:7">
      <c r="A662" s="393" t="s">
        <v>11241</v>
      </c>
      <c r="B662" s="405" t="s">
        <v>11242</v>
      </c>
      <c r="C662" s="395">
        <v>712</v>
      </c>
      <c r="D662" s="396">
        <v>0</v>
      </c>
      <c r="E662" s="396">
        <v>0</v>
      </c>
      <c r="F662" s="228">
        <f t="shared" si="20"/>
        <v>0</v>
      </c>
      <c r="G662" s="228" t="str">
        <f t="shared" si="21"/>
        <v/>
      </c>
    </row>
    <row r="663" ht="15" spans="1:7">
      <c r="A663" s="393" t="s">
        <v>11243</v>
      </c>
      <c r="B663" s="405" t="s">
        <v>11244</v>
      </c>
      <c r="C663" s="395">
        <v>0</v>
      </c>
      <c r="D663" s="396">
        <v>0</v>
      </c>
      <c r="E663" s="396">
        <v>0</v>
      </c>
      <c r="F663" s="228" t="str">
        <f t="shared" si="20"/>
        <v/>
      </c>
      <c r="G663" s="228" t="str">
        <f t="shared" si="21"/>
        <v/>
      </c>
    </row>
    <row r="664" ht="15" spans="1:7">
      <c r="A664" s="393" t="s">
        <v>11245</v>
      </c>
      <c r="B664" s="405" t="s">
        <v>11246</v>
      </c>
      <c r="C664" s="395">
        <v>0</v>
      </c>
      <c r="D664" s="396">
        <v>0</v>
      </c>
      <c r="E664" s="396">
        <v>0</v>
      </c>
      <c r="F664" s="228" t="str">
        <f t="shared" si="20"/>
        <v/>
      </c>
      <c r="G664" s="228" t="str">
        <f t="shared" si="21"/>
        <v/>
      </c>
    </row>
    <row r="665" ht="15" spans="1:7">
      <c r="A665" s="393" t="s">
        <v>11247</v>
      </c>
      <c r="B665" s="405" t="s">
        <v>11248</v>
      </c>
      <c r="C665" s="395">
        <v>1477</v>
      </c>
      <c r="D665" s="396">
        <v>0</v>
      </c>
      <c r="E665" s="396">
        <v>0</v>
      </c>
      <c r="F665" s="228">
        <f t="shared" si="20"/>
        <v>0</v>
      </c>
      <c r="G665" s="228" t="str">
        <f t="shared" si="21"/>
        <v/>
      </c>
    </row>
    <row r="666" ht="15" spans="1:7">
      <c r="A666" s="393" t="s">
        <v>11249</v>
      </c>
      <c r="B666" s="405" t="s">
        <v>11250</v>
      </c>
      <c r="C666" s="395">
        <v>0</v>
      </c>
      <c r="D666" s="396">
        <v>359</v>
      </c>
      <c r="E666" s="396">
        <v>351</v>
      </c>
      <c r="F666" s="228" t="str">
        <f t="shared" si="20"/>
        <v/>
      </c>
      <c r="G666" s="228">
        <f t="shared" si="21"/>
        <v>0.977715877437326</v>
      </c>
    </row>
    <row r="667" ht="15" spans="1:7">
      <c r="A667" s="393" t="s">
        <v>11251</v>
      </c>
      <c r="B667" s="405" t="s">
        <v>11252</v>
      </c>
      <c r="C667" s="395">
        <v>0</v>
      </c>
      <c r="D667" s="396">
        <v>0</v>
      </c>
      <c r="E667" s="396">
        <v>0</v>
      </c>
      <c r="F667" s="228" t="str">
        <f t="shared" si="20"/>
        <v/>
      </c>
      <c r="G667" s="228" t="str">
        <f t="shared" si="21"/>
        <v/>
      </c>
    </row>
    <row r="668" ht="15" spans="1:7">
      <c r="A668" s="393" t="s">
        <v>11253</v>
      </c>
      <c r="B668" s="405" t="s">
        <v>11254</v>
      </c>
      <c r="C668" s="395">
        <v>0</v>
      </c>
      <c r="D668" s="396">
        <v>138</v>
      </c>
      <c r="E668" s="396">
        <v>135</v>
      </c>
      <c r="F668" s="228" t="str">
        <f t="shared" si="20"/>
        <v/>
      </c>
      <c r="G668" s="228">
        <f t="shared" si="21"/>
        <v>0.978260869565217</v>
      </c>
    </row>
    <row r="669" ht="15" spans="1:7">
      <c r="A669" s="393" t="s">
        <v>11255</v>
      </c>
      <c r="B669" s="405" t="s">
        <v>11256</v>
      </c>
      <c r="C669" s="395">
        <v>0</v>
      </c>
      <c r="D669" s="396">
        <v>0</v>
      </c>
      <c r="E669" s="396">
        <v>0</v>
      </c>
      <c r="F669" s="228" t="str">
        <f t="shared" si="20"/>
        <v/>
      </c>
      <c r="G669" s="228" t="str">
        <f t="shared" si="21"/>
        <v/>
      </c>
    </row>
    <row r="670" ht="15" spans="1:7">
      <c r="A670" s="393" t="s">
        <v>11257</v>
      </c>
      <c r="B670" s="405" t="s">
        <v>11258</v>
      </c>
      <c r="C670" s="395">
        <v>0</v>
      </c>
      <c r="D670" s="396">
        <v>0</v>
      </c>
      <c r="E670" s="396">
        <v>0</v>
      </c>
      <c r="F670" s="228" t="str">
        <f t="shared" si="20"/>
        <v/>
      </c>
      <c r="G670" s="228" t="str">
        <f t="shared" si="21"/>
        <v/>
      </c>
    </row>
    <row r="671" ht="15" spans="1:7">
      <c r="A671" s="393" t="s">
        <v>11259</v>
      </c>
      <c r="B671" s="405" t="s">
        <v>11260</v>
      </c>
      <c r="C671" s="395">
        <v>0</v>
      </c>
      <c r="D671" s="396">
        <v>0</v>
      </c>
      <c r="E671" s="396">
        <v>0</v>
      </c>
      <c r="F671" s="228" t="str">
        <f t="shared" si="20"/>
        <v/>
      </c>
      <c r="G671" s="228" t="str">
        <f t="shared" si="21"/>
        <v/>
      </c>
    </row>
    <row r="672" ht="15" spans="1:7">
      <c r="A672" s="393" t="s">
        <v>11261</v>
      </c>
      <c r="B672" s="405" t="s">
        <v>11262</v>
      </c>
      <c r="C672" s="395">
        <v>0</v>
      </c>
      <c r="D672" s="396">
        <v>104</v>
      </c>
      <c r="E672" s="396">
        <v>102</v>
      </c>
      <c r="F672" s="228" t="str">
        <f t="shared" si="20"/>
        <v/>
      </c>
      <c r="G672" s="228">
        <f t="shared" si="21"/>
        <v>0.980769230769231</v>
      </c>
    </row>
    <row r="673" ht="15" spans="1:7">
      <c r="A673" s="393" t="s">
        <v>11263</v>
      </c>
      <c r="B673" s="405" t="s">
        <v>11264</v>
      </c>
      <c r="C673" s="395">
        <v>0</v>
      </c>
      <c r="D673" s="396">
        <v>59</v>
      </c>
      <c r="E673" s="396">
        <v>58</v>
      </c>
      <c r="F673" s="228" t="str">
        <f t="shared" si="20"/>
        <v/>
      </c>
      <c r="G673" s="228">
        <f t="shared" si="21"/>
        <v>0.983050847457627</v>
      </c>
    </row>
    <row r="674" ht="15" spans="1:7">
      <c r="A674" s="393" t="s">
        <v>11265</v>
      </c>
      <c r="B674" s="405" t="s">
        <v>11266</v>
      </c>
      <c r="C674" s="395">
        <v>0</v>
      </c>
      <c r="D674" s="396">
        <v>0</v>
      </c>
      <c r="E674" s="396">
        <v>0</v>
      </c>
      <c r="F674" s="228" t="str">
        <f t="shared" si="20"/>
        <v/>
      </c>
      <c r="G674" s="228" t="str">
        <f t="shared" si="21"/>
        <v/>
      </c>
    </row>
    <row r="675" ht="15" spans="1:7">
      <c r="A675" s="393" t="s">
        <v>11267</v>
      </c>
      <c r="B675" s="405" t="s">
        <v>11268</v>
      </c>
      <c r="C675" s="395">
        <v>0</v>
      </c>
      <c r="D675" s="396">
        <v>0</v>
      </c>
      <c r="E675" s="396">
        <v>0</v>
      </c>
      <c r="F675" s="228" t="str">
        <f t="shared" si="20"/>
        <v/>
      </c>
      <c r="G675" s="228" t="str">
        <f t="shared" si="21"/>
        <v/>
      </c>
    </row>
    <row r="676" ht="15" spans="1:7">
      <c r="A676" s="393" t="s">
        <v>11269</v>
      </c>
      <c r="B676" s="405" t="s">
        <v>11270</v>
      </c>
      <c r="C676" s="395">
        <v>0</v>
      </c>
      <c r="D676" s="396">
        <v>0</v>
      </c>
      <c r="E676" s="396">
        <v>0</v>
      </c>
      <c r="F676" s="228" t="str">
        <f t="shared" si="20"/>
        <v/>
      </c>
      <c r="G676" s="228" t="str">
        <f t="shared" si="21"/>
        <v/>
      </c>
    </row>
    <row r="677" ht="15" spans="1:7">
      <c r="A677" s="393" t="s">
        <v>11271</v>
      </c>
      <c r="B677" s="405" t="s">
        <v>11272</v>
      </c>
      <c r="C677" s="395">
        <v>38</v>
      </c>
      <c r="D677" s="396">
        <v>38</v>
      </c>
      <c r="E677" s="396">
        <v>37</v>
      </c>
      <c r="F677" s="228">
        <f t="shared" si="20"/>
        <v>0.973684210526316</v>
      </c>
      <c r="G677" s="228">
        <f t="shared" si="21"/>
        <v>0.973684210526316</v>
      </c>
    </row>
    <row r="678" ht="15" spans="1:7">
      <c r="A678" s="393" t="s">
        <v>11273</v>
      </c>
      <c r="B678" s="405" t="s">
        <v>11274</v>
      </c>
      <c r="C678" s="395">
        <v>0</v>
      </c>
      <c r="D678" s="396">
        <v>0</v>
      </c>
      <c r="E678" s="396">
        <v>0</v>
      </c>
      <c r="F678" s="228" t="str">
        <f t="shared" si="20"/>
        <v/>
      </c>
      <c r="G678" s="228" t="str">
        <f t="shared" si="21"/>
        <v/>
      </c>
    </row>
    <row r="679" ht="15" spans="1:7">
      <c r="A679" s="393" t="s">
        <v>11275</v>
      </c>
      <c r="B679" s="405" t="s">
        <v>11276</v>
      </c>
      <c r="C679" s="395">
        <v>0</v>
      </c>
      <c r="D679" s="396">
        <v>0</v>
      </c>
      <c r="E679" s="396">
        <v>0</v>
      </c>
      <c r="F679" s="228" t="str">
        <f t="shared" si="20"/>
        <v/>
      </c>
      <c r="G679" s="228" t="str">
        <f t="shared" si="21"/>
        <v/>
      </c>
    </row>
    <row r="680" ht="15" spans="1:7">
      <c r="A680" s="393" t="s">
        <v>11277</v>
      </c>
      <c r="B680" s="405" t="s">
        <v>11278</v>
      </c>
      <c r="C680" s="395">
        <v>0</v>
      </c>
      <c r="D680" s="396">
        <v>0</v>
      </c>
      <c r="E680" s="396">
        <v>0</v>
      </c>
      <c r="F680" s="228" t="str">
        <f t="shared" si="20"/>
        <v/>
      </c>
      <c r="G680" s="228" t="str">
        <f t="shared" si="21"/>
        <v/>
      </c>
    </row>
    <row r="681" ht="15" spans="1:7">
      <c r="A681" s="393" t="s">
        <v>11279</v>
      </c>
      <c r="B681" s="405" t="s">
        <v>11280</v>
      </c>
      <c r="C681" s="395">
        <v>0</v>
      </c>
      <c r="D681" s="396">
        <v>0</v>
      </c>
      <c r="E681" s="396">
        <v>0</v>
      </c>
      <c r="F681" s="228" t="str">
        <f t="shared" si="20"/>
        <v/>
      </c>
      <c r="G681" s="228" t="str">
        <f t="shared" si="21"/>
        <v/>
      </c>
    </row>
    <row r="682" ht="15" spans="1:7">
      <c r="A682" s="393" t="s">
        <v>11281</v>
      </c>
      <c r="B682" s="405" t="s">
        <v>11282</v>
      </c>
      <c r="C682" s="395">
        <v>0</v>
      </c>
      <c r="D682" s="396">
        <v>0</v>
      </c>
      <c r="E682" s="396">
        <v>0</v>
      </c>
      <c r="F682" s="228" t="str">
        <f t="shared" si="20"/>
        <v/>
      </c>
      <c r="G682" s="228" t="str">
        <f t="shared" si="21"/>
        <v/>
      </c>
    </row>
    <row r="683" ht="15" spans="1:7">
      <c r="A683" s="393" t="s">
        <v>11283</v>
      </c>
      <c r="B683" s="405" t="s">
        <v>9994</v>
      </c>
      <c r="C683" s="395"/>
      <c r="D683" s="396">
        <v>0</v>
      </c>
      <c r="E683" s="396">
        <v>0</v>
      </c>
      <c r="F683" s="228" t="str">
        <f t="shared" si="20"/>
        <v/>
      </c>
      <c r="G683" s="228" t="str">
        <f t="shared" si="21"/>
        <v/>
      </c>
    </row>
    <row r="684" ht="15" spans="1:7">
      <c r="A684" s="393" t="s">
        <v>11284</v>
      </c>
      <c r="B684" s="405" t="s">
        <v>9996</v>
      </c>
      <c r="C684" s="395"/>
      <c r="D684" s="396">
        <v>629</v>
      </c>
      <c r="E684" s="396">
        <v>614</v>
      </c>
      <c r="F684" s="228" t="str">
        <f t="shared" si="20"/>
        <v/>
      </c>
      <c r="G684" s="228">
        <f t="shared" si="21"/>
        <v>0.976152623211447</v>
      </c>
    </row>
    <row r="685" ht="15" spans="1:7">
      <c r="A685" s="393" t="s">
        <v>11285</v>
      </c>
      <c r="B685" s="405" t="s">
        <v>11286</v>
      </c>
      <c r="C685" s="395">
        <v>0</v>
      </c>
      <c r="D685" s="396">
        <v>0</v>
      </c>
      <c r="E685" s="396">
        <v>0</v>
      </c>
      <c r="F685" s="228" t="str">
        <f t="shared" si="20"/>
        <v/>
      </c>
      <c r="G685" s="228" t="str">
        <f t="shared" si="21"/>
        <v/>
      </c>
    </row>
    <row r="686" ht="15" spans="1:7">
      <c r="A686" s="393" t="s">
        <v>11287</v>
      </c>
      <c r="B686" s="405" t="s">
        <v>11288</v>
      </c>
      <c r="C686" s="395">
        <v>0</v>
      </c>
      <c r="D686" s="396">
        <v>0</v>
      </c>
      <c r="E686" s="396">
        <v>0</v>
      </c>
      <c r="F686" s="228" t="str">
        <f t="shared" si="20"/>
        <v/>
      </c>
      <c r="G686" s="228" t="str">
        <f t="shared" si="21"/>
        <v/>
      </c>
    </row>
    <row r="687" ht="15" spans="1:7">
      <c r="A687" s="393" t="s">
        <v>11289</v>
      </c>
      <c r="B687" s="405" t="s">
        <v>11290</v>
      </c>
      <c r="C687" s="395">
        <v>0</v>
      </c>
      <c r="D687" s="396">
        <v>0</v>
      </c>
      <c r="E687" s="396">
        <v>0</v>
      </c>
      <c r="F687" s="228" t="str">
        <f t="shared" si="20"/>
        <v/>
      </c>
      <c r="G687" s="228" t="str">
        <f t="shared" si="21"/>
        <v/>
      </c>
    </row>
    <row r="688" ht="15" spans="1:7">
      <c r="A688" s="393" t="s">
        <v>11291</v>
      </c>
      <c r="B688" s="405" t="s">
        <v>11292</v>
      </c>
      <c r="C688" s="395">
        <v>0</v>
      </c>
      <c r="D688" s="396">
        <v>0</v>
      </c>
      <c r="E688" s="396">
        <v>0</v>
      </c>
      <c r="F688" s="228" t="str">
        <f t="shared" si="20"/>
        <v/>
      </c>
      <c r="G688" s="228" t="str">
        <f t="shared" si="21"/>
        <v/>
      </c>
    </row>
    <row r="689" ht="15" spans="1:7">
      <c r="A689" s="393" t="s">
        <v>11293</v>
      </c>
      <c r="B689" s="405" t="s">
        <v>11294</v>
      </c>
      <c r="C689" s="395">
        <v>18</v>
      </c>
      <c r="D689" s="396">
        <v>0</v>
      </c>
      <c r="E689" s="396">
        <v>0</v>
      </c>
      <c r="F689" s="228">
        <f t="shared" si="20"/>
        <v>0</v>
      </c>
      <c r="G689" s="228" t="str">
        <f t="shared" si="21"/>
        <v/>
      </c>
    </row>
    <row r="690" ht="15" spans="1:7">
      <c r="A690" s="393" t="s">
        <v>11295</v>
      </c>
      <c r="B690" s="405" t="s">
        <v>10000</v>
      </c>
      <c r="C690" s="395"/>
      <c r="D690" s="396">
        <v>0</v>
      </c>
      <c r="E690" s="396">
        <v>0</v>
      </c>
      <c r="F690" s="228" t="str">
        <f t="shared" si="20"/>
        <v/>
      </c>
      <c r="G690" s="228" t="str">
        <f t="shared" si="21"/>
        <v/>
      </c>
    </row>
    <row r="691" ht="15" spans="1:7">
      <c r="A691" s="393" t="s">
        <v>11296</v>
      </c>
      <c r="B691" s="405" t="s">
        <v>10002</v>
      </c>
      <c r="C691" s="395"/>
      <c r="D691" s="396">
        <v>0</v>
      </c>
      <c r="E691" s="396">
        <v>0</v>
      </c>
      <c r="F691" s="228" t="str">
        <f t="shared" si="20"/>
        <v/>
      </c>
      <c r="G691" s="228" t="str">
        <f t="shared" si="21"/>
        <v/>
      </c>
    </row>
    <row r="692" ht="15" spans="1:7">
      <c r="A692" s="393" t="s">
        <v>11297</v>
      </c>
      <c r="B692" s="405" t="s">
        <v>10165</v>
      </c>
      <c r="C692" s="395">
        <v>0</v>
      </c>
      <c r="D692" s="396">
        <v>0</v>
      </c>
      <c r="E692" s="396">
        <v>0</v>
      </c>
      <c r="F692" s="228" t="str">
        <f t="shared" si="20"/>
        <v/>
      </c>
      <c r="G692" s="228" t="str">
        <f t="shared" si="21"/>
        <v/>
      </c>
    </row>
    <row r="693" ht="15" spans="1:7">
      <c r="A693" s="393" t="s">
        <v>11298</v>
      </c>
      <c r="B693" s="405" t="s">
        <v>10167</v>
      </c>
      <c r="C693" s="395">
        <v>0</v>
      </c>
      <c r="D693" s="396">
        <v>0</v>
      </c>
      <c r="E693" s="396">
        <v>0</v>
      </c>
      <c r="F693" s="228" t="str">
        <f t="shared" si="20"/>
        <v/>
      </c>
      <c r="G693" s="228" t="str">
        <f t="shared" si="21"/>
        <v/>
      </c>
    </row>
    <row r="694" ht="15" spans="1:7">
      <c r="A694" s="393" t="s">
        <v>11299</v>
      </c>
      <c r="B694" s="405" t="s">
        <v>10169</v>
      </c>
      <c r="C694" s="395">
        <v>0</v>
      </c>
      <c r="D694" s="396">
        <v>0</v>
      </c>
      <c r="E694" s="396">
        <v>0</v>
      </c>
      <c r="F694" s="228" t="str">
        <f t="shared" si="20"/>
        <v/>
      </c>
      <c r="G694" s="228" t="str">
        <f t="shared" si="21"/>
        <v/>
      </c>
    </row>
    <row r="695" ht="15" spans="1:7">
      <c r="A695" s="393" t="s">
        <v>11300</v>
      </c>
      <c r="B695" s="405" t="s">
        <v>11301</v>
      </c>
      <c r="C695" s="395">
        <v>0</v>
      </c>
      <c r="D695" s="396">
        <v>0</v>
      </c>
      <c r="E695" s="396">
        <v>0</v>
      </c>
      <c r="F695" s="228" t="str">
        <f t="shared" si="20"/>
        <v/>
      </c>
      <c r="G695" s="228" t="str">
        <f t="shared" si="21"/>
        <v/>
      </c>
    </row>
    <row r="696" ht="15" spans="1:7">
      <c r="A696" s="393" t="s">
        <v>11302</v>
      </c>
      <c r="B696" s="405" t="s">
        <v>11303</v>
      </c>
      <c r="C696" s="395">
        <v>0</v>
      </c>
      <c r="D696" s="396">
        <v>0</v>
      </c>
      <c r="E696" s="396">
        <v>0</v>
      </c>
      <c r="F696" s="228" t="str">
        <f t="shared" si="20"/>
        <v/>
      </c>
      <c r="G696" s="228" t="str">
        <f t="shared" si="21"/>
        <v/>
      </c>
    </row>
    <row r="697" ht="15" spans="1:7">
      <c r="A697" s="393" t="s">
        <v>11304</v>
      </c>
      <c r="B697" s="405" t="s">
        <v>11305</v>
      </c>
      <c r="C697" s="395">
        <v>0</v>
      </c>
      <c r="D697" s="396">
        <v>0</v>
      </c>
      <c r="E697" s="396">
        <v>0</v>
      </c>
      <c r="F697" s="228" t="str">
        <f t="shared" si="20"/>
        <v/>
      </c>
      <c r="G697" s="228" t="str">
        <f t="shared" si="21"/>
        <v/>
      </c>
    </row>
    <row r="698" ht="15" spans="1:7">
      <c r="A698" s="393" t="s">
        <v>11306</v>
      </c>
      <c r="B698" s="405" t="s">
        <v>10254</v>
      </c>
      <c r="C698" s="395">
        <v>0</v>
      </c>
      <c r="D698" s="396">
        <v>0</v>
      </c>
      <c r="E698" s="396">
        <v>0</v>
      </c>
      <c r="F698" s="228" t="str">
        <f t="shared" si="20"/>
        <v/>
      </c>
      <c r="G698" s="228" t="str">
        <f t="shared" si="21"/>
        <v/>
      </c>
    </row>
    <row r="699" ht="15" spans="1:7">
      <c r="A699" s="393" t="s">
        <v>11307</v>
      </c>
      <c r="B699" s="405" t="s">
        <v>11308</v>
      </c>
      <c r="C699" s="395">
        <v>0</v>
      </c>
      <c r="D699" s="396">
        <v>0</v>
      </c>
      <c r="E699" s="396">
        <v>0</v>
      </c>
      <c r="F699" s="228" t="str">
        <f t="shared" si="20"/>
        <v/>
      </c>
      <c r="G699" s="228" t="str">
        <f t="shared" si="21"/>
        <v/>
      </c>
    </row>
    <row r="700" ht="15" spans="1:7">
      <c r="A700" s="393" t="s">
        <v>11309</v>
      </c>
      <c r="B700" s="405" t="s">
        <v>10183</v>
      </c>
      <c r="C700" s="395">
        <v>0</v>
      </c>
      <c r="D700" s="396">
        <v>0</v>
      </c>
      <c r="E700" s="396">
        <v>0</v>
      </c>
      <c r="F700" s="228" t="str">
        <f t="shared" si="20"/>
        <v/>
      </c>
      <c r="G700" s="228" t="str">
        <f t="shared" si="21"/>
        <v/>
      </c>
    </row>
    <row r="701" ht="15" spans="1:7">
      <c r="A701" s="393" t="s">
        <v>11310</v>
      </c>
      <c r="B701" s="405" t="s">
        <v>11311</v>
      </c>
      <c r="C701" s="395">
        <v>0</v>
      </c>
      <c r="D701" s="396">
        <v>0</v>
      </c>
      <c r="E701" s="396">
        <v>0</v>
      </c>
      <c r="F701" s="228" t="str">
        <f t="shared" si="20"/>
        <v/>
      </c>
      <c r="G701" s="228" t="str">
        <f t="shared" si="21"/>
        <v/>
      </c>
    </row>
    <row r="702" ht="15" spans="1:7">
      <c r="A702" s="393" t="s">
        <v>11312</v>
      </c>
      <c r="B702" s="405" t="s">
        <v>10006</v>
      </c>
      <c r="C702" s="395">
        <v>1831</v>
      </c>
      <c r="D702" s="396">
        <v>451</v>
      </c>
      <c r="E702" s="396">
        <v>439</v>
      </c>
      <c r="F702" s="228">
        <f t="shared" si="20"/>
        <v>0.239759694156199</v>
      </c>
      <c r="G702" s="228">
        <f t="shared" si="21"/>
        <v>0.973392461197339</v>
      </c>
    </row>
    <row r="703" ht="15" spans="1:7">
      <c r="A703" s="393" t="s">
        <v>11313</v>
      </c>
      <c r="B703" s="405" t="s">
        <v>10165</v>
      </c>
      <c r="C703" s="395">
        <v>20282</v>
      </c>
      <c r="D703" s="396">
        <v>7038</v>
      </c>
      <c r="E703" s="396">
        <v>7268</v>
      </c>
      <c r="F703" s="228">
        <f t="shared" si="20"/>
        <v>0.358347303027315</v>
      </c>
      <c r="G703" s="228">
        <f t="shared" si="21"/>
        <v>1.03267973856209</v>
      </c>
    </row>
    <row r="704" ht="15" spans="1:7">
      <c r="A704" s="393" t="s">
        <v>11314</v>
      </c>
      <c r="B704" s="405" t="s">
        <v>10167</v>
      </c>
      <c r="C704" s="395">
        <v>136</v>
      </c>
      <c r="D704" s="396">
        <v>63</v>
      </c>
      <c r="E704" s="396">
        <v>65</v>
      </c>
      <c r="F704" s="228">
        <f t="shared" si="20"/>
        <v>0.477941176470588</v>
      </c>
      <c r="G704" s="228">
        <f t="shared" si="21"/>
        <v>1.03174603174603</v>
      </c>
    </row>
    <row r="705" ht="15" spans="1:7">
      <c r="A705" s="393" t="s">
        <v>11315</v>
      </c>
      <c r="B705" s="405" t="s">
        <v>10169</v>
      </c>
      <c r="C705" s="395">
        <v>0</v>
      </c>
      <c r="D705" s="396">
        <v>0</v>
      </c>
      <c r="E705" s="396">
        <v>0</v>
      </c>
      <c r="F705" s="228" t="str">
        <f t="shared" si="20"/>
        <v/>
      </c>
      <c r="G705" s="228" t="str">
        <f t="shared" si="21"/>
        <v/>
      </c>
    </row>
    <row r="706" ht="15" spans="1:7">
      <c r="A706" s="393" t="s">
        <v>11316</v>
      </c>
      <c r="B706" s="405" t="s">
        <v>11317</v>
      </c>
      <c r="C706" s="395">
        <v>4780</v>
      </c>
      <c r="D706" s="396">
        <v>1916</v>
      </c>
      <c r="E706" s="396">
        <v>1979</v>
      </c>
      <c r="F706" s="228">
        <f t="shared" si="20"/>
        <v>0.414016736401674</v>
      </c>
      <c r="G706" s="228">
        <f t="shared" si="21"/>
        <v>1.03288100208768</v>
      </c>
    </row>
    <row r="707" ht="15" spans="1:7">
      <c r="A707" s="393" t="s">
        <v>11318</v>
      </c>
      <c r="B707" s="405" t="s">
        <v>11319</v>
      </c>
      <c r="C707" s="395">
        <v>0</v>
      </c>
      <c r="D707" s="396">
        <v>619</v>
      </c>
      <c r="E707" s="396">
        <v>639</v>
      </c>
      <c r="F707" s="228" t="str">
        <f t="shared" si="20"/>
        <v/>
      </c>
      <c r="G707" s="228">
        <f t="shared" si="21"/>
        <v>1.03231017770598</v>
      </c>
    </row>
    <row r="708" ht="15" spans="1:7">
      <c r="A708" s="393" t="s">
        <v>11320</v>
      </c>
      <c r="B708" s="405" t="s">
        <v>11321</v>
      </c>
      <c r="C708" s="395">
        <v>203</v>
      </c>
      <c r="D708" s="396">
        <v>210</v>
      </c>
      <c r="E708" s="396">
        <v>217</v>
      </c>
      <c r="F708" s="228">
        <f t="shared" si="20"/>
        <v>1.06896551724138</v>
      </c>
      <c r="G708" s="228">
        <f t="shared" si="21"/>
        <v>1.03333333333333</v>
      </c>
    </row>
    <row r="709" ht="15" spans="1:7">
      <c r="A709" s="393" t="s">
        <v>11322</v>
      </c>
      <c r="B709" s="405" t="s">
        <v>11323</v>
      </c>
      <c r="C709" s="395">
        <v>0</v>
      </c>
      <c r="D709" s="396">
        <v>0</v>
      </c>
      <c r="E709" s="396">
        <v>0</v>
      </c>
      <c r="F709" s="228" t="str">
        <f t="shared" si="20"/>
        <v/>
      </c>
      <c r="G709" s="228" t="str">
        <f t="shared" si="21"/>
        <v/>
      </c>
    </row>
    <row r="710" ht="15" spans="1:7">
      <c r="A710" s="393" t="s">
        <v>11324</v>
      </c>
      <c r="B710" s="405" t="s">
        <v>11325</v>
      </c>
      <c r="C710" s="395">
        <v>2</v>
      </c>
      <c r="D710" s="396">
        <v>1</v>
      </c>
      <c r="E710" s="396">
        <v>1</v>
      </c>
      <c r="F710" s="228">
        <f t="shared" si="20"/>
        <v>0.5</v>
      </c>
      <c r="G710" s="228">
        <f t="shared" si="21"/>
        <v>1</v>
      </c>
    </row>
    <row r="711" ht="15" spans="1:7">
      <c r="A711" s="393" t="s">
        <v>11326</v>
      </c>
      <c r="B711" s="405" t="s">
        <v>11327</v>
      </c>
      <c r="C711" s="395">
        <v>0</v>
      </c>
      <c r="D711" s="396">
        <v>0</v>
      </c>
      <c r="E711" s="396">
        <v>0</v>
      </c>
      <c r="F711" s="228" t="str">
        <f t="shared" ref="F711:F774" si="22">IFERROR($E711/C711,"")</f>
        <v/>
      </c>
      <c r="G711" s="228" t="str">
        <f t="shared" ref="G711:G774" si="23">IFERROR($E711/D711,"")</f>
        <v/>
      </c>
    </row>
    <row r="712" ht="15" spans="1:7">
      <c r="A712" s="393" t="s">
        <v>11328</v>
      </c>
      <c r="B712" s="405" t="s">
        <v>11329</v>
      </c>
      <c r="C712" s="395">
        <v>48061</v>
      </c>
      <c r="D712" s="396">
        <v>47798</v>
      </c>
      <c r="E712" s="396">
        <v>49358</v>
      </c>
      <c r="F712" s="228">
        <f t="shared" si="22"/>
        <v>1.02698653794137</v>
      </c>
      <c r="G712" s="228">
        <f t="shared" si="23"/>
        <v>1.03263734884305</v>
      </c>
    </row>
    <row r="713" ht="15" spans="1:7">
      <c r="A713" s="393" t="s">
        <v>11330</v>
      </c>
      <c r="B713" s="405" t="s">
        <v>10012</v>
      </c>
      <c r="C713" s="395">
        <v>797</v>
      </c>
      <c r="D713" s="396">
        <v>108</v>
      </c>
      <c r="E713" s="396">
        <v>112</v>
      </c>
      <c r="F713" s="228">
        <f t="shared" si="22"/>
        <v>0.140526976160602</v>
      </c>
      <c r="G713" s="228">
        <f t="shared" si="23"/>
        <v>1.03703703703704</v>
      </c>
    </row>
    <row r="714" ht="15" spans="1:7">
      <c r="A714" s="393" t="s">
        <v>11331</v>
      </c>
      <c r="B714" s="405" t="s">
        <v>11332</v>
      </c>
      <c r="C714" s="395">
        <v>392</v>
      </c>
      <c r="D714" s="396">
        <v>297</v>
      </c>
      <c r="E714" s="396">
        <v>307</v>
      </c>
      <c r="F714" s="228">
        <f t="shared" si="22"/>
        <v>0.783163265306122</v>
      </c>
      <c r="G714" s="228">
        <f t="shared" si="23"/>
        <v>1.03367003367003</v>
      </c>
    </row>
    <row r="715" ht="15" spans="1:7">
      <c r="A715" s="393" t="s">
        <v>11333</v>
      </c>
      <c r="B715" s="405" t="s">
        <v>11334</v>
      </c>
      <c r="C715" s="395">
        <v>67524</v>
      </c>
      <c r="D715" s="396">
        <v>39682</v>
      </c>
      <c r="E715" s="396">
        <v>40977</v>
      </c>
      <c r="F715" s="228">
        <f t="shared" si="22"/>
        <v>0.606850897458681</v>
      </c>
      <c r="G715" s="228">
        <f t="shared" si="23"/>
        <v>1.03263444382844</v>
      </c>
    </row>
    <row r="716" ht="15" spans="1:7">
      <c r="A716" s="393" t="s">
        <v>11335</v>
      </c>
      <c r="B716" s="405" t="s">
        <v>10016</v>
      </c>
      <c r="C716" s="395">
        <v>16654</v>
      </c>
      <c r="D716" s="396">
        <v>16280</v>
      </c>
      <c r="E716" s="396">
        <v>16811</v>
      </c>
      <c r="F716" s="228">
        <f t="shared" si="22"/>
        <v>1.00942716464513</v>
      </c>
      <c r="G716" s="228">
        <f t="shared" si="23"/>
        <v>1.03261670761671</v>
      </c>
    </row>
    <row r="717" ht="15" spans="1:7">
      <c r="A717" s="393" t="s">
        <v>11336</v>
      </c>
      <c r="B717" s="405" t="s">
        <v>10018</v>
      </c>
      <c r="C717" s="395">
        <v>100</v>
      </c>
      <c r="D717" s="396">
        <v>18</v>
      </c>
      <c r="E717" s="396">
        <v>19</v>
      </c>
      <c r="F717" s="228">
        <f t="shared" si="22"/>
        <v>0.19</v>
      </c>
      <c r="G717" s="228">
        <f t="shared" si="23"/>
        <v>1.05555555555556</v>
      </c>
    </row>
    <row r="718" ht="15" spans="1:7">
      <c r="A718" s="393" t="s">
        <v>11337</v>
      </c>
      <c r="B718" s="405" t="s">
        <v>10020</v>
      </c>
      <c r="C718" s="395">
        <v>31439</v>
      </c>
      <c r="D718" s="396">
        <v>18602</v>
      </c>
      <c r="E718" s="396">
        <v>19208</v>
      </c>
      <c r="F718" s="228">
        <f t="shared" si="22"/>
        <v>0.61096090842584</v>
      </c>
      <c r="G718" s="228">
        <f t="shared" si="23"/>
        <v>1.03257714224277</v>
      </c>
    </row>
    <row r="719" ht="15" spans="1:7">
      <c r="A719" s="393" t="s">
        <v>11338</v>
      </c>
      <c r="B719" s="405" t="s">
        <v>10165</v>
      </c>
      <c r="C719" s="395">
        <v>3923</v>
      </c>
      <c r="D719" s="396">
        <v>3413</v>
      </c>
      <c r="E719" s="396">
        <v>4651</v>
      </c>
      <c r="F719" s="228">
        <f t="shared" si="22"/>
        <v>1.18557226612287</v>
      </c>
      <c r="G719" s="228">
        <f t="shared" si="23"/>
        <v>1.36273073542338</v>
      </c>
    </row>
    <row r="720" ht="15" spans="1:7">
      <c r="A720" s="393" t="s">
        <v>11339</v>
      </c>
      <c r="B720" s="405" t="s">
        <v>10167</v>
      </c>
      <c r="C720" s="395">
        <v>43</v>
      </c>
      <c r="D720" s="396">
        <v>0</v>
      </c>
      <c r="E720" s="396">
        <v>0</v>
      </c>
      <c r="F720" s="228">
        <f t="shared" si="22"/>
        <v>0</v>
      </c>
      <c r="G720" s="228" t="str">
        <f t="shared" si="23"/>
        <v/>
      </c>
    </row>
    <row r="721" ht="15" spans="1:7">
      <c r="A721" s="393" t="s">
        <v>11340</v>
      </c>
      <c r="B721" s="405" t="s">
        <v>10169</v>
      </c>
      <c r="C721" s="395">
        <v>0</v>
      </c>
      <c r="D721" s="396">
        <v>0</v>
      </c>
      <c r="E721" s="396">
        <v>0</v>
      </c>
      <c r="F721" s="228" t="str">
        <f t="shared" si="22"/>
        <v/>
      </c>
      <c r="G721" s="228" t="str">
        <f t="shared" si="23"/>
        <v/>
      </c>
    </row>
    <row r="722" ht="15" spans="1:7">
      <c r="A722" s="393" t="s">
        <v>11341</v>
      </c>
      <c r="B722" s="405" t="s">
        <v>10183</v>
      </c>
      <c r="C722" s="395">
        <v>1175</v>
      </c>
      <c r="D722" s="396">
        <v>533</v>
      </c>
      <c r="E722" s="396">
        <v>726</v>
      </c>
      <c r="F722" s="228">
        <f t="shared" si="22"/>
        <v>0.617872340425532</v>
      </c>
      <c r="G722" s="228">
        <f t="shared" si="23"/>
        <v>1.36210131332083</v>
      </c>
    </row>
    <row r="723" ht="15" spans="1:7">
      <c r="A723" s="393" t="s">
        <v>11342</v>
      </c>
      <c r="B723" s="405" t="s">
        <v>11343</v>
      </c>
      <c r="C723" s="395">
        <v>0</v>
      </c>
      <c r="D723" s="396">
        <v>0</v>
      </c>
      <c r="E723" s="396">
        <v>0</v>
      </c>
      <c r="F723" s="228" t="str">
        <f t="shared" si="22"/>
        <v/>
      </c>
      <c r="G723" s="228" t="str">
        <f t="shared" si="23"/>
        <v/>
      </c>
    </row>
    <row r="724" ht="15" spans="1:7">
      <c r="A724" s="393" t="s">
        <v>11344</v>
      </c>
      <c r="B724" s="405" t="s">
        <v>11345</v>
      </c>
      <c r="C724" s="395">
        <v>207</v>
      </c>
      <c r="D724" s="396">
        <v>188</v>
      </c>
      <c r="E724" s="396">
        <v>256</v>
      </c>
      <c r="F724" s="228">
        <f t="shared" si="22"/>
        <v>1.23671497584541</v>
      </c>
      <c r="G724" s="228">
        <f t="shared" si="23"/>
        <v>1.36170212765957</v>
      </c>
    </row>
    <row r="725" ht="15" spans="1:7">
      <c r="A725" s="393" t="s">
        <v>11346</v>
      </c>
      <c r="B725" s="405" t="s">
        <v>11347</v>
      </c>
      <c r="C725" s="395">
        <v>212</v>
      </c>
      <c r="D725" s="396">
        <v>172</v>
      </c>
      <c r="E725" s="396">
        <v>234</v>
      </c>
      <c r="F725" s="228">
        <f t="shared" si="22"/>
        <v>1.10377358490566</v>
      </c>
      <c r="G725" s="228">
        <f t="shared" si="23"/>
        <v>1.36046511627907</v>
      </c>
    </row>
    <row r="726" ht="15" spans="1:7">
      <c r="A726" s="393" t="s">
        <v>11348</v>
      </c>
      <c r="B726" s="405" t="s">
        <v>11349</v>
      </c>
      <c r="C726" s="395">
        <v>147</v>
      </c>
      <c r="D726" s="396">
        <v>238</v>
      </c>
      <c r="E726" s="396">
        <v>324</v>
      </c>
      <c r="F726" s="228">
        <f t="shared" si="22"/>
        <v>2.20408163265306</v>
      </c>
      <c r="G726" s="228">
        <f t="shared" si="23"/>
        <v>1.36134453781513</v>
      </c>
    </row>
    <row r="727" ht="15" spans="1:7">
      <c r="A727" s="393" t="s">
        <v>11350</v>
      </c>
      <c r="B727" s="405" t="s">
        <v>11351</v>
      </c>
      <c r="C727" s="395">
        <v>40</v>
      </c>
      <c r="D727" s="396">
        <v>24</v>
      </c>
      <c r="E727" s="396">
        <v>33</v>
      </c>
      <c r="F727" s="228">
        <f t="shared" si="22"/>
        <v>0.825</v>
      </c>
      <c r="G727" s="228">
        <f t="shared" si="23"/>
        <v>1.375</v>
      </c>
    </row>
    <row r="728" ht="15" spans="1:7">
      <c r="A728" s="393" t="s">
        <v>11352</v>
      </c>
      <c r="B728" s="405" t="s">
        <v>11353</v>
      </c>
      <c r="C728" s="395">
        <v>0</v>
      </c>
      <c r="D728" s="396">
        <v>0</v>
      </c>
      <c r="E728" s="396">
        <v>0</v>
      </c>
      <c r="F728" s="228" t="str">
        <f t="shared" si="22"/>
        <v/>
      </c>
      <c r="G728" s="228" t="str">
        <f t="shared" si="23"/>
        <v/>
      </c>
    </row>
    <row r="729" ht="15" spans="1:7">
      <c r="A729" s="393" t="s">
        <v>11354</v>
      </c>
      <c r="B729" s="405" t="s">
        <v>11355</v>
      </c>
      <c r="C729" s="395">
        <v>0</v>
      </c>
      <c r="D729" s="396">
        <v>0</v>
      </c>
      <c r="E729" s="396">
        <v>0</v>
      </c>
      <c r="F729" s="228" t="str">
        <f t="shared" si="22"/>
        <v/>
      </c>
      <c r="G729" s="228" t="str">
        <f t="shared" si="23"/>
        <v/>
      </c>
    </row>
    <row r="730" ht="15" spans="1:7">
      <c r="A730" s="393" t="s">
        <v>11356</v>
      </c>
      <c r="B730" s="405" t="s">
        <v>11357</v>
      </c>
      <c r="C730" s="395">
        <v>11</v>
      </c>
      <c r="D730" s="396">
        <v>40</v>
      </c>
      <c r="E730" s="396">
        <v>55</v>
      </c>
      <c r="F730" s="228">
        <f t="shared" si="22"/>
        <v>5</v>
      </c>
      <c r="G730" s="228">
        <f t="shared" si="23"/>
        <v>1.375</v>
      </c>
    </row>
    <row r="731" ht="15" spans="1:7">
      <c r="A731" s="393" t="s">
        <v>11358</v>
      </c>
      <c r="B731" s="405" t="s">
        <v>11359</v>
      </c>
      <c r="C731" s="395">
        <v>0</v>
      </c>
      <c r="D731" s="396">
        <v>0</v>
      </c>
      <c r="E731" s="396">
        <v>0</v>
      </c>
      <c r="F731" s="228" t="str">
        <f t="shared" si="22"/>
        <v/>
      </c>
      <c r="G731" s="228" t="str">
        <f t="shared" si="23"/>
        <v/>
      </c>
    </row>
    <row r="732" ht="15" spans="1:7">
      <c r="A732" s="393" t="s">
        <v>11360</v>
      </c>
      <c r="B732" s="405" t="s">
        <v>11361</v>
      </c>
      <c r="C732" s="395">
        <v>0</v>
      </c>
      <c r="D732" s="396">
        <v>0</v>
      </c>
      <c r="E732" s="396">
        <v>0</v>
      </c>
      <c r="F732" s="228" t="str">
        <f t="shared" si="22"/>
        <v/>
      </c>
      <c r="G732" s="228" t="str">
        <f t="shared" si="23"/>
        <v/>
      </c>
    </row>
    <row r="733" ht="15" spans="1:7">
      <c r="A733" s="393" t="s">
        <v>11362</v>
      </c>
      <c r="B733" s="405" t="s">
        <v>11363</v>
      </c>
      <c r="C733" s="395">
        <v>0</v>
      </c>
      <c r="D733" s="396">
        <v>0</v>
      </c>
      <c r="E733" s="396">
        <v>0</v>
      </c>
      <c r="F733" s="228" t="str">
        <f t="shared" si="22"/>
        <v/>
      </c>
      <c r="G733" s="228" t="str">
        <f t="shared" si="23"/>
        <v/>
      </c>
    </row>
    <row r="734" ht="15" spans="1:7">
      <c r="A734" s="393" t="s">
        <v>11364</v>
      </c>
      <c r="B734" s="405" t="s">
        <v>11365</v>
      </c>
      <c r="C734" s="395">
        <v>121</v>
      </c>
      <c r="D734" s="396">
        <v>172</v>
      </c>
      <c r="E734" s="396">
        <v>234</v>
      </c>
      <c r="F734" s="228">
        <f t="shared" si="22"/>
        <v>1.93388429752066</v>
      </c>
      <c r="G734" s="228">
        <f t="shared" si="23"/>
        <v>1.36046511627907</v>
      </c>
    </row>
    <row r="735" ht="15" spans="1:7">
      <c r="A735" s="393" t="s">
        <v>11366</v>
      </c>
      <c r="B735" s="405" t="s">
        <v>11367</v>
      </c>
      <c r="C735" s="395">
        <v>0</v>
      </c>
      <c r="D735" s="396">
        <v>0</v>
      </c>
      <c r="E735" s="396">
        <v>0</v>
      </c>
      <c r="F735" s="228" t="str">
        <f t="shared" si="22"/>
        <v/>
      </c>
      <c r="G735" s="228" t="str">
        <f t="shared" si="23"/>
        <v/>
      </c>
    </row>
    <row r="736" ht="15" spans="1:7">
      <c r="A736" s="393" t="s">
        <v>11368</v>
      </c>
      <c r="B736" s="405" t="s">
        <v>11369</v>
      </c>
      <c r="C736" s="395">
        <v>117</v>
      </c>
      <c r="D736" s="396">
        <v>0</v>
      </c>
      <c r="E736" s="396">
        <v>0</v>
      </c>
      <c r="F736" s="228">
        <f t="shared" si="22"/>
        <v>0</v>
      </c>
      <c r="G736" s="228" t="str">
        <f t="shared" si="23"/>
        <v/>
      </c>
    </row>
    <row r="737" ht="15" spans="1:7">
      <c r="A737" s="393" t="s">
        <v>11370</v>
      </c>
      <c r="B737" s="405" t="s">
        <v>11371</v>
      </c>
      <c r="C737" s="395">
        <v>18</v>
      </c>
      <c r="D737" s="396">
        <v>32</v>
      </c>
      <c r="E737" s="396">
        <v>44</v>
      </c>
      <c r="F737" s="228">
        <f t="shared" si="22"/>
        <v>2.44444444444444</v>
      </c>
      <c r="G737" s="228">
        <f t="shared" si="23"/>
        <v>1.375</v>
      </c>
    </row>
    <row r="738" ht="15" spans="1:7">
      <c r="A738" s="393" t="s">
        <v>11372</v>
      </c>
      <c r="B738" s="405" t="s">
        <v>11373</v>
      </c>
      <c r="C738" s="395">
        <v>267</v>
      </c>
      <c r="D738" s="396">
        <v>98</v>
      </c>
      <c r="E738" s="396">
        <v>134</v>
      </c>
      <c r="F738" s="228">
        <f t="shared" si="22"/>
        <v>0.50187265917603</v>
      </c>
      <c r="G738" s="228">
        <f t="shared" si="23"/>
        <v>1.36734693877551</v>
      </c>
    </row>
    <row r="739" ht="15" spans="1:7">
      <c r="A739" s="393" t="s">
        <v>11374</v>
      </c>
      <c r="B739" s="405" t="s">
        <v>11375</v>
      </c>
      <c r="C739" s="395">
        <v>0</v>
      </c>
      <c r="D739" s="396">
        <v>0</v>
      </c>
      <c r="E739" s="396">
        <v>0</v>
      </c>
      <c r="F739" s="228" t="str">
        <f t="shared" si="22"/>
        <v/>
      </c>
      <c r="G739" s="228" t="str">
        <f t="shared" si="23"/>
        <v/>
      </c>
    </row>
    <row r="740" ht="15" spans="1:7">
      <c r="A740" s="393" t="s">
        <v>11376</v>
      </c>
      <c r="B740" s="405" t="s">
        <v>11377</v>
      </c>
      <c r="C740" s="395">
        <v>13</v>
      </c>
      <c r="D740" s="396">
        <v>65</v>
      </c>
      <c r="E740" s="396">
        <v>89</v>
      </c>
      <c r="F740" s="228">
        <f t="shared" si="22"/>
        <v>6.84615384615385</v>
      </c>
      <c r="G740" s="228">
        <f t="shared" si="23"/>
        <v>1.36923076923077</v>
      </c>
    </row>
    <row r="741" ht="15" spans="1:7">
      <c r="A741" s="393" t="s">
        <v>11378</v>
      </c>
      <c r="B741" s="405" t="s">
        <v>11379</v>
      </c>
      <c r="C741" s="395">
        <v>63</v>
      </c>
      <c r="D741" s="396">
        <v>0</v>
      </c>
      <c r="E741" s="396">
        <v>0</v>
      </c>
      <c r="F741" s="228">
        <f t="shared" si="22"/>
        <v>0</v>
      </c>
      <c r="G741" s="228" t="str">
        <f t="shared" si="23"/>
        <v/>
      </c>
    </row>
    <row r="742" ht="15" spans="1:7">
      <c r="A742" s="393" t="s">
        <v>11380</v>
      </c>
      <c r="B742" s="405" t="s">
        <v>11381</v>
      </c>
      <c r="C742" s="395">
        <v>0</v>
      </c>
      <c r="D742" s="396">
        <v>7</v>
      </c>
      <c r="E742" s="396">
        <v>10</v>
      </c>
      <c r="F742" s="228" t="str">
        <f t="shared" si="22"/>
        <v/>
      </c>
      <c r="G742" s="228">
        <f t="shared" si="23"/>
        <v>1.42857142857143</v>
      </c>
    </row>
    <row r="743" ht="15" spans="1:7">
      <c r="A743" s="393" t="s">
        <v>11382</v>
      </c>
      <c r="B743" s="405" t="s">
        <v>11383</v>
      </c>
      <c r="C743" s="395">
        <v>623</v>
      </c>
      <c r="D743" s="396">
        <v>673</v>
      </c>
      <c r="E743" s="396">
        <v>917</v>
      </c>
      <c r="F743" s="228">
        <f t="shared" si="22"/>
        <v>1.47191011235955</v>
      </c>
      <c r="G743" s="228">
        <f t="shared" si="23"/>
        <v>1.36255572065379</v>
      </c>
    </row>
    <row r="744" ht="15" spans="1:7">
      <c r="A744" s="393" t="s">
        <v>11384</v>
      </c>
      <c r="B744" s="405" t="s">
        <v>10165</v>
      </c>
      <c r="C744" s="395">
        <v>1526</v>
      </c>
      <c r="D744" s="396">
        <v>1334</v>
      </c>
      <c r="E744" s="396">
        <v>1818</v>
      </c>
      <c r="F744" s="228">
        <f t="shared" si="22"/>
        <v>1.1913499344692</v>
      </c>
      <c r="G744" s="228">
        <f t="shared" si="23"/>
        <v>1.36281859070465</v>
      </c>
    </row>
    <row r="745" ht="15" spans="1:7">
      <c r="A745" s="393" t="s">
        <v>11385</v>
      </c>
      <c r="B745" s="405" t="s">
        <v>10167</v>
      </c>
      <c r="C745" s="395">
        <v>1</v>
      </c>
      <c r="D745" s="396">
        <v>0</v>
      </c>
      <c r="E745" s="396">
        <v>0</v>
      </c>
      <c r="F745" s="228">
        <f t="shared" si="22"/>
        <v>0</v>
      </c>
      <c r="G745" s="228" t="str">
        <f t="shared" si="23"/>
        <v/>
      </c>
    </row>
    <row r="746" ht="15" spans="1:7">
      <c r="A746" s="393" t="s">
        <v>11386</v>
      </c>
      <c r="B746" s="405" t="s">
        <v>10169</v>
      </c>
      <c r="C746" s="395">
        <v>0</v>
      </c>
      <c r="D746" s="396">
        <v>0</v>
      </c>
      <c r="E746" s="396">
        <v>0</v>
      </c>
      <c r="F746" s="228" t="str">
        <f t="shared" si="22"/>
        <v/>
      </c>
      <c r="G746" s="228" t="str">
        <f t="shared" si="23"/>
        <v/>
      </c>
    </row>
    <row r="747" ht="15" spans="1:7">
      <c r="A747" s="393" t="s">
        <v>11387</v>
      </c>
      <c r="B747" s="405" t="s">
        <v>11388</v>
      </c>
      <c r="C747" s="395">
        <v>2448</v>
      </c>
      <c r="D747" s="396">
        <v>2014</v>
      </c>
      <c r="E747" s="396">
        <v>2744</v>
      </c>
      <c r="F747" s="228">
        <f t="shared" si="22"/>
        <v>1.12091503267974</v>
      </c>
      <c r="G747" s="228">
        <f t="shared" si="23"/>
        <v>1.36246276067527</v>
      </c>
    </row>
    <row r="748" ht="15" spans="1:7">
      <c r="A748" s="393" t="s">
        <v>11389</v>
      </c>
      <c r="B748" s="405" t="s">
        <v>11390</v>
      </c>
      <c r="C748" s="395">
        <v>215</v>
      </c>
      <c r="D748" s="396">
        <v>178</v>
      </c>
      <c r="E748" s="396">
        <v>243</v>
      </c>
      <c r="F748" s="228">
        <f t="shared" si="22"/>
        <v>1.13023255813953</v>
      </c>
      <c r="G748" s="228">
        <f t="shared" si="23"/>
        <v>1.36516853932584</v>
      </c>
    </row>
    <row r="749" ht="15" spans="1:7">
      <c r="A749" s="393" t="s">
        <v>11391</v>
      </c>
      <c r="B749" s="405" t="s">
        <v>11392</v>
      </c>
      <c r="C749" s="395">
        <v>11</v>
      </c>
      <c r="D749" s="396">
        <v>131</v>
      </c>
      <c r="E749" s="396">
        <v>179</v>
      </c>
      <c r="F749" s="228">
        <f t="shared" si="22"/>
        <v>16.2727272727273</v>
      </c>
      <c r="G749" s="228">
        <f t="shared" si="23"/>
        <v>1.36641221374046</v>
      </c>
    </row>
    <row r="750" ht="15" spans="1:7">
      <c r="A750" s="393" t="s">
        <v>11393</v>
      </c>
      <c r="B750" s="405" t="s">
        <v>11394</v>
      </c>
      <c r="C750" s="395">
        <v>4</v>
      </c>
      <c r="D750" s="396">
        <v>669</v>
      </c>
      <c r="E750" s="396">
        <v>912</v>
      </c>
      <c r="F750" s="228">
        <f t="shared" si="22"/>
        <v>228</v>
      </c>
      <c r="G750" s="228">
        <f t="shared" si="23"/>
        <v>1.36322869955157</v>
      </c>
    </row>
    <row r="751" ht="15" spans="1:7">
      <c r="A751" s="393" t="s">
        <v>11395</v>
      </c>
      <c r="B751" s="405" t="s">
        <v>11396</v>
      </c>
      <c r="C751" s="395">
        <v>97</v>
      </c>
      <c r="D751" s="396">
        <v>41</v>
      </c>
      <c r="E751" s="396">
        <v>56</v>
      </c>
      <c r="F751" s="228">
        <f t="shared" si="22"/>
        <v>0.577319587628866</v>
      </c>
      <c r="G751" s="228">
        <f t="shared" si="23"/>
        <v>1.36585365853659</v>
      </c>
    </row>
    <row r="752" ht="15" spans="1:7">
      <c r="A752" s="393" t="s">
        <v>11397</v>
      </c>
      <c r="B752" s="405" t="s">
        <v>11398</v>
      </c>
      <c r="C752" s="395">
        <v>25</v>
      </c>
      <c r="D752" s="396">
        <v>12</v>
      </c>
      <c r="E752" s="396">
        <v>16</v>
      </c>
      <c r="F752" s="228">
        <f t="shared" si="22"/>
        <v>0.64</v>
      </c>
      <c r="G752" s="228">
        <f t="shared" si="23"/>
        <v>1.33333333333333</v>
      </c>
    </row>
    <row r="753" ht="15" spans="1:7">
      <c r="A753" s="393" t="s">
        <v>11399</v>
      </c>
      <c r="B753" s="405" t="s">
        <v>11400</v>
      </c>
      <c r="C753" s="395">
        <v>0</v>
      </c>
      <c r="D753" s="396">
        <v>0</v>
      </c>
      <c r="E753" s="396">
        <v>0</v>
      </c>
      <c r="F753" s="228" t="str">
        <f t="shared" si="22"/>
        <v/>
      </c>
      <c r="G753" s="228" t="str">
        <f t="shared" si="23"/>
        <v/>
      </c>
    </row>
    <row r="754" ht="15" spans="1:7">
      <c r="A754" s="393" t="s">
        <v>11401</v>
      </c>
      <c r="B754" s="405" t="s">
        <v>11402</v>
      </c>
      <c r="C754" s="395">
        <v>0</v>
      </c>
      <c r="D754" s="396">
        <v>0</v>
      </c>
      <c r="E754" s="396">
        <v>0</v>
      </c>
      <c r="F754" s="228" t="str">
        <f t="shared" si="22"/>
        <v/>
      </c>
      <c r="G754" s="228" t="str">
        <f t="shared" si="23"/>
        <v/>
      </c>
    </row>
    <row r="755" ht="15" spans="1:7">
      <c r="A755" s="393" t="s">
        <v>11403</v>
      </c>
      <c r="B755" s="405" t="s">
        <v>11404</v>
      </c>
      <c r="C755" s="395">
        <v>0</v>
      </c>
      <c r="D755" s="396">
        <v>0</v>
      </c>
      <c r="E755" s="396">
        <v>0</v>
      </c>
      <c r="F755" s="228" t="str">
        <f t="shared" si="22"/>
        <v/>
      </c>
      <c r="G755" s="228" t="str">
        <f t="shared" si="23"/>
        <v/>
      </c>
    </row>
    <row r="756" ht="15" spans="1:7">
      <c r="A756" s="393" t="s">
        <v>11405</v>
      </c>
      <c r="B756" s="405" t="s">
        <v>9802</v>
      </c>
      <c r="C756" s="395">
        <v>0</v>
      </c>
      <c r="D756" s="396">
        <v>0</v>
      </c>
      <c r="E756" s="396">
        <v>0</v>
      </c>
      <c r="F756" s="228" t="str">
        <f t="shared" si="22"/>
        <v/>
      </c>
      <c r="G756" s="228" t="str">
        <f t="shared" si="23"/>
        <v/>
      </c>
    </row>
    <row r="757" ht="15" spans="1:7">
      <c r="A757" s="393" t="s">
        <v>11406</v>
      </c>
      <c r="B757" s="405" t="s">
        <v>11407</v>
      </c>
      <c r="C757" s="395">
        <v>0</v>
      </c>
      <c r="D757" s="396">
        <v>0</v>
      </c>
      <c r="E757" s="396">
        <v>0</v>
      </c>
      <c r="F757" s="228" t="str">
        <f t="shared" si="22"/>
        <v/>
      </c>
      <c r="G757" s="228" t="str">
        <f t="shared" si="23"/>
        <v/>
      </c>
    </row>
    <row r="758" ht="15" spans="1:7">
      <c r="A758" s="393" t="s">
        <v>11408</v>
      </c>
      <c r="B758" s="405" t="s">
        <v>11409</v>
      </c>
      <c r="C758" s="395">
        <v>0</v>
      </c>
      <c r="D758" s="396">
        <v>0</v>
      </c>
      <c r="E758" s="396">
        <v>0</v>
      </c>
      <c r="F758" s="228" t="str">
        <f t="shared" si="22"/>
        <v/>
      </c>
      <c r="G758" s="228" t="str">
        <f t="shared" si="23"/>
        <v/>
      </c>
    </row>
    <row r="759" ht="15" spans="1:7">
      <c r="A759" s="393" t="s">
        <v>11410</v>
      </c>
      <c r="B759" s="405" t="s">
        <v>11411</v>
      </c>
      <c r="C759" s="395">
        <v>0</v>
      </c>
      <c r="D759" s="396">
        <v>60</v>
      </c>
      <c r="E759" s="396">
        <v>82</v>
      </c>
      <c r="F759" s="228" t="str">
        <f t="shared" si="22"/>
        <v/>
      </c>
      <c r="G759" s="228">
        <f t="shared" si="23"/>
        <v>1.36666666666667</v>
      </c>
    </row>
    <row r="760" ht="15" spans="1:7">
      <c r="A760" s="393" t="s">
        <v>11412</v>
      </c>
      <c r="B760" s="405" t="s">
        <v>11413</v>
      </c>
      <c r="C760" s="395">
        <v>0</v>
      </c>
      <c r="D760" s="396">
        <v>0</v>
      </c>
      <c r="E760" s="396">
        <v>0</v>
      </c>
      <c r="F760" s="228" t="str">
        <f t="shared" si="22"/>
        <v/>
      </c>
      <c r="G760" s="228" t="str">
        <f t="shared" si="23"/>
        <v/>
      </c>
    </row>
    <row r="761" ht="15" spans="1:7">
      <c r="A761" s="393" t="s">
        <v>11414</v>
      </c>
      <c r="B761" s="405" t="s">
        <v>11415</v>
      </c>
      <c r="C761" s="395">
        <v>35</v>
      </c>
      <c r="D761" s="396">
        <v>30</v>
      </c>
      <c r="E761" s="396">
        <v>41</v>
      </c>
      <c r="F761" s="228">
        <f t="shared" si="22"/>
        <v>1.17142857142857</v>
      </c>
      <c r="G761" s="228">
        <f t="shared" si="23"/>
        <v>1.36666666666667</v>
      </c>
    </row>
    <row r="762" ht="15" spans="1:7">
      <c r="A762" s="393" t="s">
        <v>11416</v>
      </c>
      <c r="B762" s="405" t="s">
        <v>11417</v>
      </c>
      <c r="C762" s="395">
        <v>0</v>
      </c>
      <c r="D762" s="396">
        <v>0</v>
      </c>
      <c r="E762" s="396">
        <v>0</v>
      </c>
      <c r="F762" s="228" t="str">
        <f t="shared" si="22"/>
        <v/>
      </c>
      <c r="G762" s="228" t="str">
        <f t="shared" si="23"/>
        <v/>
      </c>
    </row>
    <row r="763" ht="15" spans="1:7">
      <c r="A763" s="393" t="s">
        <v>11418</v>
      </c>
      <c r="B763" s="405" t="s">
        <v>11355</v>
      </c>
      <c r="C763" s="395">
        <v>0</v>
      </c>
      <c r="D763" s="396">
        <v>0</v>
      </c>
      <c r="E763" s="396">
        <v>0</v>
      </c>
      <c r="F763" s="228" t="str">
        <f t="shared" si="22"/>
        <v/>
      </c>
      <c r="G763" s="228" t="str">
        <f t="shared" si="23"/>
        <v/>
      </c>
    </row>
    <row r="764" ht="15" spans="1:7">
      <c r="A764" s="393" t="s">
        <v>11419</v>
      </c>
      <c r="B764" s="405" t="s">
        <v>11420</v>
      </c>
      <c r="C764" s="395"/>
      <c r="D764" s="396"/>
      <c r="E764" s="396">
        <v>0</v>
      </c>
      <c r="F764" s="228" t="str">
        <f t="shared" si="22"/>
        <v/>
      </c>
      <c r="G764" s="228" t="str">
        <f t="shared" si="23"/>
        <v/>
      </c>
    </row>
    <row r="765" ht="15" spans="1:7">
      <c r="A765" s="393" t="s">
        <v>11421</v>
      </c>
      <c r="B765" s="405" t="s">
        <v>11422</v>
      </c>
      <c r="C765" s="395">
        <v>1313</v>
      </c>
      <c r="D765" s="396">
        <v>2205</v>
      </c>
      <c r="E765" s="396">
        <v>3005</v>
      </c>
      <c r="F765" s="228">
        <f t="shared" si="22"/>
        <v>2.28865194211729</v>
      </c>
      <c r="G765" s="228">
        <f t="shared" si="23"/>
        <v>1.36281179138322</v>
      </c>
    </row>
    <row r="766" ht="15" spans="1:7">
      <c r="A766" s="393" t="s">
        <v>11423</v>
      </c>
      <c r="B766" s="405" t="s">
        <v>10165</v>
      </c>
      <c r="C766" s="395">
        <v>1840</v>
      </c>
      <c r="D766" s="396">
        <v>2383</v>
      </c>
      <c r="E766" s="396">
        <v>3247</v>
      </c>
      <c r="F766" s="228">
        <f t="shared" si="22"/>
        <v>1.76467391304348</v>
      </c>
      <c r="G766" s="228">
        <f t="shared" si="23"/>
        <v>1.36256819135543</v>
      </c>
    </row>
    <row r="767" ht="15" spans="1:7">
      <c r="A767" s="393" t="s">
        <v>11424</v>
      </c>
      <c r="B767" s="405" t="s">
        <v>10167</v>
      </c>
      <c r="C767" s="395">
        <v>217</v>
      </c>
      <c r="D767" s="396">
        <v>0</v>
      </c>
      <c r="E767" s="396">
        <v>0</v>
      </c>
      <c r="F767" s="228">
        <f t="shared" si="22"/>
        <v>0</v>
      </c>
      <c r="G767" s="228" t="str">
        <f t="shared" si="23"/>
        <v/>
      </c>
    </row>
    <row r="768" ht="15" spans="1:7">
      <c r="A768" s="393" t="s">
        <v>11425</v>
      </c>
      <c r="B768" s="405" t="s">
        <v>10169</v>
      </c>
      <c r="C768" s="395">
        <v>0</v>
      </c>
      <c r="D768" s="396">
        <v>0</v>
      </c>
      <c r="E768" s="396">
        <v>0</v>
      </c>
      <c r="F768" s="228" t="str">
        <f t="shared" si="22"/>
        <v/>
      </c>
      <c r="G768" s="228" t="str">
        <f t="shared" si="23"/>
        <v/>
      </c>
    </row>
    <row r="769" ht="15" spans="1:7">
      <c r="A769" s="393" t="s">
        <v>11426</v>
      </c>
      <c r="B769" s="405" t="s">
        <v>11427</v>
      </c>
      <c r="C769" s="395">
        <v>0</v>
      </c>
      <c r="D769" s="396">
        <v>49</v>
      </c>
      <c r="E769" s="396">
        <v>67</v>
      </c>
      <c r="F769" s="228" t="str">
        <f t="shared" si="22"/>
        <v/>
      </c>
      <c r="G769" s="228">
        <f t="shared" si="23"/>
        <v>1.36734693877551</v>
      </c>
    </row>
    <row r="770" ht="15" spans="1:7">
      <c r="A770" s="393" t="s">
        <v>11428</v>
      </c>
      <c r="B770" s="405" t="s">
        <v>11429</v>
      </c>
      <c r="C770" s="395">
        <v>0</v>
      </c>
      <c r="D770" s="396">
        <v>0</v>
      </c>
      <c r="E770" s="396">
        <v>0</v>
      </c>
      <c r="F770" s="228" t="str">
        <f t="shared" si="22"/>
        <v/>
      </c>
      <c r="G770" s="228" t="str">
        <f t="shared" si="23"/>
        <v/>
      </c>
    </row>
    <row r="771" ht="15" spans="1:7">
      <c r="A771" s="393" t="s">
        <v>11430</v>
      </c>
      <c r="B771" s="405" t="s">
        <v>11431</v>
      </c>
      <c r="C771" s="395">
        <v>11</v>
      </c>
      <c r="D771" s="396">
        <v>89</v>
      </c>
      <c r="E771" s="396">
        <v>121</v>
      </c>
      <c r="F771" s="228">
        <f t="shared" si="22"/>
        <v>11</v>
      </c>
      <c r="G771" s="228">
        <f t="shared" si="23"/>
        <v>1.35955056179775</v>
      </c>
    </row>
    <row r="772" ht="15" spans="1:7">
      <c r="A772" s="393" t="s">
        <v>11432</v>
      </c>
      <c r="B772" s="405" t="s">
        <v>11433</v>
      </c>
      <c r="C772" s="395">
        <v>0</v>
      </c>
      <c r="D772" s="396">
        <v>0</v>
      </c>
      <c r="E772" s="396">
        <v>0</v>
      </c>
      <c r="F772" s="228" t="str">
        <f t="shared" si="22"/>
        <v/>
      </c>
      <c r="G772" s="228" t="str">
        <f t="shared" si="23"/>
        <v/>
      </c>
    </row>
    <row r="773" ht="15" spans="1:7">
      <c r="A773" s="393" t="s">
        <v>11434</v>
      </c>
      <c r="B773" s="405" t="s">
        <v>11435</v>
      </c>
      <c r="C773" s="395">
        <v>1173</v>
      </c>
      <c r="D773" s="396">
        <v>8</v>
      </c>
      <c r="E773" s="396">
        <v>11</v>
      </c>
      <c r="F773" s="228">
        <f t="shared" si="22"/>
        <v>0.00937766410912191</v>
      </c>
      <c r="G773" s="228">
        <f t="shared" si="23"/>
        <v>1.375</v>
      </c>
    </row>
    <row r="774" ht="15" spans="1:7">
      <c r="A774" s="393" t="s">
        <v>11436</v>
      </c>
      <c r="B774" s="405" t="s">
        <v>11437</v>
      </c>
      <c r="C774" s="395">
        <v>0</v>
      </c>
      <c r="D774" s="396">
        <v>0</v>
      </c>
      <c r="E774" s="396">
        <v>0</v>
      </c>
      <c r="F774" s="228" t="str">
        <f t="shared" si="22"/>
        <v/>
      </c>
      <c r="G774" s="228" t="str">
        <f t="shared" si="23"/>
        <v/>
      </c>
    </row>
    <row r="775" ht="15" spans="1:7">
      <c r="A775" s="393" t="s">
        <v>11438</v>
      </c>
      <c r="B775" s="405" t="s">
        <v>11439</v>
      </c>
      <c r="C775" s="395">
        <v>0</v>
      </c>
      <c r="D775" s="396">
        <v>0</v>
      </c>
      <c r="E775" s="396">
        <v>0</v>
      </c>
      <c r="F775" s="228" t="str">
        <f t="shared" ref="F775:F838" si="24">IFERROR($E775/C775,"")</f>
        <v/>
      </c>
      <c r="G775" s="228" t="str">
        <f t="shared" ref="G775:G838" si="25">IFERROR($E775/D775,"")</f>
        <v/>
      </c>
    </row>
    <row r="776" ht="15" spans="1:7">
      <c r="A776" s="393" t="s">
        <v>11440</v>
      </c>
      <c r="B776" s="405" t="s">
        <v>11441</v>
      </c>
      <c r="C776" s="395">
        <v>6</v>
      </c>
      <c r="D776" s="396">
        <v>20</v>
      </c>
      <c r="E776" s="396">
        <v>27</v>
      </c>
      <c r="F776" s="228">
        <f t="shared" si="24"/>
        <v>4.5</v>
      </c>
      <c r="G776" s="228">
        <f t="shared" si="25"/>
        <v>1.35</v>
      </c>
    </row>
    <row r="777" ht="15" spans="1:7">
      <c r="A777" s="393" t="s">
        <v>11442</v>
      </c>
      <c r="B777" s="405" t="s">
        <v>11443</v>
      </c>
      <c r="C777" s="395">
        <v>0</v>
      </c>
      <c r="D777" s="396">
        <v>0</v>
      </c>
      <c r="E777" s="396">
        <v>0</v>
      </c>
      <c r="F777" s="228" t="str">
        <f t="shared" si="24"/>
        <v/>
      </c>
      <c r="G777" s="228" t="str">
        <f t="shared" si="25"/>
        <v/>
      </c>
    </row>
    <row r="778" ht="15" spans="1:7">
      <c r="A778" s="393" t="s">
        <v>11444</v>
      </c>
      <c r="B778" s="405" t="s">
        <v>11445</v>
      </c>
      <c r="C778" s="395">
        <v>196</v>
      </c>
      <c r="D778" s="396">
        <v>220</v>
      </c>
      <c r="E778" s="396">
        <v>300</v>
      </c>
      <c r="F778" s="228">
        <f t="shared" si="24"/>
        <v>1.53061224489796</v>
      </c>
      <c r="G778" s="228">
        <f t="shared" si="25"/>
        <v>1.36363636363636</v>
      </c>
    </row>
    <row r="779" ht="15" spans="1:7">
      <c r="A779" s="393" t="s">
        <v>11446</v>
      </c>
      <c r="B779" s="405" t="s">
        <v>11447</v>
      </c>
      <c r="C779" s="395">
        <v>141</v>
      </c>
      <c r="D779" s="396">
        <v>436</v>
      </c>
      <c r="E779" s="396">
        <v>594</v>
      </c>
      <c r="F779" s="228">
        <f t="shared" si="24"/>
        <v>4.21276595744681</v>
      </c>
      <c r="G779" s="228">
        <f t="shared" si="25"/>
        <v>1.36238532110092</v>
      </c>
    </row>
    <row r="780" ht="15" spans="1:7">
      <c r="A780" s="393" t="s">
        <v>11448</v>
      </c>
      <c r="B780" s="405" t="s">
        <v>11449</v>
      </c>
      <c r="C780" s="395">
        <v>0</v>
      </c>
      <c r="D780" s="396">
        <v>0</v>
      </c>
      <c r="E780" s="396">
        <v>0</v>
      </c>
      <c r="F780" s="228" t="str">
        <f t="shared" si="24"/>
        <v/>
      </c>
      <c r="G780" s="228" t="str">
        <f t="shared" si="25"/>
        <v/>
      </c>
    </row>
    <row r="781" ht="15" spans="1:7">
      <c r="A781" s="393" t="s">
        <v>11450</v>
      </c>
      <c r="B781" s="405" t="s">
        <v>11451</v>
      </c>
      <c r="C781" s="395">
        <v>0</v>
      </c>
      <c r="D781" s="396">
        <v>0</v>
      </c>
      <c r="E781" s="396">
        <v>0</v>
      </c>
      <c r="F781" s="228" t="str">
        <f t="shared" si="24"/>
        <v/>
      </c>
      <c r="G781" s="228" t="str">
        <f t="shared" si="25"/>
        <v/>
      </c>
    </row>
    <row r="782" ht="15" spans="1:7">
      <c r="A782" s="393" t="s">
        <v>11452</v>
      </c>
      <c r="B782" s="405" t="s">
        <v>11453</v>
      </c>
      <c r="C782" s="395">
        <v>0</v>
      </c>
      <c r="D782" s="396">
        <v>0</v>
      </c>
      <c r="E782" s="396">
        <v>0</v>
      </c>
      <c r="F782" s="228" t="str">
        <f t="shared" si="24"/>
        <v/>
      </c>
      <c r="G782" s="228" t="str">
        <f t="shared" si="25"/>
        <v/>
      </c>
    </row>
    <row r="783" ht="15" spans="1:7">
      <c r="A783" s="393" t="s">
        <v>11454</v>
      </c>
      <c r="B783" s="405" t="s">
        <v>11455</v>
      </c>
      <c r="C783" s="395">
        <v>0</v>
      </c>
      <c r="D783" s="396">
        <v>0</v>
      </c>
      <c r="E783" s="396">
        <v>0</v>
      </c>
      <c r="F783" s="228" t="str">
        <f t="shared" si="24"/>
        <v/>
      </c>
      <c r="G783" s="228" t="str">
        <f t="shared" si="25"/>
        <v/>
      </c>
    </row>
    <row r="784" ht="15" spans="1:7">
      <c r="A784" s="393" t="s">
        <v>11456</v>
      </c>
      <c r="B784" s="405" t="s">
        <v>11457</v>
      </c>
      <c r="C784" s="395">
        <v>0</v>
      </c>
      <c r="D784" s="396">
        <v>0</v>
      </c>
      <c r="E784" s="396">
        <v>0</v>
      </c>
      <c r="F784" s="228" t="str">
        <f t="shared" si="24"/>
        <v/>
      </c>
      <c r="G784" s="228" t="str">
        <f t="shared" si="25"/>
        <v/>
      </c>
    </row>
    <row r="785" ht="15" spans="1:7">
      <c r="A785" s="393" t="s">
        <v>11458</v>
      </c>
      <c r="B785" s="405" t="s">
        <v>11459</v>
      </c>
      <c r="C785" s="395">
        <v>168</v>
      </c>
      <c r="D785" s="396">
        <v>70</v>
      </c>
      <c r="E785" s="396">
        <v>95</v>
      </c>
      <c r="F785" s="228">
        <f t="shared" si="24"/>
        <v>0.56547619047619</v>
      </c>
      <c r="G785" s="228">
        <f t="shared" si="25"/>
        <v>1.35714285714286</v>
      </c>
    </row>
    <row r="786" ht="15" spans="1:7">
      <c r="A786" s="393" t="s">
        <v>11460</v>
      </c>
      <c r="B786" s="405" t="s">
        <v>11461</v>
      </c>
      <c r="C786" s="395">
        <v>0</v>
      </c>
      <c r="D786" s="396">
        <v>0</v>
      </c>
      <c r="E786" s="396">
        <v>0</v>
      </c>
      <c r="F786" s="228" t="str">
        <f t="shared" si="24"/>
        <v/>
      </c>
      <c r="G786" s="228" t="str">
        <f t="shared" si="25"/>
        <v/>
      </c>
    </row>
    <row r="787" ht="15" spans="1:7">
      <c r="A787" s="393" t="s">
        <v>11462</v>
      </c>
      <c r="B787" s="405" t="s">
        <v>11409</v>
      </c>
      <c r="C787" s="395">
        <v>0</v>
      </c>
      <c r="D787" s="396">
        <v>0</v>
      </c>
      <c r="E787" s="396">
        <v>0</v>
      </c>
      <c r="F787" s="228" t="str">
        <f t="shared" si="24"/>
        <v/>
      </c>
      <c r="G787" s="228" t="str">
        <f t="shared" si="25"/>
        <v/>
      </c>
    </row>
    <row r="788" ht="15" spans="1:7">
      <c r="A788" s="393" t="s">
        <v>11463</v>
      </c>
      <c r="B788" s="405" t="s">
        <v>11464</v>
      </c>
      <c r="C788" s="395">
        <v>0</v>
      </c>
      <c r="D788" s="396">
        <v>0</v>
      </c>
      <c r="E788" s="396">
        <v>0</v>
      </c>
      <c r="F788" s="228" t="str">
        <f t="shared" si="24"/>
        <v/>
      </c>
      <c r="G788" s="228" t="str">
        <f t="shared" si="25"/>
        <v/>
      </c>
    </row>
    <row r="789" ht="15" spans="1:7">
      <c r="A789" s="393" t="s">
        <v>11465</v>
      </c>
      <c r="B789" s="405" t="s">
        <v>11466</v>
      </c>
      <c r="C789" s="395">
        <v>0</v>
      </c>
      <c r="D789" s="396">
        <v>0</v>
      </c>
      <c r="E789" s="396">
        <v>0</v>
      </c>
      <c r="F789" s="228" t="str">
        <f t="shared" si="24"/>
        <v/>
      </c>
      <c r="G789" s="228" t="str">
        <f t="shared" si="25"/>
        <v/>
      </c>
    </row>
    <row r="790" ht="15" spans="1:7">
      <c r="A790" s="393" t="s">
        <v>11467</v>
      </c>
      <c r="B790" s="405" t="s">
        <v>11468</v>
      </c>
      <c r="C790" s="395">
        <v>0</v>
      </c>
      <c r="D790" s="396">
        <v>0</v>
      </c>
      <c r="E790" s="396">
        <v>0</v>
      </c>
      <c r="F790" s="228" t="str">
        <f t="shared" si="24"/>
        <v/>
      </c>
      <c r="G790" s="228" t="str">
        <f t="shared" si="25"/>
        <v/>
      </c>
    </row>
    <row r="791" ht="15" spans="1:7">
      <c r="A791" s="393" t="s">
        <v>11469</v>
      </c>
      <c r="B791" s="405" t="s">
        <v>11470</v>
      </c>
      <c r="C791" s="395">
        <v>0</v>
      </c>
      <c r="D791" s="396">
        <v>0</v>
      </c>
      <c r="E791" s="396">
        <v>0</v>
      </c>
      <c r="F791" s="228" t="str">
        <f t="shared" si="24"/>
        <v/>
      </c>
      <c r="G791" s="228" t="str">
        <f t="shared" si="25"/>
        <v/>
      </c>
    </row>
    <row r="792" ht="15" spans="1:7">
      <c r="A792" s="393" t="s">
        <v>11471</v>
      </c>
      <c r="B792" s="405" t="s">
        <v>11472</v>
      </c>
      <c r="C792" s="395">
        <v>865</v>
      </c>
      <c r="D792" s="396">
        <v>919</v>
      </c>
      <c r="E792" s="396">
        <v>1252</v>
      </c>
      <c r="F792" s="228">
        <f t="shared" si="24"/>
        <v>1.44739884393064</v>
      </c>
      <c r="G792" s="228">
        <f t="shared" si="25"/>
        <v>1.36235038084875</v>
      </c>
    </row>
    <row r="793" ht="15" spans="1:7">
      <c r="A793" s="393" t="s">
        <v>11473</v>
      </c>
      <c r="B793" s="405" t="s">
        <v>10165</v>
      </c>
      <c r="C793" s="395">
        <v>404</v>
      </c>
      <c r="D793" s="396">
        <v>309</v>
      </c>
      <c r="E793" s="396">
        <v>421</v>
      </c>
      <c r="F793" s="228">
        <f t="shared" si="24"/>
        <v>1.04207920792079</v>
      </c>
      <c r="G793" s="228">
        <f t="shared" si="25"/>
        <v>1.36245954692557</v>
      </c>
    </row>
    <row r="794" ht="15" spans="1:7">
      <c r="A794" s="393" t="s">
        <v>11474</v>
      </c>
      <c r="B794" s="405" t="s">
        <v>10167</v>
      </c>
      <c r="C794" s="395">
        <v>0</v>
      </c>
      <c r="D794" s="396">
        <v>0</v>
      </c>
      <c r="E794" s="396">
        <v>0</v>
      </c>
      <c r="F794" s="228" t="str">
        <f t="shared" si="24"/>
        <v/>
      </c>
      <c r="G794" s="228" t="str">
        <f t="shared" si="25"/>
        <v/>
      </c>
    </row>
    <row r="795" ht="15" spans="1:7">
      <c r="A795" s="393" t="s">
        <v>11475</v>
      </c>
      <c r="B795" s="405" t="s">
        <v>10169</v>
      </c>
      <c r="C795" s="395">
        <v>0</v>
      </c>
      <c r="D795" s="396">
        <v>0</v>
      </c>
      <c r="E795" s="396">
        <v>0</v>
      </c>
      <c r="F795" s="228" t="str">
        <f t="shared" si="24"/>
        <v/>
      </c>
      <c r="G795" s="228" t="str">
        <f t="shared" si="25"/>
        <v/>
      </c>
    </row>
    <row r="796" ht="15" spans="1:7">
      <c r="A796" s="393" t="s">
        <v>11476</v>
      </c>
      <c r="B796" s="405" t="s">
        <v>11477</v>
      </c>
      <c r="C796" s="395">
        <v>0</v>
      </c>
      <c r="D796" s="396">
        <v>0</v>
      </c>
      <c r="E796" s="396">
        <v>0</v>
      </c>
      <c r="F796" s="228" t="str">
        <f t="shared" si="24"/>
        <v/>
      </c>
      <c r="G796" s="228" t="str">
        <f t="shared" si="25"/>
        <v/>
      </c>
    </row>
    <row r="797" ht="15" spans="1:7">
      <c r="A797" s="393" t="s">
        <v>11478</v>
      </c>
      <c r="B797" s="405" t="s">
        <v>11479</v>
      </c>
      <c r="C797" s="395">
        <v>0</v>
      </c>
      <c r="D797" s="396">
        <v>0</v>
      </c>
      <c r="E797" s="396">
        <v>0</v>
      </c>
      <c r="F797" s="228" t="str">
        <f t="shared" si="24"/>
        <v/>
      </c>
      <c r="G797" s="228" t="str">
        <f t="shared" si="25"/>
        <v/>
      </c>
    </row>
    <row r="798" ht="15" spans="1:7">
      <c r="A798" s="393" t="s">
        <v>11480</v>
      </c>
      <c r="B798" s="405" t="s">
        <v>11481</v>
      </c>
      <c r="C798" s="395">
        <v>0</v>
      </c>
      <c r="D798" s="396">
        <v>0</v>
      </c>
      <c r="E798" s="396">
        <v>0</v>
      </c>
      <c r="F798" s="228" t="str">
        <f t="shared" si="24"/>
        <v/>
      </c>
      <c r="G798" s="228" t="str">
        <f t="shared" si="25"/>
        <v/>
      </c>
    </row>
    <row r="799" ht="15" spans="1:7">
      <c r="A799" s="393" t="s">
        <v>11482</v>
      </c>
      <c r="B799" s="405" t="s">
        <v>11483</v>
      </c>
      <c r="C799" s="395">
        <v>0</v>
      </c>
      <c r="D799" s="396">
        <v>0</v>
      </c>
      <c r="E799" s="396">
        <v>0</v>
      </c>
      <c r="F799" s="228" t="str">
        <f t="shared" si="24"/>
        <v/>
      </c>
      <c r="G799" s="228" t="str">
        <f t="shared" si="25"/>
        <v/>
      </c>
    </row>
    <row r="800" ht="15" spans="1:7">
      <c r="A800" s="393" t="s">
        <v>11484</v>
      </c>
      <c r="B800" s="405" t="s">
        <v>11485</v>
      </c>
      <c r="C800" s="395">
        <v>0</v>
      </c>
      <c r="D800" s="396">
        <v>0</v>
      </c>
      <c r="E800" s="396">
        <v>0</v>
      </c>
      <c r="F800" s="228" t="str">
        <f t="shared" si="24"/>
        <v/>
      </c>
      <c r="G800" s="228" t="str">
        <f t="shared" si="25"/>
        <v/>
      </c>
    </row>
    <row r="801" ht="15" spans="1:7">
      <c r="A801" s="393" t="s">
        <v>11486</v>
      </c>
      <c r="B801" s="405" t="s">
        <v>10183</v>
      </c>
      <c r="C801" s="395">
        <v>0</v>
      </c>
      <c r="D801" s="396">
        <v>0</v>
      </c>
      <c r="E801" s="396">
        <v>0</v>
      </c>
      <c r="F801" s="228" t="str">
        <f t="shared" si="24"/>
        <v/>
      </c>
      <c r="G801" s="228" t="str">
        <f t="shared" si="25"/>
        <v/>
      </c>
    </row>
    <row r="802" ht="15" spans="1:7">
      <c r="A802" s="393" t="s">
        <v>11487</v>
      </c>
      <c r="B802" s="405" t="s">
        <v>11488</v>
      </c>
      <c r="C802" s="395">
        <v>11709</v>
      </c>
      <c r="D802" s="396">
        <v>5466</v>
      </c>
      <c r="E802" s="396">
        <v>7448</v>
      </c>
      <c r="F802" s="228">
        <f t="shared" si="24"/>
        <v>0.636091895123409</v>
      </c>
      <c r="G802" s="228">
        <f t="shared" si="25"/>
        <v>1.36260519575558</v>
      </c>
    </row>
    <row r="803" ht="15" spans="1:7">
      <c r="A803" s="393" t="s">
        <v>11489</v>
      </c>
      <c r="B803" s="405" t="s">
        <v>11490</v>
      </c>
      <c r="C803" s="395">
        <v>0</v>
      </c>
      <c r="D803" s="396">
        <v>0</v>
      </c>
      <c r="E803" s="396">
        <v>0</v>
      </c>
      <c r="F803" s="228" t="str">
        <f t="shared" si="24"/>
        <v/>
      </c>
      <c r="G803" s="228" t="str">
        <f t="shared" si="25"/>
        <v/>
      </c>
    </row>
    <row r="804" ht="15" spans="1:7">
      <c r="A804" s="393" t="s">
        <v>11491</v>
      </c>
      <c r="B804" s="405" t="s">
        <v>11492</v>
      </c>
      <c r="C804" s="395">
        <v>0</v>
      </c>
      <c r="D804" s="396">
        <v>0</v>
      </c>
      <c r="E804" s="396">
        <v>0</v>
      </c>
      <c r="F804" s="228" t="str">
        <f t="shared" si="24"/>
        <v/>
      </c>
      <c r="G804" s="228" t="str">
        <f t="shared" si="25"/>
        <v/>
      </c>
    </row>
    <row r="805" ht="15" spans="1:7">
      <c r="A805" s="393" t="s">
        <v>11493</v>
      </c>
      <c r="B805" s="405" t="s">
        <v>11494</v>
      </c>
      <c r="C805" s="395">
        <v>0</v>
      </c>
      <c r="D805" s="396">
        <v>0</v>
      </c>
      <c r="E805" s="396">
        <v>0</v>
      </c>
      <c r="F805" s="228" t="str">
        <f t="shared" si="24"/>
        <v/>
      </c>
      <c r="G805" s="228" t="str">
        <f t="shared" si="25"/>
        <v/>
      </c>
    </row>
    <row r="806" ht="15" spans="1:7">
      <c r="A806" s="393" t="s">
        <v>11495</v>
      </c>
      <c r="B806" s="405" t="s">
        <v>11496</v>
      </c>
      <c r="C806" s="395">
        <v>0</v>
      </c>
      <c r="D806" s="396">
        <v>0</v>
      </c>
      <c r="E806" s="396">
        <v>0</v>
      </c>
      <c r="F806" s="228" t="str">
        <f t="shared" si="24"/>
        <v/>
      </c>
      <c r="G806" s="228" t="str">
        <f t="shared" si="25"/>
        <v/>
      </c>
    </row>
    <row r="807" ht="15" spans="1:7">
      <c r="A807" s="393" t="s">
        <v>11497</v>
      </c>
      <c r="B807" s="405" t="s">
        <v>11498</v>
      </c>
      <c r="C807" s="395">
        <v>0</v>
      </c>
      <c r="D807" s="396">
        <v>0</v>
      </c>
      <c r="E807" s="396">
        <v>0</v>
      </c>
      <c r="F807" s="228" t="str">
        <f t="shared" si="24"/>
        <v/>
      </c>
      <c r="G807" s="228" t="str">
        <f t="shared" si="25"/>
        <v/>
      </c>
    </row>
    <row r="808" ht="15" spans="1:7">
      <c r="A808" s="393" t="s">
        <v>11499</v>
      </c>
      <c r="B808" s="405" t="s">
        <v>11500</v>
      </c>
      <c r="C808" s="395">
        <v>0</v>
      </c>
      <c r="D808" s="396">
        <v>0</v>
      </c>
      <c r="E808" s="396">
        <v>0</v>
      </c>
      <c r="F808" s="228" t="str">
        <f t="shared" si="24"/>
        <v/>
      </c>
      <c r="G808" s="228" t="str">
        <f t="shared" si="25"/>
        <v/>
      </c>
    </row>
    <row r="809" ht="15" spans="1:7">
      <c r="A809" s="393" t="s">
        <v>11501</v>
      </c>
      <c r="B809" s="405" t="s">
        <v>11502</v>
      </c>
      <c r="C809" s="395">
        <v>0</v>
      </c>
      <c r="D809" s="396">
        <v>0</v>
      </c>
      <c r="E809" s="396">
        <v>0</v>
      </c>
      <c r="F809" s="228" t="str">
        <f t="shared" si="24"/>
        <v/>
      </c>
      <c r="G809" s="228" t="str">
        <f t="shared" si="25"/>
        <v/>
      </c>
    </row>
    <row r="810" ht="15" spans="1:7">
      <c r="A810" s="393" t="s">
        <v>11503</v>
      </c>
      <c r="B810" s="405" t="s">
        <v>11504</v>
      </c>
      <c r="C810" s="395">
        <v>0</v>
      </c>
      <c r="D810" s="396">
        <v>620</v>
      </c>
      <c r="E810" s="396">
        <v>845</v>
      </c>
      <c r="F810" s="228" t="str">
        <f t="shared" si="24"/>
        <v/>
      </c>
      <c r="G810" s="228">
        <f t="shared" si="25"/>
        <v>1.36290322580645</v>
      </c>
    </row>
    <row r="811" ht="15" spans="1:7">
      <c r="A811" s="393" t="s">
        <v>11505</v>
      </c>
      <c r="B811" s="405" t="s">
        <v>11506</v>
      </c>
      <c r="C811" s="395">
        <v>766</v>
      </c>
      <c r="D811" s="396">
        <v>624</v>
      </c>
      <c r="E811" s="396">
        <v>850</v>
      </c>
      <c r="F811" s="228">
        <f t="shared" si="24"/>
        <v>1.10966057441253</v>
      </c>
      <c r="G811" s="228">
        <f t="shared" si="25"/>
        <v>1.36217948717949</v>
      </c>
    </row>
    <row r="812" ht="15" spans="1:7">
      <c r="A812" s="393" t="s">
        <v>11507</v>
      </c>
      <c r="B812" s="405" t="s">
        <v>11508</v>
      </c>
      <c r="C812" s="395">
        <v>0</v>
      </c>
      <c r="D812" s="396">
        <v>0</v>
      </c>
      <c r="E812" s="396">
        <v>0</v>
      </c>
      <c r="F812" s="228" t="str">
        <f t="shared" si="24"/>
        <v/>
      </c>
      <c r="G812" s="228" t="str">
        <f t="shared" si="25"/>
        <v/>
      </c>
    </row>
    <row r="813" ht="15" spans="1:7">
      <c r="A813" s="393" t="s">
        <v>11509</v>
      </c>
      <c r="B813" s="405" t="s">
        <v>11510</v>
      </c>
      <c r="C813" s="395">
        <v>0</v>
      </c>
      <c r="D813" s="396">
        <v>1070</v>
      </c>
      <c r="E813" s="396">
        <v>1458</v>
      </c>
      <c r="F813" s="228" t="str">
        <f t="shared" si="24"/>
        <v/>
      </c>
      <c r="G813" s="228">
        <f t="shared" si="25"/>
        <v>1.36261682242991</v>
      </c>
    </row>
    <row r="814" ht="15" spans="1:7">
      <c r="A814" s="393" t="s">
        <v>11511</v>
      </c>
      <c r="B814" s="405" t="s">
        <v>11512</v>
      </c>
      <c r="C814" s="395">
        <v>0</v>
      </c>
      <c r="D814" s="396">
        <v>0</v>
      </c>
      <c r="E814" s="396">
        <v>0</v>
      </c>
      <c r="F814" s="228" t="str">
        <f t="shared" si="24"/>
        <v/>
      </c>
      <c r="G814" s="228" t="str">
        <f t="shared" si="25"/>
        <v/>
      </c>
    </row>
    <row r="815" ht="15" spans="1:7">
      <c r="A815" s="393" t="s">
        <v>11513</v>
      </c>
      <c r="B815" s="405" t="s">
        <v>11514</v>
      </c>
      <c r="C815" s="395">
        <v>0</v>
      </c>
      <c r="D815" s="396">
        <v>0</v>
      </c>
      <c r="E815" s="396">
        <v>0</v>
      </c>
      <c r="F815" s="228" t="str">
        <f t="shared" si="24"/>
        <v/>
      </c>
      <c r="G815" s="228" t="str">
        <f t="shared" si="25"/>
        <v/>
      </c>
    </row>
    <row r="816" ht="15" spans="1:7">
      <c r="A816" s="393" t="s">
        <v>11515</v>
      </c>
      <c r="B816" s="405" t="s">
        <v>11516</v>
      </c>
      <c r="C816" s="395">
        <v>0</v>
      </c>
      <c r="D816" s="396">
        <v>0</v>
      </c>
      <c r="E816" s="396">
        <v>0</v>
      </c>
      <c r="F816" s="228" t="str">
        <f t="shared" si="24"/>
        <v/>
      </c>
      <c r="G816" s="228" t="str">
        <f t="shared" si="25"/>
        <v/>
      </c>
    </row>
    <row r="817" ht="15" spans="1:7">
      <c r="A817" s="393" t="s">
        <v>11517</v>
      </c>
      <c r="B817" s="405" t="s">
        <v>10038</v>
      </c>
      <c r="C817" s="395">
        <v>858</v>
      </c>
      <c r="D817" s="396">
        <v>2623</v>
      </c>
      <c r="E817" s="396">
        <v>3572</v>
      </c>
      <c r="F817" s="228">
        <f t="shared" si="24"/>
        <v>4.16317016317016</v>
      </c>
      <c r="G817" s="228">
        <f t="shared" si="25"/>
        <v>1.36179946626001</v>
      </c>
    </row>
    <row r="818" ht="15" spans="1:7">
      <c r="A818" s="393" t="s">
        <v>11518</v>
      </c>
      <c r="B818" s="405" t="s">
        <v>10165</v>
      </c>
      <c r="C818" s="395">
        <v>3984</v>
      </c>
      <c r="D818" s="396">
        <v>3109</v>
      </c>
      <c r="E818" s="396">
        <v>3039</v>
      </c>
      <c r="F818" s="228">
        <f t="shared" si="24"/>
        <v>0.762801204819277</v>
      </c>
      <c r="G818" s="228">
        <f t="shared" si="25"/>
        <v>0.977484721775491</v>
      </c>
    </row>
    <row r="819" ht="15" spans="1:7">
      <c r="A819" s="393" t="s">
        <v>11519</v>
      </c>
      <c r="B819" s="405" t="s">
        <v>10167</v>
      </c>
      <c r="C819" s="395">
        <v>1414</v>
      </c>
      <c r="D819" s="396">
        <v>1308</v>
      </c>
      <c r="E819" s="396">
        <v>1278</v>
      </c>
      <c r="F819" s="228">
        <f t="shared" si="24"/>
        <v>0.903818953323904</v>
      </c>
      <c r="G819" s="228">
        <f t="shared" si="25"/>
        <v>0.977064220183486</v>
      </c>
    </row>
    <row r="820" ht="15" spans="1:7">
      <c r="A820" s="393" t="s">
        <v>11520</v>
      </c>
      <c r="B820" s="405" t="s">
        <v>10169</v>
      </c>
      <c r="C820" s="395">
        <v>0</v>
      </c>
      <c r="D820" s="396">
        <v>0</v>
      </c>
      <c r="E820" s="396">
        <v>0</v>
      </c>
      <c r="F820" s="228" t="str">
        <f t="shared" si="24"/>
        <v/>
      </c>
      <c r="G820" s="228" t="str">
        <f t="shared" si="25"/>
        <v/>
      </c>
    </row>
    <row r="821" ht="15" spans="1:7">
      <c r="A821" s="393" t="s">
        <v>11521</v>
      </c>
      <c r="B821" s="405" t="s">
        <v>11522</v>
      </c>
      <c r="C821" s="395">
        <v>15462</v>
      </c>
      <c r="D821" s="396">
        <v>0</v>
      </c>
      <c r="E821" s="396">
        <v>0</v>
      </c>
      <c r="F821" s="228">
        <f t="shared" si="24"/>
        <v>0</v>
      </c>
      <c r="G821" s="228" t="str">
        <f t="shared" si="25"/>
        <v/>
      </c>
    </row>
    <row r="822" ht="15" spans="1:7">
      <c r="A822" s="393" t="s">
        <v>11523</v>
      </c>
      <c r="B822" s="405" t="s">
        <v>11524</v>
      </c>
      <c r="C822" s="395">
        <v>7855</v>
      </c>
      <c r="D822" s="396">
        <v>9064</v>
      </c>
      <c r="E822" s="396">
        <v>8859</v>
      </c>
      <c r="F822" s="228">
        <f t="shared" si="24"/>
        <v>1.12781667727562</v>
      </c>
      <c r="G822" s="228">
        <f t="shared" si="25"/>
        <v>0.977383053839365</v>
      </c>
    </row>
    <row r="823" ht="15" spans="1:7">
      <c r="A823" s="393" t="s">
        <v>11525</v>
      </c>
      <c r="B823" s="405" t="s">
        <v>11526</v>
      </c>
      <c r="C823" s="395">
        <v>0</v>
      </c>
      <c r="D823" s="396">
        <v>0</v>
      </c>
      <c r="E823" s="396">
        <v>0</v>
      </c>
      <c r="F823" s="228" t="str">
        <f t="shared" si="24"/>
        <v/>
      </c>
      <c r="G823" s="228" t="str">
        <f t="shared" si="25"/>
        <v/>
      </c>
    </row>
    <row r="824" ht="15" spans="1:7">
      <c r="A824" s="393" t="s">
        <v>11527</v>
      </c>
      <c r="B824" s="405" t="s">
        <v>11528</v>
      </c>
      <c r="C824" s="395">
        <v>0</v>
      </c>
      <c r="D824" s="396">
        <v>0</v>
      </c>
      <c r="E824" s="396">
        <v>0</v>
      </c>
      <c r="F824" s="228" t="str">
        <f t="shared" si="24"/>
        <v/>
      </c>
      <c r="G824" s="228" t="str">
        <f t="shared" si="25"/>
        <v/>
      </c>
    </row>
    <row r="825" ht="15" spans="1:7">
      <c r="A825" s="393" t="s">
        <v>11529</v>
      </c>
      <c r="B825" s="405" t="s">
        <v>11530</v>
      </c>
      <c r="C825" s="395">
        <v>0</v>
      </c>
      <c r="D825" s="396">
        <v>0</v>
      </c>
      <c r="E825" s="396">
        <v>0</v>
      </c>
      <c r="F825" s="228" t="str">
        <f t="shared" si="24"/>
        <v/>
      </c>
      <c r="G825" s="228" t="str">
        <f t="shared" si="25"/>
        <v/>
      </c>
    </row>
    <row r="826" ht="15" spans="1:7">
      <c r="A826" s="393" t="s">
        <v>11531</v>
      </c>
      <c r="B826" s="405" t="s">
        <v>11532</v>
      </c>
      <c r="C826" s="395">
        <v>45</v>
      </c>
      <c r="D826" s="396">
        <v>107</v>
      </c>
      <c r="E826" s="396">
        <v>105</v>
      </c>
      <c r="F826" s="228">
        <f t="shared" si="24"/>
        <v>2.33333333333333</v>
      </c>
      <c r="G826" s="228">
        <f t="shared" si="25"/>
        <v>0.981308411214953</v>
      </c>
    </row>
    <row r="827" ht="15" spans="1:7">
      <c r="A827" s="393" t="s">
        <v>11533</v>
      </c>
      <c r="B827" s="405" t="s">
        <v>11534</v>
      </c>
      <c r="C827" s="395">
        <v>0</v>
      </c>
      <c r="D827" s="396">
        <v>0</v>
      </c>
      <c r="E827" s="396">
        <v>0</v>
      </c>
      <c r="F827" s="228" t="str">
        <f t="shared" si="24"/>
        <v/>
      </c>
      <c r="G827" s="228" t="str">
        <f t="shared" si="25"/>
        <v/>
      </c>
    </row>
    <row r="828" ht="15" spans="1:7">
      <c r="A828" s="393" t="s">
        <v>11535</v>
      </c>
      <c r="B828" s="405" t="s">
        <v>11536</v>
      </c>
      <c r="C828" s="395">
        <v>0</v>
      </c>
      <c r="D828" s="396">
        <v>0</v>
      </c>
      <c r="E828" s="396">
        <v>0</v>
      </c>
      <c r="F828" s="228" t="str">
        <f t="shared" si="24"/>
        <v/>
      </c>
      <c r="G828" s="228" t="str">
        <f t="shared" si="25"/>
        <v/>
      </c>
    </row>
    <row r="829" ht="15" spans="1:7">
      <c r="A829" s="393" t="s">
        <v>11537</v>
      </c>
      <c r="B829" s="405" t="s">
        <v>11538</v>
      </c>
      <c r="C829" s="395">
        <v>0</v>
      </c>
      <c r="D829" s="396">
        <v>7</v>
      </c>
      <c r="E829" s="396">
        <v>7</v>
      </c>
      <c r="F829" s="228" t="str">
        <f t="shared" si="24"/>
        <v/>
      </c>
      <c r="G829" s="228">
        <f t="shared" si="25"/>
        <v>1</v>
      </c>
    </row>
    <row r="830" ht="15" spans="1:7">
      <c r="A830" s="393" t="s">
        <v>11539</v>
      </c>
      <c r="B830" s="405" t="s">
        <v>11540</v>
      </c>
      <c r="C830" s="395">
        <v>20</v>
      </c>
      <c r="D830" s="396">
        <v>40</v>
      </c>
      <c r="E830" s="396">
        <v>39</v>
      </c>
      <c r="F830" s="228">
        <f t="shared" si="24"/>
        <v>1.95</v>
      </c>
      <c r="G830" s="228">
        <f t="shared" si="25"/>
        <v>0.975</v>
      </c>
    </row>
    <row r="831" ht="15" spans="1:7">
      <c r="A831" s="393" t="s">
        <v>11541</v>
      </c>
      <c r="B831" s="405" t="s">
        <v>11542</v>
      </c>
      <c r="C831" s="395">
        <v>0</v>
      </c>
      <c r="D831" s="396">
        <v>0</v>
      </c>
      <c r="E831" s="396">
        <v>0</v>
      </c>
      <c r="F831" s="228" t="str">
        <f t="shared" si="24"/>
        <v/>
      </c>
      <c r="G831" s="228" t="str">
        <f t="shared" si="25"/>
        <v/>
      </c>
    </row>
    <row r="832" ht="15" spans="1:7">
      <c r="A832" s="393" t="s">
        <v>11543</v>
      </c>
      <c r="B832" s="405" t="s">
        <v>11544</v>
      </c>
      <c r="C832" s="395">
        <v>0</v>
      </c>
      <c r="D832" s="396">
        <v>0</v>
      </c>
      <c r="E832" s="396">
        <v>0</v>
      </c>
      <c r="F832" s="228" t="str">
        <f t="shared" si="24"/>
        <v/>
      </c>
      <c r="G832" s="228" t="str">
        <f t="shared" si="25"/>
        <v/>
      </c>
    </row>
    <row r="833" ht="15" spans="1:7">
      <c r="A833" s="393" t="s">
        <v>11545</v>
      </c>
      <c r="B833" s="405" t="s">
        <v>11546</v>
      </c>
      <c r="C833" s="395">
        <v>0</v>
      </c>
      <c r="D833" s="396">
        <v>0</v>
      </c>
      <c r="E833" s="396">
        <v>0</v>
      </c>
      <c r="F833" s="228" t="str">
        <f t="shared" si="24"/>
        <v/>
      </c>
      <c r="G833" s="228" t="str">
        <f t="shared" si="25"/>
        <v/>
      </c>
    </row>
    <row r="834" ht="15" spans="1:7">
      <c r="A834" s="393" t="s">
        <v>11547</v>
      </c>
      <c r="B834" s="405" t="s">
        <v>11548</v>
      </c>
      <c r="C834" s="395">
        <v>87</v>
      </c>
      <c r="D834" s="396">
        <v>104</v>
      </c>
      <c r="E834" s="396">
        <v>102</v>
      </c>
      <c r="F834" s="228">
        <f t="shared" si="24"/>
        <v>1.17241379310345</v>
      </c>
      <c r="G834" s="228">
        <f t="shared" si="25"/>
        <v>0.980769230769231</v>
      </c>
    </row>
    <row r="835" ht="15" spans="1:7">
      <c r="A835" s="393" t="s">
        <v>11549</v>
      </c>
      <c r="B835" s="405" t="s">
        <v>11550</v>
      </c>
      <c r="C835" s="395">
        <v>0</v>
      </c>
      <c r="D835" s="396">
        <v>0</v>
      </c>
      <c r="E835" s="396">
        <v>0</v>
      </c>
      <c r="F835" s="228" t="str">
        <f t="shared" si="24"/>
        <v/>
      </c>
      <c r="G835" s="228" t="str">
        <f t="shared" si="25"/>
        <v/>
      </c>
    </row>
    <row r="836" ht="15" spans="1:7">
      <c r="A836" s="393" t="s">
        <v>11551</v>
      </c>
      <c r="B836" s="405" t="s">
        <v>11552</v>
      </c>
      <c r="C836" s="395">
        <v>0</v>
      </c>
      <c r="D836" s="396">
        <v>83</v>
      </c>
      <c r="E836" s="396">
        <v>81</v>
      </c>
      <c r="F836" s="228" t="str">
        <f t="shared" si="24"/>
        <v/>
      </c>
      <c r="G836" s="228">
        <f t="shared" si="25"/>
        <v>0.975903614457831</v>
      </c>
    </row>
    <row r="837" ht="15" spans="1:7">
      <c r="A837" s="393" t="s">
        <v>11553</v>
      </c>
      <c r="B837" s="405" t="s">
        <v>11554</v>
      </c>
      <c r="C837" s="395">
        <v>0</v>
      </c>
      <c r="D837" s="396">
        <v>0</v>
      </c>
      <c r="E837" s="396">
        <v>0</v>
      </c>
      <c r="F837" s="228" t="str">
        <f t="shared" si="24"/>
        <v/>
      </c>
      <c r="G837" s="228" t="str">
        <f t="shared" si="25"/>
        <v/>
      </c>
    </row>
    <row r="838" ht="15" spans="1:7">
      <c r="A838" s="393" t="s">
        <v>11555</v>
      </c>
      <c r="B838" s="405" t="s">
        <v>11556</v>
      </c>
      <c r="C838" s="395">
        <v>2590</v>
      </c>
      <c r="D838" s="396">
        <v>9718</v>
      </c>
      <c r="E838" s="396">
        <v>9496</v>
      </c>
      <c r="F838" s="228">
        <f t="shared" si="24"/>
        <v>3.66640926640927</v>
      </c>
      <c r="G838" s="228">
        <f t="shared" si="25"/>
        <v>0.977155793373122</v>
      </c>
    </row>
    <row r="839" ht="15" spans="1:7">
      <c r="A839" s="393" t="s">
        <v>11557</v>
      </c>
      <c r="B839" s="405" t="s">
        <v>10165</v>
      </c>
      <c r="C839" s="395">
        <v>0</v>
      </c>
      <c r="D839" s="396">
        <v>0</v>
      </c>
      <c r="E839" s="396">
        <v>0</v>
      </c>
      <c r="F839" s="228" t="str">
        <f t="shared" ref="F839:F902" si="26">IFERROR($E839/C839,"")</f>
        <v/>
      </c>
      <c r="G839" s="228" t="str">
        <f t="shared" ref="G839:G902" si="27">IFERROR($E839/D839,"")</f>
        <v/>
      </c>
    </row>
    <row r="840" ht="15" spans="1:7">
      <c r="A840" s="393" t="s">
        <v>11558</v>
      </c>
      <c r="B840" s="405" t="s">
        <v>10167</v>
      </c>
      <c r="C840" s="395">
        <v>0</v>
      </c>
      <c r="D840" s="396">
        <v>0</v>
      </c>
      <c r="E840" s="396">
        <v>0</v>
      </c>
      <c r="F840" s="228" t="str">
        <f t="shared" si="26"/>
        <v/>
      </c>
      <c r="G840" s="228" t="str">
        <f t="shared" si="27"/>
        <v/>
      </c>
    </row>
    <row r="841" ht="15" spans="1:7">
      <c r="A841" s="393" t="s">
        <v>11559</v>
      </c>
      <c r="B841" s="405" t="s">
        <v>10169</v>
      </c>
      <c r="C841" s="395">
        <v>0</v>
      </c>
      <c r="D841" s="396">
        <v>0</v>
      </c>
      <c r="E841" s="396">
        <v>0</v>
      </c>
      <c r="F841" s="228" t="str">
        <f t="shared" si="26"/>
        <v/>
      </c>
      <c r="G841" s="228" t="str">
        <f t="shared" si="27"/>
        <v/>
      </c>
    </row>
    <row r="842" ht="15" spans="1:7">
      <c r="A842" s="393" t="s">
        <v>11560</v>
      </c>
      <c r="B842" s="405" t="s">
        <v>11561</v>
      </c>
      <c r="C842" s="395">
        <v>0</v>
      </c>
      <c r="D842" s="396">
        <v>0</v>
      </c>
      <c r="E842" s="396">
        <v>0</v>
      </c>
      <c r="F842" s="228" t="str">
        <f t="shared" si="26"/>
        <v/>
      </c>
      <c r="G842" s="228" t="str">
        <f t="shared" si="27"/>
        <v/>
      </c>
    </row>
    <row r="843" ht="15" spans="1:7">
      <c r="A843" s="393" t="s">
        <v>11562</v>
      </c>
      <c r="B843" s="405" t="s">
        <v>11563</v>
      </c>
      <c r="C843" s="395">
        <v>0</v>
      </c>
      <c r="D843" s="396">
        <v>0</v>
      </c>
      <c r="E843" s="396">
        <v>0</v>
      </c>
      <c r="F843" s="228" t="str">
        <f t="shared" si="26"/>
        <v/>
      </c>
      <c r="G843" s="228" t="str">
        <f t="shared" si="27"/>
        <v/>
      </c>
    </row>
    <row r="844" ht="15" spans="1:7">
      <c r="A844" s="393" t="s">
        <v>11564</v>
      </c>
      <c r="B844" s="405" t="s">
        <v>11565</v>
      </c>
      <c r="C844" s="395">
        <v>0</v>
      </c>
      <c r="D844" s="396">
        <v>0</v>
      </c>
      <c r="E844" s="396">
        <v>0</v>
      </c>
      <c r="F844" s="228" t="str">
        <f t="shared" si="26"/>
        <v/>
      </c>
      <c r="G844" s="228" t="str">
        <f t="shared" si="27"/>
        <v/>
      </c>
    </row>
    <row r="845" ht="15" spans="1:7">
      <c r="A845" s="393" t="s">
        <v>11566</v>
      </c>
      <c r="B845" s="405" t="s">
        <v>11567</v>
      </c>
      <c r="C845" s="395">
        <v>0</v>
      </c>
      <c r="D845" s="396">
        <v>0</v>
      </c>
      <c r="E845" s="396">
        <v>0</v>
      </c>
      <c r="F845" s="228" t="str">
        <f t="shared" si="26"/>
        <v/>
      </c>
      <c r="G845" s="228" t="str">
        <f t="shared" si="27"/>
        <v/>
      </c>
    </row>
    <row r="846" ht="15" spans="1:7">
      <c r="A846" s="393" t="s">
        <v>11568</v>
      </c>
      <c r="B846" s="405" t="s">
        <v>11569</v>
      </c>
      <c r="C846" s="395">
        <v>0</v>
      </c>
      <c r="D846" s="396">
        <v>0</v>
      </c>
      <c r="E846" s="396">
        <v>0</v>
      </c>
      <c r="F846" s="228" t="str">
        <f t="shared" si="26"/>
        <v/>
      </c>
      <c r="G846" s="228" t="str">
        <f t="shared" si="27"/>
        <v/>
      </c>
    </row>
    <row r="847" ht="15" spans="1:7">
      <c r="A847" s="393" t="s">
        <v>11570</v>
      </c>
      <c r="B847" s="405" t="s">
        <v>11571</v>
      </c>
      <c r="C847" s="395">
        <v>4</v>
      </c>
      <c r="D847" s="396">
        <v>0</v>
      </c>
      <c r="E847" s="396">
        <v>0</v>
      </c>
      <c r="F847" s="228">
        <f t="shared" si="26"/>
        <v>0</v>
      </c>
      <c r="G847" s="228" t="str">
        <f t="shared" si="27"/>
        <v/>
      </c>
    </row>
    <row r="848" ht="15" spans="1:7">
      <c r="A848" s="393" t="s">
        <v>11572</v>
      </c>
      <c r="B848" s="405" t="s">
        <v>10165</v>
      </c>
      <c r="C848" s="395">
        <v>0</v>
      </c>
      <c r="D848" s="396">
        <v>0</v>
      </c>
      <c r="E848" s="396">
        <v>0</v>
      </c>
      <c r="F848" s="228" t="str">
        <f t="shared" si="26"/>
        <v/>
      </c>
      <c r="G848" s="228" t="str">
        <f t="shared" si="27"/>
        <v/>
      </c>
    </row>
    <row r="849" ht="15" spans="1:7">
      <c r="A849" s="393" t="s">
        <v>11573</v>
      </c>
      <c r="B849" s="405" t="s">
        <v>10167</v>
      </c>
      <c r="C849" s="395">
        <v>0</v>
      </c>
      <c r="D849" s="396">
        <v>0</v>
      </c>
      <c r="E849" s="396">
        <v>0</v>
      </c>
      <c r="F849" s="228" t="str">
        <f t="shared" si="26"/>
        <v/>
      </c>
      <c r="G849" s="228" t="str">
        <f t="shared" si="27"/>
        <v/>
      </c>
    </row>
    <row r="850" ht="15" spans="1:7">
      <c r="A850" s="393" t="s">
        <v>11574</v>
      </c>
      <c r="B850" s="405" t="s">
        <v>10169</v>
      </c>
      <c r="C850" s="395">
        <v>0</v>
      </c>
      <c r="D850" s="396">
        <v>0</v>
      </c>
      <c r="E850" s="396">
        <v>0</v>
      </c>
      <c r="F850" s="228" t="str">
        <f t="shared" si="26"/>
        <v/>
      </c>
      <c r="G850" s="228" t="str">
        <f t="shared" si="27"/>
        <v/>
      </c>
    </row>
    <row r="851" ht="15" spans="1:7">
      <c r="A851" s="393" t="s">
        <v>11575</v>
      </c>
      <c r="B851" s="405" t="s">
        <v>11576</v>
      </c>
      <c r="C851" s="395">
        <v>2702</v>
      </c>
      <c r="D851" s="396">
        <v>0</v>
      </c>
      <c r="E851" s="396">
        <v>0</v>
      </c>
      <c r="F851" s="228">
        <f t="shared" si="26"/>
        <v>0</v>
      </c>
      <c r="G851" s="228" t="str">
        <f t="shared" si="27"/>
        <v/>
      </c>
    </row>
    <row r="852" ht="15" spans="1:7">
      <c r="A852" s="393" t="s">
        <v>11577</v>
      </c>
      <c r="B852" s="405" t="s">
        <v>11578</v>
      </c>
      <c r="C852" s="395">
        <v>0</v>
      </c>
      <c r="D852" s="396">
        <v>0</v>
      </c>
      <c r="E852" s="396">
        <v>0</v>
      </c>
      <c r="F852" s="228" t="str">
        <f t="shared" si="26"/>
        <v/>
      </c>
      <c r="G852" s="228" t="str">
        <f t="shared" si="27"/>
        <v/>
      </c>
    </row>
    <row r="853" ht="15" spans="1:7">
      <c r="A853" s="393" t="s">
        <v>11579</v>
      </c>
      <c r="B853" s="405" t="s">
        <v>11580</v>
      </c>
      <c r="C853" s="395">
        <v>0</v>
      </c>
      <c r="D853" s="396">
        <v>0</v>
      </c>
      <c r="E853" s="396">
        <v>0</v>
      </c>
      <c r="F853" s="228" t="str">
        <f t="shared" si="26"/>
        <v/>
      </c>
      <c r="G853" s="228" t="str">
        <f t="shared" si="27"/>
        <v/>
      </c>
    </row>
    <row r="854" ht="15" spans="1:7">
      <c r="A854" s="393" t="s">
        <v>11581</v>
      </c>
      <c r="B854" s="405" t="s">
        <v>11582</v>
      </c>
      <c r="C854" s="395">
        <v>0</v>
      </c>
      <c r="D854" s="396">
        <v>0</v>
      </c>
      <c r="E854" s="396">
        <v>0</v>
      </c>
      <c r="F854" s="228" t="str">
        <f t="shared" si="26"/>
        <v/>
      </c>
      <c r="G854" s="228" t="str">
        <f t="shared" si="27"/>
        <v/>
      </c>
    </row>
    <row r="855" ht="15" spans="1:7">
      <c r="A855" s="393" t="s">
        <v>11583</v>
      </c>
      <c r="B855" s="405" t="s">
        <v>11584</v>
      </c>
      <c r="C855" s="395">
        <v>0</v>
      </c>
      <c r="D855" s="396">
        <v>0</v>
      </c>
      <c r="E855" s="396">
        <v>0</v>
      </c>
      <c r="F855" s="228" t="str">
        <f t="shared" si="26"/>
        <v/>
      </c>
      <c r="G855" s="228" t="str">
        <f t="shared" si="27"/>
        <v/>
      </c>
    </row>
    <row r="856" ht="15" spans="1:7">
      <c r="A856" s="393" t="s">
        <v>11585</v>
      </c>
      <c r="B856" s="405" t="s">
        <v>11586</v>
      </c>
      <c r="C856" s="395">
        <v>0</v>
      </c>
      <c r="D856" s="396">
        <v>0</v>
      </c>
      <c r="E856" s="396">
        <v>0</v>
      </c>
      <c r="F856" s="228" t="str">
        <f t="shared" si="26"/>
        <v/>
      </c>
      <c r="G856" s="228" t="str">
        <f t="shared" si="27"/>
        <v/>
      </c>
    </row>
    <row r="857" ht="15" spans="1:7">
      <c r="A857" s="393" t="s">
        <v>11587</v>
      </c>
      <c r="B857" s="405" t="s">
        <v>10165</v>
      </c>
      <c r="C857" s="395">
        <v>0</v>
      </c>
      <c r="D857" s="396">
        <v>0</v>
      </c>
      <c r="E857" s="396">
        <v>0</v>
      </c>
      <c r="F857" s="228" t="str">
        <f t="shared" si="26"/>
        <v/>
      </c>
      <c r="G857" s="228" t="str">
        <f t="shared" si="27"/>
        <v/>
      </c>
    </row>
    <row r="858" ht="15" spans="1:7">
      <c r="A858" s="393" t="s">
        <v>11588</v>
      </c>
      <c r="B858" s="405" t="s">
        <v>10167</v>
      </c>
      <c r="C858" s="395">
        <v>0</v>
      </c>
      <c r="D858" s="396">
        <v>0</v>
      </c>
      <c r="E858" s="396">
        <v>0</v>
      </c>
      <c r="F858" s="228" t="str">
        <f t="shared" si="26"/>
        <v/>
      </c>
      <c r="G858" s="228" t="str">
        <f t="shared" si="27"/>
        <v/>
      </c>
    </row>
    <row r="859" ht="15" spans="1:7">
      <c r="A859" s="393" t="s">
        <v>11589</v>
      </c>
      <c r="B859" s="405" t="s">
        <v>10169</v>
      </c>
      <c r="C859" s="395">
        <v>0</v>
      </c>
      <c r="D859" s="396">
        <v>0</v>
      </c>
      <c r="E859" s="396">
        <v>0</v>
      </c>
      <c r="F859" s="228" t="str">
        <f t="shared" si="26"/>
        <v/>
      </c>
      <c r="G859" s="228" t="str">
        <f t="shared" si="27"/>
        <v/>
      </c>
    </row>
    <row r="860" ht="15" spans="1:7">
      <c r="A860" s="393" t="s">
        <v>11590</v>
      </c>
      <c r="B860" s="405" t="s">
        <v>11569</v>
      </c>
      <c r="C860" s="395">
        <v>26</v>
      </c>
      <c r="D860" s="396">
        <v>0</v>
      </c>
      <c r="E860" s="396">
        <v>0</v>
      </c>
      <c r="F860" s="228">
        <f t="shared" si="26"/>
        <v>0</v>
      </c>
      <c r="G860" s="228" t="str">
        <f t="shared" si="27"/>
        <v/>
      </c>
    </row>
    <row r="861" ht="15" spans="1:7">
      <c r="A861" s="393" t="s">
        <v>11591</v>
      </c>
      <c r="B861" s="405" t="s">
        <v>11592</v>
      </c>
      <c r="C861" s="395">
        <v>0</v>
      </c>
      <c r="D861" s="396">
        <v>0</v>
      </c>
      <c r="E861" s="396">
        <v>0</v>
      </c>
      <c r="F861" s="228" t="str">
        <f t="shared" si="26"/>
        <v/>
      </c>
      <c r="G861" s="228" t="str">
        <f t="shared" si="27"/>
        <v/>
      </c>
    </row>
    <row r="862" ht="15" spans="1:7">
      <c r="A862" s="393" t="s">
        <v>11593</v>
      </c>
      <c r="B862" s="405" t="s">
        <v>11594</v>
      </c>
      <c r="C862" s="395">
        <v>0</v>
      </c>
      <c r="D862" s="396">
        <v>20</v>
      </c>
      <c r="E862" s="396">
        <v>20</v>
      </c>
      <c r="F862" s="228" t="str">
        <f t="shared" si="26"/>
        <v/>
      </c>
      <c r="G862" s="228">
        <f t="shared" si="27"/>
        <v>1</v>
      </c>
    </row>
    <row r="863" ht="15" spans="1:7">
      <c r="A863" s="393" t="s">
        <v>11595</v>
      </c>
      <c r="B863" s="405" t="s">
        <v>11596</v>
      </c>
      <c r="C863" s="395">
        <v>261</v>
      </c>
      <c r="D863" s="396">
        <v>503</v>
      </c>
      <c r="E863" s="396">
        <v>492</v>
      </c>
      <c r="F863" s="228">
        <f t="shared" si="26"/>
        <v>1.88505747126437</v>
      </c>
      <c r="G863" s="228">
        <f t="shared" si="27"/>
        <v>0.978131212723658</v>
      </c>
    </row>
    <row r="864" ht="15" spans="1:7">
      <c r="A864" s="393" t="s">
        <v>11597</v>
      </c>
      <c r="B864" s="405" t="s">
        <v>10050</v>
      </c>
      <c r="C864" s="395">
        <v>11649</v>
      </c>
      <c r="D864" s="396">
        <f>300+16092</f>
        <v>16392</v>
      </c>
      <c r="E864" s="396">
        <v>16020</v>
      </c>
      <c r="F864" s="228">
        <f t="shared" si="26"/>
        <v>1.37522534123101</v>
      </c>
      <c r="G864" s="228">
        <f t="shared" si="27"/>
        <v>0.977306002928258</v>
      </c>
    </row>
    <row r="865" ht="15" spans="1:7">
      <c r="A865" s="393" t="s">
        <v>11598</v>
      </c>
      <c r="B865" s="405" t="s">
        <v>10165</v>
      </c>
      <c r="C865" s="395">
        <v>71</v>
      </c>
      <c r="D865" s="396">
        <v>0</v>
      </c>
      <c r="E865" s="396">
        <v>0</v>
      </c>
      <c r="F865" s="228">
        <f t="shared" si="26"/>
        <v>0</v>
      </c>
      <c r="G865" s="228" t="str">
        <f t="shared" si="27"/>
        <v/>
      </c>
    </row>
    <row r="866" ht="15" spans="1:7">
      <c r="A866" s="393" t="s">
        <v>11599</v>
      </c>
      <c r="B866" s="405" t="s">
        <v>10167</v>
      </c>
      <c r="C866" s="395">
        <v>0</v>
      </c>
      <c r="D866" s="396">
        <v>0</v>
      </c>
      <c r="E866" s="396">
        <v>0</v>
      </c>
      <c r="F866" s="228" t="str">
        <f t="shared" si="26"/>
        <v/>
      </c>
      <c r="G866" s="228" t="str">
        <f t="shared" si="27"/>
        <v/>
      </c>
    </row>
    <row r="867" ht="15" spans="1:7">
      <c r="A867" s="393" t="s">
        <v>11600</v>
      </c>
      <c r="B867" s="405" t="s">
        <v>10169</v>
      </c>
      <c r="C867" s="395">
        <v>0</v>
      </c>
      <c r="D867" s="396">
        <v>0</v>
      </c>
      <c r="E867" s="396">
        <v>0</v>
      </c>
      <c r="F867" s="228" t="str">
        <f t="shared" si="26"/>
        <v/>
      </c>
      <c r="G867" s="228" t="str">
        <f t="shared" si="27"/>
        <v/>
      </c>
    </row>
    <row r="868" ht="15" spans="1:7">
      <c r="A868" s="393" t="s">
        <v>11601</v>
      </c>
      <c r="B868" s="405" t="s">
        <v>11602</v>
      </c>
      <c r="C868" s="395">
        <v>0</v>
      </c>
      <c r="D868" s="396">
        <v>0</v>
      </c>
      <c r="E868" s="396">
        <v>0</v>
      </c>
      <c r="F868" s="228" t="str">
        <f t="shared" si="26"/>
        <v/>
      </c>
      <c r="G868" s="228" t="str">
        <f t="shared" si="27"/>
        <v/>
      </c>
    </row>
    <row r="869" ht="15" spans="1:7">
      <c r="A869" s="393" t="s">
        <v>11603</v>
      </c>
      <c r="B869" s="405" t="s">
        <v>11604</v>
      </c>
      <c r="C869" s="395">
        <v>0</v>
      </c>
      <c r="D869" s="396">
        <v>0</v>
      </c>
      <c r="E869" s="396">
        <v>0</v>
      </c>
      <c r="F869" s="228" t="str">
        <f t="shared" si="26"/>
        <v/>
      </c>
      <c r="G869" s="228" t="str">
        <f t="shared" si="27"/>
        <v/>
      </c>
    </row>
    <row r="870" ht="15" spans="1:7">
      <c r="A870" s="393" t="s">
        <v>11605</v>
      </c>
      <c r="B870" s="405" t="s">
        <v>11606</v>
      </c>
      <c r="C870" s="395">
        <v>0</v>
      </c>
      <c r="D870" s="396">
        <v>0</v>
      </c>
      <c r="E870" s="396">
        <v>0</v>
      </c>
      <c r="F870" s="228" t="str">
        <f t="shared" si="26"/>
        <v/>
      </c>
      <c r="G870" s="228" t="str">
        <f t="shared" si="27"/>
        <v/>
      </c>
    </row>
    <row r="871" ht="15" spans="1:7">
      <c r="A871" s="393" t="s">
        <v>11607</v>
      </c>
      <c r="B871" s="405" t="s">
        <v>11608</v>
      </c>
      <c r="C871" s="395">
        <v>0</v>
      </c>
      <c r="D871" s="396">
        <v>0</v>
      </c>
      <c r="E871" s="396">
        <v>0</v>
      </c>
      <c r="F871" s="228" t="str">
        <f t="shared" si="26"/>
        <v/>
      </c>
      <c r="G871" s="228" t="str">
        <f t="shared" si="27"/>
        <v/>
      </c>
    </row>
    <row r="872" ht="15" spans="1:7">
      <c r="A872" s="393" t="s">
        <v>11609</v>
      </c>
      <c r="B872" s="405" t="s">
        <v>11610</v>
      </c>
      <c r="C872" s="395">
        <v>14</v>
      </c>
      <c r="D872" s="396">
        <v>0</v>
      </c>
      <c r="E872" s="396">
        <v>0</v>
      </c>
      <c r="F872" s="228">
        <f t="shared" si="26"/>
        <v>0</v>
      </c>
      <c r="G872" s="228" t="str">
        <f t="shared" si="27"/>
        <v/>
      </c>
    </row>
    <row r="873" ht="15" spans="1:7">
      <c r="A873" s="393" t="s">
        <v>11611</v>
      </c>
      <c r="B873" s="405" t="s">
        <v>11612</v>
      </c>
      <c r="C873" s="395">
        <v>10</v>
      </c>
      <c r="D873" s="396">
        <v>0</v>
      </c>
      <c r="E873" s="396">
        <v>0</v>
      </c>
      <c r="F873" s="228">
        <f t="shared" si="26"/>
        <v>0</v>
      </c>
      <c r="G873" s="228" t="str">
        <f t="shared" si="27"/>
        <v/>
      </c>
    </row>
    <row r="874" ht="15" spans="1:7">
      <c r="A874" s="393" t="s">
        <v>11613</v>
      </c>
      <c r="B874" s="405" t="s">
        <v>10165</v>
      </c>
      <c r="C874" s="395">
        <v>4</v>
      </c>
      <c r="D874" s="396">
        <v>0</v>
      </c>
      <c r="E874" s="396">
        <v>0</v>
      </c>
      <c r="F874" s="228">
        <f t="shared" si="26"/>
        <v>0</v>
      </c>
      <c r="G874" s="228" t="str">
        <f t="shared" si="27"/>
        <v/>
      </c>
    </row>
    <row r="875" ht="15" spans="1:7">
      <c r="A875" s="393" t="s">
        <v>11614</v>
      </c>
      <c r="B875" s="405" t="s">
        <v>10167</v>
      </c>
      <c r="C875" s="395"/>
      <c r="D875" s="396">
        <v>0</v>
      </c>
      <c r="E875" s="396">
        <v>0</v>
      </c>
      <c r="F875" s="228" t="str">
        <f t="shared" si="26"/>
        <v/>
      </c>
      <c r="G875" s="228" t="str">
        <f t="shared" si="27"/>
        <v/>
      </c>
    </row>
    <row r="876" ht="15" spans="1:7">
      <c r="A876" s="393" t="s">
        <v>11615</v>
      </c>
      <c r="B876" s="405" t="s">
        <v>10169</v>
      </c>
      <c r="C876" s="395"/>
      <c r="D876" s="396">
        <v>0</v>
      </c>
      <c r="E876" s="396">
        <v>0</v>
      </c>
      <c r="F876" s="228" t="str">
        <f t="shared" si="26"/>
        <v/>
      </c>
      <c r="G876" s="228" t="str">
        <f t="shared" si="27"/>
        <v/>
      </c>
    </row>
    <row r="877" ht="15" spans="1:7">
      <c r="A877" s="393" t="s">
        <v>11616</v>
      </c>
      <c r="B877" s="405" t="s">
        <v>11617</v>
      </c>
      <c r="C877" s="395"/>
      <c r="D877" s="396">
        <v>0</v>
      </c>
      <c r="E877" s="396">
        <v>0</v>
      </c>
      <c r="F877" s="228" t="str">
        <f t="shared" si="26"/>
        <v/>
      </c>
      <c r="G877" s="228" t="str">
        <f t="shared" si="27"/>
        <v/>
      </c>
    </row>
    <row r="878" ht="15" spans="1:7">
      <c r="A878" s="393" t="s">
        <v>11618</v>
      </c>
      <c r="B878" s="405" t="s">
        <v>11619</v>
      </c>
      <c r="C878" s="395"/>
      <c r="D878" s="396">
        <v>0</v>
      </c>
      <c r="E878" s="396">
        <v>0</v>
      </c>
      <c r="F878" s="228" t="str">
        <f t="shared" si="26"/>
        <v/>
      </c>
      <c r="G878" s="228" t="str">
        <f t="shared" si="27"/>
        <v/>
      </c>
    </row>
    <row r="879" ht="15" spans="1:7">
      <c r="A879" s="393" t="s">
        <v>11620</v>
      </c>
      <c r="B879" s="405" t="s">
        <v>11621</v>
      </c>
      <c r="C879" s="395"/>
      <c r="D879" s="396">
        <v>0</v>
      </c>
      <c r="E879" s="396">
        <v>0</v>
      </c>
      <c r="F879" s="228" t="str">
        <f t="shared" si="26"/>
        <v/>
      </c>
      <c r="G879" s="228" t="str">
        <f t="shared" si="27"/>
        <v/>
      </c>
    </row>
    <row r="880" ht="15" spans="1:7">
      <c r="A880" s="393" t="s">
        <v>11622</v>
      </c>
      <c r="B880" s="405" t="s">
        <v>11623</v>
      </c>
      <c r="C880" s="395"/>
      <c r="D880" s="396">
        <v>0</v>
      </c>
      <c r="E880" s="396">
        <v>0</v>
      </c>
      <c r="F880" s="228" t="str">
        <f t="shared" si="26"/>
        <v/>
      </c>
      <c r="G880" s="228" t="str">
        <f t="shared" si="27"/>
        <v/>
      </c>
    </row>
    <row r="881" ht="15" spans="1:7">
      <c r="A881" s="393" t="s">
        <v>11624</v>
      </c>
      <c r="B881" s="405" t="s">
        <v>11625</v>
      </c>
      <c r="C881" s="395"/>
      <c r="D881" s="396">
        <v>0</v>
      </c>
      <c r="E881" s="396">
        <v>0</v>
      </c>
      <c r="F881" s="228" t="str">
        <f t="shared" si="26"/>
        <v/>
      </c>
      <c r="G881" s="228" t="str">
        <f t="shared" si="27"/>
        <v/>
      </c>
    </row>
    <row r="882" ht="15" spans="1:7">
      <c r="A882" s="393" t="s">
        <v>11626</v>
      </c>
      <c r="B882" s="405" t="s">
        <v>11627</v>
      </c>
      <c r="C882" s="395"/>
      <c r="D882" s="396">
        <v>0</v>
      </c>
      <c r="E882" s="396">
        <v>0</v>
      </c>
      <c r="F882" s="228" t="str">
        <f t="shared" si="26"/>
        <v/>
      </c>
      <c r="G882" s="228" t="str">
        <f t="shared" si="27"/>
        <v/>
      </c>
    </row>
    <row r="883" ht="15" spans="1:7">
      <c r="A883" s="393" t="s">
        <v>11628</v>
      </c>
      <c r="B883" s="405" t="s">
        <v>11629</v>
      </c>
      <c r="C883" s="395"/>
      <c r="D883" s="396">
        <v>0</v>
      </c>
      <c r="E883" s="396">
        <v>0</v>
      </c>
      <c r="F883" s="228" t="str">
        <f t="shared" si="26"/>
        <v/>
      </c>
      <c r="G883" s="228" t="str">
        <f t="shared" si="27"/>
        <v/>
      </c>
    </row>
    <row r="884" ht="15" spans="1:7">
      <c r="A884" s="393" t="s">
        <v>11630</v>
      </c>
      <c r="B884" s="405" t="s">
        <v>11631</v>
      </c>
      <c r="C884" s="395"/>
      <c r="D884" s="396">
        <v>0</v>
      </c>
      <c r="E884" s="396">
        <v>0</v>
      </c>
      <c r="F884" s="228" t="str">
        <f t="shared" si="26"/>
        <v/>
      </c>
      <c r="G884" s="228" t="str">
        <f t="shared" si="27"/>
        <v/>
      </c>
    </row>
    <row r="885" ht="15" spans="1:7">
      <c r="A885" s="393" t="s">
        <v>11632</v>
      </c>
      <c r="B885" s="405" t="s">
        <v>11633</v>
      </c>
      <c r="C885" s="395"/>
      <c r="D885" s="396">
        <v>0</v>
      </c>
      <c r="E885" s="396">
        <v>0</v>
      </c>
      <c r="F885" s="228" t="str">
        <f t="shared" si="26"/>
        <v/>
      </c>
      <c r="G885" s="228" t="str">
        <f t="shared" si="27"/>
        <v/>
      </c>
    </row>
    <row r="886" ht="15" spans="1:7">
      <c r="A886" s="393" t="s">
        <v>11634</v>
      </c>
      <c r="B886" s="405" t="s">
        <v>11635</v>
      </c>
      <c r="C886" s="395"/>
      <c r="D886" s="396">
        <v>0</v>
      </c>
      <c r="E886" s="396">
        <v>0</v>
      </c>
      <c r="F886" s="228" t="str">
        <f t="shared" si="26"/>
        <v/>
      </c>
      <c r="G886" s="228" t="str">
        <f t="shared" si="27"/>
        <v/>
      </c>
    </row>
    <row r="887" ht="15" spans="1:7">
      <c r="A887" s="393" t="s">
        <v>11636</v>
      </c>
      <c r="B887" s="405" t="s">
        <v>11637</v>
      </c>
      <c r="C887" s="395"/>
      <c r="D887" s="396">
        <v>0</v>
      </c>
      <c r="E887" s="396">
        <v>0</v>
      </c>
      <c r="F887" s="228" t="str">
        <f t="shared" si="26"/>
        <v/>
      </c>
      <c r="G887" s="228" t="str">
        <f t="shared" si="27"/>
        <v/>
      </c>
    </row>
    <row r="888" ht="15" spans="1:7">
      <c r="A888" s="393" t="s">
        <v>11638</v>
      </c>
      <c r="B888" s="405" t="s">
        <v>11639</v>
      </c>
      <c r="C888" s="395">
        <v>1312</v>
      </c>
      <c r="D888" s="396">
        <v>404</v>
      </c>
      <c r="E888" s="396">
        <v>445</v>
      </c>
      <c r="F888" s="228">
        <f t="shared" si="26"/>
        <v>0.339176829268293</v>
      </c>
      <c r="G888" s="228">
        <f t="shared" si="27"/>
        <v>1.10148514851485</v>
      </c>
    </row>
    <row r="889" ht="15" spans="1:7">
      <c r="A889" s="393" t="s">
        <v>11640</v>
      </c>
      <c r="B889" s="405" t="s">
        <v>10165</v>
      </c>
      <c r="C889" s="395">
        <v>5</v>
      </c>
      <c r="D889" s="396">
        <v>0</v>
      </c>
      <c r="E889" s="396">
        <v>0</v>
      </c>
      <c r="F889" s="228">
        <f t="shared" si="26"/>
        <v>0</v>
      </c>
      <c r="G889" s="228" t="str">
        <f t="shared" si="27"/>
        <v/>
      </c>
    </row>
    <row r="890" ht="15" spans="1:7">
      <c r="A890" s="393" t="s">
        <v>11641</v>
      </c>
      <c r="B890" s="405" t="s">
        <v>10167</v>
      </c>
      <c r="C890" s="395">
        <v>0</v>
      </c>
      <c r="D890" s="396">
        <v>0</v>
      </c>
      <c r="E890" s="396">
        <v>0</v>
      </c>
      <c r="F890" s="228" t="str">
        <f t="shared" si="26"/>
        <v/>
      </c>
      <c r="G890" s="228" t="str">
        <f t="shared" si="27"/>
        <v/>
      </c>
    </row>
    <row r="891" ht="15" spans="1:7">
      <c r="A891" s="393" t="s">
        <v>11642</v>
      </c>
      <c r="B891" s="405" t="s">
        <v>10169</v>
      </c>
      <c r="C891" s="395">
        <v>0</v>
      </c>
      <c r="D891" s="396">
        <v>0</v>
      </c>
      <c r="E891" s="396">
        <v>0</v>
      </c>
      <c r="F891" s="228" t="str">
        <f t="shared" si="26"/>
        <v/>
      </c>
      <c r="G891" s="228" t="str">
        <f t="shared" si="27"/>
        <v/>
      </c>
    </row>
    <row r="892" ht="15" spans="1:7">
      <c r="A892" s="393" t="s">
        <v>11643</v>
      </c>
      <c r="B892" s="405" t="s">
        <v>11644</v>
      </c>
      <c r="C892" s="395">
        <v>282</v>
      </c>
      <c r="D892" s="396">
        <v>0</v>
      </c>
      <c r="E892" s="396">
        <v>0</v>
      </c>
      <c r="F892" s="228">
        <f t="shared" si="26"/>
        <v>0</v>
      </c>
      <c r="G892" s="228" t="str">
        <f t="shared" si="27"/>
        <v/>
      </c>
    </row>
    <row r="893" ht="15" spans="1:7">
      <c r="A893" s="393" t="s">
        <v>11645</v>
      </c>
      <c r="B893" s="405" t="s">
        <v>10165</v>
      </c>
      <c r="C893" s="395">
        <v>585</v>
      </c>
      <c r="D893" s="396">
        <v>1650</v>
      </c>
      <c r="E893" s="396">
        <v>1819</v>
      </c>
      <c r="F893" s="228">
        <f t="shared" si="26"/>
        <v>3.10940170940171</v>
      </c>
      <c r="G893" s="228">
        <f t="shared" si="27"/>
        <v>1.10242424242424</v>
      </c>
    </row>
    <row r="894" ht="15" spans="1:7">
      <c r="A894" s="393" t="s">
        <v>11646</v>
      </c>
      <c r="B894" s="405" t="s">
        <v>10167</v>
      </c>
      <c r="C894" s="395">
        <v>0</v>
      </c>
      <c r="D894" s="396">
        <v>0</v>
      </c>
      <c r="E894" s="396">
        <v>0</v>
      </c>
      <c r="F894" s="228" t="str">
        <f t="shared" si="26"/>
        <v/>
      </c>
      <c r="G894" s="228" t="str">
        <f t="shared" si="27"/>
        <v/>
      </c>
    </row>
    <row r="895" ht="15" spans="1:7">
      <c r="A895" s="393" t="s">
        <v>11647</v>
      </c>
      <c r="B895" s="405" t="s">
        <v>10169</v>
      </c>
      <c r="C895" s="395">
        <v>0</v>
      </c>
      <c r="D895" s="396">
        <v>0</v>
      </c>
      <c r="E895" s="396">
        <v>0</v>
      </c>
      <c r="F895" s="228" t="str">
        <f t="shared" si="26"/>
        <v/>
      </c>
      <c r="G895" s="228" t="str">
        <f t="shared" si="27"/>
        <v/>
      </c>
    </row>
    <row r="896" ht="15" spans="1:7">
      <c r="A896" s="393" t="s">
        <v>11648</v>
      </c>
      <c r="B896" s="405" t="s">
        <v>11649</v>
      </c>
      <c r="C896" s="395">
        <v>0</v>
      </c>
      <c r="D896" s="396">
        <v>0</v>
      </c>
      <c r="E896" s="396">
        <v>0</v>
      </c>
      <c r="F896" s="228" t="str">
        <f t="shared" si="26"/>
        <v/>
      </c>
      <c r="G896" s="228" t="str">
        <f t="shared" si="27"/>
        <v/>
      </c>
    </row>
    <row r="897" ht="15" spans="1:7">
      <c r="A897" s="393" t="s">
        <v>11650</v>
      </c>
      <c r="B897" s="405" t="s">
        <v>11651</v>
      </c>
      <c r="C897" s="395">
        <v>0</v>
      </c>
      <c r="D897" s="396">
        <v>0</v>
      </c>
      <c r="E897" s="396">
        <v>0</v>
      </c>
      <c r="F897" s="228" t="str">
        <f t="shared" si="26"/>
        <v/>
      </c>
      <c r="G897" s="228" t="str">
        <f t="shared" si="27"/>
        <v/>
      </c>
    </row>
    <row r="898" ht="15" spans="1:7">
      <c r="A898" s="393" t="s">
        <v>11652</v>
      </c>
      <c r="B898" s="405" t="s">
        <v>11653</v>
      </c>
      <c r="C898" s="395">
        <v>218</v>
      </c>
      <c r="D898" s="396">
        <v>15</v>
      </c>
      <c r="E898" s="396">
        <v>17</v>
      </c>
      <c r="F898" s="228">
        <f t="shared" si="26"/>
        <v>0.0779816513761468</v>
      </c>
      <c r="G898" s="228">
        <f t="shared" si="27"/>
        <v>1.13333333333333</v>
      </c>
    </row>
    <row r="899" ht="15" spans="1:7">
      <c r="A899" s="393" t="s">
        <v>11654</v>
      </c>
      <c r="B899" s="405" t="s">
        <v>11655</v>
      </c>
      <c r="C899" s="395">
        <v>0</v>
      </c>
      <c r="D899" s="396">
        <v>0</v>
      </c>
      <c r="E899" s="396">
        <v>0</v>
      </c>
      <c r="F899" s="228" t="str">
        <f t="shared" si="26"/>
        <v/>
      </c>
      <c r="G899" s="228" t="str">
        <f t="shared" si="27"/>
        <v/>
      </c>
    </row>
    <row r="900" ht="15" spans="1:7">
      <c r="A900" s="393" t="s">
        <v>11656</v>
      </c>
      <c r="B900" s="405" t="s">
        <v>11657</v>
      </c>
      <c r="C900" s="395">
        <v>0</v>
      </c>
      <c r="D900" s="396">
        <v>0</v>
      </c>
      <c r="E900" s="396">
        <v>0</v>
      </c>
      <c r="F900" s="228" t="str">
        <f t="shared" si="26"/>
        <v/>
      </c>
      <c r="G900" s="228" t="str">
        <f t="shared" si="27"/>
        <v/>
      </c>
    </row>
    <row r="901" ht="15" spans="1:7">
      <c r="A901" s="393" t="s">
        <v>11658</v>
      </c>
      <c r="B901" s="405" t="s">
        <v>10183</v>
      </c>
      <c r="C901" s="395">
        <v>0</v>
      </c>
      <c r="D901" s="396">
        <v>0</v>
      </c>
      <c r="E901" s="396">
        <v>0</v>
      </c>
      <c r="F901" s="228" t="str">
        <f t="shared" si="26"/>
        <v/>
      </c>
      <c r="G901" s="228" t="str">
        <f t="shared" si="27"/>
        <v/>
      </c>
    </row>
    <row r="902" ht="15" spans="1:7">
      <c r="A902" s="393" t="s">
        <v>11659</v>
      </c>
      <c r="B902" s="405" t="s">
        <v>11660</v>
      </c>
      <c r="C902" s="395">
        <v>11</v>
      </c>
      <c r="D902" s="396">
        <v>132</v>
      </c>
      <c r="E902" s="396">
        <v>145</v>
      </c>
      <c r="F902" s="228">
        <f t="shared" si="26"/>
        <v>13.1818181818182</v>
      </c>
      <c r="G902" s="228">
        <f t="shared" si="27"/>
        <v>1.09848484848485</v>
      </c>
    </row>
    <row r="903" ht="15" spans="1:7">
      <c r="A903" s="393" t="s">
        <v>11661</v>
      </c>
      <c r="B903" s="405" t="s">
        <v>10165</v>
      </c>
      <c r="C903" s="395">
        <v>629</v>
      </c>
      <c r="D903" s="396">
        <v>481</v>
      </c>
      <c r="E903" s="396">
        <v>530</v>
      </c>
      <c r="F903" s="228">
        <f t="shared" ref="F903:F966" si="28">IFERROR($E903/C903,"")</f>
        <v>0.842607313195548</v>
      </c>
      <c r="G903" s="228">
        <f t="shared" ref="G903:G966" si="29">IFERROR($E903/D903,"")</f>
        <v>1.1018711018711</v>
      </c>
    </row>
    <row r="904" ht="15" spans="1:7">
      <c r="A904" s="393" t="s">
        <v>11662</v>
      </c>
      <c r="B904" s="405" t="s">
        <v>10167</v>
      </c>
      <c r="C904" s="395">
        <v>0</v>
      </c>
      <c r="D904" s="396">
        <v>0</v>
      </c>
      <c r="E904" s="396">
        <v>0</v>
      </c>
      <c r="F904" s="228" t="str">
        <f t="shared" si="28"/>
        <v/>
      </c>
      <c r="G904" s="228" t="str">
        <f t="shared" si="29"/>
        <v/>
      </c>
    </row>
    <row r="905" ht="15" spans="1:7">
      <c r="A905" s="393" t="s">
        <v>11663</v>
      </c>
      <c r="B905" s="405" t="s">
        <v>10169</v>
      </c>
      <c r="C905" s="395">
        <v>0</v>
      </c>
      <c r="D905" s="396">
        <v>0</v>
      </c>
      <c r="E905" s="396">
        <v>0</v>
      </c>
      <c r="F905" s="228" t="str">
        <f t="shared" si="28"/>
        <v/>
      </c>
      <c r="G905" s="228" t="str">
        <f t="shared" si="29"/>
        <v/>
      </c>
    </row>
    <row r="906" ht="15" spans="1:7">
      <c r="A906" s="393" t="s">
        <v>11664</v>
      </c>
      <c r="B906" s="405" t="s">
        <v>11665</v>
      </c>
      <c r="C906" s="395">
        <v>0</v>
      </c>
      <c r="D906" s="396">
        <v>0</v>
      </c>
      <c r="E906" s="396">
        <v>0</v>
      </c>
      <c r="F906" s="228" t="str">
        <f t="shared" si="28"/>
        <v/>
      </c>
      <c r="G906" s="228" t="str">
        <f t="shared" si="29"/>
        <v/>
      </c>
    </row>
    <row r="907" ht="15" spans="1:7">
      <c r="A907" s="393" t="s">
        <v>11666</v>
      </c>
      <c r="B907" s="405" t="s">
        <v>11667</v>
      </c>
      <c r="C907" s="395">
        <v>0</v>
      </c>
      <c r="D907" s="396">
        <v>0</v>
      </c>
      <c r="E907" s="396">
        <v>0</v>
      </c>
      <c r="F907" s="228" t="str">
        <f t="shared" si="28"/>
        <v/>
      </c>
      <c r="G907" s="228" t="str">
        <f t="shared" si="29"/>
        <v/>
      </c>
    </row>
    <row r="908" ht="15" spans="1:7">
      <c r="A908" s="393" t="s">
        <v>11668</v>
      </c>
      <c r="B908" s="405" t="s">
        <v>11669</v>
      </c>
      <c r="C908" s="395">
        <v>105</v>
      </c>
      <c r="D908" s="396">
        <v>29</v>
      </c>
      <c r="E908" s="396">
        <v>32</v>
      </c>
      <c r="F908" s="228">
        <f t="shared" si="28"/>
        <v>0.304761904761905</v>
      </c>
      <c r="G908" s="228">
        <f t="shared" si="29"/>
        <v>1.10344827586207</v>
      </c>
    </row>
    <row r="909" ht="15" spans="1:7">
      <c r="A909" s="393" t="s">
        <v>11670</v>
      </c>
      <c r="B909" s="405" t="s">
        <v>10165</v>
      </c>
      <c r="C909" s="395">
        <v>0</v>
      </c>
      <c r="D909" s="396">
        <v>0</v>
      </c>
      <c r="E909" s="396">
        <v>0</v>
      </c>
      <c r="F909" s="228" t="str">
        <f t="shared" si="28"/>
        <v/>
      </c>
      <c r="G909" s="228" t="str">
        <f t="shared" si="29"/>
        <v/>
      </c>
    </row>
    <row r="910" ht="15" spans="1:7">
      <c r="A910" s="393" t="s">
        <v>11671</v>
      </c>
      <c r="B910" s="405" t="s">
        <v>10167</v>
      </c>
      <c r="C910" s="395">
        <v>0</v>
      </c>
      <c r="D910" s="396">
        <v>0</v>
      </c>
      <c r="E910" s="396">
        <v>0</v>
      </c>
      <c r="F910" s="228" t="str">
        <f t="shared" si="28"/>
        <v/>
      </c>
      <c r="G910" s="228" t="str">
        <f t="shared" si="29"/>
        <v/>
      </c>
    </row>
    <row r="911" ht="15" spans="1:7">
      <c r="A911" s="393" t="s">
        <v>11672</v>
      </c>
      <c r="B911" s="405" t="s">
        <v>10169</v>
      </c>
      <c r="C911" s="395">
        <v>0</v>
      </c>
      <c r="D911" s="396">
        <v>0</v>
      </c>
      <c r="E911" s="396">
        <v>0</v>
      </c>
      <c r="F911" s="228" t="str">
        <f t="shared" si="28"/>
        <v/>
      </c>
      <c r="G911" s="228" t="str">
        <f t="shared" si="29"/>
        <v/>
      </c>
    </row>
    <row r="912" ht="15" spans="1:7">
      <c r="A912" s="393" t="s">
        <v>11673</v>
      </c>
      <c r="B912" s="405" t="s">
        <v>11674</v>
      </c>
      <c r="C912" s="395">
        <v>0</v>
      </c>
      <c r="D912" s="396">
        <v>0</v>
      </c>
      <c r="E912" s="396">
        <v>0</v>
      </c>
      <c r="F912" s="228" t="str">
        <f t="shared" si="28"/>
        <v/>
      </c>
      <c r="G912" s="228" t="str">
        <f t="shared" si="29"/>
        <v/>
      </c>
    </row>
    <row r="913" ht="15" spans="1:7">
      <c r="A913" s="393" t="s">
        <v>11675</v>
      </c>
      <c r="B913" s="405" t="s">
        <v>11676</v>
      </c>
      <c r="C913" s="395">
        <v>116</v>
      </c>
      <c r="D913" s="396">
        <v>165</v>
      </c>
      <c r="E913" s="396">
        <v>182</v>
      </c>
      <c r="F913" s="228">
        <f t="shared" si="28"/>
        <v>1.56896551724138</v>
      </c>
      <c r="G913" s="228">
        <f t="shared" si="29"/>
        <v>1.1030303030303</v>
      </c>
    </row>
    <row r="914" ht="15" spans="1:7">
      <c r="A914" s="393" t="s">
        <v>11677</v>
      </c>
      <c r="B914" s="405" t="s">
        <v>11678</v>
      </c>
      <c r="C914" s="395">
        <v>0</v>
      </c>
      <c r="D914" s="396">
        <v>0</v>
      </c>
      <c r="E914" s="396">
        <v>0</v>
      </c>
      <c r="F914" s="228" t="str">
        <f t="shared" si="28"/>
        <v/>
      </c>
      <c r="G914" s="228" t="str">
        <f t="shared" si="29"/>
        <v/>
      </c>
    </row>
    <row r="915" ht="15" spans="1:7">
      <c r="A915" s="393" t="s">
        <v>11679</v>
      </c>
      <c r="B915" s="405" t="s">
        <v>11680</v>
      </c>
      <c r="C915" s="395">
        <v>8560</v>
      </c>
      <c r="D915" s="396">
        <v>15113</v>
      </c>
      <c r="E915" s="396">
        <v>16657</v>
      </c>
      <c r="F915" s="228">
        <f t="shared" si="28"/>
        <v>1.94591121495327</v>
      </c>
      <c r="G915" s="228">
        <f t="shared" si="29"/>
        <v>1.10216370012572</v>
      </c>
    </row>
    <row r="916" ht="15" spans="1:7">
      <c r="A916" s="393" t="s">
        <v>11681</v>
      </c>
      <c r="B916" s="405" t="s">
        <v>11682</v>
      </c>
      <c r="C916" s="395">
        <v>166</v>
      </c>
      <c r="D916" s="396">
        <v>0</v>
      </c>
      <c r="E916" s="396">
        <v>0</v>
      </c>
      <c r="F916" s="228">
        <f t="shared" si="28"/>
        <v>0</v>
      </c>
      <c r="G916" s="228" t="str">
        <f t="shared" si="29"/>
        <v/>
      </c>
    </row>
    <row r="917" ht="15" spans="1:7">
      <c r="A917" s="393" t="s">
        <v>11683</v>
      </c>
      <c r="B917" s="405" t="s">
        <v>11684</v>
      </c>
      <c r="C917" s="395">
        <v>25</v>
      </c>
      <c r="D917" s="396">
        <v>0</v>
      </c>
      <c r="E917" s="396">
        <v>0</v>
      </c>
      <c r="F917" s="228">
        <f t="shared" si="28"/>
        <v>0</v>
      </c>
      <c r="G917" s="228" t="str">
        <f t="shared" si="29"/>
        <v/>
      </c>
    </row>
    <row r="918" ht="15" spans="1:7">
      <c r="A918" s="393" t="s">
        <v>11685</v>
      </c>
      <c r="B918" s="405" t="s">
        <v>11686</v>
      </c>
      <c r="C918" s="395">
        <v>0</v>
      </c>
      <c r="D918" s="396">
        <v>0</v>
      </c>
      <c r="E918" s="396">
        <v>0</v>
      </c>
      <c r="F918" s="228" t="str">
        <f t="shared" si="28"/>
        <v/>
      </c>
      <c r="G918" s="228" t="str">
        <f t="shared" si="29"/>
        <v/>
      </c>
    </row>
    <row r="919" ht="15" spans="1:7">
      <c r="A919" s="393" t="s">
        <v>11687</v>
      </c>
      <c r="B919" s="405" t="s">
        <v>11688</v>
      </c>
      <c r="C919" s="395">
        <v>0</v>
      </c>
      <c r="D919" s="396">
        <v>0</v>
      </c>
      <c r="E919" s="396">
        <v>0</v>
      </c>
      <c r="F919" s="228" t="str">
        <f t="shared" si="28"/>
        <v/>
      </c>
      <c r="G919" s="228" t="str">
        <f t="shared" si="29"/>
        <v/>
      </c>
    </row>
    <row r="920" ht="15" spans="1:7">
      <c r="A920" s="393" t="s">
        <v>11689</v>
      </c>
      <c r="B920" s="405" t="s">
        <v>10066</v>
      </c>
      <c r="C920" s="395">
        <v>7490</v>
      </c>
      <c r="D920" s="396">
        <v>191</v>
      </c>
      <c r="E920" s="396">
        <v>210</v>
      </c>
      <c r="F920" s="228">
        <f t="shared" si="28"/>
        <v>0.0280373831775701</v>
      </c>
      <c r="G920" s="228">
        <f t="shared" si="29"/>
        <v>1.09947643979058</v>
      </c>
    </row>
    <row r="921" ht="15" spans="1:7">
      <c r="A921" s="393" t="s">
        <v>11690</v>
      </c>
      <c r="B921" s="405" t="s">
        <v>10165</v>
      </c>
      <c r="C921" s="395">
        <v>736</v>
      </c>
      <c r="D921" s="396">
        <v>383</v>
      </c>
      <c r="E921" s="396">
        <v>243</v>
      </c>
      <c r="F921" s="228">
        <f t="shared" si="28"/>
        <v>0.330163043478261</v>
      </c>
      <c r="G921" s="228">
        <f t="shared" si="29"/>
        <v>0.634464751958224</v>
      </c>
    </row>
    <row r="922" ht="15" spans="1:7">
      <c r="A922" s="393" t="s">
        <v>11691</v>
      </c>
      <c r="B922" s="405" t="s">
        <v>10167</v>
      </c>
      <c r="C922" s="395">
        <v>186</v>
      </c>
      <c r="D922" s="396">
        <v>0</v>
      </c>
      <c r="E922" s="396">
        <v>0</v>
      </c>
      <c r="F922" s="228">
        <f t="shared" si="28"/>
        <v>0</v>
      </c>
      <c r="G922" s="228" t="str">
        <f t="shared" si="29"/>
        <v/>
      </c>
    </row>
    <row r="923" ht="15" spans="1:7">
      <c r="A923" s="393" t="s">
        <v>11692</v>
      </c>
      <c r="B923" s="405" t="s">
        <v>10169</v>
      </c>
      <c r="C923" s="395">
        <v>0</v>
      </c>
      <c r="D923" s="396">
        <v>0</v>
      </c>
      <c r="E923" s="396">
        <v>0</v>
      </c>
      <c r="F923" s="228" t="str">
        <f t="shared" si="28"/>
        <v/>
      </c>
      <c r="G923" s="228" t="str">
        <f t="shared" si="29"/>
        <v/>
      </c>
    </row>
    <row r="924" ht="15" spans="1:7">
      <c r="A924" s="393" t="s">
        <v>11693</v>
      </c>
      <c r="B924" s="405" t="s">
        <v>11694</v>
      </c>
      <c r="C924" s="395">
        <v>0</v>
      </c>
      <c r="D924" s="396">
        <v>0</v>
      </c>
      <c r="E924" s="396">
        <v>0</v>
      </c>
      <c r="F924" s="228" t="str">
        <f t="shared" si="28"/>
        <v/>
      </c>
      <c r="G924" s="228" t="str">
        <f t="shared" si="29"/>
        <v/>
      </c>
    </row>
    <row r="925" ht="15" spans="1:7">
      <c r="A925" s="393" t="s">
        <v>11695</v>
      </c>
      <c r="B925" s="406" t="s">
        <v>11696</v>
      </c>
      <c r="C925" s="395">
        <v>0</v>
      </c>
      <c r="D925" s="396">
        <v>0</v>
      </c>
      <c r="E925" s="396">
        <v>0</v>
      </c>
      <c r="F925" s="228" t="str">
        <f t="shared" si="28"/>
        <v/>
      </c>
      <c r="G925" s="228" t="str">
        <f t="shared" si="29"/>
        <v/>
      </c>
    </row>
    <row r="926" ht="15" spans="1:7">
      <c r="A926" s="393" t="s">
        <v>11697</v>
      </c>
      <c r="B926" s="405" t="s">
        <v>11698</v>
      </c>
      <c r="C926" s="395">
        <v>0</v>
      </c>
      <c r="D926" s="396">
        <v>0</v>
      </c>
      <c r="E926" s="396">
        <v>0</v>
      </c>
      <c r="F926" s="228" t="str">
        <f t="shared" si="28"/>
        <v/>
      </c>
      <c r="G926" s="228" t="str">
        <f t="shared" si="29"/>
        <v/>
      </c>
    </row>
    <row r="927" ht="15" spans="1:7">
      <c r="A927" s="393" t="s">
        <v>11699</v>
      </c>
      <c r="B927" s="405" t="s">
        <v>11700</v>
      </c>
      <c r="C927" s="395">
        <v>715</v>
      </c>
      <c r="D927" s="396">
        <v>1027</v>
      </c>
      <c r="E927" s="396">
        <v>653</v>
      </c>
      <c r="F927" s="228">
        <f t="shared" si="28"/>
        <v>0.913286713286713</v>
      </c>
      <c r="G927" s="228">
        <f t="shared" si="29"/>
        <v>0.635832521908471</v>
      </c>
    </row>
    <row r="928" ht="15" spans="1:7">
      <c r="A928" s="393" t="s">
        <v>11701</v>
      </c>
      <c r="B928" s="405" t="s">
        <v>10183</v>
      </c>
      <c r="C928" s="395">
        <v>0</v>
      </c>
      <c r="D928" s="396">
        <v>0</v>
      </c>
      <c r="E928" s="396">
        <v>0</v>
      </c>
      <c r="F928" s="228" t="str">
        <f t="shared" si="28"/>
        <v/>
      </c>
      <c r="G928" s="228" t="str">
        <f t="shared" si="29"/>
        <v/>
      </c>
    </row>
    <row r="929" ht="15" spans="1:7">
      <c r="A929" s="393" t="s">
        <v>11702</v>
      </c>
      <c r="B929" s="405" t="s">
        <v>11703</v>
      </c>
      <c r="C929" s="395">
        <v>947</v>
      </c>
      <c r="D929" s="396">
        <v>2499</v>
      </c>
      <c r="E929" s="396">
        <v>1588</v>
      </c>
      <c r="F929" s="228">
        <f t="shared" si="28"/>
        <v>1.67687434002112</v>
      </c>
      <c r="G929" s="228">
        <f t="shared" si="29"/>
        <v>0.635454181672669</v>
      </c>
    </row>
    <row r="930" ht="15" spans="1:7">
      <c r="A930" s="393" t="s">
        <v>11704</v>
      </c>
      <c r="B930" s="405" t="s">
        <v>10165</v>
      </c>
      <c r="C930" s="395">
        <v>0</v>
      </c>
      <c r="D930" s="396">
        <v>0</v>
      </c>
      <c r="E930" s="396">
        <v>0</v>
      </c>
      <c r="F930" s="228" t="str">
        <f t="shared" si="28"/>
        <v/>
      </c>
      <c r="G930" s="228" t="str">
        <f t="shared" si="29"/>
        <v/>
      </c>
    </row>
    <row r="931" ht="15" spans="1:7">
      <c r="A931" s="393" t="s">
        <v>11705</v>
      </c>
      <c r="B931" s="405" t="s">
        <v>10167</v>
      </c>
      <c r="C931" s="395">
        <v>0</v>
      </c>
      <c r="D931" s="396">
        <v>0</v>
      </c>
      <c r="E931" s="396">
        <v>0</v>
      </c>
      <c r="F931" s="228" t="str">
        <f t="shared" si="28"/>
        <v/>
      </c>
      <c r="G931" s="228" t="str">
        <f t="shared" si="29"/>
        <v/>
      </c>
    </row>
    <row r="932" ht="15" spans="1:7">
      <c r="A932" s="393" t="s">
        <v>11706</v>
      </c>
      <c r="B932" s="405" t="s">
        <v>10169</v>
      </c>
      <c r="C932" s="395">
        <v>0</v>
      </c>
      <c r="D932" s="396">
        <v>0</v>
      </c>
      <c r="E932" s="396">
        <v>0</v>
      </c>
      <c r="F932" s="228" t="str">
        <f t="shared" si="28"/>
        <v/>
      </c>
      <c r="G932" s="228" t="str">
        <f t="shared" si="29"/>
        <v/>
      </c>
    </row>
    <row r="933" ht="15" spans="1:7">
      <c r="A933" s="393" t="s">
        <v>11707</v>
      </c>
      <c r="B933" s="405" t="s">
        <v>11708</v>
      </c>
      <c r="C933" s="395">
        <v>0</v>
      </c>
      <c r="D933" s="396">
        <v>0</v>
      </c>
      <c r="E933" s="396">
        <v>0</v>
      </c>
      <c r="F933" s="228" t="str">
        <f t="shared" si="28"/>
        <v/>
      </c>
      <c r="G933" s="228" t="str">
        <f t="shared" si="29"/>
        <v/>
      </c>
    </row>
    <row r="934" ht="15" spans="1:7">
      <c r="A934" s="393" t="s">
        <v>11709</v>
      </c>
      <c r="B934" s="405" t="s">
        <v>11710</v>
      </c>
      <c r="C934" s="395">
        <v>1032</v>
      </c>
      <c r="D934" s="396">
        <v>4718</v>
      </c>
      <c r="E934" s="396">
        <v>2998</v>
      </c>
      <c r="F934" s="228">
        <f t="shared" si="28"/>
        <v>2.90503875968992</v>
      </c>
      <c r="G934" s="228">
        <f t="shared" si="29"/>
        <v>0.63543874523103</v>
      </c>
    </row>
    <row r="935" ht="15" spans="1:7">
      <c r="A935" s="393" t="s">
        <v>11711</v>
      </c>
      <c r="B935" s="405" t="s">
        <v>11712</v>
      </c>
      <c r="C935" s="395">
        <v>0</v>
      </c>
      <c r="D935" s="396">
        <v>0</v>
      </c>
      <c r="E935" s="396">
        <v>0</v>
      </c>
      <c r="F935" s="228" t="str">
        <f t="shared" si="28"/>
        <v/>
      </c>
      <c r="G935" s="228" t="str">
        <f t="shared" si="29"/>
        <v/>
      </c>
    </row>
    <row r="936" ht="15" spans="1:7">
      <c r="A936" s="393" t="s">
        <v>11713</v>
      </c>
      <c r="B936" s="405" t="s">
        <v>10074</v>
      </c>
      <c r="C936" s="395">
        <v>1213</v>
      </c>
      <c r="D936" s="396">
        <v>5155</v>
      </c>
      <c r="E936" s="396">
        <v>3276</v>
      </c>
      <c r="F936" s="228">
        <f t="shared" si="28"/>
        <v>2.70074196207749</v>
      </c>
      <c r="G936" s="228">
        <f t="shared" si="29"/>
        <v>0.635499515033948</v>
      </c>
    </row>
    <row r="937" ht="15" spans="1:7">
      <c r="A937" s="393" t="s">
        <v>11714</v>
      </c>
      <c r="B937" s="405" t="s">
        <v>10165</v>
      </c>
      <c r="C937" s="395">
        <v>131</v>
      </c>
      <c r="D937" s="396">
        <v>36</v>
      </c>
      <c r="E937" s="396">
        <v>41</v>
      </c>
      <c r="F937" s="228">
        <f t="shared" si="28"/>
        <v>0.312977099236641</v>
      </c>
      <c r="G937" s="228">
        <f t="shared" si="29"/>
        <v>1.13888888888889</v>
      </c>
    </row>
    <row r="938" ht="15" spans="1:7">
      <c r="A938" s="393" t="s">
        <v>11715</v>
      </c>
      <c r="B938" s="405" t="s">
        <v>10167</v>
      </c>
      <c r="C938" s="395">
        <v>0</v>
      </c>
      <c r="D938" s="396">
        <v>0</v>
      </c>
      <c r="E938" s="396">
        <v>0</v>
      </c>
      <c r="F938" s="228" t="str">
        <f t="shared" si="28"/>
        <v/>
      </c>
      <c r="G938" s="228" t="str">
        <f t="shared" si="29"/>
        <v/>
      </c>
    </row>
    <row r="939" ht="15" spans="1:7">
      <c r="A939" s="393" t="s">
        <v>11716</v>
      </c>
      <c r="B939" s="405" t="s">
        <v>10169</v>
      </c>
      <c r="C939" s="395">
        <v>0</v>
      </c>
      <c r="D939" s="396">
        <v>0</v>
      </c>
      <c r="E939" s="396">
        <v>0</v>
      </c>
      <c r="F939" s="228" t="str">
        <f t="shared" si="28"/>
        <v/>
      </c>
      <c r="G939" s="228" t="str">
        <f t="shared" si="29"/>
        <v/>
      </c>
    </row>
    <row r="940" ht="15" spans="1:7">
      <c r="A940" s="393" t="s">
        <v>11717</v>
      </c>
      <c r="B940" s="405" t="s">
        <v>11718</v>
      </c>
      <c r="C940" s="395">
        <v>0</v>
      </c>
      <c r="D940" s="396">
        <v>0</v>
      </c>
      <c r="E940" s="396">
        <v>0</v>
      </c>
      <c r="F940" s="228" t="str">
        <f t="shared" si="28"/>
        <v/>
      </c>
      <c r="G940" s="228" t="str">
        <f t="shared" si="29"/>
        <v/>
      </c>
    </row>
    <row r="941" ht="15" spans="1:7">
      <c r="A941" s="393" t="s">
        <v>11719</v>
      </c>
      <c r="B941" s="405" t="s">
        <v>10183</v>
      </c>
      <c r="C941" s="395">
        <v>0</v>
      </c>
      <c r="D941" s="396">
        <v>0</v>
      </c>
      <c r="E941" s="396">
        <v>0</v>
      </c>
      <c r="F941" s="228" t="str">
        <f t="shared" si="28"/>
        <v/>
      </c>
      <c r="G941" s="228" t="str">
        <f t="shared" si="29"/>
        <v/>
      </c>
    </row>
    <row r="942" ht="15" spans="1:7">
      <c r="A942" s="393" t="s">
        <v>11720</v>
      </c>
      <c r="B942" s="405" t="s">
        <v>11721</v>
      </c>
      <c r="C942" s="395">
        <v>0</v>
      </c>
      <c r="D942" s="396">
        <v>0</v>
      </c>
      <c r="E942" s="396">
        <v>0</v>
      </c>
      <c r="F942" s="228" t="str">
        <f t="shared" si="28"/>
        <v/>
      </c>
      <c r="G942" s="228" t="str">
        <f t="shared" si="29"/>
        <v/>
      </c>
    </row>
    <row r="943" ht="15" spans="1:7">
      <c r="A943" s="393" t="s">
        <v>11722</v>
      </c>
      <c r="B943" s="405" t="s">
        <v>11723</v>
      </c>
      <c r="C943" s="395">
        <v>0</v>
      </c>
      <c r="D943" s="396">
        <v>0</v>
      </c>
      <c r="E943" s="396">
        <v>0</v>
      </c>
      <c r="F943" s="228" t="str">
        <f t="shared" si="28"/>
        <v/>
      </c>
      <c r="G943" s="228" t="str">
        <f t="shared" si="29"/>
        <v/>
      </c>
    </row>
    <row r="944" ht="15" spans="1:7">
      <c r="A944" s="393" t="s">
        <v>11724</v>
      </c>
      <c r="B944" s="405" t="s">
        <v>11725</v>
      </c>
      <c r="C944" s="395">
        <v>0</v>
      </c>
      <c r="D944" s="396">
        <v>0</v>
      </c>
      <c r="E944" s="396">
        <v>0</v>
      </c>
      <c r="F944" s="228" t="str">
        <f t="shared" si="28"/>
        <v/>
      </c>
      <c r="G944" s="228" t="str">
        <f t="shared" si="29"/>
        <v/>
      </c>
    </row>
    <row r="945" ht="15" spans="1:7">
      <c r="A945" s="393" t="s">
        <v>11726</v>
      </c>
      <c r="B945" s="405" t="s">
        <v>11727</v>
      </c>
      <c r="C945" s="395">
        <v>0</v>
      </c>
      <c r="D945" s="396">
        <v>0</v>
      </c>
      <c r="E945" s="396">
        <v>0</v>
      </c>
      <c r="F945" s="228" t="str">
        <f t="shared" si="28"/>
        <v/>
      </c>
      <c r="G945" s="228" t="str">
        <f t="shared" si="29"/>
        <v/>
      </c>
    </row>
    <row r="946" ht="15" spans="1:7">
      <c r="A946" s="393" t="s">
        <v>11728</v>
      </c>
      <c r="B946" s="405" t="s">
        <v>11729</v>
      </c>
      <c r="C946" s="395">
        <v>0</v>
      </c>
      <c r="D946" s="396">
        <v>0</v>
      </c>
      <c r="E946" s="396">
        <v>0</v>
      </c>
      <c r="F946" s="228" t="str">
        <f t="shared" si="28"/>
        <v/>
      </c>
      <c r="G946" s="228" t="str">
        <f t="shared" si="29"/>
        <v/>
      </c>
    </row>
    <row r="947" ht="15" spans="1:7">
      <c r="A947" s="393" t="s">
        <v>11730</v>
      </c>
      <c r="B947" s="405" t="s">
        <v>11731</v>
      </c>
      <c r="C947" s="395">
        <v>0</v>
      </c>
      <c r="D947" s="396">
        <v>0</v>
      </c>
      <c r="E947" s="396">
        <v>0</v>
      </c>
      <c r="F947" s="228" t="str">
        <f t="shared" si="28"/>
        <v/>
      </c>
      <c r="G947" s="228" t="str">
        <f t="shared" si="29"/>
        <v/>
      </c>
    </row>
    <row r="948" ht="15" spans="1:7">
      <c r="A948" s="393" t="s">
        <v>11732</v>
      </c>
      <c r="B948" s="405" t="s">
        <v>11733</v>
      </c>
      <c r="C948" s="395">
        <v>0</v>
      </c>
      <c r="D948" s="396">
        <v>0</v>
      </c>
      <c r="E948" s="396">
        <v>0</v>
      </c>
      <c r="F948" s="228" t="str">
        <f t="shared" si="28"/>
        <v/>
      </c>
      <c r="G948" s="228" t="str">
        <f t="shared" si="29"/>
        <v/>
      </c>
    </row>
    <row r="949" ht="15" spans="1:7">
      <c r="A949" s="393" t="s">
        <v>11734</v>
      </c>
      <c r="B949" s="405" t="s">
        <v>11735</v>
      </c>
      <c r="C949" s="395">
        <v>0</v>
      </c>
      <c r="D949" s="396">
        <v>0</v>
      </c>
      <c r="E949" s="396">
        <v>0</v>
      </c>
      <c r="F949" s="228" t="str">
        <f t="shared" si="28"/>
        <v/>
      </c>
      <c r="G949" s="228" t="str">
        <f t="shared" si="29"/>
        <v/>
      </c>
    </row>
    <row r="950" ht="15" spans="1:7">
      <c r="A950" s="393" t="s">
        <v>11736</v>
      </c>
      <c r="B950" s="405" t="s">
        <v>11737</v>
      </c>
      <c r="C950" s="395">
        <v>0</v>
      </c>
      <c r="D950" s="396">
        <v>0</v>
      </c>
      <c r="E950" s="396">
        <v>0</v>
      </c>
      <c r="F950" s="228" t="str">
        <f t="shared" si="28"/>
        <v/>
      </c>
      <c r="G950" s="228" t="str">
        <f t="shared" si="29"/>
        <v/>
      </c>
    </row>
    <row r="951" ht="15" spans="1:7">
      <c r="A951" s="393" t="s">
        <v>11738</v>
      </c>
      <c r="B951" s="405" t="s">
        <v>11739</v>
      </c>
      <c r="C951" s="395">
        <v>0</v>
      </c>
      <c r="D951" s="396">
        <v>0</v>
      </c>
      <c r="E951" s="396">
        <v>0</v>
      </c>
      <c r="F951" s="228" t="str">
        <f t="shared" si="28"/>
        <v/>
      </c>
      <c r="G951" s="228" t="str">
        <f t="shared" si="29"/>
        <v/>
      </c>
    </row>
    <row r="952" ht="15" spans="1:7">
      <c r="A952" s="393" t="s">
        <v>11740</v>
      </c>
      <c r="B952" s="405" t="s">
        <v>11741</v>
      </c>
      <c r="C952" s="395">
        <v>0</v>
      </c>
      <c r="D952" s="396">
        <v>0</v>
      </c>
      <c r="E952" s="396">
        <v>0</v>
      </c>
      <c r="F952" s="228" t="str">
        <f t="shared" si="28"/>
        <v/>
      </c>
      <c r="G952" s="228" t="str">
        <f t="shared" si="29"/>
        <v/>
      </c>
    </row>
    <row r="953" ht="15" spans="1:7">
      <c r="A953" s="393" t="s">
        <v>11742</v>
      </c>
      <c r="B953" s="405" t="s">
        <v>11743</v>
      </c>
      <c r="C953" s="395">
        <v>0</v>
      </c>
      <c r="D953" s="396">
        <v>0</v>
      </c>
      <c r="E953" s="396">
        <v>0</v>
      </c>
      <c r="F953" s="228" t="str">
        <f t="shared" si="28"/>
        <v/>
      </c>
      <c r="G953" s="228" t="str">
        <f t="shared" si="29"/>
        <v/>
      </c>
    </row>
    <row r="954" ht="15" spans="1:7">
      <c r="A954" s="393" t="s">
        <v>11744</v>
      </c>
      <c r="B954" s="405" t="s">
        <v>11745</v>
      </c>
      <c r="C954" s="395">
        <v>0</v>
      </c>
      <c r="D954" s="396">
        <v>0</v>
      </c>
      <c r="E954" s="396">
        <v>0</v>
      </c>
      <c r="F954" s="228" t="str">
        <f t="shared" si="28"/>
        <v/>
      </c>
      <c r="G954" s="228" t="str">
        <f t="shared" si="29"/>
        <v/>
      </c>
    </row>
    <row r="955" ht="15" spans="1:7">
      <c r="A955" s="393" t="s">
        <v>11746</v>
      </c>
      <c r="B955" s="405" t="s">
        <v>11747</v>
      </c>
      <c r="C955" s="395">
        <v>0</v>
      </c>
      <c r="D955" s="396">
        <v>0</v>
      </c>
      <c r="E955" s="396">
        <v>0</v>
      </c>
      <c r="F955" s="228" t="str">
        <f t="shared" si="28"/>
        <v/>
      </c>
      <c r="G955" s="228" t="str">
        <f t="shared" si="29"/>
        <v/>
      </c>
    </row>
    <row r="956" ht="15" spans="1:7">
      <c r="A956" s="393" t="s">
        <v>11748</v>
      </c>
      <c r="B956" s="405" t="s">
        <v>11749</v>
      </c>
      <c r="C956" s="395">
        <v>232</v>
      </c>
      <c r="D956" s="396">
        <v>284</v>
      </c>
      <c r="E956" s="396">
        <v>321</v>
      </c>
      <c r="F956" s="228">
        <f t="shared" si="28"/>
        <v>1.38362068965517</v>
      </c>
      <c r="G956" s="228">
        <f t="shared" si="29"/>
        <v>1.13028169014085</v>
      </c>
    </row>
    <row r="957" ht="15" spans="1:7">
      <c r="A957" s="393" t="s">
        <v>11750</v>
      </c>
      <c r="B957" s="405" t="s">
        <v>11751</v>
      </c>
      <c r="C957" s="395">
        <v>0</v>
      </c>
      <c r="D957" s="396">
        <v>0</v>
      </c>
      <c r="E957" s="396">
        <v>0</v>
      </c>
      <c r="F957" s="228" t="str">
        <f t="shared" si="28"/>
        <v/>
      </c>
      <c r="G957" s="228" t="str">
        <f t="shared" si="29"/>
        <v/>
      </c>
    </row>
    <row r="958" ht="15" spans="1:7">
      <c r="A958" s="393" t="s">
        <v>11752</v>
      </c>
      <c r="B958" s="405" t="s">
        <v>11753</v>
      </c>
      <c r="C958" s="395">
        <v>0</v>
      </c>
      <c r="D958" s="396">
        <v>0</v>
      </c>
      <c r="E958" s="396">
        <v>0</v>
      </c>
      <c r="F958" s="228" t="str">
        <f t="shared" si="28"/>
        <v/>
      </c>
      <c r="G958" s="228" t="str">
        <f t="shared" si="29"/>
        <v/>
      </c>
    </row>
    <row r="959" ht="15" spans="1:7">
      <c r="A959" s="393" t="s">
        <v>11754</v>
      </c>
      <c r="B959" s="405" t="s">
        <v>11755</v>
      </c>
      <c r="C959" s="395">
        <v>167</v>
      </c>
      <c r="D959" s="396">
        <v>0</v>
      </c>
      <c r="E959" s="396">
        <v>0</v>
      </c>
      <c r="F959" s="228">
        <f t="shared" si="28"/>
        <v>0</v>
      </c>
      <c r="G959" s="228" t="str">
        <f t="shared" si="29"/>
        <v/>
      </c>
    </row>
    <row r="960" ht="15" spans="1:7">
      <c r="A960" s="393" t="s">
        <v>11756</v>
      </c>
      <c r="B960" s="405" t="s">
        <v>10086</v>
      </c>
      <c r="C960" s="395">
        <v>340</v>
      </c>
      <c r="D960" s="396">
        <v>3394</v>
      </c>
      <c r="E960" s="396">
        <v>3841</v>
      </c>
      <c r="F960" s="228">
        <f t="shared" si="28"/>
        <v>11.2970588235294</v>
      </c>
      <c r="G960" s="228">
        <f t="shared" si="29"/>
        <v>1.13170300530348</v>
      </c>
    </row>
    <row r="961" ht="15" spans="1:7">
      <c r="A961" s="393" t="s">
        <v>10089</v>
      </c>
      <c r="B961" s="405" t="s">
        <v>10090</v>
      </c>
      <c r="C961" s="395">
        <v>0</v>
      </c>
      <c r="D961" s="396">
        <v>0</v>
      </c>
      <c r="E961" s="396"/>
      <c r="F961" s="228" t="str">
        <f t="shared" si="28"/>
        <v/>
      </c>
      <c r="G961" s="228" t="str">
        <f t="shared" si="29"/>
        <v/>
      </c>
    </row>
    <row r="962" ht="15" spans="1:7">
      <c r="A962" s="393" t="s">
        <v>10091</v>
      </c>
      <c r="B962" s="405" t="s">
        <v>10092</v>
      </c>
      <c r="C962" s="395">
        <v>0</v>
      </c>
      <c r="D962" s="396">
        <v>0</v>
      </c>
      <c r="E962" s="396"/>
      <c r="F962" s="228" t="str">
        <f t="shared" si="28"/>
        <v/>
      </c>
      <c r="G962" s="228" t="str">
        <f t="shared" si="29"/>
        <v/>
      </c>
    </row>
    <row r="963" ht="15" spans="1:7">
      <c r="A963" s="393" t="s">
        <v>10093</v>
      </c>
      <c r="B963" s="405" t="s">
        <v>10094</v>
      </c>
      <c r="C963" s="395">
        <v>0</v>
      </c>
      <c r="D963" s="396">
        <v>0</v>
      </c>
      <c r="E963" s="396"/>
      <c r="F963" s="228" t="str">
        <f t="shared" si="28"/>
        <v/>
      </c>
      <c r="G963" s="228" t="str">
        <f t="shared" si="29"/>
        <v/>
      </c>
    </row>
    <row r="964" ht="15" spans="1:7">
      <c r="A964" s="393" t="s">
        <v>10095</v>
      </c>
      <c r="B964" s="405" t="s">
        <v>10096</v>
      </c>
      <c r="C964" s="395">
        <v>0</v>
      </c>
      <c r="D964" s="396">
        <v>0</v>
      </c>
      <c r="E964" s="396"/>
      <c r="F964" s="228" t="str">
        <f t="shared" si="28"/>
        <v/>
      </c>
      <c r="G964" s="228" t="str">
        <f t="shared" si="29"/>
        <v/>
      </c>
    </row>
    <row r="965" ht="15" spans="1:7">
      <c r="A965" s="393" t="s">
        <v>10097</v>
      </c>
      <c r="B965" s="405" t="s">
        <v>10098</v>
      </c>
      <c r="C965" s="395">
        <v>0</v>
      </c>
      <c r="D965" s="396">
        <v>0</v>
      </c>
      <c r="E965" s="396"/>
      <c r="F965" s="228" t="str">
        <f t="shared" si="28"/>
        <v/>
      </c>
      <c r="G965" s="228" t="str">
        <f t="shared" si="29"/>
        <v/>
      </c>
    </row>
    <row r="966" ht="15" spans="1:7">
      <c r="A966" s="393" t="s">
        <v>10099</v>
      </c>
      <c r="B966" s="405" t="s">
        <v>10024</v>
      </c>
      <c r="C966" s="395">
        <v>0</v>
      </c>
      <c r="D966" s="396">
        <v>0</v>
      </c>
      <c r="E966" s="396"/>
      <c r="F966" s="228" t="str">
        <f t="shared" si="28"/>
        <v/>
      </c>
      <c r="G966" s="228" t="str">
        <f t="shared" si="29"/>
        <v/>
      </c>
    </row>
    <row r="967" ht="15" spans="1:7">
      <c r="A967" s="393" t="s">
        <v>10100</v>
      </c>
      <c r="B967" s="405" t="s">
        <v>10101</v>
      </c>
      <c r="C967" s="395">
        <v>0</v>
      </c>
      <c r="D967" s="396">
        <v>0</v>
      </c>
      <c r="E967" s="396"/>
      <c r="F967" s="228" t="str">
        <f t="shared" ref="F967:F1030" si="30">IFERROR($E967/C967,"")</f>
        <v/>
      </c>
      <c r="G967" s="228" t="str">
        <f t="shared" ref="G967:G1030" si="31">IFERROR($E967/D967,"")</f>
        <v/>
      </c>
    </row>
    <row r="968" ht="15" spans="1:7">
      <c r="A968" s="393" t="s">
        <v>10102</v>
      </c>
      <c r="B968" s="405" t="s">
        <v>10103</v>
      </c>
      <c r="C968" s="395">
        <v>0</v>
      </c>
      <c r="D968" s="396">
        <v>0</v>
      </c>
      <c r="E968" s="396"/>
      <c r="F968" s="228" t="str">
        <f t="shared" si="30"/>
        <v/>
      </c>
      <c r="G968" s="228" t="str">
        <f t="shared" si="31"/>
        <v/>
      </c>
    </row>
    <row r="969" ht="15" spans="1:7">
      <c r="A969" s="393" t="s">
        <v>10104</v>
      </c>
      <c r="B969" s="405" t="s">
        <v>10105</v>
      </c>
      <c r="C969" s="395">
        <v>0</v>
      </c>
      <c r="D969" s="396">
        <v>0</v>
      </c>
      <c r="E969" s="396"/>
      <c r="F969" s="228" t="str">
        <f t="shared" si="30"/>
        <v/>
      </c>
      <c r="G969" s="228" t="str">
        <f t="shared" si="31"/>
        <v/>
      </c>
    </row>
    <row r="970" ht="15" spans="1:7">
      <c r="A970" s="393" t="s">
        <v>11757</v>
      </c>
      <c r="B970" s="405" t="s">
        <v>10165</v>
      </c>
      <c r="C970" s="395">
        <v>3901</v>
      </c>
      <c r="D970" s="396">
        <v>2039</v>
      </c>
      <c r="E970" s="396">
        <v>1491</v>
      </c>
      <c r="F970" s="228">
        <f t="shared" si="30"/>
        <v>0.382209689823122</v>
      </c>
      <c r="G970" s="228">
        <f t="shared" si="31"/>
        <v>0.731240804315841</v>
      </c>
    </row>
    <row r="971" ht="15" spans="1:7">
      <c r="A971" s="393" t="s">
        <v>11758</v>
      </c>
      <c r="B971" s="405" t="s">
        <v>10167</v>
      </c>
      <c r="C971" s="395">
        <v>76</v>
      </c>
      <c r="D971" s="396">
        <v>38</v>
      </c>
      <c r="E971" s="396">
        <v>28</v>
      </c>
      <c r="F971" s="228">
        <f t="shared" si="30"/>
        <v>0.368421052631579</v>
      </c>
      <c r="G971" s="228">
        <f t="shared" si="31"/>
        <v>0.736842105263158</v>
      </c>
    </row>
    <row r="972" ht="15" spans="1:7">
      <c r="A972" s="393" t="s">
        <v>11759</v>
      </c>
      <c r="B972" s="405" t="s">
        <v>10169</v>
      </c>
      <c r="C972" s="395">
        <v>0</v>
      </c>
      <c r="D972" s="396">
        <v>0</v>
      </c>
      <c r="E972" s="396">
        <v>0</v>
      </c>
      <c r="F972" s="228" t="str">
        <f t="shared" si="30"/>
        <v/>
      </c>
      <c r="G972" s="228" t="str">
        <f t="shared" si="31"/>
        <v/>
      </c>
    </row>
    <row r="973" ht="15" spans="1:7">
      <c r="A973" s="393" t="s">
        <v>11760</v>
      </c>
      <c r="B973" s="405" t="s">
        <v>11761</v>
      </c>
      <c r="C973" s="395">
        <v>0</v>
      </c>
      <c r="D973" s="396">
        <v>0</v>
      </c>
      <c r="E973" s="396">
        <v>0</v>
      </c>
      <c r="F973" s="228" t="str">
        <f t="shared" si="30"/>
        <v/>
      </c>
      <c r="G973" s="228" t="str">
        <f t="shared" si="31"/>
        <v/>
      </c>
    </row>
    <row r="974" ht="15" spans="1:7">
      <c r="A974" s="393" t="s">
        <v>11762</v>
      </c>
      <c r="B974" s="405" t="s">
        <v>11763</v>
      </c>
      <c r="C974" s="395">
        <v>0</v>
      </c>
      <c r="D974" s="396">
        <v>300</v>
      </c>
      <c r="E974" s="396">
        <v>219</v>
      </c>
      <c r="F974" s="228" t="str">
        <f t="shared" si="30"/>
        <v/>
      </c>
      <c r="G974" s="228">
        <f t="shared" si="31"/>
        <v>0.73</v>
      </c>
    </row>
    <row r="975" ht="15" spans="1:7">
      <c r="A975" s="393" t="s">
        <v>11764</v>
      </c>
      <c r="B975" s="405" t="s">
        <v>11765</v>
      </c>
      <c r="C975" s="395">
        <v>0</v>
      </c>
      <c r="D975" s="396">
        <v>0</v>
      </c>
      <c r="E975" s="396">
        <v>0</v>
      </c>
      <c r="F975" s="228" t="str">
        <f t="shared" si="30"/>
        <v/>
      </c>
      <c r="G975" s="228" t="str">
        <f t="shared" si="31"/>
        <v/>
      </c>
    </row>
    <row r="976" ht="15" spans="1:7">
      <c r="A976" s="393" t="s">
        <v>11766</v>
      </c>
      <c r="B976" s="405" t="s">
        <v>11767</v>
      </c>
      <c r="C976" s="395">
        <v>4</v>
      </c>
      <c r="D976" s="396">
        <v>92</v>
      </c>
      <c r="E976" s="396">
        <v>67</v>
      </c>
      <c r="F976" s="228">
        <f t="shared" si="30"/>
        <v>16.75</v>
      </c>
      <c r="G976" s="228">
        <f t="shared" si="31"/>
        <v>0.728260869565217</v>
      </c>
    </row>
    <row r="977" ht="15" spans="1:7">
      <c r="A977" s="393" t="s">
        <v>11768</v>
      </c>
      <c r="B977" s="405" t="s">
        <v>11769</v>
      </c>
      <c r="C977" s="395">
        <v>57</v>
      </c>
      <c r="D977" s="396">
        <v>0</v>
      </c>
      <c r="E977" s="396">
        <v>0</v>
      </c>
      <c r="F977" s="228">
        <f t="shared" si="30"/>
        <v>0</v>
      </c>
      <c r="G977" s="228" t="str">
        <f t="shared" si="31"/>
        <v/>
      </c>
    </row>
    <row r="978" ht="15" spans="1:7">
      <c r="A978" s="393" t="s">
        <v>11770</v>
      </c>
      <c r="B978" s="405" t="s">
        <v>11771</v>
      </c>
      <c r="C978" s="395">
        <v>6</v>
      </c>
      <c r="D978" s="396">
        <v>172</v>
      </c>
      <c r="E978" s="396">
        <v>126</v>
      </c>
      <c r="F978" s="228">
        <f t="shared" si="30"/>
        <v>21</v>
      </c>
      <c r="G978" s="228">
        <f t="shared" si="31"/>
        <v>0.732558139534884</v>
      </c>
    </row>
    <row r="979" ht="15" spans="1:7">
      <c r="A979" s="393" t="s">
        <v>11772</v>
      </c>
      <c r="B979" s="405" t="s">
        <v>11773</v>
      </c>
      <c r="C979" s="395">
        <v>0</v>
      </c>
      <c r="D979" s="396">
        <v>167</v>
      </c>
      <c r="E979" s="396">
        <v>122</v>
      </c>
      <c r="F979" s="228" t="str">
        <f t="shared" si="30"/>
        <v/>
      </c>
      <c r="G979" s="228">
        <f t="shared" si="31"/>
        <v>0.730538922155689</v>
      </c>
    </row>
    <row r="980" ht="15" spans="1:7">
      <c r="A980" s="393" t="s">
        <v>11774</v>
      </c>
      <c r="B980" s="405" t="s">
        <v>11775</v>
      </c>
      <c r="C980" s="395">
        <v>12</v>
      </c>
      <c r="D980" s="396">
        <v>52</v>
      </c>
      <c r="E980" s="396">
        <v>38</v>
      </c>
      <c r="F980" s="228">
        <f t="shared" si="30"/>
        <v>3.16666666666667</v>
      </c>
      <c r="G980" s="228">
        <f t="shared" si="31"/>
        <v>0.730769230769231</v>
      </c>
    </row>
    <row r="981" ht="15" spans="1:7">
      <c r="A981" s="393" t="s">
        <v>11776</v>
      </c>
      <c r="B981" s="405" t="s">
        <v>11777</v>
      </c>
      <c r="C981" s="395">
        <v>0</v>
      </c>
      <c r="D981" s="396">
        <v>0</v>
      </c>
      <c r="E981" s="396">
        <v>0</v>
      </c>
      <c r="F981" s="228" t="str">
        <f t="shared" si="30"/>
        <v/>
      </c>
      <c r="G981" s="228" t="str">
        <f t="shared" si="31"/>
        <v/>
      </c>
    </row>
    <row r="982" ht="15" spans="1:7">
      <c r="A982" s="393" t="s">
        <v>11778</v>
      </c>
      <c r="B982" s="405" t="s">
        <v>11779</v>
      </c>
      <c r="C982" s="395">
        <v>0</v>
      </c>
      <c r="D982" s="396">
        <v>0</v>
      </c>
      <c r="E982" s="396">
        <v>0</v>
      </c>
      <c r="F982" s="228" t="str">
        <f t="shared" si="30"/>
        <v/>
      </c>
      <c r="G982" s="228" t="str">
        <f t="shared" si="31"/>
        <v/>
      </c>
    </row>
    <row r="983" ht="15" spans="1:7">
      <c r="A983" s="393" t="s">
        <v>11780</v>
      </c>
      <c r="B983" s="405" t="s">
        <v>11781</v>
      </c>
      <c r="C983" s="395">
        <v>0</v>
      </c>
      <c r="D983" s="396">
        <v>0</v>
      </c>
      <c r="E983" s="396">
        <v>0</v>
      </c>
      <c r="F983" s="228" t="str">
        <f t="shared" si="30"/>
        <v/>
      </c>
      <c r="G983" s="228" t="str">
        <f t="shared" si="31"/>
        <v/>
      </c>
    </row>
    <row r="984" ht="15" spans="1:7">
      <c r="A984" s="393" t="s">
        <v>11782</v>
      </c>
      <c r="B984" s="405" t="s">
        <v>11783</v>
      </c>
      <c r="C984" s="395">
        <v>0</v>
      </c>
      <c r="D984" s="396">
        <v>0</v>
      </c>
      <c r="E984" s="396">
        <v>0</v>
      </c>
      <c r="F984" s="228" t="str">
        <f t="shared" si="30"/>
        <v/>
      </c>
      <c r="G984" s="228" t="str">
        <f t="shared" si="31"/>
        <v/>
      </c>
    </row>
    <row r="985" ht="15" spans="1:7">
      <c r="A985" s="393" t="s">
        <v>11784</v>
      </c>
      <c r="B985" s="405" t="s">
        <v>11785</v>
      </c>
      <c r="C985" s="395">
        <v>0</v>
      </c>
      <c r="D985" s="396">
        <v>0</v>
      </c>
      <c r="E985" s="396">
        <v>0</v>
      </c>
      <c r="F985" s="228" t="str">
        <f t="shared" si="30"/>
        <v/>
      </c>
      <c r="G985" s="228" t="str">
        <f t="shared" si="31"/>
        <v/>
      </c>
    </row>
    <row r="986" ht="15" spans="1:7">
      <c r="A986" s="393" t="s">
        <v>11786</v>
      </c>
      <c r="B986" s="405" t="s">
        <v>11787</v>
      </c>
      <c r="C986" s="395">
        <v>0</v>
      </c>
      <c r="D986" s="396">
        <v>0</v>
      </c>
      <c r="E986" s="396">
        <v>0</v>
      </c>
      <c r="F986" s="228" t="str">
        <f t="shared" si="30"/>
        <v/>
      </c>
      <c r="G986" s="228" t="str">
        <f t="shared" si="31"/>
        <v/>
      </c>
    </row>
    <row r="987" ht="15" spans="1:7">
      <c r="A987" s="393" t="s">
        <v>11788</v>
      </c>
      <c r="B987" s="405" t="s">
        <v>11789</v>
      </c>
      <c r="C987" s="395">
        <v>0</v>
      </c>
      <c r="D987" s="396">
        <v>0</v>
      </c>
      <c r="E987" s="396">
        <v>0</v>
      </c>
      <c r="F987" s="228" t="str">
        <f t="shared" si="30"/>
        <v/>
      </c>
      <c r="G987" s="228" t="str">
        <f t="shared" si="31"/>
        <v/>
      </c>
    </row>
    <row r="988" ht="15" spans="1:7">
      <c r="A988" s="393" t="s">
        <v>11790</v>
      </c>
      <c r="B988" s="405" t="s">
        <v>11791</v>
      </c>
      <c r="C988" s="395">
        <v>0</v>
      </c>
      <c r="D988" s="396">
        <v>0</v>
      </c>
      <c r="E988" s="396">
        <v>0</v>
      </c>
      <c r="F988" s="228" t="str">
        <f t="shared" si="30"/>
        <v/>
      </c>
      <c r="G988" s="228" t="str">
        <f t="shared" si="31"/>
        <v/>
      </c>
    </row>
    <row r="989" ht="15" spans="1:7">
      <c r="A989" s="393" t="s">
        <v>11792</v>
      </c>
      <c r="B989" s="405" t="s">
        <v>11793</v>
      </c>
      <c r="C989" s="395">
        <v>0</v>
      </c>
      <c r="D989" s="396">
        <v>0</v>
      </c>
      <c r="E989" s="396">
        <v>0</v>
      </c>
      <c r="F989" s="228" t="str">
        <f t="shared" si="30"/>
        <v/>
      </c>
      <c r="G989" s="228" t="str">
        <f t="shared" si="31"/>
        <v/>
      </c>
    </row>
    <row r="990" ht="15" spans="1:7">
      <c r="A990" s="393" t="s">
        <v>11794</v>
      </c>
      <c r="B990" s="405" t="s">
        <v>11795</v>
      </c>
      <c r="C990" s="395">
        <v>0</v>
      </c>
      <c r="D990" s="396">
        <v>0</v>
      </c>
      <c r="E990" s="396">
        <v>0</v>
      </c>
      <c r="F990" s="228" t="str">
        <f t="shared" si="30"/>
        <v/>
      </c>
      <c r="G990" s="228" t="str">
        <f t="shared" si="31"/>
        <v/>
      </c>
    </row>
    <row r="991" ht="15" spans="1:7">
      <c r="A991" s="393" t="s">
        <v>11796</v>
      </c>
      <c r="B991" s="405" t="s">
        <v>11797</v>
      </c>
      <c r="C991" s="395">
        <v>0</v>
      </c>
      <c r="D991" s="396">
        <v>0</v>
      </c>
      <c r="E991" s="396">
        <v>0</v>
      </c>
      <c r="F991" s="228" t="str">
        <f t="shared" si="30"/>
        <v/>
      </c>
      <c r="G991" s="228" t="str">
        <f t="shared" si="31"/>
        <v/>
      </c>
    </row>
    <row r="992" ht="15" spans="1:7">
      <c r="A992" s="393" t="s">
        <v>11798</v>
      </c>
      <c r="B992" s="405" t="s">
        <v>11799</v>
      </c>
      <c r="C992" s="395">
        <v>0</v>
      </c>
      <c r="D992" s="396">
        <v>0</v>
      </c>
      <c r="E992" s="396">
        <v>0</v>
      </c>
      <c r="F992" s="228" t="str">
        <f t="shared" si="30"/>
        <v/>
      </c>
      <c r="G992" s="228" t="str">
        <f t="shared" si="31"/>
        <v/>
      </c>
    </row>
    <row r="993" ht="15" spans="1:7">
      <c r="A993" s="393" t="s">
        <v>11800</v>
      </c>
      <c r="B993" s="405" t="s">
        <v>11801</v>
      </c>
      <c r="C993" s="395">
        <v>0</v>
      </c>
      <c r="D993" s="396">
        <v>0</v>
      </c>
      <c r="E993" s="396">
        <v>0</v>
      </c>
      <c r="F993" s="228" t="str">
        <f t="shared" si="30"/>
        <v/>
      </c>
      <c r="G993" s="228" t="str">
        <f t="shared" si="31"/>
        <v/>
      </c>
    </row>
    <row r="994" ht="15" spans="1:7">
      <c r="A994" s="393" t="s">
        <v>11802</v>
      </c>
      <c r="B994" s="405" t="s">
        <v>10183</v>
      </c>
      <c r="C994" s="395">
        <v>1097</v>
      </c>
      <c r="D994" s="396">
        <v>222</v>
      </c>
      <c r="E994" s="396">
        <v>162</v>
      </c>
      <c r="F994" s="228">
        <f t="shared" si="30"/>
        <v>0.14767547857794</v>
      </c>
      <c r="G994" s="228">
        <f t="shared" si="31"/>
        <v>0.72972972972973</v>
      </c>
    </row>
    <row r="995" ht="15" spans="1:7">
      <c r="A995" s="393" t="s">
        <v>11803</v>
      </c>
      <c r="B995" s="405" t="s">
        <v>11804</v>
      </c>
      <c r="C995" s="395">
        <v>161</v>
      </c>
      <c r="D995" s="396">
        <v>1015</v>
      </c>
      <c r="E995" s="396">
        <v>742</v>
      </c>
      <c r="F995" s="228">
        <f t="shared" si="30"/>
        <v>4.60869565217391</v>
      </c>
      <c r="G995" s="228">
        <f t="shared" si="31"/>
        <v>0.731034482758621</v>
      </c>
    </row>
    <row r="996" ht="15" spans="1:7">
      <c r="A996" s="393" t="s">
        <v>11805</v>
      </c>
      <c r="B996" s="405" t="s">
        <v>10165</v>
      </c>
      <c r="C996" s="395">
        <v>35</v>
      </c>
      <c r="D996" s="396">
        <v>391</v>
      </c>
      <c r="E996" s="396">
        <v>286</v>
      </c>
      <c r="F996" s="228">
        <f t="shared" si="30"/>
        <v>8.17142857142857</v>
      </c>
      <c r="G996" s="228">
        <f t="shared" si="31"/>
        <v>0.731457800511509</v>
      </c>
    </row>
    <row r="997" ht="15" spans="1:7">
      <c r="A997" s="393" t="s">
        <v>11806</v>
      </c>
      <c r="B997" s="405" t="s">
        <v>10167</v>
      </c>
      <c r="C997" s="395">
        <v>155</v>
      </c>
      <c r="D997" s="396">
        <v>0</v>
      </c>
      <c r="E997" s="396">
        <v>0</v>
      </c>
      <c r="F997" s="228">
        <f t="shared" si="30"/>
        <v>0</v>
      </c>
      <c r="G997" s="228" t="str">
        <f t="shared" si="31"/>
        <v/>
      </c>
    </row>
    <row r="998" ht="15" spans="1:7">
      <c r="A998" s="393" t="s">
        <v>11807</v>
      </c>
      <c r="B998" s="405" t="s">
        <v>10169</v>
      </c>
      <c r="C998" s="395">
        <v>0</v>
      </c>
      <c r="D998" s="396">
        <v>0</v>
      </c>
      <c r="E998" s="396">
        <v>0</v>
      </c>
      <c r="F998" s="228" t="str">
        <f t="shared" si="30"/>
        <v/>
      </c>
      <c r="G998" s="228" t="str">
        <f t="shared" si="31"/>
        <v/>
      </c>
    </row>
    <row r="999" ht="15" spans="1:7">
      <c r="A999" s="393" t="s">
        <v>11808</v>
      </c>
      <c r="B999" s="405" t="s">
        <v>11809</v>
      </c>
      <c r="C999" s="395">
        <v>0</v>
      </c>
      <c r="D999" s="396">
        <v>0</v>
      </c>
      <c r="E999" s="396">
        <v>0</v>
      </c>
      <c r="F999" s="228" t="str">
        <f t="shared" si="30"/>
        <v/>
      </c>
      <c r="G999" s="228" t="str">
        <f t="shared" si="31"/>
        <v/>
      </c>
    </row>
    <row r="1000" ht="15" spans="1:7">
      <c r="A1000" s="393" t="s">
        <v>11810</v>
      </c>
      <c r="B1000" s="405" t="s">
        <v>11811</v>
      </c>
      <c r="C1000" s="395">
        <v>0</v>
      </c>
      <c r="D1000" s="396">
        <v>0</v>
      </c>
      <c r="E1000" s="396">
        <v>0</v>
      </c>
      <c r="F1000" s="228" t="str">
        <f t="shared" si="30"/>
        <v/>
      </c>
      <c r="G1000" s="228" t="str">
        <f t="shared" si="31"/>
        <v/>
      </c>
    </row>
    <row r="1001" ht="15" spans="1:7">
      <c r="A1001" s="393" t="s">
        <v>11812</v>
      </c>
      <c r="B1001" s="405" t="s">
        <v>11813</v>
      </c>
      <c r="C1001" s="395">
        <v>0</v>
      </c>
      <c r="D1001" s="396">
        <v>0</v>
      </c>
      <c r="E1001" s="396">
        <v>0</v>
      </c>
      <c r="F1001" s="228" t="str">
        <f t="shared" si="30"/>
        <v/>
      </c>
      <c r="G1001" s="228" t="str">
        <f t="shared" si="31"/>
        <v/>
      </c>
    </row>
    <row r="1002" ht="15" spans="1:7">
      <c r="A1002" s="393" t="s">
        <v>11814</v>
      </c>
      <c r="B1002" s="405" t="s">
        <v>11815</v>
      </c>
      <c r="C1002" s="395">
        <v>0</v>
      </c>
      <c r="D1002" s="396">
        <v>0</v>
      </c>
      <c r="E1002" s="396">
        <v>0</v>
      </c>
      <c r="F1002" s="228" t="str">
        <f t="shared" si="30"/>
        <v/>
      </c>
      <c r="G1002" s="228" t="str">
        <f t="shared" si="31"/>
        <v/>
      </c>
    </row>
    <row r="1003" ht="15" spans="1:7">
      <c r="A1003" s="393" t="s">
        <v>11816</v>
      </c>
      <c r="B1003" s="405" t="s">
        <v>11817</v>
      </c>
      <c r="C1003" s="395">
        <v>0</v>
      </c>
      <c r="D1003" s="396">
        <v>0</v>
      </c>
      <c r="E1003" s="396">
        <v>0</v>
      </c>
      <c r="F1003" s="228" t="str">
        <f t="shared" si="30"/>
        <v/>
      </c>
      <c r="G1003" s="228" t="str">
        <f t="shared" si="31"/>
        <v/>
      </c>
    </row>
    <row r="1004" ht="15" spans="1:7">
      <c r="A1004" s="393" t="s">
        <v>11818</v>
      </c>
      <c r="B1004" s="405" t="s">
        <v>11819</v>
      </c>
      <c r="C1004" s="395">
        <v>0</v>
      </c>
      <c r="D1004" s="396">
        <v>0</v>
      </c>
      <c r="E1004" s="396">
        <v>0</v>
      </c>
      <c r="F1004" s="228" t="str">
        <f t="shared" si="30"/>
        <v/>
      </c>
      <c r="G1004" s="228" t="str">
        <f t="shared" si="31"/>
        <v/>
      </c>
    </row>
    <row r="1005" ht="15" spans="1:7">
      <c r="A1005" s="393" t="s">
        <v>11820</v>
      </c>
      <c r="B1005" s="405" t="s">
        <v>11821</v>
      </c>
      <c r="C1005" s="395">
        <v>0</v>
      </c>
      <c r="D1005" s="396">
        <v>0</v>
      </c>
      <c r="E1005" s="396">
        <v>0</v>
      </c>
      <c r="F1005" s="228" t="str">
        <f t="shared" si="30"/>
        <v/>
      </c>
      <c r="G1005" s="228" t="str">
        <f t="shared" si="31"/>
        <v/>
      </c>
    </row>
    <row r="1006" ht="15" spans="1:7">
      <c r="A1006" s="393" t="s">
        <v>11822</v>
      </c>
      <c r="B1006" s="405" t="s">
        <v>11823</v>
      </c>
      <c r="C1006" s="395">
        <v>0</v>
      </c>
      <c r="D1006" s="396">
        <v>0</v>
      </c>
      <c r="E1006" s="396">
        <v>0</v>
      </c>
      <c r="F1006" s="228" t="str">
        <f t="shared" si="30"/>
        <v/>
      </c>
      <c r="G1006" s="228" t="str">
        <f t="shared" si="31"/>
        <v/>
      </c>
    </row>
    <row r="1007" ht="15" spans="1:7">
      <c r="A1007" s="393" t="s">
        <v>11824</v>
      </c>
      <c r="B1007" s="405" t="s">
        <v>11825</v>
      </c>
      <c r="C1007" s="395">
        <v>0</v>
      </c>
      <c r="D1007" s="396">
        <v>0</v>
      </c>
      <c r="E1007" s="396">
        <v>0</v>
      </c>
      <c r="F1007" s="228" t="str">
        <f t="shared" si="30"/>
        <v/>
      </c>
      <c r="G1007" s="228" t="str">
        <f t="shared" si="31"/>
        <v/>
      </c>
    </row>
    <row r="1008" ht="15" spans="1:7">
      <c r="A1008" s="393" t="s">
        <v>11826</v>
      </c>
      <c r="B1008" s="405" t="s">
        <v>11827</v>
      </c>
      <c r="C1008" s="395">
        <v>0</v>
      </c>
      <c r="D1008" s="396">
        <v>0</v>
      </c>
      <c r="E1008" s="396">
        <v>0</v>
      </c>
      <c r="F1008" s="228" t="str">
        <f t="shared" si="30"/>
        <v/>
      </c>
      <c r="G1008" s="228" t="str">
        <f t="shared" si="31"/>
        <v/>
      </c>
    </row>
    <row r="1009" ht="15" spans="1:7">
      <c r="A1009" s="393" t="s">
        <v>11828</v>
      </c>
      <c r="B1009" s="405" t="s">
        <v>11829</v>
      </c>
      <c r="C1009" s="395">
        <v>237</v>
      </c>
      <c r="D1009" s="396">
        <v>164</v>
      </c>
      <c r="E1009" s="396">
        <v>120</v>
      </c>
      <c r="F1009" s="228">
        <f t="shared" si="30"/>
        <v>0.506329113924051</v>
      </c>
      <c r="G1009" s="228">
        <f t="shared" si="31"/>
        <v>0.731707317073171</v>
      </c>
    </row>
    <row r="1010" ht="15" spans="1:7">
      <c r="A1010" s="393" t="s">
        <v>11830</v>
      </c>
      <c r="B1010" s="405" t="s">
        <v>10113</v>
      </c>
      <c r="C1010" s="395"/>
      <c r="D1010" s="396">
        <v>114</v>
      </c>
      <c r="E1010" s="396">
        <v>85</v>
      </c>
      <c r="F1010" s="228" t="str">
        <f t="shared" si="30"/>
        <v/>
      </c>
      <c r="G1010" s="228">
        <f t="shared" si="31"/>
        <v>0.745614035087719</v>
      </c>
    </row>
    <row r="1011" ht="15" spans="1:7">
      <c r="A1011" s="393" t="s">
        <v>11831</v>
      </c>
      <c r="B1011" s="405" t="s">
        <v>11832</v>
      </c>
      <c r="C1011" s="395">
        <v>0</v>
      </c>
      <c r="D1011" s="396">
        <v>0</v>
      </c>
      <c r="E1011" s="396">
        <v>0</v>
      </c>
      <c r="F1011" s="228" t="str">
        <f t="shared" si="30"/>
        <v/>
      </c>
      <c r="G1011" s="228" t="str">
        <f t="shared" si="31"/>
        <v/>
      </c>
    </row>
    <row r="1012" ht="15" spans="1:7">
      <c r="A1012" s="393" t="s">
        <v>11833</v>
      </c>
      <c r="B1012" s="405" t="s">
        <v>11834</v>
      </c>
      <c r="C1012" s="395">
        <v>0</v>
      </c>
      <c r="D1012" s="396">
        <v>0</v>
      </c>
      <c r="E1012" s="396">
        <v>0</v>
      </c>
      <c r="F1012" s="228" t="str">
        <f t="shared" si="30"/>
        <v/>
      </c>
      <c r="G1012" s="228" t="str">
        <f t="shared" si="31"/>
        <v/>
      </c>
    </row>
    <row r="1013" ht="15" spans="1:7">
      <c r="A1013" s="393" t="s">
        <v>11835</v>
      </c>
      <c r="B1013" s="405" t="s">
        <v>11836</v>
      </c>
      <c r="C1013" s="395">
        <v>3444</v>
      </c>
      <c r="D1013" s="396">
        <v>1366</v>
      </c>
      <c r="E1013" s="396">
        <v>1597</v>
      </c>
      <c r="F1013" s="228">
        <f t="shared" si="30"/>
        <v>0.463704994192799</v>
      </c>
      <c r="G1013" s="228">
        <f t="shared" si="31"/>
        <v>1.16910688140556</v>
      </c>
    </row>
    <row r="1014" ht="15" spans="1:7">
      <c r="A1014" s="393" t="s">
        <v>11837</v>
      </c>
      <c r="B1014" s="405" t="s">
        <v>11838</v>
      </c>
      <c r="C1014" s="395">
        <v>0</v>
      </c>
      <c r="D1014" s="396">
        <v>0</v>
      </c>
      <c r="E1014" s="396">
        <v>0</v>
      </c>
      <c r="F1014" s="228" t="str">
        <f t="shared" si="30"/>
        <v/>
      </c>
      <c r="G1014" s="228" t="str">
        <f t="shared" si="31"/>
        <v/>
      </c>
    </row>
    <row r="1015" ht="15" spans="1:7">
      <c r="A1015" s="393" t="s">
        <v>11839</v>
      </c>
      <c r="B1015" s="405" t="s">
        <v>11840</v>
      </c>
      <c r="C1015" s="395">
        <v>0</v>
      </c>
      <c r="D1015" s="396">
        <v>0</v>
      </c>
      <c r="E1015" s="396">
        <v>0</v>
      </c>
      <c r="F1015" s="228" t="str">
        <f t="shared" si="30"/>
        <v/>
      </c>
      <c r="G1015" s="228" t="str">
        <f t="shared" si="31"/>
        <v/>
      </c>
    </row>
    <row r="1016" ht="15" spans="1:7">
      <c r="A1016" s="393" t="s">
        <v>11841</v>
      </c>
      <c r="B1016" s="405" t="s">
        <v>11842</v>
      </c>
      <c r="C1016" s="395">
        <v>52</v>
      </c>
      <c r="D1016" s="396">
        <v>511</v>
      </c>
      <c r="E1016" s="396">
        <v>598</v>
      </c>
      <c r="F1016" s="228">
        <f t="shared" si="30"/>
        <v>11.5</v>
      </c>
      <c r="G1016" s="228">
        <f t="shared" si="31"/>
        <v>1.17025440313112</v>
      </c>
    </row>
    <row r="1017" ht="15" spans="1:7">
      <c r="A1017" s="393" t="s">
        <v>11843</v>
      </c>
      <c r="B1017" s="405" t="s">
        <v>11844</v>
      </c>
      <c r="C1017" s="395">
        <v>160</v>
      </c>
      <c r="D1017" s="396">
        <v>0</v>
      </c>
      <c r="E1017" s="396">
        <v>0</v>
      </c>
      <c r="F1017" s="228">
        <f t="shared" si="30"/>
        <v>0</v>
      </c>
      <c r="G1017" s="228" t="str">
        <f t="shared" si="31"/>
        <v/>
      </c>
    </row>
    <row r="1018" ht="15" spans="1:7">
      <c r="A1018" s="393" t="s">
        <v>11845</v>
      </c>
      <c r="B1018" s="405" t="s">
        <v>11846</v>
      </c>
      <c r="C1018" s="395">
        <v>1090</v>
      </c>
      <c r="D1018" s="396">
        <v>656</v>
      </c>
      <c r="E1018" s="396">
        <v>767</v>
      </c>
      <c r="F1018" s="228">
        <f t="shared" si="30"/>
        <v>0.703669724770642</v>
      </c>
      <c r="G1018" s="228">
        <f t="shared" si="31"/>
        <v>1.16920731707317</v>
      </c>
    </row>
    <row r="1019" ht="15" spans="1:7">
      <c r="A1019" s="393" t="s">
        <v>11847</v>
      </c>
      <c r="B1019" s="405" t="s">
        <v>11848</v>
      </c>
      <c r="C1019" s="395">
        <v>0</v>
      </c>
      <c r="D1019" s="396">
        <v>0</v>
      </c>
      <c r="E1019" s="396">
        <v>0</v>
      </c>
      <c r="F1019" s="228" t="str">
        <f t="shared" si="30"/>
        <v/>
      </c>
      <c r="G1019" s="228" t="str">
        <f t="shared" si="31"/>
        <v/>
      </c>
    </row>
    <row r="1020" ht="15" spans="1:7">
      <c r="A1020" s="393" t="s">
        <v>11849</v>
      </c>
      <c r="B1020" s="405" t="s">
        <v>11850</v>
      </c>
      <c r="C1020" s="395"/>
      <c r="D1020" s="396">
        <v>0</v>
      </c>
      <c r="E1020" s="396">
        <v>0</v>
      </c>
      <c r="F1020" s="228" t="str">
        <f t="shared" si="30"/>
        <v/>
      </c>
      <c r="G1020" s="228" t="str">
        <f t="shared" si="31"/>
        <v/>
      </c>
    </row>
    <row r="1021" ht="15" spans="1:7">
      <c r="A1021" s="393" t="s">
        <v>11851</v>
      </c>
      <c r="B1021" s="405" t="s">
        <v>11852</v>
      </c>
      <c r="C1021" s="395">
        <v>363</v>
      </c>
      <c r="D1021" s="396">
        <v>180</v>
      </c>
      <c r="E1021" s="396">
        <v>210</v>
      </c>
      <c r="F1021" s="228">
        <f t="shared" si="30"/>
        <v>0.578512396694215</v>
      </c>
      <c r="G1021" s="228">
        <f t="shared" si="31"/>
        <v>1.16666666666667</v>
      </c>
    </row>
    <row r="1022" ht="15" spans="1:7">
      <c r="A1022" s="393" t="s">
        <v>11853</v>
      </c>
      <c r="B1022" s="405" t="s">
        <v>11854</v>
      </c>
      <c r="C1022" s="395">
        <v>12504</v>
      </c>
      <c r="D1022" s="396">
        <v>9030</v>
      </c>
      <c r="E1022" s="396">
        <v>10559</v>
      </c>
      <c r="F1022" s="228">
        <f t="shared" si="30"/>
        <v>0.844449776071657</v>
      </c>
      <c r="G1022" s="228">
        <f t="shared" si="31"/>
        <v>1.16932447397564</v>
      </c>
    </row>
    <row r="1023" ht="15" spans="1:7">
      <c r="A1023" s="393" t="s">
        <v>11855</v>
      </c>
      <c r="B1023" s="405" t="s">
        <v>11856</v>
      </c>
      <c r="C1023" s="395">
        <v>0</v>
      </c>
      <c r="D1023" s="396">
        <v>0</v>
      </c>
      <c r="E1023" s="396">
        <v>0</v>
      </c>
      <c r="F1023" s="228" t="str">
        <f t="shared" si="30"/>
        <v/>
      </c>
      <c r="G1023" s="228" t="str">
        <f t="shared" si="31"/>
        <v/>
      </c>
    </row>
    <row r="1024" ht="15" spans="1:7">
      <c r="A1024" s="393" t="s">
        <v>11857</v>
      </c>
      <c r="B1024" s="405" t="s">
        <v>11858</v>
      </c>
      <c r="C1024" s="395">
        <v>0</v>
      </c>
      <c r="D1024" s="396">
        <v>0</v>
      </c>
      <c r="E1024" s="396">
        <v>0</v>
      </c>
      <c r="F1024" s="228" t="str">
        <f t="shared" si="30"/>
        <v/>
      </c>
      <c r="G1024" s="228" t="str">
        <f t="shared" si="31"/>
        <v/>
      </c>
    </row>
    <row r="1025" ht="15" spans="1:7">
      <c r="A1025" s="393" t="s">
        <v>11859</v>
      </c>
      <c r="B1025" s="405" t="s">
        <v>11860</v>
      </c>
      <c r="C1025" s="395">
        <v>0</v>
      </c>
      <c r="D1025" s="396">
        <v>0</v>
      </c>
      <c r="E1025" s="396">
        <v>0</v>
      </c>
      <c r="F1025" s="228" t="str">
        <f t="shared" si="30"/>
        <v/>
      </c>
      <c r="G1025" s="228" t="str">
        <f t="shared" si="31"/>
        <v/>
      </c>
    </row>
    <row r="1026" ht="15" spans="1:7">
      <c r="A1026" s="393" t="s">
        <v>11861</v>
      </c>
      <c r="B1026" s="405" t="s">
        <v>11862</v>
      </c>
      <c r="C1026" s="395">
        <v>0</v>
      </c>
      <c r="D1026" s="396">
        <v>3877</v>
      </c>
      <c r="E1026" s="396">
        <v>4534</v>
      </c>
      <c r="F1026" s="228" t="str">
        <f t="shared" si="30"/>
        <v/>
      </c>
      <c r="G1026" s="228">
        <f t="shared" si="31"/>
        <v>1.16946092339438</v>
      </c>
    </row>
    <row r="1027" ht="15" spans="1:7">
      <c r="A1027" s="393" t="s">
        <v>11863</v>
      </c>
      <c r="B1027" s="405" t="s">
        <v>11864</v>
      </c>
      <c r="C1027" s="395">
        <v>4</v>
      </c>
      <c r="D1027" s="396">
        <v>0</v>
      </c>
      <c r="E1027" s="396">
        <v>0</v>
      </c>
      <c r="F1027" s="228">
        <f t="shared" si="30"/>
        <v>0</v>
      </c>
      <c r="G1027" s="228" t="str">
        <f t="shared" si="31"/>
        <v/>
      </c>
    </row>
    <row r="1028" ht="15" spans="1:7">
      <c r="A1028" s="393" t="s">
        <v>11865</v>
      </c>
      <c r="B1028" s="405" t="s">
        <v>10165</v>
      </c>
      <c r="C1028" s="395">
        <v>0</v>
      </c>
      <c r="D1028" s="396">
        <v>0</v>
      </c>
      <c r="E1028" s="396">
        <v>0</v>
      </c>
      <c r="F1028" s="228" t="str">
        <f t="shared" si="30"/>
        <v/>
      </c>
      <c r="G1028" s="228" t="str">
        <f t="shared" si="31"/>
        <v/>
      </c>
    </row>
    <row r="1029" ht="15" spans="1:7">
      <c r="A1029" s="393" t="s">
        <v>11866</v>
      </c>
      <c r="B1029" s="405" t="s">
        <v>10167</v>
      </c>
      <c r="C1029" s="395">
        <v>0</v>
      </c>
      <c r="D1029" s="396">
        <v>0</v>
      </c>
      <c r="E1029" s="396">
        <v>0</v>
      </c>
      <c r="F1029" s="228" t="str">
        <f t="shared" si="30"/>
        <v/>
      </c>
      <c r="G1029" s="228" t="str">
        <f t="shared" si="31"/>
        <v/>
      </c>
    </row>
    <row r="1030" ht="15" spans="1:7">
      <c r="A1030" s="393" t="s">
        <v>11867</v>
      </c>
      <c r="B1030" s="405" t="s">
        <v>10169</v>
      </c>
      <c r="C1030" s="395">
        <v>0</v>
      </c>
      <c r="D1030" s="396">
        <v>0</v>
      </c>
      <c r="E1030" s="396">
        <v>0</v>
      </c>
      <c r="F1030" s="228" t="str">
        <f t="shared" si="30"/>
        <v/>
      </c>
      <c r="G1030" s="228" t="str">
        <f t="shared" si="31"/>
        <v/>
      </c>
    </row>
    <row r="1031" ht="15" spans="1:7">
      <c r="A1031" s="393" t="s">
        <v>11868</v>
      </c>
      <c r="B1031" s="405" t="s">
        <v>11869</v>
      </c>
      <c r="C1031" s="395">
        <v>0</v>
      </c>
      <c r="D1031" s="396">
        <v>0</v>
      </c>
      <c r="E1031" s="396">
        <v>0</v>
      </c>
      <c r="F1031" s="228" t="str">
        <f t="shared" ref="F1031:F1094" si="32">IFERROR($E1031/C1031,"")</f>
        <v/>
      </c>
      <c r="G1031" s="228" t="str">
        <f t="shared" ref="G1031:G1094" si="33">IFERROR($E1031/D1031,"")</f>
        <v/>
      </c>
    </row>
    <row r="1032" ht="15" spans="1:7">
      <c r="A1032" s="393" t="s">
        <v>11870</v>
      </c>
      <c r="B1032" s="405" t="s">
        <v>11871</v>
      </c>
      <c r="C1032" s="395">
        <v>0</v>
      </c>
      <c r="D1032" s="396">
        <v>0</v>
      </c>
      <c r="E1032" s="396">
        <v>0</v>
      </c>
      <c r="F1032" s="228" t="str">
        <f t="shared" si="32"/>
        <v/>
      </c>
      <c r="G1032" s="228" t="str">
        <f t="shared" si="33"/>
        <v/>
      </c>
    </row>
    <row r="1033" ht="15" spans="1:7">
      <c r="A1033" s="393" t="s">
        <v>11872</v>
      </c>
      <c r="B1033" s="405" t="s">
        <v>11873</v>
      </c>
      <c r="C1033" s="395">
        <v>0</v>
      </c>
      <c r="D1033" s="396">
        <v>59</v>
      </c>
      <c r="E1033" s="396">
        <v>27</v>
      </c>
      <c r="F1033" s="228" t="str">
        <f t="shared" si="32"/>
        <v/>
      </c>
      <c r="G1033" s="228">
        <f t="shared" si="33"/>
        <v>0.457627118644068</v>
      </c>
    </row>
    <row r="1034" ht="15" spans="1:7">
      <c r="A1034" s="393" t="s">
        <v>11874</v>
      </c>
      <c r="B1034" s="405" t="s">
        <v>11875</v>
      </c>
      <c r="C1034" s="395">
        <v>0</v>
      </c>
      <c r="D1034" s="396">
        <v>0</v>
      </c>
      <c r="E1034" s="396">
        <v>0</v>
      </c>
      <c r="F1034" s="228" t="str">
        <f t="shared" si="32"/>
        <v/>
      </c>
      <c r="G1034" s="228" t="str">
        <f t="shared" si="33"/>
        <v/>
      </c>
    </row>
    <row r="1035" ht="15" spans="1:7">
      <c r="A1035" s="393" t="s">
        <v>11876</v>
      </c>
      <c r="B1035" s="405" t="s">
        <v>11877</v>
      </c>
      <c r="C1035" s="395">
        <v>0</v>
      </c>
      <c r="D1035" s="396">
        <v>0</v>
      </c>
      <c r="E1035" s="396">
        <v>0</v>
      </c>
      <c r="F1035" s="228" t="str">
        <f t="shared" si="32"/>
        <v/>
      </c>
      <c r="G1035" s="228" t="str">
        <f t="shared" si="33"/>
        <v/>
      </c>
    </row>
    <row r="1036" ht="15" spans="1:7">
      <c r="A1036" s="393" t="s">
        <v>11878</v>
      </c>
      <c r="B1036" s="405" t="s">
        <v>11879</v>
      </c>
      <c r="C1036" s="395">
        <v>0</v>
      </c>
      <c r="D1036" s="396">
        <v>0</v>
      </c>
      <c r="E1036" s="396">
        <v>0</v>
      </c>
      <c r="F1036" s="228" t="str">
        <f t="shared" si="32"/>
        <v/>
      </c>
      <c r="G1036" s="228" t="str">
        <f t="shared" si="33"/>
        <v/>
      </c>
    </row>
    <row r="1037" ht="15" spans="1:7">
      <c r="A1037" s="393" t="s">
        <v>11880</v>
      </c>
      <c r="B1037" s="405" t="s">
        <v>11881</v>
      </c>
      <c r="C1037" s="395">
        <v>0</v>
      </c>
      <c r="D1037" s="396">
        <v>0</v>
      </c>
      <c r="E1037" s="396">
        <v>0</v>
      </c>
      <c r="F1037" s="228" t="str">
        <f t="shared" si="32"/>
        <v/>
      </c>
      <c r="G1037" s="228" t="str">
        <f t="shared" si="33"/>
        <v/>
      </c>
    </row>
    <row r="1038" ht="15" spans="1:7">
      <c r="A1038" s="393" t="s">
        <v>11882</v>
      </c>
      <c r="B1038" s="405" t="s">
        <v>11883</v>
      </c>
      <c r="C1038" s="395">
        <v>287</v>
      </c>
      <c r="D1038" s="396">
        <v>923</v>
      </c>
      <c r="E1038" s="396">
        <v>418</v>
      </c>
      <c r="F1038" s="228">
        <f t="shared" si="32"/>
        <v>1.45644599303136</v>
      </c>
      <c r="G1038" s="228">
        <f t="shared" si="33"/>
        <v>0.452871072589382</v>
      </c>
    </row>
    <row r="1039" ht="15" spans="1:7">
      <c r="A1039" s="393" t="s">
        <v>11884</v>
      </c>
      <c r="B1039" s="405" t="s">
        <v>11885</v>
      </c>
      <c r="C1039" s="395">
        <v>0</v>
      </c>
      <c r="D1039" s="396">
        <v>0</v>
      </c>
      <c r="E1039" s="396">
        <v>0</v>
      </c>
      <c r="F1039" s="228" t="str">
        <f t="shared" si="32"/>
        <v/>
      </c>
      <c r="G1039" s="228" t="str">
        <f t="shared" si="33"/>
        <v/>
      </c>
    </row>
    <row r="1040" ht="15" spans="1:7">
      <c r="A1040" s="393" t="s">
        <v>11886</v>
      </c>
      <c r="B1040" s="405" t="s">
        <v>11887</v>
      </c>
      <c r="C1040" s="395">
        <v>0</v>
      </c>
      <c r="D1040" s="396">
        <v>0</v>
      </c>
      <c r="E1040" s="396">
        <v>0</v>
      </c>
      <c r="F1040" s="228" t="str">
        <f t="shared" si="32"/>
        <v/>
      </c>
      <c r="G1040" s="228" t="str">
        <f t="shared" si="33"/>
        <v/>
      </c>
    </row>
    <row r="1041" ht="15" spans="1:7">
      <c r="A1041" s="393" t="s">
        <v>11888</v>
      </c>
      <c r="B1041" s="405" t="s">
        <v>11889</v>
      </c>
      <c r="C1041" s="368">
        <v>0</v>
      </c>
      <c r="D1041" s="396">
        <v>0</v>
      </c>
      <c r="E1041" s="396">
        <v>0</v>
      </c>
      <c r="F1041" s="228" t="str">
        <f t="shared" si="32"/>
        <v/>
      </c>
      <c r="G1041" s="228" t="str">
        <f t="shared" si="33"/>
        <v/>
      </c>
    </row>
    <row r="1042" ht="15" spans="1:7">
      <c r="A1042" s="393" t="s">
        <v>11890</v>
      </c>
      <c r="B1042" s="405" t="s">
        <v>11891</v>
      </c>
      <c r="C1042" s="368">
        <v>0</v>
      </c>
      <c r="D1042" s="396">
        <v>0</v>
      </c>
      <c r="E1042" s="396">
        <v>0</v>
      </c>
      <c r="F1042" s="228" t="str">
        <f t="shared" si="32"/>
        <v/>
      </c>
      <c r="G1042" s="228" t="str">
        <f t="shared" si="33"/>
        <v/>
      </c>
    </row>
    <row r="1043" ht="15" spans="1:7">
      <c r="A1043" s="393" t="s">
        <v>11892</v>
      </c>
      <c r="B1043" s="405" t="s">
        <v>10183</v>
      </c>
      <c r="C1043" s="368">
        <v>0</v>
      </c>
      <c r="D1043" s="396">
        <v>0</v>
      </c>
      <c r="E1043" s="396">
        <v>0</v>
      </c>
      <c r="F1043" s="228" t="str">
        <f t="shared" si="32"/>
        <v/>
      </c>
      <c r="G1043" s="228" t="str">
        <f t="shared" si="33"/>
        <v/>
      </c>
    </row>
    <row r="1044" ht="15" spans="1:7">
      <c r="A1044" s="393" t="s">
        <v>11893</v>
      </c>
      <c r="B1044" s="405" t="s">
        <v>11894</v>
      </c>
      <c r="C1044" s="368">
        <v>5</v>
      </c>
      <c r="D1044" s="396">
        <v>400</v>
      </c>
      <c r="E1044" s="396">
        <v>181</v>
      </c>
      <c r="F1044" s="228">
        <f t="shared" si="32"/>
        <v>36.2</v>
      </c>
      <c r="G1044" s="228">
        <f t="shared" si="33"/>
        <v>0.4525</v>
      </c>
    </row>
    <row r="1045" ht="15" spans="1:7">
      <c r="A1045" s="393" t="s">
        <v>11895</v>
      </c>
      <c r="B1045" s="405" t="s">
        <v>11896</v>
      </c>
      <c r="C1045" s="368">
        <v>0</v>
      </c>
      <c r="D1045" s="396">
        <v>0</v>
      </c>
      <c r="E1045" s="396">
        <v>0</v>
      </c>
      <c r="F1045" s="228" t="str">
        <f t="shared" si="32"/>
        <v/>
      </c>
      <c r="G1045" s="228" t="str">
        <f t="shared" si="33"/>
        <v/>
      </c>
    </row>
    <row r="1046" ht="15" spans="1:7">
      <c r="A1046" s="393" t="s">
        <v>11897</v>
      </c>
      <c r="B1046" s="405" t="s">
        <v>11898</v>
      </c>
      <c r="C1046" s="368">
        <v>0</v>
      </c>
      <c r="D1046" s="396">
        <v>0</v>
      </c>
      <c r="E1046" s="396">
        <v>0</v>
      </c>
      <c r="F1046" s="228" t="str">
        <f t="shared" si="32"/>
        <v/>
      </c>
      <c r="G1046" s="228" t="str">
        <f t="shared" si="33"/>
        <v/>
      </c>
    </row>
    <row r="1047" ht="15" spans="1:7">
      <c r="A1047" s="393" t="s">
        <v>11899</v>
      </c>
      <c r="B1047" s="405" t="s">
        <v>11900</v>
      </c>
      <c r="C1047" s="368">
        <v>0</v>
      </c>
      <c r="D1047" s="396">
        <v>0</v>
      </c>
      <c r="E1047" s="396">
        <v>0</v>
      </c>
      <c r="F1047" s="228" t="str">
        <f t="shared" si="32"/>
        <v/>
      </c>
      <c r="G1047" s="228" t="str">
        <f t="shared" si="33"/>
        <v/>
      </c>
    </row>
    <row r="1048" ht="15" spans="1:7">
      <c r="A1048" s="393" t="s">
        <v>11901</v>
      </c>
      <c r="B1048" s="405" t="s">
        <v>11902</v>
      </c>
      <c r="C1048" s="368">
        <v>0</v>
      </c>
      <c r="D1048" s="396">
        <v>0</v>
      </c>
      <c r="E1048" s="396">
        <v>0</v>
      </c>
      <c r="F1048" s="228" t="str">
        <f t="shared" si="32"/>
        <v/>
      </c>
      <c r="G1048" s="228" t="str">
        <f t="shared" si="33"/>
        <v/>
      </c>
    </row>
    <row r="1049" ht="15" spans="1:7">
      <c r="A1049" s="393" t="s">
        <v>11903</v>
      </c>
      <c r="B1049" s="405" t="s">
        <v>11904</v>
      </c>
      <c r="C1049" s="368"/>
      <c r="D1049" s="396"/>
      <c r="E1049" s="396">
        <v>0</v>
      </c>
      <c r="F1049" s="228" t="str">
        <f t="shared" si="32"/>
        <v/>
      </c>
      <c r="G1049" s="228" t="str">
        <f t="shared" si="33"/>
        <v/>
      </c>
    </row>
    <row r="1050" ht="15" spans="1:7">
      <c r="A1050" s="393" t="s">
        <v>11905</v>
      </c>
      <c r="B1050" s="405" t="s">
        <v>11906</v>
      </c>
      <c r="C1050" s="368">
        <v>0</v>
      </c>
      <c r="D1050" s="396">
        <v>0</v>
      </c>
      <c r="E1050" s="396">
        <v>0</v>
      </c>
      <c r="F1050" s="228" t="str">
        <f t="shared" si="32"/>
        <v/>
      </c>
      <c r="G1050" s="228" t="str">
        <f t="shared" si="33"/>
        <v/>
      </c>
    </row>
    <row r="1051" ht="15" spans="1:7">
      <c r="A1051" s="393" t="s">
        <v>11907</v>
      </c>
      <c r="B1051" s="405" t="s">
        <v>11908</v>
      </c>
      <c r="C1051" s="368">
        <v>112</v>
      </c>
      <c r="D1051" s="396">
        <v>0</v>
      </c>
      <c r="E1051" s="396">
        <v>0</v>
      </c>
      <c r="F1051" s="228">
        <f t="shared" si="32"/>
        <v>0</v>
      </c>
      <c r="G1051" s="228" t="str">
        <f t="shared" si="33"/>
        <v/>
      </c>
    </row>
    <row r="1052" ht="15" spans="1:7">
      <c r="A1052" s="393" t="s">
        <v>11909</v>
      </c>
      <c r="B1052" s="405" t="s">
        <v>11910</v>
      </c>
      <c r="C1052" s="368">
        <v>0</v>
      </c>
      <c r="D1052" s="396">
        <v>0</v>
      </c>
      <c r="E1052" s="396">
        <v>0</v>
      </c>
      <c r="F1052" s="228" t="str">
        <f t="shared" si="32"/>
        <v/>
      </c>
      <c r="G1052" s="228" t="str">
        <f t="shared" si="33"/>
        <v/>
      </c>
    </row>
    <row r="1053" ht="15" spans="1:7">
      <c r="A1053" s="393" t="s">
        <v>11911</v>
      </c>
      <c r="B1053" s="405" t="s">
        <v>11912</v>
      </c>
      <c r="C1053" s="368">
        <v>0</v>
      </c>
      <c r="D1053" s="396">
        <v>0</v>
      </c>
      <c r="E1053" s="396">
        <v>0</v>
      </c>
      <c r="F1053" s="228" t="str">
        <f t="shared" si="32"/>
        <v/>
      </c>
      <c r="G1053" s="228" t="str">
        <f t="shared" si="33"/>
        <v/>
      </c>
    </row>
    <row r="1054" ht="15" spans="1:7">
      <c r="A1054" s="393" t="s">
        <v>11913</v>
      </c>
      <c r="B1054" s="405" t="s">
        <v>11914</v>
      </c>
      <c r="C1054" s="368">
        <v>0</v>
      </c>
      <c r="D1054" s="396">
        <v>0</v>
      </c>
      <c r="E1054" s="396">
        <v>0</v>
      </c>
      <c r="F1054" s="228" t="str">
        <f t="shared" si="32"/>
        <v/>
      </c>
      <c r="G1054" s="228" t="str">
        <f t="shared" si="33"/>
        <v/>
      </c>
    </row>
    <row r="1055" ht="15" spans="1:7">
      <c r="A1055" s="393" t="s">
        <v>11915</v>
      </c>
      <c r="B1055" s="405" t="s">
        <v>11916</v>
      </c>
      <c r="C1055" s="368">
        <v>0</v>
      </c>
      <c r="D1055" s="396">
        <v>0</v>
      </c>
      <c r="E1055" s="396">
        <v>0</v>
      </c>
      <c r="F1055" s="228" t="str">
        <f t="shared" si="32"/>
        <v/>
      </c>
      <c r="G1055" s="228" t="str">
        <f t="shared" si="33"/>
        <v/>
      </c>
    </row>
    <row r="1056" ht="15" spans="1:7">
      <c r="A1056" s="393" t="s">
        <v>11917</v>
      </c>
      <c r="B1056" s="405" t="s">
        <v>11918</v>
      </c>
      <c r="C1056" s="368">
        <v>0</v>
      </c>
      <c r="D1056" s="396">
        <v>0</v>
      </c>
      <c r="E1056" s="396">
        <v>0</v>
      </c>
      <c r="F1056" s="228" t="str">
        <f t="shared" si="32"/>
        <v/>
      </c>
      <c r="G1056" s="228" t="str">
        <f t="shared" si="33"/>
        <v/>
      </c>
    </row>
    <row r="1057" ht="15" spans="1:7">
      <c r="A1057" s="393" t="s">
        <v>11919</v>
      </c>
      <c r="B1057" s="405" t="s">
        <v>11920</v>
      </c>
      <c r="C1057" s="368">
        <v>0</v>
      </c>
      <c r="D1057" s="396">
        <v>0</v>
      </c>
      <c r="E1057" s="396">
        <v>0</v>
      </c>
      <c r="F1057" s="228" t="str">
        <f t="shared" si="32"/>
        <v/>
      </c>
      <c r="G1057" s="228" t="str">
        <f t="shared" si="33"/>
        <v/>
      </c>
    </row>
    <row r="1058" ht="15" spans="1:7">
      <c r="A1058" s="393" t="s">
        <v>11921</v>
      </c>
      <c r="B1058" s="405" t="s">
        <v>11922</v>
      </c>
      <c r="C1058" s="368">
        <v>20</v>
      </c>
      <c r="D1058" s="396">
        <v>90</v>
      </c>
      <c r="E1058" s="396">
        <v>40</v>
      </c>
      <c r="F1058" s="228">
        <f t="shared" si="32"/>
        <v>2</v>
      </c>
      <c r="G1058" s="228">
        <f t="shared" si="33"/>
        <v>0.444444444444444</v>
      </c>
    </row>
    <row r="1059" ht="15" spans="1:7">
      <c r="A1059" s="393" t="s">
        <v>11923</v>
      </c>
      <c r="B1059" s="405" t="s">
        <v>11924</v>
      </c>
      <c r="C1059" s="368">
        <v>36</v>
      </c>
      <c r="D1059" s="396">
        <v>0</v>
      </c>
      <c r="E1059" s="396">
        <v>0</v>
      </c>
      <c r="F1059" s="228">
        <f t="shared" si="32"/>
        <v>0</v>
      </c>
      <c r="G1059" s="228" t="str">
        <f t="shared" si="33"/>
        <v/>
      </c>
    </row>
    <row r="1060" ht="15" spans="1:7">
      <c r="A1060" s="393" t="s">
        <v>11925</v>
      </c>
      <c r="B1060" s="405" t="s">
        <v>11926</v>
      </c>
      <c r="C1060" s="368">
        <v>0</v>
      </c>
      <c r="D1060" s="396">
        <v>0</v>
      </c>
      <c r="E1060" s="396">
        <v>0</v>
      </c>
      <c r="F1060" s="228" t="str">
        <f t="shared" si="32"/>
        <v/>
      </c>
      <c r="G1060" s="228" t="str">
        <f t="shared" si="33"/>
        <v/>
      </c>
    </row>
    <row r="1061" ht="15" spans="1:7">
      <c r="A1061" s="393" t="s">
        <v>11927</v>
      </c>
      <c r="B1061" s="405" t="s">
        <v>11928</v>
      </c>
      <c r="C1061" s="368">
        <v>0</v>
      </c>
      <c r="D1061" s="396">
        <v>0</v>
      </c>
      <c r="E1061" s="396">
        <v>0</v>
      </c>
      <c r="F1061" s="228" t="str">
        <f t="shared" si="32"/>
        <v/>
      </c>
      <c r="G1061" s="228" t="str">
        <f t="shared" si="33"/>
        <v/>
      </c>
    </row>
    <row r="1062" ht="15" spans="1:7">
      <c r="A1062" s="393" t="s">
        <v>11929</v>
      </c>
      <c r="B1062" s="405" t="s">
        <v>11930</v>
      </c>
      <c r="C1062" s="368">
        <v>0</v>
      </c>
      <c r="D1062" s="396">
        <v>0</v>
      </c>
      <c r="E1062" s="396">
        <v>0</v>
      </c>
      <c r="F1062" s="228" t="str">
        <f t="shared" si="32"/>
        <v/>
      </c>
      <c r="G1062" s="228" t="str">
        <f t="shared" si="33"/>
        <v/>
      </c>
    </row>
    <row r="1063" ht="15" spans="1:7">
      <c r="A1063" s="393" t="s">
        <v>11931</v>
      </c>
      <c r="B1063" s="405" t="s">
        <v>11932</v>
      </c>
      <c r="C1063" s="368">
        <v>0</v>
      </c>
      <c r="D1063" s="396">
        <v>0</v>
      </c>
      <c r="E1063" s="396">
        <v>0</v>
      </c>
      <c r="F1063" s="228" t="str">
        <f t="shared" si="32"/>
        <v/>
      </c>
      <c r="G1063" s="228" t="str">
        <f t="shared" si="33"/>
        <v/>
      </c>
    </row>
    <row r="1064" ht="15" spans="1:7">
      <c r="A1064" s="393" t="s">
        <v>11933</v>
      </c>
      <c r="B1064" s="405" t="s">
        <v>11934</v>
      </c>
      <c r="C1064" s="368">
        <v>0</v>
      </c>
      <c r="D1064" s="396">
        <v>0</v>
      </c>
      <c r="E1064" s="396">
        <v>0</v>
      </c>
      <c r="F1064" s="228" t="str">
        <f t="shared" si="32"/>
        <v/>
      </c>
      <c r="G1064" s="228" t="str">
        <f t="shared" si="33"/>
        <v/>
      </c>
    </row>
    <row r="1065" ht="15" spans="1:7">
      <c r="A1065" s="393" t="s">
        <v>11935</v>
      </c>
      <c r="B1065" s="405" t="s">
        <v>11936</v>
      </c>
      <c r="C1065" s="368">
        <v>0</v>
      </c>
      <c r="D1065" s="396">
        <v>0</v>
      </c>
      <c r="E1065" s="396">
        <v>0</v>
      </c>
      <c r="F1065" s="228" t="str">
        <f t="shared" si="32"/>
        <v/>
      </c>
      <c r="G1065" s="228" t="str">
        <f t="shared" si="33"/>
        <v/>
      </c>
    </row>
    <row r="1066" ht="15" spans="1:7">
      <c r="A1066" s="393" t="s">
        <v>11937</v>
      </c>
      <c r="B1066" s="405" t="s">
        <v>11938</v>
      </c>
      <c r="C1066" s="368">
        <v>2555</v>
      </c>
      <c r="D1066" s="396">
        <v>0</v>
      </c>
      <c r="E1066" s="396">
        <v>0</v>
      </c>
      <c r="F1066" s="228">
        <f t="shared" si="32"/>
        <v>0</v>
      </c>
      <c r="G1066" s="228" t="str">
        <f t="shared" si="33"/>
        <v/>
      </c>
    </row>
    <row r="1067" ht="15" spans="1:7">
      <c r="A1067" s="393" t="s">
        <v>11939</v>
      </c>
      <c r="B1067" s="405" t="s">
        <v>11940</v>
      </c>
      <c r="C1067" s="368">
        <v>0</v>
      </c>
      <c r="D1067" s="396">
        <v>0</v>
      </c>
      <c r="E1067" s="396">
        <v>0</v>
      </c>
      <c r="F1067" s="228" t="str">
        <f t="shared" si="32"/>
        <v/>
      </c>
      <c r="G1067" s="228" t="str">
        <f t="shared" si="33"/>
        <v/>
      </c>
    </row>
    <row r="1068" ht="15" spans="1:7">
      <c r="A1068" s="393" t="s">
        <v>11941</v>
      </c>
      <c r="B1068" s="405" t="s">
        <v>10165</v>
      </c>
      <c r="C1068" s="368">
        <v>1325</v>
      </c>
      <c r="D1068" s="396">
        <v>1031</v>
      </c>
      <c r="E1068" s="396">
        <v>966</v>
      </c>
      <c r="F1068" s="228">
        <f t="shared" si="32"/>
        <v>0.729056603773585</v>
      </c>
      <c r="G1068" s="228">
        <f t="shared" si="33"/>
        <v>0.936954413191077</v>
      </c>
    </row>
    <row r="1069" ht="15" spans="1:7">
      <c r="A1069" s="393" t="s">
        <v>11942</v>
      </c>
      <c r="B1069" s="405" t="s">
        <v>10167</v>
      </c>
      <c r="C1069" s="368">
        <v>54</v>
      </c>
      <c r="D1069" s="396">
        <v>51</v>
      </c>
      <c r="E1069" s="396">
        <v>48</v>
      </c>
      <c r="F1069" s="228">
        <f t="shared" si="32"/>
        <v>0.888888888888889</v>
      </c>
      <c r="G1069" s="228">
        <f t="shared" si="33"/>
        <v>0.941176470588235</v>
      </c>
    </row>
    <row r="1070" ht="15" spans="1:7">
      <c r="A1070" s="393" t="s">
        <v>11943</v>
      </c>
      <c r="B1070" s="405" t="s">
        <v>10169</v>
      </c>
      <c r="C1070" s="368">
        <v>39</v>
      </c>
      <c r="D1070" s="396">
        <v>0</v>
      </c>
      <c r="E1070" s="396">
        <v>0</v>
      </c>
      <c r="F1070" s="228">
        <f t="shared" si="32"/>
        <v>0</v>
      </c>
      <c r="G1070" s="228" t="str">
        <f t="shared" si="33"/>
        <v/>
      </c>
    </row>
    <row r="1071" ht="15" spans="1:7">
      <c r="A1071" s="393" t="s">
        <v>11944</v>
      </c>
      <c r="B1071" s="405" t="s">
        <v>11945</v>
      </c>
      <c r="C1071" s="368">
        <v>11</v>
      </c>
      <c r="D1071" s="396">
        <v>48</v>
      </c>
      <c r="E1071" s="396">
        <v>45</v>
      </c>
      <c r="F1071" s="228">
        <f t="shared" si="32"/>
        <v>4.09090909090909</v>
      </c>
      <c r="G1071" s="228">
        <f t="shared" si="33"/>
        <v>0.9375</v>
      </c>
    </row>
    <row r="1072" ht="15" spans="1:7">
      <c r="A1072" s="393" t="s">
        <v>11946</v>
      </c>
      <c r="B1072" s="405" t="s">
        <v>11947</v>
      </c>
      <c r="C1072" s="368">
        <v>0</v>
      </c>
      <c r="D1072" s="396">
        <v>0</v>
      </c>
      <c r="E1072" s="396">
        <v>0</v>
      </c>
      <c r="F1072" s="228" t="str">
        <f t="shared" si="32"/>
        <v/>
      </c>
      <c r="G1072" s="228" t="str">
        <f t="shared" si="33"/>
        <v/>
      </c>
    </row>
    <row r="1073" ht="15" spans="1:7">
      <c r="A1073" s="393" t="s">
        <v>11948</v>
      </c>
      <c r="B1073" s="405" t="s">
        <v>11949</v>
      </c>
      <c r="C1073" s="368">
        <v>17</v>
      </c>
      <c r="D1073" s="396">
        <v>124</v>
      </c>
      <c r="E1073" s="396">
        <v>116</v>
      </c>
      <c r="F1073" s="228">
        <f t="shared" si="32"/>
        <v>6.82352941176471</v>
      </c>
      <c r="G1073" s="228">
        <f t="shared" si="33"/>
        <v>0.935483870967742</v>
      </c>
    </row>
    <row r="1074" ht="15" spans="1:7">
      <c r="A1074" s="393" t="s">
        <v>11950</v>
      </c>
      <c r="B1074" s="405" t="s">
        <v>11951</v>
      </c>
      <c r="C1074" s="368">
        <v>93</v>
      </c>
      <c r="D1074" s="396">
        <v>368</v>
      </c>
      <c r="E1074" s="396">
        <v>345</v>
      </c>
      <c r="F1074" s="228">
        <f t="shared" si="32"/>
        <v>3.70967741935484</v>
      </c>
      <c r="G1074" s="228">
        <f t="shared" si="33"/>
        <v>0.9375</v>
      </c>
    </row>
    <row r="1075" ht="15" spans="1:7">
      <c r="A1075" s="393" t="s">
        <v>11952</v>
      </c>
      <c r="B1075" s="405" t="s">
        <v>11953</v>
      </c>
      <c r="C1075" s="368">
        <v>39</v>
      </c>
      <c r="D1075" s="396">
        <v>113</v>
      </c>
      <c r="E1075" s="396">
        <v>106</v>
      </c>
      <c r="F1075" s="228">
        <f t="shared" si="32"/>
        <v>2.71794871794872</v>
      </c>
      <c r="G1075" s="228">
        <f t="shared" si="33"/>
        <v>0.938053097345133</v>
      </c>
    </row>
    <row r="1076" ht="15" spans="1:7">
      <c r="A1076" s="393" t="s">
        <v>11954</v>
      </c>
      <c r="B1076" s="405" t="s">
        <v>10183</v>
      </c>
      <c r="C1076" s="368">
        <v>38</v>
      </c>
      <c r="D1076" s="396">
        <v>0</v>
      </c>
      <c r="E1076" s="396">
        <v>0</v>
      </c>
      <c r="F1076" s="228">
        <f t="shared" si="32"/>
        <v>0</v>
      </c>
      <c r="G1076" s="228" t="str">
        <f t="shared" si="33"/>
        <v/>
      </c>
    </row>
    <row r="1077" ht="15" spans="1:7">
      <c r="A1077" s="393" t="s">
        <v>11955</v>
      </c>
      <c r="B1077" s="405" t="s">
        <v>11956</v>
      </c>
      <c r="C1077" s="368">
        <v>1238</v>
      </c>
      <c r="D1077" s="396">
        <v>362</v>
      </c>
      <c r="E1077" s="396">
        <v>339</v>
      </c>
      <c r="F1077" s="228">
        <f t="shared" si="32"/>
        <v>0.273828756058158</v>
      </c>
      <c r="G1077" s="228">
        <f t="shared" si="33"/>
        <v>0.93646408839779</v>
      </c>
    </row>
    <row r="1078" ht="15" spans="1:7">
      <c r="A1078" s="393" t="s">
        <v>11957</v>
      </c>
      <c r="B1078" s="405" t="s">
        <v>10165</v>
      </c>
      <c r="C1078" s="368">
        <v>428</v>
      </c>
      <c r="D1078" s="396">
        <v>4595</v>
      </c>
      <c r="E1078" s="396">
        <v>4305</v>
      </c>
      <c r="F1078" s="228">
        <f t="shared" si="32"/>
        <v>10.0584112149533</v>
      </c>
      <c r="G1078" s="228">
        <f t="shared" si="33"/>
        <v>0.936887921653972</v>
      </c>
    </row>
    <row r="1079" ht="15" spans="1:7">
      <c r="A1079" s="393" t="s">
        <v>11958</v>
      </c>
      <c r="B1079" s="405" t="s">
        <v>10167</v>
      </c>
      <c r="C1079" s="368">
        <v>0</v>
      </c>
      <c r="D1079" s="396">
        <v>0</v>
      </c>
      <c r="E1079" s="396">
        <v>0</v>
      </c>
      <c r="F1079" s="228" t="str">
        <f t="shared" si="32"/>
        <v/>
      </c>
      <c r="G1079" s="228" t="str">
        <f t="shared" si="33"/>
        <v/>
      </c>
    </row>
    <row r="1080" ht="15" spans="1:7">
      <c r="A1080" s="393" t="s">
        <v>11959</v>
      </c>
      <c r="B1080" s="405" t="s">
        <v>10169</v>
      </c>
      <c r="C1080" s="368">
        <v>0</v>
      </c>
      <c r="D1080" s="396">
        <v>0</v>
      </c>
      <c r="E1080" s="396">
        <v>0</v>
      </c>
      <c r="F1080" s="228" t="str">
        <f t="shared" si="32"/>
        <v/>
      </c>
      <c r="G1080" s="228" t="str">
        <f t="shared" si="33"/>
        <v/>
      </c>
    </row>
    <row r="1081" ht="15" spans="1:7">
      <c r="A1081" s="393" t="s">
        <v>11960</v>
      </c>
      <c r="B1081" s="405" t="s">
        <v>11961</v>
      </c>
      <c r="C1081" s="368">
        <v>593</v>
      </c>
      <c r="D1081" s="396">
        <v>1650</v>
      </c>
      <c r="E1081" s="396">
        <v>1546</v>
      </c>
      <c r="F1081" s="228">
        <f t="shared" si="32"/>
        <v>2.6070826306914</v>
      </c>
      <c r="G1081" s="228">
        <f t="shared" si="33"/>
        <v>0.936969696969697</v>
      </c>
    </row>
    <row r="1082" ht="15" spans="1:7">
      <c r="A1082" s="393" t="s">
        <v>11962</v>
      </c>
      <c r="B1082" s="405" t="s">
        <v>10183</v>
      </c>
      <c r="C1082" s="368"/>
      <c r="D1082" s="396">
        <v>0</v>
      </c>
      <c r="E1082" s="396">
        <v>0</v>
      </c>
      <c r="F1082" s="228" t="str">
        <f t="shared" si="32"/>
        <v/>
      </c>
      <c r="G1082" s="228" t="str">
        <f t="shared" si="33"/>
        <v/>
      </c>
    </row>
    <row r="1083" ht="15" spans="1:7">
      <c r="A1083" s="393" t="s">
        <v>11963</v>
      </c>
      <c r="B1083" s="405" t="s">
        <v>11964</v>
      </c>
      <c r="C1083" s="368">
        <v>3572</v>
      </c>
      <c r="D1083" s="396">
        <v>985</v>
      </c>
      <c r="E1083" s="396">
        <v>923</v>
      </c>
      <c r="F1083" s="228">
        <f t="shared" si="32"/>
        <v>0.258398656215006</v>
      </c>
      <c r="G1083" s="228">
        <f t="shared" si="33"/>
        <v>0.937055837563452</v>
      </c>
    </row>
    <row r="1084" ht="15" spans="1:7">
      <c r="A1084" s="393" t="s">
        <v>11965</v>
      </c>
      <c r="B1084" s="405" t="s">
        <v>10165</v>
      </c>
      <c r="C1084" s="368">
        <v>0</v>
      </c>
      <c r="D1084" s="396">
        <v>0</v>
      </c>
      <c r="E1084" s="396">
        <v>0</v>
      </c>
      <c r="F1084" s="228" t="str">
        <f t="shared" si="32"/>
        <v/>
      </c>
      <c r="G1084" s="228" t="str">
        <f t="shared" si="33"/>
        <v/>
      </c>
    </row>
    <row r="1085" ht="15" spans="1:7">
      <c r="A1085" s="393" t="s">
        <v>11966</v>
      </c>
      <c r="B1085" s="405" t="s">
        <v>10167</v>
      </c>
      <c r="C1085" s="368">
        <v>0</v>
      </c>
      <c r="D1085" s="396">
        <v>0</v>
      </c>
      <c r="E1085" s="396">
        <v>0</v>
      </c>
      <c r="F1085" s="228" t="str">
        <f t="shared" si="32"/>
        <v/>
      </c>
      <c r="G1085" s="228" t="str">
        <f t="shared" si="33"/>
        <v/>
      </c>
    </row>
    <row r="1086" ht="15" spans="1:7">
      <c r="A1086" s="393" t="s">
        <v>11967</v>
      </c>
      <c r="B1086" s="405" t="s">
        <v>10169</v>
      </c>
      <c r="C1086" s="368">
        <v>0</v>
      </c>
      <c r="D1086" s="396">
        <v>0</v>
      </c>
      <c r="E1086" s="396">
        <v>0</v>
      </c>
      <c r="F1086" s="228" t="str">
        <f t="shared" si="32"/>
        <v/>
      </c>
      <c r="G1086" s="228" t="str">
        <f t="shared" si="33"/>
        <v/>
      </c>
    </row>
    <row r="1087" ht="15" spans="1:7">
      <c r="A1087" s="393" t="s">
        <v>11968</v>
      </c>
      <c r="B1087" s="405" t="s">
        <v>11969</v>
      </c>
      <c r="C1087" s="368">
        <v>0</v>
      </c>
      <c r="D1087" s="396">
        <v>0</v>
      </c>
      <c r="E1087" s="396">
        <v>0</v>
      </c>
      <c r="F1087" s="228" t="str">
        <f t="shared" si="32"/>
        <v/>
      </c>
      <c r="G1087" s="228" t="str">
        <f t="shared" si="33"/>
        <v/>
      </c>
    </row>
    <row r="1088" ht="15" spans="1:7">
      <c r="A1088" s="393" t="s">
        <v>11970</v>
      </c>
      <c r="B1088" s="405" t="s">
        <v>11971</v>
      </c>
      <c r="C1088" s="368">
        <v>0</v>
      </c>
      <c r="D1088" s="396">
        <v>0</v>
      </c>
      <c r="E1088" s="396">
        <v>0</v>
      </c>
      <c r="F1088" s="228" t="str">
        <f t="shared" si="32"/>
        <v/>
      </c>
      <c r="G1088" s="228" t="str">
        <f t="shared" si="33"/>
        <v/>
      </c>
    </row>
    <row r="1089" ht="15" spans="1:7">
      <c r="A1089" s="393" t="s">
        <v>11972</v>
      </c>
      <c r="B1089" s="405" t="s">
        <v>10183</v>
      </c>
      <c r="C1089" s="368">
        <v>0</v>
      </c>
      <c r="D1089" s="396">
        <v>0</v>
      </c>
      <c r="E1089" s="396">
        <v>0</v>
      </c>
      <c r="F1089" s="228" t="str">
        <f t="shared" si="32"/>
        <v/>
      </c>
      <c r="G1089" s="228" t="str">
        <f t="shared" si="33"/>
        <v/>
      </c>
    </row>
    <row r="1090" ht="15" spans="1:7">
      <c r="A1090" s="393" t="s">
        <v>11973</v>
      </c>
      <c r="B1090" s="405" t="s">
        <v>11974</v>
      </c>
      <c r="C1090" s="368">
        <v>0</v>
      </c>
      <c r="D1090" s="396">
        <v>0</v>
      </c>
      <c r="E1090" s="396">
        <v>0</v>
      </c>
      <c r="F1090" s="228" t="str">
        <f t="shared" si="32"/>
        <v/>
      </c>
      <c r="G1090" s="228" t="str">
        <f t="shared" si="33"/>
        <v/>
      </c>
    </row>
    <row r="1091" ht="15" spans="1:7">
      <c r="A1091" s="393" t="s">
        <v>11975</v>
      </c>
      <c r="B1091" s="405" t="s">
        <v>10165</v>
      </c>
      <c r="C1091" s="368">
        <v>116</v>
      </c>
      <c r="D1091" s="396">
        <v>93</v>
      </c>
      <c r="E1091" s="396">
        <v>87</v>
      </c>
      <c r="F1091" s="228">
        <f t="shared" si="32"/>
        <v>0.75</v>
      </c>
      <c r="G1091" s="228">
        <f t="shared" si="33"/>
        <v>0.935483870967742</v>
      </c>
    </row>
    <row r="1092" ht="15" spans="1:7">
      <c r="A1092" s="393" t="s">
        <v>11976</v>
      </c>
      <c r="B1092" s="405" t="s">
        <v>10167</v>
      </c>
      <c r="C1092" s="368">
        <v>0</v>
      </c>
      <c r="D1092" s="396">
        <v>38</v>
      </c>
      <c r="E1092" s="396">
        <v>36</v>
      </c>
      <c r="F1092" s="228" t="str">
        <f t="shared" si="32"/>
        <v/>
      </c>
      <c r="G1092" s="228">
        <f t="shared" si="33"/>
        <v>0.947368421052632</v>
      </c>
    </row>
    <row r="1093" ht="15" spans="1:7">
      <c r="A1093" s="393" t="s">
        <v>11977</v>
      </c>
      <c r="B1093" s="405" t="s">
        <v>10169</v>
      </c>
      <c r="C1093" s="368">
        <v>0</v>
      </c>
      <c r="D1093" s="396">
        <v>0</v>
      </c>
      <c r="E1093" s="396">
        <v>0</v>
      </c>
      <c r="F1093" s="228" t="str">
        <f t="shared" si="32"/>
        <v/>
      </c>
      <c r="G1093" s="228" t="str">
        <f t="shared" si="33"/>
        <v/>
      </c>
    </row>
    <row r="1094" ht="15" spans="1:7">
      <c r="A1094" s="393" t="s">
        <v>11978</v>
      </c>
      <c r="B1094" s="405" t="s">
        <v>11979</v>
      </c>
      <c r="C1094" s="368">
        <v>46</v>
      </c>
      <c r="D1094" s="396">
        <v>21</v>
      </c>
      <c r="E1094" s="396">
        <v>20</v>
      </c>
      <c r="F1094" s="228">
        <f t="shared" si="32"/>
        <v>0.434782608695652</v>
      </c>
      <c r="G1094" s="228">
        <f t="shared" si="33"/>
        <v>0.952380952380952</v>
      </c>
    </row>
    <row r="1095" ht="15" spans="1:7">
      <c r="A1095" s="393" t="s">
        <v>11980</v>
      </c>
      <c r="B1095" s="405" t="s">
        <v>11981</v>
      </c>
      <c r="C1095" s="368">
        <v>0</v>
      </c>
      <c r="D1095" s="396">
        <v>0</v>
      </c>
      <c r="E1095" s="396">
        <v>0</v>
      </c>
      <c r="F1095" s="228" t="str">
        <f t="shared" ref="F1095:F1130" si="34">IFERROR($E1095/C1095,"")</f>
        <v/>
      </c>
      <c r="G1095" s="228" t="str">
        <f t="shared" ref="G1095:G1130" si="35">IFERROR($E1095/D1095,"")</f>
        <v/>
      </c>
    </row>
    <row r="1096" ht="15" spans="1:7">
      <c r="A1096" s="393" t="s">
        <v>11982</v>
      </c>
      <c r="B1096" s="405" t="s">
        <v>11983</v>
      </c>
      <c r="C1096" s="368">
        <v>0</v>
      </c>
      <c r="D1096" s="396">
        <v>0</v>
      </c>
      <c r="E1096" s="396">
        <v>0</v>
      </c>
      <c r="F1096" s="228" t="str">
        <f t="shared" si="34"/>
        <v/>
      </c>
      <c r="G1096" s="228" t="str">
        <f t="shared" si="35"/>
        <v/>
      </c>
    </row>
    <row r="1097" ht="15" spans="1:7">
      <c r="A1097" s="393" t="s">
        <v>11984</v>
      </c>
      <c r="B1097" s="405" t="s">
        <v>11985</v>
      </c>
      <c r="C1097" s="368">
        <v>0</v>
      </c>
      <c r="D1097" s="396">
        <v>0</v>
      </c>
      <c r="E1097" s="396">
        <v>0</v>
      </c>
      <c r="F1097" s="228" t="str">
        <f t="shared" si="34"/>
        <v/>
      </c>
      <c r="G1097" s="228" t="str">
        <f t="shared" si="35"/>
        <v/>
      </c>
    </row>
    <row r="1098" ht="15" spans="1:7">
      <c r="A1098" s="393" t="s">
        <v>11986</v>
      </c>
      <c r="B1098" s="405" t="s">
        <v>11987</v>
      </c>
      <c r="C1098" s="368">
        <v>0</v>
      </c>
      <c r="D1098" s="396">
        <v>0</v>
      </c>
      <c r="E1098" s="396">
        <v>0</v>
      </c>
      <c r="F1098" s="228" t="str">
        <f t="shared" si="34"/>
        <v/>
      </c>
      <c r="G1098" s="228" t="str">
        <f t="shared" si="35"/>
        <v/>
      </c>
    </row>
    <row r="1099" ht="15" spans="1:7">
      <c r="A1099" s="393" t="s">
        <v>11988</v>
      </c>
      <c r="B1099" s="405" t="s">
        <v>11989</v>
      </c>
      <c r="C1099" s="368">
        <v>0</v>
      </c>
      <c r="D1099" s="396">
        <v>0</v>
      </c>
      <c r="E1099" s="396">
        <v>0</v>
      </c>
      <c r="F1099" s="228" t="str">
        <f t="shared" si="34"/>
        <v/>
      </c>
      <c r="G1099" s="228" t="str">
        <f t="shared" si="35"/>
        <v/>
      </c>
    </row>
    <row r="1100" ht="15" spans="1:7">
      <c r="A1100" s="393" t="s">
        <v>11990</v>
      </c>
      <c r="B1100" s="405" t="s">
        <v>11991</v>
      </c>
      <c r="C1100" s="368">
        <v>32</v>
      </c>
      <c r="D1100" s="396">
        <v>0</v>
      </c>
      <c r="E1100" s="396">
        <v>0</v>
      </c>
      <c r="F1100" s="228">
        <f t="shared" si="34"/>
        <v>0</v>
      </c>
      <c r="G1100" s="228" t="str">
        <f t="shared" si="35"/>
        <v/>
      </c>
    </row>
    <row r="1101" ht="15" spans="1:7">
      <c r="A1101" s="393" t="s">
        <v>11992</v>
      </c>
      <c r="B1101" s="405" t="s">
        <v>11993</v>
      </c>
      <c r="C1101" s="368">
        <v>0</v>
      </c>
      <c r="D1101" s="396">
        <v>0</v>
      </c>
      <c r="E1101" s="396">
        <v>0</v>
      </c>
      <c r="F1101" s="228" t="str">
        <f t="shared" si="34"/>
        <v/>
      </c>
      <c r="G1101" s="228" t="str">
        <f t="shared" si="35"/>
        <v/>
      </c>
    </row>
    <row r="1102" ht="15" spans="1:7">
      <c r="A1102" s="393" t="s">
        <v>11994</v>
      </c>
      <c r="B1102" s="405" t="s">
        <v>11995</v>
      </c>
      <c r="C1102" s="368">
        <v>384</v>
      </c>
      <c r="D1102" s="396">
        <v>14</v>
      </c>
      <c r="E1102" s="396">
        <v>13</v>
      </c>
      <c r="F1102" s="228">
        <f t="shared" si="34"/>
        <v>0.0338541666666667</v>
      </c>
      <c r="G1102" s="228">
        <f t="shared" si="35"/>
        <v>0.928571428571429</v>
      </c>
    </row>
    <row r="1103" ht="15" spans="1:7">
      <c r="A1103" s="393" t="s">
        <v>11996</v>
      </c>
      <c r="B1103" s="405" t="s">
        <v>11997</v>
      </c>
      <c r="C1103" s="368">
        <v>1383</v>
      </c>
      <c r="D1103" s="396">
        <v>1158</v>
      </c>
      <c r="E1103" s="396">
        <v>1085</v>
      </c>
      <c r="F1103" s="228">
        <f t="shared" si="34"/>
        <v>0.784526391901663</v>
      </c>
      <c r="G1103" s="228">
        <f t="shared" si="35"/>
        <v>0.936960276338515</v>
      </c>
    </row>
    <row r="1104" ht="15" spans="1:7">
      <c r="A1104" s="393" t="s">
        <v>11998</v>
      </c>
      <c r="B1104" s="405" t="s">
        <v>11999</v>
      </c>
      <c r="C1104" s="368">
        <v>0</v>
      </c>
      <c r="D1104" s="396">
        <v>0</v>
      </c>
      <c r="E1104" s="396">
        <v>0</v>
      </c>
      <c r="F1104" s="228" t="str">
        <f t="shared" si="34"/>
        <v/>
      </c>
      <c r="G1104" s="228" t="str">
        <f t="shared" si="35"/>
        <v/>
      </c>
    </row>
    <row r="1105" ht="15" spans="1:7">
      <c r="A1105" s="393" t="s">
        <v>12000</v>
      </c>
      <c r="B1105" s="405" t="s">
        <v>12001</v>
      </c>
      <c r="C1105" s="368">
        <v>32</v>
      </c>
      <c r="D1105" s="396">
        <v>207</v>
      </c>
      <c r="E1105" s="396">
        <v>194</v>
      </c>
      <c r="F1105" s="228">
        <f t="shared" si="34"/>
        <v>6.0625</v>
      </c>
      <c r="G1105" s="228">
        <f t="shared" si="35"/>
        <v>0.93719806763285</v>
      </c>
    </row>
    <row r="1106" ht="15" spans="1:7">
      <c r="A1106" s="393" t="s">
        <v>12002</v>
      </c>
      <c r="B1106" s="405" t="s">
        <v>12003</v>
      </c>
      <c r="C1106" s="368">
        <v>99</v>
      </c>
      <c r="D1106" s="396">
        <v>70</v>
      </c>
      <c r="E1106" s="396">
        <v>66</v>
      </c>
      <c r="F1106" s="228">
        <f t="shared" si="34"/>
        <v>0.666666666666667</v>
      </c>
      <c r="G1106" s="228">
        <f t="shared" si="35"/>
        <v>0.942857142857143</v>
      </c>
    </row>
    <row r="1107" ht="15" spans="1:7">
      <c r="A1107" s="393" t="s">
        <v>12004</v>
      </c>
      <c r="B1107" s="405" t="s">
        <v>12005</v>
      </c>
      <c r="C1107" s="368">
        <v>0</v>
      </c>
      <c r="D1107" s="396">
        <v>0</v>
      </c>
      <c r="E1107" s="396">
        <v>0</v>
      </c>
      <c r="F1107" s="228" t="str">
        <f t="shared" si="34"/>
        <v/>
      </c>
      <c r="G1107" s="228" t="str">
        <f t="shared" si="35"/>
        <v/>
      </c>
    </row>
    <row r="1108" ht="15" spans="1:7">
      <c r="A1108" s="393" t="s">
        <v>12006</v>
      </c>
      <c r="B1108" s="405" t="s">
        <v>12007</v>
      </c>
      <c r="C1108" s="368">
        <v>6003</v>
      </c>
      <c r="D1108" s="396">
        <v>0</v>
      </c>
      <c r="E1108" s="396">
        <v>0</v>
      </c>
      <c r="F1108" s="228">
        <f t="shared" si="34"/>
        <v>0</v>
      </c>
      <c r="G1108" s="228" t="str">
        <f t="shared" si="35"/>
        <v/>
      </c>
    </row>
    <row r="1109" ht="15" spans="1:7">
      <c r="A1109" s="393" t="s">
        <v>12008</v>
      </c>
      <c r="B1109" s="405" t="s">
        <v>10147</v>
      </c>
      <c r="C1109" s="368"/>
      <c r="D1109" s="396">
        <v>3859</v>
      </c>
      <c r="E1109" s="396">
        <v>3615</v>
      </c>
      <c r="F1109" s="228" t="str">
        <f t="shared" si="34"/>
        <v/>
      </c>
      <c r="G1109" s="228">
        <f t="shared" si="35"/>
        <v>0.936771184244623</v>
      </c>
    </row>
    <row r="1110" ht="15" spans="1:7">
      <c r="A1110" s="393" t="s">
        <v>10148</v>
      </c>
      <c r="B1110" s="405" t="s">
        <v>10149</v>
      </c>
      <c r="C1110" s="368">
        <v>0</v>
      </c>
      <c r="D1110" s="396"/>
      <c r="E1110" s="396"/>
      <c r="F1110" s="228" t="str">
        <f t="shared" si="34"/>
        <v/>
      </c>
      <c r="G1110" s="228" t="str">
        <f t="shared" si="35"/>
        <v/>
      </c>
    </row>
    <row r="1111" ht="15" spans="1:7">
      <c r="A1111" s="393" t="s">
        <v>12009</v>
      </c>
      <c r="B1111" s="405" t="s">
        <v>10152</v>
      </c>
      <c r="C1111" s="368"/>
      <c r="D1111" s="396"/>
      <c r="E1111" s="396"/>
      <c r="F1111" s="228" t="str">
        <f t="shared" si="34"/>
        <v/>
      </c>
      <c r="G1111" s="228" t="str">
        <f t="shared" si="35"/>
        <v/>
      </c>
    </row>
    <row r="1112" ht="15" spans="1:7">
      <c r="A1112" s="393" t="s">
        <v>12010</v>
      </c>
      <c r="B1112" s="405" t="s">
        <v>10105</v>
      </c>
      <c r="C1112" s="368">
        <v>222</v>
      </c>
      <c r="D1112" s="396">
        <v>55308</v>
      </c>
      <c r="E1112" s="396">
        <v>61842</v>
      </c>
      <c r="F1112" s="228">
        <f t="shared" si="34"/>
        <v>278.567567567568</v>
      </c>
      <c r="G1112" s="228">
        <f t="shared" si="35"/>
        <v>1.118138424821</v>
      </c>
    </row>
    <row r="1113" ht="15" spans="1:7">
      <c r="A1113" s="393" t="s">
        <v>12011</v>
      </c>
      <c r="B1113" s="405" t="s">
        <v>12012</v>
      </c>
      <c r="C1113" s="368">
        <v>10960</v>
      </c>
      <c r="D1113" s="396">
        <v>28869</v>
      </c>
      <c r="E1113" s="396">
        <v>33704</v>
      </c>
      <c r="F1113" s="228">
        <f t="shared" si="34"/>
        <v>3.07518248175182</v>
      </c>
      <c r="G1113" s="228">
        <f t="shared" si="35"/>
        <v>1.16748068862794</v>
      </c>
    </row>
    <row r="1114" ht="15" spans="1:7">
      <c r="A1114" s="393" t="s">
        <v>12013</v>
      </c>
      <c r="B1114" s="405" t="s">
        <v>12014</v>
      </c>
      <c r="C1114" s="368">
        <v>0</v>
      </c>
      <c r="D1114" s="396">
        <v>0</v>
      </c>
      <c r="E1114" s="396">
        <v>0</v>
      </c>
      <c r="F1114" s="228" t="str">
        <f t="shared" si="34"/>
        <v/>
      </c>
      <c r="G1114" s="228" t="str">
        <f t="shared" si="35"/>
        <v/>
      </c>
    </row>
    <row r="1115" ht="15" spans="1:7">
      <c r="A1115" s="393" t="s">
        <v>12015</v>
      </c>
      <c r="B1115" s="405" t="s">
        <v>12016</v>
      </c>
      <c r="C1115" s="368">
        <v>0</v>
      </c>
      <c r="D1115" s="396">
        <v>0</v>
      </c>
      <c r="E1115" s="396">
        <v>0</v>
      </c>
      <c r="F1115" s="228" t="str">
        <f t="shared" si="34"/>
        <v/>
      </c>
      <c r="G1115" s="228" t="str">
        <f t="shared" si="35"/>
        <v/>
      </c>
    </row>
    <row r="1116" ht="15" spans="1:7">
      <c r="A1116" s="393" t="s">
        <v>12017</v>
      </c>
      <c r="B1116" s="405" t="s">
        <v>12018</v>
      </c>
      <c r="C1116" s="368">
        <v>0</v>
      </c>
      <c r="D1116" s="396">
        <v>4654</v>
      </c>
      <c r="E1116" s="396">
        <v>5434</v>
      </c>
      <c r="F1116" s="228" t="str">
        <f t="shared" si="34"/>
        <v/>
      </c>
      <c r="G1116" s="228">
        <f t="shared" si="35"/>
        <v>1.16759776536313</v>
      </c>
    </row>
    <row r="1117" ht="15" spans="1:7">
      <c r="A1117" s="450" t="s">
        <v>12019</v>
      </c>
      <c r="B1117" s="405" t="s">
        <v>10161</v>
      </c>
      <c r="C1117" s="368"/>
      <c r="D1117" s="396"/>
      <c r="E1117" s="396"/>
      <c r="F1117" s="228" t="str">
        <f t="shared" si="34"/>
        <v/>
      </c>
      <c r="G1117" s="228" t="str">
        <f t="shared" si="35"/>
        <v/>
      </c>
    </row>
    <row r="1118" ht="15" spans="1:7">
      <c r="A1118" s="393"/>
      <c r="B1118" s="407"/>
      <c r="C1118" s="369"/>
      <c r="D1118" s="169"/>
      <c r="E1118" s="169"/>
      <c r="F1118" s="228" t="str">
        <f t="shared" si="34"/>
        <v/>
      </c>
      <c r="G1118" s="228" t="str">
        <f t="shared" si="35"/>
        <v/>
      </c>
    </row>
    <row r="1119" ht="15" spans="1:7">
      <c r="A1119" s="393"/>
      <c r="B1119" s="407"/>
      <c r="C1119" s="369"/>
      <c r="D1119" s="169"/>
      <c r="E1119" s="169"/>
      <c r="F1119" s="228" t="str">
        <f t="shared" si="34"/>
        <v/>
      </c>
      <c r="G1119" s="228" t="str">
        <f t="shared" si="35"/>
        <v/>
      </c>
    </row>
    <row r="1120" ht="15" spans="1:7">
      <c r="A1120" s="393"/>
      <c r="B1120" s="407"/>
      <c r="C1120" s="369"/>
      <c r="D1120" s="169"/>
      <c r="E1120" s="169"/>
      <c r="F1120" s="228" t="str">
        <f t="shared" si="34"/>
        <v/>
      </c>
      <c r="G1120" s="228" t="str">
        <f t="shared" si="35"/>
        <v/>
      </c>
    </row>
    <row r="1121" ht="15" spans="1:7">
      <c r="A1121" s="393"/>
      <c r="B1121" s="407"/>
      <c r="C1121" s="369"/>
      <c r="D1121" s="169"/>
      <c r="E1121" s="169"/>
      <c r="F1121" s="228" t="str">
        <f t="shared" si="34"/>
        <v/>
      </c>
      <c r="G1121" s="228" t="str">
        <f t="shared" si="35"/>
        <v/>
      </c>
    </row>
    <row r="1122" ht="15" spans="1:7">
      <c r="A1122" s="393"/>
      <c r="B1122" s="407"/>
      <c r="C1122" s="369"/>
      <c r="D1122" s="169"/>
      <c r="E1122" s="169"/>
      <c r="F1122" s="228" t="str">
        <f t="shared" si="34"/>
        <v/>
      </c>
      <c r="G1122" s="228" t="str">
        <f t="shared" si="35"/>
        <v/>
      </c>
    </row>
    <row r="1123" ht="15" spans="1:7">
      <c r="A1123" s="393"/>
      <c r="B1123" s="407"/>
      <c r="C1123" s="369"/>
      <c r="D1123" s="169"/>
      <c r="E1123" s="169"/>
      <c r="F1123" s="228" t="str">
        <f t="shared" si="34"/>
        <v/>
      </c>
      <c r="G1123" s="228" t="str">
        <f t="shared" si="35"/>
        <v/>
      </c>
    </row>
    <row r="1124" ht="15" spans="1:7">
      <c r="A1124" s="393"/>
      <c r="B1124" s="407"/>
      <c r="C1124" s="369"/>
      <c r="D1124" s="169"/>
      <c r="E1124" s="169"/>
      <c r="F1124" s="228" t="str">
        <f t="shared" si="34"/>
        <v/>
      </c>
      <c r="G1124" s="228" t="str">
        <f t="shared" si="35"/>
        <v/>
      </c>
    </row>
    <row r="1125" ht="15" spans="1:7">
      <c r="A1125" s="393"/>
      <c r="B1125" s="407"/>
      <c r="C1125" s="369"/>
      <c r="D1125" s="169"/>
      <c r="E1125" s="169"/>
      <c r="F1125" s="228" t="str">
        <f t="shared" si="34"/>
        <v/>
      </c>
      <c r="G1125" s="228" t="str">
        <f t="shared" si="35"/>
        <v/>
      </c>
    </row>
    <row r="1126" ht="15" spans="1:7">
      <c r="A1126" s="393"/>
      <c r="B1126" s="407"/>
      <c r="C1126" s="369"/>
      <c r="D1126" s="169"/>
      <c r="E1126" s="169"/>
      <c r="F1126" s="228" t="str">
        <f t="shared" si="34"/>
        <v/>
      </c>
      <c r="G1126" s="228" t="str">
        <f t="shared" si="35"/>
        <v/>
      </c>
    </row>
    <row r="1127" ht="15" spans="1:7">
      <c r="A1127" s="393"/>
      <c r="B1127" s="407"/>
      <c r="C1127" s="369"/>
      <c r="D1127" s="169"/>
      <c r="E1127" s="169"/>
      <c r="F1127" s="228" t="str">
        <f t="shared" si="34"/>
        <v/>
      </c>
      <c r="G1127" s="228" t="str">
        <f t="shared" si="35"/>
        <v/>
      </c>
    </row>
    <row r="1128" ht="15" spans="1:7">
      <c r="A1128" s="393"/>
      <c r="B1128" s="407"/>
      <c r="C1128" s="369"/>
      <c r="D1128" s="169"/>
      <c r="E1128" s="169"/>
      <c r="F1128" s="228" t="str">
        <f t="shared" si="34"/>
        <v/>
      </c>
      <c r="G1128" s="228" t="str">
        <f t="shared" si="35"/>
        <v/>
      </c>
    </row>
    <row r="1129" ht="15" spans="1:7">
      <c r="A1129" s="393"/>
      <c r="B1129" s="407"/>
      <c r="C1129" s="369"/>
      <c r="D1129" s="169"/>
      <c r="E1129" s="169"/>
      <c r="F1129" s="228" t="str">
        <f t="shared" si="34"/>
        <v/>
      </c>
      <c r="G1129" s="228" t="str">
        <f t="shared" si="35"/>
        <v/>
      </c>
    </row>
    <row r="1130" ht="15" spans="1:7">
      <c r="A1130" s="393"/>
      <c r="B1130" s="407"/>
      <c r="C1130" s="369"/>
      <c r="D1130" s="169"/>
      <c r="E1130" s="169"/>
      <c r="F1130" s="228" t="str">
        <f t="shared" si="34"/>
        <v/>
      </c>
      <c r="G1130" s="228" t="str">
        <f t="shared" si="35"/>
        <v/>
      </c>
    </row>
    <row r="1131" spans="6:6">
      <c r="F1131" s="408"/>
    </row>
  </sheetData>
  <sheetProtection autoFilter="0"/>
  <sortState ref="A6:B1117">
    <sortCondition ref="A6:A1117"/>
  </sortState>
  <mergeCells count="6">
    <mergeCell ref="A2:G2"/>
    <mergeCell ref="F3:G3"/>
    <mergeCell ref="A4:B4"/>
    <mergeCell ref="E4:G4"/>
    <mergeCell ref="C4:C5"/>
    <mergeCell ref="D4:D5"/>
  </mergeCells>
  <dataValidations count="1">
    <dataValidation allowBlank="1" showInputMessage="1" showErrorMessage="1" promptTitle="注意：新增科目必须以政府收支分类科目书或中央修订通知为准。" prompt="新增支出科目在此录入。&#10;根据科目编码汇总。" sqref="A1118:B1130"/>
  </dataValidations>
  <printOptions horizontalCentered="1"/>
  <pageMargins left="0.31496062992126" right="0.31496062992126" top="0.354330708661417" bottom="0.354330708661417" header="0.31496062992126" footer="0.22"/>
  <pageSetup paperSize="9" orientation="portrait" blackAndWhite="1"/>
  <headerFoot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3"/>
  <sheetViews>
    <sheetView showGridLines="0" showZeros="0" zoomScale="70" zoomScaleNormal="70" workbookViewId="0">
      <pane xSplit="3" ySplit="8" topLeftCell="D84" activePane="bottomRight" state="frozen"/>
      <selection/>
      <selection pane="topRight"/>
      <selection pane="bottomLeft"/>
      <selection pane="bottomRight" activeCell="R29" sqref="R29"/>
    </sheetView>
  </sheetViews>
  <sheetFormatPr defaultColWidth="8.775" defaultRowHeight="13.5"/>
  <cols>
    <col min="1" max="1" width="10.775" style="182" customWidth="1"/>
    <col min="2" max="2" width="41.2166666666667" style="182" customWidth="1"/>
    <col min="3" max="5" width="10.775" style="182" customWidth="1"/>
    <col min="6" max="6" width="9.33333333333333" style="350" customWidth="1"/>
    <col min="7" max="7" width="9.33333333333333" style="204" customWidth="1"/>
    <col min="8" max="8" width="10.775" style="204" customWidth="1"/>
    <col min="9" max="9" width="41.2166666666667" style="182" customWidth="1"/>
    <col min="10" max="12" width="10.775" style="182" customWidth="1"/>
    <col min="13" max="14" width="9.33333333333333" style="350" customWidth="1"/>
    <col min="15" max="16384" width="8.775" style="182"/>
  </cols>
  <sheetData>
    <row r="1" ht="18" customHeight="1" spans="1:5">
      <c r="A1" s="184" t="s">
        <v>12020</v>
      </c>
      <c r="C1" s="185"/>
      <c r="D1" s="185"/>
      <c r="E1" s="185"/>
    </row>
    <row r="2" s="370" customFormat="1" ht="24" spans="1:14">
      <c r="A2" s="136" t="s">
        <v>12021</v>
      </c>
      <c r="B2" s="136"/>
      <c r="C2" s="136"/>
      <c r="D2" s="136"/>
      <c r="E2" s="136"/>
      <c r="F2" s="136"/>
      <c r="G2" s="136"/>
      <c r="H2" s="136"/>
      <c r="I2" s="136"/>
      <c r="J2" s="136"/>
      <c r="K2" s="136"/>
      <c r="L2" s="136"/>
      <c r="M2" s="136"/>
      <c r="N2" s="136"/>
    </row>
    <row r="3" s="370" customFormat="1" ht="20.25" customHeight="1" spans="1:14">
      <c r="A3" s="372" t="str">
        <f>IF(ABS(E112-L112)&gt;0,"2024年预算数收支不平衡，请检查！","")</f>
        <v/>
      </c>
      <c r="M3" s="379" t="s">
        <v>12022</v>
      </c>
      <c r="N3" s="379"/>
    </row>
    <row r="4" s="370" customFormat="1" ht="31.5" customHeight="1" spans="1:14">
      <c r="A4" s="373" t="s">
        <v>12023</v>
      </c>
      <c r="B4" s="373"/>
      <c r="C4" s="373"/>
      <c r="D4" s="373"/>
      <c r="E4" s="373"/>
      <c r="F4" s="373"/>
      <c r="G4" s="373"/>
      <c r="H4" s="373" t="s">
        <v>12024</v>
      </c>
      <c r="I4" s="373"/>
      <c r="J4" s="373"/>
      <c r="K4" s="373"/>
      <c r="L4" s="373"/>
      <c r="M4" s="373"/>
      <c r="N4" s="373"/>
    </row>
    <row r="5" s="370" customFormat="1" ht="22.2" customHeight="1" spans="1:14">
      <c r="A5" s="344" t="s">
        <v>9672</v>
      </c>
      <c r="B5" s="225" t="s">
        <v>9732</v>
      </c>
      <c r="C5" s="187" t="s">
        <v>9669</v>
      </c>
      <c r="D5" s="187" t="s">
        <v>12025</v>
      </c>
      <c r="E5" s="18" t="s">
        <v>12026</v>
      </c>
      <c r="F5" s="374"/>
      <c r="G5" s="375"/>
      <c r="H5" s="344" t="s">
        <v>9672</v>
      </c>
      <c r="I5" s="225" t="s">
        <v>9732</v>
      </c>
      <c r="J5" s="187" t="s">
        <v>9669</v>
      </c>
      <c r="K5" s="187" t="s">
        <v>12025</v>
      </c>
      <c r="L5" s="18" t="s">
        <v>12026</v>
      </c>
      <c r="M5" s="374"/>
      <c r="N5" s="375"/>
    </row>
    <row r="6" s="370" customFormat="1" ht="63" customHeight="1" spans="1:14">
      <c r="A6" s="344"/>
      <c r="B6" s="225"/>
      <c r="C6" s="189"/>
      <c r="D6" s="189"/>
      <c r="E6" s="23" t="s">
        <v>12027</v>
      </c>
      <c r="F6" s="376" t="s">
        <v>12028</v>
      </c>
      <c r="G6" s="376" t="s">
        <v>12029</v>
      </c>
      <c r="H6" s="344"/>
      <c r="I6" s="225"/>
      <c r="J6" s="189"/>
      <c r="K6" s="189"/>
      <c r="L6" s="23" t="s">
        <v>12027</v>
      </c>
      <c r="M6" s="376" t="s">
        <v>12028</v>
      </c>
      <c r="N6" s="376" t="s">
        <v>12029</v>
      </c>
    </row>
    <row r="7" ht="16.5" customHeight="1" spans="1:14">
      <c r="A7" s="140"/>
      <c r="B7" s="201" t="s">
        <v>12030</v>
      </c>
      <c r="C7" s="168">
        <f>表一!C35</f>
        <v>415990</v>
      </c>
      <c r="D7" s="168">
        <f>表一!D35</f>
        <v>337885</v>
      </c>
      <c r="E7" s="168">
        <f>表一!E35</f>
        <v>378200</v>
      </c>
      <c r="F7" s="377">
        <f t="shared" ref="F7:G70" si="0">IFERROR($E7/C7,"")</f>
        <v>0.909156470107454</v>
      </c>
      <c r="G7" s="377">
        <f t="shared" si="0"/>
        <v>1.1193157435222</v>
      </c>
      <c r="H7" s="140"/>
      <c r="I7" s="201" t="s">
        <v>12031</v>
      </c>
      <c r="J7" s="223">
        <f>'表二之一（类款级汇总）'!C223</f>
        <v>751906</v>
      </c>
      <c r="K7" s="168">
        <f>'表二之一（类款级汇总）'!D223</f>
        <v>1027624</v>
      </c>
      <c r="L7" s="168">
        <f>'表二之一（类款级汇总）'!E223</f>
        <v>1015205</v>
      </c>
      <c r="M7" s="167">
        <f t="shared" ref="M7:N9" si="1">IFERROR($L7/J7,"")</f>
        <v>1.35017542086378</v>
      </c>
      <c r="N7" s="167">
        <f t="shared" si="1"/>
        <v>0.987914840447479</v>
      </c>
    </row>
    <row r="8" ht="16.5" customHeight="1" spans="1:14">
      <c r="A8" s="378" t="s">
        <v>12032</v>
      </c>
      <c r="B8" s="193" t="s">
        <v>12033</v>
      </c>
      <c r="C8" s="223">
        <f>SUMPRODUCT('表三之二（需明确收支对象级次的录入表）'!D$7:D$80*(LEFT('表三之二（需明确收支对象级次的录入表）'!$B$7:$B$80,LEN($A8))=$A8))+SUMPRODUCT('表三之三（其它收支录入表）'!D$6:D$52*(LEFT('表三之三（其它收支录入表）'!$B$6:$B$52,LEN($A8))=$A8))</f>
        <v>400559</v>
      </c>
      <c r="D8" s="223">
        <f>SUMPRODUCT('表三之二（需明确收支对象级次的录入表）'!E$7:E$80*(LEFT('表三之二（需明确收支对象级次的录入表）'!$B$7:$B$80,LEN($A8))=$A8))+SUMPRODUCT('表三之三（其它收支录入表）'!E$6:E$52*(LEFT('表三之三（其它收支录入表）'!$B$6:$B$52,LEN($A8))=$A8))</f>
        <v>1058728</v>
      </c>
      <c r="E8" s="223">
        <f>SUMPRODUCT('表三之二（需明确收支对象级次的录入表）'!$I$7:$I$80*(LEFT('表三之二（需明确收支对象级次的录入表）'!$B$7:$B$80,LEN($A8))=$A8))+SUMPRODUCT('表三之三（其它收支录入表）'!F$6:F$52*(LEFT('表三之三（其它收支录入表）'!$B$6:$B$52,LEN($A8))=$A8))</f>
        <v>684919</v>
      </c>
      <c r="F8" s="377">
        <f t="shared" si="0"/>
        <v>1.70990790370457</v>
      </c>
      <c r="G8" s="377">
        <f t="shared" si="0"/>
        <v>0.646926311573889</v>
      </c>
      <c r="H8" s="378" t="s">
        <v>12034</v>
      </c>
      <c r="I8" s="193" t="s">
        <v>12035</v>
      </c>
      <c r="J8" s="223">
        <f>SUMPRODUCT('表三之二（需明确收支对象级次的录入表）'!D$7:D$80*(LEFT('表三之二（需明确收支对象级次的录入表）'!$B$7:$B$80,LEN($H8))=$H8))+SUMPRODUCT('表三之三（其它收支录入表）'!D$6:D$52*(LEFT('表三之三（其它收支录入表）'!$B$6:$B$52,LEN($H8))=$H8))</f>
        <v>64643</v>
      </c>
      <c r="K8" s="223">
        <f>SUMPRODUCT('表三之二（需明确收支对象级次的录入表）'!E$7:E$80*(LEFT('表三之二（需明确收支对象级次的录入表）'!$B$7:$B$80,LEN($H8))=$H8))+SUMPRODUCT('表三之三（其它收支录入表）'!E$6:E$52*(LEFT('表三之三（其它收支录入表）'!$B$6:$B$52,LEN($H8))=$H8))</f>
        <v>73341</v>
      </c>
      <c r="L8" s="223">
        <f>SUMPRODUCT('表三之二（需明确收支对象级次的录入表）'!I$7:I$80*(LEFT('表三之二（需明确收支对象级次的录入表）'!$B$7:$B$80,LEN($H8))=$H8))+SUMPRODUCT('表三之三（其它收支录入表）'!F$6:F$52*(LEFT('表三之三（其它收支录入表）'!$B$6:$B$52,LEN($H8))=$H8))</f>
        <v>47914</v>
      </c>
      <c r="M8" s="167">
        <f t="shared" si="1"/>
        <v>0.741209411691908</v>
      </c>
      <c r="N8" s="167">
        <f t="shared" si="1"/>
        <v>0.653304427264422</v>
      </c>
    </row>
    <row r="9" ht="16.5" customHeight="1" spans="1:14">
      <c r="A9" s="378"/>
      <c r="B9" s="193" t="s">
        <v>12036</v>
      </c>
      <c r="C9" s="223">
        <f>SUM(C10,C17,C56)</f>
        <v>307674</v>
      </c>
      <c r="D9" s="168">
        <f>SUM(D10,D17,D56)</f>
        <v>536328</v>
      </c>
      <c r="E9" s="367">
        <f>SUM(E10,E17,E56)</f>
        <v>547492</v>
      </c>
      <c r="F9" s="377">
        <f t="shared" si="0"/>
        <v>1.77945487756522</v>
      </c>
      <c r="G9" s="377">
        <f t="shared" si="0"/>
        <v>1.02081562029206</v>
      </c>
      <c r="H9" s="378"/>
      <c r="I9" s="193" t="s">
        <v>12037</v>
      </c>
      <c r="J9" s="223">
        <f t="shared" ref="J9:L9" si="2">SUM(J10:J12)</f>
        <v>0</v>
      </c>
      <c r="K9" s="223">
        <f t="shared" si="2"/>
        <v>0</v>
      </c>
      <c r="L9" s="223">
        <f t="shared" si="2"/>
        <v>0</v>
      </c>
      <c r="M9" s="167" t="str">
        <f t="shared" si="1"/>
        <v/>
      </c>
      <c r="N9" s="167" t="str">
        <f t="shared" si="1"/>
        <v/>
      </c>
    </row>
    <row r="10" ht="16.5" customHeight="1" spans="1:14">
      <c r="A10" s="378" t="s">
        <v>12038</v>
      </c>
      <c r="B10" s="193" t="s">
        <v>12039</v>
      </c>
      <c r="C10" s="223">
        <f>SUMPRODUCT('表三之二（需明确收支对象级次的录入表）'!D$7:D$80*(LEFT('表三之二（需明确收支对象级次的录入表）'!$B$7:$B$80,LEN($A10))=$A10))+SUMPRODUCT('表三之三（其它收支录入表）'!D$6:D$52*(LEFT('表三之三（其它收支录入表）'!$B$6:$B$52,LEN($A10))=$A10))</f>
        <v>47611</v>
      </c>
      <c r="D10" s="168">
        <f>SUMPRODUCT('表三之二（需明确收支对象级次的录入表）'!E$7:E$80*(LEFT('表三之二（需明确收支对象级次的录入表）'!$B$7:$B$80,LEN($A10))=$A10))+SUMPRODUCT('表三之三（其它收支录入表）'!E$6:E$52*(LEFT('表三之三（其它收支录入表）'!$B$6:$B$52,LEN($A10))=$A10))</f>
        <v>47611</v>
      </c>
      <c r="E10" s="367">
        <f>SUMPRODUCT('表三之二（需明确收支对象级次的录入表）'!$I$7:$I$80*(LEFT('表三之二（需明确收支对象级次的录入表）'!$B$7:$B$80,LEN($A10))=$A10))+SUMPRODUCT('表三之三（其它收支录入表）'!F$6:F$52*(LEFT('表三之三（其它收支录入表）'!$B$6:$B$52,LEN($A10))=$A10))</f>
        <v>47611</v>
      </c>
      <c r="F10" s="377">
        <f t="shared" si="0"/>
        <v>1</v>
      </c>
      <c r="G10" s="377">
        <f t="shared" si="0"/>
        <v>1</v>
      </c>
      <c r="H10" s="451" t="s">
        <v>12040</v>
      </c>
      <c r="I10" s="193" t="s">
        <v>12041</v>
      </c>
      <c r="J10" s="229">
        <f>SUMPRODUCT('表三之二（需明确收支对象级次的录入表）'!D$7:D$80*(LEFT('表三之二（需明确收支对象级次的录入表）'!$B$7:$B$80,LEN($H10))=$H10))+SUMPRODUCT('表三之三（其它收支录入表）'!D$6:D$52*(LEFT('表三之三（其它收支录入表）'!$B$6:$B$52,LEN($H10))=$H10))</f>
        <v>0</v>
      </c>
      <c r="K10" s="229">
        <f>SUMPRODUCT('表三之二（需明确收支对象级次的录入表）'!E$7:E$80*(LEFT('表三之二（需明确收支对象级次的录入表）'!$B$7:$B$80,LEN($H10))=$H10))+SUMPRODUCT('表三之三（其它收支录入表）'!E$6:E$52*(LEFT('表三之三（其它收支录入表）'!$B$6:$B$52,LEN($H10))=$H10))</f>
        <v>0</v>
      </c>
      <c r="L10" s="229">
        <f>SUMPRODUCT('表三之二（需明确收支对象级次的录入表）'!I$7:I$80*(LEFT('表三之二（需明确收支对象级次的录入表）'!$B$7:$B$80,LEN($H10))=$H10))+SUMPRODUCT('表三之三（其它收支录入表）'!F$6:F$52*(LEFT('表三之三（其它收支录入表）'!$B$6:$B$52,LEN($H10))=$H10))</f>
        <v>0</v>
      </c>
      <c r="M10" s="167" t="str">
        <f t="shared" ref="M10:M12" si="3">IFERROR($L10/J10,"")</f>
        <v/>
      </c>
      <c r="N10" s="167" t="str">
        <f t="shared" ref="N10:N12" si="4">IFERROR($L10/K10,"")</f>
        <v/>
      </c>
    </row>
    <row r="11" ht="16.5" customHeight="1" spans="1:14">
      <c r="A11" s="378" t="s">
        <v>12042</v>
      </c>
      <c r="B11" s="193" t="s">
        <v>12043</v>
      </c>
      <c r="C11" s="229">
        <f>SUMPRODUCT('表三之二（需明确收支对象级次的录入表）'!D$7:D$80*(LEFT('表三之二（需明确收支对象级次的录入表）'!$B$7:$B$80,LEN($A11))=$A11))+SUMPRODUCT('表三之三（其它收支录入表）'!D$6:D$52*(LEFT('表三之三（其它收支录入表）'!$B$6:$B$52,LEN($A11))=$A11))</f>
        <v>2838</v>
      </c>
      <c r="D11" s="229">
        <f>SUMPRODUCT('表三之二（需明确收支对象级次的录入表）'!E$7:E$80*(LEFT('表三之二（需明确收支对象级次的录入表）'!$B$7:$B$80,LEN($A11))=$A11))+SUMPRODUCT('表三之三（其它收支录入表）'!E$6:E$52*(LEFT('表三之三（其它收支录入表）'!$B$6:$B$52,LEN($A11))=$A11))</f>
        <v>2838</v>
      </c>
      <c r="E11" s="229">
        <f>SUMPRODUCT('表三之二（需明确收支对象级次的录入表）'!$I$7:$I$80*(LEFT('表三之二（需明确收支对象级次的录入表）'!$B$7:$B$80,LEN($A11))=$A11))+SUMPRODUCT('表三之三（其它收支录入表）'!F$6:F$52*(LEFT('表三之三（其它收支录入表）'!$B$6:$B$52,LEN($A11))=$A11))</f>
        <v>2838</v>
      </c>
      <c r="F11" s="377">
        <f t="shared" si="0"/>
        <v>1</v>
      </c>
      <c r="G11" s="377">
        <f t="shared" si="0"/>
        <v>1</v>
      </c>
      <c r="H11" s="451" t="s">
        <v>12044</v>
      </c>
      <c r="I11" s="193" t="s">
        <v>12045</v>
      </c>
      <c r="J11" s="229">
        <f>SUMPRODUCT('表三之二（需明确收支对象级次的录入表）'!D$7:D$80*(LEFT('表三之二（需明确收支对象级次的录入表）'!$B$7:$B$80,LEN($H11))=$H11))+SUMPRODUCT('表三之三（其它收支录入表）'!D$6:D$52*(LEFT('表三之三（其它收支录入表）'!$B$6:$B$52,LEN($H11))=$H11))</f>
        <v>0</v>
      </c>
      <c r="K11" s="229">
        <f>SUMPRODUCT('表三之二（需明确收支对象级次的录入表）'!E$7:E$80*(LEFT('表三之二（需明确收支对象级次的录入表）'!$B$7:$B$80,LEN($H11))=$H11))+SUMPRODUCT('表三之三（其它收支录入表）'!E$6:E$52*(LEFT('表三之三（其它收支录入表）'!$B$6:$B$52,LEN($H11))=$H11))</f>
        <v>0</v>
      </c>
      <c r="L11" s="229">
        <f>SUMPRODUCT('表三之二（需明确收支对象级次的录入表）'!I$7:I$80*(LEFT('表三之二（需明确收支对象级次的录入表）'!$B$7:$B$80,LEN($H11))=$H11))+SUMPRODUCT('表三之三（其它收支录入表）'!F$6:F$52*(LEFT('表三之三（其它收支录入表）'!$B$6:$B$52,LEN($H11))=$H11))</f>
        <v>0</v>
      </c>
      <c r="M11" s="167" t="str">
        <f t="shared" si="3"/>
        <v/>
      </c>
      <c r="N11" s="167" t="str">
        <f t="shared" si="4"/>
        <v/>
      </c>
    </row>
    <row r="12" ht="16.5" customHeight="1" spans="1:14">
      <c r="A12" s="378" t="s">
        <v>12046</v>
      </c>
      <c r="B12" s="193" t="s">
        <v>12047</v>
      </c>
      <c r="C12" s="229">
        <f>SUMPRODUCT('表三之二（需明确收支对象级次的录入表）'!D$7:D$80*(LEFT('表三之二（需明确收支对象级次的录入表）'!$B$7:$B$80,LEN($A12))=$A12))+SUMPRODUCT('表三之三（其它收支录入表）'!D$6:D$52*(LEFT('表三之三（其它收支录入表）'!$B$6:$B$52,LEN($A12))=$A12))</f>
        <v>10305</v>
      </c>
      <c r="D12" s="229">
        <f>SUMPRODUCT('表三之二（需明确收支对象级次的录入表）'!E$7:E$80*(LEFT('表三之二（需明确收支对象级次的录入表）'!$B$7:$B$80,LEN($A12))=$A12))+SUMPRODUCT('表三之三（其它收支录入表）'!E$6:E$52*(LEFT('表三之三（其它收支录入表）'!$B$6:$B$52,LEN($A12))=$A12))</f>
        <v>10305</v>
      </c>
      <c r="E12" s="229">
        <f>SUMPRODUCT('表三之二（需明确收支对象级次的录入表）'!$I$7:$I$80*(LEFT('表三之二（需明确收支对象级次的录入表）'!$B$7:$B$80,LEN($A12))=$A12))+SUMPRODUCT('表三之三（其它收支录入表）'!F$6:F$52*(LEFT('表三之三（其它收支录入表）'!$B$6:$B$52,LEN($A12))=$A12))</f>
        <v>10305</v>
      </c>
      <c r="F12" s="377">
        <f t="shared" si="0"/>
        <v>1</v>
      </c>
      <c r="G12" s="377">
        <f t="shared" si="0"/>
        <v>1</v>
      </c>
      <c r="H12" s="451" t="s">
        <v>12048</v>
      </c>
      <c r="I12" s="193" t="s">
        <v>12049</v>
      </c>
      <c r="J12" s="229">
        <f>SUMPRODUCT('表三之二（需明确收支对象级次的录入表）'!D$7:D$80*(LEFT('表三之二（需明确收支对象级次的录入表）'!$B$7:$B$80,LEN($H12))=$H12))+SUMPRODUCT('表三之三（其它收支录入表）'!D$6:D$52*(LEFT('表三之三（其它收支录入表）'!$B$6:$B$52,LEN($H12))=$H12))</f>
        <v>0</v>
      </c>
      <c r="K12" s="229">
        <f>SUMPRODUCT('表三之二（需明确收支对象级次的录入表）'!E$7:E$80*(LEFT('表三之二（需明确收支对象级次的录入表）'!$B$7:$B$80,LEN($H12))=$H12))+SUMPRODUCT('表三之三（其它收支录入表）'!E$6:E$52*(LEFT('表三之三（其它收支录入表）'!$B$6:$B$52,LEN($H12))=$H12))</f>
        <v>0</v>
      </c>
      <c r="L12" s="229">
        <f>SUMPRODUCT('表三之二（需明确收支对象级次的录入表）'!I$7:I$80*(LEFT('表三之二（需明确收支对象级次的录入表）'!$B$7:$B$80,LEN($H12))=$H12))+SUMPRODUCT('表三之三（其它收支录入表）'!F$6:F$52*(LEFT('表三之三（其它收支录入表）'!$B$6:$B$52,LEN($H12))=$H12))</f>
        <v>0</v>
      </c>
      <c r="M12" s="167" t="str">
        <f t="shared" si="3"/>
        <v/>
      </c>
      <c r="N12" s="167" t="str">
        <f t="shared" si="4"/>
        <v/>
      </c>
    </row>
    <row r="13" ht="16.5" customHeight="1" spans="1:14">
      <c r="A13" s="378" t="s">
        <v>12050</v>
      </c>
      <c r="B13" s="193" t="s">
        <v>12051</v>
      </c>
      <c r="C13" s="229">
        <f>SUMPRODUCT('表三之二（需明确收支对象级次的录入表）'!D$7:D$80*(LEFT('表三之二（需明确收支对象级次的录入表）'!$B$7:$B$80,LEN($A13))=$A13))+SUMPRODUCT('表三之三（其它收支录入表）'!D$6:D$52*(LEFT('表三之三（其它收支录入表）'!$B$6:$B$52,LEN($A13))=$A13))</f>
        <v>7059</v>
      </c>
      <c r="D13" s="229">
        <f>SUMPRODUCT('表三之二（需明确收支对象级次的录入表）'!E$7:E$80*(LEFT('表三之二（需明确收支对象级次的录入表）'!$B$7:$B$80,LEN($A13))=$A13))+SUMPRODUCT('表三之三（其它收支录入表）'!E$6:E$52*(LEFT('表三之三（其它收支录入表）'!$B$6:$B$52,LEN($A13))=$A13))</f>
        <v>7059</v>
      </c>
      <c r="E13" s="229">
        <f>SUMPRODUCT('表三之二（需明确收支对象级次的录入表）'!$I$7:$I$80*(LEFT('表三之二（需明确收支对象级次的录入表）'!$B$7:$B$80,LEN($A13))=$A13))+SUMPRODUCT('表三之三（其它收支录入表）'!F$6:F$52*(LEFT('表三之三（其它收支录入表）'!$B$6:$B$52,LEN($A13))=$A13))</f>
        <v>7059</v>
      </c>
      <c r="F13" s="377">
        <f t="shared" si="0"/>
        <v>1</v>
      </c>
      <c r="G13" s="377">
        <f t="shared" si="0"/>
        <v>1</v>
      </c>
      <c r="H13" s="378"/>
      <c r="I13" s="140"/>
      <c r="J13" s="215"/>
      <c r="K13" s="169"/>
      <c r="L13" s="169"/>
      <c r="M13" s="380"/>
      <c r="N13" s="380"/>
    </row>
    <row r="14" ht="16.5" customHeight="1" spans="1:14">
      <c r="A14" s="378" t="s">
        <v>12052</v>
      </c>
      <c r="B14" s="193" t="s">
        <v>12053</v>
      </c>
      <c r="C14" s="229">
        <f>SUMPRODUCT('表三之二（需明确收支对象级次的录入表）'!D$7:D$80*(LEFT('表三之二（需明确收支对象级次的录入表）'!$B$7:$B$80,LEN($A14))=$A14))+SUMPRODUCT('表三之三（其它收支录入表）'!D$6:D$52*(LEFT('表三之三（其它收支录入表）'!$B$6:$B$52,LEN($A14))=$A14))</f>
        <v>5221</v>
      </c>
      <c r="D14" s="229">
        <f>SUMPRODUCT('表三之二（需明确收支对象级次的录入表）'!E$7:E$80*(LEFT('表三之二（需明确收支对象级次的录入表）'!$B$7:$B$80,LEN($A14))=$A14))+SUMPRODUCT('表三之三（其它收支录入表）'!E$6:E$52*(LEFT('表三之三（其它收支录入表）'!$B$6:$B$52,LEN($A14))=$A14))</f>
        <v>5221</v>
      </c>
      <c r="E14" s="229">
        <f>SUMPRODUCT('表三之二（需明确收支对象级次的录入表）'!$I$7:$I$80*(LEFT('表三之二（需明确收支对象级次的录入表）'!$B$7:$B$80,LEN($A14))=$A14))+SUMPRODUCT('表三之三（其它收支录入表）'!F$6:F$52*(LEFT('表三之三（其它收支录入表）'!$B$6:$B$52,LEN($A14))=$A14))</f>
        <v>5221</v>
      </c>
      <c r="F14" s="377">
        <f t="shared" si="0"/>
        <v>1</v>
      </c>
      <c r="G14" s="377">
        <f t="shared" si="0"/>
        <v>1</v>
      </c>
      <c r="H14" s="378"/>
      <c r="I14" s="140"/>
      <c r="J14" s="215"/>
      <c r="K14" s="169"/>
      <c r="L14" s="169"/>
      <c r="M14" s="380"/>
      <c r="N14" s="380"/>
    </row>
    <row r="15" ht="16.5" customHeight="1" spans="1:14">
      <c r="A15" s="378" t="s">
        <v>12054</v>
      </c>
      <c r="B15" s="193" t="s">
        <v>12055</v>
      </c>
      <c r="C15" s="229">
        <f>SUMPRODUCT('表三之二（需明确收支对象级次的录入表）'!D$7:D$80*(LEFT('表三之二（需明确收支对象级次的录入表）'!$B$7:$B$80,LEN($A15))=$A15))+SUMPRODUCT('表三之三（其它收支录入表）'!D$6:D$52*(LEFT('表三之三（其它收支录入表）'!$B$6:$B$52,LEN($A15))=$A15))</f>
        <v>16972</v>
      </c>
      <c r="D15" s="229">
        <f>SUMPRODUCT('表三之二（需明确收支对象级次的录入表）'!E$7:E$80*(LEFT('表三之二（需明确收支对象级次的录入表）'!$B$7:$B$80,LEN($A15))=$A15))+SUMPRODUCT('表三之三（其它收支录入表）'!E$6:E$52*(LEFT('表三之三（其它收支录入表）'!$B$6:$B$52,LEN($A15))=$A15))</f>
        <v>16972</v>
      </c>
      <c r="E15" s="229">
        <f>SUMPRODUCT('表三之二（需明确收支对象级次的录入表）'!$I$7:$I$80*(LEFT('表三之二（需明确收支对象级次的录入表）'!$B$7:$B$80,LEN($A15))=$A15))+SUMPRODUCT('表三之三（其它收支录入表）'!F$6:F$52*(LEFT('表三之三（其它收支录入表）'!$B$6:$B$52,LEN($A15))=$A15))</f>
        <v>16972</v>
      </c>
      <c r="F15" s="377">
        <f t="shared" si="0"/>
        <v>1</v>
      </c>
      <c r="G15" s="377">
        <f t="shared" si="0"/>
        <v>1</v>
      </c>
      <c r="H15" s="378"/>
      <c r="I15" s="140"/>
      <c r="J15" s="215"/>
      <c r="K15" s="169"/>
      <c r="L15" s="169"/>
      <c r="M15" s="380"/>
      <c r="N15" s="380"/>
    </row>
    <row r="16" ht="16.5" customHeight="1" spans="1:14">
      <c r="A16" s="378" t="s">
        <v>12056</v>
      </c>
      <c r="B16" s="193" t="s">
        <v>12057</v>
      </c>
      <c r="C16" s="229">
        <f>SUMPRODUCT('表三之二（需明确收支对象级次的录入表）'!D$7:D$80*(LEFT('表三之二（需明确收支对象级次的录入表）'!$B$7:$B$80,LEN($A16))=$A16))+SUMPRODUCT('表三之三（其它收支录入表）'!D$6:D$52*(LEFT('表三之三（其它收支录入表）'!$B$6:$B$52,LEN($A16))=$A16))</f>
        <v>5216</v>
      </c>
      <c r="D16" s="229">
        <f>SUMPRODUCT('表三之二（需明确收支对象级次的录入表）'!E$7:E$80*(LEFT('表三之二（需明确收支对象级次的录入表）'!$B$7:$B$80,LEN($A16))=$A16))+SUMPRODUCT('表三之三（其它收支录入表）'!E$6:E$52*(LEFT('表三之三（其它收支录入表）'!$B$6:$B$52,LEN($A16))=$A16))</f>
        <v>5216</v>
      </c>
      <c r="E16" s="229">
        <f>SUMPRODUCT('表三之二（需明确收支对象级次的录入表）'!$I$7:$I$80*(LEFT('表三之二（需明确收支对象级次的录入表）'!$B$7:$B$80,LEN($A16))=$A16))+SUMPRODUCT('表三之三（其它收支录入表）'!F$6:F$52*(LEFT('表三之三（其它收支录入表）'!$B$6:$B$52,LEN($A16))=$A16))</f>
        <v>5216</v>
      </c>
      <c r="F16" s="377">
        <f t="shared" si="0"/>
        <v>1</v>
      </c>
      <c r="G16" s="377">
        <f t="shared" si="0"/>
        <v>1</v>
      </c>
      <c r="H16" s="378"/>
      <c r="I16" s="140"/>
      <c r="J16" s="215"/>
      <c r="K16" s="169"/>
      <c r="L16" s="169"/>
      <c r="M16" s="380"/>
      <c r="N16" s="380"/>
    </row>
    <row r="17" ht="16.5" customHeight="1" spans="1:14">
      <c r="A17" s="378" t="s">
        <v>12058</v>
      </c>
      <c r="B17" s="193" t="s">
        <v>12059</v>
      </c>
      <c r="C17" s="223">
        <f>SUMPRODUCT('表三之二（需明确收支对象级次的录入表）'!D$7:D$80*(LEFT('表三之二（需明确收支对象级次的录入表）'!$B$7:$B$80,LEN($A17))=$A17))+SUMPRODUCT('表三之三（其它收支录入表）'!D$6:D$52*(LEFT('表三之三（其它收支录入表）'!$B$6:$B$52,LEN($A17))=$A17))</f>
        <v>229546</v>
      </c>
      <c r="D17" s="168">
        <f>SUMPRODUCT('表三之二（需明确收支对象级次的录入表）'!E$7:E$80*(LEFT('表三之二（需明确收支对象级次的录入表）'!$B$7:$B$80,LEN($A17))=$A17))+SUMPRODUCT('表三之三（其它收支录入表）'!E$6:E$52*(LEFT('表三之三（其它收支录入表）'!$B$6:$B$52,LEN($A17))=$A17))</f>
        <v>490711</v>
      </c>
      <c r="E17" s="367">
        <f>SUMPRODUCT('表三之二（需明确收支对象级次的录入表）'!$I$7:$I$80*(LEFT('表三之二（需明确收支对象级次的录入表）'!$B$7:$B$80,LEN($A17))=$A17))+SUMPRODUCT('表三之三（其它收支录入表）'!F$6:F$52*(LEFT('表三之三（其它收支录入表）'!$B$6:$B$52,LEN($A17))=$A17))</f>
        <v>501875</v>
      </c>
      <c r="F17" s="377">
        <f t="shared" si="0"/>
        <v>2.1863809432532</v>
      </c>
      <c r="G17" s="377">
        <f t="shared" si="0"/>
        <v>1.02275066179482</v>
      </c>
      <c r="H17" s="378"/>
      <c r="I17" s="140"/>
      <c r="J17" s="215"/>
      <c r="K17" s="169"/>
      <c r="L17" s="169"/>
      <c r="M17" s="380"/>
      <c r="N17" s="380"/>
    </row>
    <row r="18" ht="16.5" customHeight="1" spans="1:14">
      <c r="A18" s="378" t="s">
        <v>12060</v>
      </c>
      <c r="B18" s="193" t="s">
        <v>12061</v>
      </c>
      <c r="C18" s="229">
        <f>SUMPRODUCT('表三之二（需明确收支对象级次的录入表）'!D$7:D$80*(LEFT('表三之二（需明确收支对象级次的录入表）'!$B$7:$B$80,LEN($A18))=$A18))+SUMPRODUCT('表三之三（其它收支录入表）'!D$6:D$52*(LEFT('表三之三（其它收支录入表）'!$B$6:$B$52,LEN($A18))=$A18))</f>
        <v>-4310</v>
      </c>
      <c r="D18" s="229">
        <f>SUMPRODUCT('表三之二（需明确收支对象级次的录入表）'!E$7:E$80*(LEFT('表三之二（需明确收支对象级次的录入表）'!$B$7:$B$80,LEN($A18))=$A18))+SUMPRODUCT('表三之三（其它收支录入表）'!E$6:E$52*(LEFT('表三之三（其它收支录入表）'!$B$6:$B$52,LEN($A18))=$A18))</f>
        <v>-4310</v>
      </c>
      <c r="E18" s="229">
        <f>SUMPRODUCT('表三之二（需明确收支对象级次的录入表）'!$I$7:$I$80*(LEFT('表三之二（需明确收支对象级次的录入表）'!$B$7:$B$80,LEN($A18))=$A18))+SUMPRODUCT('表三之三（其它收支录入表）'!F$6:F$52*(LEFT('表三之三（其它收支录入表）'!$B$6:$B$52,LEN($A18))=$A18))</f>
        <v>-4310</v>
      </c>
      <c r="F18" s="377">
        <f t="shared" si="0"/>
        <v>1</v>
      </c>
      <c r="G18" s="377">
        <f t="shared" si="0"/>
        <v>1</v>
      </c>
      <c r="H18" s="378"/>
      <c r="I18" s="140"/>
      <c r="J18" s="215"/>
      <c r="K18" s="169"/>
      <c r="L18" s="169"/>
      <c r="M18" s="380"/>
      <c r="N18" s="380"/>
    </row>
    <row r="19" ht="16.5" customHeight="1" spans="1:14">
      <c r="A19" s="378" t="s">
        <v>12062</v>
      </c>
      <c r="B19" s="193" t="s">
        <v>12063</v>
      </c>
      <c r="C19" s="229">
        <f>SUMPRODUCT('表三之二（需明确收支对象级次的录入表）'!D$7:D$80*(LEFT('表三之二（需明确收支对象级次的录入表）'!$B$7:$B$80,LEN($A19))=$A19))+SUMPRODUCT('表三之三（其它收支录入表）'!D$6:D$52*(LEFT('表三之三（其它收支录入表）'!$B$6:$B$52,LEN($A19))=$A19))</f>
        <v>122104</v>
      </c>
      <c r="D19" s="229">
        <f>SUMPRODUCT('表三之二（需明确收支对象级次的录入表）'!E$7:E$80*(LEFT('表三之二（需明确收支对象级次的录入表）'!$B$7:$B$80,LEN($A19))=$A19))+SUMPRODUCT('表三之三（其它收支录入表）'!E$6:E$52*(LEFT('表三之三（其它收支录入表）'!$B$6:$B$52,LEN($A19))=$A19))</f>
        <v>123487</v>
      </c>
      <c r="E19" s="229">
        <f>SUMPRODUCT('表三之二（需明确收支对象级次的录入表）'!$I$7:$I$80*(LEFT('表三之二（需明确收支对象级次的录入表）'!$B$7:$B$80,LEN($A19))=$A19))+SUMPRODUCT('表三之三（其它收支录入表）'!F$6:F$52*(LEFT('表三之三（其它收支录入表）'!$B$6:$B$52,LEN($A19))=$A19))</f>
        <v>123487</v>
      </c>
      <c r="F19" s="377">
        <f t="shared" si="0"/>
        <v>1.01132641027321</v>
      </c>
      <c r="G19" s="377">
        <f t="shared" si="0"/>
        <v>1</v>
      </c>
      <c r="H19" s="378"/>
      <c r="I19" s="140"/>
      <c r="J19" s="215"/>
      <c r="K19" s="169"/>
      <c r="L19" s="169"/>
      <c r="M19" s="380"/>
      <c r="N19" s="380"/>
    </row>
    <row r="20" ht="16.5" customHeight="1" spans="1:14">
      <c r="A20" s="378" t="s">
        <v>12064</v>
      </c>
      <c r="B20" s="193" t="s">
        <v>12065</v>
      </c>
      <c r="C20" s="229">
        <f>SUMPRODUCT('表三之二（需明确收支对象级次的录入表）'!D$7:D$80*(LEFT('表三之二（需明确收支对象级次的录入表）'!$B$7:$B$80,LEN($A20))=$A20))+SUMPRODUCT('表三之三（其它收支录入表）'!D$6:D$52*(LEFT('表三之三（其它收支录入表）'!$B$6:$B$52,LEN($A20))=$A20))</f>
        <v>1637</v>
      </c>
      <c r="D20" s="229">
        <f>SUMPRODUCT('表三之二（需明确收支对象级次的录入表）'!E$7:E$80*(LEFT('表三之二（需明确收支对象级次的录入表）'!$B$7:$B$80,LEN($A20))=$A20))+SUMPRODUCT('表三之三（其它收支录入表）'!E$6:E$52*(LEFT('表三之三（其它收支录入表）'!$B$6:$B$52,LEN($A20))=$A20))</f>
        <v>1637</v>
      </c>
      <c r="E20" s="229">
        <f>SUMPRODUCT('表三之二（需明确收支对象级次的录入表）'!$I$7:$I$80*(LEFT('表三之二（需明确收支对象级次的录入表）'!$B$7:$B$80,LEN($A20))=$A20))+SUMPRODUCT('表三之三（其它收支录入表）'!F$6:F$52*(LEFT('表三之三（其它收支录入表）'!$B$6:$B$52,LEN($A20))=$A20))</f>
        <v>1637</v>
      </c>
      <c r="F20" s="377">
        <f t="shared" si="0"/>
        <v>1</v>
      </c>
      <c r="G20" s="377">
        <f t="shared" si="0"/>
        <v>1</v>
      </c>
      <c r="H20" s="378"/>
      <c r="I20" s="140"/>
      <c r="J20" s="215"/>
      <c r="K20" s="169"/>
      <c r="L20" s="169"/>
      <c r="M20" s="380"/>
      <c r="N20" s="380"/>
    </row>
    <row r="21" ht="16.5" customHeight="1" spans="1:14">
      <c r="A21" s="378" t="s">
        <v>12066</v>
      </c>
      <c r="B21" s="193" t="s">
        <v>12067</v>
      </c>
      <c r="C21" s="229">
        <f>SUMPRODUCT('表三之二（需明确收支对象级次的录入表）'!D$7:D$80*(LEFT('表三之二（需明确收支对象级次的录入表）'!$B$7:$B$80,LEN($A21))=$A21))+SUMPRODUCT('表三之三（其它收支录入表）'!D$6:D$52*(LEFT('表三之三（其它收支录入表）'!$B$6:$B$52,LEN($A21))=$A21))</f>
        <v>5977</v>
      </c>
      <c r="D21" s="229">
        <f>SUMPRODUCT('表三之二（需明确收支对象级次的录入表）'!E$7:E$80*(LEFT('表三之二（需明确收支对象级次的录入表）'!$B$7:$B$80,LEN($A21))=$A21))+SUMPRODUCT('表三之三（其它收支录入表）'!E$6:E$52*(LEFT('表三之三（其它收支录入表）'!$B$6:$B$52,LEN($A21))=$A21))</f>
        <v>15869</v>
      </c>
      <c r="E21" s="229">
        <f>SUMPRODUCT('表三之二（需明确收支对象级次的录入表）'!$I$7:$I$80*(LEFT('表三之二（需明确收支对象级次的录入表）'!$B$7:$B$80,LEN($A21))=$A21))+SUMPRODUCT('表三之三（其它收支录入表）'!F$6:F$52*(LEFT('表三之三（其它收支录入表）'!$B$6:$B$52,LEN($A21))=$A21))</f>
        <v>15869</v>
      </c>
      <c r="F21" s="377">
        <f t="shared" si="0"/>
        <v>2.65501087502091</v>
      </c>
      <c r="G21" s="377">
        <f t="shared" si="0"/>
        <v>1</v>
      </c>
      <c r="H21" s="378"/>
      <c r="I21" s="140"/>
      <c r="J21" s="215"/>
      <c r="K21" s="169"/>
      <c r="L21" s="169"/>
      <c r="M21" s="380"/>
      <c r="N21" s="380"/>
    </row>
    <row r="22" ht="16.5" customHeight="1" spans="1:14">
      <c r="A22" s="378" t="s">
        <v>12068</v>
      </c>
      <c r="B22" s="193" t="s">
        <v>12069</v>
      </c>
      <c r="C22" s="229">
        <f>SUMPRODUCT('表三之二（需明确收支对象级次的录入表）'!D$7:D$80*(LEFT('表三之二（需明确收支对象级次的录入表）'!$B$7:$B$80,LEN($A22))=$A22))+SUMPRODUCT('表三之三（其它收支录入表）'!D$6:D$52*(LEFT('表三之三（其它收支录入表）'!$B$6:$B$52,LEN($A22))=$A22))</f>
        <v>0</v>
      </c>
      <c r="D22" s="229">
        <f>SUMPRODUCT('表三之二（需明确收支对象级次的录入表）'!E$7:E$80*(LEFT('表三之二（需明确收支对象级次的录入表）'!$B$7:$B$80,LEN($A22))=$A22))+SUMPRODUCT('表三之三（其它收支录入表）'!E$6:E$52*(LEFT('表三之三（其它收支录入表）'!$B$6:$B$52,LEN($A22))=$A22))</f>
        <v>0</v>
      </c>
      <c r="E22" s="229">
        <f>SUMPRODUCT('表三之二（需明确收支对象级次的录入表）'!$I$7:$I$80*(LEFT('表三之二（需明确收支对象级次的录入表）'!$B$7:$B$80,LEN($A22))=$A22))+SUMPRODUCT('表三之三（其它收支录入表）'!F$6:F$52*(LEFT('表三之三（其它收支录入表）'!$B$6:$B$52,LEN($A22))=$A22))</f>
        <v>0</v>
      </c>
      <c r="F22" s="377" t="str">
        <f t="shared" si="0"/>
        <v/>
      </c>
      <c r="G22" s="377" t="str">
        <f t="shared" si="0"/>
        <v/>
      </c>
      <c r="H22" s="378"/>
      <c r="I22" s="140"/>
      <c r="J22" s="215"/>
      <c r="K22" s="169"/>
      <c r="L22" s="169"/>
      <c r="M22" s="380"/>
      <c r="N22" s="380"/>
    </row>
    <row r="23" ht="16.5" customHeight="1" spans="1:14">
      <c r="A23" s="378" t="s">
        <v>12070</v>
      </c>
      <c r="B23" s="193" t="s">
        <v>12071</v>
      </c>
      <c r="C23" s="229">
        <f>SUMPRODUCT('表三之二（需明确收支对象级次的录入表）'!D$7:D$80*(LEFT('表三之二（需明确收支对象级次的录入表）'!$B$7:$B$80,LEN($A23))=$A23))+SUMPRODUCT('表三之三（其它收支录入表）'!D$6:D$52*(LEFT('表三之三（其它收支录入表）'!$B$6:$B$52,LEN($A23))=$A23))</f>
        <v>7214</v>
      </c>
      <c r="D23" s="229">
        <f>SUMPRODUCT('表三之二（需明确收支对象级次的录入表）'!E$7:E$80*(LEFT('表三之二（需明确收支对象级次的录入表）'!$B$7:$B$80,LEN($A23))=$A23))+SUMPRODUCT('表三之三（其它收支录入表）'!E$6:E$52*(LEFT('表三之三（其它收支录入表）'!$B$6:$B$52,LEN($A23))=$A23))</f>
        <v>7214</v>
      </c>
      <c r="E23" s="229">
        <f>SUMPRODUCT('表三之二（需明确收支对象级次的录入表）'!$I$7:$I$80*(LEFT('表三之二（需明确收支对象级次的录入表）'!$B$7:$B$80,LEN($A23))=$A23))+SUMPRODUCT('表三之三（其它收支录入表）'!F$6:F$52*(LEFT('表三之三（其它收支录入表）'!$B$6:$B$52,LEN($A23))=$A23))</f>
        <v>7214</v>
      </c>
      <c r="F23" s="377">
        <f t="shared" si="0"/>
        <v>1</v>
      </c>
      <c r="G23" s="377">
        <f t="shared" si="0"/>
        <v>1</v>
      </c>
      <c r="H23" s="378"/>
      <c r="I23" s="140"/>
      <c r="J23" s="215"/>
      <c r="K23" s="169"/>
      <c r="L23" s="169"/>
      <c r="M23" s="380"/>
      <c r="N23" s="380"/>
    </row>
    <row r="24" ht="16.5" customHeight="1" spans="1:14">
      <c r="A24" s="378" t="s">
        <v>12072</v>
      </c>
      <c r="B24" s="193" t="s">
        <v>12073</v>
      </c>
      <c r="C24" s="229">
        <f>SUMPRODUCT('表三之二（需明确收支对象级次的录入表）'!D$7:D$80*(LEFT('表三之二（需明确收支对象级次的录入表）'!$B$7:$B$80,LEN($A24))=$A24))+SUMPRODUCT('表三之三（其它收支录入表）'!D$6:D$52*(LEFT('表三之三（其它收支录入表）'!$B$6:$B$52,LEN($A24))=$A24))</f>
        <v>400</v>
      </c>
      <c r="D24" s="229">
        <f>SUMPRODUCT('表三之二（需明确收支对象级次的录入表）'!E$7:E$80*(LEFT('表三之二（需明确收支对象级次的录入表）'!$B$7:$B$80,LEN($A24))=$A24))+SUMPRODUCT('表三之三（其它收支录入表）'!E$6:E$52*(LEFT('表三之三（其它收支录入表）'!$B$6:$B$52,LEN($A24))=$A24))</f>
        <v>236</v>
      </c>
      <c r="E24" s="229">
        <f>SUMPRODUCT('表三之二（需明确收支对象级次的录入表）'!$I$7:$I$80*(LEFT('表三之二（需明确收支对象级次的录入表）'!$B$7:$B$80,LEN($A24))=$A24))+SUMPRODUCT('表三之三（其它收支录入表）'!F$6:F$52*(LEFT('表三之三（其它收支录入表）'!$B$6:$B$52,LEN($A24))=$A24))</f>
        <v>236</v>
      </c>
      <c r="F24" s="377">
        <f t="shared" si="0"/>
        <v>0.59</v>
      </c>
      <c r="G24" s="377">
        <f t="shared" si="0"/>
        <v>1</v>
      </c>
      <c r="H24" s="378"/>
      <c r="I24" s="140"/>
      <c r="J24" s="215"/>
      <c r="K24" s="169"/>
      <c r="L24" s="169"/>
      <c r="M24" s="380"/>
      <c r="N24" s="380"/>
    </row>
    <row r="25" ht="16.5" customHeight="1" spans="1:14">
      <c r="A25" s="378" t="s">
        <v>12074</v>
      </c>
      <c r="B25" s="193" t="s">
        <v>12075</v>
      </c>
      <c r="C25" s="229">
        <f>SUMPRODUCT('表三之二（需明确收支对象级次的录入表）'!D$7:D$80*(LEFT('表三之二（需明确收支对象级次的录入表）'!$B$7:$B$80,LEN($A25))=$A25))+SUMPRODUCT('表三之三（其它收支录入表）'!D$6:D$52*(LEFT('表三之三（其它收支录入表）'!$B$6:$B$52,LEN($A25))=$A25))</f>
        <v>0</v>
      </c>
      <c r="D25" s="229">
        <f>SUMPRODUCT('表三之二（需明确收支对象级次的录入表）'!E$7:E$80*(LEFT('表三之二（需明确收支对象级次的录入表）'!$B$7:$B$80,LEN($A25))=$A25))+SUMPRODUCT('表三之三（其它收支录入表）'!E$6:E$52*(LEFT('表三之三（其它收支录入表）'!$B$6:$B$52,LEN($A25))=$A25))</f>
        <v>225</v>
      </c>
      <c r="E25" s="229">
        <f>SUMPRODUCT('表三之二（需明确收支对象级次的录入表）'!$I$7:$I$80*(LEFT('表三之二（需明确收支对象级次的录入表）'!$B$7:$B$80,LEN($A25))=$A25))+SUMPRODUCT('表三之三（其它收支录入表）'!F$6:F$52*(LEFT('表三之三（其它收支录入表）'!$B$6:$B$52,LEN($A25))=$A25))</f>
        <v>225</v>
      </c>
      <c r="F25" s="377" t="str">
        <f t="shared" si="0"/>
        <v/>
      </c>
      <c r="G25" s="377">
        <f t="shared" si="0"/>
        <v>1</v>
      </c>
      <c r="H25" s="378"/>
      <c r="I25" s="140"/>
      <c r="J25" s="215"/>
      <c r="K25" s="169"/>
      <c r="L25" s="169"/>
      <c r="M25" s="380"/>
      <c r="N25" s="380"/>
    </row>
    <row r="26" ht="16.5" customHeight="1" spans="1:14">
      <c r="A26" s="378" t="s">
        <v>12076</v>
      </c>
      <c r="B26" s="193" t="s">
        <v>12077</v>
      </c>
      <c r="C26" s="229">
        <f>SUMPRODUCT('表三之二（需明确收支对象级次的录入表）'!D$7:D$80*(LEFT('表三之二（需明确收支对象级次的录入表）'!$B$7:$B$80,LEN($A26))=$A26))+SUMPRODUCT('表三之三（其它收支录入表）'!D$6:D$52*(LEFT('表三之三（其它收支录入表）'!$B$6:$B$52,LEN($A26))=$A26))</f>
        <v>16535</v>
      </c>
      <c r="D26" s="229">
        <f>SUMPRODUCT('表三之二（需明确收支对象级次的录入表）'!E$7:E$80*(LEFT('表三之二（需明确收支对象级次的录入表）'!$B$7:$B$80,LEN($A26))=$A26))+SUMPRODUCT('表三之三（其它收支录入表）'!E$6:E$52*(LEFT('表三之三（其它收支录入表）'!$B$6:$B$52,LEN($A26))=$A26))</f>
        <v>16535</v>
      </c>
      <c r="E26" s="229">
        <f>SUMPRODUCT('表三之二（需明确收支对象级次的录入表）'!$I$7:$I$80*(LEFT('表三之二（需明确收支对象级次的录入表）'!$B$7:$B$80,LEN($A26))=$A26))+SUMPRODUCT('表三之三（其它收支录入表）'!F$6:F$52*(LEFT('表三之三（其它收支录入表）'!$B$6:$B$52,LEN($A26))=$A26))</f>
        <v>16535</v>
      </c>
      <c r="F26" s="377">
        <f t="shared" si="0"/>
        <v>1</v>
      </c>
      <c r="G26" s="377">
        <f t="shared" si="0"/>
        <v>1</v>
      </c>
      <c r="H26" s="378"/>
      <c r="I26" s="140"/>
      <c r="J26" s="215"/>
      <c r="K26" s="169"/>
      <c r="L26" s="169"/>
      <c r="M26" s="380"/>
      <c r="N26" s="380"/>
    </row>
    <row r="27" ht="16.5" customHeight="1" spans="1:14">
      <c r="A27" s="378" t="s">
        <v>12078</v>
      </c>
      <c r="B27" s="193" t="s">
        <v>12079</v>
      </c>
      <c r="C27" s="229">
        <f>SUMPRODUCT('表三之二（需明确收支对象级次的录入表）'!D$7:D$80*(LEFT('表三之二（需明确收支对象级次的录入表）'!$B$7:$B$80,LEN($A27))=$A27))+SUMPRODUCT('表三之三（其它收支录入表）'!D$6:D$52*(LEFT('表三之三（其它收支录入表）'!$B$6:$B$52,LEN($A27))=$A27))</f>
        <v>0</v>
      </c>
      <c r="D27" s="229">
        <f>SUMPRODUCT('表三之二（需明确收支对象级次的录入表）'!E$7:E$80*(LEFT('表三之二（需明确收支对象级次的录入表）'!$B$7:$B$80,LEN($A27))=$A27))+SUMPRODUCT('表三之三（其它收支录入表）'!E$6:E$52*(LEFT('表三之三（其它收支录入表）'!$B$6:$B$52,LEN($A27))=$A27))</f>
        <v>0</v>
      </c>
      <c r="E27" s="229">
        <f>SUMPRODUCT('表三之二（需明确收支对象级次的录入表）'!$I$7:$I$80*(LEFT('表三之二（需明确收支对象级次的录入表）'!$B$7:$B$80,LEN($A27))=$A27))+SUMPRODUCT('表三之三（其它收支录入表）'!F$6:F$52*(LEFT('表三之三（其它收支录入表）'!$B$6:$B$52,LEN($A27))=$A27))</f>
        <v>0</v>
      </c>
      <c r="F27" s="377" t="str">
        <f t="shared" si="0"/>
        <v/>
      </c>
      <c r="G27" s="377" t="str">
        <f t="shared" si="0"/>
        <v/>
      </c>
      <c r="H27" s="378"/>
      <c r="I27" s="140"/>
      <c r="J27" s="215"/>
      <c r="K27" s="169"/>
      <c r="L27" s="169"/>
      <c r="M27" s="380"/>
      <c r="N27" s="380"/>
    </row>
    <row r="28" ht="16.5" customHeight="1" spans="1:14">
      <c r="A28" s="378" t="s">
        <v>12080</v>
      </c>
      <c r="B28" s="193" t="s">
        <v>12081</v>
      </c>
      <c r="C28" s="229">
        <f>SUMPRODUCT('表三之二（需明确收支对象级次的录入表）'!D$7:D$80*(LEFT('表三之二（需明确收支对象级次的录入表）'!$B$7:$B$80,LEN($A28))=$A28))+SUMPRODUCT('表三之三（其它收支录入表）'!D$6:D$52*(LEFT('表三之三（其它收支录入表）'!$B$6:$B$52,LEN($A28))=$A28))</f>
        <v>0</v>
      </c>
      <c r="D28" s="229">
        <f>SUMPRODUCT('表三之二（需明确收支对象级次的录入表）'!E$7:E$80*(LEFT('表三之二（需明确收支对象级次的录入表）'!$B$7:$B$80,LEN($A28))=$A28))+SUMPRODUCT('表三之三（其它收支录入表）'!E$6:E$52*(LEFT('表三之三（其它收支录入表）'!$B$6:$B$52,LEN($A28))=$A28))</f>
        <v>0</v>
      </c>
      <c r="E28" s="229">
        <f>SUMPRODUCT('表三之二（需明确收支对象级次的录入表）'!$I$7:$I$80*(LEFT('表三之二（需明确收支对象级次的录入表）'!$B$7:$B$80,LEN($A28))=$A28))+SUMPRODUCT('表三之三（其它收支录入表）'!F$6:F$52*(LEFT('表三之三（其它收支录入表）'!$B$6:$B$52,LEN($A28))=$A28))</f>
        <v>0</v>
      </c>
      <c r="F28" s="377" t="str">
        <f t="shared" si="0"/>
        <v/>
      </c>
      <c r="G28" s="377" t="str">
        <f t="shared" si="0"/>
        <v/>
      </c>
      <c r="H28" s="378"/>
      <c r="I28" s="140"/>
      <c r="J28" s="215"/>
      <c r="K28" s="169"/>
      <c r="L28" s="169"/>
      <c r="M28" s="380"/>
      <c r="N28" s="380"/>
    </row>
    <row r="29" ht="16.5" customHeight="1" spans="1:14">
      <c r="A29" s="378" t="s">
        <v>12082</v>
      </c>
      <c r="B29" s="193" t="s">
        <v>12083</v>
      </c>
      <c r="C29" s="229">
        <f>SUMPRODUCT('表三之二（需明确收支对象级次的录入表）'!D$7:D$80*(LEFT('表三之二（需明确收支对象级次的录入表）'!$B$7:$B$80,LEN($A29))=$A29))+SUMPRODUCT('表三之三（其它收支录入表）'!D$6:D$52*(LEFT('表三之三（其它收支录入表）'!$B$6:$B$52,LEN($A29))=$A29))</f>
        <v>0</v>
      </c>
      <c r="D29" s="229">
        <f>SUMPRODUCT('表三之二（需明确收支对象级次的录入表）'!E$7:E$80*(LEFT('表三之二（需明确收支对象级次的录入表）'!$B$7:$B$80,LEN($A29))=$A29))+SUMPRODUCT('表三之三（其它收支录入表）'!E$6:E$52*(LEFT('表三之三（其它收支录入表）'!$B$6:$B$52,LEN($A29))=$A29))</f>
        <v>0</v>
      </c>
      <c r="E29" s="229">
        <f>SUMPRODUCT('表三之二（需明确收支对象级次的录入表）'!$I$7:$I$80*(LEFT('表三之二（需明确收支对象级次的录入表）'!$B$7:$B$80,LEN($A29))=$A29))+SUMPRODUCT('表三之三（其它收支录入表）'!F$6:F$52*(LEFT('表三之三（其它收支录入表）'!$B$6:$B$52,LEN($A29))=$A29))</f>
        <v>0</v>
      </c>
      <c r="F29" s="377" t="str">
        <f t="shared" si="0"/>
        <v/>
      </c>
      <c r="G29" s="377" t="str">
        <f t="shared" si="0"/>
        <v/>
      </c>
      <c r="H29" s="378"/>
      <c r="I29" s="140"/>
      <c r="J29" s="215"/>
      <c r="K29" s="169"/>
      <c r="L29" s="169"/>
      <c r="M29" s="380"/>
      <c r="N29" s="380"/>
    </row>
    <row r="30" ht="16.5" customHeight="1" spans="1:14">
      <c r="A30" s="378" t="s">
        <v>12084</v>
      </c>
      <c r="B30" s="193" t="s">
        <v>12085</v>
      </c>
      <c r="C30" s="229">
        <f>SUMPRODUCT('表三之二（需明确收支对象级次的录入表）'!D$7:D$80*(LEFT('表三之二（需明确收支对象级次的录入表）'!$B$7:$B$80,LEN($A30))=$A30))+SUMPRODUCT('表三之三（其它收支录入表）'!D$6:D$52*(LEFT('表三之三（其它收支录入表）'!$B$6:$B$52,LEN($A30))=$A30))</f>
        <v>0</v>
      </c>
      <c r="D30" s="229">
        <f>SUMPRODUCT('表三之二（需明确收支对象级次的录入表）'!E$7:E$80*(LEFT('表三之二（需明确收支对象级次的录入表）'!$B$7:$B$80,LEN($A30))=$A30))+SUMPRODUCT('表三之三（其它收支录入表）'!E$6:E$52*(LEFT('表三之三（其它收支录入表）'!$B$6:$B$52,LEN($A30))=$A30))</f>
        <v>0</v>
      </c>
      <c r="E30" s="229">
        <f>SUMPRODUCT('表三之二（需明确收支对象级次的录入表）'!$I$7:$I$80*(LEFT('表三之二（需明确收支对象级次的录入表）'!$B$7:$B$80,LEN($A30))=$A30))+SUMPRODUCT('表三之三（其它收支录入表）'!F$6:F$52*(LEFT('表三之三（其它收支录入表）'!$B$6:$B$52,LEN($A30))=$A30))</f>
        <v>0</v>
      </c>
      <c r="F30" s="377" t="str">
        <f t="shared" si="0"/>
        <v/>
      </c>
      <c r="G30" s="377" t="str">
        <f t="shared" si="0"/>
        <v/>
      </c>
      <c r="H30" s="378"/>
      <c r="I30" s="210"/>
      <c r="J30" s="215"/>
      <c r="K30" s="169"/>
      <c r="L30" s="169"/>
      <c r="M30" s="380"/>
      <c r="N30" s="380"/>
    </row>
    <row r="31" ht="16.5" customHeight="1" spans="1:14">
      <c r="A31" s="378" t="s">
        <v>12086</v>
      </c>
      <c r="B31" s="193" t="s">
        <v>12087</v>
      </c>
      <c r="C31" s="229">
        <f>SUMPRODUCT('表三之二（需明确收支对象级次的录入表）'!D$7:D$80*(LEFT('表三之二（需明确收支对象级次的录入表）'!$B$7:$B$80,LEN($A31))=$A31))+SUMPRODUCT('表三之三（其它收支录入表）'!D$6:D$52*(LEFT('表三之三（其它收支录入表）'!$B$6:$B$52,LEN($A31))=$A31))</f>
        <v>0</v>
      </c>
      <c r="D31" s="229">
        <f>SUMPRODUCT('表三之二（需明确收支对象级次的录入表）'!E$7:E$80*(LEFT('表三之二（需明确收支对象级次的录入表）'!$B$7:$B$80,LEN($A31))=$A31))+SUMPRODUCT('表三之三（其它收支录入表）'!E$6:E$52*(LEFT('表三之三（其它收支录入表）'!$B$6:$B$52,LEN($A31))=$A31))</f>
        <v>0</v>
      </c>
      <c r="E31" s="229">
        <f>SUMPRODUCT('表三之二（需明确收支对象级次的录入表）'!$I$7:$I$80*(LEFT('表三之二（需明确收支对象级次的录入表）'!$B$7:$B$80,LEN($A31))=$A31))+SUMPRODUCT('表三之三（其它收支录入表）'!F$6:F$52*(LEFT('表三之三（其它收支录入表）'!$B$6:$B$52,LEN($A31))=$A31))</f>
        <v>0</v>
      </c>
      <c r="F31" s="377" t="str">
        <f t="shared" si="0"/>
        <v/>
      </c>
      <c r="G31" s="377" t="str">
        <f t="shared" si="0"/>
        <v/>
      </c>
      <c r="H31" s="378"/>
      <c r="I31" s="140"/>
      <c r="J31" s="215"/>
      <c r="K31" s="169"/>
      <c r="L31" s="169"/>
      <c r="M31" s="380"/>
      <c r="N31" s="380"/>
    </row>
    <row r="32" ht="16.5" customHeight="1" spans="1:14">
      <c r="A32" s="378" t="s">
        <v>12088</v>
      </c>
      <c r="B32" s="193" t="s">
        <v>12089</v>
      </c>
      <c r="C32" s="229">
        <f>SUMPRODUCT('表三之二（需明确收支对象级次的录入表）'!D$7:D$80*(LEFT('表三之二（需明确收支对象级次的录入表）'!$B$7:$B$80,LEN($A32))=$A32))+SUMPRODUCT('表三之三（其它收支录入表）'!D$6:D$52*(LEFT('表三之三（其它收支录入表）'!$B$6:$B$52,LEN($A32))=$A32))</f>
        <v>0</v>
      </c>
      <c r="D32" s="229">
        <f>SUMPRODUCT('表三之二（需明确收支对象级次的录入表）'!E$7:E$80*(LEFT('表三之二（需明确收支对象级次的录入表）'!$B$7:$B$80,LEN($A32))=$A32))+SUMPRODUCT('表三之三（其它收支录入表）'!E$6:E$52*(LEFT('表三之三（其它收支录入表）'!$B$6:$B$52,LEN($A32))=$A32))</f>
        <v>0</v>
      </c>
      <c r="E32" s="229">
        <f>SUMPRODUCT('表三之二（需明确收支对象级次的录入表）'!$I$7:$I$80*(LEFT('表三之二（需明确收支对象级次的录入表）'!$B$7:$B$80,LEN($A32))=$A32))+SUMPRODUCT('表三之三（其它收支录入表）'!F$6:F$52*(LEFT('表三之三（其它收支录入表）'!$B$6:$B$52,LEN($A32))=$A32))</f>
        <v>0</v>
      </c>
      <c r="F32" s="377" t="str">
        <f t="shared" si="0"/>
        <v/>
      </c>
      <c r="G32" s="377" t="str">
        <f t="shared" si="0"/>
        <v/>
      </c>
      <c r="H32" s="378"/>
      <c r="I32" s="140"/>
      <c r="J32" s="215"/>
      <c r="K32" s="169"/>
      <c r="L32" s="169"/>
      <c r="M32" s="380"/>
      <c r="N32" s="380"/>
    </row>
    <row r="33" ht="16.5" customHeight="1" spans="1:14">
      <c r="A33" s="378" t="s">
        <v>12090</v>
      </c>
      <c r="B33" s="193" t="s">
        <v>12091</v>
      </c>
      <c r="C33" s="229">
        <f>SUMPRODUCT('表三之二（需明确收支对象级次的录入表）'!D$7:D$80*(LEFT('表三之二（需明确收支对象级次的录入表）'!$B$7:$B$80,LEN($A33))=$A33))+SUMPRODUCT('表三之三（其它收支录入表）'!D$6:D$52*(LEFT('表三之三（其它收支录入表）'!$B$6:$B$52,LEN($A33))=$A33))</f>
        <v>0</v>
      </c>
      <c r="D33" s="229">
        <f>SUMPRODUCT('表三之二（需明确收支对象级次的录入表）'!E$7:E$80*(LEFT('表三之二（需明确收支对象级次的录入表）'!$B$7:$B$80,LEN($A33))=$A33))+SUMPRODUCT('表三之三（其它收支录入表）'!E$6:E$52*(LEFT('表三之三（其它收支录入表）'!$B$6:$B$52,LEN($A33))=$A33))</f>
        <v>0</v>
      </c>
      <c r="E33" s="229">
        <f>SUMPRODUCT('表三之二（需明确收支对象级次的录入表）'!$I$7:$I$80*(LEFT('表三之二（需明确收支对象级次的录入表）'!$B$7:$B$80,LEN($A33))=$A33))+SUMPRODUCT('表三之三（其它收支录入表）'!F$6:F$52*(LEFT('表三之三（其它收支录入表）'!$B$6:$B$52,LEN($A33))=$A33))</f>
        <v>0</v>
      </c>
      <c r="F33" s="377" t="str">
        <f t="shared" si="0"/>
        <v/>
      </c>
      <c r="G33" s="377" t="str">
        <f t="shared" si="0"/>
        <v/>
      </c>
      <c r="H33" s="378"/>
      <c r="I33" s="140"/>
      <c r="J33" s="215"/>
      <c r="K33" s="169"/>
      <c r="L33" s="169"/>
      <c r="M33" s="380"/>
      <c r="N33" s="380"/>
    </row>
    <row r="34" ht="16.5" customHeight="1" spans="1:14">
      <c r="A34" s="378" t="s">
        <v>12092</v>
      </c>
      <c r="B34" s="193" t="s">
        <v>12093</v>
      </c>
      <c r="C34" s="229">
        <f>SUMPRODUCT('表三之二（需明确收支对象级次的录入表）'!D$7:D$80*(LEFT('表三之二（需明确收支对象级次的录入表）'!$B$7:$B$80,LEN($A34))=$A34))+SUMPRODUCT('表三之三（其它收支录入表）'!D$6:D$52*(LEFT('表三之三（其它收支录入表）'!$B$6:$B$52,LEN($A34))=$A34))</f>
        <v>3350</v>
      </c>
      <c r="D34" s="229">
        <f>SUMPRODUCT('表三之二（需明确收支对象级次的录入表）'!E$7:E$80*(LEFT('表三之二（需明确收支对象级次的录入表）'!$B$7:$B$80,LEN($A34))=$A34))+SUMPRODUCT('表三之三（其它收支录入表）'!E$6:E$52*(LEFT('表三之三（其它收支录入表）'!$B$6:$B$52,LEN($A34))=$A34))</f>
        <v>3118</v>
      </c>
      <c r="E34" s="229">
        <f>SUMPRODUCT('表三之二（需明确收支对象级次的录入表）'!$I$7:$I$80*(LEFT('表三之二（需明确收支对象级次的录入表）'!$B$7:$B$80,LEN($A34))=$A34))+SUMPRODUCT('表三之三（其它收支录入表）'!F$6:F$52*(LEFT('表三之三（其它收支录入表）'!$B$6:$B$52,LEN($A34))=$A34))</f>
        <v>3118</v>
      </c>
      <c r="F34" s="377">
        <f t="shared" si="0"/>
        <v>0.930746268656716</v>
      </c>
      <c r="G34" s="377">
        <f t="shared" si="0"/>
        <v>1</v>
      </c>
      <c r="H34" s="378"/>
      <c r="I34" s="140"/>
      <c r="J34" s="215"/>
      <c r="K34" s="169"/>
      <c r="L34" s="169"/>
      <c r="M34" s="380"/>
      <c r="N34" s="380"/>
    </row>
    <row r="35" ht="16.5" customHeight="1" spans="1:14">
      <c r="A35" s="378" t="s">
        <v>12094</v>
      </c>
      <c r="B35" s="193" t="s">
        <v>12095</v>
      </c>
      <c r="C35" s="229">
        <f>SUMPRODUCT('表三之二（需明确收支对象级次的录入表）'!D$7:D$80*(LEFT('表三之二（需明确收支对象级次的录入表）'!$B$7:$B$80,LEN($A35))=$A35))+SUMPRODUCT('表三之三（其它收支录入表）'!D$6:D$52*(LEFT('表三之三（其它收支录入表）'!$B$6:$B$52,LEN($A35))=$A35))</f>
        <v>12279</v>
      </c>
      <c r="D35" s="229">
        <f>SUMPRODUCT('表三之二（需明确收支对象级次的录入表）'!E$7:E$80*(LEFT('表三之二（需明确收支对象级次的录入表）'!$B$7:$B$80,LEN($A35))=$A35))+SUMPRODUCT('表三之三（其它收支录入表）'!E$6:E$52*(LEFT('表三之三（其它收支录入表）'!$B$6:$B$52,LEN($A35))=$A35))</f>
        <v>12973</v>
      </c>
      <c r="E35" s="229">
        <f>SUMPRODUCT('表三之二（需明确收支对象级次的录入表）'!$I$7:$I$80*(LEFT('表三之二（需明确收支对象级次的录入表）'!$B$7:$B$80,LEN($A35))=$A35))+SUMPRODUCT('表三之三（其它收支录入表）'!F$6:F$52*(LEFT('表三之三（其它收支录入表）'!$B$6:$B$52,LEN($A35))=$A35))</f>
        <v>12973</v>
      </c>
      <c r="F35" s="377">
        <f t="shared" si="0"/>
        <v>1.0565192605261</v>
      </c>
      <c r="G35" s="377">
        <f t="shared" si="0"/>
        <v>1</v>
      </c>
      <c r="H35" s="378"/>
      <c r="I35" s="140"/>
      <c r="J35" s="215"/>
      <c r="K35" s="169"/>
      <c r="L35" s="169"/>
      <c r="M35" s="380"/>
      <c r="N35" s="380"/>
    </row>
    <row r="36" ht="16.5" customHeight="1" spans="1:14">
      <c r="A36" s="378" t="s">
        <v>12096</v>
      </c>
      <c r="B36" s="193" t="s">
        <v>12097</v>
      </c>
      <c r="C36" s="229">
        <f>SUMPRODUCT('表三之二（需明确收支对象级次的录入表）'!D$7:D$80*(LEFT('表三之二（需明确收支对象级次的录入表）'!$B$7:$B$80,LEN($A36))=$A36))+SUMPRODUCT('表三之三（其它收支录入表）'!D$6:D$52*(LEFT('表三之三（其它收支录入表）'!$B$6:$B$52,LEN($A36))=$A36))</f>
        <v>325</v>
      </c>
      <c r="D36" s="229">
        <f>SUMPRODUCT('表三之二（需明确收支对象级次的录入表）'!E$7:E$80*(LEFT('表三之二（需明确收支对象级次的录入表）'!$B$7:$B$80,LEN($A36))=$A36))+SUMPRODUCT('表三之三（其它收支录入表）'!E$6:E$52*(LEFT('表三之三（其它收支录入表）'!$B$6:$B$52,LEN($A36))=$A36))</f>
        <v>215</v>
      </c>
      <c r="E36" s="229">
        <f>SUMPRODUCT('表三之二（需明确收支对象级次的录入表）'!$I$7:$I$80*(LEFT('表三之二（需明确收支对象级次的录入表）'!$B$7:$B$80,LEN($A36))=$A36))+SUMPRODUCT('表三之三（其它收支录入表）'!F$6:F$52*(LEFT('表三之三（其它收支录入表）'!$B$6:$B$52,LEN($A36))=$A36))</f>
        <v>215</v>
      </c>
      <c r="F36" s="377">
        <f t="shared" si="0"/>
        <v>0.661538461538462</v>
      </c>
      <c r="G36" s="377">
        <f t="shared" si="0"/>
        <v>1</v>
      </c>
      <c r="H36" s="378"/>
      <c r="I36" s="140"/>
      <c r="J36" s="215"/>
      <c r="K36" s="169"/>
      <c r="L36" s="169"/>
      <c r="M36" s="380"/>
      <c r="N36" s="380"/>
    </row>
    <row r="37" ht="16.5" customHeight="1" spans="1:14">
      <c r="A37" s="378" t="s">
        <v>12098</v>
      </c>
      <c r="B37" s="193" t="s">
        <v>12099</v>
      </c>
      <c r="C37" s="229">
        <f>SUMPRODUCT('表三之二（需明确收支对象级次的录入表）'!D$7:D$80*(LEFT('表三之二（需明确收支对象级次的录入表）'!$B$7:$B$80,LEN($A37))=$A37))+SUMPRODUCT('表三之三（其它收支录入表）'!D$6:D$52*(LEFT('表三之三（其它收支录入表）'!$B$6:$B$52,LEN($A37))=$A37))</f>
        <v>1272</v>
      </c>
      <c r="D37" s="229">
        <f>SUMPRODUCT('表三之二（需明确收支对象级次的录入表）'!E$7:E$80*(LEFT('表三之二（需明确收支对象级次的录入表）'!$B$7:$B$80,LEN($A37))=$A37))+SUMPRODUCT('表三之三（其它收支录入表）'!E$6:E$52*(LEFT('表三之三（其它收支录入表）'!$B$6:$B$52,LEN($A37))=$A37))</f>
        <v>999</v>
      </c>
      <c r="E37" s="229">
        <f>SUMPRODUCT('表三之二（需明确收支对象级次的录入表）'!$I$7:$I$80*(LEFT('表三之二（需明确收支对象级次的录入表）'!$B$7:$B$80,LEN($A37))=$A37))+SUMPRODUCT('表三之三（其它收支录入表）'!F$6:F$52*(LEFT('表三之三（其它收支录入表）'!$B$6:$B$52,LEN($A37))=$A37))</f>
        <v>999</v>
      </c>
      <c r="F37" s="377">
        <f t="shared" si="0"/>
        <v>0.785377358490566</v>
      </c>
      <c r="G37" s="377">
        <f t="shared" si="0"/>
        <v>1</v>
      </c>
      <c r="H37" s="378"/>
      <c r="I37" s="140"/>
      <c r="J37" s="215"/>
      <c r="K37" s="169"/>
      <c r="L37" s="169"/>
      <c r="M37" s="380"/>
      <c r="N37" s="380"/>
    </row>
    <row r="38" ht="16.5" customHeight="1" spans="1:14">
      <c r="A38" s="378" t="s">
        <v>12100</v>
      </c>
      <c r="B38" s="193" t="s">
        <v>12101</v>
      </c>
      <c r="C38" s="229">
        <f>SUMPRODUCT('表三之二（需明确收支对象级次的录入表）'!D$7:D$80*(LEFT('表三之二（需明确收支对象级次的录入表）'!$B$7:$B$80,LEN($A38))=$A38))+SUMPRODUCT('表三之三（其它收支录入表）'!D$6:D$52*(LEFT('表三之三（其它收支录入表）'!$B$6:$B$52,LEN($A38))=$A38))</f>
        <v>5757</v>
      </c>
      <c r="D38" s="229">
        <f>SUMPRODUCT('表三之二（需明确收支对象级次的录入表）'!E$7:E$80*(LEFT('表三之二（需明确收支对象级次的录入表）'!$B$7:$B$80,LEN($A38))=$A38))+SUMPRODUCT('表三之三（其它收支录入表）'!E$6:E$52*(LEFT('表三之三（其它收支录入表）'!$B$6:$B$52,LEN($A38))=$A38))</f>
        <v>8030</v>
      </c>
      <c r="E38" s="229">
        <f>SUMPRODUCT('表三之二（需明确收支对象级次的录入表）'!$I$7:$I$80*(LEFT('表三之二（需明确收支对象级次的录入表）'!$B$7:$B$80,LEN($A38))=$A38))+SUMPRODUCT('表三之三（其它收支录入表）'!F$6:F$52*(LEFT('表三之三（其它收支录入表）'!$B$6:$B$52,LEN($A38))=$A38))</f>
        <v>8030</v>
      </c>
      <c r="F38" s="377">
        <f t="shared" si="0"/>
        <v>1.39482369289561</v>
      </c>
      <c r="G38" s="377">
        <f t="shared" si="0"/>
        <v>1</v>
      </c>
      <c r="H38" s="378"/>
      <c r="I38" s="140"/>
      <c r="J38" s="215"/>
      <c r="K38" s="169"/>
      <c r="L38" s="169"/>
      <c r="M38" s="380"/>
      <c r="N38" s="380"/>
    </row>
    <row r="39" ht="16.5" customHeight="1" spans="1:14">
      <c r="A39" s="378" t="s">
        <v>12102</v>
      </c>
      <c r="B39" s="193" t="s">
        <v>12103</v>
      </c>
      <c r="C39" s="229">
        <f>SUMPRODUCT('表三之二（需明确收支对象级次的录入表）'!D$7:D$80*(LEFT('表三之二（需明确收支对象级次的录入表）'!$B$7:$B$80,LEN($A39))=$A39))+SUMPRODUCT('表三之三（其它收支录入表）'!D$6:D$52*(LEFT('表三之三（其它收支录入表）'!$B$6:$B$52,LEN($A39))=$A39))</f>
        <v>3946</v>
      </c>
      <c r="D39" s="229">
        <f>SUMPRODUCT('表三之二（需明确收支对象级次的录入表）'!E$7:E$80*(LEFT('表三之二（需明确收支对象级次的录入表）'!$B$7:$B$80,LEN($A39))=$A39))+SUMPRODUCT('表三之三（其它收支录入表）'!E$6:E$52*(LEFT('表三之三（其它收支录入表）'!$B$6:$B$52,LEN($A39))=$A39))</f>
        <v>242503</v>
      </c>
      <c r="E39" s="229">
        <f>SUMPRODUCT('表三之二（需明确收支对象级次的录入表）'!$I$7:$I$80*(LEFT('表三之二（需明确收支对象级次的录入表）'!$B$7:$B$80,LEN($A39))=$A39))+SUMPRODUCT('表三之三（其它收支录入表）'!F$6:F$52*(LEFT('表三之三（其它收支录入表）'!$B$6:$B$52,LEN($A39))=$A39))</f>
        <v>242503</v>
      </c>
      <c r="F39" s="377">
        <f t="shared" si="0"/>
        <v>61.455397871262</v>
      </c>
      <c r="G39" s="377">
        <f t="shared" si="0"/>
        <v>1</v>
      </c>
      <c r="H39" s="378"/>
      <c r="I39" s="140"/>
      <c r="J39" s="215"/>
      <c r="K39" s="169"/>
      <c r="L39" s="169"/>
      <c r="M39" s="380"/>
      <c r="N39" s="380"/>
    </row>
    <row r="40" ht="16.5" customHeight="1" spans="1:14">
      <c r="A40" s="378" t="s">
        <v>12104</v>
      </c>
      <c r="B40" s="193" t="s">
        <v>12105</v>
      </c>
      <c r="C40" s="229">
        <f>SUMPRODUCT('表三之二（需明确收支对象级次的录入表）'!D$7:D$80*(LEFT('表三之二（需明确收支对象级次的录入表）'!$B$7:$B$80,LEN($A40))=$A40))+SUMPRODUCT('表三之三（其它收支录入表）'!D$6:D$52*(LEFT('表三之三（其它收支录入表）'!$B$6:$B$52,LEN($A40))=$A40))</f>
        <v>51</v>
      </c>
      <c r="D40" s="229">
        <f>SUMPRODUCT('表三之二（需明确收支对象级次的录入表）'!E$7:E$80*(LEFT('表三之二（需明确收支对象级次的录入表）'!$B$7:$B$80,LEN($A40))=$A40))+SUMPRODUCT('表三之三（其它收支录入表）'!E$6:E$52*(LEFT('表三之三（其它收支录入表）'!$B$6:$B$52,LEN($A40))=$A40))</f>
        <v>2916</v>
      </c>
      <c r="E40" s="229">
        <f>SUMPRODUCT('表三之二（需明确收支对象级次的录入表）'!$I$7:$I$80*(LEFT('表三之二（需明确收支对象级次的录入表）'!$B$7:$B$80,LEN($A40))=$A40))+SUMPRODUCT('表三之三（其它收支录入表）'!F$6:F$52*(LEFT('表三之三（其它收支录入表）'!$B$6:$B$52,LEN($A40))=$A40))</f>
        <v>2916</v>
      </c>
      <c r="F40" s="377">
        <f t="shared" si="0"/>
        <v>57.1764705882353</v>
      </c>
      <c r="G40" s="377">
        <f t="shared" si="0"/>
        <v>1</v>
      </c>
      <c r="H40" s="378"/>
      <c r="I40" s="140"/>
      <c r="J40" s="215"/>
      <c r="K40" s="169"/>
      <c r="L40" s="169"/>
      <c r="M40" s="380"/>
      <c r="N40" s="380"/>
    </row>
    <row r="41" ht="16.5" customHeight="1" spans="1:14">
      <c r="A41" s="378" t="s">
        <v>12106</v>
      </c>
      <c r="B41" s="193" t="s">
        <v>12107</v>
      </c>
      <c r="C41" s="229">
        <f>SUMPRODUCT('表三之二（需明确收支对象级次的录入表）'!D$7:D$80*(LEFT('表三之二（需明确收支对象级次的录入表）'!$B$7:$B$80,LEN($A41))=$A41))+SUMPRODUCT('表三之三（其它收支录入表）'!D$6:D$52*(LEFT('表三之三（其它收支录入表）'!$B$6:$B$52,LEN($A41))=$A41))</f>
        <v>0</v>
      </c>
      <c r="D41" s="229">
        <f>SUMPRODUCT('表三之二（需明确收支对象级次的录入表）'!E$7:E$80*(LEFT('表三之二（需明确收支对象级次的录入表）'!$B$7:$B$80,LEN($A41))=$A41))+SUMPRODUCT('表三之三（其它收支录入表）'!E$6:E$52*(LEFT('表三之三（其它收支录入表）'!$B$6:$B$52,LEN($A41))=$A41))</f>
        <v>0</v>
      </c>
      <c r="E41" s="229">
        <f>SUMPRODUCT('表三之二（需明确收支对象级次的录入表）'!$I$7:$I$80*(LEFT('表三之二（需明确收支对象级次的录入表）'!$B$7:$B$80,LEN($A41))=$A41))+SUMPRODUCT('表三之三（其它收支录入表）'!F$6:F$52*(LEFT('表三之三（其它收支录入表）'!$B$6:$B$52,LEN($A41))=$A41))</f>
        <v>0</v>
      </c>
      <c r="F41" s="377" t="str">
        <f t="shared" si="0"/>
        <v/>
      </c>
      <c r="G41" s="377" t="str">
        <f t="shared" si="0"/>
        <v/>
      </c>
      <c r="H41" s="378"/>
      <c r="I41" s="140"/>
      <c r="J41" s="215"/>
      <c r="K41" s="169"/>
      <c r="L41" s="169"/>
      <c r="M41" s="380"/>
      <c r="N41" s="380"/>
    </row>
    <row r="42" ht="16.5" customHeight="1" spans="1:14">
      <c r="A42" s="378" t="s">
        <v>12108</v>
      </c>
      <c r="B42" s="193" t="s">
        <v>12109</v>
      </c>
      <c r="C42" s="229">
        <f>SUMPRODUCT('表三之二（需明确收支对象级次的录入表）'!D$7:D$80*(LEFT('表三之二（需明确收支对象级次的录入表）'!$B$7:$B$80,LEN($A42))=$A42))+SUMPRODUCT('表三之三（其它收支录入表）'!D$6:D$52*(LEFT('表三之三（其它收支录入表）'!$B$6:$B$52,LEN($A42))=$A42))</f>
        <v>1974</v>
      </c>
      <c r="D42" s="229">
        <f>SUMPRODUCT('表三之二（需明确收支对象级次的录入表）'!E$7:E$80*(LEFT('表三之二（需明确收支对象级次的录入表）'!$B$7:$B$80,LEN($A42))=$A42))+SUMPRODUCT('表三之三（其它收支录入表）'!E$6:E$52*(LEFT('表三之三（其它收支录入表）'!$B$6:$B$52,LEN($A42))=$A42))</f>
        <v>8857</v>
      </c>
      <c r="E42" s="229">
        <f>SUMPRODUCT('表三之二（需明确收支对象级次的录入表）'!$I$7:$I$80*(LEFT('表三之二（需明确收支对象级次的录入表）'!$B$7:$B$80,LEN($A42))=$A42))+SUMPRODUCT('表三之三（其它收支录入表）'!F$6:F$52*(LEFT('表三之三（其它收支录入表）'!$B$6:$B$52,LEN($A42))=$A42))</f>
        <v>8857</v>
      </c>
      <c r="F42" s="377">
        <f t="shared" si="0"/>
        <v>4.48682877406282</v>
      </c>
      <c r="G42" s="377">
        <f t="shared" si="0"/>
        <v>1</v>
      </c>
      <c r="H42" s="378"/>
      <c r="I42" s="140"/>
      <c r="J42" s="215"/>
      <c r="K42" s="169"/>
      <c r="L42" s="169"/>
      <c r="M42" s="380"/>
      <c r="N42" s="380"/>
    </row>
    <row r="43" ht="16.5" customHeight="1" spans="1:14">
      <c r="A43" s="378" t="s">
        <v>12110</v>
      </c>
      <c r="B43" s="193" t="s">
        <v>12111</v>
      </c>
      <c r="C43" s="229">
        <f>SUMPRODUCT('表三之二（需明确收支对象级次的录入表）'!D$7:D$80*(LEFT('表三之二（需明确收支对象级次的录入表）'!$B$7:$B$80,LEN($A43))=$A43))+SUMPRODUCT('表三之三（其它收支录入表）'!D$6:D$52*(LEFT('表三之三（其它收支录入表）'!$B$6:$B$52,LEN($A43))=$A43))</f>
        <v>36555</v>
      </c>
      <c r="D43" s="229">
        <f>SUMPRODUCT('表三之二（需明确收支对象级次的录入表）'!E$7:E$80*(LEFT('表三之二（需明确收支对象级次的录入表）'!$B$7:$B$80,LEN($A43))=$A43))+SUMPRODUCT('表三之三（其它收支录入表）'!E$6:E$52*(LEFT('表三之三（其它收支录入表）'!$B$6:$B$52,LEN($A43))=$A43))</f>
        <v>41265</v>
      </c>
      <c r="E43" s="229">
        <f>SUMPRODUCT('表三之二（需明确收支对象级次的录入表）'!$I$7:$I$80*(LEFT('表三之二（需明确收支对象级次的录入表）'!$B$7:$B$80,LEN($A43))=$A43))+SUMPRODUCT('表三之三（其它收支录入表）'!F$6:F$52*(LEFT('表三之三（其它收支录入表）'!$B$6:$B$52,LEN($A43))=$A43))</f>
        <v>41265</v>
      </c>
      <c r="F43" s="377">
        <f t="shared" si="0"/>
        <v>1.12884694296266</v>
      </c>
      <c r="G43" s="377">
        <f t="shared" si="0"/>
        <v>1</v>
      </c>
      <c r="H43" s="378"/>
      <c r="I43" s="140"/>
      <c r="J43" s="215"/>
      <c r="K43" s="169"/>
      <c r="L43" s="169"/>
      <c r="M43" s="380"/>
      <c r="N43" s="380"/>
    </row>
    <row r="44" ht="16.5" customHeight="1" spans="1:14">
      <c r="A44" s="378" t="s">
        <v>12112</v>
      </c>
      <c r="B44" s="193" t="s">
        <v>12113</v>
      </c>
      <c r="C44" s="229">
        <f>SUMPRODUCT('表三之二（需明确收支对象级次的录入表）'!D$7:D$80*(LEFT('表三之二（需明确收支对象级次的录入表）'!$B$7:$B$80,LEN($A44))=$A44))+SUMPRODUCT('表三之三（其它收支录入表）'!D$6:D$52*(LEFT('表三之三（其它收支录入表）'!$B$6:$B$52,LEN($A44))=$A44))</f>
        <v>0</v>
      </c>
      <c r="D44" s="229">
        <f>SUMPRODUCT('表三之二（需明确收支对象级次的录入表）'!E$7:E$80*(LEFT('表三之二（需明确收支对象级次的录入表）'!$B$7:$B$80,LEN($A44))=$A44))+SUMPRODUCT('表三之三（其它收支录入表）'!E$6:E$52*(LEFT('表三之三（其它收支录入表）'!$B$6:$B$52,LEN($A44))=$A44))</f>
        <v>0</v>
      </c>
      <c r="E44" s="229">
        <f>SUMPRODUCT('表三之二（需明确收支对象级次的录入表）'!$I$7:$I$80*(LEFT('表三之二（需明确收支对象级次的录入表）'!$B$7:$B$80,LEN($A44))=$A44))+SUMPRODUCT('表三之三（其它收支录入表）'!F$6:F$52*(LEFT('表三之三（其它收支录入表）'!$B$6:$B$52,LEN($A44))=$A44))</f>
        <v>0</v>
      </c>
      <c r="F44" s="377" t="str">
        <f t="shared" si="0"/>
        <v/>
      </c>
      <c r="G44" s="377" t="str">
        <f t="shared" si="0"/>
        <v/>
      </c>
      <c r="H44" s="378"/>
      <c r="I44" s="140"/>
      <c r="J44" s="215"/>
      <c r="K44" s="169"/>
      <c r="L44" s="169"/>
      <c r="M44" s="380"/>
      <c r="N44" s="380"/>
    </row>
    <row r="45" ht="16.5" customHeight="1" spans="1:14">
      <c r="A45" s="378" t="s">
        <v>12114</v>
      </c>
      <c r="B45" s="193" t="s">
        <v>12115</v>
      </c>
      <c r="C45" s="229">
        <f>SUMPRODUCT('表三之二（需明确收支对象级次的录入表）'!D$7:D$80*(LEFT('表三之二（需明确收支对象级次的录入表）'!$B$7:$B$80,LEN($A45))=$A45))+SUMPRODUCT('表三之三（其它收支录入表）'!D$6:D$52*(LEFT('表三之三（其它收支录入表）'!$B$6:$B$52,LEN($A45))=$A45))</f>
        <v>0</v>
      </c>
      <c r="D45" s="229">
        <f>SUMPRODUCT('表三之二（需明确收支对象级次的录入表）'!E$7:E$80*(LEFT('表三之二（需明确收支对象级次的录入表）'!$B$7:$B$80,LEN($A45))=$A45))+SUMPRODUCT('表三之三（其它收支录入表）'!E$6:E$52*(LEFT('表三之三（其它收支录入表）'!$B$6:$B$52,LEN($A45))=$A45))</f>
        <v>0</v>
      </c>
      <c r="E45" s="229">
        <f>SUMPRODUCT('表三之二（需明确收支对象级次的录入表）'!$I$7:$I$80*(LEFT('表三之二（需明确收支对象级次的录入表）'!$B$7:$B$80,LEN($A45))=$A45))+SUMPRODUCT('表三之三（其它收支录入表）'!F$6:F$52*(LEFT('表三之三（其它收支录入表）'!$B$6:$B$52,LEN($A45))=$A45))</f>
        <v>0</v>
      </c>
      <c r="F45" s="377" t="str">
        <f t="shared" si="0"/>
        <v/>
      </c>
      <c r="G45" s="377" t="str">
        <f t="shared" si="0"/>
        <v/>
      </c>
      <c r="H45" s="378"/>
      <c r="I45" s="140"/>
      <c r="J45" s="215"/>
      <c r="K45" s="169"/>
      <c r="L45" s="169"/>
      <c r="M45" s="380"/>
      <c r="N45" s="380"/>
    </row>
    <row r="46" ht="16.5" customHeight="1" spans="1:14">
      <c r="A46" s="378" t="s">
        <v>12116</v>
      </c>
      <c r="B46" s="193" t="s">
        <v>12117</v>
      </c>
      <c r="C46" s="229">
        <f>SUMPRODUCT('表三之二（需明确收支对象级次的录入表）'!D$7:D$80*(LEFT('表三之二（需明确收支对象级次的录入表）'!$B$7:$B$80,LEN($A46))=$A46))+SUMPRODUCT('表三之三（其它收支录入表）'!D$6:D$52*(LEFT('表三之三（其它收支录入表）'!$B$6:$B$52,LEN($A46))=$A46))</f>
        <v>0</v>
      </c>
      <c r="D46" s="229">
        <f>SUMPRODUCT('表三之二（需明确收支对象级次的录入表）'!E$7:E$80*(LEFT('表三之二（需明确收支对象级次的录入表）'!$B$7:$B$80,LEN($A46))=$A46))+SUMPRODUCT('表三之三（其它收支录入表）'!E$6:E$52*(LEFT('表三之三（其它收支录入表）'!$B$6:$B$52,LEN($A46))=$A46))</f>
        <v>0</v>
      </c>
      <c r="E46" s="229">
        <f>SUMPRODUCT('表三之二（需明确收支对象级次的录入表）'!$I$7:$I$80*(LEFT('表三之二（需明确收支对象级次的录入表）'!$B$7:$B$80,LEN($A46))=$A46))+SUMPRODUCT('表三之三（其它收支录入表）'!F$6:F$52*(LEFT('表三之三（其它收支录入表）'!$B$6:$B$52,LEN($A46))=$A46))</f>
        <v>0</v>
      </c>
      <c r="F46" s="377" t="str">
        <f t="shared" si="0"/>
        <v/>
      </c>
      <c r="G46" s="377" t="str">
        <f t="shared" si="0"/>
        <v/>
      </c>
      <c r="H46" s="378"/>
      <c r="I46" s="140"/>
      <c r="J46" s="215"/>
      <c r="K46" s="169"/>
      <c r="L46" s="169"/>
      <c r="M46" s="380"/>
      <c r="N46" s="380"/>
    </row>
    <row r="47" ht="16.5" customHeight="1" spans="1:14">
      <c r="A47" s="378" t="s">
        <v>12118</v>
      </c>
      <c r="B47" s="193" t="s">
        <v>12119</v>
      </c>
      <c r="C47" s="229">
        <f>SUMPRODUCT('表三之二（需明确收支对象级次的录入表）'!D$7:D$80*(LEFT('表三之二（需明确收支对象级次的录入表）'!$B$7:$B$80,LEN($A47))=$A47))+SUMPRODUCT('表三之三（其它收支录入表）'!D$6:D$52*(LEFT('表三之三（其它收支录入表）'!$B$6:$B$52,LEN($A47))=$A47))</f>
        <v>0</v>
      </c>
      <c r="D47" s="229">
        <f>SUMPRODUCT('表三之二（需明确收支对象级次的录入表）'!E$7:E$80*(LEFT('表三之二（需明确收支对象级次的录入表）'!$B$7:$B$80,LEN($A47))=$A47))+SUMPRODUCT('表三之三（其它收支录入表）'!E$6:E$52*(LEFT('表三之三（其它收支录入表）'!$B$6:$B$52,LEN($A47))=$A47))</f>
        <v>0</v>
      </c>
      <c r="E47" s="229">
        <f>SUMPRODUCT('表三之二（需明确收支对象级次的录入表）'!$I$7:$I$80*(LEFT('表三之二（需明确收支对象级次的录入表）'!$B$7:$B$80,LEN($A47))=$A47))+SUMPRODUCT('表三之三（其它收支录入表）'!F$6:F$52*(LEFT('表三之三（其它收支录入表）'!$B$6:$B$52,LEN($A47))=$A47))</f>
        <v>0</v>
      </c>
      <c r="F47" s="377" t="str">
        <f t="shared" si="0"/>
        <v/>
      </c>
      <c r="G47" s="377" t="str">
        <f t="shared" si="0"/>
        <v/>
      </c>
      <c r="H47" s="378"/>
      <c r="I47" s="140"/>
      <c r="J47" s="215"/>
      <c r="K47" s="169"/>
      <c r="L47" s="169"/>
      <c r="M47" s="380"/>
      <c r="N47" s="380"/>
    </row>
    <row r="48" ht="16.5" customHeight="1" spans="1:14">
      <c r="A48" s="378" t="s">
        <v>12120</v>
      </c>
      <c r="B48" s="193" t="s">
        <v>12121</v>
      </c>
      <c r="C48" s="229">
        <f>SUMPRODUCT('表三之二（需明确收支对象级次的录入表）'!D$7:D$80*(LEFT('表三之二（需明确收支对象级次的录入表）'!$B$7:$B$80,LEN($A48))=$A48))+SUMPRODUCT('表三之三（其它收支录入表）'!D$6:D$52*(LEFT('表三之三（其它收支录入表）'!$B$6:$B$52,LEN($A48))=$A48))</f>
        <v>624</v>
      </c>
      <c r="D48" s="229">
        <f>SUMPRODUCT('表三之二（需明确收支对象级次的录入表）'!E$7:E$80*(LEFT('表三之二（需明确收支对象级次的录入表）'!$B$7:$B$80,LEN($A48))=$A48))+SUMPRODUCT('表三之三（其它收支录入表）'!E$6:E$52*(LEFT('表三之三（其它收支录入表）'!$B$6:$B$52,LEN($A48))=$A48))</f>
        <v>896</v>
      </c>
      <c r="E48" s="229">
        <f>SUMPRODUCT('表三之二（需明确收支对象级次的录入表）'!$I$7:$I$80*(LEFT('表三之二（需明确收支对象级次的录入表）'!$B$7:$B$80,LEN($A48))=$A48))+SUMPRODUCT('表三之三（其它收支录入表）'!F$6:F$52*(LEFT('表三之三（其它收支录入表）'!$B$6:$B$52,LEN($A48))=$A48))</f>
        <v>896</v>
      </c>
      <c r="F48" s="377">
        <f t="shared" si="0"/>
        <v>1.43589743589744</v>
      </c>
      <c r="G48" s="377">
        <f t="shared" si="0"/>
        <v>1</v>
      </c>
      <c r="H48" s="378"/>
      <c r="I48" s="140"/>
      <c r="J48" s="215"/>
      <c r="K48" s="169"/>
      <c r="L48" s="169"/>
      <c r="M48" s="380"/>
      <c r="N48" s="380"/>
    </row>
    <row r="49" ht="16.5" customHeight="1" spans="1:14">
      <c r="A49" s="378" t="s">
        <v>12122</v>
      </c>
      <c r="B49" s="193" t="s">
        <v>12123</v>
      </c>
      <c r="C49" s="229">
        <f>SUMPRODUCT('表三之二（需明确收支对象级次的录入表）'!D$7:D$80*(LEFT('表三之二（需明确收支对象级次的录入表）'!$B$7:$B$80,LEN($A49))=$A49))+SUMPRODUCT('表三之三（其它收支录入表）'!D$6:D$52*(LEFT('表三之三（其它收支录入表）'!$B$6:$B$52,LEN($A49))=$A49))</f>
        <v>959</v>
      </c>
      <c r="D49" s="229">
        <f>SUMPRODUCT('表三之二（需明确收支对象级次的录入表）'!E$7:E$80*(LEFT('表三之二（需明确收支对象级次的录入表）'!$B$7:$B$80,LEN($A49))=$A49))+SUMPRODUCT('表三之三（其它收支录入表）'!E$6:E$52*(LEFT('表三之三（其它收支录入表）'!$B$6:$B$52,LEN($A49))=$A49))</f>
        <v>923</v>
      </c>
      <c r="E49" s="229">
        <f>SUMPRODUCT('表三之二（需明确收支对象级次的录入表）'!$I$7:$I$80*(LEFT('表三之二（需明确收支对象级次的录入表）'!$B$7:$B$80,LEN($A49))=$A49))+SUMPRODUCT('表三之三（其它收支录入表）'!F$6:F$52*(LEFT('表三之三（其它收支录入表）'!$B$6:$B$52,LEN($A49))=$A49))</f>
        <v>923</v>
      </c>
      <c r="F49" s="377">
        <f t="shared" si="0"/>
        <v>0.962460896767466</v>
      </c>
      <c r="G49" s="377">
        <f t="shared" si="0"/>
        <v>1</v>
      </c>
      <c r="H49" s="378"/>
      <c r="I49" s="140"/>
      <c r="J49" s="215"/>
      <c r="K49" s="169"/>
      <c r="L49" s="169"/>
      <c r="M49" s="380"/>
      <c r="N49" s="380"/>
    </row>
    <row r="50" ht="16.5" customHeight="1" spans="1:14">
      <c r="A50" s="378" t="s">
        <v>12124</v>
      </c>
      <c r="B50" s="193" t="s">
        <v>12125</v>
      </c>
      <c r="C50" s="229">
        <f>SUMPRODUCT('表三之二（需明确收支对象级次的录入表）'!D$7:D$80*(LEFT('表三之二（需明确收支对象级次的录入表）'!$B$7:$B$80,LEN($A50))=$A50))+SUMPRODUCT('表三之三（其它收支录入表）'!D$6:D$52*(LEFT('表三之三（其它收支录入表）'!$B$6:$B$52,LEN($A50))=$A50))</f>
        <v>0</v>
      </c>
      <c r="D50" s="229">
        <f>SUMPRODUCT('表三之二（需明确收支对象级次的录入表）'!E$7:E$80*(LEFT('表三之二（需明确收支对象级次的录入表）'!$B$7:$B$80,LEN($A50))=$A50))+SUMPRODUCT('表三之三（其它收支录入表）'!E$6:E$52*(LEFT('表三之三（其它收支录入表）'!$B$6:$B$52,LEN($A50))=$A50))</f>
        <v>320</v>
      </c>
      <c r="E50" s="229">
        <f>SUMPRODUCT('表三之二（需明确收支对象级次的录入表）'!$I$7:$I$80*(LEFT('表三之二（需明确收支对象级次的录入表）'!$B$7:$B$80,LEN($A50))=$A50))+SUMPRODUCT('表三之三（其它收支录入表）'!F$6:F$52*(LEFT('表三之三（其它收支录入表）'!$B$6:$B$52,LEN($A50))=$A50))</f>
        <v>320</v>
      </c>
      <c r="F50" s="377" t="str">
        <f t="shared" si="0"/>
        <v/>
      </c>
      <c r="G50" s="377">
        <f t="shared" si="0"/>
        <v>1</v>
      </c>
      <c r="H50" s="378"/>
      <c r="I50" s="140"/>
      <c r="J50" s="215"/>
      <c r="K50" s="169"/>
      <c r="L50" s="169"/>
      <c r="M50" s="380"/>
      <c r="N50" s="380"/>
    </row>
    <row r="51" ht="16.5" customHeight="1" spans="1:14">
      <c r="A51" s="378" t="s">
        <v>12126</v>
      </c>
      <c r="B51" s="193" t="s">
        <v>12127</v>
      </c>
      <c r="C51" s="229">
        <f>SUMPRODUCT('表三之二（需明确收支对象级次的录入表）'!D$7:D$80*(LEFT('表三之二（需明确收支对象级次的录入表）'!$B$7:$B$80,LEN($A51))=$A51))+SUMPRODUCT('表三之三（其它收支录入表）'!D$6:D$52*(LEFT('表三之三（其它收支录入表）'!$B$6:$B$52,LEN($A51))=$A51))</f>
        <v>0</v>
      </c>
      <c r="D51" s="229">
        <f>SUMPRODUCT('表三之二（需明确收支对象级次的录入表）'!E$7:E$80*(LEFT('表三之二（需明确收支对象级次的录入表）'!$B$7:$B$80,LEN($A51))=$A51))+SUMPRODUCT('表三之三（其它收支录入表）'!E$6:E$52*(LEFT('表三之三（其它收支录入表）'!$B$6:$B$52,LEN($A51))=$A51))</f>
        <v>0</v>
      </c>
      <c r="E51" s="229">
        <f>SUMPRODUCT('表三之二（需明确收支对象级次的录入表）'!$I$7:$I$80*(LEFT('表三之二（需明确收支对象级次的录入表）'!$B$7:$B$80,LEN($A51))=$A51))+SUMPRODUCT('表三之三（其它收支录入表）'!F$6:F$52*(LEFT('表三之三（其它收支录入表）'!$B$6:$B$52,LEN($A51))=$A51))</f>
        <v>0</v>
      </c>
      <c r="F51" s="377" t="str">
        <f t="shared" si="0"/>
        <v/>
      </c>
      <c r="G51" s="377" t="str">
        <f t="shared" si="0"/>
        <v/>
      </c>
      <c r="H51" s="378"/>
      <c r="I51" s="140"/>
      <c r="J51" s="215"/>
      <c r="K51" s="169"/>
      <c r="L51" s="169"/>
      <c r="M51" s="380"/>
      <c r="N51" s="380"/>
    </row>
    <row r="52" ht="16.5" customHeight="1" spans="1:14">
      <c r="A52" s="378" t="s">
        <v>12128</v>
      </c>
      <c r="B52" s="193" t="s">
        <v>12129</v>
      </c>
      <c r="C52" s="229">
        <f>SUMPRODUCT('表三之二（需明确收支对象级次的录入表）'!D$7:D$80*(LEFT('表三之二（需明确收支对象级次的录入表）'!$B$7:$B$80,LEN($A52))=$A52))+SUMPRODUCT('表三之三（其它收支录入表）'!D$6:D$52*(LEFT('表三之三（其它收支录入表）'!$B$6:$B$52,LEN($A52))=$A52))</f>
        <v>0</v>
      </c>
      <c r="D52" s="229">
        <f>SUMPRODUCT('表三之二（需明确收支对象级次的录入表）'!E$7:E$80*(LEFT('表三之二（需明确收支对象级次的录入表）'!$B$7:$B$80,LEN($A52))=$A52))+SUMPRODUCT('表三之三（其它收支录入表）'!E$6:E$52*(LEFT('表三之三（其它收支录入表）'!$B$6:$B$52,LEN($A52))=$A52))</f>
        <v>2338</v>
      </c>
      <c r="E52" s="229">
        <f>SUMPRODUCT('表三之二（需明确收支对象级次的录入表）'!$I$7:$I$80*(LEFT('表三之二（需明确收支对象级次的录入表）'!$B$7:$B$80,LEN($A52))=$A52))+SUMPRODUCT('表三之三（其它收支录入表）'!F$6:F$52*(LEFT('表三之三（其它收支录入表）'!$B$6:$B$52,LEN($A52))=$A52))</f>
        <v>0</v>
      </c>
      <c r="F52" s="377"/>
      <c r="G52" s="377"/>
      <c r="H52" s="378"/>
      <c r="I52" s="140"/>
      <c r="J52" s="215"/>
      <c r="K52" s="169"/>
      <c r="L52" s="169"/>
      <c r="M52" s="380"/>
      <c r="N52" s="380"/>
    </row>
    <row r="53" ht="16.5" customHeight="1" spans="1:14">
      <c r="A53" s="378" t="s">
        <v>12130</v>
      </c>
      <c r="B53" s="193" t="s">
        <v>12131</v>
      </c>
      <c r="C53" s="229">
        <f>SUMPRODUCT('表三之二（需明确收支对象级次的录入表）'!D$7:D$80*(LEFT('表三之二（需明确收支对象级次的录入表）'!$B$7:$B$80,LEN($A53))=$A53))+SUMPRODUCT('表三之三（其它收支录入表）'!D$6:D$52*(LEFT('表三之三（其它收支录入表）'!$B$6:$B$52,LEN($A53))=$A53))</f>
        <v>0</v>
      </c>
      <c r="D53" s="229">
        <f>SUMPRODUCT('表三之二（需明确收支对象级次的录入表）'!E$7:E$80*(LEFT('表三之二（需明确收支对象级次的录入表）'!$B$7:$B$80,LEN($A53))=$A53))+SUMPRODUCT('表三之三（其它收支录入表）'!E$6:E$52*(LEFT('表三之三（其它收支录入表）'!$B$6:$B$52,LEN($A53))=$A53))</f>
        <v>1498</v>
      </c>
      <c r="E53" s="229">
        <f>SUMPRODUCT('表三之二（需明确收支对象级次的录入表）'!$I$7:$I$80*(LEFT('表三之二（需明确收支对象级次的录入表）'!$B$7:$B$80,LEN($A53))=$A53))+SUMPRODUCT('表三之三（其它收支录入表）'!F$6:F$52*(LEFT('表三之三（其它收支录入表）'!$B$6:$B$52,LEN($A53))=$A53))</f>
        <v>0</v>
      </c>
      <c r="F53" s="377"/>
      <c r="G53" s="377"/>
      <c r="H53" s="378"/>
      <c r="I53" s="140"/>
      <c r="J53" s="215"/>
      <c r="K53" s="169"/>
      <c r="L53" s="169"/>
      <c r="M53" s="380"/>
      <c r="N53" s="380"/>
    </row>
    <row r="54" ht="16.5" customHeight="1" spans="1:14">
      <c r="A54" s="378" t="s">
        <v>12132</v>
      </c>
      <c r="B54" s="193" t="s">
        <v>12133</v>
      </c>
      <c r="C54" s="229">
        <f>SUMPRODUCT('表三之二（需明确收支对象级次的录入表）'!D$7:D$80*(LEFT('表三之二（需明确收支对象级次的录入表）'!$B$7:$B$80,LEN($A54))=$A54))+SUMPRODUCT('表三之三（其它收支录入表）'!D$6:D$52*(LEFT('表三之三（其它收支录入表）'!$B$6:$B$52,LEN($A54))=$A54))</f>
        <v>0</v>
      </c>
      <c r="D54" s="229">
        <f>SUMPRODUCT('表三之二（需明确收支对象级次的录入表）'!E$7:E$80*(LEFT('表三之二（需明确收支对象级次的录入表）'!$B$7:$B$80,LEN($A54))=$A54))+SUMPRODUCT('表三之三（其它收支录入表）'!E$6:E$52*(LEFT('表三之三（其它收支录入表）'!$B$6:$B$52,LEN($A54))=$A54))</f>
        <v>0</v>
      </c>
      <c r="E54" s="229">
        <f>SUMPRODUCT('表三之二（需明确收支对象级次的录入表）'!$I$7:$I$80*(LEFT('表三之二（需明确收支对象级次的录入表）'!$B$7:$B$80,LEN($A54))=$A54))+SUMPRODUCT('表三之三（其它收支录入表）'!F$6:F$52*(LEFT('表三之三（其它收支录入表）'!$B$6:$B$52,LEN($A54))=$A54))</f>
        <v>0</v>
      </c>
      <c r="F54" s="377"/>
      <c r="G54" s="377"/>
      <c r="H54" s="378"/>
      <c r="I54" s="140"/>
      <c r="J54" s="215"/>
      <c r="K54" s="169"/>
      <c r="L54" s="169"/>
      <c r="M54" s="380"/>
      <c r="N54" s="380"/>
    </row>
    <row r="55" ht="16.5" customHeight="1" spans="1:14">
      <c r="A55" s="378" t="s">
        <v>12134</v>
      </c>
      <c r="B55" s="193" t="s">
        <v>12135</v>
      </c>
      <c r="C55" s="229">
        <f>SUMPRODUCT('表三之二（需明确收支对象级次的录入表）'!D$7:D$80*(LEFT('表三之二（需明确收支对象级次的录入表）'!$B$7:$B$80,LEN($A55))=$A55))+SUMPRODUCT('表三之三（其它收支录入表）'!D$6:D$52*(LEFT('表三之三（其它收支录入表）'!$B$6:$B$52,LEN($A55))=$A55))</f>
        <v>12897</v>
      </c>
      <c r="D55" s="229">
        <f>SUMPRODUCT('表三之二（需明确收支对象级次的录入表）'!E$7:E$80*(LEFT('表三之二（需明确收支对象级次的录入表）'!$B$7:$B$80,LEN($A55))=$A55))+SUMPRODUCT('表三之三（其它收支录入表）'!E$6:E$52*(LEFT('表三之三（其它收支录入表）'!$B$6:$B$52,LEN($A55))=$A55))</f>
        <v>2967</v>
      </c>
      <c r="E55" s="229">
        <f>SUMPRODUCT('表三之二（需明确收支对象级次的录入表）'!$I$7:$I$80*(LEFT('表三之二（需明确收支对象级次的录入表）'!$B$7:$B$80,LEN($A55))=$A55))+SUMPRODUCT('表三之三（其它收支录入表）'!F$6:F$52*(LEFT('表三之三（其它收支录入表）'!$B$6:$B$52,LEN($A55))=$A55))</f>
        <v>17967</v>
      </c>
      <c r="F55" s="377">
        <f t="shared" si="0"/>
        <v>1.39311467783205</v>
      </c>
      <c r="G55" s="377">
        <f t="shared" si="0"/>
        <v>6.05561172901921</v>
      </c>
      <c r="H55" s="378"/>
      <c r="I55" s="140"/>
      <c r="J55" s="215"/>
      <c r="K55" s="169"/>
      <c r="L55" s="169"/>
      <c r="M55" s="380"/>
      <c r="N55" s="380"/>
    </row>
    <row r="56" ht="16.5" customHeight="1" spans="1:14">
      <c r="A56" s="378" t="s">
        <v>12136</v>
      </c>
      <c r="B56" s="193" t="s">
        <v>12137</v>
      </c>
      <c r="C56" s="223">
        <f>SUMPRODUCT('表三之二（需明确收支对象级次的录入表）'!D$7:D$80*(LEFT('表三之二（需明确收支对象级次的录入表）'!$B$7:$B$80,LEN($A56))=$A56))+SUMPRODUCT('表三之三（其它收支录入表）'!D$6:D$52*(LEFT('表三之三（其它收支录入表）'!$B$6:$B$52,LEN($A56))=$A56))</f>
        <v>30517</v>
      </c>
      <c r="D56" s="168">
        <f>SUMPRODUCT('表三之二（需明确收支对象级次的录入表）'!E$7:E$80*(LEFT('表三之二（需明确收支对象级次的录入表）'!$B$7:$B$80,LEN($A56))=$A56))+SUMPRODUCT('表三之三（其它收支录入表）'!E$6:E$52*(LEFT('表三之三（其它收支录入表）'!$B$6:$B$52,LEN($A56))=$A56))</f>
        <v>-1994</v>
      </c>
      <c r="E56" s="367">
        <f>SUMPRODUCT('表三之二（需明确收支对象级次的录入表）'!$I$7:$I$80*(LEFT('表三之二（需明确收支对象级次的录入表）'!$B$7:$B$80,LEN($A56))=$A56))+SUMPRODUCT('表三之三（其它收支录入表）'!F$6:F$52*(LEFT('表三之三（其它收支录入表）'!$B$6:$B$52,LEN($A56))=$A56))</f>
        <v>-1994</v>
      </c>
      <c r="F56" s="377">
        <f t="shared" si="0"/>
        <v>-0.0653406298128912</v>
      </c>
      <c r="G56" s="377">
        <f t="shared" si="0"/>
        <v>1</v>
      </c>
      <c r="H56" s="378"/>
      <c r="I56" s="140"/>
      <c r="J56" s="215"/>
      <c r="K56" s="169"/>
      <c r="L56" s="169"/>
      <c r="M56" s="380"/>
      <c r="N56" s="380"/>
    </row>
    <row r="57" ht="16.5" customHeight="1" spans="1:14">
      <c r="A57" s="378" t="s">
        <v>12138</v>
      </c>
      <c r="B57" s="193" t="s">
        <v>10090</v>
      </c>
      <c r="C57" s="229">
        <f>SUMPRODUCT('表三之二（需明确收支对象级次的录入表）'!D$7:D$80*(LEFT('表三之二（需明确收支对象级次的录入表）'!$B$7:$B$80,LEN($A57))=$A57))+SUMPRODUCT('表三之三（其它收支录入表）'!D$6:D$52*(LEFT('表三之三（其它收支录入表）'!$B$6:$B$52,LEN($A57))=$A57))</f>
        <v>595</v>
      </c>
      <c r="D57" s="229">
        <f>SUMPRODUCT('表三之二（需明确收支对象级次的录入表）'!E$7:E$80*(LEFT('表三之二（需明确收支对象级次的录入表）'!$B$7:$B$80,LEN($A57))=$A57))+SUMPRODUCT('表三之三（其它收支录入表）'!E$6:E$52*(LEFT('表三之三（其它收支录入表）'!$B$6:$B$52,LEN($A57))=$A57))</f>
        <v>-257</v>
      </c>
      <c r="E57" s="229">
        <f>SUMPRODUCT('表三之二（需明确收支对象级次的录入表）'!$I$7:$I$80*(LEFT('表三之二（需明确收支对象级次的录入表）'!$B$7:$B$80,LEN($A57))=$A57))+SUMPRODUCT('表三之三（其它收支录入表）'!F$6:F$52*(LEFT('表三之三（其它收支录入表）'!$B$6:$B$52,LEN($A57))=$A57))</f>
        <v>-257</v>
      </c>
      <c r="F57" s="377">
        <f t="shared" si="0"/>
        <v>-0.431932773109244</v>
      </c>
      <c r="G57" s="377">
        <f t="shared" si="0"/>
        <v>1</v>
      </c>
      <c r="H57" s="378"/>
      <c r="I57" s="140"/>
      <c r="J57" s="215"/>
      <c r="K57" s="169"/>
      <c r="L57" s="169"/>
      <c r="M57" s="380"/>
      <c r="N57" s="380"/>
    </row>
    <row r="58" ht="16.5" customHeight="1" spans="1:14">
      <c r="A58" s="378" t="s">
        <v>12139</v>
      </c>
      <c r="B58" s="193" t="s">
        <v>12140</v>
      </c>
      <c r="C58" s="229">
        <f>SUMPRODUCT('表三之二（需明确收支对象级次的录入表）'!D$7:D$80*(LEFT('表三之二（需明确收支对象级次的录入表）'!$B$7:$B$80,LEN($A58))=$A58))+SUMPRODUCT('表三之三（其它收支录入表）'!D$6:D$52*(LEFT('表三之三（其它收支录入表）'!$B$6:$B$52,LEN($A58))=$A58))</f>
        <v>0</v>
      </c>
      <c r="D58" s="229">
        <f>SUMPRODUCT('表三之二（需明确收支对象级次的录入表）'!E$7:E$80*(LEFT('表三之二（需明确收支对象级次的录入表）'!$B$7:$B$80,LEN($A58))=$A58))+SUMPRODUCT('表三之三（其它收支录入表）'!E$6:E$52*(LEFT('表三之三（其它收支录入表）'!$B$6:$B$52,LEN($A58))=$A58))</f>
        <v>0</v>
      </c>
      <c r="E58" s="229">
        <f>SUMPRODUCT('表三之二（需明确收支对象级次的录入表）'!$I$7:$I$80*(LEFT('表三之二（需明确收支对象级次的录入表）'!$B$7:$B$80,LEN($A58))=$A58))+SUMPRODUCT('表三之三（其它收支录入表）'!F$6:F$52*(LEFT('表三之三（其它收支录入表）'!$B$6:$B$52,LEN($A58))=$A58))</f>
        <v>0</v>
      </c>
      <c r="F58" s="377" t="str">
        <f t="shared" si="0"/>
        <v/>
      </c>
      <c r="G58" s="377" t="str">
        <f t="shared" si="0"/>
        <v/>
      </c>
      <c r="H58" s="378"/>
      <c r="I58" s="140"/>
      <c r="J58" s="215"/>
      <c r="K58" s="169"/>
      <c r="L58" s="169"/>
      <c r="M58" s="380"/>
      <c r="N58" s="380"/>
    </row>
    <row r="59" ht="16.5" customHeight="1" spans="1:14">
      <c r="A59" s="378" t="s">
        <v>12141</v>
      </c>
      <c r="B59" s="193" t="s">
        <v>12142</v>
      </c>
      <c r="C59" s="229">
        <f>SUMPRODUCT('表三之二（需明确收支对象级次的录入表）'!D$7:D$80*(LEFT('表三之二（需明确收支对象级次的录入表）'!$B$7:$B$80,LEN($A59))=$A59))+SUMPRODUCT('表三之三（其它收支录入表）'!D$6:D$52*(LEFT('表三之三（其它收支录入表）'!$B$6:$B$52,LEN($A59))=$A59))</f>
        <v>554</v>
      </c>
      <c r="D59" s="229">
        <f>SUMPRODUCT('表三之二（需明确收支对象级次的录入表）'!E$7:E$80*(LEFT('表三之二（需明确收支对象级次的录入表）'!$B$7:$B$80,LEN($A59))=$A59))+SUMPRODUCT('表三之三（其它收支录入表）'!E$6:E$52*(LEFT('表三之三（其它收支录入表）'!$B$6:$B$52,LEN($A59))=$A59))</f>
        <v>358</v>
      </c>
      <c r="E59" s="229">
        <f>SUMPRODUCT('表三之二（需明确收支对象级次的录入表）'!$I$7:$I$80*(LEFT('表三之二（需明确收支对象级次的录入表）'!$B$7:$B$80,LEN($A59))=$A59))+SUMPRODUCT('表三之三（其它收支录入表）'!F$6:F$52*(LEFT('表三之三（其它收支录入表）'!$B$6:$B$52,LEN($A59))=$A59))</f>
        <v>358</v>
      </c>
      <c r="F59" s="377">
        <f t="shared" si="0"/>
        <v>0.646209386281588</v>
      </c>
      <c r="G59" s="377">
        <f t="shared" si="0"/>
        <v>1</v>
      </c>
      <c r="H59" s="378"/>
      <c r="I59" s="140"/>
      <c r="J59" s="215"/>
      <c r="K59" s="169"/>
      <c r="L59" s="169"/>
      <c r="M59" s="380"/>
      <c r="N59" s="380"/>
    </row>
    <row r="60" ht="16.5" customHeight="1" spans="1:14">
      <c r="A60" s="378" t="s">
        <v>12143</v>
      </c>
      <c r="B60" s="193" t="s">
        <v>12144</v>
      </c>
      <c r="C60" s="229">
        <f>SUMPRODUCT('表三之二（需明确收支对象级次的录入表）'!D$7:D$80*(LEFT('表三之二（需明确收支对象级次的录入表）'!$B$7:$B$80,LEN($A60))=$A60))+SUMPRODUCT('表三之三（其它收支录入表）'!D$6:D$52*(LEFT('表三之三（其它收支录入表）'!$B$6:$B$52,LEN($A60))=$A60))</f>
        <v>1409</v>
      </c>
      <c r="D60" s="229">
        <f>SUMPRODUCT('表三之二（需明确收支对象级次的录入表）'!E$7:E$80*(LEFT('表三之二（需明确收支对象级次的录入表）'!$B$7:$B$80,LEN($A60))=$A60))+SUMPRODUCT('表三之三（其它收支录入表）'!E$6:E$52*(LEFT('表三之三（其它收支录入表）'!$B$6:$B$52,LEN($A60))=$A60))</f>
        <v>2000</v>
      </c>
      <c r="E60" s="229">
        <f>SUMPRODUCT('表三之二（需明确收支对象级次的录入表）'!$I$7:$I$80*(LEFT('表三之二（需明确收支对象级次的录入表）'!$B$7:$B$80,LEN($A60))=$A60))+SUMPRODUCT('表三之三（其它收支录入表）'!F$6:F$52*(LEFT('表三之三（其它收支录入表）'!$B$6:$B$52,LEN($A60))=$A60))</f>
        <v>2000</v>
      </c>
      <c r="F60" s="377">
        <f t="shared" si="0"/>
        <v>1.4194464158978</v>
      </c>
      <c r="G60" s="377">
        <f t="shared" si="0"/>
        <v>1</v>
      </c>
      <c r="H60" s="378"/>
      <c r="I60" s="140"/>
      <c r="J60" s="215"/>
      <c r="K60" s="169"/>
      <c r="L60" s="169"/>
      <c r="M60" s="380"/>
      <c r="N60" s="380"/>
    </row>
    <row r="61" ht="16.5" customHeight="1" spans="1:14">
      <c r="A61" s="378" t="s">
        <v>12145</v>
      </c>
      <c r="B61" s="193" t="s">
        <v>10092</v>
      </c>
      <c r="C61" s="229">
        <f>SUMPRODUCT('表三之二（需明确收支对象级次的录入表）'!D$7:D$80*(LEFT('表三之二（需明确收支对象级次的录入表）'!$B$7:$B$80,LEN($A61))=$A61))+SUMPRODUCT('表三之三（其它收支录入表）'!D$6:D$52*(LEFT('表三之三（其它收支录入表）'!$B$6:$B$52,LEN($A61))=$A61))</f>
        <v>743</v>
      </c>
      <c r="D61" s="229">
        <f>SUMPRODUCT('表三之二（需明确收支对象级次的录入表）'!E$7:E$80*(LEFT('表三之二（需明确收支对象级次的录入表）'!$B$7:$B$80,LEN($A61))=$A61))+SUMPRODUCT('表三之三（其它收支录入表）'!E$6:E$52*(LEFT('表三之三（其它收支录入表）'!$B$6:$B$52,LEN($A61))=$A61))</f>
        <v>-1496</v>
      </c>
      <c r="E61" s="229">
        <f>SUMPRODUCT('表三之二（需明确收支对象级次的录入表）'!$I$7:$I$80*(LEFT('表三之二（需明确收支对象级次的录入表）'!$B$7:$B$80,LEN($A61))=$A61))+SUMPRODUCT('表三之三（其它收支录入表）'!F$6:F$52*(LEFT('表三之三（其它收支录入表）'!$B$6:$B$52,LEN($A61))=$A61))</f>
        <v>-1496</v>
      </c>
      <c r="F61" s="377">
        <f t="shared" si="0"/>
        <v>-2.01345895020188</v>
      </c>
      <c r="G61" s="377">
        <f t="shared" si="0"/>
        <v>1</v>
      </c>
      <c r="H61" s="378"/>
      <c r="I61" s="140"/>
      <c r="J61" s="215"/>
      <c r="K61" s="169"/>
      <c r="L61" s="169"/>
      <c r="M61" s="380"/>
      <c r="N61" s="380"/>
    </row>
    <row r="62" ht="16.5" customHeight="1" spans="1:14">
      <c r="A62" s="378" t="s">
        <v>12146</v>
      </c>
      <c r="B62" s="193" t="s">
        <v>12147</v>
      </c>
      <c r="C62" s="229">
        <f>SUMPRODUCT('表三之二（需明确收支对象级次的录入表）'!D$7:D$80*(LEFT('表三之二（需明确收支对象级次的录入表）'!$B$7:$B$80,LEN($A62))=$A62))+SUMPRODUCT('表三之三（其它收支录入表）'!D$6:D$52*(LEFT('表三之三（其它收支录入表）'!$B$6:$B$52,LEN($A62))=$A62))</f>
        <v>1027</v>
      </c>
      <c r="D62" s="229">
        <f>SUMPRODUCT('表三之二（需明确收支对象级次的录入表）'!E$7:E$80*(LEFT('表三之二（需明确收支对象级次的录入表）'!$B$7:$B$80,LEN($A62))=$A62))+SUMPRODUCT('表三之三（其它收支录入表）'!E$6:E$52*(LEFT('表三之三（其它收支录入表）'!$B$6:$B$52,LEN($A62))=$A62))</f>
        <v>1099</v>
      </c>
      <c r="E62" s="229">
        <f>SUMPRODUCT('表三之二（需明确收支对象级次的录入表）'!$I$7:$I$80*(LEFT('表三之二（需明确收支对象级次的录入表）'!$B$7:$B$80,LEN($A62))=$A62))+SUMPRODUCT('表三之三（其它收支录入表）'!F$6:F$52*(LEFT('表三之三（其它收支录入表）'!$B$6:$B$52,LEN($A62))=$A62))</f>
        <v>1099</v>
      </c>
      <c r="F62" s="377">
        <f t="shared" si="0"/>
        <v>1.07010710808179</v>
      </c>
      <c r="G62" s="377">
        <f t="shared" si="0"/>
        <v>1</v>
      </c>
      <c r="H62" s="378"/>
      <c r="I62" s="140"/>
      <c r="J62" s="215"/>
      <c r="K62" s="169"/>
      <c r="L62" s="169"/>
      <c r="M62" s="380"/>
      <c r="N62" s="380"/>
    </row>
    <row r="63" ht="16.5" customHeight="1" spans="1:14">
      <c r="A63" s="378" t="s">
        <v>12148</v>
      </c>
      <c r="B63" s="193" t="s">
        <v>10094</v>
      </c>
      <c r="C63" s="229">
        <f>SUMPRODUCT('表三之二（需明确收支对象级次的录入表）'!D$7:D$80*(LEFT('表三之二（需明确收支对象级次的录入表）'!$B$7:$B$80,LEN($A63))=$A63))+SUMPRODUCT('表三之三（其它收支录入表）'!D$6:D$52*(LEFT('表三之三（其它收支录入表）'!$B$6:$B$52,LEN($A63))=$A63))</f>
        <v>361</v>
      </c>
      <c r="D63" s="229">
        <f>SUMPRODUCT('表三之二（需明确收支对象级次的录入表）'!E$7:E$80*(LEFT('表三之二（需明确收支对象级次的录入表）'!$B$7:$B$80,LEN($A63))=$A63))+SUMPRODUCT('表三之三（其它收支录入表）'!E$6:E$52*(LEFT('表三之三（其它收支录入表）'!$B$6:$B$52,LEN($A63))=$A63))</f>
        <v>-2720</v>
      </c>
      <c r="E63" s="229">
        <f>SUMPRODUCT('表三之二（需明确收支对象级次的录入表）'!$I$7:$I$80*(LEFT('表三之二（需明确收支对象级次的录入表）'!$B$7:$B$80,LEN($A63))=$A63))+SUMPRODUCT('表三之三（其它收支录入表）'!F$6:F$52*(LEFT('表三之三（其它收支录入表）'!$B$6:$B$52,LEN($A63))=$A63))</f>
        <v>-2720</v>
      </c>
      <c r="F63" s="377">
        <f t="shared" si="0"/>
        <v>-7.53462603878116</v>
      </c>
      <c r="G63" s="377">
        <f t="shared" si="0"/>
        <v>1</v>
      </c>
      <c r="H63" s="378"/>
      <c r="I63" s="140"/>
      <c r="J63" s="215"/>
      <c r="K63" s="169"/>
      <c r="L63" s="169"/>
      <c r="M63" s="380"/>
      <c r="N63" s="380"/>
    </row>
    <row r="64" ht="16.5" customHeight="1" spans="1:19">
      <c r="A64" s="378" t="s">
        <v>12149</v>
      </c>
      <c r="B64" s="193" t="s">
        <v>12150</v>
      </c>
      <c r="C64" s="229">
        <f>SUMPRODUCT('表三之二（需明确收支对象级次的录入表）'!D$7:D$80*(LEFT('表三之二（需明确收支对象级次的录入表）'!$B$7:$B$80,LEN($A64))=$A64))+SUMPRODUCT('表三之三（其它收支录入表）'!D$6:D$52*(LEFT('表三之三（其它收支录入表）'!$B$6:$B$52,LEN($A64))=$A64))</f>
        <v>2838</v>
      </c>
      <c r="D64" s="229">
        <f>SUMPRODUCT('表三之二（需明确收支对象级次的录入表）'!E$7:E$80*(LEFT('表三之二（需明确收支对象级次的录入表）'!$B$7:$B$80,LEN($A64))=$A64))+SUMPRODUCT('表三之三（其它收支录入表）'!E$6:E$52*(LEFT('表三之三（其它收支录入表）'!$B$6:$B$52,LEN($A64))=$A64))</f>
        <v>-1325</v>
      </c>
      <c r="E64" s="229">
        <f>SUMPRODUCT('表三之二（需明确收支对象级次的录入表）'!$I$7:$I$80*(LEFT('表三之二（需明确收支对象级次的录入表）'!$B$7:$B$80,LEN($A64))=$A64))+SUMPRODUCT('表三之三（其它收支录入表）'!F$6:F$52*(LEFT('表三之三（其它收支录入表）'!$B$6:$B$52,LEN($A64))=$A64))</f>
        <v>-1325</v>
      </c>
      <c r="F64" s="377">
        <f t="shared" si="0"/>
        <v>-0.466878083157153</v>
      </c>
      <c r="G64" s="377">
        <f t="shared" si="0"/>
        <v>1</v>
      </c>
      <c r="H64" s="378"/>
      <c r="I64" s="140"/>
      <c r="J64" s="215"/>
      <c r="K64" s="169"/>
      <c r="L64" s="169"/>
      <c r="M64" s="380"/>
      <c r="N64" s="380"/>
      <c r="S64" s="371"/>
    </row>
    <row r="65" s="371" customFormat="1" ht="16.5" customHeight="1" spans="1:19">
      <c r="A65" s="378" t="s">
        <v>12151</v>
      </c>
      <c r="B65" s="193" t="s">
        <v>10096</v>
      </c>
      <c r="C65" s="229">
        <f>SUMPRODUCT('表三之二（需明确收支对象级次的录入表）'!D$7:D$80*(LEFT('表三之二（需明确收支对象级次的录入表）'!$B$7:$B$80,LEN($A65))=$A65))+SUMPRODUCT('表三之三（其它收支录入表）'!D$6:D$52*(LEFT('表三之三（其它收支录入表）'!$B$6:$B$52,LEN($A65))=$A65))</f>
        <v>3649</v>
      </c>
      <c r="D65" s="229">
        <f>SUMPRODUCT('表三之二（需明确收支对象级次的录入表）'!E$7:E$80*(LEFT('表三之二（需明确收支对象级次的录入表）'!$B$7:$B$80,LEN($A65))=$A65))+SUMPRODUCT('表三之三（其它收支录入表）'!E$6:E$52*(LEFT('表三之三（其它收支录入表）'!$B$6:$B$52,LEN($A65))=$A65))</f>
        <v>2100</v>
      </c>
      <c r="E65" s="229">
        <f>SUMPRODUCT('表三之二（需明确收支对象级次的录入表）'!$I$7:$I$80*(LEFT('表三之二（需明确收支对象级次的录入表）'!$B$7:$B$80,LEN($A65))=$A65))+SUMPRODUCT('表三之三（其它收支录入表）'!F$6:F$52*(LEFT('表三之三（其它收支录入表）'!$B$6:$B$52,LEN($A65))=$A65))</f>
        <v>2100</v>
      </c>
      <c r="F65" s="377">
        <f t="shared" si="0"/>
        <v>0.575500137023842</v>
      </c>
      <c r="G65" s="377">
        <f t="shared" si="0"/>
        <v>1</v>
      </c>
      <c r="H65" s="378"/>
      <c r="I65" s="140"/>
      <c r="J65" s="215"/>
      <c r="K65" s="169"/>
      <c r="L65" s="169"/>
      <c r="M65" s="380"/>
      <c r="N65" s="380"/>
      <c r="S65" s="182"/>
    </row>
    <row r="66" ht="16.5" customHeight="1" spans="1:14">
      <c r="A66" s="378" t="s">
        <v>12152</v>
      </c>
      <c r="B66" s="193" t="s">
        <v>10098</v>
      </c>
      <c r="C66" s="229">
        <f>SUMPRODUCT('表三之二（需明确收支对象级次的录入表）'!D$7:D$80*(LEFT('表三之二（需明确收支对象级次的录入表）'!$B$7:$B$80,LEN($A66))=$A66))+SUMPRODUCT('表三之三（其它收支录入表）'!D$6:D$52*(LEFT('表三之三（其它收支录入表）'!$B$6:$B$52,LEN($A66))=$A66))</f>
        <v>3893</v>
      </c>
      <c r="D66" s="229">
        <f>SUMPRODUCT('表三之二（需明确收支对象级次的录入表）'!E$7:E$80*(LEFT('表三之二（需明确收支对象级次的录入表）'!$B$7:$B$80,LEN($A66))=$A66))+SUMPRODUCT('表三之三（其它收支录入表）'!E$6:E$52*(LEFT('表三之三（其它收支录入表）'!$B$6:$B$52,LEN($A66))=$A66))</f>
        <v>19291</v>
      </c>
      <c r="E66" s="229">
        <f>SUMPRODUCT('表三之二（需明确收支对象级次的录入表）'!$I$7:$I$80*(LEFT('表三之二（需明确收支对象级次的录入表）'!$B$7:$B$80,LEN($A66))=$A66))+SUMPRODUCT('表三之三（其它收支录入表）'!F$6:F$52*(LEFT('表三之三（其它收支录入表）'!$B$6:$B$52,LEN($A66))=$A66))</f>
        <v>19291</v>
      </c>
      <c r="F66" s="377">
        <f t="shared" si="0"/>
        <v>4.95530439249936</v>
      </c>
      <c r="G66" s="377">
        <f t="shared" si="0"/>
        <v>1</v>
      </c>
      <c r="H66" s="378"/>
      <c r="I66" s="140"/>
      <c r="J66" s="215"/>
      <c r="K66" s="169"/>
      <c r="L66" s="169"/>
      <c r="M66" s="380"/>
      <c r="N66" s="380"/>
    </row>
    <row r="67" ht="16.5" customHeight="1" spans="1:14">
      <c r="A67" s="378" t="s">
        <v>12153</v>
      </c>
      <c r="B67" s="193" t="s">
        <v>12154</v>
      </c>
      <c r="C67" s="229">
        <f>SUMPRODUCT('表三之二（需明确收支对象级次的录入表）'!D$7:D$80*(LEFT('表三之二（需明确收支对象级次的录入表）'!$B$7:$B$80,LEN($A67))=$A67))+SUMPRODUCT('表三之三（其它收支录入表）'!D$6:D$52*(LEFT('表三之三（其它收支录入表）'!$B$6:$B$52,LEN($A67))=$A67))</f>
        <v>278</v>
      </c>
      <c r="D67" s="229">
        <f>SUMPRODUCT('表三之二（需明确收支对象级次的录入表）'!E$7:E$80*(LEFT('表三之二（需明确收支对象级次的录入表）'!$B$7:$B$80,LEN($A67))=$A67))+SUMPRODUCT('表三之三（其它收支录入表）'!E$6:E$52*(LEFT('表三之三（其它收支录入表）'!$B$6:$B$52,LEN($A67))=$A67))</f>
        <v>-2965</v>
      </c>
      <c r="E67" s="229">
        <f>SUMPRODUCT('表三之二（需明确收支对象级次的录入表）'!$I$7:$I$80*(LEFT('表三之二（需明确收支对象级次的录入表）'!$B$7:$B$80,LEN($A67))=$A67))+SUMPRODUCT('表三之三（其它收支录入表）'!F$6:F$52*(LEFT('表三之三（其它收支录入表）'!$B$6:$B$52,LEN($A67))=$A67))</f>
        <v>-2965</v>
      </c>
      <c r="F67" s="377">
        <f t="shared" si="0"/>
        <v>-10.6654676258993</v>
      </c>
      <c r="G67" s="377">
        <f t="shared" si="0"/>
        <v>1</v>
      </c>
      <c r="H67" s="378"/>
      <c r="I67" s="140"/>
      <c r="J67" s="215"/>
      <c r="K67" s="169"/>
      <c r="L67" s="169"/>
      <c r="M67" s="380"/>
      <c r="N67" s="380"/>
    </row>
    <row r="68" ht="16.5" customHeight="1" spans="1:14">
      <c r="A68" s="378" t="s">
        <v>12155</v>
      </c>
      <c r="B68" s="193" t="s">
        <v>12156</v>
      </c>
      <c r="C68" s="229">
        <f>SUMPRODUCT('表三之二（需明确收支对象级次的录入表）'!D$7:D$80*(LEFT('表三之二（需明确收支对象级次的录入表）'!$B$7:$B$80,LEN($A68))=$A68))+SUMPRODUCT('表三之三（其它收支录入表）'!D$6:D$52*(LEFT('表三之三（其它收支录入表）'!$B$6:$B$52,LEN($A68))=$A68))</f>
        <v>1317</v>
      </c>
      <c r="D68" s="229">
        <f>SUMPRODUCT('表三之二（需明确收支对象级次的录入表）'!E$7:E$80*(LEFT('表三之二（需明确收支对象级次的录入表）'!$B$7:$B$80,LEN($A68))=$A68))+SUMPRODUCT('表三之三（其它收支录入表）'!E$6:E$52*(LEFT('表三之三（其它收支录入表）'!$B$6:$B$52,LEN($A68))=$A68))</f>
        <v>1652</v>
      </c>
      <c r="E68" s="229">
        <f>SUMPRODUCT('表三之二（需明确收支对象级次的录入表）'!$I$7:$I$80*(LEFT('表三之二（需明确收支对象级次的录入表）'!$B$7:$B$80,LEN($A68))=$A68))+SUMPRODUCT('表三之三（其它收支录入表）'!F$6:F$52*(LEFT('表三之三（其它收支录入表）'!$B$6:$B$52,LEN($A68))=$A68))</f>
        <v>1652</v>
      </c>
      <c r="F68" s="377">
        <f t="shared" si="0"/>
        <v>1.25436598329537</v>
      </c>
      <c r="G68" s="377">
        <f t="shared" si="0"/>
        <v>1</v>
      </c>
      <c r="H68" s="378"/>
      <c r="I68" s="140"/>
      <c r="J68" s="215"/>
      <c r="K68" s="169"/>
      <c r="L68" s="169"/>
      <c r="M68" s="380"/>
      <c r="N68" s="380"/>
    </row>
    <row r="69" ht="16.5" customHeight="1" spans="1:14">
      <c r="A69" s="378" t="s">
        <v>12157</v>
      </c>
      <c r="B69" s="193" t="s">
        <v>10101</v>
      </c>
      <c r="C69" s="229">
        <f>SUMPRODUCT('表三之二（需明确收支对象级次的录入表）'!D$7:D$80*(LEFT('表三之二（需明确收支对象级次的录入表）'!$B$7:$B$80,LEN($A69))=$A69))+SUMPRODUCT('表三之三（其它收支录入表）'!D$6:D$52*(LEFT('表三之三（其它收支录入表）'!$B$6:$B$52,LEN($A69))=$A69))</f>
        <v>2607</v>
      </c>
      <c r="D69" s="229">
        <f>SUMPRODUCT('表三之二（需明确收支对象级次的录入表）'!E$7:E$80*(LEFT('表三之二（需明确收支对象级次的录入表）'!$B$7:$B$80,LEN($A69))=$A69))+SUMPRODUCT('表三之三（其它收支录入表）'!E$6:E$52*(LEFT('表三之三（其它收支录入表）'!$B$6:$B$52,LEN($A69))=$A69))</f>
        <v>-28168</v>
      </c>
      <c r="E69" s="229">
        <f>SUMPRODUCT('表三之二（需明确收支对象级次的录入表）'!$I$7:$I$80*(LEFT('表三之二（需明确收支对象级次的录入表）'!$B$7:$B$80,LEN($A69))=$A69))+SUMPRODUCT('表三之三（其它收支录入表）'!F$6:F$52*(LEFT('表三之三（其它收支录入表）'!$B$6:$B$52,LEN($A69))=$A69))</f>
        <v>-28168</v>
      </c>
      <c r="F69" s="377">
        <f t="shared" si="0"/>
        <v>-10.8047564250096</v>
      </c>
      <c r="G69" s="377">
        <f t="shared" si="0"/>
        <v>1</v>
      </c>
      <c r="H69" s="378"/>
      <c r="I69" s="140"/>
      <c r="J69" s="215"/>
      <c r="K69" s="169"/>
      <c r="L69" s="169"/>
      <c r="M69" s="380"/>
      <c r="N69" s="380"/>
    </row>
    <row r="70" ht="16.5" customHeight="1" spans="1:14">
      <c r="A70" s="378" t="s">
        <v>12158</v>
      </c>
      <c r="B70" s="193" t="s">
        <v>12159</v>
      </c>
      <c r="C70" s="229">
        <f>SUMPRODUCT('表三之二（需明确收支对象级次的录入表）'!D$7:D$80*(LEFT('表三之二（需明确收支对象级次的录入表）'!$B$7:$B$80,LEN($A70))=$A70))+SUMPRODUCT('表三之三（其它收支录入表）'!D$6:D$52*(LEFT('表三之三（其它收支录入表）'!$B$6:$B$52,LEN($A70))=$A70))</f>
        <v>2006</v>
      </c>
      <c r="D70" s="229">
        <f>SUMPRODUCT('表三之二（需明确收支对象级次的录入表）'!E$7:E$80*(LEFT('表三之二（需明确收支对象级次的录入表）'!$B$7:$B$80,LEN($A70))=$A70))+SUMPRODUCT('表三之三（其它收支录入表）'!E$6:E$52*(LEFT('表三之三（其它收支录入表）'!$B$6:$B$52,LEN($A70))=$A70))</f>
        <v>84</v>
      </c>
      <c r="E70" s="229">
        <f>SUMPRODUCT('表三之二（需明确收支对象级次的录入表）'!$I$7:$I$80*(LEFT('表三之二（需明确收支对象级次的录入表）'!$B$7:$B$80,LEN($A70))=$A70))+SUMPRODUCT('表三之三（其它收支录入表）'!F$6:F$52*(LEFT('表三之三（其它收支录入表）'!$B$6:$B$52,LEN($A70))=$A70))</f>
        <v>84</v>
      </c>
      <c r="F70" s="377">
        <f t="shared" si="0"/>
        <v>0.0418743768693918</v>
      </c>
      <c r="G70" s="377">
        <f t="shared" si="0"/>
        <v>1</v>
      </c>
      <c r="H70" s="378"/>
      <c r="I70" s="140"/>
      <c r="J70" s="215"/>
      <c r="K70" s="169"/>
      <c r="L70" s="169"/>
      <c r="M70" s="380"/>
      <c r="N70" s="380"/>
    </row>
    <row r="71" ht="16.5" customHeight="1" spans="1:14">
      <c r="A71" s="378" t="s">
        <v>12160</v>
      </c>
      <c r="B71" s="193" t="s">
        <v>12161</v>
      </c>
      <c r="C71" s="229">
        <f>SUMPRODUCT('表三之二（需明确收支对象级次的录入表）'!D$7:D$80*(LEFT('表三之二（需明确收支对象级次的录入表）'!$B$7:$B$80,LEN($A71))=$A71))+SUMPRODUCT('表三之三（其它收支录入表）'!D$6:D$52*(LEFT('表三之三（其它收支录入表）'!$B$6:$B$52,LEN($A71))=$A71))</f>
        <v>5403</v>
      </c>
      <c r="D71" s="229">
        <f>SUMPRODUCT('表三之二（需明确收支对象级次的录入表）'!E$7:E$80*(LEFT('表三之二（需明确收支对象级次的录入表）'!$B$7:$B$80,LEN($A71))=$A71))+SUMPRODUCT('表三之三（其它收支录入表）'!E$6:E$52*(LEFT('表三之三（其它收支录入表）'!$B$6:$B$52,LEN($A71))=$A71))</f>
        <v>7191</v>
      </c>
      <c r="E71" s="229">
        <f>SUMPRODUCT('表三之二（需明确收支对象级次的录入表）'!$I$7:$I$80*(LEFT('表三之二（需明确收支对象级次的录入表）'!$B$7:$B$80,LEN($A71))=$A71))+SUMPRODUCT('表三之三（其它收支录入表）'!F$6:F$52*(LEFT('表三之三（其它收支录入表）'!$B$6:$B$52,LEN($A71))=$A71))</f>
        <v>7191</v>
      </c>
      <c r="F71" s="377">
        <f t="shared" ref="F71:G112" si="5">IFERROR($E71/C71,"")</f>
        <v>1.33092726263187</v>
      </c>
      <c r="G71" s="377">
        <f t="shared" si="5"/>
        <v>1</v>
      </c>
      <c r="H71" s="378"/>
      <c r="I71" s="140"/>
      <c r="J71" s="215"/>
      <c r="K71" s="169"/>
      <c r="L71" s="169"/>
      <c r="M71" s="380"/>
      <c r="N71" s="380"/>
    </row>
    <row r="72" ht="16.5" customHeight="1" spans="1:14">
      <c r="A72" s="378" t="s">
        <v>12162</v>
      </c>
      <c r="B72" s="193" t="s">
        <v>12163</v>
      </c>
      <c r="C72" s="229">
        <f>SUMPRODUCT('表三之二（需明确收支对象级次的录入表）'!D$7:D$80*(LEFT('表三之二（需明确收支对象级次的录入表）'!$B$7:$B$80,LEN($A72))=$A72))+SUMPRODUCT('表三之三（其它收支录入表）'!D$6:D$52*(LEFT('表三之三（其它收支录入表）'!$B$6:$B$52,LEN($A72))=$A72))</f>
        <v>29</v>
      </c>
      <c r="D72" s="229">
        <f>SUMPRODUCT('表三之二（需明确收支对象级次的录入表）'!E$7:E$80*(LEFT('表三之二（需明确收支对象级次的录入表）'!$B$7:$B$80,LEN($A72))=$A72))+SUMPRODUCT('表三之三（其它收支录入表）'!E$6:E$52*(LEFT('表三之三（其它收支录入表）'!$B$6:$B$52,LEN($A72))=$A72))</f>
        <v>49</v>
      </c>
      <c r="E72" s="229">
        <f>SUMPRODUCT('表三之二（需明确收支对象级次的录入表）'!$I$7:$I$80*(LEFT('表三之二（需明确收支对象级次的录入表）'!$B$7:$B$80,LEN($A72))=$A72))+SUMPRODUCT('表三之三（其它收支录入表）'!F$6:F$52*(LEFT('表三之三（其它收支录入表）'!$B$6:$B$52,LEN($A72))=$A72))</f>
        <v>49</v>
      </c>
      <c r="F72" s="377">
        <f t="shared" si="5"/>
        <v>1.68965517241379</v>
      </c>
      <c r="G72" s="377">
        <f t="shared" si="5"/>
        <v>1</v>
      </c>
      <c r="H72" s="378"/>
      <c r="I72" s="140"/>
      <c r="J72" s="215"/>
      <c r="K72" s="169"/>
      <c r="L72" s="169"/>
      <c r="M72" s="380"/>
      <c r="N72" s="380"/>
    </row>
    <row r="73" ht="16.5" customHeight="1" spans="1:14">
      <c r="A73" s="378" t="s">
        <v>12164</v>
      </c>
      <c r="B73" s="193" t="s">
        <v>12165</v>
      </c>
      <c r="C73" s="229">
        <f>SUMPRODUCT('表三之二（需明确收支对象级次的录入表）'!D$7:D$80*(LEFT('表三之二（需明确收支对象级次的录入表）'!$B$7:$B$80,LEN($A73))=$A73))+SUMPRODUCT('表三之三（其它收支录入表）'!D$6:D$52*(LEFT('表三之三（其它收支录入表）'!$B$6:$B$52,LEN($A73))=$A73))</f>
        <v>90</v>
      </c>
      <c r="D73" s="229">
        <f>SUMPRODUCT('表三之二（需明确收支对象级次的录入表）'!E$7:E$80*(LEFT('表三之二（需明确收支对象级次的录入表）'!$B$7:$B$80,LEN($A73))=$A73))+SUMPRODUCT('表三之三（其它收支录入表）'!E$6:E$52*(LEFT('表三之三（其它收支录入表）'!$B$6:$B$52,LEN($A73))=$A73))</f>
        <v>310</v>
      </c>
      <c r="E73" s="229">
        <f>SUMPRODUCT('表三之二（需明确收支对象级次的录入表）'!$I$7:$I$80*(LEFT('表三之二（需明确收支对象级次的录入表）'!$B$7:$B$80,LEN($A73))=$A73))+SUMPRODUCT('表三之三（其它收支录入表）'!F$6:F$52*(LEFT('表三之三（其它收支录入表）'!$B$6:$B$52,LEN($A73))=$A73))</f>
        <v>310</v>
      </c>
      <c r="F73" s="377">
        <f t="shared" si="5"/>
        <v>3.44444444444444</v>
      </c>
      <c r="G73" s="377">
        <f t="shared" si="5"/>
        <v>1</v>
      </c>
      <c r="H73" s="378"/>
      <c r="I73" s="140"/>
      <c r="J73" s="215"/>
      <c r="K73" s="169"/>
      <c r="L73" s="169"/>
      <c r="M73" s="380"/>
      <c r="N73" s="380"/>
    </row>
    <row r="74" ht="16.5" customHeight="1" spans="1:14">
      <c r="A74" s="378" t="s">
        <v>12166</v>
      </c>
      <c r="B74" s="193" t="s">
        <v>10103</v>
      </c>
      <c r="C74" s="229">
        <f>SUMPRODUCT('表三之二（需明确收支对象级次的录入表）'!D$7:D$80*(LEFT('表三之二（需明确收支对象级次的录入表）'!$B$7:$B$80,LEN($A74))=$A74))+SUMPRODUCT('表三之三（其它收支录入表）'!D$6:D$52*(LEFT('表三之三（其它收支录入表）'!$B$6:$B$52,LEN($A74))=$A74))</f>
        <v>411</v>
      </c>
      <c r="D74" s="229">
        <f>SUMPRODUCT('表三之二（需明确收支对象级次的录入表）'!E$7:E$80*(LEFT('表三之二（需明确收支对象级次的录入表）'!$B$7:$B$80,LEN($A74))=$A74))+SUMPRODUCT('表三之三（其它收支录入表）'!E$6:E$52*(LEFT('表三之三（其它收支录入表）'!$B$6:$B$52,LEN($A74))=$A74))</f>
        <v>-813</v>
      </c>
      <c r="E74" s="229">
        <f>SUMPRODUCT('表三之二（需明确收支对象级次的录入表）'!$I$7:$I$80*(LEFT('表三之二（需明确收支对象级次的录入表）'!$B$7:$B$80,LEN($A74))=$A74))+SUMPRODUCT('表三之三（其它收支录入表）'!F$6:F$52*(LEFT('表三之三（其它收支录入表）'!$B$6:$B$52,LEN($A74))=$A74))</f>
        <v>-813</v>
      </c>
      <c r="F74" s="377">
        <f t="shared" si="5"/>
        <v>-1.97810218978102</v>
      </c>
      <c r="G74" s="377">
        <f t="shared" si="5"/>
        <v>1</v>
      </c>
      <c r="H74" s="378"/>
      <c r="I74" s="140"/>
      <c r="J74" s="215"/>
      <c r="K74" s="169"/>
      <c r="L74" s="169"/>
      <c r="M74" s="380"/>
      <c r="N74" s="380"/>
    </row>
    <row r="75" ht="16.5" customHeight="1" spans="1:14">
      <c r="A75" s="378" t="s">
        <v>12167</v>
      </c>
      <c r="B75" s="193" t="s">
        <v>12168</v>
      </c>
      <c r="C75" s="229">
        <f>SUMPRODUCT('表三之二（需明确收支对象级次的录入表）'!D$7:D$80*(LEFT('表三之二（需明确收支对象级次的录入表）'!$B$7:$B$80,LEN($A75))=$A75))+SUMPRODUCT('表三之三（其它收支录入表）'!D$6:D$52*(LEFT('表三之三（其它收支录入表）'!$B$6:$B$52,LEN($A75))=$A75))</f>
        <v>138</v>
      </c>
      <c r="D75" s="229">
        <f>SUMPRODUCT('表三之二（需明确收支对象级次的录入表）'!E$7:E$80*(LEFT('表三之二（需明确收支对象级次的录入表）'!$B$7:$B$80,LEN($A75))=$A75))+SUMPRODUCT('表三之三（其它收支录入表）'!E$6:E$52*(LEFT('表三之三（其它收支录入表）'!$B$6:$B$52,LEN($A75))=$A75))</f>
        <v>149</v>
      </c>
      <c r="E75" s="229">
        <f>SUMPRODUCT('表三之二（需明确收支对象级次的录入表）'!$I$7:$I$80*(LEFT('表三之二（需明确收支对象级次的录入表）'!$B$7:$B$80,LEN($A75))=$A75))+SUMPRODUCT('表三之三（其它收支录入表）'!F$6:F$52*(LEFT('表三之三（其它收支录入表）'!$B$6:$B$52,LEN($A75))=$A75))</f>
        <v>149</v>
      </c>
      <c r="F75" s="377">
        <f t="shared" si="5"/>
        <v>1.07971014492754</v>
      </c>
      <c r="G75" s="377">
        <f t="shared" si="5"/>
        <v>1</v>
      </c>
      <c r="H75" s="378"/>
      <c r="I75" s="140"/>
      <c r="J75" s="215"/>
      <c r="K75" s="169"/>
      <c r="L75" s="169"/>
      <c r="M75" s="380"/>
      <c r="N75" s="380"/>
    </row>
    <row r="76" ht="16.5" customHeight="1" spans="1:14">
      <c r="A76" s="378" t="s">
        <v>12169</v>
      </c>
      <c r="B76" s="193" t="s">
        <v>12170</v>
      </c>
      <c r="C76" s="229">
        <f>SUMPRODUCT('表三之二（需明确收支对象级次的录入表）'!D$7:D$80*(LEFT('表三之二（需明确收支对象级次的录入表）'!$B$7:$B$80,LEN($A76))=$A76))+SUMPRODUCT('表三之三（其它收支录入表）'!D$6:D$52*(LEFT('表三之三（其它收支录入表）'!$B$6:$B$52,LEN($A76))=$A76))</f>
        <v>3169</v>
      </c>
      <c r="D76" s="229">
        <f>SUMPRODUCT('表三之二（需明确收支对象级次的录入表）'!E$7:E$80*(LEFT('表三之二（需明确收支对象级次的录入表）'!$B$7:$B$80,LEN($A76))=$A76))+SUMPRODUCT('表三之三（其它收支录入表）'!E$6:E$52*(LEFT('表三之三（其它收支录入表）'!$B$6:$B$52,LEN($A76))=$A76))</f>
        <v>1467</v>
      </c>
      <c r="E76" s="229">
        <f>SUMPRODUCT('表三之二（需明确收支对象级次的录入表）'!$I$7:$I$80*(LEFT('表三之二（需明确收支对象级次的录入表）'!$B$7:$B$80,LEN($A76))=$A76))+SUMPRODUCT('表三之三（其它收支录入表）'!F$6:F$52*(LEFT('表三之三（其它收支录入表）'!$B$6:$B$52,LEN($A76))=$A76))</f>
        <v>1467</v>
      </c>
      <c r="F76" s="377">
        <f t="shared" si="5"/>
        <v>0.462922057431366</v>
      </c>
      <c r="G76" s="377">
        <f t="shared" si="5"/>
        <v>1</v>
      </c>
      <c r="H76" s="378"/>
      <c r="I76" s="140"/>
      <c r="J76" s="215"/>
      <c r="K76" s="169"/>
      <c r="L76" s="169"/>
      <c r="M76" s="380"/>
      <c r="N76" s="380"/>
    </row>
    <row r="77" ht="16.5" customHeight="1" spans="1:14">
      <c r="A77" s="378" t="s">
        <v>12171</v>
      </c>
      <c r="B77" s="193" t="s">
        <v>9726</v>
      </c>
      <c r="C77" s="229">
        <f>SUMPRODUCT('表三之二（需明确收支对象级次的录入表）'!D$7:D$80*(LEFT('表三之二（需明确收支对象级次的录入表）'!$B$7:$B$80,LEN($A77))=$A77))+SUMPRODUCT('表三之三（其它收支录入表）'!D$6:D$52*(LEFT('表三之三（其它收支录入表）'!$B$6:$B$52,LEN($A77))=$A77))</f>
        <v>0</v>
      </c>
      <c r="D77" s="229">
        <f>SUMPRODUCT('表三之二（需明确收支对象级次的录入表）'!E$7:E$80*(LEFT('表三之二（需明确收支对象级次的录入表）'!$B$7:$B$80,LEN($A77))=$A77))+SUMPRODUCT('表三之三（其它收支录入表）'!E$6:E$52*(LEFT('表三之三（其它收支录入表）'!$B$6:$B$52,LEN($A77))=$A77))</f>
        <v>0</v>
      </c>
      <c r="E77" s="229">
        <f>SUMPRODUCT('表三之二（需明确收支对象级次的录入表）'!$I$7:$I$80*(LEFT('表三之二（需明确收支对象级次的录入表）'!$B$7:$B$80,LEN($A77))=$A77))+SUMPRODUCT('表三之三（其它收支录入表）'!F$6:F$52*(LEFT('表三之三（其它收支录入表）'!$B$6:$B$52,LEN($A77))=$A77))</f>
        <v>0</v>
      </c>
      <c r="F77" s="377" t="str">
        <f t="shared" si="5"/>
        <v/>
      </c>
      <c r="G77" s="377" t="str">
        <f t="shared" si="5"/>
        <v/>
      </c>
      <c r="H77" s="378"/>
      <c r="I77" s="140"/>
      <c r="J77" s="215"/>
      <c r="K77" s="169"/>
      <c r="L77" s="169"/>
      <c r="M77" s="380"/>
      <c r="N77" s="380"/>
    </row>
    <row r="78" ht="16.5" customHeight="1" spans="1:14">
      <c r="A78" s="378" t="s">
        <v>12172</v>
      </c>
      <c r="B78" s="193" t="s">
        <v>12173</v>
      </c>
      <c r="C78" s="223">
        <f>SUMPRODUCT('表三之二（需明确收支对象级次的录入表）'!D$7:D$80*(LEFT('表三之二（需明确收支对象级次的录入表）'!$B$7:$B$80,LEN($A78))=$A78))+SUMPRODUCT('表三之三（其它收支录入表）'!D$6:D$52*(LEFT('表三之三（其它收支录入表）'!$B$6:$B$52,LEN($A78))=$A78))</f>
        <v>0</v>
      </c>
      <c r="D78" s="168">
        <f>SUMPRODUCT('表三之二（需明确收支对象级次的录入表）'!E$7:E$80*(LEFT('表三之二（需明确收支对象级次的录入表）'!$B$7:$B$80,LEN($A78))=$A78))+SUMPRODUCT('表三之三（其它收支录入表）'!E$6:E$52*(LEFT('表三之三（其它收支录入表）'!$B$6:$B$52,LEN($A78))=$A78))</f>
        <v>0</v>
      </c>
      <c r="E78" s="168">
        <f>SUMPRODUCT('表三之二（需明确收支对象级次的录入表）'!$I$7:$I$80*(LEFT('表三之二（需明确收支对象级次的录入表）'!$B$7:$B$80,LEN($A78))=$A78))+SUMPRODUCT('表三之三（其它收支录入表）'!F$6:F$52*(LEFT('表三之三（其它收支录入表）'!$B$6:$B$52,LEN($A78))=$A78))</f>
        <v>0</v>
      </c>
      <c r="F78" s="377" t="str">
        <f t="shared" si="5"/>
        <v/>
      </c>
      <c r="G78" s="377" t="str">
        <f t="shared" si="5"/>
        <v/>
      </c>
      <c r="H78" s="378" t="s">
        <v>12174</v>
      </c>
      <c r="I78" s="193" t="s">
        <v>12175</v>
      </c>
      <c r="J78" s="223">
        <f>SUMPRODUCT('表三之二（需明确收支对象级次的录入表）'!D$7:D$80*(LEFT('表三之二（需明确收支对象级次的录入表）'!$B$7:$B$80,LEN($H78))=$H78))+SUMPRODUCT('表三之三（其它收支录入表）'!D$6:D$52*(LEFT('表三之三（其它收支录入表）'!$B$6:$B$52,LEN($H78))=$H78))</f>
        <v>6590</v>
      </c>
      <c r="K78" s="168">
        <f>SUMPRODUCT('表三之二（需明确收支对象级次的录入表）'!E$7:E$80*(LEFT('表三之二（需明确收支对象级次的录入表）'!$B$7:$B$80,LEN($H78))=$H78))+SUMPRODUCT('表三之三（其它收支录入表）'!E$6:E$52*(LEFT('表三之三（其它收支录入表）'!$B$6:$B$52,LEN($H78))=$H78))</f>
        <v>39</v>
      </c>
      <c r="L78" s="168">
        <f>SUMPRODUCT('表三之二（需明确收支对象级次的录入表）'!I$7:I$80*(LEFT('表三之二（需明确收支对象级次的录入表）'!$B$7:$B$80,LEN($H78))=$H78))+SUMPRODUCT('表三之三（其它收支录入表）'!F$6:F$52*(LEFT('表三之三（其它收支录入表）'!$B$6:$B$52,LEN($H78))=$H78))</f>
        <v>39</v>
      </c>
      <c r="M78" s="167">
        <f t="shared" ref="M78:M96" si="6">IFERROR($L78/J78,"")</f>
        <v>0.00591805766312595</v>
      </c>
      <c r="N78" s="167">
        <f t="shared" ref="N78:N96" si="7">IFERROR($L78/K78,"")</f>
        <v>1</v>
      </c>
    </row>
    <row r="79" ht="16.5" customHeight="1" spans="1:14">
      <c r="A79" s="378" t="s">
        <v>12176</v>
      </c>
      <c r="B79" s="193" t="s">
        <v>12177</v>
      </c>
      <c r="C79" s="229">
        <f>SUMPRODUCT('表三之二（需明确收支对象级次的录入表）'!D$7:D$80*(LEFT('表三之二（需明确收支对象级次的录入表）'!$B$7:$B$80,LEN($A79))=$A79))+SUMPRODUCT('表三之三（其它收支录入表）'!D$6:D$52*(LEFT('表三之三（其它收支录入表）'!$B$6:$B$52,LEN($A79))=$A79))</f>
        <v>0</v>
      </c>
      <c r="D79" s="229">
        <f>SUMPRODUCT('表三之二（需明确收支对象级次的录入表）'!E$7:E$80*(LEFT('表三之二（需明确收支对象级次的录入表）'!$B$7:$B$80,LEN($A79))=$A79))+SUMPRODUCT('表三之三（其它收支录入表）'!E$6:E$52*(LEFT('表三之三（其它收支录入表）'!$B$6:$B$52,LEN($A79))=$A79))</f>
        <v>0</v>
      </c>
      <c r="E79" s="229">
        <f>SUMPRODUCT('表三之二（需明确收支对象级次的录入表）'!$I$7:$I$80*(LEFT('表三之二（需明确收支对象级次的录入表）'!$B$7:$B$80,LEN($A79))=$A79))+SUMPRODUCT('表三之三（其它收支录入表）'!F$6:F$52*(LEFT('表三之三（其它收支录入表）'!$B$6:$B$52,LEN($A79))=$A79))</f>
        <v>0</v>
      </c>
      <c r="F79" s="377" t="str">
        <f t="shared" si="5"/>
        <v/>
      </c>
      <c r="G79" s="377" t="str">
        <f t="shared" si="5"/>
        <v/>
      </c>
      <c r="H79" s="378" t="s">
        <v>12178</v>
      </c>
      <c r="I79" s="140" t="s">
        <v>12179</v>
      </c>
      <c r="J79" s="229">
        <f>SUMPRODUCT('表三之二（需明确收支对象级次的录入表）'!D$7:D$80*(LEFT('表三之二（需明确收支对象级次的录入表）'!$B$7:$B$80,LEN($H79))=$H79))+SUMPRODUCT('表三之三（其它收支录入表）'!D$6:D$52*(LEFT('表三之三（其它收支录入表）'!$B$6:$B$52,LEN($H79))=$H79))</f>
        <v>-3245</v>
      </c>
      <c r="K79" s="229">
        <f>SUMPRODUCT('表三之二（需明确收支对象级次的录入表）'!E$7:E$80*(LEFT('表三之二（需明确收支对象级次的录入表）'!$B$7:$B$80,LEN($H79))=$H79))+SUMPRODUCT('表三之三（其它收支录入表）'!E$6:E$52*(LEFT('表三之三（其它收支录入表）'!$B$6:$B$52,LEN($H79))=$H79))</f>
        <v>-3245</v>
      </c>
      <c r="L79" s="229">
        <f>SUMPRODUCT('表三之二（需明确收支对象级次的录入表）'!I$7:I$80*(LEFT('表三之二（需明确收支对象级次的录入表）'!$B$7:$B$80,LEN($H79))=$H79))+SUMPRODUCT('表三之三（其它收支录入表）'!F$6:F$52*(LEFT('表三之三（其它收支录入表）'!$B$6:$B$52,LEN($H79))=$H79))</f>
        <v>-3245</v>
      </c>
      <c r="M79" s="167">
        <f t="shared" si="6"/>
        <v>1</v>
      </c>
      <c r="N79" s="167">
        <f t="shared" si="7"/>
        <v>1</v>
      </c>
    </row>
    <row r="80" ht="16.5" customHeight="1" spans="1:14">
      <c r="A80" s="378" t="s">
        <v>12180</v>
      </c>
      <c r="B80" s="193" t="s">
        <v>12181</v>
      </c>
      <c r="C80" s="229">
        <f>SUMPRODUCT('表三之二（需明确收支对象级次的录入表）'!D$7:D$80*(LEFT('表三之二（需明确收支对象级次的录入表）'!$B$7:$B$80,LEN($A80))=$A80))+SUMPRODUCT('表三之三（其它收支录入表）'!D$6:D$52*(LEFT('表三之三（其它收支录入表）'!$B$6:$B$52,LEN($A80))=$A80))</f>
        <v>0</v>
      </c>
      <c r="D80" s="229">
        <f>SUMPRODUCT('表三之二（需明确收支对象级次的录入表）'!E$7:E$80*(LEFT('表三之二（需明确收支对象级次的录入表）'!$B$7:$B$80,LEN($A80))=$A80))+SUMPRODUCT('表三之三（其它收支录入表）'!E$6:E$52*(LEFT('表三之三（其它收支录入表）'!$B$6:$B$52,LEN($A80))=$A80))</f>
        <v>0</v>
      </c>
      <c r="E80" s="229">
        <f>SUMPRODUCT('表三之二（需明确收支对象级次的录入表）'!$I$7:$I$80*(LEFT('表三之二（需明确收支对象级次的录入表）'!$B$7:$B$80,LEN($A80))=$A80))+SUMPRODUCT('表三之三（其它收支录入表）'!F$6:F$52*(LEFT('表三之三（其它收支录入表）'!$B$6:$B$52,LEN($A80))=$A80))</f>
        <v>0</v>
      </c>
      <c r="F80" s="377" t="str">
        <f t="shared" si="5"/>
        <v/>
      </c>
      <c r="G80" s="377" t="str">
        <f t="shared" si="5"/>
        <v/>
      </c>
      <c r="H80" s="378" t="s">
        <v>12182</v>
      </c>
      <c r="I80" s="140" t="s">
        <v>12183</v>
      </c>
      <c r="J80" s="229">
        <f>SUMPRODUCT('表三之二（需明确收支对象级次的录入表）'!D$7:D$80*(LEFT('表三之二（需明确收支对象级次的录入表）'!$B$7:$B$80,LEN($H80))=$H80))+SUMPRODUCT('表三之三（其它收支录入表）'!D$6:D$52*(LEFT('表三之三（其它收支录入表）'!$B$6:$B$52,LEN($H80))=$H80))</f>
        <v>9835</v>
      </c>
      <c r="K80" s="229">
        <f>SUMPRODUCT('表三之二（需明确收支对象级次的录入表）'!E$7:E$80*(LEFT('表三之二（需明确收支对象级次的录入表）'!$B$7:$B$80,LEN($H80))=$H80))+SUMPRODUCT('表三之三（其它收支录入表）'!E$6:E$52*(LEFT('表三之三（其它收支录入表）'!$B$6:$B$52,LEN($H80))=$H80))</f>
        <v>3284</v>
      </c>
      <c r="L80" s="229">
        <f>SUMPRODUCT('表三之二（需明确收支对象级次的录入表）'!I$7:I$80*(LEFT('表三之二（需明确收支对象级次的录入表）'!$B$7:$B$80,LEN($H80))=$H80))+SUMPRODUCT('表三之三（其它收支录入表）'!F$6:F$52*(LEFT('表三之三（其它收支录入表）'!$B$6:$B$52,LEN($H80))=$H80))</f>
        <v>3284</v>
      </c>
      <c r="M80" s="167">
        <f t="shared" si="6"/>
        <v>0.333909506863243</v>
      </c>
      <c r="N80" s="167">
        <f t="shared" si="7"/>
        <v>1</v>
      </c>
    </row>
    <row r="81" ht="16.5" customHeight="1" spans="1:14">
      <c r="A81" s="378" t="s">
        <v>12184</v>
      </c>
      <c r="B81" s="193" t="s">
        <v>12185</v>
      </c>
      <c r="C81" s="223">
        <f>SUMPRODUCT('表三之二（需明确收支对象级次的录入表）'!D$7:D$80*(LEFT('表三之二（需明确收支对象级次的录入表）'!$B$7:$B$80,LEN($A81))=$A81))+SUMPRODUCT('表三之三（其它收支录入表）'!D$6:D$52*(LEFT('表三之三（其它收支录入表）'!$B$6:$B$52,LEN($A81))=$A81))</f>
        <v>85885</v>
      </c>
      <c r="D81" s="168">
        <f>SUMPRODUCT('表三之二（需明确收支对象级次的录入表）'!E$7:E$80*(LEFT('表三之二（需明确收支对象级次的录入表）'!$B$7:$B$80,LEN($A81))=$A81))+SUMPRODUCT('表三之三（其它收支录入表）'!E$6:E$52*(LEFT('表三之三（其它收支录入表）'!$B$6:$B$52,LEN($A81))=$A81))</f>
        <v>85885</v>
      </c>
      <c r="E81" s="168">
        <f>SUMPRODUCT('表三之二（需明确收支对象级次的录入表）'!$I$7:$I$80*(LEFT('表三之二（需明确收支对象级次的录入表）'!$B$7:$B$80,LEN($A81))=$A81))+SUMPRODUCT('表三之三（其它收支录入表）'!F$6:F$52*(LEFT('表三之三（其它收支录入表）'!$B$6:$B$52,LEN($A81))=$A81))</f>
        <v>73302</v>
      </c>
      <c r="F81" s="377">
        <f t="shared" si="5"/>
        <v>0.853490132153461</v>
      </c>
      <c r="G81" s="377">
        <f t="shared" si="5"/>
        <v>0.853490132153461</v>
      </c>
      <c r="H81" s="378" t="s">
        <v>12186</v>
      </c>
      <c r="I81" s="140" t="s">
        <v>12187</v>
      </c>
      <c r="J81" s="223">
        <f>SUMPRODUCT('表三之二（需明确收支对象级次的录入表）'!D$7:D$80*(LEFT('表三之二（需明确收支对象级次的录入表）'!$B$7:$B$80,LEN($H81))=$H81))+SUMPRODUCT('表三之三（其它收支录入表）'!D$6:D$52*(LEFT('表三之三（其它收支录入表）'!$B$6:$B$52,LEN($H81))=$H81))</f>
        <v>0</v>
      </c>
      <c r="K81" s="168">
        <f>SUMPRODUCT('表三之二（需明确收支对象级次的录入表）'!E$7:E$80*(LEFT('表三之二（需明确收支对象级次的录入表）'!$B$7:$B$80,LEN($H81))=$H81))+SUMPRODUCT('表三之三（其它收支录入表）'!E$6:E$52*(LEFT('表三之三（其它收支录入表）'!$B$6:$B$52,LEN($H81))=$H81))</f>
        <v>0</v>
      </c>
      <c r="L81" s="168">
        <f>SUMPRODUCT('表三之二（需明确收支对象级次的录入表）'!I$7:I$80*(LEFT('表三之二（需明确收支对象级次的录入表）'!$B$7:$B$80,LEN($H81))=$H81))+SUMPRODUCT('表三之三（其它收支录入表）'!F$6:F$52*(LEFT('表三之三（其它收支录入表）'!$B$6:$B$52,LEN($H81))=$H81))</f>
        <v>0</v>
      </c>
      <c r="M81" s="167" t="str">
        <f t="shared" si="6"/>
        <v/>
      </c>
      <c r="N81" s="167" t="str">
        <f t="shared" si="7"/>
        <v/>
      </c>
    </row>
    <row r="82" ht="16.5" customHeight="1" spans="1:14">
      <c r="A82" s="378" t="s">
        <v>12188</v>
      </c>
      <c r="B82" s="193" t="s">
        <v>12189</v>
      </c>
      <c r="C82" s="229">
        <f>SUMPRODUCT('表三之二（需明确收支对象级次的录入表）'!D$7:D$80*(LEFT('表三之二（需明确收支对象级次的录入表）'!$B$7:$B$80,LEN($A82))=$A82))+SUMPRODUCT('表三之三（其它收支录入表）'!D$6:D$52*(LEFT('表三之三（其它收支录入表）'!$B$6:$B$52,LEN($A82))=$A82))</f>
        <v>85885</v>
      </c>
      <c r="D82" s="229">
        <f>SUMPRODUCT('表三之二（需明确收支对象级次的录入表）'!E$7:E$80*(LEFT('表三之二（需明确收支对象级次的录入表）'!$B$7:$B$80,LEN($A82))=$A82))+SUMPRODUCT('表三之三（其它收支录入表）'!E$6:E$52*(LEFT('表三之三（其它收支录入表）'!$B$6:$B$52,LEN($A82))=$A82))</f>
        <v>85885</v>
      </c>
      <c r="E82" s="229">
        <f>SUMPRODUCT('表三之二（需明确收支对象级次的录入表）'!$I$7:$I$80*(LEFT('表三之二（需明确收支对象级次的录入表）'!$B$7:$B$80,LEN($A82))=$A82))+SUMPRODUCT('表三之三（其它收支录入表）'!F$6:F$52*(LEFT('表三之三（其它收支录入表）'!$B$6:$B$52,LEN($A82))=$A82))</f>
        <v>73302</v>
      </c>
      <c r="F82" s="377">
        <f t="shared" si="5"/>
        <v>0.853490132153461</v>
      </c>
      <c r="G82" s="377">
        <f t="shared" si="5"/>
        <v>0.853490132153461</v>
      </c>
      <c r="H82" s="378" t="s">
        <v>12190</v>
      </c>
      <c r="I82" s="140" t="s">
        <v>12191</v>
      </c>
      <c r="J82" s="229">
        <f>SUMPRODUCT('表三之二（需明确收支对象级次的录入表）'!D$7:D$80*(LEFT('表三之二（需明确收支对象级次的录入表）'!$B$7:$B$80,LEN($H82))=$H82))+SUMPRODUCT('表三之三（其它收支录入表）'!D$6:D$52*(LEFT('表三之三（其它收支录入表）'!$B$6:$B$52,LEN($H82))=$H82))</f>
        <v>0</v>
      </c>
      <c r="K82" s="229">
        <f>SUMPRODUCT('表三之二（需明确收支对象级次的录入表）'!E$7:E$80*(LEFT('表三之二（需明确收支对象级次的录入表）'!$B$7:$B$80,LEN($H82))=$H82))+SUMPRODUCT('表三之三（其它收支录入表）'!E$6:E$52*(LEFT('表三之三（其它收支录入表）'!$B$6:$B$52,LEN($H82))=$H82))</f>
        <v>0</v>
      </c>
      <c r="L82" s="229">
        <f>SUMPRODUCT('表三之二（需明确收支对象级次的录入表）'!I$7:I$80*(LEFT('表三之二（需明确收支对象级次的录入表）'!$B$7:$B$80,LEN($H82))=$H82))+SUMPRODUCT('表三之三（其它收支录入表）'!F$6:F$52*(LEFT('表三之三（其它收支录入表）'!$B$6:$B$52,LEN($H82))=$H82))</f>
        <v>0</v>
      </c>
      <c r="M82" s="167" t="str">
        <f t="shared" si="6"/>
        <v/>
      </c>
      <c r="N82" s="167" t="str">
        <f t="shared" si="7"/>
        <v/>
      </c>
    </row>
    <row r="83" ht="16.5" customHeight="1" spans="1:14">
      <c r="A83" s="381"/>
      <c r="B83" s="382"/>
      <c r="C83" s="383"/>
      <c r="D83" s="383"/>
      <c r="E83" s="383"/>
      <c r="F83" s="377"/>
      <c r="G83" s="377"/>
      <c r="H83" s="451" t="s">
        <v>12192</v>
      </c>
      <c r="I83" s="140" t="s">
        <v>12193</v>
      </c>
      <c r="J83" s="223">
        <f>SUMPRODUCT('表三之二（需明确收支对象级次的录入表）'!D$7:D$80*(LEFT('表三之二（需明确收支对象级次的录入表）'!$B$7:$B$80,LEN($H83))=$H83))+SUMPRODUCT('表三之三（其它收支录入表）'!D$6:D$52*(LEFT('表三之三（其它收支录入表）'!$B$6:$B$52,LEN($H83))=$H83))</f>
        <v>58053</v>
      </c>
      <c r="K83" s="168">
        <f>SUMPRODUCT('表三之二（需明确收支对象级次的录入表）'!E$7:E$80*(LEFT('表三之二（需明确收支对象级次的录入表）'!$B$7:$B$80,LEN($H83))=$H83))+SUMPRODUCT('表三之三（其它收支录入表）'!E$6:E$52*(LEFT('表三之三（其它收支录入表）'!$B$6:$B$52,LEN($H83))=$H83))</f>
        <v>73302</v>
      </c>
      <c r="L83" s="168">
        <f>SUMPRODUCT('表三之二（需明确收支对象级次的录入表）'!I$7:I$80*(LEFT('表三之二（需明确收支对象级次的录入表）'!$B$7:$B$80,LEN($H83))=$H83))+SUMPRODUCT('表三之三（其它收支录入表）'!F$6:F$52*(LEFT('表三之三（其它收支录入表）'!$B$6:$B$52,LEN($H83))=$H83))</f>
        <v>47875</v>
      </c>
      <c r="M83" s="167">
        <f t="shared" si="6"/>
        <v>0.824677449916456</v>
      </c>
      <c r="N83" s="167">
        <f t="shared" si="7"/>
        <v>0.653119969441489</v>
      </c>
    </row>
    <row r="84" ht="16.5" customHeight="1" spans="1:14">
      <c r="A84" s="381"/>
      <c r="B84" s="382"/>
      <c r="C84" s="383"/>
      <c r="D84" s="383"/>
      <c r="E84" s="383"/>
      <c r="F84" s="377"/>
      <c r="G84" s="377"/>
      <c r="H84" s="451" t="s">
        <v>12194</v>
      </c>
      <c r="I84" s="140" t="s">
        <v>12195</v>
      </c>
      <c r="J84" s="229">
        <f>SUMPRODUCT('表三之二（需明确收支对象级次的录入表）'!D$7:D$80*(LEFT('表三之二（需明确收支对象级次的录入表）'!$B$7:$B$80,LEN($H84))=$H84))+SUMPRODUCT('表三之三（其它收支录入表）'!D$6:D$52*(LEFT('表三之三（其它收支录入表）'!$B$6:$B$52,LEN($H84))=$H84))</f>
        <v>58053</v>
      </c>
      <c r="K84" s="229">
        <f>SUMPRODUCT('表三之二（需明确收支对象级次的录入表）'!E$7:E$80*(LEFT('表三之二（需明确收支对象级次的录入表）'!$B$7:$B$80,LEN($H84))=$H84))+SUMPRODUCT('表三之三（其它收支录入表）'!E$6:E$52*(LEFT('表三之三（其它收支录入表）'!$B$6:$B$52,LEN($H84))=$H84))</f>
        <v>73302</v>
      </c>
      <c r="L84" s="229">
        <f>SUMPRODUCT('表三之二（需明确收支对象级次的录入表）'!I$7:I$80*(LEFT('表三之二（需明确收支对象级次的录入表）'!$B$7:$B$80,LEN($H84))=$H84))+SUMPRODUCT('表三之三（其它收支录入表）'!F$6:F$52*(LEFT('表三之三（其它收支录入表）'!$B$6:$B$52,LEN($H84))=$H84))</f>
        <v>47875</v>
      </c>
      <c r="M84" s="167">
        <f t="shared" si="6"/>
        <v>0.824677449916456</v>
      </c>
      <c r="N84" s="167">
        <f t="shared" si="7"/>
        <v>0.653119969441489</v>
      </c>
    </row>
    <row r="85" ht="16.5" customHeight="1" spans="1:14">
      <c r="A85" s="378" t="s">
        <v>12196</v>
      </c>
      <c r="B85" s="193" t="s">
        <v>12197</v>
      </c>
      <c r="C85" s="223">
        <f>SUMPRODUCT('表三之二（需明确收支对象级次的录入表）'!D$7:D$80*(LEFT('表三之二（需明确收支对象级次的录入表）'!$B$7:$B$80,LEN($A85))=$A85))+SUMPRODUCT('表三之三（其它收支录入表）'!D$6:D$52*(LEFT('表三之三（其它收支录入表）'!$B$6:$B$52,LEN($A85))=$A85))</f>
        <v>7000</v>
      </c>
      <c r="D85" s="168">
        <f>SUMPRODUCT('表三之二（需明确收支对象级次的录入表）'!E$7:E$80*(LEFT('表三之二（需明确收支对象级次的录入表）'!$B$7:$B$80,LEN($A85))=$A85))+SUMPRODUCT('表三之三（其它收支录入表）'!E$6:E$52*(LEFT('表三之三（其它收支录入表）'!$B$6:$B$52,LEN($A85))=$A85))</f>
        <v>106426</v>
      </c>
      <c r="E85" s="168">
        <f>SUMPRODUCT('表三之二（需明确收支对象级次的录入表）'!$I$7:$I$80*(LEFT('表三之二（需明确收支对象级次的录入表）'!$B$7:$B$80,LEN($A85))=$A85))+SUMPRODUCT('表三之三（其它收支录入表）'!F$6:F$52*(LEFT('表三之三（其它收支录入表）'!$B$6:$B$52,LEN($A85))=$A85))</f>
        <v>64125</v>
      </c>
      <c r="F85" s="377">
        <f t="shared" si="5"/>
        <v>9.16071428571429</v>
      </c>
      <c r="G85" s="377">
        <f t="shared" si="5"/>
        <v>0.602531336327589</v>
      </c>
      <c r="H85" s="378" t="s">
        <v>12198</v>
      </c>
      <c r="I85" s="140" t="s">
        <v>12199</v>
      </c>
      <c r="J85" s="223">
        <f>SUMPRODUCT('表三之二（需明确收支对象级次的录入表）'!D$7:D$80*(LEFT('表三之二（需明确收支对象级次的录入表）'!$B$7:$B$80,LEN($H85))=$H85))+SUMPRODUCT('表三之三（其它收支录入表）'!D$6:D$52*(LEFT('表三之三（其它收支录入表）'!$B$6:$B$52,LEN($H85))=$H85))</f>
        <v>0</v>
      </c>
      <c r="K85" s="168">
        <f>SUMPRODUCT('表三之二（需明确收支对象级次的录入表）'!E$7:E$80*(LEFT('表三之二（需明确收支对象级次的录入表）'!$B$7:$B$80,LEN($H85))=$H85))+SUMPRODUCT('表三之三（其它收支录入表）'!E$6:E$52*(LEFT('表三之三（其它收支录入表）'!$B$6:$B$52,LEN($H85))=$H85))</f>
        <v>0</v>
      </c>
      <c r="L85" s="168">
        <f>SUMPRODUCT('表三之二（需明确收支对象级次的录入表）'!I$7:I$80*(LEFT('表三之二（需明确收支对象级次的录入表）'!$B$7:$B$80,LEN($H85))=$H85))+SUMPRODUCT('表三之三（其它收支录入表）'!F$6:F$52*(LEFT('表三之三（其它收支录入表）'!$B$6:$B$52,LEN($H85))=$H85))</f>
        <v>0</v>
      </c>
      <c r="M85" s="167" t="str">
        <f t="shared" si="6"/>
        <v/>
      </c>
      <c r="N85" s="167" t="str">
        <f t="shared" si="7"/>
        <v/>
      </c>
    </row>
    <row r="86" ht="16.5" customHeight="1" spans="1:14">
      <c r="A86" s="378" t="s">
        <v>12200</v>
      </c>
      <c r="B86" s="193" t="s">
        <v>12201</v>
      </c>
      <c r="C86" s="223">
        <f>SUMPRODUCT('表三之二（需明确收支对象级次的录入表）'!D$7:D$80*(LEFT('表三之二（需明确收支对象级次的录入表）'!$B$7:$B$80,LEN($A86))=$A86))+SUMPRODUCT('表三之三（其它收支录入表）'!D$6:D$52*(LEFT('表三之三（其它收支录入表）'!$B$6:$B$52,LEN($A86))=$A86))</f>
        <v>7000</v>
      </c>
      <c r="D86" s="168">
        <f>SUMPRODUCT('表三之二（需明确收支对象级次的录入表）'!E$7:E$80*(LEFT('表三之二（需明确收支对象级次的录入表）'!$B$7:$B$80,LEN($A86))=$A86))+SUMPRODUCT('表三之三（其它收支录入表）'!E$6:E$52*(LEFT('表三之三（其它收支录入表）'!$B$6:$B$52,LEN($A86))=$A86))</f>
        <v>106426</v>
      </c>
      <c r="E86" s="168">
        <f>SUMPRODUCT('表三之二（需明确收支对象级次的录入表）'!$I$7:$I$80*(LEFT('表三之二（需明确收支对象级次的录入表）'!$B$7:$B$80,LEN($A86))=$A86))+SUMPRODUCT('表三之三（其它收支录入表）'!F$6:F$52*(LEFT('表三之三（其它收支录入表）'!$B$6:$B$52,LEN($A86))=$A86))</f>
        <v>64125</v>
      </c>
      <c r="F86" s="377">
        <f t="shared" si="5"/>
        <v>9.16071428571429</v>
      </c>
      <c r="G86" s="377">
        <f t="shared" si="5"/>
        <v>0.602531336327589</v>
      </c>
      <c r="H86" s="378" t="s">
        <v>12202</v>
      </c>
      <c r="I86" s="140" t="s">
        <v>12203</v>
      </c>
      <c r="J86" s="229">
        <f>SUMPRODUCT('表三之二（需明确收支对象级次的录入表）'!D$7:D$80*(LEFT('表三之二（需明确收支对象级次的录入表）'!$B$7:$B$80,LEN($H86))=$H86))+SUMPRODUCT('表三之三（其它收支录入表）'!D$6:D$52*(LEFT('表三之三（其它收支录入表）'!$B$6:$B$52,LEN($H86))=$H86))</f>
        <v>0</v>
      </c>
      <c r="K86" s="229">
        <f>SUMPRODUCT('表三之二（需明确收支对象级次的录入表）'!E$7:E$80*(LEFT('表三之二（需明确收支对象级次的录入表）'!$B$7:$B$80,LEN($H86))=$H86))+SUMPRODUCT('表三之三（其它收支录入表）'!E$6:E$52*(LEFT('表三之三（其它收支录入表）'!$B$6:$B$52,LEN($H86))=$H86))</f>
        <v>0</v>
      </c>
      <c r="L86" s="229">
        <f>SUMPRODUCT('表三之二（需明确收支对象级次的录入表）'!I$7:I$80*(LEFT('表三之二（需明确收支对象级次的录入表）'!$B$7:$B$80,LEN($H86))=$H86))+SUMPRODUCT('表三之三（其它收支录入表）'!F$6:F$52*(LEFT('表三之三（其它收支录入表）'!$B$6:$B$52,LEN($H86))=$H86))</f>
        <v>0</v>
      </c>
      <c r="M86" s="167" t="str">
        <f t="shared" si="6"/>
        <v/>
      </c>
      <c r="N86" s="167" t="str">
        <f t="shared" si="7"/>
        <v/>
      </c>
    </row>
    <row r="87" ht="16.5" customHeight="1" spans="1:14">
      <c r="A87" s="378" t="s">
        <v>12204</v>
      </c>
      <c r="B87" s="193" t="s">
        <v>12205</v>
      </c>
      <c r="C87" s="229">
        <f>SUMPRODUCT('表三之二（需明确收支对象级次的录入表）'!D$7:D$80*(LEFT('表三之二（需明确收支对象级次的录入表）'!$B$7:$B$80,LEN($A87))=$A87))+SUMPRODUCT('表三之三（其它收支录入表）'!D$6:D$52*(LEFT('表三之三（其它收支录入表）'!$B$6:$B$52,LEN($A87))=$A87))</f>
        <v>7000</v>
      </c>
      <c r="D87" s="229">
        <f>SUMPRODUCT('表三之二（需明确收支对象级次的录入表）'!E$7:E$80*(LEFT('表三之二（需明确收支对象级次的录入表）'!$B$7:$B$80,LEN($A87))=$A87))+SUMPRODUCT('表三之三（其它收支录入表）'!E$6:E$52*(LEFT('表三之三（其它收支录入表）'!$B$6:$B$52,LEN($A87))=$A87))</f>
        <v>16241</v>
      </c>
      <c r="E87" s="229">
        <f>SUMPRODUCT('表三之二（需明确收支对象级次的录入表）'!$I$7:$I$80*(LEFT('表三之二（需明确收支对象级次的录入表）'!$B$7:$B$80,LEN($A87))=$A87))+SUMPRODUCT('表三之三（其它收支录入表）'!F$6:F$52*(LEFT('表三之三（其它收支录入表）'!$B$6:$B$52,LEN($A87))=$A87))</f>
        <v>64125</v>
      </c>
      <c r="F87" s="377">
        <f t="shared" si="5"/>
        <v>9.16071428571429</v>
      </c>
      <c r="G87" s="377">
        <f t="shared" si="5"/>
        <v>3.94834061941999</v>
      </c>
      <c r="H87" s="378" t="s">
        <v>12206</v>
      </c>
      <c r="I87" s="140" t="s">
        <v>12207</v>
      </c>
      <c r="J87" s="229">
        <f>SUMPRODUCT('表三之二（需明确收支对象级次的录入表）'!D$7:D$80*(LEFT('表三之二（需明确收支对象级次的录入表）'!$B$7:$B$80,LEN($H87))=$H87))+SUMPRODUCT('表三之三（其它收支录入表）'!D$6:D$52*(LEFT('表三之三（其它收支录入表）'!$B$6:$B$52,LEN($H87))=$H87))</f>
        <v>0</v>
      </c>
      <c r="K87" s="229">
        <f>SUMPRODUCT('表三之二（需明确收支对象级次的录入表）'!E$7:E$80*(LEFT('表三之二（需明确收支对象级次的录入表）'!$B$7:$B$80,LEN($H87))=$H87))+SUMPRODUCT('表三之三（其它收支录入表）'!E$6:E$52*(LEFT('表三之三（其它收支录入表）'!$B$6:$B$52,LEN($H87))=$H87))</f>
        <v>0</v>
      </c>
      <c r="L87" s="229">
        <f>SUMPRODUCT('表三之二（需明确收支对象级次的录入表）'!I$7:I$80*(LEFT('表三之二（需明确收支对象级次的录入表）'!$B$7:$B$80,LEN($H87))=$H87))+SUMPRODUCT('表三之三（其它收支录入表）'!F$6:F$52*(LEFT('表三之三（其它收支录入表）'!$B$6:$B$52,LEN($H87))=$H87))</f>
        <v>0</v>
      </c>
      <c r="M87" s="167" t="str">
        <f t="shared" si="6"/>
        <v/>
      </c>
      <c r="N87" s="167" t="str">
        <f t="shared" si="7"/>
        <v/>
      </c>
    </row>
    <row r="88" ht="16.5" customHeight="1" spans="1:14">
      <c r="A88" s="378" t="s">
        <v>12208</v>
      </c>
      <c r="B88" s="193" t="s">
        <v>12209</v>
      </c>
      <c r="C88" s="229">
        <f>SUMPRODUCT('表三之二（需明确收支对象级次的录入表）'!D$7:D$80*(LEFT('表三之二（需明确收支对象级次的录入表）'!$B$7:$B$80,LEN($A88))=$A88))+SUMPRODUCT('表三之三（其它收支录入表）'!D$6:D$52*(LEFT('表三之三（其它收支录入表）'!$B$6:$B$52,LEN($A88))=$A88))</f>
        <v>0</v>
      </c>
      <c r="D88" s="229">
        <f>SUMPRODUCT('表三之二（需明确收支对象级次的录入表）'!E$7:E$80*(LEFT('表三之二（需明确收支对象级次的录入表）'!$B$7:$B$80,LEN($A88))=$A88))+SUMPRODUCT('表三之三（其它收支录入表）'!E$6:E$52*(LEFT('表三之三（其它收支录入表）'!$B$6:$B$52,LEN($A88))=$A88))</f>
        <v>0</v>
      </c>
      <c r="E88" s="229">
        <f>SUMPRODUCT('表三之二（需明确收支对象级次的录入表）'!$I$7:$I$80*(LEFT('表三之二（需明确收支对象级次的录入表）'!$B$7:$B$80,LEN($A88))=$A88))+SUMPRODUCT('表三之三（其它收支录入表）'!F$6:F$52*(LEFT('表三之三（其它收支录入表）'!$B$6:$B$52,LEN($A88))=$A88))</f>
        <v>0</v>
      </c>
      <c r="F88" s="377" t="str">
        <f t="shared" si="5"/>
        <v/>
      </c>
      <c r="G88" s="377" t="str">
        <f t="shared" si="5"/>
        <v/>
      </c>
      <c r="H88" s="378" t="s">
        <v>12210</v>
      </c>
      <c r="I88" s="140" t="s">
        <v>12211</v>
      </c>
      <c r="J88" s="229">
        <f>SUMPRODUCT('表三之二（需明确收支对象级次的录入表）'!D$7:D$80*(LEFT('表三之二（需明确收支对象级次的录入表）'!$B$7:$B$80,LEN($H88))=$H88))+SUMPRODUCT('表三之三（其它收支录入表）'!D$6:D$52*(LEFT('表三之三（其它收支录入表）'!$B$6:$B$52,LEN($H88))=$H88))</f>
        <v>0</v>
      </c>
      <c r="K88" s="229">
        <f>SUMPRODUCT('表三之二（需明确收支对象级次的录入表）'!E$7:E$80*(LEFT('表三之二（需明确收支对象级次的录入表）'!$B$7:$B$80,LEN($H88))=$H88))+SUMPRODUCT('表三之三（其它收支录入表）'!E$6:E$52*(LEFT('表三之三（其它收支录入表）'!$B$6:$B$52,LEN($H88))=$H88))</f>
        <v>0</v>
      </c>
      <c r="L88" s="229">
        <f>SUMPRODUCT('表三之二（需明确收支对象级次的录入表）'!I$7:I$80*(LEFT('表三之二（需明确收支对象级次的录入表）'!$B$7:$B$80,LEN($H88))=$H88))+SUMPRODUCT('表三之三（其它收支录入表）'!F$6:F$52*(LEFT('表三之三（其它收支录入表）'!$B$6:$B$52,LEN($H88))=$H88))</f>
        <v>0</v>
      </c>
      <c r="M88" s="167" t="str">
        <f t="shared" si="6"/>
        <v/>
      </c>
      <c r="N88" s="167" t="str">
        <f t="shared" si="7"/>
        <v/>
      </c>
    </row>
    <row r="89" ht="16.5" customHeight="1" spans="1:14">
      <c r="A89" s="378" t="s">
        <v>12212</v>
      </c>
      <c r="B89" s="193" t="s">
        <v>12213</v>
      </c>
      <c r="C89" s="229">
        <f>SUMPRODUCT('表三之二（需明确收支对象级次的录入表）'!D$7:D$80*(LEFT('表三之二（需明确收支对象级次的录入表）'!$B$7:$B$80,LEN($A89))=$A89))+SUMPRODUCT('表三之三（其它收支录入表）'!D$6:D$52*(LEFT('表三之三（其它收支录入表）'!$B$6:$B$52,LEN($A89))=$A89))</f>
        <v>0</v>
      </c>
      <c r="D89" s="229">
        <f>SUMPRODUCT('表三之二（需明确收支对象级次的录入表）'!E$7:E$80*(LEFT('表三之二（需明确收支对象级次的录入表）'!$B$7:$B$80,LEN($A89))=$A89))+SUMPRODUCT('表三之三（其它收支录入表）'!E$6:E$52*(LEFT('表三之三（其它收支录入表）'!$B$6:$B$52,LEN($A89))=$A89))</f>
        <v>90185</v>
      </c>
      <c r="E89" s="229">
        <f>SUMPRODUCT('表三之二（需明确收支对象级次的录入表）'!$I$7:$I$80*(LEFT('表三之二（需明确收支对象级次的录入表）'!$B$7:$B$80,LEN($A89))=$A89))+SUMPRODUCT('表三之三（其它收支录入表）'!F$6:F$52*(LEFT('表三之三（其它收支录入表）'!$B$6:$B$52,LEN($A89))=$A89))</f>
        <v>0</v>
      </c>
      <c r="F89" s="377" t="str">
        <f t="shared" si="5"/>
        <v/>
      </c>
      <c r="G89" s="377">
        <f t="shared" si="5"/>
        <v>0</v>
      </c>
      <c r="H89" s="378" t="s">
        <v>12214</v>
      </c>
      <c r="I89" s="140" t="s">
        <v>12215</v>
      </c>
      <c r="J89" s="229">
        <f>SUMPRODUCT('表三之二（需明确收支对象级次的录入表）'!D$7:D$80*(LEFT('表三之二（需明确收支对象级次的录入表）'!$B$7:$B$80,LEN($H89))=$H89))+SUMPRODUCT('表三之三（其它收支录入表）'!D$6:D$52*(LEFT('表三之三（其它收支录入表）'!$B$6:$B$52,LEN($H89))=$H89))</f>
        <v>0</v>
      </c>
      <c r="K89" s="229">
        <f>SUMPRODUCT('表三之二（需明确收支对象级次的录入表）'!E$7:E$80*(LEFT('表三之二（需明确收支对象级次的录入表）'!$B$7:$B$80,LEN($H89))=$H89))+SUMPRODUCT('表三之三（其它收支录入表）'!E$6:E$52*(LEFT('表三之三（其它收支录入表）'!$B$6:$B$52,LEN($H89))=$H89))</f>
        <v>0</v>
      </c>
      <c r="L89" s="229">
        <f>SUMPRODUCT('表三之二（需明确收支对象级次的录入表）'!I$7:I$80*(LEFT('表三之二（需明确收支对象级次的录入表）'!$B$7:$B$80,LEN($H89))=$H89))+SUMPRODUCT('表三之三（其它收支录入表）'!F$6:F$52*(LEFT('表三之三（其它收支录入表）'!$B$6:$B$52,LEN($H89))=$H89))</f>
        <v>0</v>
      </c>
      <c r="M89" s="167" t="str">
        <f t="shared" si="6"/>
        <v/>
      </c>
      <c r="N89" s="167" t="str">
        <f t="shared" si="7"/>
        <v/>
      </c>
    </row>
    <row r="90" ht="16.5" customHeight="1" spans="1:14">
      <c r="A90" s="378" t="s">
        <v>12216</v>
      </c>
      <c r="B90" s="193" t="s">
        <v>12217</v>
      </c>
      <c r="C90" s="223">
        <f>SUMPRODUCT('表三之二（需明确收支对象级次的录入表）'!D$7:D$80*(LEFT('表三之二（需明确收支对象级次的录入表）'!$B$7:$B$80,LEN($A90))=$A90))+SUMPRODUCT('表三之三（其它收支录入表）'!D$6:D$52*(LEFT('表三之三（其它收支录入表）'!$B$6:$B$52,LEN($A90))=$A90))</f>
        <v>0</v>
      </c>
      <c r="D90" s="168">
        <f>SUMPRODUCT('表三之二（需明确收支对象级次的录入表）'!E$7:E$80*(LEFT('表三之二（需明确收支对象级次的录入表）'!$B$7:$B$80,LEN($A90))=$A90))+SUMPRODUCT('表三之三（其它收支录入表）'!E$6:E$52*(LEFT('表三之三（其它收支录入表）'!$B$6:$B$52,LEN($A90))=$A90))</f>
        <v>330089</v>
      </c>
      <c r="E90" s="168">
        <f>SUMPRODUCT('表三之二（需明确收支对象级次的录入表）'!$I$7:$I$80*(LEFT('表三之二（需明确收支对象级次的录入表）'!$B$7:$B$80,LEN($A90))=$A90))+SUMPRODUCT('表三之三（其它收支录入表）'!F$6:F$52*(LEFT('表三之三（其它收支录入表）'!$B$6:$B$52,LEN($A90))=$A90))</f>
        <v>0</v>
      </c>
      <c r="F90" s="377" t="str">
        <f t="shared" si="5"/>
        <v/>
      </c>
      <c r="G90" s="377">
        <f t="shared" si="5"/>
        <v>0</v>
      </c>
      <c r="H90" s="378" t="s">
        <v>12218</v>
      </c>
      <c r="I90" s="140" t="s">
        <v>12219</v>
      </c>
      <c r="J90" s="229">
        <f>SUMPRODUCT('表三之二（需明确收支对象级次的录入表）'!D$7:D$80*(LEFT('表三之二（需明确收支对象级次的录入表）'!$B$7:$B$80,LEN($H90))=$H90))+SUMPRODUCT('表三之三（其它收支录入表）'!D$6:D$52*(LEFT('表三之三（其它收支录入表）'!$B$6:$B$52,LEN($H90))=$H90))</f>
        <v>0</v>
      </c>
      <c r="K90" s="229">
        <f>SUMPRODUCT('表三之二（需明确收支对象级次的录入表）'!E$7:E$80*(LEFT('表三之二（需明确收支对象级次的录入表）'!$B$7:$B$80,LEN($H90))=$H90))+SUMPRODUCT('表三之三（其它收支录入表）'!E$6:E$52*(LEFT('表三之三（其它收支录入表）'!$B$6:$B$52,LEN($H90))=$H90))</f>
        <v>0</v>
      </c>
      <c r="L90" s="229">
        <f>SUMPRODUCT('表三之二（需明确收支对象级次的录入表）'!I$7:I$80*(LEFT('表三之二（需明确收支对象级次的录入表）'!$B$7:$B$80,LEN($H90))=$H90))+SUMPRODUCT('表三之三（其它收支录入表）'!F$6:F$52*(LEFT('表三之三（其它收支录入表）'!$B$6:$B$52,LEN($H90))=$H90))</f>
        <v>0</v>
      </c>
      <c r="M90" s="167" t="str">
        <f t="shared" si="6"/>
        <v/>
      </c>
      <c r="N90" s="167" t="str">
        <f t="shared" si="7"/>
        <v/>
      </c>
    </row>
    <row r="91" ht="16.5" customHeight="1" spans="1:14">
      <c r="A91" s="378" t="s">
        <v>12220</v>
      </c>
      <c r="B91" s="193" t="s">
        <v>12221</v>
      </c>
      <c r="C91" s="223">
        <f>SUMPRODUCT('表三之二（需明确收支对象级次的录入表）'!D$7:D$80*(LEFT('表三之二（需明确收支对象级次的录入表）'!$B$7:$B$80,LEN($A91))=$A91))+SUMPRODUCT('表三之三（其它收支录入表）'!D$6:D$52*(LEFT('表三之三（其它收支录入表）'!$B$6:$B$52,LEN($A91))=$A91))</f>
        <v>0</v>
      </c>
      <c r="D91" s="168">
        <f>SUMPRODUCT('表三之二（需明确收支对象级次的录入表）'!E$7:E$80*(LEFT('表三之二（需明确收支对象级次的录入表）'!$B$7:$B$80,LEN($A91))=$A91))+SUMPRODUCT('表三之三（其它收支录入表）'!E$6:E$52*(LEFT('表三之三（其它收支录入表）'!$B$6:$B$52,LEN($A91))=$A91))</f>
        <v>330089</v>
      </c>
      <c r="E91" s="168">
        <f>SUMPRODUCT('表三之二（需明确收支对象级次的录入表）'!$I$7:$I$80*(LEFT('表三之二（需明确收支对象级次的录入表）'!$B$7:$B$80,LEN($A91))=$A91))+SUMPRODUCT('表三之三（其它收支录入表）'!F$6:F$52*(LEFT('表三之三（其它收支录入表）'!$B$6:$B$52,LEN($A91))=$A91))</f>
        <v>0</v>
      </c>
      <c r="F91" s="377" t="str">
        <f t="shared" si="5"/>
        <v/>
      </c>
      <c r="G91" s="377">
        <f t="shared" si="5"/>
        <v>0</v>
      </c>
      <c r="H91" s="378" t="s">
        <v>12222</v>
      </c>
      <c r="I91" s="140" t="s">
        <v>12223</v>
      </c>
      <c r="J91" s="229">
        <f>SUMPRODUCT('表三之二（需明确收支对象级次的录入表）'!D$7:D$80*(LEFT('表三之二（需明确收支对象级次的录入表）'!$B$7:$B$80,LEN($H91))=$H91))+SUMPRODUCT('表三之三（其它收支录入表）'!D$6:D$52*(LEFT('表三之三（其它收支录入表）'!$B$6:$B$52,LEN($H91))=$H91))</f>
        <v>0</v>
      </c>
      <c r="K91" s="229">
        <f>SUMPRODUCT('表三之二（需明确收支对象级次的录入表）'!E$7:E$80*(LEFT('表三之二（需明确收支对象级次的录入表）'!$B$7:$B$80,LEN($H91))=$H91))+SUMPRODUCT('表三之三（其它收支录入表）'!E$6:E$52*(LEFT('表三之三（其它收支录入表）'!$B$6:$B$52,LEN($H91))=$H91))</f>
        <v>0</v>
      </c>
      <c r="L91" s="229">
        <f>SUMPRODUCT('表三之二（需明确收支对象级次的录入表）'!I$7:I$80*(LEFT('表三之二（需明确收支对象级次的录入表）'!$B$7:$B$80,LEN($H91))=$H91))+SUMPRODUCT('表三之三（其它收支录入表）'!F$6:F$52*(LEFT('表三之三（其它收支录入表）'!$B$6:$B$52,LEN($H91))=$H91))</f>
        <v>0</v>
      </c>
      <c r="M91" s="167" t="str">
        <f t="shared" si="6"/>
        <v/>
      </c>
      <c r="N91" s="167" t="str">
        <f t="shared" si="7"/>
        <v/>
      </c>
    </row>
    <row r="92" ht="16.5" customHeight="1" spans="1:14">
      <c r="A92" s="378" t="s">
        <v>12224</v>
      </c>
      <c r="B92" s="193" t="s">
        <v>12225</v>
      </c>
      <c r="C92" s="229">
        <f>SUMPRODUCT('表三之二（需明确收支对象级次的录入表）'!D$7:D$80*(LEFT('表三之二（需明确收支对象级次的录入表）'!$B$7:$B$80,LEN($A92))=$A92))+SUMPRODUCT('表三之三（其它收支录入表）'!D$6:D$52*(LEFT('表三之三（其它收支录入表）'!$B$6:$B$52,LEN($A92))=$A92))</f>
        <v>0</v>
      </c>
      <c r="D92" s="229">
        <f>SUMPRODUCT('表三之二（需明确收支对象级次的录入表）'!E$7:E$80*(LEFT('表三之二（需明确收支对象级次的录入表）'!$B$7:$B$80,LEN($A92))=$A92))+SUMPRODUCT('表三之三（其它收支录入表）'!E$6:E$52*(LEFT('表三之三（其它收支录入表）'!$B$6:$B$52,LEN($A92))=$A92))</f>
        <v>330089</v>
      </c>
      <c r="E92" s="229">
        <f>SUMPRODUCT('表三之二（需明确收支对象级次的录入表）'!$I$7:$I$80*(LEFT('表三之二（需明确收支对象级次的录入表）'!$B$7:$B$80,LEN($A92))=$A92))+SUMPRODUCT('表三之三（其它收支录入表）'!F$6:F$52*(LEFT('表三之三（其它收支录入表）'!$B$6:$B$52,LEN($A92))=$A92))</f>
        <v>0</v>
      </c>
      <c r="F92" s="377" t="str">
        <f t="shared" si="5"/>
        <v/>
      </c>
      <c r="G92" s="377">
        <f t="shared" si="5"/>
        <v>0</v>
      </c>
      <c r="H92" s="378" t="s">
        <v>12226</v>
      </c>
      <c r="I92" s="140" t="s">
        <v>12227</v>
      </c>
      <c r="J92" s="223">
        <f>SUMPRODUCT('表三之二（需明确收支对象级次的录入表）'!D$7:D$80*(LEFT('表三之二（需明确收支对象级次的录入表）'!$B$7:$B$80,LEN($H92))=$H92))+SUMPRODUCT('表三之三（其它收支录入表）'!D$6:D$52*(LEFT('表三之三（其它收支录入表）'!$B$6:$B$52,LEN($H92))=$H92))</f>
        <v>0</v>
      </c>
      <c r="K92" s="168">
        <f>SUMPRODUCT('表三之二（需明确收支对象级次的录入表）'!E$7:E$80*(LEFT('表三之二（需明确收支对象级次的录入表）'!$B$7:$B$80,LEN($H92))=$H92))+SUMPRODUCT('表三之三（其它收支录入表）'!E$6:E$52*(LEFT('表三之三（其它收支录入表）'!$B$6:$B$52,LEN($H92))=$H92))</f>
        <v>0</v>
      </c>
      <c r="L92" s="168">
        <f>SUMPRODUCT('表三之二（需明确收支对象级次的录入表）'!I$7:I$80*(LEFT('表三之二（需明确收支对象级次的录入表）'!$B$7:$B$80,LEN($H92))=$H92))+SUMPRODUCT('表三之三（其它收支录入表）'!F$6:F$52*(LEFT('表三之三（其它收支录入表）'!$B$6:$B$52,LEN($H92))=$H92))</f>
        <v>0</v>
      </c>
      <c r="M92" s="167" t="str">
        <f t="shared" si="6"/>
        <v/>
      </c>
      <c r="N92" s="167" t="str">
        <f t="shared" si="7"/>
        <v/>
      </c>
    </row>
    <row r="93" ht="16.5" customHeight="1" spans="1:14">
      <c r="A93" s="378" t="s">
        <v>12228</v>
      </c>
      <c r="B93" s="193" t="s">
        <v>12229</v>
      </c>
      <c r="C93" s="229">
        <f>SUMPRODUCT('表三之二（需明确收支对象级次的录入表）'!D$7:D$80*(LEFT('表三之二（需明确收支对象级次的录入表）'!$B$7:$B$80,LEN($A93))=$A93))+SUMPRODUCT('表三之三（其它收支录入表）'!D$6:D$52*(LEFT('表三之三（其它收支录入表）'!$B$6:$B$52,LEN($A93))=$A93))</f>
        <v>0</v>
      </c>
      <c r="D93" s="229">
        <f>SUMPRODUCT('表三之二（需明确收支对象级次的录入表）'!E$7:E$80*(LEFT('表三之二（需明确收支对象级次的录入表）'!$B$7:$B$80,LEN($A93))=$A93))+SUMPRODUCT('表三之三（其它收支录入表）'!E$6:E$52*(LEFT('表三之三（其它收支录入表）'!$B$6:$B$52,LEN($A93))=$A93))</f>
        <v>0</v>
      </c>
      <c r="E93" s="229">
        <f>SUMPRODUCT('表三之二（需明确收支对象级次的录入表）'!$I$7:$I$80*(LEFT('表三之二（需明确收支对象级次的录入表）'!$B$7:$B$80,LEN($A93))=$A93))+SUMPRODUCT('表三之三（其它收支录入表）'!F$6:F$52*(LEFT('表三之三（其它收支录入表）'!$B$6:$B$52,LEN($A93))=$A93))</f>
        <v>0</v>
      </c>
      <c r="F93" s="377" t="str">
        <f t="shared" si="5"/>
        <v/>
      </c>
      <c r="G93" s="377" t="str">
        <f t="shared" si="5"/>
        <v/>
      </c>
      <c r="H93" s="378" t="s">
        <v>12230</v>
      </c>
      <c r="I93" s="140" t="s">
        <v>12231</v>
      </c>
      <c r="J93" s="229">
        <f>SUMPRODUCT('表三之二（需明确收支对象级次的录入表）'!D$7:D$80*(LEFT('表三之二（需明确收支对象级次的录入表）'!$B$7:$B$80,LEN($H93))=$H93))+SUMPRODUCT('表三之三（其它收支录入表）'!D$6:D$52*(LEFT('表三之三（其它收支录入表）'!$B$6:$B$52,LEN($H93))=$H93))</f>
        <v>0</v>
      </c>
      <c r="K93" s="229">
        <f>SUMPRODUCT('表三之二（需明确收支对象级次的录入表）'!E$7:E$80*(LEFT('表三之二（需明确收支对象级次的录入表）'!$B$7:$B$80,LEN($H93))=$H93))+SUMPRODUCT('表三之三（其它收支录入表）'!E$6:E$52*(LEFT('表三之三（其它收支录入表）'!$B$6:$B$52,LEN($H93))=$H93))</f>
        <v>0</v>
      </c>
      <c r="L93" s="229">
        <f>SUMPRODUCT('表三之二（需明确收支对象级次的录入表）'!I$7:I$80*(LEFT('表三之二（需明确收支对象级次的录入表）'!$B$7:$B$80,LEN($H93))=$H93))+SUMPRODUCT('表三之三（其它收支录入表）'!F$6:F$52*(LEFT('表三之三（其它收支录入表）'!$B$6:$B$52,LEN($H93))=$H93))</f>
        <v>0</v>
      </c>
      <c r="M93" s="167" t="str">
        <f t="shared" si="6"/>
        <v/>
      </c>
      <c r="N93" s="167" t="str">
        <f t="shared" si="7"/>
        <v/>
      </c>
    </row>
    <row r="94" ht="16.5" customHeight="1" spans="1:14">
      <c r="A94" s="378" t="s">
        <v>12232</v>
      </c>
      <c r="B94" s="193" t="s">
        <v>12233</v>
      </c>
      <c r="C94" s="229">
        <f>SUMPRODUCT('表三之二（需明确收支对象级次的录入表）'!D$7:D$80*(LEFT('表三之二（需明确收支对象级次的录入表）'!$B$7:$B$80,LEN($A94))=$A94))+SUMPRODUCT('表三之三（其它收支录入表）'!D$6:D$52*(LEFT('表三之三（其它收支录入表）'!$B$6:$B$52,LEN($A94))=$A94))</f>
        <v>0</v>
      </c>
      <c r="D94" s="229">
        <f>SUMPRODUCT('表三之二（需明确收支对象级次的录入表）'!E$7:E$80*(LEFT('表三之二（需明确收支对象级次的录入表）'!$B$7:$B$80,LEN($A94))=$A94))+SUMPRODUCT('表三之三（其它收支录入表）'!E$6:E$52*(LEFT('表三之三（其它收支录入表）'!$B$6:$B$52,LEN($A94))=$A94))</f>
        <v>0</v>
      </c>
      <c r="E94" s="229">
        <f>SUMPRODUCT('表三之二（需明确收支对象级次的录入表）'!$I$7:$I$80*(LEFT('表三之二（需明确收支对象级次的录入表）'!$B$7:$B$80,LEN($A94))=$A94))+SUMPRODUCT('表三之三（其它收支录入表）'!F$6:F$52*(LEFT('表三之三（其它收支录入表）'!$B$6:$B$52,LEN($A94))=$A94))</f>
        <v>0</v>
      </c>
      <c r="F94" s="377" t="str">
        <f t="shared" si="5"/>
        <v/>
      </c>
      <c r="G94" s="377" t="str">
        <f t="shared" si="5"/>
        <v/>
      </c>
      <c r="H94" s="378" t="s">
        <v>12234</v>
      </c>
      <c r="I94" s="140" t="s">
        <v>12235</v>
      </c>
      <c r="J94" s="229">
        <f>SUMPRODUCT('表三之二（需明确收支对象级次的录入表）'!D$7:D$80*(LEFT('表三之二（需明确收支对象级次的录入表）'!$B$7:$B$80,LEN($H94))=$H94))+SUMPRODUCT('表三之三（其它收支录入表）'!D$6:D$52*(LEFT('表三之三（其它收支录入表）'!$B$6:$B$52,LEN($H94))=$H94))</f>
        <v>0</v>
      </c>
      <c r="K94" s="229">
        <f>SUMPRODUCT('表三之二（需明确收支对象级次的录入表）'!E$7:E$80*(LEFT('表三之二（需明确收支对象级次的录入表）'!$B$7:$B$80,LEN($H94))=$H94))+SUMPRODUCT('表三之三（其它收支录入表）'!E$6:E$52*(LEFT('表三之三（其它收支录入表）'!$B$6:$B$52,LEN($H94))=$H94))</f>
        <v>0</v>
      </c>
      <c r="L94" s="229">
        <f>SUMPRODUCT('表三之二（需明确收支对象级次的录入表）'!I$7:I$80*(LEFT('表三之二（需明确收支对象级次的录入表）'!$B$7:$B$80,LEN($H94))=$H94))+SUMPRODUCT('表三之三（其它收支录入表）'!F$6:F$52*(LEFT('表三之三（其它收支录入表）'!$B$6:$B$52,LEN($H94))=$H94))</f>
        <v>0</v>
      </c>
      <c r="M94" s="167" t="str">
        <f t="shared" si="6"/>
        <v/>
      </c>
      <c r="N94" s="167" t="str">
        <f t="shared" si="7"/>
        <v/>
      </c>
    </row>
    <row r="95" ht="16.5" customHeight="1" spans="1:14">
      <c r="A95" s="378" t="s">
        <v>12236</v>
      </c>
      <c r="B95" s="193" t="s">
        <v>12237</v>
      </c>
      <c r="C95" s="229">
        <f>SUMPRODUCT('表三之二（需明确收支对象级次的录入表）'!D$7:D$80*(LEFT('表三之二（需明确收支对象级次的录入表）'!$B$7:$B$80,LEN($A95))=$A95))+SUMPRODUCT('表三之三（其它收支录入表）'!D$6:D$52*(LEFT('表三之三（其它收支录入表）'!$B$6:$B$52,LEN($A95))=$A95))</f>
        <v>0</v>
      </c>
      <c r="D95" s="229">
        <f>SUMPRODUCT('表三之二（需明确收支对象级次的录入表）'!E$7:E$80*(LEFT('表三之二（需明确收支对象级次的录入表）'!$B$7:$B$80,LEN($A95))=$A95))+SUMPRODUCT('表三之三（其它收支录入表）'!E$6:E$52*(LEFT('表三之三（其它收支录入表）'!$B$6:$B$52,LEN($A95))=$A95))</f>
        <v>0</v>
      </c>
      <c r="E95" s="229">
        <f>SUMPRODUCT('表三之二（需明确收支对象级次的录入表）'!$I$7:$I$80*(LEFT('表三之二（需明确收支对象级次的录入表）'!$B$7:$B$80,LEN($A95))=$A95))+SUMPRODUCT('表三之三（其它收支录入表）'!F$6:F$52*(LEFT('表三之三（其它收支录入表）'!$B$6:$B$52,LEN($A95))=$A95))</f>
        <v>0</v>
      </c>
      <c r="F95" s="377" t="str">
        <f t="shared" si="5"/>
        <v/>
      </c>
      <c r="G95" s="377" t="str">
        <f t="shared" si="5"/>
        <v/>
      </c>
      <c r="H95" s="378" t="s">
        <v>12238</v>
      </c>
      <c r="I95" s="140" t="s">
        <v>12239</v>
      </c>
      <c r="J95" s="229">
        <f>SUMPRODUCT('表三之二（需明确收支对象级次的录入表）'!D$7:D$80*(LEFT('表三之二（需明确收支对象级次的录入表）'!$B$7:$B$80,LEN($H95))=$H95))+SUMPRODUCT('表三之三（其它收支录入表）'!D$6:D$52*(LEFT('表三之三（其它收支录入表）'!$B$6:$B$52,LEN($H95))=$H95))</f>
        <v>0</v>
      </c>
      <c r="K95" s="229">
        <f>SUMPRODUCT('表三之二（需明确收支对象级次的录入表）'!E$7:E$80*(LEFT('表三之二（需明确收支对象级次的录入表）'!$B$7:$B$80,LEN($H95))=$H95))+SUMPRODUCT('表三之三（其它收支录入表）'!E$6:E$52*(LEFT('表三之三（其它收支录入表）'!$B$6:$B$52,LEN($H95))=$H95))</f>
        <v>0</v>
      </c>
      <c r="L95" s="229">
        <f>SUMPRODUCT('表三之二（需明确收支对象级次的录入表）'!I$7:I$80*(LEFT('表三之二（需明确收支对象级次的录入表）'!$B$7:$B$80,LEN($H95))=$H95))+SUMPRODUCT('表三之三（其它收支录入表）'!F$6:F$52*(LEFT('表三之三（其它收支录入表）'!$B$6:$B$52,LEN($H95))=$H95))</f>
        <v>0</v>
      </c>
      <c r="M95" s="167" t="str">
        <f t="shared" si="6"/>
        <v/>
      </c>
      <c r="N95" s="167" t="str">
        <f t="shared" si="7"/>
        <v/>
      </c>
    </row>
    <row r="96" ht="16.5" customHeight="1" spans="1:14">
      <c r="A96" s="378" t="s">
        <v>12240</v>
      </c>
      <c r="B96" s="193" t="s">
        <v>12241</v>
      </c>
      <c r="C96" s="229">
        <f>SUMPRODUCT('表三之二（需明确收支对象级次的录入表）'!D$7:D$80*(LEFT('表三之二（需明确收支对象级次的录入表）'!$B$7:$B$80,LEN($A96))=$A96))+SUMPRODUCT('表三之三（其它收支录入表）'!D$6:D$52*(LEFT('表三之三（其它收支录入表）'!$B$6:$B$52,LEN($A96))=$A96))</f>
        <v>0</v>
      </c>
      <c r="D96" s="229">
        <f>SUMPRODUCT('表三之二（需明确收支对象级次的录入表）'!E$7:E$80*(LEFT('表三之二（需明确收支对象级次的录入表）'!$B$7:$B$80,LEN($A96))=$A96))+SUMPRODUCT('表三之三（其它收支录入表）'!E$6:E$52*(LEFT('表三之三（其它收支录入表）'!$B$6:$B$52,LEN($A96))=$A96))</f>
        <v>0</v>
      </c>
      <c r="E96" s="229">
        <f>SUMPRODUCT('表三之二（需明确收支对象级次的录入表）'!$I$7:$I$80*(LEFT('表三之二（需明确收支对象级次的录入表）'!$B$7:$B$80,LEN($A96))=$A96))+SUMPRODUCT('表三之三（其它收支录入表）'!F$6:F$52*(LEFT('表三之三（其它收支录入表）'!$B$6:$B$52,LEN($A96))=$A96))</f>
        <v>0</v>
      </c>
      <c r="F96" s="377" t="str">
        <f t="shared" si="5"/>
        <v/>
      </c>
      <c r="G96" s="377" t="str">
        <f t="shared" si="5"/>
        <v/>
      </c>
      <c r="H96" s="378" t="s">
        <v>12242</v>
      </c>
      <c r="I96" s="140" t="s">
        <v>12243</v>
      </c>
      <c r="J96" s="229">
        <f>SUMPRODUCT('表三之二（需明确收支对象级次的录入表）'!D$7:D$80*(LEFT('表三之二（需明确收支对象级次的录入表）'!$B$7:$B$80,LEN($H96))=$H96))+SUMPRODUCT('表三之三（其它收支录入表）'!D$6:D$52*(LEFT('表三之三（其它收支录入表）'!$B$6:$B$52,LEN($H96))=$H96))</f>
        <v>0</v>
      </c>
      <c r="K96" s="229">
        <f>SUMPRODUCT('表三之二（需明确收支对象级次的录入表）'!E$7:E$80*(LEFT('表三之二（需明确收支对象级次的录入表）'!$B$7:$B$80,LEN($H96))=$H96))+SUMPRODUCT('表三之三（其它收支录入表）'!E$6:E$52*(LEFT('表三之三（其它收支录入表）'!$B$6:$B$52,LEN($H96))=$H96))</f>
        <v>0</v>
      </c>
      <c r="L96" s="229">
        <f>SUMPRODUCT('表三之二（需明确收支对象级次的录入表）'!I$7:I$80*(LEFT('表三之二（需明确收支对象级次的录入表）'!$B$7:$B$80,LEN($H96))=$H96))+SUMPRODUCT('表三之三（其它收支录入表）'!F$6:F$52*(LEFT('表三之三（其它收支录入表）'!$B$6:$B$52,LEN($H96))=$H96))</f>
        <v>0</v>
      </c>
      <c r="M96" s="167" t="str">
        <f t="shared" si="6"/>
        <v/>
      </c>
      <c r="N96" s="167" t="str">
        <f t="shared" si="7"/>
        <v/>
      </c>
    </row>
    <row r="97" ht="16.5" customHeight="1" spans="1:14">
      <c r="A97" s="378" t="s">
        <v>12244</v>
      </c>
      <c r="B97" s="193" t="s">
        <v>12245</v>
      </c>
      <c r="C97" s="223">
        <f>SUMPRODUCT('表三之二（需明确收支对象级次的录入表）'!D$7:D$80*(LEFT('表三之二（需明确收支对象级次的录入表）'!$B$7:$B$80,LEN($A97))=$A97))+SUMPRODUCT('表三之三（其它收支录入表）'!D$6:D$52*(LEFT('表三之三（其它收支录入表）'!$B$6:$B$52,LEN($A97))=$A97))</f>
        <v>0</v>
      </c>
      <c r="D97" s="168">
        <f>SUMPRODUCT('表三之二（需明确收支对象级次的录入表）'!E$7:E$80*(LEFT('表三之二（需明确收支对象级次的录入表）'!$B$7:$B$80,LEN($A97))=$A97))+SUMPRODUCT('表三之三（其它收支录入表）'!E$6:E$52*(LEFT('表三之三（其它收支录入表）'!$B$6:$B$52,LEN($A97))=$A97))</f>
        <v>0</v>
      </c>
      <c r="E97" s="168">
        <f>SUMPRODUCT('表三之二（需明确收支对象级次的录入表）'!$I$7:$I$80*(LEFT('表三之二（需明确收支对象级次的录入表）'!$B$7:$B$80,LEN($A97))=$A97))+SUMPRODUCT('表三之三（其它收支录入表）'!F$6:F$52*(LEFT('表三之三（其它收支录入表）'!$B$6:$B$52,LEN($A97))=$A97))</f>
        <v>0</v>
      </c>
      <c r="F97" s="377" t="str">
        <f t="shared" si="5"/>
        <v/>
      </c>
      <c r="G97" s="377" t="str">
        <f t="shared" si="5"/>
        <v/>
      </c>
      <c r="H97" s="378"/>
      <c r="I97" s="140"/>
      <c r="J97" s="215"/>
      <c r="K97" s="169"/>
      <c r="L97" s="169"/>
      <c r="M97" s="380"/>
      <c r="N97" s="380"/>
    </row>
    <row r="98" ht="16.5" customHeight="1" spans="1:14">
      <c r="A98" s="378" t="s">
        <v>12246</v>
      </c>
      <c r="B98" s="193" t="s">
        <v>12247</v>
      </c>
      <c r="C98" s="229">
        <f>SUMPRODUCT('表三之二（需明确收支对象级次的录入表）'!D$7:D$80*(LEFT('表三之二（需明确收支对象级次的录入表）'!$B$7:$B$80,LEN($A98))=$A98))+SUMPRODUCT('表三之三（其它收支录入表）'!D$6:D$52*(LEFT('表三之三（其它收支录入表）'!$B$6:$B$52,LEN($A98))=$A98))</f>
        <v>0</v>
      </c>
      <c r="D98" s="229">
        <f>SUMPRODUCT('表三之二（需明确收支对象级次的录入表）'!E$7:E$80*(LEFT('表三之二（需明确收支对象级次的录入表）'!$B$7:$B$80,LEN($A98))=$A98))+SUMPRODUCT('表三之三（其它收支录入表）'!E$6:E$52*(LEFT('表三之三（其它收支录入表）'!$B$6:$B$52,LEN($A98))=$A98))</f>
        <v>0</v>
      </c>
      <c r="E98" s="229">
        <f>SUMPRODUCT('表三之二（需明确收支对象级次的录入表）'!$I$7:$I$80*(LEFT('表三之二（需明确收支对象级次的录入表）'!$B$7:$B$80,LEN($A98))=$A98))+SUMPRODUCT('表三之三（其它收支录入表）'!F$6:F$52*(LEFT('表三之三（其它收支录入表）'!$B$6:$B$52,LEN($A98))=$A98))</f>
        <v>0</v>
      </c>
      <c r="F98" s="377" t="str">
        <f t="shared" si="5"/>
        <v/>
      </c>
      <c r="G98" s="377" t="str">
        <f t="shared" si="5"/>
        <v/>
      </c>
      <c r="H98" s="378"/>
      <c r="I98" s="140"/>
      <c r="J98" s="215"/>
      <c r="K98" s="169"/>
      <c r="L98" s="169"/>
      <c r="M98" s="380"/>
      <c r="N98" s="380"/>
    </row>
    <row r="99" ht="16.5" customHeight="1" spans="1:14">
      <c r="A99" s="378" t="s">
        <v>12248</v>
      </c>
      <c r="B99" s="193" t="s">
        <v>12249</v>
      </c>
      <c r="C99" s="229">
        <f>SUMPRODUCT('表三之二（需明确收支对象级次的录入表）'!D$7:D$80*(LEFT('表三之二（需明确收支对象级次的录入表）'!$B$7:$B$80,LEN($A99))=$A99))+SUMPRODUCT('表三之三（其它收支录入表）'!D$6:D$52*(LEFT('表三之三（其它收支录入表）'!$B$6:$B$52,LEN($A99))=$A99))</f>
        <v>0</v>
      </c>
      <c r="D99" s="229">
        <f>SUMPRODUCT('表三之二（需明确收支对象级次的录入表）'!E$7:E$80*(LEFT('表三之二（需明确收支对象级次的录入表）'!$B$7:$B$80,LEN($A99))=$A99))+SUMPRODUCT('表三之三（其它收支录入表）'!E$6:E$52*(LEFT('表三之三（其它收支录入表）'!$B$6:$B$52,LEN($A99))=$A99))</f>
        <v>0</v>
      </c>
      <c r="E99" s="229">
        <f>SUMPRODUCT('表三之二（需明确收支对象级次的录入表）'!$I$7:$I$80*(LEFT('表三之二（需明确收支对象级次的录入表）'!$B$7:$B$80,LEN($A99))=$A99))+SUMPRODUCT('表三之三（其它收支录入表）'!F$6:F$52*(LEFT('表三之三（其它收支录入表）'!$B$6:$B$52,LEN($A99))=$A99))</f>
        <v>0</v>
      </c>
      <c r="F99" s="377" t="str">
        <f t="shared" si="5"/>
        <v/>
      </c>
      <c r="G99" s="377" t="str">
        <f t="shared" si="5"/>
        <v/>
      </c>
      <c r="H99" s="378"/>
      <c r="I99" s="140"/>
      <c r="J99" s="215"/>
      <c r="K99" s="169"/>
      <c r="L99" s="169"/>
      <c r="M99" s="380"/>
      <c r="N99" s="380"/>
    </row>
    <row r="100" ht="16.5" customHeight="1" spans="1:14">
      <c r="A100" s="378" t="s">
        <v>12250</v>
      </c>
      <c r="B100" s="193" t="s">
        <v>12251</v>
      </c>
      <c r="C100" s="229">
        <f>SUMPRODUCT('表三之二（需明确收支对象级次的录入表）'!D$7:D$80*(LEFT('表三之二（需明确收支对象级次的录入表）'!$B$7:$B$80,LEN($A100))=$A100))+SUMPRODUCT('表三之三（其它收支录入表）'!D$6:D$52*(LEFT('表三之三（其它收支录入表）'!$B$6:$B$52,LEN($A100))=$A100))</f>
        <v>0</v>
      </c>
      <c r="D100" s="229">
        <f>SUMPRODUCT('表三之二（需明确收支对象级次的录入表）'!E$7:E$80*(LEFT('表三之二（需明确收支对象级次的录入表）'!$B$7:$B$80,LEN($A100))=$A100))+SUMPRODUCT('表三之三（其它收支录入表）'!E$6:E$52*(LEFT('表三之三（其它收支录入表）'!$B$6:$B$52,LEN($A100))=$A100))</f>
        <v>0</v>
      </c>
      <c r="E100" s="229">
        <f>SUMPRODUCT('表三之二（需明确收支对象级次的录入表）'!$I$7:$I$80*(LEFT('表三之二（需明确收支对象级次的录入表）'!$B$7:$B$80,LEN($A100))=$A100))+SUMPRODUCT('表三之三（其它收支录入表）'!F$6:F$52*(LEFT('表三之三（其它收支录入表）'!$B$6:$B$52,LEN($A100))=$A100))</f>
        <v>0</v>
      </c>
      <c r="F100" s="377" t="str">
        <f t="shared" si="5"/>
        <v/>
      </c>
      <c r="G100" s="377" t="str">
        <f t="shared" si="5"/>
        <v/>
      </c>
      <c r="H100" s="378"/>
      <c r="I100" s="140"/>
      <c r="J100" s="215"/>
      <c r="K100" s="169"/>
      <c r="L100" s="169"/>
      <c r="M100" s="380"/>
      <c r="N100" s="380"/>
    </row>
    <row r="101" ht="16.5" customHeight="1" spans="1:14">
      <c r="A101" s="378" t="s">
        <v>12252</v>
      </c>
      <c r="B101" s="193" t="s">
        <v>12253</v>
      </c>
      <c r="C101" s="229">
        <f>SUMPRODUCT('表三之二（需明确收支对象级次的录入表）'!D$7:D$80*(LEFT('表三之二（需明确收支对象级次的录入表）'!$B$7:$B$80,LEN($A101))=$A101))+SUMPRODUCT('表三之三（其它收支录入表）'!D$6:D$52*(LEFT('表三之三（其它收支录入表）'!$B$6:$B$52,LEN($A101))=$A101))</f>
        <v>0</v>
      </c>
      <c r="D101" s="229">
        <f>SUMPRODUCT('表三之二（需明确收支对象级次的录入表）'!E$7:E$80*(LEFT('表三之二（需明确收支对象级次的录入表）'!$B$7:$B$80,LEN($A101))=$A101))+SUMPRODUCT('表三之三（其它收支录入表）'!E$6:E$52*(LEFT('表三之三（其它收支录入表）'!$B$6:$B$52,LEN($A101))=$A101))</f>
        <v>0</v>
      </c>
      <c r="E101" s="229">
        <f>SUMPRODUCT('表三之二（需明确收支对象级次的录入表）'!$I$7:$I$80*(LEFT('表三之二（需明确收支对象级次的录入表）'!$B$7:$B$80,LEN($A101))=$A101))+SUMPRODUCT('表三之三（其它收支录入表）'!F$6:F$52*(LEFT('表三之三（其它收支录入表）'!$B$6:$B$52,LEN($A101))=$A101))</f>
        <v>0</v>
      </c>
      <c r="F101" s="377" t="str">
        <f t="shared" si="5"/>
        <v/>
      </c>
      <c r="G101" s="377" t="str">
        <f t="shared" si="5"/>
        <v/>
      </c>
      <c r="H101" s="378"/>
      <c r="I101" s="140"/>
      <c r="J101" s="215"/>
      <c r="K101" s="169"/>
      <c r="L101" s="169"/>
      <c r="M101" s="380"/>
      <c r="N101" s="380"/>
    </row>
    <row r="102" ht="16.5" customHeight="1" spans="1:14">
      <c r="A102" s="378"/>
      <c r="B102" s="193"/>
      <c r="C102" s="215"/>
      <c r="D102" s="169"/>
      <c r="E102" s="169"/>
      <c r="F102" s="377"/>
      <c r="G102" s="377"/>
      <c r="H102" s="378"/>
      <c r="I102" s="140"/>
      <c r="J102" s="215"/>
      <c r="K102" s="169"/>
      <c r="L102" s="169"/>
      <c r="M102" s="380"/>
      <c r="N102" s="380"/>
    </row>
    <row r="103" ht="16.5" customHeight="1" spans="1:14">
      <c r="A103" s="378" t="s">
        <v>12254</v>
      </c>
      <c r="B103" s="193" t="s">
        <v>12255</v>
      </c>
      <c r="C103" s="223">
        <f>SUMPRODUCT('表三之二（需明确收支对象级次的录入表）'!D$7:D$80*(LEFT('表三之二（需明确收支对象级次的录入表）'!$B$7:$B$80,LEN($A103))=$A103))+SUMPRODUCT('表三之三（其它收支录入表）'!D$6:D$52*(LEFT('表三之三（其它收支录入表）'!$B$6:$B$52,LEN($A103))=$A103))</f>
        <v>0</v>
      </c>
      <c r="D103" s="168">
        <f>SUMPRODUCT('表三之二（需明确收支对象级次的录入表）'!E$7:E$80*(LEFT('表三之二（需明确收支对象级次的录入表）'!$B$7:$B$80,LEN($A103))=$A103))+SUMPRODUCT('表三之三（其它收支录入表）'!E$6:E$52*(LEFT('表三之三（其它收支录入表）'!$B$6:$B$52,LEN($A103))=$A103))</f>
        <v>0</v>
      </c>
      <c r="E103" s="168">
        <f>SUMPRODUCT('表三之二（需明确收支对象级次的录入表）'!$I$7:$I$80*(LEFT('表三之二（需明确收支对象级次的录入表）'!$B$7:$B$80,LEN($A103))=$A103))+SUMPRODUCT('表三之三（其它收支录入表）'!F$6:F$52*(LEFT('表三之三（其它收支录入表）'!$B$6:$B$52,LEN($A103))=$A103))</f>
        <v>0</v>
      </c>
      <c r="F103" s="377" t="str">
        <f t="shared" si="5"/>
        <v/>
      </c>
      <c r="G103" s="377" t="str">
        <f t="shared" si="5"/>
        <v/>
      </c>
      <c r="H103" s="378"/>
      <c r="I103" s="140"/>
      <c r="J103" s="215"/>
      <c r="K103" s="169"/>
      <c r="L103" s="169"/>
      <c r="M103" s="380"/>
      <c r="N103" s="380"/>
    </row>
    <row r="104" ht="16.5" customHeight="1" spans="1:14">
      <c r="A104" s="378" t="s">
        <v>12256</v>
      </c>
      <c r="B104" s="193" t="s">
        <v>12257</v>
      </c>
      <c r="C104" s="223">
        <f>SUMPRODUCT('表三之二（需明确收支对象级次的录入表）'!D$7:D$80*(LEFT('表三之二（需明确收支对象级次的录入表）'!$B$7:$B$80,LEN($A104))=$A104))+SUMPRODUCT('表三之三（其它收支录入表）'!D$6:D$52*(LEFT('表三之三（其它收支录入表）'!$B$6:$B$52,LEN($A104))=$A104))</f>
        <v>0</v>
      </c>
      <c r="D104" s="168">
        <f>SUMPRODUCT('表三之二（需明确收支对象级次的录入表）'!E$7:E$80*(LEFT('表三之二（需明确收支对象级次的录入表）'!$B$7:$B$80,LEN($A104))=$A104))+SUMPRODUCT('表三之三（其它收支录入表）'!E$6:E$52*(LEFT('表三之三（其它收支录入表）'!$B$6:$B$52,LEN($A104))=$A104))</f>
        <v>0</v>
      </c>
      <c r="E104" s="168">
        <f>SUMPRODUCT('表三之二（需明确收支对象级次的录入表）'!$I$7:$I$80*(LEFT('表三之二（需明确收支对象级次的录入表）'!$B$7:$B$80,LEN($A104))=$A104))+SUMPRODUCT('表三之三（其它收支录入表）'!F$6:F$52*(LEFT('表三之三（其它收支录入表）'!$B$6:$B$52,LEN($A104))=$A104))</f>
        <v>0</v>
      </c>
      <c r="F104" s="377" t="str">
        <f t="shared" si="5"/>
        <v/>
      </c>
      <c r="G104" s="377" t="str">
        <f t="shared" si="5"/>
        <v/>
      </c>
      <c r="H104" s="378" t="s">
        <v>12258</v>
      </c>
      <c r="I104" s="193" t="s">
        <v>12259</v>
      </c>
      <c r="J104" s="223">
        <f>SUMPRODUCT('表三之二（需明确收支对象级次的录入表）'!D$7:D$80*(LEFT('表三之二（需明确收支对象级次的录入表）'!$B$7:$B$80,LEN($H104))=$H104))+SUMPRODUCT('表三之三（其它收支录入表）'!D$6:D$52*(LEFT('表三之三（其它收支录入表）'!$B$6:$B$52,LEN($H104))=$H104))</f>
        <v>0</v>
      </c>
      <c r="K104" s="168">
        <f>SUMPRODUCT('表三之二（需明确收支对象级次的录入表）'!E$7:E$80*(LEFT('表三之二（需明确收支对象级次的录入表）'!$B$7:$B$80,LEN($H104))=$H104))+SUMPRODUCT('表三之三（其它收支录入表）'!E$6:E$52*(LEFT('表三之三（其它收支录入表）'!$B$6:$B$52,LEN($H104))=$H104))</f>
        <v>295648</v>
      </c>
      <c r="L104" s="168">
        <f>SUMPRODUCT('表三之二（需明确收支对象级次的录入表）'!I$7:I$80*(LEFT('表三之二（需明确收支对象级次的录入表）'!$B$7:$B$80,LEN($H104))=$H104))+SUMPRODUCT('表三之三（其它收支录入表）'!F$6:F$52*(LEFT('表三之三（其它收支录入表）'!$B$6:$B$52,LEN($H104))=$H104))</f>
        <v>0</v>
      </c>
      <c r="M104" s="167" t="str">
        <f t="shared" ref="M104:M109" si="8">IFERROR($L104/J104,"")</f>
        <v/>
      </c>
      <c r="N104" s="167">
        <f t="shared" ref="N104:N109" si="9">IFERROR($L104/K104,"")</f>
        <v>0</v>
      </c>
    </row>
    <row r="105" ht="16.5" customHeight="1" spans="1:14">
      <c r="A105" s="378" t="s">
        <v>12260</v>
      </c>
      <c r="B105" s="193" t="s">
        <v>12261</v>
      </c>
      <c r="C105" s="223">
        <f>SUMPRODUCT('表三之二（需明确收支对象级次的录入表）'!D$7:D$80*(LEFT('表三之二（需明确收支对象级次的录入表）'!$B$7:$B$80,LEN($A105))=$A105))+SUMPRODUCT('表三之三（其它收支录入表）'!D$6:D$52*(LEFT('表三之三（其它收支录入表）'!$B$6:$B$52,LEN($A105))=$A105))</f>
        <v>0</v>
      </c>
      <c r="D105" s="168">
        <f>SUMPRODUCT('表三之二（需明确收支对象级次的录入表）'!E$7:E$80*(LEFT('表三之二（需明确收支对象级次的录入表）'!$B$7:$B$80,LEN($A105))=$A105))+SUMPRODUCT('表三之三（其它收支录入表）'!E$6:E$52*(LEFT('表三之三（其它收支录入表）'!$B$6:$B$52,LEN($A105))=$A105))</f>
        <v>0</v>
      </c>
      <c r="E105" s="168">
        <f>SUMPRODUCT('表三之二（需明确收支对象级次的录入表）'!$I$7:$I$80*(LEFT('表三之二（需明确收支对象级次的录入表）'!$B$7:$B$80,LEN($A105))=$A105))+SUMPRODUCT('表三之三（其它收支录入表）'!F$6:F$52*(LEFT('表三之三（其它收支录入表）'!$B$6:$B$52,LEN($A105))=$A105))</f>
        <v>0</v>
      </c>
      <c r="F105" s="377" t="str">
        <f t="shared" si="5"/>
        <v/>
      </c>
      <c r="G105" s="377" t="str">
        <f t="shared" si="5"/>
        <v/>
      </c>
      <c r="H105" s="378" t="s">
        <v>12262</v>
      </c>
      <c r="I105" s="140" t="s">
        <v>12263</v>
      </c>
      <c r="J105" s="223">
        <f>SUMPRODUCT('表三之二（需明确收支对象级次的录入表）'!D$7:D$80*(LEFT('表三之二（需明确收支对象级次的录入表）'!$B$7:$B$80,LEN($H105))=$H105))+SUMPRODUCT('表三之三（其它收支录入表）'!D$6:D$52*(LEFT('表三之三（其它收支录入表）'!$B$6:$B$52,LEN($H105))=$H105))</f>
        <v>0</v>
      </c>
      <c r="K105" s="168">
        <f>SUMPRODUCT('表三之二（需明确收支对象级次的录入表）'!E$7:E$80*(LEFT('表三之二（需明确收支对象级次的录入表）'!$B$7:$B$80,LEN($H105))=$H105))+SUMPRODUCT('表三之三（其它收支录入表）'!E$6:E$52*(LEFT('表三之三（其它收支录入表）'!$B$6:$B$52,LEN($H105))=$H105))</f>
        <v>295648</v>
      </c>
      <c r="L105" s="168">
        <f>SUMPRODUCT('表三之二（需明确收支对象级次的录入表）'!I$7:I$80*(LEFT('表三之二（需明确收支对象级次的录入表）'!$B$7:$B$80,LEN($H105))=$H105))+SUMPRODUCT('表三之三（其它收支录入表）'!F$6:F$52*(LEFT('表三之三（其它收支录入表）'!$B$6:$B$52,LEN($H105))=$H105))</f>
        <v>0</v>
      </c>
      <c r="M105" s="167" t="str">
        <f t="shared" si="8"/>
        <v/>
      </c>
      <c r="N105" s="167">
        <f t="shared" si="9"/>
        <v>0</v>
      </c>
    </row>
    <row r="106" ht="16.5" customHeight="1" spans="1:14">
      <c r="A106" s="378" t="s">
        <v>12264</v>
      </c>
      <c r="B106" s="193" t="s">
        <v>12265</v>
      </c>
      <c r="C106" s="229">
        <f>SUMPRODUCT('表三之二（需明确收支对象级次的录入表）'!D$7:D$80*(LEFT('表三之二（需明确收支对象级次的录入表）'!$B$7:$B$80,LEN($A106))=$A106))+SUMPRODUCT('表三之三（其它收支录入表）'!D$6:D$52*(LEFT('表三之三（其它收支录入表）'!$B$6:$B$52,LEN($A106))=$A106))</f>
        <v>0</v>
      </c>
      <c r="D106" s="229">
        <f>SUMPRODUCT('表三之二（需明确收支对象级次的录入表）'!E$7:E$80*(LEFT('表三之二（需明确收支对象级次的录入表）'!$B$7:$B$80,LEN($A106))=$A106))+SUMPRODUCT('表三之三（其它收支录入表）'!E$6:E$52*(LEFT('表三之三（其它收支录入表）'!$B$6:$B$52,LEN($A106))=$A106))</f>
        <v>0</v>
      </c>
      <c r="E106" s="229">
        <f>SUMPRODUCT('表三之二（需明确收支对象级次的录入表）'!$I$7:$I$80*(LEFT('表三之二（需明确收支对象级次的录入表）'!$B$7:$B$80,LEN($A106))=$A106))+SUMPRODUCT('表三之三（其它收支录入表）'!F$6:F$52*(LEFT('表三之三（其它收支录入表）'!$B$6:$B$52,LEN($A106))=$A106))</f>
        <v>0</v>
      </c>
      <c r="F106" s="377" t="str">
        <f t="shared" si="5"/>
        <v/>
      </c>
      <c r="G106" s="377" t="str">
        <f t="shared" si="5"/>
        <v/>
      </c>
      <c r="H106" s="378" t="s">
        <v>12266</v>
      </c>
      <c r="I106" s="140" t="s">
        <v>12267</v>
      </c>
      <c r="J106" s="229">
        <f>SUMPRODUCT('表三之二（需明确收支对象级次的录入表）'!D$7:D$80*(LEFT('表三之二（需明确收支对象级次的录入表）'!$B$7:$B$80,LEN($H106))=$H106))+SUMPRODUCT('表三之三（其它收支录入表）'!D$6:D$52*(LEFT('表三之三（其它收支录入表）'!$B$6:$B$52,LEN($H106))=$H106))</f>
        <v>0</v>
      </c>
      <c r="K106" s="229">
        <f>SUMPRODUCT('表三之二（需明确收支对象级次的录入表）'!E$7:E$80*(LEFT('表三之二（需明确收支对象级次的录入表）'!$B$7:$B$80,LEN($H106))=$H106))+SUMPRODUCT('表三之三（其它收支录入表）'!E$6:E$52*(LEFT('表三之三（其它收支录入表）'!$B$6:$B$52,LEN($H106))=$H106))</f>
        <v>295648</v>
      </c>
      <c r="L106" s="229">
        <f>SUMPRODUCT('表三之二（需明确收支对象级次的录入表）'!I$7:I$80*(LEFT('表三之二（需明确收支对象级次的录入表）'!$B$7:$B$80,LEN($H106))=$H106))+SUMPRODUCT('表三之三（其它收支录入表）'!F$6:F$52*(LEFT('表三之三（其它收支录入表）'!$B$6:$B$52,LEN($H106))=$H106))</f>
        <v>0</v>
      </c>
      <c r="M106" s="167" t="str">
        <f t="shared" si="8"/>
        <v/>
      </c>
      <c r="N106" s="167">
        <f t="shared" si="9"/>
        <v>0</v>
      </c>
    </row>
    <row r="107" ht="16.5" customHeight="1" spans="1:14">
      <c r="A107" s="378" t="s">
        <v>12268</v>
      </c>
      <c r="B107" s="193" t="s">
        <v>12269</v>
      </c>
      <c r="C107" s="229">
        <f>SUMPRODUCT('表三之二（需明确收支对象级次的录入表）'!D$7:D$80*(LEFT('表三之二（需明确收支对象级次的录入表）'!$B$7:$B$80,LEN($A107))=$A107))+SUMPRODUCT('表三之三（其它收支录入表）'!D$6:D$52*(LEFT('表三之三（其它收支录入表）'!$B$6:$B$52,LEN($A107))=$A107))</f>
        <v>0</v>
      </c>
      <c r="D107" s="229">
        <f>SUMPRODUCT('表三之二（需明确收支对象级次的录入表）'!E$7:E$80*(LEFT('表三之二（需明确收支对象级次的录入表）'!$B$7:$B$80,LEN($A107))=$A107))+SUMPRODUCT('表三之三（其它收支录入表）'!E$6:E$52*(LEFT('表三之三（其它收支录入表）'!$B$6:$B$52,LEN($A107))=$A107))</f>
        <v>0</v>
      </c>
      <c r="E107" s="229">
        <f>SUMPRODUCT('表三之二（需明确收支对象级次的录入表）'!$I$7:$I$80*(LEFT('表三之二（需明确收支对象级次的录入表）'!$B$7:$B$80,LEN($A107))=$A107))+SUMPRODUCT('表三之三（其它收支录入表）'!F$6:F$52*(LEFT('表三之三（其它收支录入表）'!$B$6:$B$52,LEN($A107))=$A107))</f>
        <v>0</v>
      </c>
      <c r="F107" s="377" t="str">
        <f t="shared" si="5"/>
        <v/>
      </c>
      <c r="G107" s="377" t="str">
        <f t="shared" si="5"/>
        <v/>
      </c>
      <c r="H107" s="378" t="s">
        <v>12270</v>
      </c>
      <c r="I107" s="140" t="s">
        <v>12271</v>
      </c>
      <c r="J107" s="229">
        <f>SUMPRODUCT('表三之二（需明确收支对象级次的录入表）'!D$7:D$80*(LEFT('表三之二（需明确收支对象级次的录入表）'!$B$7:$B$80,LEN($H107))=$H107))+SUMPRODUCT('表三之三（其它收支录入表）'!D$6:D$52*(LEFT('表三之三（其它收支录入表）'!$B$6:$B$52,LEN($H107))=$H107))</f>
        <v>0</v>
      </c>
      <c r="K107" s="229">
        <f>SUMPRODUCT('表三之二（需明确收支对象级次的录入表）'!E$7:E$80*(LEFT('表三之二（需明确收支对象级次的录入表）'!$B$7:$B$80,LEN($H107))=$H107))+SUMPRODUCT('表三之三（其它收支录入表）'!E$6:E$52*(LEFT('表三之三（其它收支录入表）'!$B$6:$B$52,LEN($H107))=$H107))</f>
        <v>0</v>
      </c>
      <c r="L107" s="229">
        <f>SUMPRODUCT('表三之二（需明确收支对象级次的录入表）'!I$7:I$80*(LEFT('表三之二（需明确收支对象级次的录入表）'!$B$7:$B$80,LEN($H107))=$H107))+SUMPRODUCT('表三之三（其它收支录入表）'!F$6:F$52*(LEFT('表三之三（其它收支录入表）'!$B$6:$B$52,LEN($H107))=$H107))</f>
        <v>0</v>
      </c>
      <c r="M107" s="167" t="str">
        <f t="shared" si="8"/>
        <v/>
      </c>
      <c r="N107" s="167" t="str">
        <f t="shared" si="9"/>
        <v/>
      </c>
    </row>
    <row r="108" ht="16.5" customHeight="1" spans="1:14">
      <c r="A108" s="378" t="s">
        <v>12272</v>
      </c>
      <c r="B108" s="193" t="s">
        <v>12273</v>
      </c>
      <c r="C108" s="229">
        <f>SUMPRODUCT('表三之二（需明确收支对象级次的录入表）'!D$7:D$80*(LEFT('表三之二（需明确收支对象级次的录入表）'!$B$7:$B$80,LEN($A108))=$A108))+SUMPRODUCT('表三之三（其它收支录入表）'!D$6:D$52*(LEFT('表三之三（其它收支录入表）'!$B$6:$B$52,LEN($A108))=$A108))</f>
        <v>0</v>
      </c>
      <c r="D108" s="229">
        <f>SUMPRODUCT('表三之二（需明确收支对象级次的录入表）'!E$7:E$80*(LEFT('表三之二（需明确收支对象级次的录入表）'!$B$7:$B$80,LEN($A108))=$A108))+SUMPRODUCT('表三之三（其它收支录入表）'!E$6:E$52*(LEFT('表三之三（其它收支录入表）'!$B$6:$B$52,LEN($A108))=$A108))</f>
        <v>0</v>
      </c>
      <c r="E108" s="229">
        <f>SUMPRODUCT('表三之二（需明确收支对象级次的录入表）'!$I$7:$I$80*(LEFT('表三之二（需明确收支对象级次的录入表）'!$B$7:$B$80,LEN($A108))=$A108))+SUMPRODUCT('表三之三（其它收支录入表）'!F$6:F$52*(LEFT('表三之三（其它收支录入表）'!$B$6:$B$52,LEN($A108))=$A108))</f>
        <v>0</v>
      </c>
      <c r="F108" s="377" t="str">
        <f t="shared" si="5"/>
        <v/>
      </c>
      <c r="G108" s="377" t="str">
        <f t="shared" si="5"/>
        <v/>
      </c>
      <c r="H108" s="378" t="s">
        <v>12274</v>
      </c>
      <c r="I108" s="140" t="s">
        <v>12275</v>
      </c>
      <c r="J108" s="229">
        <f>SUMPRODUCT('表三之二（需明确收支对象级次的录入表）'!D$7:D$80*(LEFT('表三之二（需明确收支对象级次的录入表）'!$B$7:$B$80,LEN($H108))=$H108))+SUMPRODUCT('表三之三（其它收支录入表）'!D$6:D$52*(LEFT('表三之三（其它收支录入表）'!$B$6:$B$52,LEN($H108))=$H108))</f>
        <v>0</v>
      </c>
      <c r="K108" s="229">
        <f>SUMPRODUCT('表三之二（需明确收支对象级次的录入表）'!E$7:E$80*(LEFT('表三之二（需明确收支对象级次的录入表）'!$B$7:$B$80,LEN($H108))=$H108))+SUMPRODUCT('表三之三（其它收支录入表）'!E$6:E$52*(LEFT('表三之三（其它收支录入表）'!$B$6:$B$52,LEN($H108))=$H108))</f>
        <v>0</v>
      </c>
      <c r="L108" s="229">
        <f>SUMPRODUCT('表三之二（需明确收支对象级次的录入表）'!I$7:I$80*(LEFT('表三之二（需明确收支对象级次的录入表）'!$B$7:$B$80,LEN($H108))=$H108))+SUMPRODUCT('表三之三（其它收支录入表）'!F$6:F$52*(LEFT('表三之三（其它收支录入表）'!$B$6:$B$52,LEN($H108))=$H108))</f>
        <v>0</v>
      </c>
      <c r="M108" s="167" t="str">
        <f t="shared" si="8"/>
        <v/>
      </c>
      <c r="N108" s="167" t="str">
        <f t="shared" si="9"/>
        <v/>
      </c>
    </row>
    <row r="109" ht="16.5" customHeight="1" spans="1:14">
      <c r="A109" s="378" t="s">
        <v>12276</v>
      </c>
      <c r="B109" s="193" t="s">
        <v>12277</v>
      </c>
      <c r="C109" s="229">
        <f>SUMPRODUCT('表三之二（需明确收支对象级次的录入表）'!D$7:D$80*(LEFT('表三之二（需明确收支对象级次的录入表）'!$B$7:$B$80,LEN($A109))=$A109))+SUMPRODUCT('表三之三（其它收支录入表）'!D$6:D$52*(LEFT('表三之三（其它收支录入表）'!$B$6:$B$52,LEN($A109))=$A109))</f>
        <v>0</v>
      </c>
      <c r="D109" s="229">
        <f>SUMPRODUCT('表三之二（需明确收支对象级次的录入表）'!E$7:E$80*(LEFT('表三之二（需明确收支对象级次的录入表）'!$B$7:$B$80,LEN($A109))=$A109))+SUMPRODUCT('表三之三（其它收支录入表）'!E$6:E$52*(LEFT('表三之三（其它收支录入表）'!$B$6:$B$52,LEN($A109))=$A109))</f>
        <v>0</v>
      </c>
      <c r="E109" s="229">
        <f>SUMPRODUCT('表三之二（需明确收支对象级次的录入表）'!$I$7:$I$80*(LEFT('表三之二（需明确收支对象级次的录入表）'!$B$7:$B$80,LEN($A109))=$A109))+SUMPRODUCT('表三之三（其它收支录入表）'!F$6:F$52*(LEFT('表三之三（其它收支录入表）'!$B$6:$B$52,LEN($A109))=$A109))</f>
        <v>0</v>
      </c>
      <c r="F109" s="377" t="str">
        <f t="shared" si="5"/>
        <v/>
      </c>
      <c r="G109" s="377" t="str">
        <f t="shared" si="5"/>
        <v/>
      </c>
      <c r="H109" s="378" t="s">
        <v>12278</v>
      </c>
      <c r="I109" s="140" t="s">
        <v>12279</v>
      </c>
      <c r="J109" s="229">
        <f>SUMPRODUCT('表三之二（需明确收支对象级次的录入表）'!D$7:D$80*(LEFT('表三之二（需明确收支对象级次的录入表）'!$B$7:$B$80,LEN($H109))=$H109))+SUMPRODUCT('表三之三（其它收支录入表）'!D$6:D$52*(LEFT('表三之三（其它收支录入表）'!$B$6:$B$52,LEN($H109))=$H109))</f>
        <v>0</v>
      </c>
      <c r="K109" s="229">
        <f>SUMPRODUCT('表三之二（需明确收支对象级次的录入表）'!E$7:E$80*(LEFT('表三之二（需明确收支对象级次的录入表）'!$B$7:$B$80,LEN($H109))=$H109))+SUMPRODUCT('表三之三（其它收支录入表）'!E$6:E$52*(LEFT('表三之三（其它收支录入表）'!$B$6:$B$52,LEN($H109))=$H109))</f>
        <v>0</v>
      </c>
      <c r="L109" s="229">
        <f>SUMPRODUCT('表三之二（需明确收支对象级次的录入表）'!I$7:I$80*(LEFT('表三之二（需明确收支对象级次的录入表）'!$B$7:$B$80,LEN($H109))=$H109))+SUMPRODUCT('表三之三（其它收支录入表）'!F$6:F$52*(LEFT('表三之三（其它收支录入表）'!$B$6:$B$52,LEN($H109))=$H109))</f>
        <v>0</v>
      </c>
      <c r="M109" s="167" t="str">
        <f t="shared" si="8"/>
        <v/>
      </c>
      <c r="N109" s="167" t="str">
        <f t="shared" si="9"/>
        <v/>
      </c>
    </row>
    <row r="110" ht="16.5" customHeight="1" spans="1:14">
      <c r="A110" s="378"/>
      <c r="B110" s="193"/>
      <c r="C110" s="215"/>
      <c r="D110" s="169"/>
      <c r="E110" s="169"/>
      <c r="F110" s="384"/>
      <c r="G110" s="384"/>
      <c r="H110" s="378"/>
      <c r="I110" s="140"/>
      <c r="J110" s="215"/>
      <c r="K110" s="169"/>
      <c r="L110" s="169"/>
      <c r="M110" s="380"/>
      <c r="N110" s="380"/>
    </row>
    <row r="111" ht="16.5" customHeight="1" spans="1:14">
      <c r="A111" s="378"/>
      <c r="B111" s="193"/>
      <c r="C111" s="215"/>
      <c r="D111" s="169"/>
      <c r="E111" s="169"/>
      <c r="F111" s="384"/>
      <c r="G111" s="384"/>
      <c r="H111" s="378"/>
      <c r="I111" s="140"/>
      <c r="J111" s="215"/>
      <c r="K111" s="169"/>
      <c r="L111" s="169"/>
      <c r="M111" s="380"/>
      <c r="N111" s="380"/>
    </row>
    <row r="112" ht="16.5" customHeight="1" spans="1:14">
      <c r="A112" s="140"/>
      <c r="B112" s="201" t="s">
        <v>9727</v>
      </c>
      <c r="C112" s="223">
        <f>SUM(C7,C8,C103)</f>
        <v>816549</v>
      </c>
      <c r="D112" s="168">
        <f>SUM(D7,D8,D103)</f>
        <v>1396613</v>
      </c>
      <c r="E112" s="168">
        <f>SUM(E7,E8,E103)</f>
        <v>1063119</v>
      </c>
      <c r="F112" s="377">
        <f t="shared" si="5"/>
        <v>1.30196595672764</v>
      </c>
      <c r="G112" s="377">
        <f t="shared" si="5"/>
        <v>0.76121230433914</v>
      </c>
      <c r="H112" s="140"/>
      <c r="I112" s="201" t="s">
        <v>12280</v>
      </c>
      <c r="J112" s="223">
        <f>SUM(J7:J8,J104)</f>
        <v>816549</v>
      </c>
      <c r="K112" s="168">
        <f>SUM(K7:K8,K104)</f>
        <v>1396613</v>
      </c>
      <c r="L112" s="168">
        <f>SUM(L7:L8,L104)</f>
        <v>1063119</v>
      </c>
      <c r="M112" s="167">
        <f>IFERROR($L112/J112,"")</f>
        <v>1.30196595672764</v>
      </c>
      <c r="N112" s="167">
        <f>IFERROR($L112/K112,"")</f>
        <v>0.76121230433914</v>
      </c>
    </row>
    <row r="113" ht="36" customHeight="1" spans="3:12">
      <c r="C113" s="173">
        <f>IF(ABS(C112-J112)&gt;0,"请检查平衡！",0)</f>
        <v>0</v>
      </c>
      <c r="D113" s="173">
        <f>IF(ABS(D112-K112)&gt;0,"请检查平衡！",0)</f>
        <v>0</v>
      </c>
      <c r="E113" s="173">
        <f>IF(ABS(E112-L112)&gt;0,"请检查平衡！",0)</f>
        <v>0</v>
      </c>
      <c r="F113" s="385"/>
      <c r="K113" s="182">
        <v>0</v>
      </c>
      <c r="L113" s="182">
        <v>0</v>
      </c>
    </row>
  </sheetData>
  <sheetProtection algorithmName="SHA-512" hashValue="8TxzRlz28U2vjhrzMT13UP0aAfujF+2HmeJh0jfwMnJXflgu0dkiev5AAfkKb3gzawvAU3rdYfHAJCYWmqOJvg==" saltValue="itteLhwCheEbcfTM22Q6PA==" spinCount="100000" sheet="1" autoFilter="0" objects="1" scenarios="1"/>
  <sortState ref="H11:I95">
    <sortCondition ref="H95"/>
  </sortState>
  <mergeCells count="14">
    <mergeCell ref="A2:N2"/>
    <mergeCell ref="M3:N3"/>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27" bottom="0.32" header="0.31496062992126" footer="0.17"/>
  <pageSetup paperSize="9" scale="65" fitToHeight="0" orientation="landscape" blackAndWhite="1"/>
  <headerFoot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0"/>
  <sheetViews>
    <sheetView showGridLines="0" showZeros="0" workbookViewId="0">
      <pane xSplit="4" ySplit="7" topLeftCell="E41" activePane="bottomRight" state="frozen"/>
      <selection/>
      <selection pane="topRight"/>
      <selection pane="bottomLeft"/>
      <selection pane="bottomRight" activeCell="F50" sqref="F50"/>
    </sheetView>
  </sheetViews>
  <sheetFormatPr defaultColWidth="8.775" defaultRowHeight="13.5"/>
  <cols>
    <col min="1" max="1" width="3.66666666666667" style="182" customWidth="1"/>
    <col min="2" max="2" width="9.88333333333333" style="182" customWidth="1"/>
    <col min="3" max="3" width="41.775" style="182" customWidth="1"/>
    <col min="4" max="9" width="10.4416666666667" style="182" customWidth="1"/>
    <col min="10" max="10" width="9.44166666666667" style="350" customWidth="1"/>
    <col min="11" max="11" width="10.4416666666667" style="204" customWidth="1"/>
  </cols>
  <sheetData>
    <row r="1" ht="18" customHeight="1" spans="1:9">
      <c r="A1" s="184" t="s">
        <v>12281</v>
      </c>
      <c r="D1" s="185"/>
      <c r="E1" s="185"/>
      <c r="F1" s="185"/>
      <c r="G1" s="185"/>
      <c r="H1" s="185"/>
      <c r="I1" s="185"/>
    </row>
    <row r="2" ht="24" spans="1:11">
      <c r="A2" s="136" t="s">
        <v>12021</v>
      </c>
      <c r="B2" s="136"/>
      <c r="C2" s="136"/>
      <c r="D2" s="136"/>
      <c r="E2" s="136"/>
      <c r="F2" s="136"/>
      <c r="G2" s="136"/>
      <c r="H2" s="136"/>
      <c r="I2" s="136"/>
      <c r="J2" s="136"/>
      <c r="K2" s="136"/>
    </row>
    <row r="3" ht="20.25" customHeight="1" spans="11:11">
      <c r="K3" s="365" t="s">
        <v>9667</v>
      </c>
    </row>
    <row r="4" ht="18.9" customHeight="1" spans="1:11">
      <c r="A4" s="23" t="s">
        <v>12282</v>
      </c>
      <c r="B4" s="344" t="s">
        <v>9672</v>
      </c>
      <c r="C4" s="355" t="s">
        <v>9732</v>
      </c>
      <c r="D4" s="356" t="s">
        <v>12283</v>
      </c>
      <c r="E4" s="356" t="s">
        <v>12284</v>
      </c>
      <c r="F4" s="356" t="s">
        <v>12026</v>
      </c>
      <c r="G4" s="356"/>
      <c r="H4" s="356"/>
      <c r="I4" s="356"/>
      <c r="J4" s="356"/>
      <c r="K4" s="356"/>
    </row>
    <row r="5" ht="23.4" customHeight="1" spans="1:11">
      <c r="A5" s="344"/>
      <c r="B5" s="344"/>
      <c r="C5" s="355"/>
      <c r="D5" s="356"/>
      <c r="E5" s="356"/>
      <c r="F5" s="357" t="s">
        <v>12285</v>
      </c>
      <c r="G5" s="358"/>
      <c r="H5" s="359"/>
      <c r="I5" s="356" t="s">
        <v>12286</v>
      </c>
      <c r="J5" s="366" t="s">
        <v>12028</v>
      </c>
      <c r="K5" s="366" t="s">
        <v>12287</v>
      </c>
    </row>
    <row r="6" ht="25.5" customHeight="1" spans="1:11">
      <c r="A6" s="344"/>
      <c r="B6" s="344"/>
      <c r="C6" s="355"/>
      <c r="D6" s="356"/>
      <c r="E6" s="356"/>
      <c r="F6" s="356" t="s">
        <v>13</v>
      </c>
      <c r="G6" s="356" t="s">
        <v>12288</v>
      </c>
      <c r="H6" s="356" t="s">
        <v>12289</v>
      </c>
      <c r="I6" s="356"/>
      <c r="J6" s="366"/>
      <c r="K6" s="366"/>
    </row>
    <row r="7" ht="16.8" customHeight="1" spans="1:11">
      <c r="A7" s="24" t="s">
        <v>12290</v>
      </c>
      <c r="B7" s="140" t="s">
        <v>12042</v>
      </c>
      <c r="C7" s="352" t="s">
        <v>12291</v>
      </c>
      <c r="D7" s="211">
        <v>2838</v>
      </c>
      <c r="E7" s="211">
        <v>2838</v>
      </c>
      <c r="F7" s="211"/>
      <c r="G7" s="150"/>
      <c r="H7" s="211">
        <v>2838</v>
      </c>
      <c r="I7" s="367">
        <f>SUM(F7:H7)</f>
        <v>2838</v>
      </c>
      <c r="J7" s="167">
        <f>IFERROR($I7/D7,"")</f>
        <v>1</v>
      </c>
      <c r="K7" s="167">
        <f>IFERROR($I7/E7,"")</f>
        <v>1</v>
      </c>
    </row>
    <row r="8" ht="16.8" customHeight="1" spans="1:11">
      <c r="A8" s="24"/>
      <c r="B8" s="140" t="s">
        <v>12046</v>
      </c>
      <c r="C8" s="352" t="s">
        <v>12292</v>
      </c>
      <c r="D8" s="211">
        <v>10305</v>
      </c>
      <c r="E8" s="211">
        <v>10305</v>
      </c>
      <c r="F8" s="211"/>
      <c r="G8" s="150"/>
      <c r="H8" s="211">
        <v>10305</v>
      </c>
      <c r="I8" s="367">
        <f t="shared" ref="I8:I68" si="0">SUM(F8:H8)</f>
        <v>10305</v>
      </c>
      <c r="J8" s="167">
        <f t="shared" ref="J8:J68" si="1">IFERROR($I8/D8,"")</f>
        <v>1</v>
      </c>
      <c r="K8" s="167">
        <f t="shared" ref="K8:K68" si="2">IFERROR($I8/E8,"")</f>
        <v>1</v>
      </c>
    </row>
    <row r="9" ht="16.8" customHeight="1" spans="1:11">
      <c r="A9" s="24"/>
      <c r="B9" s="140" t="s">
        <v>12050</v>
      </c>
      <c r="C9" s="352" t="s">
        <v>12293</v>
      </c>
      <c r="D9" s="211">
        <v>7059</v>
      </c>
      <c r="E9" s="211">
        <v>7059</v>
      </c>
      <c r="F9" s="211"/>
      <c r="G9" s="150"/>
      <c r="H9" s="211">
        <v>7059</v>
      </c>
      <c r="I9" s="367">
        <f t="shared" si="0"/>
        <v>7059</v>
      </c>
      <c r="J9" s="167">
        <f t="shared" si="1"/>
        <v>1</v>
      </c>
      <c r="K9" s="167">
        <f t="shared" si="2"/>
        <v>1</v>
      </c>
    </row>
    <row r="10" ht="16.8" customHeight="1" spans="1:11">
      <c r="A10" s="24"/>
      <c r="B10" s="140" t="s">
        <v>12052</v>
      </c>
      <c r="C10" s="352" t="s">
        <v>12294</v>
      </c>
      <c r="D10" s="211">
        <v>5221</v>
      </c>
      <c r="E10" s="211">
        <v>5221</v>
      </c>
      <c r="F10" s="211"/>
      <c r="G10" s="150"/>
      <c r="H10" s="211">
        <v>5221</v>
      </c>
      <c r="I10" s="367">
        <f t="shared" si="0"/>
        <v>5221</v>
      </c>
      <c r="J10" s="167">
        <f t="shared" si="1"/>
        <v>1</v>
      </c>
      <c r="K10" s="167">
        <f t="shared" si="2"/>
        <v>1</v>
      </c>
    </row>
    <row r="11" ht="16.8" customHeight="1" spans="1:11">
      <c r="A11" s="24"/>
      <c r="B11" s="140" t="s">
        <v>12054</v>
      </c>
      <c r="C11" s="352" t="s">
        <v>12295</v>
      </c>
      <c r="D11" s="211">
        <v>16972</v>
      </c>
      <c r="E11" s="211">
        <v>16972</v>
      </c>
      <c r="F11" s="211"/>
      <c r="G11" s="150"/>
      <c r="H11" s="211">
        <v>16972</v>
      </c>
      <c r="I11" s="367">
        <f t="shared" si="0"/>
        <v>16972</v>
      </c>
      <c r="J11" s="167">
        <f t="shared" si="1"/>
        <v>1</v>
      </c>
      <c r="K11" s="167">
        <f t="shared" si="2"/>
        <v>1</v>
      </c>
    </row>
    <row r="12" ht="16.8" customHeight="1" spans="1:11">
      <c r="A12" s="24"/>
      <c r="B12" s="140" t="s">
        <v>12056</v>
      </c>
      <c r="C12" s="352" t="s">
        <v>12296</v>
      </c>
      <c r="D12" s="211">
        <v>5216</v>
      </c>
      <c r="E12" s="211">
        <v>5216</v>
      </c>
      <c r="F12" s="211"/>
      <c r="G12" s="150"/>
      <c r="H12" s="211">
        <v>5216</v>
      </c>
      <c r="I12" s="367">
        <f t="shared" si="0"/>
        <v>5216</v>
      </c>
      <c r="J12" s="167">
        <f t="shared" si="1"/>
        <v>1</v>
      </c>
      <c r="K12" s="167">
        <f t="shared" si="2"/>
        <v>1</v>
      </c>
    </row>
    <row r="13" ht="16.8" customHeight="1" spans="1:11">
      <c r="A13" s="24"/>
      <c r="B13" s="140" t="s">
        <v>12060</v>
      </c>
      <c r="C13" s="352" t="s">
        <v>12297</v>
      </c>
      <c r="D13" s="211">
        <v>-4310</v>
      </c>
      <c r="E13" s="211">
        <v>-4310</v>
      </c>
      <c r="F13" s="211"/>
      <c r="G13" s="150"/>
      <c r="H13" s="211">
        <v>-4310</v>
      </c>
      <c r="I13" s="367">
        <f t="shared" si="0"/>
        <v>-4310</v>
      </c>
      <c r="J13" s="167">
        <f t="shared" si="1"/>
        <v>1</v>
      </c>
      <c r="K13" s="167">
        <f t="shared" si="2"/>
        <v>1</v>
      </c>
    </row>
    <row r="14" ht="16.8" customHeight="1" spans="1:11">
      <c r="A14" s="24"/>
      <c r="B14" s="140" t="s">
        <v>12062</v>
      </c>
      <c r="C14" s="352" t="s">
        <v>12298</v>
      </c>
      <c r="D14" s="211">
        <v>122104</v>
      </c>
      <c r="E14" s="211">
        <v>123487</v>
      </c>
      <c r="F14" s="211"/>
      <c r="G14" s="150"/>
      <c r="H14" s="211">
        <v>123487</v>
      </c>
      <c r="I14" s="367">
        <f t="shared" si="0"/>
        <v>123487</v>
      </c>
      <c r="J14" s="167">
        <f t="shared" si="1"/>
        <v>1.01132641027321</v>
      </c>
      <c r="K14" s="167">
        <f t="shared" si="2"/>
        <v>1</v>
      </c>
    </row>
    <row r="15" ht="16.8" customHeight="1" spans="1:11">
      <c r="A15" s="24"/>
      <c r="B15" s="140" t="s">
        <v>12064</v>
      </c>
      <c r="C15" s="352" t="s">
        <v>12299</v>
      </c>
      <c r="D15" s="211">
        <v>1637</v>
      </c>
      <c r="E15" s="211">
        <v>1637</v>
      </c>
      <c r="F15" s="211"/>
      <c r="G15" s="150"/>
      <c r="H15" s="211">
        <v>1637</v>
      </c>
      <c r="I15" s="367">
        <f t="shared" si="0"/>
        <v>1637</v>
      </c>
      <c r="J15" s="167">
        <f t="shared" si="1"/>
        <v>1</v>
      </c>
      <c r="K15" s="167">
        <f t="shared" si="2"/>
        <v>1</v>
      </c>
    </row>
    <row r="16" ht="16.8" customHeight="1" spans="1:11">
      <c r="A16" s="24"/>
      <c r="B16" s="140" t="s">
        <v>12066</v>
      </c>
      <c r="C16" s="352" t="s">
        <v>12300</v>
      </c>
      <c r="D16" s="211">
        <v>5977</v>
      </c>
      <c r="E16" s="211">
        <v>15869</v>
      </c>
      <c r="F16" s="211"/>
      <c r="G16" s="150"/>
      <c r="H16" s="211">
        <v>15869</v>
      </c>
      <c r="I16" s="367">
        <f t="shared" si="0"/>
        <v>15869</v>
      </c>
      <c r="J16" s="167">
        <f t="shared" si="1"/>
        <v>2.65501087502091</v>
      </c>
      <c r="K16" s="167">
        <f t="shared" si="2"/>
        <v>1</v>
      </c>
    </row>
    <row r="17" ht="16.8" customHeight="1" spans="1:11">
      <c r="A17" s="24"/>
      <c r="B17" s="140" t="s">
        <v>12068</v>
      </c>
      <c r="C17" s="352" t="s">
        <v>12301</v>
      </c>
      <c r="D17" s="211"/>
      <c r="E17" s="211"/>
      <c r="F17" s="211"/>
      <c r="G17" s="150"/>
      <c r="H17" s="211"/>
      <c r="I17" s="367">
        <f t="shared" si="0"/>
        <v>0</v>
      </c>
      <c r="J17" s="167" t="str">
        <f t="shared" si="1"/>
        <v/>
      </c>
      <c r="K17" s="167" t="str">
        <f t="shared" si="2"/>
        <v/>
      </c>
    </row>
    <row r="18" ht="16.8" customHeight="1" spans="1:11">
      <c r="A18" s="24"/>
      <c r="B18" s="140" t="s">
        <v>12070</v>
      </c>
      <c r="C18" s="352" t="s">
        <v>12302</v>
      </c>
      <c r="D18" s="211">
        <v>7214</v>
      </c>
      <c r="E18" s="211">
        <v>7214</v>
      </c>
      <c r="F18" s="211"/>
      <c r="G18" s="150"/>
      <c r="H18" s="211">
        <v>7214</v>
      </c>
      <c r="I18" s="367">
        <f t="shared" si="0"/>
        <v>7214</v>
      </c>
      <c r="J18" s="167">
        <f t="shared" si="1"/>
        <v>1</v>
      </c>
      <c r="K18" s="167">
        <f t="shared" si="2"/>
        <v>1</v>
      </c>
    </row>
    <row r="19" ht="16.8" customHeight="1" spans="1:11">
      <c r="A19" s="24"/>
      <c r="B19" s="140" t="s">
        <v>12072</v>
      </c>
      <c r="C19" s="352" t="s">
        <v>12303</v>
      </c>
      <c r="D19" s="211">
        <v>400</v>
      </c>
      <c r="E19" s="211">
        <v>236</v>
      </c>
      <c r="F19" s="211"/>
      <c r="G19" s="150"/>
      <c r="H19" s="211">
        <v>236</v>
      </c>
      <c r="I19" s="367">
        <f t="shared" si="0"/>
        <v>236</v>
      </c>
      <c r="J19" s="167">
        <f t="shared" si="1"/>
        <v>0.59</v>
      </c>
      <c r="K19" s="167">
        <f t="shared" si="2"/>
        <v>1</v>
      </c>
    </row>
    <row r="20" ht="16.8" customHeight="1" spans="1:11">
      <c r="A20" s="24"/>
      <c r="B20" s="140" t="s">
        <v>12074</v>
      </c>
      <c r="C20" s="352" t="s">
        <v>12304</v>
      </c>
      <c r="D20" s="211"/>
      <c r="E20" s="211">
        <v>225</v>
      </c>
      <c r="F20" s="211"/>
      <c r="G20" s="150"/>
      <c r="H20" s="211">
        <v>225</v>
      </c>
      <c r="I20" s="367">
        <f t="shared" si="0"/>
        <v>225</v>
      </c>
      <c r="J20" s="167" t="str">
        <f t="shared" si="1"/>
        <v/>
      </c>
      <c r="K20" s="167">
        <f t="shared" si="2"/>
        <v>1</v>
      </c>
    </row>
    <row r="21" ht="16.8" customHeight="1" spans="1:11">
      <c r="A21" s="24"/>
      <c r="B21" s="140" t="s">
        <v>12076</v>
      </c>
      <c r="C21" s="352" t="s">
        <v>12305</v>
      </c>
      <c r="D21" s="211">
        <v>16535</v>
      </c>
      <c r="E21" s="211">
        <v>16535</v>
      </c>
      <c r="F21" s="211"/>
      <c r="G21" s="150"/>
      <c r="H21" s="211">
        <v>16535</v>
      </c>
      <c r="I21" s="367">
        <f t="shared" si="0"/>
        <v>16535</v>
      </c>
      <c r="J21" s="167">
        <f t="shared" si="1"/>
        <v>1</v>
      </c>
      <c r="K21" s="167">
        <f t="shared" si="2"/>
        <v>1</v>
      </c>
    </row>
    <row r="22" ht="16.8" customHeight="1" spans="1:11">
      <c r="A22" s="24"/>
      <c r="B22" s="140" t="s">
        <v>12078</v>
      </c>
      <c r="C22" s="352" t="s">
        <v>12306</v>
      </c>
      <c r="D22" s="211"/>
      <c r="E22" s="211"/>
      <c r="F22" s="211"/>
      <c r="G22" s="150"/>
      <c r="H22" s="150"/>
      <c r="I22" s="367">
        <f t="shared" si="0"/>
        <v>0</v>
      </c>
      <c r="J22" s="167" t="str">
        <f t="shared" si="1"/>
        <v/>
      </c>
      <c r="K22" s="167" t="str">
        <f t="shared" si="2"/>
        <v/>
      </c>
    </row>
    <row r="23" ht="16.8" customHeight="1" spans="1:11">
      <c r="A23" s="24"/>
      <c r="B23" s="140" t="s">
        <v>12080</v>
      </c>
      <c r="C23" s="352" t="s">
        <v>12307</v>
      </c>
      <c r="D23" s="211"/>
      <c r="E23" s="211"/>
      <c r="F23" s="211"/>
      <c r="G23" s="150"/>
      <c r="H23" s="150"/>
      <c r="I23" s="367">
        <f t="shared" si="0"/>
        <v>0</v>
      </c>
      <c r="J23" s="167" t="str">
        <f t="shared" si="1"/>
        <v/>
      </c>
      <c r="K23" s="167" t="str">
        <f t="shared" si="2"/>
        <v/>
      </c>
    </row>
    <row r="24" ht="16.8" customHeight="1" spans="1:11">
      <c r="A24" s="24"/>
      <c r="B24" s="140" t="s">
        <v>12082</v>
      </c>
      <c r="C24" s="352" t="s">
        <v>12308</v>
      </c>
      <c r="D24" s="211"/>
      <c r="E24" s="211"/>
      <c r="F24" s="211"/>
      <c r="G24" s="150"/>
      <c r="H24" s="150"/>
      <c r="I24" s="367">
        <f t="shared" si="0"/>
        <v>0</v>
      </c>
      <c r="J24" s="167" t="str">
        <f t="shared" si="1"/>
        <v/>
      </c>
      <c r="K24" s="167" t="str">
        <f t="shared" si="2"/>
        <v/>
      </c>
    </row>
    <row r="25" ht="16.8" customHeight="1" spans="1:11">
      <c r="A25" s="24"/>
      <c r="B25" s="140" t="s">
        <v>12084</v>
      </c>
      <c r="C25" s="352" t="s">
        <v>12309</v>
      </c>
      <c r="D25" s="211"/>
      <c r="E25" s="211"/>
      <c r="F25" s="211"/>
      <c r="G25" s="150"/>
      <c r="H25" s="150"/>
      <c r="I25" s="367">
        <f t="shared" si="0"/>
        <v>0</v>
      </c>
      <c r="J25" s="167" t="str">
        <f t="shared" si="1"/>
        <v/>
      </c>
      <c r="K25" s="167" t="str">
        <f t="shared" si="2"/>
        <v/>
      </c>
    </row>
    <row r="26" ht="16.8" customHeight="1" spans="1:11">
      <c r="A26" s="24"/>
      <c r="B26" s="140" t="s">
        <v>12086</v>
      </c>
      <c r="C26" s="352" t="s">
        <v>12310</v>
      </c>
      <c r="D26" s="211"/>
      <c r="E26" s="360"/>
      <c r="F26" s="360"/>
      <c r="G26" s="150"/>
      <c r="H26" s="150"/>
      <c r="I26" s="367">
        <f t="shared" si="0"/>
        <v>0</v>
      </c>
      <c r="J26" s="167" t="str">
        <f t="shared" si="1"/>
        <v/>
      </c>
      <c r="K26" s="167" t="str">
        <f t="shared" si="2"/>
        <v/>
      </c>
    </row>
    <row r="27" ht="16.8" customHeight="1" spans="1:11">
      <c r="A27" s="24"/>
      <c r="B27" s="140" t="s">
        <v>12088</v>
      </c>
      <c r="C27" s="352" t="s">
        <v>12311</v>
      </c>
      <c r="D27" s="211"/>
      <c r="E27" s="360"/>
      <c r="F27" s="360"/>
      <c r="G27" s="150"/>
      <c r="H27" s="150"/>
      <c r="I27" s="367">
        <f t="shared" si="0"/>
        <v>0</v>
      </c>
      <c r="J27" s="167" t="str">
        <f t="shared" si="1"/>
        <v/>
      </c>
      <c r="K27" s="167" t="str">
        <f t="shared" si="2"/>
        <v/>
      </c>
    </row>
    <row r="28" ht="16.8" customHeight="1" spans="1:11">
      <c r="A28" s="24"/>
      <c r="B28" s="140" t="s">
        <v>12090</v>
      </c>
      <c r="C28" s="352" t="s">
        <v>12312</v>
      </c>
      <c r="D28" s="211"/>
      <c r="E28" s="360"/>
      <c r="F28" s="360"/>
      <c r="G28" s="150"/>
      <c r="H28" s="150"/>
      <c r="I28" s="367">
        <f t="shared" si="0"/>
        <v>0</v>
      </c>
      <c r="J28" s="167" t="str">
        <f t="shared" si="1"/>
        <v/>
      </c>
      <c r="K28" s="167" t="str">
        <f t="shared" si="2"/>
        <v/>
      </c>
    </row>
    <row r="29" ht="16.8" customHeight="1" spans="1:11">
      <c r="A29" s="24"/>
      <c r="B29" s="140" t="s">
        <v>12092</v>
      </c>
      <c r="C29" s="352" t="s">
        <v>12313</v>
      </c>
      <c r="D29" s="211">
        <v>3350</v>
      </c>
      <c r="E29" s="360">
        <v>3118</v>
      </c>
      <c r="F29" s="360">
        <v>3118</v>
      </c>
      <c r="G29" s="150"/>
      <c r="H29" s="150"/>
      <c r="I29" s="367">
        <f t="shared" si="0"/>
        <v>3118</v>
      </c>
      <c r="J29" s="167">
        <f t="shared" si="1"/>
        <v>0.930746268656716</v>
      </c>
      <c r="K29" s="167">
        <f t="shared" si="2"/>
        <v>1</v>
      </c>
    </row>
    <row r="30" ht="16.8" customHeight="1" spans="1:11">
      <c r="A30" s="24"/>
      <c r="B30" s="140" t="s">
        <v>12094</v>
      </c>
      <c r="C30" s="352" t="s">
        <v>12314</v>
      </c>
      <c r="D30" s="211">
        <v>12279</v>
      </c>
      <c r="E30" s="360">
        <v>12973</v>
      </c>
      <c r="F30" s="360">
        <v>12973</v>
      </c>
      <c r="G30" s="150"/>
      <c r="H30" s="150"/>
      <c r="I30" s="367">
        <f t="shared" si="0"/>
        <v>12973</v>
      </c>
      <c r="J30" s="167">
        <f t="shared" si="1"/>
        <v>1.0565192605261</v>
      </c>
      <c r="K30" s="167">
        <f t="shared" si="2"/>
        <v>1</v>
      </c>
    </row>
    <row r="31" ht="16.8" customHeight="1" spans="1:11">
      <c r="A31" s="24"/>
      <c r="B31" s="140" t="s">
        <v>12096</v>
      </c>
      <c r="C31" s="352" t="s">
        <v>12315</v>
      </c>
      <c r="D31" s="211">
        <v>325</v>
      </c>
      <c r="E31" s="360">
        <v>215</v>
      </c>
      <c r="F31" s="360">
        <v>215</v>
      </c>
      <c r="G31" s="150"/>
      <c r="H31" s="150"/>
      <c r="I31" s="367">
        <f t="shared" si="0"/>
        <v>215</v>
      </c>
      <c r="J31" s="167">
        <f t="shared" si="1"/>
        <v>0.661538461538462</v>
      </c>
      <c r="K31" s="167">
        <f t="shared" si="2"/>
        <v>1</v>
      </c>
    </row>
    <row r="32" ht="16.8" customHeight="1" spans="1:11">
      <c r="A32" s="24"/>
      <c r="B32" s="140" t="s">
        <v>12098</v>
      </c>
      <c r="C32" s="352" t="s">
        <v>12316</v>
      </c>
      <c r="D32" s="211">
        <v>1272</v>
      </c>
      <c r="E32" s="360">
        <v>999</v>
      </c>
      <c r="F32" s="360">
        <v>999</v>
      </c>
      <c r="G32" s="150"/>
      <c r="H32" s="150"/>
      <c r="I32" s="367">
        <f t="shared" si="0"/>
        <v>999</v>
      </c>
      <c r="J32" s="167">
        <f t="shared" si="1"/>
        <v>0.785377358490566</v>
      </c>
      <c r="K32" s="167">
        <f t="shared" si="2"/>
        <v>1</v>
      </c>
    </row>
    <row r="33" ht="16.8" customHeight="1" spans="1:11">
      <c r="A33" s="24"/>
      <c r="B33" s="140" t="s">
        <v>12100</v>
      </c>
      <c r="C33" s="352" t="s">
        <v>12317</v>
      </c>
      <c r="D33" s="211">
        <v>5757</v>
      </c>
      <c r="E33" s="360">
        <v>8030</v>
      </c>
      <c r="F33" s="360">
        <v>8030</v>
      </c>
      <c r="G33" s="150"/>
      <c r="H33" s="150"/>
      <c r="I33" s="367">
        <f t="shared" si="0"/>
        <v>8030</v>
      </c>
      <c r="J33" s="167">
        <f t="shared" si="1"/>
        <v>1.39482369289561</v>
      </c>
      <c r="K33" s="167">
        <f t="shared" si="2"/>
        <v>1</v>
      </c>
    </row>
    <row r="34" ht="16.8" customHeight="1" spans="1:11">
      <c r="A34" s="24"/>
      <c r="B34" s="140" t="s">
        <v>12102</v>
      </c>
      <c r="C34" s="352" t="s">
        <v>12318</v>
      </c>
      <c r="D34" s="211">
        <v>3946</v>
      </c>
      <c r="E34" s="360">
        <v>242503</v>
      </c>
      <c r="F34" s="360">
        <v>242503</v>
      </c>
      <c r="G34" s="150"/>
      <c r="H34" s="150"/>
      <c r="I34" s="367">
        <f t="shared" si="0"/>
        <v>242503</v>
      </c>
      <c r="J34" s="167">
        <f t="shared" si="1"/>
        <v>61.455397871262</v>
      </c>
      <c r="K34" s="167">
        <f t="shared" si="2"/>
        <v>1</v>
      </c>
    </row>
    <row r="35" ht="16.8" customHeight="1" spans="1:11">
      <c r="A35" s="24"/>
      <c r="B35" s="140" t="s">
        <v>12104</v>
      </c>
      <c r="C35" s="352" t="s">
        <v>12319</v>
      </c>
      <c r="D35" s="211">
        <v>51</v>
      </c>
      <c r="E35" s="360">
        <v>2916</v>
      </c>
      <c r="F35" s="360">
        <v>2916</v>
      </c>
      <c r="G35" s="150"/>
      <c r="H35" s="150"/>
      <c r="I35" s="367">
        <f t="shared" si="0"/>
        <v>2916</v>
      </c>
      <c r="J35" s="167">
        <f t="shared" si="1"/>
        <v>57.1764705882353</v>
      </c>
      <c r="K35" s="167">
        <f t="shared" si="2"/>
        <v>1</v>
      </c>
    </row>
    <row r="36" ht="16.8" customHeight="1" spans="1:11">
      <c r="A36" s="24"/>
      <c r="B36" s="140" t="s">
        <v>12106</v>
      </c>
      <c r="C36" s="352" t="s">
        <v>12320</v>
      </c>
      <c r="D36" s="211"/>
      <c r="E36" s="360"/>
      <c r="F36" s="360"/>
      <c r="G36" s="150"/>
      <c r="H36" s="150"/>
      <c r="I36" s="367">
        <f t="shared" si="0"/>
        <v>0</v>
      </c>
      <c r="J36" s="167" t="str">
        <f t="shared" si="1"/>
        <v/>
      </c>
      <c r="K36" s="167" t="str">
        <f t="shared" si="2"/>
        <v/>
      </c>
    </row>
    <row r="37" ht="16.8" customHeight="1" spans="1:11">
      <c r="A37" s="24"/>
      <c r="B37" s="140" t="s">
        <v>12108</v>
      </c>
      <c r="C37" s="352" t="s">
        <v>12321</v>
      </c>
      <c r="D37" s="211">
        <v>1974</v>
      </c>
      <c r="E37" s="360">
        <v>8857</v>
      </c>
      <c r="F37" s="360">
        <v>8857</v>
      </c>
      <c r="G37" s="150"/>
      <c r="H37" s="150"/>
      <c r="I37" s="367">
        <f t="shared" si="0"/>
        <v>8857</v>
      </c>
      <c r="J37" s="167">
        <f t="shared" si="1"/>
        <v>4.48682877406282</v>
      </c>
      <c r="K37" s="167">
        <f t="shared" si="2"/>
        <v>1</v>
      </c>
    </row>
    <row r="38" ht="16.8" customHeight="1" spans="1:11">
      <c r="A38" s="24"/>
      <c r="B38" s="140" t="s">
        <v>12110</v>
      </c>
      <c r="C38" s="352" t="s">
        <v>12322</v>
      </c>
      <c r="D38" s="211">
        <v>36555</v>
      </c>
      <c r="E38" s="360">
        <v>41265</v>
      </c>
      <c r="F38" s="360">
        <v>41265</v>
      </c>
      <c r="G38" s="150"/>
      <c r="H38" s="150"/>
      <c r="I38" s="367">
        <f t="shared" si="0"/>
        <v>41265</v>
      </c>
      <c r="J38" s="167">
        <f t="shared" si="1"/>
        <v>1.12884694296266</v>
      </c>
      <c r="K38" s="167">
        <f t="shared" si="2"/>
        <v>1</v>
      </c>
    </row>
    <row r="39" ht="16.8" customHeight="1" spans="1:11">
      <c r="A39" s="24"/>
      <c r="B39" s="140" t="s">
        <v>12112</v>
      </c>
      <c r="C39" s="352" t="s">
        <v>12323</v>
      </c>
      <c r="D39" s="211"/>
      <c r="E39" s="360"/>
      <c r="F39" s="360"/>
      <c r="G39" s="150"/>
      <c r="H39" s="150"/>
      <c r="I39" s="367">
        <f t="shared" si="0"/>
        <v>0</v>
      </c>
      <c r="J39" s="167" t="str">
        <f t="shared" si="1"/>
        <v/>
      </c>
      <c r="K39" s="167" t="str">
        <f t="shared" si="2"/>
        <v/>
      </c>
    </row>
    <row r="40" ht="16.8" customHeight="1" spans="1:11">
      <c r="A40" s="24"/>
      <c r="B40" s="140" t="s">
        <v>12114</v>
      </c>
      <c r="C40" s="352" t="s">
        <v>12324</v>
      </c>
      <c r="D40" s="211"/>
      <c r="E40" s="360"/>
      <c r="F40" s="360"/>
      <c r="G40" s="150"/>
      <c r="H40" s="150"/>
      <c r="I40" s="367">
        <f t="shared" si="0"/>
        <v>0</v>
      </c>
      <c r="J40" s="167" t="str">
        <f t="shared" si="1"/>
        <v/>
      </c>
      <c r="K40" s="167" t="str">
        <f t="shared" si="2"/>
        <v/>
      </c>
    </row>
    <row r="41" ht="16.8" customHeight="1" spans="1:11">
      <c r="A41" s="24"/>
      <c r="B41" s="140" t="s">
        <v>12116</v>
      </c>
      <c r="C41" s="352" t="s">
        <v>12325</v>
      </c>
      <c r="D41" s="211"/>
      <c r="E41" s="360"/>
      <c r="F41" s="360"/>
      <c r="G41" s="150"/>
      <c r="H41" s="150"/>
      <c r="I41" s="367">
        <f t="shared" si="0"/>
        <v>0</v>
      </c>
      <c r="J41" s="167" t="str">
        <f t="shared" si="1"/>
        <v/>
      </c>
      <c r="K41" s="167" t="str">
        <f t="shared" si="2"/>
        <v/>
      </c>
    </row>
    <row r="42" ht="16.8" customHeight="1" spans="1:11">
      <c r="A42" s="24"/>
      <c r="B42" s="140" t="s">
        <v>12118</v>
      </c>
      <c r="C42" s="352" t="s">
        <v>12326</v>
      </c>
      <c r="D42" s="211"/>
      <c r="E42" s="360"/>
      <c r="F42" s="360"/>
      <c r="G42" s="150"/>
      <c r="H42" s="150"/>
      <c r="I42" s="367">
        <f t="shared" si="0"/>
        <v>0</v>
      </c>
      <c r="J42" s="167" t="str">
        <f t="shared" si="1"/>
        <v/>
      </c>
      <c r="K42" s="167" t="str">
        <f t="shared" si="2"/>
        <v/>
      </c>
    </row>
    <row r="43" ht="16.8" customHeight="1" spans="1:11">
      <c r="A43" s="24"/>
      <c r="B43" s="140" t="s">
        <v>12120</v>
      </c>
      <c r="C43" s="352" t="s">
        <v>12327</v>
      </c>
      <c r="D43" s="211">
        <v>624</v>
      </c>
      <c r="E43" s="360">
        <v>896</v>
      </c>
      <c r="F43" s="360">
        <v>896</v>
      </c>
      <c r="G43" s="150"/>
      <c r="H43" s="150"/>
      <c r="I43" s="367">
        <f t="shared" si="0"/>
        <v>896</v>
      </c>
      <c r="J43" s="167">
        <f t="shared" si="1"/>
        <v>1.43589743589744</v>
      </c>
      <c r="K43" s="167">
        <f t="shared" si="2"/>
        <v>1</v>
      </c>
    </row>
    <row r="44" ht="16.8" customHeight="1" spans="1:11">
      <c r="A44" s="24"/>
      <c r="B44" s="140" t="s">
        <v>12122</v>
      </c>
      <c r="C44" s="352" t="s">
        <v>12328</v>
      </c>
      <c r="D44" s="211">
        <v>959</v>
      </c>
      <c r="E44" s="360">
        <v>923</v>
      </c>
      <c r="F44" s="360">
        <v>923</v>
      </c>
      <c r="G44" s="150"/>
      <c r="H44" s="150"/>
      <c r="I44" s="367">
        <f t="shared" si="0"/>
        <v>923</v>
      </c>
      <c r="J44" s="167">
        <f t="shared" si="1"/>
        <v>0.962460896767466</v>
      </c>
      <c r="K44" s="167">
        <f t="shared" si="2"/>
        <v>1</v>
      </c>
    </row>
    <row r="45" ht="16.8" customHeight="1" spans="1:11">
      <c r="A45" s="24"/>
      <c r="B45" s="140" t="s">
        <v>12124</v>
      </c>
      <c r="C45" s="361" t="s">
        <v>12125</v>
      </c>
      <c r="D45" s="211"/>
      <c r="E45" s="360">
        <v>320</v>
      </c>
      <c r="F45" s="360">
        <v>320</v>
      </c>
      <c r="G45" s="150"/>
      <c r="H45" s="150"/>
      <c r="I45" s="367">
        <f t="shared" si="0"/>
        <v>320</v>
      </c>
      <c r="J45" s="167" t="str">
        <f t="shared" si="1"/>
        <v/>
      </c>
      <c r="K45" s="167">
        <f t="shared" si="2"/>
        <v>1</v>
      </c>
    </row>
    <row r="46" ht="16.8" customHeight="1" spans="1:11">
      <c r="A46" s="24"/>
      <c r="B46" s="140" t="s">
        <v>12126</v>
      </c>
      <c r="C46" s="361" t="s">
        <v>12127</v>
      </c>
      <c r="D46" s="211"/>
      <c r="E46" s="360"/>
      <c r="F46" s="194"/>
      <c r="G46" s="150"/>
      <c r="H46" s="150"/>
      <c r="I46" s="367">
        <f t="shared" ref="I46:I50" si="3">SUM(F46:H46)</f>
        <v>0</v>
      </c>
      <c r="J46" s="167" t="str">
        <f t="shared" ref="J46:J50" si="4">IFERROR($I46/D46,"")</f>
        <v/>
      </c>
      <c r="K46" s="167" t="str">
        <f t="shared" ref="K46:K50" si="5">IFERROR($I46/E46,"")</f>
        <v/>
      </c>
    </row>
    <row r="47" ht="16.8" customHeight="1" spans="1:11">
      <c r="A47" s="24"/>
      <c r="B47" s="140" t="s">
        <v>12128</v>
      </c>
      <c r="C47" s="361" t="s">
        <v>12129</v>
      </c>
      <c r="D47" s="211"/>
      <c r="E47" s="360">
        <v>2338</v>
      </c>
      <c r="F47" s="362"/>
      <c r="G47" s="362"/>
      <c r="H47" s="362"/>
      <c r="I47" s="367">
        <f t="shared" si="3"/>
        <v>0</v>
      </c>
      <c r="J47" s="167" t="str">
        <f t="shared" si="4"/>
        <v/>
      </c>
      <c r="K47" s="167">
        <f t="shared" si="5"/>
        <v>0</v>
      </c>
    </row>
    <row r="48" ht="16.8" customHeight="1" spans="1:11">
      <c r="A48" s="24"/>
      <c r="B48" s="213" t="s">
        <v>12130</v>
      </c>
      <c r="C48" s="353" t="s">
        <v>12131</v>
      </c>
      <c r="D48" s="211"/>
      <c r="E48" s="360">
        <v>1498</v>
      </c>
      <c r="F48" s="362"/>
      <c r="G48" s="362"/>
      <c r="H48" s="362"/>
      <c r="I48" s="367">
        <f t="shared" si="3"/>
        <v>0</v>
      </c>
      <c r="J48" s="167" t="str">
        <f t="shared" si="4"/>
        <v/>
      </c>
      <c r="K48" s="167">
        <f t="shared" si="5"/>
        <v>0</v>
      </c>
    </row>
    <row r="49" ht="16.8" customHeight="1" spans="1:11">
      <c r="A49" s="24"/>
      <c r="B49" s="213" t="s">
        <v>12132</v>
      </c>
      <c r="C49" s="353" t="s">
        <v>12133</v>
      </c>
      <c r="D49" s="211"/>
      <c r="E49" s="360"/>
      <c r="F49" s="362"/>
      <c r="G49" s="362"/>
      <c r="H49" s="362"/>
      <c r="I49" s="367">
        <f t="shared" si="3"/>
        <v>0</v>
      </c>
      <c r="J49" s="167" t="str">
        <f t="shared" si="4"/>
        <v/>
      </c>
      <c r="K49" s="167" t="str">
        <f t="shared" si="5"/>
        <v/>
      </c>
    </row>
    <row r="50" ht="16.8" customHeight="1" spans="1:11">
      <c r="A50" s="24"/>
      <c r="B50" s="213" t="s">
        <v>12134</v>
      </c>
      <c r="C50" s="353" t="s">
        <v>12135</v>
      </c>
      <c r="D50" s="211">
        <v>12897</v>
      </c>
      <c r="E50" s="360">
        <v>2967</v>
      </c>
      <c r="F50" s="194">
        <f>E50+15000</f>
        <v>17967</v>
      </c>
      <c r="G50" s="150"/>
      <c r="H50" s="150"/>
      <c r="I50" s="367">
        <f t="shared" si="3"/>
        <v>17967</v>
      </c>
      <c r="J50" s="167">
        <f t="shared" si="4"/>
        <v>1.39311467783205</v>
      </c>
      <c r="K50" s="167">
        <f t="shared" si="5"/>
        <v>6.05561172901921</v>
      </c>
    </row>
    <row r="51" ht="16.8" customHeight="1" spans="1:11">
      <c r="A51" s="24"/>
      <c r="B51" s="213"/>
      <c r="C51" s="353"/>
      <c r="D51" s="215"/>
      <c r="E51" s="363"/>
      <c r="F51" s="364"/>
      <c r="G51" s="364"/>
      <c r="H51" s="364"/>
      <c r="I51" s="367"/>
      <c r="J51" s="167"/>
      <c r="K51" s="167"/>
    </row>
    <row r="52" ht="16.8" customHeight="1" spans="1:11">
      <c r="A52" s="24"/>
      <c r="B52" s="213"/>
      <c r="C52" s="353"/>
      <c r="D52" s="215"/>
      <c r="E52" s="215"/>
      <c r="F52" s="364"/>
      <c r="G52" s="364"/>
      <c r="H52" s="364"/>
      <c r="I52" s="367"/>
      <c r="J52" s="167"/>
      <c r="K52" s="167"/>
    </row>
    <row r="53" ht="16.8" customHeight="1" spans="1:11">
      <c r="A53" s="24"/>
      <c r="B53" s="140" t="s">
        <v>12138</v>
      </c>
      <c r="C53" s="352" t="s">
        <v>12329</v>
      </c>
      <c r="D53" s="211">
        <v>595</v>
      </c>
      <c r="E53" s="211">
        <f>11121-11378</f>
        <v>-257</v>
      </c>
      <c r="F53" s="194">
        <v>-257</v>
      </c>
      <c r="G53" s="150"/>
      <c r="H53" s="150"/>
      <c r="I53" s="367">
        <f t="shared" si="0"/>
        <v>-257</v>
      </c>
      <c r="J53" s="167">
        <f t="shared" si="1"/>
        <v>-0.431932773109244</v>
      </c>
      <c r="K53" s="167">
        <f t="shared" si="2"/>
        <v>1</v>
      </c>
    </row>
    <row r="54" ht="16.8" customHeight="1" spans="1:11">
      <c r="A54" s="24"/>
      <c r="B54" s="140" t="s">
        <v>12139</v>
      </c>
      <c r="C54" s="352" t="s">
        <v>12330</v>
      </c>
      <c r="D54" s="211">
        <v>0</v>
      </c>
      <c r="E54" s="211"/>
      <c r="F54" s="194"/>
      <c r="G54" s="150"/>
      <c r="H54" s="150"/>
      <c r="I54" s="367">
        <f t="shared" si="0"/>
        <v>0</v>
      </c>
      <c r="J54" s="167" t="str">
        <f t="shared" si="1"/>
        <v/>
      </c>
      <c r="K54" s="167" t="str">
        <f t="shared" si="2"/>
        <v/>
      </c>
    </row>
    <row r="55" ht="16.8" customHeight="1" spans="1:11">
      <c r="A55" s="24"/>
      <c r="B55" s="140" t="s">
        <v>12141</v>
      </c>
      <c r="C55" s="352" t="s">
        <v>12331</v>
      </c>
      <c r="D55" s="211">
        <v>554</v>
      </c>
      <c r="E55" s="211">
        <f>588-230</f>
        <v>358</v>
      </c>
      <c r="F55" s="194">
        <v>358</v>
      </c>
      <c r="G55" s="150"/>
      <c r="H55" s="150"/>
      <c r="I55" s="367">
        <f t="shared" si="0"/>
        <v>358</v>
      </c>
      <c r="J55" s="167">
        <f t="shared" si="1"/>
        <v>0.646209386281588</v>
      </c>
      <c r="K55" s="167">
        <f t="shared" si="2"/>
        <v>1</v>
      </c>
    </row>
    <row r="56" ht="16.8" customHeight="1" spans="1:11">
      <c r="A56" s="24"/>
      <c r="B56" s="140" t="s">
        <v>12143</v>
      </c>
      <c r="C56" s="352" t="s">
        <v>12332</v>
      </c>
      <c r="D56" s="211">
        <v>1409</v>
      </c>
      <c r="E56" s="211">
        <f>2311-311</f>
        <v>2000</v>
      </c>
      <c r="F56" s="194">
        <v>2000</v>
      </c>
      <c r="G56" s="150"/>
      <c r="H56" s="150"/>
      <c r="I56" s="367">
        <f t="shared" si="0"/>
        <v>2000</v>
      </c>
      <c r="J56" s="167">
        <f t="shared" si="1"/>
        <v>1.4194464158978</v>
      </c>
      <c r="K56" s="167">
        <f t="shared" si="2"/>
        <v>1</v>
      </c>
    </row>
    <row r="57" ht="16.8" customHeight="1" spans="1:11">
      <c r="A57" s="24"/>
      <c r="B57" s="140" t="s">
        <v>12145</v>
      </c>
      <c r="C57" s="352" t="s">
        <v>12333</v>
      </c>
      <c r="D57" s="211">
        <v>743</v>
      </c>
      <c r="E57" s="211">
        <f>900-2396</f>
        <v>-1496</v>
      </c>
      <c r="F57" s="194">
        <v>-1496</v>
      </c>
      <c r="G57" s="150"/>
      <c r="H57" s="150"/>
      <c r="I57" s="367">
        <f t="shared" si="0"/>
        <v>-1496</v>
      </c>
      <c r="J57" s="167">
        <f t="shared" si="1"/>
        <v>-2.01345895020188</v>
      </c>
      <c r="K57" s="167">
        <f t="shared" si="2"/>
        <v>1</v>
      </c>
    </row>
    <row r="58" ht="16.8" customHeight="1" spans="1:11">
      <c r="A58" s="24"/>
      <c r="B58" s="140" t="s">
        <v>12146</v>
      </c>
      <c r="C58" s="352" t="s">
        <v>12334</v>
      </c>
      <c r="D58" s="211">
        <v>1027</v>
      </c>
      <c r="E58" s="211">
        <f>1505-406</f>
        <v>1099</v>
      </c>
      <c r="F58" s="194">
        <v>1099</v>
      </c>
      <c r="G58" s="150"/>
      <c r="H58" s="150"/>
      <c r="I58" s="367">
        <f t="shared" si="0"/>
        <v>1099</v>
      </c>
      <c r="J58" s="167">
        <f t="shared" si="1"/>
        <v>1.07010710808179</v>
      </c>
      <c r="K58" s="167">
        <f t="shared" si="2"/>
        <v>1</v>
      </c>
    </row>
    <row r="59" ht="16.8" customHeight="1" spans="1:11">
      <c r="A59" s="24"/>
      <c r="B59" s="140" t="s">
        <v>12148</v>
      </c>
      <c r="C59" s="352" t="s">
        <v>12335</v>
      </c>
      <c r="D59" s="211">
        <v>361</v>
      </c>
      <c r="E59" s="211">
        <f>589-3309</f>
        <v>-2720</v>
      </c>
      <c r="F59" s="194">
        <v>-2720</v>
      </c>
      <c r="G59" s="150"/>
      <c r="H59" s="150"/>
      <c r="I59" s="367">
        <f t="shared" si="0"/>
        <v>-2720</v>
      </c>
      <c r="J59" s="167">
        <f t="shared" si="1"/>
        <v>-7.53462603878116</v>
      </c>
      <c r="K59" s="167">
        <f t="shared" si="2"/>
        <v>1</v>
      </c>
    </row>
    <row r="60" ht="16.8" customHeight="1" spans="1:11">
      <c r="A60" s="24"/>
      <c r="B60" s="140" t="s">
        <v>12149</v>
      </c>
      <c r="C60" s="352" t="s">
        <v>12336</v>
      </c>
      <c r="D60" s="211">
        <v>2838</v>
      </c>
      <c r="E60" s="211">
        <f>704-2029</f>
        <v>-1325</v>
      </c>
      <c r="F60" s="194">
        <v>-1325</v>
      </c>
      <c r="G60" s="150"/>
      <c r="H60" s="150"/>
      <c r="I60" s="367">
        <f t="shared" si="0"/>
        <v>-1325</v>
      </c>
      <c r="J60" s="167">
        <f t="shared" si="1"/>
        <v>-0.466878083157153</v>
      </c>
      <c r="K60" s="167">
        <f t="shared" si="2"/>
        <v>1</v>
      </c>
    </row>
    <row r="61" ht="16.8" customHeight="1" spans="1:11">
      <c r="A61" s="24"/>
      <c r="B61" s="140" t="s">
        <v>12151</v>
      </c>
      <c r="C61" s="352" t="s">
        <v>12337</v>
      </c>
      <c r="D61" s="211">
        <v>3649</v>
      </c>
      <c r="E61" s="211">
        <f>3428-1328</f>
        <v>2100</v>
      </c>
      <c r="F61" s="194">
        <v>2100</v>
      </c>
      <c r="G61" s="150"/>
      <c r="H61" s="150"/>
      <c r="I61" s="367">
        <f t="shared" si="0"/>
        <v>2100</v>
      </c>
      <c r="J61" s="167">
        <f t="shared" si="1"/>
        <v>0.575500137023842</v>
      </c>
      <c r="K61" s="167">
        <f t="shared" si="2"/>
        <v>1</v>
      </c>
    </row>
    <row r="62" ht="16.8" customHeight="1" spans="1:11">
      <c r="A62" s="24"/>
      <c r="B62" s="140" t="s">
        <v>12152</v>
      </c>
      <c r="C62" s="352" t="s">
        <v>12338</v>
      </c>
      <c r="D62" s="211">
        <v>3893</v>
      </c>
      <c r="E62" s="211">
        <f>19474-183</f>
        <v>19291</v>
      </c>
      <c r="F62" s="194">
        <v>19291</v>
      </c>
      <c r="G62" s="150"/>
      <c r="H62" s="150"/>
      <c r="I62" s="367">
        <f t="shared" si="0"/>
        <v>19291</v>
      </c>
      <c r="J62" s="167">
        <f t="shared" si="1"/>
        <v>4.95530439249936</v>
      </c>
      <c r="K62" s="167">
        <f t="shared" si="2"/>
        <v>1</v>
      </c>
    </row>
    <row r="63" ht="16.8" customHeight="1" spans="1:11">
      <c r="A63" s="24"/>
      <c r="B63" s="140" t="s">
        <v>12153</v>
      </c>
      <c r="C63" s="352" t="s">
        <v>12339</v>
      </c>
      <c r="D63" s="211">
        <v>278</v>
      </c>
      <c r="E63" s="211">
        <v>-2965</v>
      </c>
      <c r="F63" s="194">
        <v>-2965</v>
      </c>
      <c r="G63" s="150"/>
      <c r="H63" s="150"/>
      <c r="I63" s="367">
        <f t="shared" si="0"/>
        <v>-2965</v>
      </c>
      <c r="J63" s="167">
        <f t="shared" si="1"/>
        <v>-10.6654676258993</v>
      </c>
      <c r="K63" s="167">
        <f t="shared" si="2"/>
        <v>1</v>
      </c>
    </row>
    <row r="64" ht="16.8" customHeight="1" spans="1:11">
      <c r="A64" s="24"/>
      <c r="B64" s="140" t="s">
        <v>12155</v>
      </c>
      <c r="C64" s="352" t="s">
        <v>12340</v>
      </c>
      <c r="D64" s="211">
        <v>1317</v>
      </c>
      <c r="E64" s="211">
        <f>3915-2263</f>
        <v>1652</v>
      </c>
      <c r="F64" s="194">
        <v>1652</v>
      </c>
      <c r="G64" s="150"/>
      <c r="H64" s="150"/>
      <c r="I64" s="367">
        <f t="shared" si="0"/>
        <v>1652</v>
      </c>
      <c r="J64" s="167">
        <f t="shared" si="1"/>
        <v>1.25436598329537</v>
      </c>
      <c r="K64" s="167">
        <f t="shared" si="2"/>
        <v>1</v>
      </c>
    </row>
    <row r="65" ht="16.8" customHeight="1" spans="1:11">
      <c r="A65" s="24"/>
      <c r="B65" s="140" t="s">
        <v>12157</v>
      </c>
      <c r="C65" s="352" t="s">
        <v>12341</v>
      </c>
      <c r="D65" s="211">
        <v>2607</v>
      </c>
      <c r="E65" s="211">
        <f>5508-33676</f>
        <v>-28168</v>
      </c>
      <c r="F65" s="194">
        <v>-28168</v>
      </c>
      <c r="G65" s="150"/>
      <c r="H65" s="150"/>
      <c r="I65" s="367">
        <f t="shared" si="0"/>
        <v>-28168</v>
      </c>
      <c r="J65" s="167">
        <f t="shared" si="1"/>
        <v>-10.8047564250096</v>
      </c>
      <c r="K65" s="167">
        <f t="shared" si="2"/>
        <v>1</v>
      </c>
    </row>
    <row r="66" ht="16.8" customHeight="1" spans="1:11">
      <c r="A66" s="24"/>
      <c r="B66" s="140" t="s">
        <v>12158</v>
      </c>
      <c r="C66" s="352" t="s">
        <v>12342</v>
      </c>
      <c r="D66" s="211">
        <v>2006</v>
      </c>
      <c r="E66" s="211">
        <f>1522-1438</f>
        <v>84</v>
      </c>
      <c r="F66" s="194">
        <v>84</v>
      </c>
      <c r="G66" s="150"/>
      <c r="H66" s="150"/>
      <c r="I66" s="367">
        <f t="shared" si="0"/>
        <v>84</v>
      </c>
      <c r="J66" s="167">
        <f t="shared" si="1"/>
        <v>0.0418743768693918</v>
      </c>
      <c r="K66" s="167">
        <f t="shared" si="2"/>
        <v>1</v>
      </c>
    </row>
    <row r="67" ht="16.8" customHeight="1" spans="1:11">
      <c r="A67" s="24"/>
      <c r="B67" s="140" t="s">
        <v>12160</v>
      </c>
      <c r="C67" s="352" t="s">
        <v>12343</v>
      </c>
      <c r="D67" s="211">
        <v>5403</v>
      </c>
      <c r="E67" s="211">
        <f>8285-1094</f>
        <v>7191</v>
      </c>
      <c r="F67" s="194">
        <v>7191</v>
      </c>
      <c r="G67" s="150"/>
      <c r="H67" s="150"/>
      <c r="I67" s="367">
        <f t="shared" si="0"/>
        <v>7191</v>
      </c>
      <c r="J67" s="167">
        <f t="shared" si="1"/>
        <v>1.33092726263187</v>
      </c>
      <c r="K67" s="167">
        <f t="shared" si="2"/>
        <v>1</v>
      </c>
    </row>
    <row r="68" ht="16.8" customHeight="1" spans="1:11">
      <c r="A68" s="24"/>
      <c r="B68" s="140" t="s">
        <v>12162</v>
      </c>
      <c r="C68" s="352" t="s">
        <v>12344</v>
      </c>
      <c r="D68" s="211">
        <v>29</v>
      </c>
      <c r="E68" s="211">
        <f>370-321</f>
        <v>49</v>
      </c>
      <c r="F68" s="194">
        <v>49</v>
      </c>
      <c r="G68" s="150"/>
      <c r="H68" s="150"/>
      <c r="I68" s="367">
        <f t="shared" si="0"/>
        <v>49</v>
      </c>
      <c r="J68" s="167">
        <f t="shared" si="1"/>
        <v>1.68965517241379</v>
      </c>
      <c r="K68" s="167">
        <f t="shared" si="2"/>
        <v>1</v>
      </c>
    </row>
    <row r="69" ht="16.8" customHeight="1" spans="1:11">
      <c r="A69" s="24"/>
      <c r="B69" s="140" t="s">
        <v>12164</v>
      </c>
      <c r="C69" s="352" t="s">
        <v>12345</v>
      </c>
      <c r="D69" s="211">
        <v>90</v>
      </c>
      <c r="E69" s="211">
        <v>310</v>
      </c>
      <c r="F69" s="194">
        <v>310</v>
      </c>
      <c r="G69" s="150"/>
      <c r="H69" s="150"/>
      <c r="I69" s="367">
        <f t="shared" ref="I69:I80" si="6">SUM(F69:H69)</f>
        <v>310</v>
      </c>
      <c r="J69" s="167">
        <f t="shared" ref="J69:J80" si="7">IFERROR($I69/D69,"")</f>
        <v>3.44444444444444</v>
      </c>
      <c r="K69" s="167">
        <f t="shared" ref="K69:K80" si="8">IFERROR($I69/E69,"")</f>
        <v>1</v>
      </c>
    </row>
    <row r="70" ht="16.8" customHeight="1" spans="1:11">
      <c r="A70" s="24"/>
      <c r="B70" s="140" t="s">
        <v>12166</v>
      </c>
      <c r="C70" s="352" t="s">
        <v>12346</v>
      </c>
      <c r="D70" s="211">
        <v>411</v>
      </c>
      <c r="E70" s="211">
        <f>10-823</f>
        <v>-813</v>
      </c>
      <c r="F70" s="194">
        <v>-813</v>
      </c>
      <c r="G70" s="150"/>
      <c r="H70" s="150"/>
      <c r="I70" s="367">
        <f t="shared" si="6"/>
        <v>-813</v>
      </c>
      <c r="J70" s="167">
        <f t="shared" si="7"/>
        <v>-1.97810218978102</v>
      </c>
      <c r="K70" s="167">
        <f t="shared" si="8"/>
        <v>1</v>
      </c>
    </row>
    <row r="71" ht="16.8" customHeight="1" spans="1:11">
      <c r="A71" s="24"/>
      <c r="B71" s="140" t="s">
        <v>12167</v>
      </c>
      <c r="C71" s="352" t="s">
        <v>12347</v>
      </c>
      <c r="D71" s="211">
        <v>138</v>
      </c>
      <c r="E71" s="211">
        <v>149</v>
      </c>
      <c r="F71" s="194">
        <v>149</v>
      </c>
      <c r="G71" s="211"/>
      <c r="H71" s="211"/>
      <c r="I71" s="367">
        <f t="shared" si="6"/>
        <v>149</v>
      </c>
      <c r="J71" s="167">
        <f t="shared" si="7"/>
        <v>1.07971014492754</v>
      </c>
      <c r="K71" s="167">
        <f t="shared" si="8"/>
        <v>1</v>
      </c>
    </row>
    <row r="72" ht="16.8" customHeight="1" spans="1:11">
      <c r="A72" s="24"/>
      <c r="B72" s="140" t="s">
        <v>12169</v>
      </c>
      <c r="C72" s="352" t="s">
        <v>12348</v>
      </c>
      <c r="D72" s="211">
        <v>3169</v>
      </c>
      <c r="E72" s="211">
        <f>1756-289</f>
        <v>1467</v>
      </c>
      <c r="F72" s="194">
        <v>1467</v>
      </c>
      <c r="G72" s="150"/>
      <c r="H72" s="150"/>
      <c r="I72" s="367">
        <f t="shared" si="6"/>
        <v>1467</v>
      </c>
      <c r="J72" s="167">
        <f t="shared" si="7"/>
        <v>0.462922057431366</v>
      </c>
      <c r="K72" s="167">
        <f t="shared" si="8"/>
        <v>1</v>
      </c>
    </row>
    <row r="73" ht="16.8" customHeight="1" spans="1:11">
      <c r="A73" s="24"/>
      <c r="B73" s="140" t="s">
        <v>12171</v>
      </c>
      <c r="C73" s="352" t="s">
        <v>12349</v>
      </c>
      <c r="D73" s="211"/>
      <c r="E73" s="211"/>
      <c r="F73" s="194"/>
      <c r="G73" s="368"/>
      <c r="H73" s="368"/>
      <c r="I73" s="367">
        <f t="shared" si="6"/>
        <v>0</v>
      </c>
      <c r="J73" s="167" t="str">
        <f t="shared" si="7"/>
        <v/>
      </c>
      <c r="K73" s="167" t="str">
        <f t="shared" si="8"/>
        <v/>
      </c>
    </row>
    <row r="74" ht="16.8" customHeight="1" spans="1:11">
      <c r="A74" s="24"/>
      <c r="B74" s="213"/>
      <c r="C74" s="353"/>
      <c r="D74" s="215"/>
      <c r="E74" s="215"/>
      <c r="F74" s="369"/>
      <c r="G74" s="369"/>
      <c r="H74" s="369"/>
      <c r="I74" s="367">
        <f t="shared" si="6"/>
        <v>0</v>
      </c>
      <c r="J74" s="167" t="str">
        <f t="shared" si="7"/>
        <v/>
      </c>
      <c r="K74" s="167" t="str">
        <f t="shared" si="8"/>
        <v/>
      </c>
    </row>
    <row r="75" ht="16.8" customHeight="1" spans="1:11">
      <c r="A75" s="24"/>
      <c r="B75" s="140" t="s">
        <v>12224</v>
      </c>
      <c r="C75" s="352" t="s">
        <v>12350</v>
      </c>
      <c r="D75" s="211"/>
      <c r="E75" s="194">
        <v>330089</v>
      </c>
      <c r="F75" s="194"/>
      <c r="G75" s="194"/>
      <c r="H75" s="144"/>
      <c r="I75" s="367">
        <f t="shared" si="6"/>
        <v>0</v>
      </c>
      <c r="J75" s="167" t="str">
        <f t="shared" si="7"/>
        <v/>
      </c>
      <c r="K75" s="167">
        <f t="shared" si="8"/>
        <v>0</v>
      </c>
    </row>
    <row r="76" ht="16.8" customHeight="1" spans="1:11">
      <c r="A76" s="24"/>
      <c r="B76" s="140" t="s">
        <v>12228</v>
      </c>
      <c r="C76" s="352" t="s">
        <v>12351</v>
      </c>
      <c r="D76" s="211"/>
      <c r="E76" s="194"/>
      <c r="F76" s="194"/>
      <c r="G76" s="194"/>
      <c r="H76" s="144"/>
      <c r="I76" s="367">
        <f t="shared" si="6"/>
        <v>0</v>
      </c>
      <c r="J76" s="167" t="str">
        <f t="shared" si="7"/>
        <v/>
      </c>
      <c r="K76" s="167" t="str">
        <f t="shared" si="8"/>
        <v/>
      </c>
    </row>
    <row r="77" ht="16.8" customHeight="1" spans="1:11">
      <c r="A77" s="24"/>
      <c r="B77" s="140" t="s">
        <v>12232</v>
      </c>
      <c r="C77" s="352" t="s">
        <v>12352</v>
      </c>
      <c r="D77" s="211"/>
      <c r="E77" s="194"/>
      <c r="F77" s="194"/>
      <c r="G77" s="194"/>
      <c r="H77" s="144"/>
      <c r="I77" s="367">
        <f t="shared" si="6"/>
        <v>0</v>
      </c>
      <c r="J77" s="167" t="str">
        <f t="shared" si="7"/>
        <v/>
      </c>
      <c r="K77" s="167" t="str">
        <f t="shared" si="8"/>
        <v/>
      </c>
    </row>
    <row r="78" ht="16.8" customHeight="1" spans="1:11">
      <c r="A78" s="24"/>
      <c r="B78" s="140" t="s">
        <v>12236</v>
      </c>
      <c r="C78" s="352" t="s">
        <v>12353</v>
      </c>
      <c r="D78" s="211"/>
      <c r="E78" s="194"/>
      <c r="F78" s="194"/>
      <c r="G78" s="194"/>
      <c r="H78" s="144"/>
      <c r="I78" s="367">
        <f t="shared" si="6"/>
        <v>0</v>
      </c>
      <c r="J78" s="167" t="str">
        <f t="shared" si="7"/>
        <v/>
      </c>
      <c r="K78" s="167" t="str">
        <f t="shared" si="8"/>
        <v/>
      </c>
    </row>
    <row r="79" ht="24.6" customHeight="1" spans="1:11">
      <c r="A79" s="354" t="s">
        <v>12354</v>
      </c>
      <c r="B79" s="140" t="s">
        <v>12178</v>
      </c>
      <c r="C79" s="140" t="s">
        <v>12179</v>
      </c>
      <c r="D79" s="211">
        <v>-3245</v>
      </c>
      <c r="E79" s="194">
        <v>-3245</v>
      </c>
      <c r="F79" s="194">
        <v>-3245</v>
      </c>
      <c r="G79" s="194"/>
      <c r="H79" s="194"/>
      <c r="I79" s="367">
        <f t="shared" si="6"/>
        <v>-3245</v>
      </c>
      <c r="J79" s="167">
        <f t="shared" si="7"/>
        <v>1</v>
      </c>
      <c r="K79" s="167">
        <f t="shared" si="8"/>
        <v>1</v>
      </c>
    </row>
    <row r="80" ht="24.6" customHeight="1" spans="1:11">
      <c r="A80" s="354"/>
      <c r="B80" s="140" t="s">
        <v>12182</v>
      </c>
      <c r="C80" s="140" t="s">
        <v>12183</v>
      </c>
      <c r="D80" s="211">
        <v>9835</v>
      </c>
      <c r="E80" s="211">
        <f>-(E79-39)</f>
        <v>3284</v>
      </c>
      <c r="F80" s="194">
        <v>3284</v>
      </c>
      <c r="G80" s="211"/>
      <c r="H80" s="211"/>
      <c r="I80" s="367">
        <f t="shared" si="6"/>
        <v>3284</v>
      </c>
      <c r="J80" s="167">
        <f t="shared" si="7"/>
        <v>0.333909506863243</v>
      </c>
      <c r="K80" s="167">
        <f t="shared" si="8"/>
        <v>1</v>
      </c>
    </row>
  </sheetData>
  <sheetProtection algorithmName="SHA-512" hashValue="9L5lEyzb2hV9btgOErJoACqqmEN9PNb5HMa9hLxvELFWOEP++QX0DNTGoz7tnO0KcxgDZyv7ZmmGUQU9fYhl+g==" saltValue="1okBQ+ojJbnu3E67TBpbuw==" spinCount="100000" sheet="1" selectLockedCells="1" autoFilter="0" objects="1" scenarios="1"/>
  <mergeCells count="13">
    <mergeCell ref="A2:K2"/>
    <mergeCell ref="F4:K4"/>
    <mergeCell ref="F5:H5"/>
    <mergeCell ref="A4:A6"/>
    <mergeCell ref="A7:A78"/>
    <mergeCell ref="A79:A80"/>
    <mergeCell ref="B4:B6"/>
    <mergeCell ref="C4:C6"/>
    <mergeCell ref="D4:D6"/>
    <mergeCell ref="E4:E6"/>
    <mergeCell ref="I5:I6"/>
    <mergeCell ref="J5:J6"/>
    <mergeCell ref="K5:K6"/>
  </mergeCells>
  <dataValidations count="4">
    <dataValidation allowBlank="1" showInputMessage="1" showErrorMessage="1" prompt="省本级禁用。地市本级、县级或行政管理区录入。" sqref="F50 F7:F46 F53:F73 F79:F80 D75:F78"/>
    <dataValidation allowBlank="1" showInputMessage="1" showErrorMessage="1" prompt="县级或行政管理区录入。省本级、地市本级禁用。" sqref="G7:G46 G50:G70 G72:G73 G75:G79"/>
    <dataValidation allowBlank="1" showInputMessage="1" showErrorMessage="1" promptTitle="注意：新增科目必须以政府收支分类科目书或中央修订通知为准。" prompt="新增上级补助收入科目在此录入。&#10;根据科目编码汇总。" sqref="B74:C74 B48:C52"/>
    <dataValidation allowBlank="1" showInputMessage="1" showErrorMessage="1" prompt="省本级或计划单列市本级录入。县级或行政管理区禁用。" sqref="H79 H7:H46 H50:H70 H72:H73"/>
  </dataValidations>
  <printOptions horizontalCentered="1"/>
  <pageMargins left="0.47244094488189" right="0.47244094488189" top="0.590551181102362" bottom="0.47244094488189" header="0.31496062992126" footer="0.31496062992126"/>
  <pageSetup paperSize="9" scale="96" fitToHeight="0" orientation="landscape" blackAndWhite="1"/>
  <headerFoot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showGridLines="0" showZeros="0" workbookViewId="0">
      <pane xSplit="4" ySplit="6" topLeftCell="E43" activePane="bottomRight" state="frozen"/>
      <selection/>
      <selection pane="topRight"/>
      <selection pane="bottomLeft"/>
      <selection pane="bottomRight" activeCell="F32" sqref="F32"/>
    </sheetView>
  </sheetViews>
  <sheetFormatPr defaultColWidth="8.775" defaultRowHeight="13.5" outlineLevelCol="7"/>
  <cols>
    <col min="1" max="1" width="4.33333333333333" style="182" customWidth="1"/>
    <col min="2" max="2" width="9.88333333333333" style="182" customWidth="1"/>
    <col min="3" max="3" width="41.775" style="182" customWidth="1"/>
    <col min="4" max="6" width="10.4416666666667" style="182" customWidth="1"/>
    <col min="7" max="7" width="9.44166666666667" style="350" customWidth="1"/>
    <col min="8" max="8" width="9.44166666666667" style="204" customWidth="1"/>
  </cols>
  <sheetData>
    <row r="1" ht="18" customHeight="1" spans="1:6">
      <c r="A1" s="184" t="s">
        <v>12355</v>
      </c>
      <c r="D1" s="185"/>
      <c r="E1" s="185"/>
      <c r="F1" s="185"/>
    </row>
    <row r="2" ht="24" spans="1:8">
      <c r="A2" s="136" t="s">
        <v>12021</v>
      </c>
      <c r="B2" s="136"/>
      <c r="C2" s="136"/>
      <c r="D2" s="136"/>
      <c r="E2" s="136"/>
      <c r="F2" s="136"/>
      <c r="G2" s="136"/>
      <c r="H2" s="136"/>
    </row>
    <row r="3" ht="20.25" customHeight="1" spans="8:8">
      <c r="H3" s="208" t="s">
        <v>9667</v>
      </c>
    </row>
    <row r="4" ht="22.2" customHeight="1" spans="1:8">
      <c r="A4" s="23" t="s">
        <v>12282</v>
      </c>
      <c r="B4" s="344" t="s">
        <v>9672</v>
      </c>
      <c r="C4" s="344" t="s">
        <v>9732</v>
      </c>
      <c r="D4" s="23" t="s">
        <v>12283</v>
      </c>
      <c r="E4" s="23" t="s">
        <v>12284</v>
      </c>
      <c r="F4" s="23" t="s">
        <v>12026</v>
      </c>
      <c r="G4" s="23"/>
      <c r="H4" s="23"/>
    </row>
    <row r="5" ht="46.2" customHeight="1" spans="1:8">
      <c r="A5" s="344"/>
      <c r="B5" s="344"/>
      <c r="C5" s="344"/>
      <c r="D5" s="23"/>
      <c r="E5" s="23"/>
      <c r="F5" s="23" t="s">
        <v>12027</v>
      </c>
      <c r="G5" s="351" t="s">
        <v>12028</v>
      </c>
      <c r="H5" s="351" t="s">
        <v>12287</v>
      </c>
    </row>
    <row r="6" ht="16.8" customHeight="1" spans="1:8">
      <c r="A6" s="24" t="s">
        <v>12290</v>
      </c>
      <c r="B6" s="140" t="s">
        <v>12176</v>
      </c>
      <c r="C6" s="352" t="s">
        <v>12356</v>
      </c>
      <c r="D6" s="211"/>
      <c r="E6" s="211"/>
      <c r="F6" s="150"/>
      <c r="G6" s="167" t="str">
        <f>IFERROR($F6/D6,"")</f>
        <v/>
      </c>
      <c r="H6" s="167" t="str">
        <f>IFERROR($F6/E6,"")</f>
        <v/>
      </c>
    </row>
    <row r="7" ht="16.8" customHeight="1" spans="1:8">
      <c r="A7" s="24"/>
      <c r="B7" s="140" t="s">
        <v>12180</v>
      </c>
      <c r="C7" s="352" t="s">
        <v>12357</v>
      </c>
      <c r="D7" s="211"/>
      <c r="E7" s="211"/>
      <c r="F7" s="150"/>
      <c r="G7" s="167" t="str">
        <f t="shared" ref="G7:G52" si="0">IFERROR($F7/D7,"")</f>
        <v/>
      </c>
      <c r="H7" s="167" t="str">
        <f t="shared" ref="H7:H52" si="1">IFERROR($F7/E7,"")</f>
        <v/>
      </c>
    </row>
    <row r="8" ht="16.8" customHeight="1" spans="1:8">
      <c r="A8" s="24"/>
      <c r="B8" s="452" t="s">
        <v>12358</v>
      </c>
      <c r="C8" s="352" t="s">
        <v>12359</v>
      </c>
      <c r="D8" s="211">
        <v>85885</v>
      </c>
      <c r="E8" s="211">
        <v>85885</v>
      </c>
      <c r="F8" s="151">
        <f>E31</f>
        <v>73302</v>
      </c>
      <c r="G8" s="167">
        <f t="shared" si="0"/>
        <v>0.853490132153461</v>
      </c>
      <c r="H8" s="167">
        <f t="shared" si="1"/>
        <v>0.853490132153461</v>
      </c>
    </row>
    <row r="9" ht="16.8" customHeight="1" spans="1:8">
      <c r="A9" s="24"/>
      <c r="B9" s="452" t="s">
        <v>12360</v>
      </c>
      <c r="C9" s="352" t="s">
        <v>12361</v>
      </c>
      <c r="D9" s="211"/>
      <c r="E9" s="194"/>
      <c r="F9" s="151">
        <f>E32</f>
        <v>0</v>
      </c>
      <c r="G9" s="167" t="str">
        <f t="shared" si="0"/>
        <v/>
      </c>
      <c r="H9" s="167" t="str">
        <f t="shared" si="1"/>
        <v/>
      </c>
    </row>
    <row r="10" ht="16.8" customHeight="1" spans="1:8">
      <c r="A10" s="24"/>
      <c r="B10" s="452" t="s">
        <v>12362</v>
      </c>
      <c r="C10" s="352" t="s">
        <v>12363</v>
      </c>
      <c r="D10" s="211"/>
      <c r="E10" s="194"/>
      <c r="F10" s="151">
        <f>E33</f>
        <v>0</v>
      </c>
      <c r="G10" s="167" t="str">
        <f t="shared" si="0"/>
        <v/>
      </c>
      <c r="H10" s="167" t="str">
        <f t="shared" si="1"/>
        <v/>
      </c>
    </row>
    <row r="11" ht="16.8" customHeight="1" spans="1:8">
      <c r="A11" s="24"/>
      <c r="B11" s="452" t="s">
        <v>12204</v>
      </c>
      <c r="C11" s="352" t="s">
        <v>12364</v>
      </c>
      <c r="D11" s="211">
        <v>7000</v>
      </c>
      <c r="E11" s="211">
        <v>16241</v>
      </c>
      <c r="F11" s="211">
        <v>64125</v>
      </c>
      <c r="G11" s="167">
        <f t="shared" ref="G11" si="2">IFERROR($F11/D11,"")</f>
        <v>9.16071428571429</v>
      </c>
      <c r="H11" s="167">
        <f t="shared" ref="H11" si="3">IFERROR($F11/E11,"")</f>
        <v>3.94834061941999</v>
      </c>
    </row>
    <row r="12" ht="16.8" customHeight="1" spans="1:8">
      <c r="A12" s="24"/>
      <c r="B12" s="452" t="s">
        <v>12208</v>
      </c>
      <c r="C12" s="352" t="s">
        <v>12365</v>
      </c>
      <c r="D12" s="211"/>
      <c r="E12" s="211"/>
      <c r="F12" s="211"/>
      <c r="G12" s="167" t="str">
        <f t="shared" ref="G12" si="4">IFERROR($F12/D12,"")</f>
        <v/>
      </c>
      <c r="H12" s="167" t="str">
        <f t="shared" ref="H12" si="5">IFERROR($F12/E12,"")</f>
        <v/>
      </c>
    </row>
    <row r="13" ht="16.8" customHeight="1" spans="1:8">
      <c r="A13" s="24"/>
      <c r="B13" s="140" t="s">
        <v>12212</v>
      </c>
      <c r="C13" s="352" t="s">
        <v>12366</v>
      </c>
      <c r="D13" s="211"/>
      <c r="E13" s="194">
        <v>90185</v>
      </c>
      <c r="F13" s="194"/>
      <c r="G13" s="167" t="str">
        <f t="shared" si="0"/>
        <v/>
      </c>
      <c r="H13" s="167">
        <f t="shared" si="1"/>
        <v>0</v>
      </c>
    </row>
    <row r="14" ht="16.8" customHeight="1" spans="1:8">
      <c r="A14" s="24"/>
      <c r="B14" s="140" t="s">
        <v>12240</v>
      </c>
      <c r="C14" s="352" t="s">
        <v>12367</v>
      </c>
      <c r="D14" s="211"/>
      <c r="E14" s="194"/>
      <c r="F14" s="194"/>
      <c r="G14" s="167" t="str">
        <f t="shared" si="0"/>
        <v/>
      </c>
      <c r="H14" s="167" t="str">
        <f t="shared" si="1"/>
        <v/>
      </c>
    </row>
    <row r="15" ht="16.8" customHeight="1" spans="1:8">
      <c r="A15" s="24"/>
      <c r="B15" s="140" t="s">
        <v>12246</v>
      </c>
      <c r="C15" s="352" t="s">
        <v>12368</v>
      </c>
      <c r="D15" s="211"/>
      <c r="E15" s="194"/>
      <c r="F15" s="194"/>
      <c r="G15" s="167" t="str">
        <f t="shared" si="0"/>
        <v/>
      </c>
      <c r="H15" s="167" t="str">
        <f t="shared" si="1"/>
        <v/>
      </c>
    </row>
    <row r="16" ht="16.8" customHeight="1" spans="1:8">
      <c r="A16" s="24"/>
      <c r="B16" s="140" t="s">
        <v>12248</v>
      </c>
      <c r="C16" s="352" t="s">
        <v>12369</v>
      </c>
      <c r="D16" s="211"/>
      <c r="E16" s="194"/>
      <c r="F16" s="194"/>
      <c r="G16" s="167" t="str">
        <f t="shared" si="0"/>
        <v/>
      </c>
      <c r="H16" s="167" t="str">
        <f t="shared" si="1"/>
        <v/>
      </c>
    </row>
    <row r="17" ht="16.8" customHeight="1" spans="1:8">
      <c r="A17" s="24"/>
      <c r="B17" s="140" t="s">
        <v>12250</v>
      </c>
      <c r="C17" s="352" t="s">
        <v>12370</v>
      </c>
      <c r="D17" s="211"/>
      <c r="E17" s="194"/>
      <c r="F17" s="194"/>
      <c r="G17" s="167" t="str">
        <f t="shared" si="0"/>
        <v/>
      </c>
      <c r="H17" s="167" t="str">
        <f t="shared" si="1"/>
        <v/>
      </c>
    </row>
    <row r="18" ht="16.8" customHeight="1" spans="1:8">
      <c r="A18" s="24"/>
      <c r="B18" s="140" t="s">
        <v>12252</v>
      </c>
      <c r="C18" s="352" t="s">
        <v>12371</v>
      </c>
      <c r="D18" s="211"/>
      <c r="E18" s="194"/>
      <c r="F18" s="194"/>
      <c r="G18" s="167" t="str">
        <f t="shared" si="0"/>
        <v/>
      </c>
      <c r="H18" s="167" t="str">
        <f t="shared" si="1"/>
        <v/>
      </c>
    </row>
    <row r="19" ht="16.8" customHeight="1" spans="1:8">
      <c r="A19" s="24"/>
      <c r="B19" s="213"/>
      <c r="C19" s="353"/>
      <c r="D19" s="215"/>
      <c r="E19" s="169"/>
      <c r="F19" s="169"/>
      <c r="G19" s="167"/>
      <c r="H19" s="167"/>
    </row>
    <row r="20" ht="16.8" customHeight="1" spans="1:8">
      <c r="A20" s="24"/>
      <c r="B20" s="213"/>
      <c r="C20" s="353"/>
      <c r="D20" s="215"/>
      <c r="E20" s="169"/>
      <c r="F20" s="169"/>
      <c r="G20" s="167"/>
      <c r="H20" s="167"/>
    </row>
    <row r="21" ht="16.8" customHeight="1" spans="1:8">
      <c r="A21" s="24"/>
      <c r="B21" s="213"/>
      <c r="C21" s="353"/>
      <c r="D21" s="215"/>
      <c r="E21" s="169"/>
      <c r="F21" s="169"/>
      <c r="G21" s="167"/>
      <c r="H21" s="167"/>
    </row>
    <row r="22" ht="16.8" customHeight="1" spans="1:8">
      <c r="A22" s="24"/>
      <c r="B22" s="213"/>
      <c r="C22" s="353"/>
      <c r="D22" s="215"/>
      <c r="E22" s="169"/>
      <c r="F22" s="169"/>
      <c r="G22" s="167"/>
      <c r="H22" s="167"/>
    </row>
    <row r="23" ht="16.8" customHeight="1" spans="1:8">
      <c r="A23" s="24"/>
      <c r="B23" s="140" t="s">
        <v>12264</v>
      </c>
      <c r="C23" s="352" t="s">
        <v>12372</v>
      </c>
      <c r="D23" s="211"/>
      <c r="E23" s="194"/>
      <c r="F23" s="194"/>
      <c r="G23" s="167" t="str">
        <f t="shared" si="0"/>
        <v/>
      </c>
      <c r="H23" s="167" t="str">
        <f t="shared" si="1"/>
        <v/>
      </c>
    </row>
    <row r="24" ht="16.8" customHeight="1" spans="1:8">
      <c r="A24" s="24"/>
      <c r="B24" s="140" t="s">
        <v>12268</v>
      </c>
      <c r="C24" s="352" t="s">
        <v>12373</v>
      </c>
      <c r="D24" s="211"/>
      <c r="E24" s="194"/>
      <c r="F24" s="194"/>
      <c r="G24" s="167" t="str">
        <f t="shared" si="0"/>
        <v/>
      </c>
      <c r="H24" s="167" t="str">
        <f t="shared" si="1"/>
        <v/>
      </c>
    </row>
    <row r="25" ht="16.8" customHeight="1" spans="1:8">
      <c r="A25" s="24"/>
      <c r="B25" s="140" t="s">
        <v>12272</v>
      </c>
      <c r="C25" s="352" t="s">
        <v>12374</v>
      </c>
      <c r="D25" s="211"/>
      <c r="E25" s="194"/>
      <c r="F25" s="194"/>
      <c r="G25" s="167" t="str">
        <f t="shared" si="0"/>
        <v/>
      </c>
      <c r="H25" s="167" t="str">
        <f t="shared" si="1"/>
        <v/>
      </c>
    </row>
    <row r="26" ht="16.8" customHeight="1" spans="1:8">
      <c r="A26" s="24"/>
      <c r="B26" s="140" t="s">
        <v>12276</v>
      </c>
      <c r="C26" s="352" t="s">
        <v>12375</v>
      </c>
      <c r="D26" s="211"/>
      <c r="E26" s="194"/>
      <c r="F26" s="194"/>
      <c r="G26" s="167" t="str">
        <f t="shared" si="0"/>
        <v/>
      </c>
      <c r="H26" s="167" t="str">
        <f t="shared" si="1"/>
        <v/>
      </c>
    </row>
    <row r="27" ht="16.8" customHeight="1" spans="1:8">
      <c r="A27" s="354" t="s">
        <v>12376</v>
      </c>
      <c r="B27" s="452" t="s">
        <v>12040</v>
      </c>
      <c r="C27" s="352" t="s">
        <v>12377</v>
      </c>
      <c r="D27" s="211"/>
      <c r="E27" s="194"/>
      <c r="F27" s="194"/>
      <c r="G27" s="167" t="str">
        <f t="shared" si="0"/>
        <v/>
      </c>
      <c r="H27" s="167" t="str">
        <f t="shared" si="1"/>
        <v/>
      </c>
    </row>
    <row r="28" ht="16.8" customHeight="1" spans="1:8">
      <c r="A28" s="354"/>
      <c r="B28" s="452" t="s">
        <v>12044</v>
      </c>
      <c r="C28" s="352" t="s">
        <v>12378</v>
      </c>
      <c r="D28" s="211"/>
      <c r="E28" s="194"/>
      <c r="F28" s="194"/>
      <c r="G28" s="167" t="str">
        <f t="shared" ref="G28:G29" si="6">IFERROR($F28/D28,"")</f>
        <v/>
      </c>
      <c r="H28" s="167" t="str">
        <f t="shared" ref="H28:H29" si="7">IFERROR($F28/E28,"")</f>
        <v/>
      </c>
    </row>
    <row r="29" ht="16.8" customHeight="1" spans="1:8">
      <c r="A29" s="354"/>
      <c r="B29" s="452" t="s">
        <v>12048</v>
      </c>
      <c r="C29" s="352" t="s">
        <v>12379</v>
      </c>
      <c r="D29" s="211"/>
      <c r="E29" s="194"/>
      <c r="F29" s="194"/>
      <c r="G29" s="167" t="str">
        <f t="shared" si="6"/>
        <v/>
      </c>
      <c r="H29" s="167" t="str">
        <f t="shared" si="7"/>
        <v/>
      </c>
    </row>
    <row r="30" ht="15" spans="1:8">
      <c r="A30" s="354"/>
      <c r="B30" s="140" t="s">
        <v>12190</v>
      </c>
      <c r="C30" s="220" t="s">
        <v>12191</v>
      </c>
      <c r="D30" s="211"/>
      <c r="E30" s="194"/>
      <c r="F30" s="194"/>
      <c r="G30" s="167" t="str">
        <f t="shared" si="0"/>
        <v/>
      </c>
      <c r="H30" s="167" t="str">
        <f t="shared" si="1"/>
        <v/>
      </c>
    </row>
    <row r="31" ht="15" spans="1:8">
      <c r="A31" s="354"/>
      <c r="B31" s="140" t="s">
        <v>12380</v>
      </c>
      <c r="C31" s="220" t="s">
        <v>12195</v>
      </c>
      <c r="D31" s="211">
        <v>58053</v>
      </c>
      <c r="E31" s="194">
        <v>73302</v>
      </c>
      <c r="F31" s="194">
        <v>47875</v>
      </c>
      <c r="G31" s="167">
        <f t="shared" si="0"/>
        <v>0.824677449916456</v>
      </c>
      <c r="H31" s="167">
        <f t="shared" si="1"/>
        <v>0.653119969441489</v>
      </c>
    </row>
    <row r="32" ht="15" spans="1:8">
      <c r="A32" s="354"/>
      <c r="B32" s="140" t="s">
        <v>12381</v>
      </c>
      <c r="C32" s="352" t="s">
        <v>12382</v>
      </c>
      <c r="D32" s="211"/>
      <c r="E32" s="194"/>
      <c r="F32" s="194"/>
      <c r="G32" s="167" t="str">
        <f t="shared" ref="G32:G34" si="8">IFERROR($F32/D32,"")</f>
        <v/>
      </c>
      <c r="H32" s="167" t="str">
        <f t="shared" ref="H32:H34" si="9">IFERROR($F32/E32,"")</f>
        <v/>
      </c>
    </row>
    <row r="33" ht="15" spans="1:8">
      <c r="A33" s="354"/>
      <c r="B33" s="140" t="s">
        <v>12383</v>
      </c>
      <c r="C33" s="352" t="s">
        <v>12384</v>
      </c>
      <c r="D33" s="211"/>
      <c r="E33" s="194"/>
      <c r="F33" s="194"/>
      <c r="G33" s="167" t="str">
        <f t="shared" si="8"/>
        <v/>
      </c>
      <c r="H33" s="167" t="str">
        <f t="shared" si="9"/>
        <v/>
      </c>
    </row>
    <row r="34" ht="15" spans="1:8">
      <c r="A34" s="354"/>
      <c r="B34" s="140" t="s">
        <v>12202</v>
      </c>
      <c r="C34" s="220" t="s">
        <v>12203</v>
      </c>
      <c r="D34" s="211"/>
      <c r="E34" s="194"/>
      <c r="F34" s="194"/>
      <c r="G34" s="167" t="str">
        <f t="shared" si="8"/>
        <v/>
      </c>
      <c r="H34" s="167" t="str">
        <f t="shared" si="9"/>
        <v/>
      </c>
    </row>
    <row r="35" ht="15" spans="1:8">
      <c r="A35" s="354"/>
      <c r="B35" s="140" t="s">
        <v>12206</v>
      </c>
      <c r="C35" s="220" t="s">
        <v>12207</v>
      </c>
      <c r="D35" s="211"/>
      <c r="E35" s="194"/>
      <c r="F35" s="194"/>
      <c r="G35" s="167" t="str">
        <f t="shared" si="0"/>
        <v/>
      </c>
      <c r="H35" s="167" t="str">
        <f t="shared" si="1"/>
        <v/>
      </c>
    </row>
    <row r="36" ht="15" spans="1:8">
      <c r="A36" s="354"/>
      <c r="B36" s="140" t="s">
        <v>12210</v>
      </c>
      <c r="C36" s="220" t="s">
        <v>12211</v>
      </c>
      <c r="D36" s="211"/>
      <c r="E36" s="194"/>
      <c r="F36" s="194"/>
      <c r="G36" s="167" t="str">
        <f t="shared" si="0"/>
        <v/>
      </c>
      <c r="H36" s="167" t="str">
        <f t="shared" si="1"/>
        <v/>
      </c>
    </row>
    <row r="37" ht="15" spans="1:8">
      <c r="A37" s="354"/>
      <c r="B37" s="452" t="s">
        <v>12385</v>
      </c>
      <c r="C37" s="220" t="s">
        <v>12215</v>
      </c>
      <c r="D37" s="211"/>
      <c r="E37" s="194"/>
      <c r="F37" s="194"/>
      <c r="G37" s="167" t="str">
        <f t="shared" si="0"/>
        <v/>
      </c>
      <c r="H37" s="167" t="str">
        <f t="shared" si="1"/>
        <v/>
      </c>
    </row>
    <row r="38" ht="15" spans="1:8">
      <c r="A38" s="354"/>
      <c r="B38" s="452" t="s">
        <v>12386</v>
      </c>
      <c r="C38" s="220" t="s">
        <v>12387</v>
      </c>
      <c r="D38" s="211"/>
      <c r="E38" s="194"/>
      <c r="F38" s="194"/>
      <c r="G38" s="167" t="str">
        <f t="shared" si="0"/>
        <v/>
      </c>
      <c r="H38" s="167" t="str">
        <f t="shared" si="1"/>
        <v/>
      </c>
    </row>
    <row r="39" ht="15" spans="1:8">
      <c r="A39" s="354"/>
      <c r="B39" s="140" t="s">
        <v>12218</v>
      </c>
      <c r="C39" s="220" t="s">
        <v>12219</v>
      </c>
      <c r="D39" s="211"/>
      <c r="E39" s="194"/>
      <c r="F39" s="194"/>
      <c r="G39" s="167" t="str">
        <f t="shared" si="0"/>
        <v/>
      </c>
      <c r="H39" s="167" t="str">
        <f t="shared" si="1"/>
        <v/>
      </c>
    </row>
    <row r="40" ht="15" spans="1:8">
      <c r="A40" s="354"/>
      <c r="B40" s="140" t="s">
        <v>12222</v>
      </c>
      <c r="C40" s="220" t="s">
        <v>12223</v>
      </c>
      <c r="D40" s="211"/>
      <c r="E40" s="194"/>
      <c r="F40" s="194"/>
      <c r="G40" s="167" t="str">
        <f t="shared" si="0"/>
        <v/>
      </c>
      <c r="H40" s="167" t="str">
        <f t="shared" si="1"/>
        <v/>
      </c>
    </row>
    <row r="41" ht="15" spans="1:8">
      <c r="A41" s="354"/>
      <c r="B41" s="140" t="s">
        <v>12230</v>
      </c>
      <c r="C41" s="220" t="s">
        <v>12231</v>
      </c>
      <c r="D41" s="211"/>
      <c r="E41" s="194"/>
      <c r="F41" s="194"/>
      <c r="G41" s="167" t="str">
        <f t="shared" si="0"/>
        <v/>
      </c>
      <c r="H41" s="167" t="str">
        <f t="shared" si="1"/>
        <v/>
      </c>
    </row>
    <row r="42" ht="15" spans="1:8">
      <c r="A42" s="354"/>
      <c r="B42" s="140" t="s">
        <v>12234</v>
      </c>
      <c r="C42" s="220" t="s">
        <v>12235</v>
      </c>
      <c r="D42" s="211"/>
      <c r="E42" s="194"/>
      <c r="F42" s="194"/>
      <c r="G42" s="167" t="str">
        <f t="shared" si="0"/>
        <v/>
      </c>
      <c r="H42" s="167" t="str">
        <f t="shared" si="1"/>
        <v/>
      </c>
    </row>
    <row r="43" ht="15" spans="1:8">
      <c r="A43" s="354"/>
      <c r="B43" s="140" t="s">
        <v>12238</v>
      </c>
      <c r="C43" s="220" t="s">
        <v>12239</v>
      </c>
      <c r="D43" s="211"/>
      <c r="E43" s="194"/>
      <c r="F43" s="194"/>
      <c r="G43" s="167" t="str">
        <f t="shared" si="0"/>
        <v/>
      </c>
      <c r="H43" s="167" t="str">
        <f t="shared" si="1"/>
        <v/>
      </c>
    </row>
    <row r="44" ht="15" spans="1:8">
      <c r="A44" s="354"/>
      <c r="B44" s="140" t="s">
        <v>12242</v>
      </c>
      <c r="C44" s="140" t="s">
        <v>12243</v>
      </c>
      <c r="D44" s="211"/>
      <c r="E44" s="194"/>
      <c r="F44" s="194"/>
      <c r="G44" s="167" t="str">
        <f t="shared" si="0"/>
        <v/>
      </c>
      <c r="H44" s="167" t="str">
        <f t="shared" si="1"/>
        <v/>
      </c>
    </row>
    <row r="45" ht="15" spans="1:8">
      <c r="A45" s="354"/>
      <c r="B45" s="213"/>
      <c r="C45" s="353"/>
      <c r="D45" s="215"/>
      <c r="E45" s="169"/>
      <c r="F45" s="169"/>
      <c r="G45" s="167"/>
      <c r="H45" s="167"/>
    </row>
    <row r="46" ht="15" spans="1:8">
      <c r="A46" s="354"/>
      <c r="B46" s="213"/>
      <c r="C46" s="353"/>
      <c r="D46" s="215"/>
      <c r="E46" s="169"/>
      <c r="F46" s="169"/>
      <c r="G46" s="167"/>
      <c r="H46" s="167"/>
    </row>
    <row r="47" ht="15" spans="1:8">
      <c r="A47" s="354"/>
      <c r="B47" s="213"/>
      <c r="C47" s="353"/>
      <c r="D47" s="215"/>
      <c r="E47" s="169"/>
      <c r="F47" s="169"/>
      <c r="G47" s="167"/>
      <c r="H47" s="167"/>
    </row>
    <row r="48" ht="15" spans="1:8">
      <c r="A48" s="354"/>
      <c r="B48" s="213"/>
      <c r="C48" s="353"/>
      <c r="D48" s="215"/>
      <c r="E48" s="169"/>
      <c r="F48" s="169"/>
      <c r="G48" s="167"/>
      <c r="H48" s="167"/>
    </row>
    <row r="49" ht="15" spans="1:8">
      <c r="A49" s="354"/>
      <c r="B49" s="140" t="s">
        <v>12266</v>
      </c>
      <c r="C49" s="140" t="s">
        <v>12267</v>
      </c>
      <c r="D49" s="211"/>
      <c r="E49" s="194">
        <v>295648</v>
      </c>
      <c r="F49" s="194"/>
      <c r="G49" s="167" t="str">
        <f t="shared" si="0"/>
        <v/>
      </c>
      <c r="H49" s="167">
        <f t="shared" si="1"/>
        <v>0</v>
      </c>
    </row>
    <row r="50" ht="15" spans="1:8">
      <c r="A50" s="354"/>
      <c r="B50" s="140" t="s">
        <v>12270</v>
      </c>
      <c r="C50" s="140" t="s">
        <v>12271</v>
      </c>
      <c r="D50" s="211"/>
      <c r="E50" s="194"/>
      <c r="F50" s="194"/>
      <c r="G50" s="167" t="str">
        <f t="shared" si="0"/>
        <v/>
      </c>
      <c r="H50" s="167" t="str">
        <f t="shared" si="1"/>
        <v/>
      </c>
    </row>
    <row r="51" ht="15" spans="1:8">
      <c r="A51" s="354"/>
      <c r="B51" s="140" t="s">
        <v>12274</v>
      </c>
      <c r="C51" s="220" t="s">
        <v>12275</v>
      </c>
      <c r="D51" s="211"/>
      <c r="E51" s="194"/>
      <c r="F51" s="194"/>
      <c r="G51" s="167" t="str">
        <f t="shared" si="0"/>
        <v/>
      </c>
      <c r="H51" s="167" t="str">
        <f t="shared" si="1"/>
        <v/>
      </c>
    </row>
    <row r="52" ht="15" spans="1:8">
      <c r="A52" s="354"/>
      <c r="B52" s="140" t="s">
        <v>12278</v>
      </c>
      <c r="C52" s="220" t="s">
        <v>12279</v>
      </c>
      <c r="D52" s="211"/>
      <c r="E52" s="194"/>
      <c r="F52" s="194"/>
      <c r="G52" s="167" t="str">
        <f t="shared" si="0"/>
        <v/>
      </c>
      <c r="H52" s="167" t="str">
        <f t="shared" si="1"/>
        <v/>
      </c>
    </row>
  </sheetData>
  <sheetProtection algorithmName="SHA-512" hashValue="gRGg52l122st1vO1RZSKcqx14mklFT8Ik2W1R2Hnf+Wjau1IRoNawERLPqdk4t7JI0g8DooPVa0X1HQZdVoSyg==" saltValue="m3uKKO7cxKWl6THjyrbXAw==" spinCount="100000" sheet="1" autoFilter="0" objects="1" scenarios="1"/>
  <mergeCells count="9">
    <mergeCell ref="A2:H2"/>
    <mergeCell ref="F4:H4"/>
    <mergeCell ref="A4:A5"/>
    <mergeCell ref="A6:A26"/>
    <mergeCell ref="A27:A52"/>
    <mergeCell ref="B4:B5"/>
    <mergeCell ref="C4:C5"/>
    <mergeCell ref="D4:D5"/>
    <mergeCell ref="E4:E5"/>
  </mergeCells>
  <dataValidations count="3">
    <dataValidation allowBlank="1" showInputMessage="1" showErrorMessage="1" prompt="省本级或有债务发行预算的计划单列市可录入。&#10;其它地区录入债务转贷收入。" sqref="D23:F26"/>
    <dataValidation allowBlank="1" showInputMessage="1" showErrorMessage="1" promptTitle="注意：新增科目必须以政府收支分类科目书或中央修订通知为准。" prompt="新增线下收入科目在此录入。&#10;根据科目编码汇总。" sqref="B19:C22"/>
    <dataValidation allowBlank="1" showInputMessage="1" showErrorMessage="1" promptTitle="注意：新增科目必须以政府收支分类科目书或中央修订通知为准。" prompt="新增线下支出科目在此录入。&#10;根据科目编码汇总。" sqref="B45:C48"/>
  </dataValidations>
  <printOptions horizontalCentered="1"/>
  <pageMargins left="0.47244094488189" right="0.47244094488189" top="0.590551181102362" bottom="0.47244094488189" header="0.31496062992126" footer="0.31496062992126"/>
  <pageSetup paperSize="9" scale="85" fitToHeight="0" orientation="portrait" blackAndWhite="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2 2 "   m a s t e r = " " / > < r a n g e L i s t   s h e e t S t i d = " 4 "   m a s t e r = " " / > < r a n g e L i s t   s h e e t S t i d = " 5 "   m a s t e r = " " / > < r a n g e L i s t   s h e e t S t i d = " 6 "   m a s t e r = " " / > < r a n g e L i s t   s h e e t S t i d = " 7 "   m a s t e r = " " / > < r a n g e L i s t   s h e e t S t i d = " 8 "   m a s t e r = " " / > < r a n g e L i s t   s h e e t S t i d = " 9 "   m a s t e r = " " / > < r a n g e L i s t   s h e e t S t i d = " 1 0 "   m a s t e r = " " / > < r a n g e L i s t   s h e e t S t i d = " 1 8 "   m a s t e r = " " > < a r r U s e r I d   t i t l e = " :S�W3 _ 8 _ 1 _ 3 "   r a n g e C r e a t o r = " "   o t h e r s A c c e s s P e r m i s s i o n = " e d i t " / > < a r r U s e r I d   t i t l e = " :S�W3 _ 8 _ 1 _ 1 _ 2 "   r a n g e C r e a t o r = " "   o t h e r s A c c e s s P e r m i s s i o n = " e d i t " / > < a r r U s e r I d   t i t l e = " :S�W3 _ 8 _ 1 _ 2 _ 2 "   r a n g e C r e a t o r = " "   o t h e r s A c c e s s P e r m i s s i o n = " e d i t " / > < a r r U s e r I d   t i t l e = " :S�W3 _ 8 _ 1 _ 2 _ 3 "   r a n g e C r e a t o r = " "   o t h e r s A c c e s s P e r m i s s i o n = " e d i t " / > < / r a n g e L i s t > < r a n g e L i s t   s h e e t S t i d = " 1 9 "   m a s t e r = " " / > < r a n g e L i s t   s h e e t S t i d = " 2 0 "   m a s t e r = " " / > < r a n g e L i s t   s h e e t S t i d = " 2 1 "   m a s t e r = " " / > < r a n g e L i s t   s h e e t S t i d = " 1 1 "   m a s t e r = " " / > < r a n g e L i s t   s h e e t S t i d = " 1 2 "   m a s t e r = " " / > < r a n g e L i s t   s h e e t S t i d = " 1 3 "   m a s t e r = " " / > < r a n g e L i s t   s h e e t S t i d = " 1 4 "   m a s t e r = " " / > < r a n g e L i s t   s h e e t S t i d = " 1 5 "   m a s t e r = " " / > < r a n g e L i s t   s h e e t S t i d = " 1 6 "   m a s t e r = " " / > < r a n g e L i s t   s h e e t S t i d = " 1 7 "   m a s t e r = " " / > < / 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30</vt:i4>
      </vt:variant>
    </vt:vector>
  </HeadingPairs>
  <TitlesOfParts>
    <vt:vector size="30" baseType="lpstr">
      <vt:lpstr>封面</vt:lpstr>
      <vt:lpstr>内置数据</vt:lpstr>
      <vt:lpstr>目录</vt:lpstr>
      <vt:lpstr>表一</vt:lpstr>
      <vt:lpstr>表二之一（类款级汇总）</vt:lpstr>
      <vt:lpstr>表二之二 （录入表）</vt:lpstr>
      <vt:lpstr>表三之一（汇总表）</vt:lpstr>
      <vt:lpstr>表三之二（需明确收支对象级次的录入表）</vt:lpstr>
      <vt:lpstr>表三之三（其它收支录入表）</vt:lpstr>
      <vt:lpstr>表四</vt:lpstr>
      <vt:lpstr>表五</vt:lpstr>
      <vt:lpstr>表六（1）</vt:lpstr>
      <vt:lpstr>表六（2）</vt:lpstr>
      <vt:lpstr>表七（1）</vt:lpstr>
      <vt:lpstr>表七（2）</vt:lpstr>
      <vt:lpstr>表八</vt:lpstr>
      <vt:lpstr>表九之一（汇总表）</vt:lpstr>
      <vt:lpstr>表九之二（需明确收支对象级次的录入表）</vt:lpstr>
      <vt:lpstr>表九之三（其它收支录入表）</vt:lpstr>
      <vt:lpstr>表十</vt:lpstr>
      <vt:lpstr>表十一（汇总表）</vt:lpstr>
      <vt:lpstr>表十二之一（需明确收入对象级次的录入表）</vt:lpstr>
      <vt:lpstr>表十二之二（其它收入录入表）</vt:lpstr>
      <vt:lpstr>表十三之一（需明确支出对象级次的录入表）</vt:lpstr>
      <vt:lpstr>表十三之二（其它支出录入表）</vt:lpstr>
      <vt:lpstr>表十四</vt:lpstr>
      <vt:lpstr>表三（省汇总使用）</vt:lpstr>
      <vt:lpstr>表九（省汇总使用）</vt:lpstr>
      <vt:lpstr>表十一（省汇总使用）</vt:lpstr>
      <vt:lpstr>数据汇集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2023-03-03T21:06:00Z</dcterms:created>
  <cp:lastPrinted>2023-10-30T02:37:00Z</cp:lastPrinted>
  <dcterms:modified xsi:type="dcterms:W3CDTF">2025-01-26T02:34:06Z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780F42C39DBA4E89B81AE635EEBB65F8</vt:lpwstr>
  </property>
  <property fmtid="{D5CDD505-2E9C-101B-9397-08002B2CF9AE}" pid="3" name="KSOProductBuildVer">
    <vt:lpwstr>2052-11.1.0.8527</vt:lpwstr>
  </property>
</Properties>
</file>